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G03,G04" sheetId="2" r:id="rId1"/>
    <sheet name="G05" sheetId="9" r:id="rId2"/>
    <sheet name="T01" sheetId="6" r:id="rId3"/>
    <sheet name="T02" sheetId="7" r:id="rId4"/>
    <sheet name="T03" sheetId="12" r:id="rId5"/>
    <sheet name="T04" sheetId="10" r:id="rId6"/>
    <sheet name="T05" sheetId="11" r:id="rId7"/>
    <sheet name="T06" sheetId="8" r:id="rId8"/>
    <sheet name="T07" sheetId="4" r:id="rId9"/>
    <sheet name="T08" sheetId="3" r:id="rId10"/>
    <sheet name="T09" sheetId="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123Graph_A" hidden="1">#REF!</definedName>
    <definedName name="__123Graph_AEXP" hidden="1">#REF!</definedName>
    <definedName name="__123Graph_ATEST1" hidden="1">[1]REER!$AZ$144:$AZ$210</definedName>
    <definedName name="__123Graph_B" hidden="1">#REF!</definedName>
    <definedName name="__123Graph_BCurrent" hidden="1">[2]G!#REF!</definedName>
    <definedName name="__123Graph_BGDP" hidden="1">'[3]Quarterly Program'!#REF!</definedName>
    <definedName name="__123Graph_BMONEY" hidden="1">'[3]Quarterly Program'!#REF!</definedName>
    <definedName name="__123Graph_BREER3" hidden="1">[1]REER!$BB$144:$BB$212</definedName>
    <definedName name="__123Graph_BTEST1" hidden="1">[1]REER!$AY$144:$AY$210</definedName>
    <definedName name="__123Graph_CREER3" hidden="1">[1]REER!$BB$144:$BB$212</definedName>
    <definedName name="__123Graph_CTEST1" hidden="1">[1]REER!$BK$140:$BK$140</definedName>
    <definedName name="__123Graph_DREER3" hidden="1">[1]REER!$BB$144:$BB$210</definedName>
    <definedName name="__123Graph_DTEST1" hidden="1">[1]REER!$BB$144:$BB$210</definedName>
    <definedName name="__123Graph_EREER3" hidden="1">[1]REER!$BR$144:$BR$211</definedName>
    <definedName name="__123Graph_ETEST1" hidden="1">[1]REER!$BR$144:$BR$211</definedName>
    <definedName name="__123Graph_FREER3" hidden="1">[1]REER!$BN$140:$BN$140</definedName>
    <definedName name="__123Graph_FTEST1" hidden="1">[1]REER!$BN$140:$BN$140</definedName>
    <definedName name="__123Graph_X" hidden="1">'[4]i2-KA'!#REF!</definedName>
    <definedName name="__123Graph_XCurrent" hidden="1">'[4]i2-KA'!#REF!</definedName>
    <definedName name="__123Graph_XEXP" hidden="1">[5]EdssGeeGAS!#REF!</definedName>
    <definedName name="__123Graph_XChart1" hidden="1">'[4]i2-KA'!#REF!</definedName>
    <definedName name="__123Graph_XChart2" hidden="1">'[4]i2-KA'!#REF!</definedName>
    <definedName name="__123Graph_XTEST1" hidden="1">[1]REER!$C$9:$C$75</definedName>
    <definedName name="__BOP1">#REF!</definedName>
    <definedName name="__BOP2">[6]BoP!#REF!</definedName>
    <definedName name="__dat1">'[7]work Q real'!#REF!</definedName>
    <definedName name="__dat2">#REF!</definedName>
    <definedName name="__EXP5">#REF!</definedName>
    <definedName name="__EXP6">#REF!</definedName>
    <definedName name="__EXP7">#REF!</definedName>
    <definedName name="__EXP9">#REF!</definedName>
    <definedName name="__IMP10">#REF!</definedName>
    <definedName name="__IMP2">#REF!</definedName>
    <definedName name="__IMP4">#REF!</definedName>
    <definedName name="__IMP6">#REF!</definedName>
    <definedName name="__IMP7">#REF!</definedName>
    <definedName name="__IMP8">#REF!</definedName>
    <definedName name="__MTS2">'[8]Annual Tables'!#REF!</definedName>
    <definedName name="__OUT1">#REF!</definedName>
    <definedName name="__OUT2">#REF!</definedName>
    <definedName name="__PAG2">[8]Index!#REF!</definedName>
    <definedName name="__PAG3">[8]Index!#REF!</definedName>
    <definedName name="__PAG4">[8]Index!#REF!</definedName>
    <definedName name="__PAG5">[8]Index!#REF!</definedName>
    <definedName name="__PAG6">[8]Index!#REF!</definedName>
    <definedName name="__PAG7">#REF!</definedName>
    <definedName name="__pro2001">[9]pro2001!$A$1:$B$72</definedName>
    <definedName name="__RES2">[6]RES!#REF!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6">#REF!</definedName>
    <definedName name="__TAB7">#REF!</definedName>
    <definedName name="__TAB8">#REF!</definedName>
    <definedName name="__tab9">#REF!</definedName>
    <definedName name="__TB41">#REF!</definedName>
    <definedName name="__WEO1">#REF!</definedName>
    <definedName name="__WEO2">#REF!</definedName>
    <definedName name="_1_123Graph_A" hidden="1">#REF!</definedName>
    <definedName name="_10__123Graph_ACHART_8" hidden="1">'[10]Employment Data Sectors (wages)'!$W$8175:$W$8186</definedName>
    <definedName name="_103__123Graph_CCHART_3" hidden="1">'[11]Employment Data Sectors (wages)'!$C$11:$C$8185</definedName>
    <definedName name="_108__123Graph_CCHART_4" hidden="1">'[11]Employment Data Sectors (wages)'!$C$12:$C$23</definedName>
    <definedName name="_11__123Graph_BCHART_1" hidden="1">'[10]Employment Data Sectors (wages)'!$B$8173:$B$8184</definedName>
    <definedName name="_113__123Graph_CCHART_5" hidden="1">'[11]Employment Data Sectors (wages)'!$C$24:$C$35</definedName>
    <definedName name="_118__123Graph_CCHART_6" hidden="1">'[11]Employment Data Sectors (wages)'!$U$49:$U$8103</definedName>
    <definedName name="_12__123Graph_ACHART_2" hidden="1">'[12]Employment Data Sectors (wages)'!$A$8173:$A$8184</definedName>
    <definedName name="_12__123Graph_BCHART_2" hidden="1">'[10]Employment Data Sectors (wages)'!$B$8173:$B$8184</definedName>
    <definedName name="_123__123Graph_CCHART_7" hidden="1">'[11]Employment Data Sectors (wages)'!$Y$14:$Y$25</definedName>
    <definedName name="_123Graph_AB" hidden="1">#REF!</definedName>
    <definedName name="_123Graph_B" hidden="1">#REF!</definedName>
    <definedName name="_123Graph_DB" hidden="1">#REF!</definedName>
    <definedName name="_123Graph_EB" hidden="1">#REF!</definedName>
    <definedName name="_123Graph_FB" hidden="1">#REF!</definedName>
    <definedName name="_128__123Graph_CCHART_8" hidden="1">'[11]Employment Data Sectors (wages)'!$W$14:$W$25</definedName>
    <definedName name="_13__123Graph_ACHART_1" hidden="1">'[11]Employment Data Sectors (wages)'!$A$8173:$A$8184</definedName>
    <definedName name="_13__123Graph_BCHART_3" hidden="1">'[10]Employment Data Sectors (wages)'!$B$11:$B$8185</definedName>
    <definedName name="_132Graph_CB" hidden="1">#REF!</definedName>
    <definedName name="_133__123Graph_DCHART_7" hidden="1">'[11]Employment Data Sectors (wages)'!$Y$26:$Y$37</definedName>
    <definedName name="_138__123Graph_DCHART_8" hidden="1">'[11]Employment Data Sectors (wages)'!$W$26:$W$37</definedName>
    <definedName name="_14__123Graph_BCHART_4" hidden="1">'[10]Employment Data Sectors (wages)'!$B$12:$B$23</definedName>
    <definedName name="_143__123Graph_ECHART_7" hidden="1">'[11]Employment Data Sectors (wages)'!$Y$38:$Y$49</definedName>
    <definedName name="_148__123Graph_ECHART_8" hidden="1">'[11]Employment Data Sectors (wages)'!$H$86:$H$99</definedName>
    <definedName name="_15__123Graph_ACHART_3" hidden="1">'[12]Employment Data Sectors (wages)'!$A$11:$A$8185</definedName>
    <definedName name="_15__123Graph_BCHART_5" hidden="1">'[10]Employment Data Sectors (wages)'!$B$24:$B$35</definedName>
    <definedName name="_153__123Graph_FCHART_8" hidden="1">'[11]Employment Data Sectors (wages)'!$H$6:$H$17</definedName>
    <definedName name="_16__123Graph_BCHART_6" hidden="1">'[10]Employment Data Sectors (wages)'!$AS$49:$AS$8103</definedName>
    <definedName name="_17__123Graph_BCHART_7" hidden="1">'[10]Employment Data Sectors (wages)'!$Y$13:$Y$8187</definedName>
    <definedName name="_18__123Graph_ACHART_2" hidden="1">'[11]Employment Data Sectors (wages)'!$A$8173:$A$8184</definedName>
    <definedName name="_18__123Graph_ACHART_4" hidden="1">'[12]Employment Data Sectors (wages)'!$A$12:$A$23</definedName>
    <definedName name="_18__123Graph_BCHART_8" hidden="1">'[10]Employment Data Sectors (wages)'!$W$13:$W$8187</definedName>
    <definedName name="_19__123Graph_CCHART_1" hidden="1">'[10]Employment Data Sectors (wages)'!$C$8173:$C$8184</definedName>
    <definedName name="_1992BOPB">#REF!</definedName>
    <definedName name="_20__123Graph_CCHART_2" hidden="1">'[10]Employment Data Sectors (wages)'!$C$8173:$C$8184</definedName>
    <definedName name="_21__123Graph_ACHART_5" hidden="1">'[12]Employment Data Sectors (wages)'!$A$24:$A$35</definedName>
    <definedName name="_21__123Graph_CCHART_3" hidden="1">'[10]Employment Data Sectors (wages)'!$C$11:$C$8185</definedName>
    <definedName name="_22__123Graph_CCHART_4" hidden="1">'[10]Employment Data Sectors (wages)'!$C$12:$C$23</definedName>
    <definedName name="_23__123Graph_ACHART_3" hidden="1">'[11]Employment Data Sectors (wages)'!$A$11:$A$8185</definedName>
    <definedName name="_23__123Graph_CCHART_5" hidden="1">'[10]Employment Data Sectors (wages)'!$C$24:$C$35</definedName>
    <definedName name="_24__123Graph_ACHART_6" hidden="1">'[12]Employment Data Sectors (wages)'!$Y$49:$Y$8103</definedName>
    <definedName name="_24__123Graph_CCHART_6" hidden="1">'[10]Employment Data Sectors (wages)'!$U$49:$U$8103</definedName>
    <definedName name="_25__123Graph_CCHART_7" hidden="1">'[10]Employment Data Sectors (wages)'!$Y$14:$Y$25</definedName>
    <definedName name="_26__123Graph_CCHART_8" hidden="1">'[10]Employment Data Sectors (wages)'!$W$14:$W$25</definedName>
    <definedName name="_27__123Graph_ACHART_7" hidden="1">'[12]Employment Data Sectors (wages)'!$Y$8175:$Y$8186</definedName>
    <definedName name="_27__123Graph_DCHART_7" hidden="1">'[10]Employment Data Sectors (wages)'!$Y$26:$Y$37</definedName>
    <definedName name="_28__123Graph_ACHART_4" hidden="1">'[11]Employment Data Sectors (wages)'!$A$12:$A$23</definedName>
    <definedName name="_28__123Graph_DCHART_8" hidden="1">'[10]Employment Data Sectors (wages)'!$W$26:$W$37</definedName>
    <definedName name="_29__123Graph_ECHART_7" hidden="1">'[10]Employment Data Sectors (wages)'!$Y$38:$Y$49</definedName>
    <definedName name="_2Macros_Import_.qbop">[13]!'[Macros Import].qbop'</definedName>
    <definedName name="_3__123Graph_ACHART_1" hidden="1">'[10]Employment Data Sectors (wages)'!$A$8173:$A$8184</definedName>
    <definedName name="_30__123Graph_ACHART_8" hidden="1">'[12]Employment Data Sectors (wages)'!$W$8175:$W$8186</definedName>
    <definedName name="_30__123Graph_ECHART_8" hidden="1">'[10]Employment Data Sectors (wages)'!$H$86:$H$99</definedName>
    <definedName name="_31__123Graph_FCHART_8" hidden="1">'[10]Employment Data Sectors (wages)'!$H$6:$H$17</definedName>
    <definedName name="_33__123Graph_ACHART_5" hidden="1">'[11]Employment Data Sectors (wages)'!$A$24:$A$35</definedName>
    <definedName name="_33__123Graph_BCHART_1" hidden="1">'[12]Employment Data Sectors (wages)'!$B$8173:$B$8184</definedName>
    <definedName name="_36__123Graph_BCHART_2" hidden="1">'[12]Employment Data Sectors (wages)'!$B$8173:$B$8184</definedName>
    <definedName name="_38__123Graph_ACHART_6" hidden="1">'[11]Employment Data Sectors (wages)'!$Y$49:$Y$8103</definedName>
    <definedName name="_39__123Graph_BCHART_3" hidden="1">'[12]Employment Data Sectors (wages)'!$B$11:$B$8185</definedName>
    <definedName name="_4__123Graph_ACHART_2" hidden="1">'[10]Employment Data Sectors (wages)'!$A$8173:$A$8184</definedName>
    <definedName name="_42__123Graph_BCHART_4" hidden="1">'[12]Employment Data Sectors (wages)'!$B$12:$B$23</definedName>
    <definedName name="_43__123Graph_ACHART_7" hidden="1">'[11]Employment Data Sectors (wages)'!$Y$8175:$Y$8186</definedName>
    <definedName name="_45__123Graph_BCHART_5" hidden="1">'[12]Employment Data Sectors (wages)'!$B$24:$B$35</definedName>
    <definedName name="_48__123Graph_ACHART_8" hidden="1">'[11]Employment Data Sectors (wages)'!$W$8175:$W$8186</definedName>
    <definedName name="_48__123Graph_BCHART_6" hidden="1">'[12]Employment Data Sectors (wages)'!$AS$49:$AS$8103</definedName>
    <definedName name="_5__123Graph_ACHART_3" hidden="1">'[10]Employment Data Sectors (wages)'!$A$11:$A$8185</definedName>
    <definedName name="_51__123Graph_BCHART_7" hidden="1">'[12]Employment Data Sectors (wages)'!$Y$13:$Y$8187</definedName>
    <definedName name="_53__123Graph_BCHART_1" hidden="1">'[11]Employment Data Sectors (wages)'!$B$8173:$B$8184</definedName>
    <definedName name="_54__123Graph_BCHART_8" hidden="1">'[12]Employment Data Sectors (wages)'!$W$13:$W$8187</definedName>
    <definedName name="_57__123Graph_CCHART_1" hidden="1">'[12]Employment Data Sectors (wages)'!$C$8173:$C$8184</definedName>
    <definedName name="_58__123Graph_BCHART_2" hidden="1">'[11]Employment Data Sectors (wages)'!$B$8173:$B$8184</definedName>
    <definedName name="_6__123Graph_ACHART_4" hidden="1">'[10]Employment Data Sectors (wages)'!$A$12:$A$23</definedName>
    <definedName name="_60__123Graph_CCHART_2" hidden="1">'[12]Employment Data Sectors (wages)'!$C$8173:$C$8184</definedName>
    <definedName name="_63__123Graph_BCHART_3" hidden="1">'[11]Employment Data Sectors (wages)'!$B$11:$B$8185</definedName>
    <definedName name="_63__123Graph_CCHART_3" hidden="1">'[12]Employment Data Sectors (wages)'!$C$11:$C$8185</definedName>
    <definedName name="_66__123Graph_CCHART_4" hidden="1">'[12]Employment Data Sectors (wages)'!$C$12:$C$23</definedName>
    <definedName name="_68__123Graph_BCHART_4" hidden="1">'[11]Employment Data Sectors (wages)'!$B$12:$B$23</definedName>
    <definedName name="_69__123Graph_CCHART_5" hidden="1">'[12]Employment Data Sectors (wages)'!$C$24:$C$35</definedName>
    <definedName name="_6Macros_Import_.qbop">[13]!'[Macros Import].qbop'</definedName>
    <definedName name="_7__123Graph_ACHART_5" hidden="1">'[10]Employment Data Sectors (wages)'!$A$24:$A$35</definedName>
    <definedName name="_72__123Graph_CCHART_6" hidden="1">'[12]Employment Data Sectors (wages)'!$U$49:$U$8103</definedName>
    <definedName name="_73__123Graph_BCHART_5" hidden="1">'[11]Employment Data Sectors (wages)'!$B$24:$B$35</definedName>
    <definedName name="_75__123Graph_CCHART_7" hidden="1">'[12]Employment Data Sectors (wages)'!$Y$14:$Y$25</definedName>
    <definedName name="_78__123Graph_BCHART_6" hidden="1">'[11]Employment Data Sectors (wages)'!$AS$49:$AS$8103</definedName>
    <definedName name="_78__123Graph_CCHART_8" hidden="1">'[12]Employment Data Sectors (wages)'!$W$14:$W$25</definedName>
    <definedName name="_8__123Graph_ACHART_6" hidden="1">'[10]Employment Data Sectors (wages)'!$Y$49:$Y$8103</definedName>
    <definedName name="_81__123Graph_DCHART_7" hidden="1">'[12]Employment Data Sectors (wages)'!$Y$26:$Y$37</definedName>
    <definedName name="_83__123Graph_BCHART_7" hidden="1">'[11]Employment Data Sectors (wages)'!$Y$13:$Y$8187</definedName>
    <definedName name="_84__123Graph_DCHART_8" hidden="1">'[12]Employment Data Sectors (wages)'!$W$26:$W$37</definedName>
    <definedName name="_87__123Graph_ECHART_7" hidden="1">'[12]Employment Data Sectors (wages)'!$Y$38:$Y$49</definedName>
    <definedName name="_88__123Graph_BCHART_8" hidden="1">'[11]Employment Data Sectors (wages)'!$W$13:$W$8187</definedName>
    <definedName name="_8Macros_Import_.qbop">[13]!'[Macros Import].qbop'</definedName>
    <definedName name="_9__123Graph_ACHART_1" hidden="1">'[12]Employment Data Sectors (wages)'!$A$8173:$A$8184</definedName>
    <definedName name="_9__123Graph_ACHART_7" hidden="1">'[10]Employment Data Sectors (wages)'!$Y$8175:$Y$8186</definedName>
    <definedName name="_90__123Graph_ECHART_8" hidden="1">'[12]Employment Data Sectors (wages)'!$H$86:$H$99</definedName>
    <definedName name="_93__123Graph_CCHART_1" hidden="1">'[11]Employment Data Sectors (wages)'!$C$8173:$C$8184</definedName>
    <definedName name="_93__123Graph_FCHART_8" hidden="1">'[12]Employment Data Sectors (wages)'!$H$6:$H$17</definedName>
    <definedName name="_98__123Graph_CCHART_2" hidden="1">'[11]Employment Data Sectors (wages)'!$C$8173:$C$8184</definedName>
    <definedName name="_BOP1">#REF!</definedName>
    <definedName name="_BOP2">[6]BoP!#REF!</definedName>
    <definedName name="_dat1">'[7]work Q real'!#REF!</definedName>
    <definedName name="_dat2">#REF!</definedName>
    <definedName name="_EXP5">#REF!</definedName>
    <definedName name="_EXP6">#REF!</definedName>
    <definedName name="_EXP7">#REF!</definedName>
    <definedName name="_EXP9">#REF!</definedName>
    <definedName name="_Fill" hidden="1">#REF!</definedName>
    <definedName name="_ftn1" localSheetId="5">'T04'!$A$39</definedName>
    <definedName name="_ftn2" localSheetId="5">'T04'!$A$40</definedName>
    <definedName name="_ftnref1" localSheetId="5">'T04'!$E$3</definedName>
    <definedName name="_ftnref2" localSheetId="5">'T04'!$E$9</definedName>
    <definedName name="_IMP10">#REF!</definedName>
    <definedName name="_IMP2">#REF!</definedName>
    <definedName name="_IMP4">#REF!</definedName>
    <definedName name="_IMP6">#REF!</definedName>
    <definedName name="_IMP7">#REF!</definedName>
    <definedName name="_IMP8">#REF!</definedName>
    <definedName name="_MTS2">'[8]Annual Tables'!#REF!</definedName>
    <definedName name="_Order1" hidden="1">255</definedName>
    <definedName name="_Order2" hidden="1">255</definedName>
    <definedName name="_OUT1">#REF!</definedName>
    <definedName name="_OUT2">#REF!</definedName>
    <definedName name="_PAG2">[8]Index!#REF!</definedName>
    <definedName name="_PAG3">[8]Index!#REF!</definedName>
    <definedName name="_PAG4">[8]Index!#REF!</definedName>
    <definedName name="_PAG5">[8]Index!#REF!</definedName>
    <definedName name="_PAG6">[8]Index!#REF!</definedName>
    <definedName name="_PAG7">#REF!</definedName>
    <definedName name="_pro2001">[9]pro2001!$A$1:$B$72</definedName>
    <definedName name="_Regression_X" hidden="1">#REF!</definedName>
    <definedName name="_Regression_Y" hidden="1">#REF!</definedName>
    <definedName name="_RES2">[6]RES!#REF!</definedName>
    <definedName name="_RULC">[1]REER!$BA$144:$BA$206</definedName>
    <definedName name="_TAB1">#REF!</definedName>
    <definedName name="_TAB10">#REF!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5">#REF!</definedName>
    <definedName name="_tab6">#REF!</definedName>
    <definedName name="_TAB7">#REF!</definedName>
    <definedName name="_TAB8">#REF!</definedName>
    <definedName name="_tab9">#REF!</definedName>
    <definedName name="_TB41">#REF!</definedName>
    <definedName name="_Toc396319153" localSheetId="3">'T02'!$A$1</definedName>
    <definedName name="_Toc396319154" localSheetId="4">'T03'!$A$1</definedName>
    <definedName name="_Toc396319155" localSheetId="5">'T04'!$A$1</definedName>
    <definedName name="_Toc396319156" localSheetId="6">'T05'!$A$1</definedName>
    <definedName name="_WEO1">#REF!</definedName>
    <definedName name="_WEO2">#REF!</definedName>
    <definedName name="a">#REF!</definedName>
    <definedName name="aaaaaaaaaaaaaa">[14]!aaaaaaaaaaaaaa</definedName>
    <definedName name="aas">[15]Contents!$A$1:$C$25</definedName>
    <definedName name="aloha" hidden="1">'[16]i2-KA'!#REF!</definedName>
    <definedName name="ANNUALNOM">#REF!</definedName>
    <definedName name="as">'[15]i-REER'!$A$2:$F$104</definedName>
    <definedName name="ASSUM">#REF!</definedName>
    <definedName name="ASSUMB">#REF!</definedName>
    <definedName name="atrade">[13]!atrade</definedName>
    <definedName name="b">#REF!</definedName>
    <definedName name="BAKLANBOPB">#REF!</definedName>
    <definedName name="BAKLANDEBT2B">#REF!</definedName>
    <definedName name="BAKLDEBT1B">#REF!</definedName>
    <definedName name="BASDAT">'[8]Annual Tables'!#REF!</definedName>
    <definedName name="bb" hidden="1">{"Riqfin97",#N/A,FALSE,"Tran";"Riqfinpro",#N/A,FALSE,"Tran"}</definedName>
    <definedName name="bbb" hidden="1">{"Riqfin97",#N/A,FALSE,"Tran";"Riqfinpro",#N/A,FALSE,"Tran"}</definedName>
    <definedName name="bbbbbbbbbbbbbb">[14]!bbbbbbbbbbbbbb</definedName>
    <definedName name="BCA">#N/A</definedName>
    <definedName name="BCA_GDP">#N/A</definedName>
    <definedName name="BE">#N/A</definedName>
    <definedName name="BEA">'[17]WEO-BOP'!#REF!</definedName>
    <definedName name="BEAI">#N/A</definedName>
    <definedName name="BEAIB">#N/A</definedName>
    <definedName name="BEAIG">#N/A</definedName>
    <definedName name="BEAP">#N/A</definedName>
    <definedName name="BEAPB">#N/A</definedName>
    <definedName name="BEAPG">#N/A</definedName>
    <definedName name="BEDE">#REF!</definedName>
    <definedName name="BER">'[17]WEO-BOP'!#REF!</definedName>
    <definedName name="BERI">#N/A</definedName>
    <definedName name="BERIB">#N/A</definedName>
    <definedName name="BERIG">#N/A</definedName>
    <definedName name="BERP">#N/A</definedName>
    <definedName name="BERPB">#N/A</definedName>
    <definedName name="BERPG">#N/A</definedName>
    <definedName name="BF">#N/A</definedName>
    <definedName name="BFD">'[17]WEO-BOP'!#REF!</definedName>
    <definedName name="BFDI">'[17]WEO-BOP'!#REF!</definedName>
    <definedName name="BFL">#N/A</definedName>
    <definedName name="BFL_D">#N/A</definedName>
    <definedName name="BFL_DF">#N/A</definedName>
    <definedName name="BFLB">#N/A</definedName>
    <definedName name="BFLB_D">#N/A</definedName>
    <definedName name="BFLB_DF">#N/A</definedName>
    <definedName name="BFLD_DF">[14]!BFLD_DF</definedName>
    <definedName name="BFLG">#N/A</definedName>
    <definedName name="BFLG_D">#N/A</definedName>
    <definedName name="BFLG_DF">#N/A</definedName>
    <definedName name="BFO">'[17]WEO-BOP'!#REF!</definedName>
    <definedName name="BFOA">'[17]WEO-BOP'!#REF!</definedName>
    <definedName name="BFOAG">'[17]WEO-BOP'!#REF!</definedName>
    <definedName name="BFOG">'[17]WEO-BOP'!#REF!</definedName>
    <definedName name="BFOL">'[17]WEO-BOP'!#REF!</definedName>
    <definedName name="BFOL_B">'[17]WEO-BOP'!#REF!</definedName>
    <definedName name="BFOL_G">'[17]WEO-BOP'!#REF!</definedName>
    <definedName name="BFOLG">'[17]WEO-BOP'!#REF!</definedName>
    <definedName name="BFP">'[17]WEO-BOP'!#REF!</definedName>
    <definedName name="BFPA">'[17]WEO-BOP'!#REF!</definedName>
    <definedName name="BFPAG">'[17]WEO-BOP'!#REF!</definedName>
    <definedName name="BFPG">'[17]WEO-BOP'!#REF!</definedName>
    <definedName name="BFPL">'[17]WEO-BOP'!#REF!</definedName>
    <definedName name="BFPLD">'[17]WEO-BOP'!#REF!</definedName>
    <definedName name="BFPLDG">'[17]WEO-BOP'!#REF!</definedName>
    <definedName name="BFPLE">'[17]WEO-BOP'!#REF!</definedName>
    <definedName name="BFRA">#N/A</definedName>
    <definedName name="BGS">'[17]WEO-BOP'!#REF!</definedName>
    <definedName name="BI">#N/A</definedName>
    <definedName name="BID">'[17]WEO-BOP'!#REF!</definedName>
    <definedName name="BK">#N/A</definedName>
    <definedName name="BKF">#N/A</definedName>
    <definedName name="BMG">[18]Q6!$E$28:$AH$28</definedName>
    <definedName name="BMII">#N/A</definedName>
    <definedName name="BMIIB">#N/A</definedName>
    <definedName name="BMIIG">#N/A</definedName>
    <definedName name="BMS">'[17]WEO-BOP'!#REF!</definedName>
    <definedName name="Bolivia">#REF!</definedName>
    <definedName name="BOP">#N/A</definedName>
    <definedName name="BOPB">#REF!</definedName>
    <definedName name="BOPMEMOB">#REF!</definedName>
    <definedName name="bracket_2">#REF!</definedName>
    <definedName name="BRASS">'[17]WEO-BOP'!#REF!</definedName>
    <definedName name="Brazil">#REF!</definedName>
    <definedName name="BTR">'[17]WEO-BOP'!#REF!</definedName>
    <definedName name="BTRG">'[17]WEO-BOP'!#REF!</definedName>
    <definedName name="BUDGET">#REF!</definedName>
    <definedName name="Budget_expenditure">#REF!</definedName>
    <definedName name="Budget_revenue">#REF!</definedName>
    <definedName name="BXG">[18]Q6!$E$26:$AH$26</definedName>
    <definedName name="BXS">'[17]WEO-BOP'!#REF!</definedName>
    <definedName name="BXTSAq">#REF!</definedName>
    <definedName name="CalcMCV_4">#REF!</definedName>
    <definedName name="calcNGS_NGDP">#N/A</definedName>
    <definedName name="CAPACCB">#REF!</definedName>
    <definedName name="cc" hidden="1">{"Riqfin97",#N/A,FALSE,"Tran";"Riqfinpro",#N/A,FALSE,"Tran"}</definedName>
    <definedName name="ccc" hidden="1">{"Riqfin97",#N/A,FALSE,"Tran";"Riqfinpro",#N/A,FALSE,"Tran"}</definedName>
    <definedName name="CCODE">#REF!</definedName>
    <definedName name="cgb">#REF!</definedName>
    <definedName name="cge">#REF!</definedName>
    <definedName name="cgr">#REF!</definedName>
    <definedName name="CONCK">#REF!</definedName>
    <definedName name="Cons">#REF!</definedName>
    <definedName name="CORULCSA">[19]E!$V$15:$V$98</definedName>
    <definedName name="CurrVintage">[20]Current!$D$66</definedName>
    <definedName name="d">"Graf 5"</definedName>
    <definedName name="DABproj">#N/A</definedName>
    <definedName name="DAGproj">#N/A</definedName>
    <definedName name="daily_interest_rates">'[21]daily calculations'!#REF!</definedName>
    <definedName name="DAproj">#N/A</definedName>
    <definedName name="DASD">#N/A</definedName>
    <definedName name="DASDB">#N/A</definedName>
    <definedName name="DASDG">#N/A</definedName>
    <definedName name="data_area">#REF!</definedName>
    <definedName name="_xlnm.Database">#REF!</definedName>
    <definedName name="DATB">[1]REER!$B$144:$B$240</definedName>
    <definedName name="datcr">'[7]Tab ann curr'!#REF!</definedName>
    <definedName name="date">#REF!</definedName>
    <definedName name="date_EXP">[22]Sheet1!$B$1:$G$1</definedName>
    <definedName name="date_FISC">#REF!</definedName>
    <definedName name="dateIntLiq">#REF!</definedName>
    <definedName name="dateMoney">#REF!</definedName>
    <definedName name="dateprofit">[1]C!$A$9:$A$125</definedName>
    <definedName name="dateRates">#REF!</definedName>
    <definedName name="dateRawQ">'[23]Raw Data'!#REF!</definedName>
    <definedName name="dateReal">#REF!</definedName>
    <definedName name="dates">#REF!</definedName>
    <definedName name="dates_w">#REF!</definedName>
    <definedName name="dates1">#REF!</definedName>
    <definedName name="dates2">#REF!</definedName>
    <definedName name="datesb">[19]B!$B$20:$B$134</definedName>
    <definedName name="datesc">#REF!</definedName>
    <definedName name="datesd">#REF!</definedName>
    <definedName name="DATESG">#REF!</definedName>
    <definedName name="datesm">#REF!</definedName>
    <definedName name="datesq">#REF!</definedName>
    <definedName name="datesr">#REF!</definedName>
    <definedName name="datestran">[19]transfer!$A$9:$A$116</definedName>
    <definedName name="datgdp">#REF!</definedName>
    <definedName name="datin1">[1]REER!$B$9:$B$119</definedName>
    <definedName name="datin2">[1]REER!$B$144:$B$253</definedName>
    <definedName name="datq">#REF!</definedName>
    <definedName name="datq1">#REF!</definedName>
    <definedName name="datq2">#REF!</definedName>
    <definedName name="datreer">[1]REER!$B$144:$B$258</definedName>
    <definedName name="datt">#REF!</definedName>
    <definedName name="DBproj">#N/A</definedName>
    <definedName name="dd" hidden="1">{"Riqfin97",#N/A,FALSE,"Tran";"Riqfinpro",#N/A,FALSE,"Tran"}</definedName>
    <definedName name="ddd" hidden="1">{"Riqfin97",#N/A,FALSE,"Tran";"Riqfinpro",#N/A,FALSE,"Tran"}</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B">#REF!</definedName>
    <definedName name="DEBT2">#REF!</definedName>
    <definedName name="DEBT2B">#REF!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proj">#REF!</definedName>
    <definedName name="DEFLATORS">#REF!</definedName>
    <definedName name="degresivita">#REF!</definedName>
    <definedName name="degresivita_2">#REF!</definedName>
    <definedName name="deleteme1" hidden="1">#REF!</definedName>
    <definedName name="deleteme3" hidden="1">#REF!</definedName>
    <definedName name="Department">[24]REER!#REF!</definedName>
    <definedName name="DF_GRID_1" localSheetId="1">#REF!</definedName>
    <definedName name="DF_GRID_1" localSheetId="8">#REF!</definedName>
    <definedName name="DF_GRID_1" localSheetId="9">#REF!</definedName>
    <definedName name="DF_GRID_1" localSheetId="10">#REF!</definedName>
    <definedName name="DF_GRID_1">#REF!</definedName>
    <definedName name="DF_GRID_3" localSheetId="1">Počet [25]klientov!$B$19:$I$589</definedName>
    <definedName name="DF_GRID_3" localSheetId="8">Počet [25]klientov!$B$19:$I$589</definedName>
    <definedName name="DF_GRID_3" localSheetId="9">Počet [25]klientov!$B$19:$I$589</definedName>
    <definedName name="DF_GRID_3" localSheetId="10">Počet [25]klientov!$B$19:$I$589</definedName>
    <definedName name="DF_GRID_3">Počet [25]klientov!$B$19:$I$589</definedName>
    <definedName name="DF_GRID_4" localSheetId="1">#REF!</definedName>
    <definedName name="DF_GRID_4" localSheetId="8">#REF!</definedName>
    <definedName name="DF_GRID_4" localSheetId="9">#REF!</definedName>
    <definedName name="DF_GRID_4" localSheetId="10">#REF!</definedName>
    <definedName name="DF_GRID_4">#REF!</definedName>
    <definedName name="DF_GRID_5" localSheetId="1">#REF!</definedName>
    <definedName name="DF_GRID_5" localSheetId="8">#REF!</definedName>
    <definedName name="DF_GRID_5" localSheetId="9">#REF!</definedName>
    <definedName name="DF_GRID_5" localSheetId="10">#REF!</definedName>
    <definedName name="DF_GRID_5">#REF!</definedName>
    <definedName name="DF_GRID_6" localSheetId="1">#REF!</definedName>
    <definedName name="DF_GRID_6" localSheetId="8">#REF!</definedName>
    <definedName name="DF_GRID_6" localSheetId="9">#REF!</definedName>
    <definedName name="DF_GRID_6" localSheetId="10">#REF!</definedName>
    <definedName name="DF_GRID_6">#REF!</definedName>
    <definedName name="DF_GRID_7" localSheetId="1">#REF!</definedName>
    <definedName name="DF_GRID_7" localSheetId="8">#REF!</definedName>
    <definedName name="DF_GRID_7" localSheetId="9">#REF!</definedName>
    <definedName name="DF_GRID_7" localSheetId="10">#REF!</definedName>
    <definedName name="DF_GRID_7">#REF!</definedName>
    <definedName name="DGproj">#N/A</definedName>
    <definedName name="DLX1.USE">[26]Haver!$A$2:$N$8</definedName>
    <definedName name="DOC">#REF!</definedName>
    <definedName name="dp">[27]DP!$A$1:$E$65536</definedName>
    <definedName name="Dproj">#N/A</definedName>
    <definedName name="DSD">#N/A</definedName>
    <definedName name="DSD_S">#N/A</definedName>
    <definedName name="DSDB">#N/A</definedName>
    <definedName name="DSDG">#N/A</definedName>
    <definedName name="dsfsdds" hidden="1">{"Riqfin97",#N/A,FALSE,"Tran";"Riqfinpro",#N/A,FALSE,"Tran"}</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e12db">#REF!</definedName>
    <definedName name="e9db">[28]e9!$A$1:$V$49</definedName>
    <definedName name="EDNA">#N/A</definedName>
    <definedName name="EDSSDESCRIPTOR">#REF!</definedName>
    <definedName name="EDSSFILE">#REF!</definedName>
    <definedName name="EDSSNAME">#REF!</definedName>
    <definedName name="EDSSTIME">#REF!</definedName>
    <definedName name="ee" hidden="1">{"Tab1",#N/A,FALSE,"P";"Tab2",#N/A,FALSE,"P"}</definedName>
    <definedName name="EECB">#REF!</definedName>
    <definedName name="eedx" hidden="1">{"Tab1",#N/A,FALSE,"P";"Tab2",#N/A,FALSE,"P"}</definedName>
    <definedName name="eee" hidden="1">{"Tab1",#N/A,FALSE,"P";"Tab2",#N/A,FALSE,"P"}</definedName>
    <definedName name="EISCODE">#REF!</definedName>
    <definedName name="elect">#REF!</definedName>
    <definedName name="Emerging_HTML_AREA">#REF!</definedName>
    <definedName name="EMETEL">#REF!</definedName>
    <definedName name="ENDA">#N/A</definedName>
    <definedName name="equal_TLC">#REF!</definedName>
    <definedName name="ExitWRS">[29]Main!$AB$25</definedName>
    <definedName name="ff" hidden="1">{"Tab1",#N/A,FALSE,"P";"Tab2",#N/A,FALSE,"P"}</definedName>
    <definedName name="fff" hidden="1">{"Tab1",#N/A,FALSE,"P";"Tab2",#N/A,FALSE,"P"}</definedName>
    <definedName name="Fig8.2a">#REF!</definedName>
    <definedName name="fill" hidden="1">'[30]Macroframework-Ver.1'!$A$1:$A$267</definedName>
    <definedName name="finan">#REF!</definedName>
    <definedName name="finan1">#REF!</definedName>
    <definedName name="Financing" hidden="1">{"Tab1",#N/A,FALSE,"P";"Tab2",#N/A,FALSE,"P"}</definedName>
    <definedName name="FISUM">#REF!</definedName>
    <definedName name="FLOPEC">#REF!</definedName>
    <definedName name="FMB">#REF!</definedName>
    <definedName name="FODESEC">#REF!</definedName>
    <definedName name="FOREXPORT">[1]H!$A$2:$F$86</definedName>
    <definedName name="FUNDOBL">#REF!</definedName>
    <definedName name="FUNDOBLB">#REF!</definedName>
    <definedName name="g">#REF!</definedName>
    <definedName name="GCB">#REF!</definedName>
    <definedName name="GCB_NGDP">#N/A</definedName>
    <definedName name="GCEI">#REF!</definedName>
    <definedName name="GCENL">#REF!</definedName>
    <definedName name="GCND">#REF!</definedName>
    <definedName name="GCND_NGDP">#REF!</definedName>
    <definedName name="GCRG">#REF!</definedName>
    <definedName name="ggb">'[31]budget-G'!$A$1:$W$109</definedName>
    <definedName name="GGB_NGDP">#N/A</definedName>
    <definedName name="ggbeu">#REF!</definedName>
    <definedName name="ggblg">#REF!</definedName>
    <definedName name="ggbls">#REF!</definedName>
    <definedName name="ggbss">#REF!</definedName>
    <definedName name="gge">[31]Expenditures!$A$1:$AC$62</definedName>
    <definedName name="GGED">#REF!</definedName>
    <definedName name="GGEI">#REF!</definedName>
    <definedName name="GGENL">#REF!</definedName>
    <definedName name="ggg" hidden="1">{"Riqfin97",#N/A,FALSE,"Tran";"Riqfinpro",#N/A,FALSE,"Tran"}</definedName>
    <definedName name="ggggg" hidden="1">'[32]J(Priv.Cap)'!#REF!</definedName>
    <definedName name="ggggggg">[14]!ggggggg</definedName>
    <definedName name="GGND">#REF!</definedName>
    <definedName name="ggr">[31]Revenues!$A$1:$AD$58</definedName>
    <definedName name="GGRG">#REF!</definedName>
    <definedName name="GPee_2">#REF!</definedName>
    <definedName name="GPer_2">#REF!</definedName>
    <definedName name="hgfd" hidden="1">{#N/A,#N/A,FALSE,"I";#N/A,#N/A,FALSE,"J";#N/A,#N/A,FALSE,"K";#N/A,#N/A,FALSE,"L";#N/A,#N/A,FALSE,"M";#N/A,#N/A,FALSE,"N";#N/A,#N/A,FALSE,"O"}</definedName>
    <definedName name="hhh" hidden="1">'[33]J(Priv.Cap)'!#REF!</definedName>
    <definedName name="hhhhhhh">[14]!hhhhhhh</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CHART">#REF!</definedName>
    <definedName name="chart4" hidden="1">{#N/A,#N/A,FALSE,"CB";#N/A,#N/A,FALSE,"CMB";#N/A,#N/A,FALSE,"NBFI"}</definedName>
    <definedName name="CHILE">#REF!</definedName>
    <definedName name="CHK">#REF!</definedName>
    <definedName name="i">#REF!</definedName>
    <definedName name="IESS">#REF!</definedName>
    <definedName name="ii" hidden="1">{"Tab1",#N/A,FALSE,"P";"Tab2",#N/A,FALSE,"P"}</definedName>
    <definedName name="II_pilier_2">#REF!</definedName>
    <definedName name="II_pillar_figure">#REF!</definedName>
    <definedName name="ima">#REF!</definedName>
    <definedName name="IN1_">#REF!</definedName>
    <definedName name="IN2_">#REF!</definedName>
    <definedName name="INB">[19]B!$K$6:$T$6</definedName>
    <definedName name="INC">[19]C!$H$6:$I$6</definedName>
    <definedName name="ind">#REF!</definedName>
    <definedName name="INECEL">#REF!</definedName>
    <definedName name="inflation" hidden="1">[34]TAB34!#REF!</definedName>
    <definedName name="INPUT_2">[6]Input!#REF!</definedName>
    <definedName name="INPUT_4">[6]Input!#REF!</definedName>
    <definedName name="IPee_2">#REF!</definedName>
    <definedName name="IPer_2">#REF!</definedName>
    <definedName name="IT">#REF!</definedName>
    <definedName name="IT_2">#REF!</definedName>
    <definedName name="IT_2_bracket_2">#REF!</definedName>
    <definedName name="jhgf" hidden="1">{"MONA",#N/A,FALSE,"S"}</definedName>
    <definedName name="jj" hidden="1">{"Riqfin97",#N/A,FALSE,"Tran";"Riqfinpro",#N/A,FALSE,"Tran"}</definedName>
    <definedName name="jjj" hidden="1">[35]M!#REF!</definedName>
    <definedName name="jjjjjj" hidden="1">'[32]J(Priv.Cap)'!#REF!</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k" hidden="1">{"Tab1",#N/A,FALSE,"P";"Tab2",#N/A,FALSE,"P"}</definedName>
    <definedName name="kkk" hidden="1">{"Tab1",#N/A,FALSE,"P";"Tab2",#N/A,FALSE,"P"}</definedName>
    <definedName name="kkkk" hidden="1">[36]M!#REF!</definedName>
    <definedName name="Konto">#REF!</definedName>
    <definedName name="kumul1">#REF!</definedName>
    <definedName name="kumul2">#REF!</definedName>
    <definedName name="kvart1">#REF!</definedName>
    <definedName name="kvart2">#REF!</definedName>
    <definedName name="kvart3">#REF!</definedName>
    <definedName name="kvart4">#REF!</definedName>
    <definedName name="ll" hidden="1">{"Tab1",#N/A,FALSE,"P";"Tab2",#N/A,FALSE,"P"}</definedName>
    <definedName name="lll" hidden="1">{"Riqfin97",#N/A,FALSE,"Tran";"Riqfinpro",#N/A,FALSE,"Tran"}</definedName>
    <definedName name="llll" hidden="1">[35]M!#REF!</definedName>
    <definedName name="ls">[27]LS!$A$1:$E$65536</definedName>
    <definedName name="LUR">#N/A</definedName>
    <definedName name="Malaysia">#REF!</definedName>
    <definedName name="MCV">#N/A</definedName>
    <definedName name="MCV_B">#N/A</definedName>
    <definedName name="MCV_B1">'[17]WEO-BOP'!#REF!</definedName>
    <definedName name="MCV_D">#N/A</definedName>
    <definedName name="MCV_N">#N/A</definedName>
    <definedName name="MCV_T">#N/A</definedName>
    <definedName name="MENORES">#REF!</definedName>
    <definedName name="mesec1">#REF!</definedName>
    <definedName name="mesec2">#REF!</definedName>
    <definedName name="mf" hidden="1">{"Tab1",#N/A,FALSE,"P";"Tab2",#N/A,FALSE,"P"}</definedName>
    <definedName name="MFISCAL">'[8]Annual Raw Data'!#REF!</definedName>
    <definedName name="mflowsa">[13]!mflowsa</definedName>
    <definedName name="mflowsq">[13]!mflowsq</definedName>
    <definedName name="MICRO">#REF!</definedName>
    <definedName name="min_VZ">#REF!</definedName>
    <definedName name="MISC3">#REF!</definedName>
    <definedName name="MISC4">[6]OUTPUT!#REF!</definedName>
    <definedName name="mmm" hidden="1">{"Riqfin97",#N/A,FALSE,"Tran";"Riqfinpro",#N/A,FALSE,"Tran"}</definedName>
    <definedName name="mmmm" hidden="1">{"Tab1",#N/A,FALSE,"P";"Tab2",#N/A,FALSE,"P"}</definedName>
    <definedName name="MON_SM">#REF!</definedName>
    <definedName name="MONF_SM">#REF!</definedName>
    <definedName name="MONTH">[1]REER!$D$140:$E$199</definedName>
    <definedName name="mstocksa">[13]!mstocksa</definedName>
    <definedName name="mstocksq">[13]!mstocksq</definedName>
    <definedName name="Municipios">#REF!</definedName>
    <definedName name="MVZ_1.5x">#REF!</definedName>
    <definedName name="MVZ_4x">#REF!</definedName>
    <definedName name="MVZ_5x">#REF!</definedName>
    <definedName name="MW">#REF!</definedName>
    <definedName name="MW_2">#REF!</definedName>
    <definedName name="NACTCURRENT">#REF!</definedName>
    <definedName name="nam1out">#REF!</definedName>
    <definedName name="nam2in">#REF!</definedName>
    <definedName name="nam2out">#REF!</definedName>
    <definedName name="NAMB">[1]REER!$AY$143:$BB$143</definedName>
    <definedName name="namcr">'[7]Tab ann curr'!#REF!</definedName>
    <definedName name="namcs">'[7]Tab ann cst'!#REF!</definedName>
    <definedName name="name_AD">[22]Sheet1!$A$20</definedName>
    <definedName name="name_EXP">[22]Sheet1!$N$54:$N$71</definedName>
    <definedName name="name_FISC">#REF!</definedName>
    <definedName name="nameIntLiq">#REF!</definedName>
    <definedName name="nameMoney">#REF!</definedName>
    <definedName name="nameRATES">#REF!</definedName>
    <definedName name="nameRAWQ">'[23]Raw Data'!#REF!</definedName>
    <definedName name="nameReal">#REF!</definedName>
    <definedName name="names">#REF!</definedName>
    <definedName name="NAMES_fidr_r">[21]monthly!#REF!</definedName>
    <definedName name="names_figb_r">[21]monthly!#REF!</definedName>
    <definedName name="names_w">#REF!</definedName>
    <definedName name="names1in">#REF!</definedName>
    <definedName name="NAMESB">#REF!</definedName>
    <definedName name="namesc">#REF!</definedName>
    <definedName name="NAMESG">#REF!</definedName>
    <definedName name="namesm">#REF!</definedName>
    <definedName name="NAMESQ">#REF!</definedName>
    <definedName name="namesr">#REF!</definedName>
    <definedName name="namestran">[19]transfer!$C$1:$O$1</definedName>
    <definedName name="namgdp">#REF!</definedName>
    <definedName name="NAMIN">#REF!</definedName>
    <definedName name="namin1">[1]REER!$F$1:$BP$1</definedName>
    <definedName name="namin2">[1]REER!$F$138:$AA$138</definedName>
    <definedName name="namind">'[7]work Q real'!#REF!</definedName>
    <definedName name="naminm">#REF!</definedName>
    <definedName name="naminq">#REF!</definedName>
    <definedName name="namm">#REF!</definedName>
    <definedName name="NAMOUT">#REF!</definedName>
    <definedName name="namout1">[1]REER!$F$2:$AA$2</definedName>
    <definedName name="namoutm">#REF!</definedName>
    <definedName name="namoutq">#REF!</definedName>
    <definedName name="namprofit">[1]C!$O$1:$Z$1</definedName>
    <definedName name="namq">#REF!</definedName>
    <definedName name="namq1">#REF!</definedName>
    <definedName name="namq2">#REF!</definedName>
    <definedName name="namreer">[1]REER!$AY$143:$BF$143</definedName>
    <definedName name="namsgdp">#REF!</definedName>
    <definedName name="namtin">#REF!</definedName>
    <definedName name="namtout">#REF!</definedName>
    <definedName name="namulc">[1]REER!$BI$1:$BP$1</definedName>
    <definedName name="_xlnm.Print_Titles">#REF!,#REF!</definedName>
    <definedName name="NCG">#N/A</definedName>
    <definedName name="NCG_R">#N/A</definedName>
    <definedName name="NCP">#N/A</definedName>
    <definedName name="NCP_R">#N/A</definedName>
    <definedName name="NCZD">#REF!</definedName>
    <definedName name="NCZD_2">#REF!</definedName>
    <definedName name="NEER">[1]REER!$AY$144:$AY$206</definedName>
    <definedName name="NFI">#N/A</definedName>
    <definedName name="NFI_R">#N/A</definedName>
    <definedName name="NGDP">#N/A</definedName>
    <definedName name="NGDP_DG">#N/A</definedName>
    <definedName name="NGDP_R">#N/A</definedName>
    <definedName name="NGDP_RG">#N/A</definedName>
    <definedName name="NGDPA">#REF!</definedName>
    <definedName name="NGS_NGDP">#N/A</definedName>
    <definedName name="NINV">#N/A</definedName>
    <definedName name="NINV_R">#N/A</definedName>
    <definedName name="NM">#N/A</definedName>
    <definedName name="NM_R">#N/A</definedName>
    <definedName name="NMG_RG">#N/A</definedName>
    <definedName name="nn" hidden="1">{"Riqfin97",#N/A,FALSE,"Tran";"Riqfinpro",#N/A,FALSE,"Tran"}</definedName>
    <definedName name="nnn" hidden="1">{"Tab1",#N/A,FALSE,"P";"Tab2",#N/A,FALSE,"P"}</definedName>
    <definedName name="NOMINAL">#REF!</definedName>
    <definedName name="NPee_2">#REF!</definedName>
    <definedName name="NPer_2">#REF!</definedName>
    <definedName name="NTDD_RG">[14]!NTDD_RG</definedName>
    <definedName name="NX">#N/A</definedName>
    <definedName name="NX_R">#N/A</definedName>
    <definedName name="NXG_RG">#N/A</definedName>
    <definedName name="obce">'[37]NOVA legislativa'!$M$2</definedName>
    <definedName name="_xlnm.Print_Area">#N/A</definedName>
    <definedName name="Odh">#REF!</definedName>
    <definedName name="oliu" hidden="1">{"WEO",#N/A,FALSE,"T"}</definedName>
    <definedName name="oo" hidden="1">{"Riqfin97",#N/A,FALSE,"Tran";"Riqfinpro",#N/A,FALSE,"Tran"}</definedName>
    <definedName name="ooo" hidden="1">{"Tab1",#N/A,FALSE,"P";"Tab2",#N/A,FALSE,"P"}</definedName>
    <definedName name="other">#REF!</definedName>
    <definedName name="Otras_Residuales">#REF!</definedName>
    <definedName name="out">[38]output!$A$3:$P$128</definedName>
    <definedName name="OUTB">[19]B!$D$6:$H$6</definedName>
    <definedName name="outc">[19]C!$C$6:$D$6</definedName>
    <definedName name="output">#REF!</definedName>
    <definedName name="output_projections">[39]projections!$A$3:$R$108</definedName>
    <definedName name="output1">[16]output!$A$1:$J$122</definedName>
    <definedName name="p" hidden="1">{"Riqfin97",#N/A,FALSE,"Tran";"Riqfinpro",#N/A,FALSE,"Tran"}</definedName>
    <definedName name="Page_4">#REF!</definedName>
    <definedName name="page2">#REF!</definedName>
    <definedName name="pata" hidden="1">{"Tab1",#N/A,FALSE,"P";"Tab2",#N/A,FALSE,"P"}</definedName>
    <definedName name="PCPIG">#N/A</definedName>
    <definedName name="Petroecuador">#REF!</definedName>
    <definedName name="pchar00memu.m">[21]monthly!#REF!</definedName>
    <definedName name="podatki">#REF!</definedName>
    <definedName name="Ports">#REF!</definedName>
    <definedName name="pp" hidden="1">{"Riqfin97",#N/A,FALSE,"Tran";"Riqfinpro",#N/A,FALSE,"Tran"}</definedName>
    <definedName name="ppp" hidden="1">{"Riqfin97",#N/A,FALSE,"Tran";"Riqfinpro",#N/A,FALSE,"Tran"}</definedName>
    <definedName name="PPPWGT">#N/A</definedName>
    <definedName name="pri">#REF!</definedName>
    <definedName name="Print">#REF!</definedName>
    <definedName name="PRINT1">[40]Index!#REF!</definedName>
    <definedName name="PRINT2">[40]Index!#REF!</definedName>
    <definedName name="PRINT3">[40]Index!#REF!</definedName>
    <definedName name="PrintThis_Links">[29]Links!$A$1:$F$33</definedName>
    <definedName name="profit">[1]C!$O$1:$T$1</definedName>
    <definedName name="prorač">[41]Prorač!$A:$IV</definedName>
    <definedName name="PvNee_2">#REF!</definedName>
    <definedName name="PvNer_2">#REF!</definedName>
    <definedName name="Q6_">#REF!</definedName>
    <definedName name="QFISCAL">'[8]Quarterly Raw Data'!#REF!</definedName>
    <definedName name="qq" hidden="1">'[33]J(Priv.Cap)'!#REF!</definedName>
    <definedName name="qtab_35">'[42]i1-CA'!#REF!</definedName>
    <definedName name="QTAB7">'[8]Quarterly MacroFlow'!#REF!</definedName>
    <definedName name="QTAB7A">'[8]Quarterly MacroFlow'!#REF!</definedName>
    <definedName name="quest1">#REF!</definedName>
    <definedName name="quest2">#REF!</definedName>
    <definedName name="quest3">#REF!</definedName>
    <definedName name="quest4">#REF!</definedName>
    <definedName name="quest5">#REF!</definedName>
    <definedName name="quest6">#REF!</definedName>
    <definedName name="quest7">#REF!</definedName>
    <definedName name="QW">#REF!</definedName>
    <definedName name="REAL">#REF!</definedName>
    <definedName name="REALANNUAL">#REF!</definedName>
    <definedName name="realizacia">[43]Sheet1!$A$1:$I$406</definedName>
    <definedName name="realizacija">[43]Sheet1!$A$1:$I$406</definedName>
    <definedName name="REALNACT">#REF!</definedName>
    <definedName name="red_26">#REF!</definedName>
    <definedName name="red_33">#REF!</definedName>
    <definedName name="red_34">#REF!</definedName>
    <definedName name="red_35">#REF!</definedName>
    <definedName name="REDTbl3">#REF!</definedName>
    <definedName name="REDTbl4">#REF!</definedName>
    <definedName name="REDTbl5">#REF!</definedName>
    <definedName name="REDTbl6">#REF!</definedName>
    <definedName name="REDTbl7">#REF!</definedName>
    <definedName name="REERCPI">[1]REER!$AZ$144:$AZ$206</definedName>
    <definedName name="REERPPI">[1]REER!$BB$144:$BB$206</definedName>
    <definedName name="REGISTERALL">#REF!</definedName>
    <definedName name="RFSee_2">#REF!</definedName>
    <definedName name="RFSer_2">#REF!</definedName>
    <definedName name="RGDPA">#REF!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ngBefore">[29]Main!$AB$26</definedName>
    <definedName name="rngDepartmentDrive">[29]Main!$AB$23</definedName>
    <definedName name="rngEMailAddress">[29]Main!$AB$20</definedName>
    <definedName name="rngErrorSort">[29]ErrCheck!$A$4</definedName>
    <definedName name="rngLastSave">[29]Main!$G$19</definedName>
    <definedName name="rngLastSent">[29]Main!$G$18</definedName>
    <definedName name="rngLastUpdate">[29]Links!$D$2</definedName>
    <definedName name="rngNeedsUpdate">[29]Links!$E$2</definedName>
    <definedName name="rngNews">[29]Main!$AB$27</definedName>
    <definedName name="rngQuestChecked">[29]ErrCheck!$A$3</definedName>
    <definedName name="rounding">#REF!</definedName>
    <definedName name="rr" hidden="1">{"Riqfin97",#N/A,FALSE,"Tran";"Riqfinpro",#N/A,FALSE,"Tran"}</definedName>
    <definedName name="rrr" hidden="1">{"Riqfin97",#N/A,FALSE,"Tran";"Riqfinpro",#N/A,FALSE,"Tran"}</definedName>
    <definedName name="RULCPPI">[1]C!$O$9:$O$71</definedName>
    <definedName name="SAPBEXhrIndnt" hidden="1">"Wide"</definedName>
    <definedName name="SAPBEXrevision" hidden="1">10</definedName>
    <definedName name="SAPBEXsysID" hidden="1">"BSP"</definedName>
    <definedName name="SAPBEXwbID" hidden="1">"4TOUPT6NWTB0J40VYRY84RMDW"</definedName>
    <definedName name="SAPsysID" hidden="1">"708C5W7SBKP804JT78WJ0JNKI"</definedName>
    <definedName name="SAPwbID" hidden="1">"ARS"</definedName>
    <definedName name="SECTORS">#REF!</definedName>
    <definedName name="seitable">'[44]Sel. Ind. Tbl'!$A$3:$G$75</definedName>
    <definedName name="sencount" hidden="1">2</definedName>
    <definedName name="SPee_2">#REF!</definedName>
    <definedName name="SPer_2">#REF!</definedName>
    <definedName name="SprejetiProracun">#REF!</definedName>
    <definedName name="SR_3">#REF!</definedName>
    <definedName name="SR_5">#REF!</definedName>
    <definedName name="SS">[45]IMATA!$B$45:$B$108</definedName>
    <definedName name="T1.13">#REF!</definedName>
    <definedName name="t2q">#REF!</definedName>
    <definedName name="TAB1A">#REF!</definedName>
    <definedName name="TAB1CK">#REF!</definedName>
    <definedName name="Tab25a">#REF!</definedName>
    <definedName name="Tab25b">#REF!</definedName>
    <definedName name="TAB2A">#REF!</definedName>
    <definedName name="TAB5A">#REF!</definedName>
    <definedName name="TAB6A">'[8]Annual Tables'!#REF!</definedName>
    <definedName name="TAB6B">'[8]Annual Tables'!#REF!</definedName>
    <definedName name="TAB6C">#REF!</definedName>
    <definedName name="TAB7A">#REF!</definedName>
    <definedName name="tabC1">#REF!</definedName>
    <definedName name="tabC2">#REF!</definedName>
    <definedName name="Tabela_6a">#REF!</definedName>
    <definedName name="tabela3a">'[46]Table 1'!#REF!</definedName>
    <definedName name="Tabelaxx">#REF!</definedName>
    <definedName name="tabF">#REF!</definedName>
    <definedName name="tabH">#REF!</definedName>
    <definedName name="tabI">#REF!</definedName>
    <definedName name="Table__47">[47]RED47!$A$1:$I$53</definedName>
    <definedName name="Table_2._Country_X___Public_Sector_Financing_1">#REF!</definedName>
    <definedName name="Table_4SR">#REF!</definedName>
    <definedName name="Table_debt">[48]Table!$A$3:$AB$73</definedName>
    <definedName name="TABLE1">#REF!</definedName>
    <definedName name="Table1printarea">#REF!</definedName>
    <definedName name="table30">#REF!</definedName>
    <definedName name="TABLE31">#REF!</definedName>
    <definedName name="TABLE32">#REF!</definedName>
    <definedName name="TABLE33">#REF!</definedName>
    <definedName name="TABLE4">#REF!</definedName>
    <definedName name="table6">#REF!</definedName>
    <definedName name="table9">#REF!</definedName>
    <definedName name="TAME">#REF!</definedName>
    <definedName name="Tbl_GFN">[48]Table_GEF!$B$2:$T$53</definedName>
    <definedName name="tblChecks">[29]ErrCheck!$A$3:$E$5</definedName>
    <definedName name="tblLinks">[29]Links!$A$4:$F$33</definedName>
    <definedName name="TEMP">[49]Data!#REF!</definedName>
    <definedName name="tempo_kles">#REF!</definedName>
    <definedName name="tempo_kles_2">#REF!</definedName>
    <definedName name="text" hidden="1">{#N/A,#N/A,FALSE,"CB";#N/A,#N/A,FALSE,"CMB";#N/A,#N/A,FALSE,"BSYS";#N/A,#N/A,FALSE,"NBFI";#N/A,#N/A,FALSE,"FSYS"}</definedName>
    <definedName name="TMG_D">[18]Q5!$E$23:$AH$23</definedName>
    <definedName name="TMGO">#N/A</definedName>
    <definedName name="TOWEO">#REF!</definedName>
    <definedName name="TRADE3">[6]Trade!#REF!</definedName>
    <definedName name="trans">#REF!</definedName>
    <definedName name="Transfer_check">#REF!</definedName>
    <definedName name="TRANSNAVE">#REF!</definedName>
    <definedName name="tt" hidden="1">{"Tab1",#N/A,FALSE,"P";"Tab2",#N/A,FALSE,"P"}</definedName>
    <definedName name="ttt" hidden="1">{"Tab1",#N/A,FALSE,"P";"Tab2",#N/A,FALSE,"P"}</definedName>
    <definedName name="ttttt" hidden="1">[35]M!#REF!</definedName>
    <definedName name="TTTTTTTTTTTT">[14]!TTTTTTTTTTTT</definedName>
    <definedName name="TXG_D">#N/A</definedName>
    <definedName name="TXGO">#N/A</definedName>
    <definedName name="u163lnulcm_x_et.m">[21]monthly!#REF!</definedName>
    <definedName name="ULC_CZ">[1]REER!$BU$144:$BU$206</definedName>
    <definedName name="ULC_PART">[1]REER!$BR$144:$BR$206</definedName>
    <definedName name="Universities">#REF!</definedName>
    <definedName name="UPee_2">#REF!</definedName>
    <definedName name="UPer_2">#REF!</definedName>
    <definedName name="Uruguay">'[50]PDR vulnerability table'!$A$3:$E$65</definedName>
    <definedName name="USERNAME">#REF!</definedName>
    <definedName name="uu" hidden="1">{"Riqfin97",#N/A,FALSE,"Tran";"Riqfinpro",#N/A,FALSE,"Tran"}</definedName>
    <definedName name="uuu" hidden="1">{"Riqfin97",#N/A,FALSE,"Tran";"Riqfinpro",#N/A,FALSE,"Tran"}</definedName>
    <definedName name="UUUUUUUUUUU">[14]!UUUUUUUUUUU</definedName>
    <definedName name="ValidationList">#REF!</definedName>
    <definedName name="VeljavniProracun">#REF!</definedName>
    <definedName name="Venezuela">#REF!</definedName>
    <definedName name="VUC">'[37]NOVA legislativa'!$M$3</definedName>
    <definedName name="vv" hidden="1">{"Tab1",#N/A,FALSE,"P";"Tab2",#N/A,FALSE,"P"}</definedName>
    <definedName name="vvv" hidden="1">{"Tab1",#N/A,FALSE,"P";"Tab2",#N/A,FALSE,"P"}</definedName>
    <definedName name="we11pcpi.m">[21]monthly!#REF!</definedName>
    <definedName name="wrn.1993_2002." hidden="1">{"1993_2002",#N/A,FALSE,"UnderlyingData"}</definedName>
    <definedName name="wrn.a11._.general._.government." hidden="1">{"a11 general government",#N/A,FALSE,"RED Tables"}</definedName>
    <definedName name="wrn.a12._.Federal._.Government." hidden="1">{"a12 Federal Government",#N/A,FALSE,"RED Tables"}</definedName>
    <definedName name="wrn.a13._.social._.security." hidden="1">{"a13 social security",#N/A,FALSE,"RED Tables"}</definedName>
    <definedName name="wrn.a14._.regions._.and._.communities." hidden="1">{"a14 regions and communities",#N/A,FALSE,"RED Tables"}</definedName>
    <definedName name="wrn.a15._.local._.governments." hidden="1">{"a15 local governments",#N/A,FALSE,"RED Tables"}</definedName>
    <definedName name="wrn.BOP_MIDTERM." hidden="1">{"BOP_TAB",#N/A,FALSE,"N";"MIDTERM_TAB",#N/A,FALSE,"O"}</definedName>
    <definedName name="wrn.Input._.and._.output._.tables." hidden="1">{#N/A,#N/A,FALSE,"SimInp1";#N/A,#N/A,FALSE,"SimInp2";#N/A,#N/A,FALSE,"SimOut1";#N/A,#N/A,FALSE,"SimOut2";#N/A,#N/A,FALSE,"SimOut3";#N/A,#N/A,FALSE,"SimOut4";#N/A,#N/A,FALSE,"SimOut5"}</definedName>
    <definedName name="wrn.MAIN." hidden="1">{#N/A,#N/A,FALSE,"CB";#N/A,#N/A,FALSE,"CMB";#N/A,#N/A,FALSE,"BSYS";#N/A,#N/A,FALSE,"NBFI";#N/A,#N/A,FALSE,"FSYS"}</definedName>
    <definedName name="wrn.MDABOP." hidden="1">{"BOP_TAB",#N/A,FALSE,"N";"MIDTERM_TAB",#N/A,FALSE,"O";"FUND_CRED",#N/A,FALSE,"P";"DEBT_TAB1",#N/A,FALSE,"Q";"DEBT_TAB2",#N/A,FALSE,"Q";"FORFIN_TAB1",#N/A,FALSE,"R";"FORFIN_TAB2",#N/A,FALSE,"R";"BOP_ANALY",#N/A,FALSE,"U"}</definedName>
    <definedName name="wrn.MIT." hidden="1">{#N/A,#N/A,FALSE,"CB";#N/A,#N/A,FALSE,"CMB";#N/A,#N/A,FALSE,"NBFI"}</definedName>
    <definedName name="wrn.MONA." hidden="1">{"MONA",#N/A,FALSE,"S"}</definedName>
    <definedName name="wrn.Output._.tables." hidden="1">{#N/A,#N/A,FALSE,"I";#N/A,#N/A,FALSE,"J";#N/A,#N/A,FALSE,"K";#N/A,#N/A,FALSE,"L";#N/A,#N/A,FALSE,"M";#N/A,#N/A,FALSE,"N";#N/A,#N/A,FALSE,"O"}</definedName>
    <definedName name="wrn.Program." hidden="1">{"Tab1",#N/A,FALSE,"P";"Tab2",#N/A,FALSE,"P"}</definedName>
    <definedName name="wrn.Ques._.1." hidden="1">{"Ques 1",#N/A,FALSE,"NWEO138"}</definedName>
    <definedName name="wrn.Riqfin." hidden="1">{"Riqfin97",#N/A,FALSE,"Tran";"Riqfinpro",#N/A,FALSE,"Tran"}</definedName>
    <definedName name="wrn.Staff._.Report._.Tables." hidden="1">{#N/A,#N/A,FALSE,"SRFSYS";#N/A,#N/A,FALSE,"SRBSYS"}</definedName>
    <definedName name="wrn.WEO." hidden="1">{"WEO",#N/A,FALSE,"T"}</definedName>
    <definedName name="ww" hidden="1">[35]M!#REF!</definedName>
    <definedName name="www" hidden="1">{"Riqfin97",#N/A,FALSE,"Tran";"Riqfinpro",#N/A,FALSE,"Tran"}</definedName>
    <definedName name="XR">[1]REER!$AT$140:$BA$199</definedName>
    <definedName name="xx" hidden="1">{"Riqfin97",#N/A,FALSE,"Tran";"Riqfinpro",#N/A,FALSE,"Tran"}</definedName>
    <definedName name="xxWRS_1">#REF!</definedName>
    <definedName name="xxWRS_10">#REF!</definedName>
    <definedName name="xxWRS_11">#REF!</definedName>
    <definedName name="xxWRS_12">#REF!</definedName>
    <definedName name="xxWRS_2">#REF!</definedName>
    <definedName name="xxWRS_6">#REF!</definedName>
    <definedName name="xxWRS_7">#REF!</definedName>
    <definedName name="xxWRS_8">#REF!</definedName>
    <definedName name="xxWRS_9">#REF!</definedName>
    <definedName name="xxxx" hidden="1">{"Riqfin97",#N/A,FALSE,"Tran";"Riqfinpro",#N/A,FALSE,"Tran"}</definedName>
    <definedName name="year">#REF!</definedName>
    <definedName name="yy" hidden="1">{"Tab1",#N/A,FALSE,"P";"Tab2",#N/A,FALSE,"P"}</definedName>
    <definedName name="yyy" hidden="1">{"Tab1",#N/A,FALSE,"P";"Tab2",#N/A,FALSE,"P"}</definedName>
    <definedName name="yyyy" hidden="1">{"Riqfin97",#N/A,FALSE,"Tran";"Riqfinpro",#N/A,FALSE,"Tran"}</definedName>
    <definedName name="Z_95224721_0485_11D4_BFD1_00508B5F4DA4_.wvu.Cols" hidden="1">#REF!</definedName>
    <definedName name="zac_kles">#REF!</definedName>
    <definedName name="zac_kles_2">#REF!</definedName>
    <definedName name="ZPee_2">#REF!</definedName>
    <definedName name="ZPer_2">#REF!</definedName>
    <definedName name="zpiz">[27]ZPIZ!$A$1:$F$65536</definedName>
    <definedName name="zz" hidden="1">{"Tab1",#N/A,FALSE,"P";"Tab2",#N/A,FALSE,"P"}</definedName>
    <definedName name="zzzs">[27]ZZZS!$A$1:$E$65536</definedName>
  </definedNames>
  <calcPr calcId="152511"/>
</workbook>
</file>

<file path=xl/calcChain.xml><?xml version="1.0" encoding="utf-8"?>
<calcChain xmlns="http://schemas.openxmlformats.org/spreadsheetml/2006/main">
  <c r="L4" i="9" l="1"/>
  <c r="M4" i="9"/>
  <c r="N4" i="9"/>
  <c r="O4" i="9"/>
  <c r="P4" i="9"/>
  <c r="Q4" i="9"/>
  <c r="R4" i="9"/>
  <c r="S4" i="9"/>
  <c r="T4" i="9"/>
  <c r="L5" i="9"/>
  <c r="M5" i="9"/>
  <c r="N5" i="9"/>
  <c r="O5" i="9"/>
  <c r="P5" i="9"/>
  <c r="Q5" i="9"/>
  <c r="R5" i="9"/>
  <c r="S5" i="9"/>
  <c r="T5" i="9"/>
  <c r="L6" i="9"/>
  <c r="M6" i="9"/>
  <c r="N6" i="9"/>
  <c r="O6" i="9"/>
  <c r="P6" i="9"/>
  <c r="Q6" i="9"/>
  <c r="R6" i="9"/>
  <c r="S6" i="9"/>
  <c r="T6" i="9"/>
  <c r="L7" i="9"/>
  <c r="M7" i="9"/>
  <c r="N7" i="9"/>
  <c r="O7" i="9"/>
  <c r="P7" i="9"/>
  <c r="Q7" i="9"/>
  <c r="R7" i="9"/>
  <c r="S7" i="9"/>
  <c r="T7" i="9"/>
  <c r="L8" i="9"/>
  <c r="M8" i="9"/>
  <c r="N8" i="9"/>
  <c r="O8" i="9"/>
  <c r="P8" i="9"/>
  <c r="Q8" i="9"/>
  <c r="R8" i="9"/>
  <c r="S8" i="9"/>
  <c r="T8" i="9"/>
  <c r="L9" i="9"/>
  <c r="M9" i="9"/>
  <c r="N9" i="9"/>
  <c r="O9" i="9"/>
  <c r="P9" i="9"/>
  <c r="Q9" i="9"/>
  <c r="R9" i="9"/>
  <c r="S9" i="9"/>
  <c r="T9" i="9"/>
  <c r="L10" i="9"/>
  <c r="M10" i="9"/>
  <c r="N10" i="9"/>
  <c r="O10" i="9"/>
  <c r="P10" i="9"/>
  <c r="Q10" i="9"/>
  <c r="R10" i="9"/>
  <c r="S10" i="9"/>
  <c r="T10" i="9"/>
  <c r="L11" i="9"/>
  <c r="M11" i="9"/>
  <c r="N11" i="9"/>
  <c r="O11" i="9"/>
  <c r="P11" i="9"/>
  <c r="Q11" i="9"/>
  <c r="R11" i="9"/>
  <c r="S11" i="9"/>
  <c r="T11" i="9"/>
  <c r="L12" i="9"/>
  <c r="M12" i="9"/>
  <c r="N12" i="9"/>
  <c r="O12" i="9"/>
  <c r="P12" i="9"/>
  <c r="Q12" i="9"/>
  <c r="R12" i="9"/>
  <c r="S12" i="9"/>
  <c r="T12" i="9"/>
  <c r="L13" i="9"/>
  <c r="M13" i="9"/>
  <c r="N13" i="9"/>
  <c r="O13" i="9"/>
  <c r="P13" i="9"/>
  <c r="Q13" i="9"/>
  <c r="R13" i="9"/>
  <c r="S13" i="9"/>
  <c r="T13" i="9"/>
  <c r="L14" i="9"/>
  <c r="M14" i="9"/>
  <c r="N14" i="9"/>
  <c r="O14" i="9"/>
  <c r="P14" i="9"/>
  <c r="Q14" i="9"/>
  <c r="R14" i="9"/>
  <c r="S14" i="9"/>
  <c r="T14" i="9"/>
  <c r="L15" i="9"/>
  <c r="M15" i="9"/>
  <c r="N15" i="9"/>
  <c r="O15" i="9"/>
  <c r="P15" i="9"/>
  <c r="Q15" i="9"/>
  <c r="R15" i="9"/>
  <c r="S15" i="9"/>
  <c r="T15" i="9"/>
  <c r="L16" i="9"/>
  <c r="M16" i="9"/>
  <c r="N16" i="9"/>
  <c r="O16" i="9"/>
  <c r="P16" i="9"/>
  <c r="Q16" i="9"/>
  <c r="R16" i="9"/>
  <c r="S16" i="9"/>
  <c r="T16" i="9"/>
  <c r="L17" i="9"/>
  <c r="M17" i="9"/>
  <c r="N17" i="9"/>
  <c r="O17" i="9"/>
  <c r="P17" i="9"/>
  <c r="Q17" i="9"/>
  <c r="R17" i="9"/>
  <c r="S17" i="9"/>
  <c r="T17" i="9"/>
  <c r="L18" i="9"/>
  <c r="M18" i="9"/>
  <c r="N18" i="9"/>
  <c r="O18" i="9"/>
  <c r="P18" i="9"/>
  <c r="Q18" i="9"/>
  <c r="R18" i="9"/>
  <c r="S18" i="9"/>
  <c r="T18" i="9"/>
  <c r="L19" i="9"/>
  <c r="M19" i="9"/>
  <c r="N19" i="9"/>
  <c r="O19" i="9"/>
  <c r="P19" i="9"/>
  <c r="Q19" i="9"/>
  <c r="R19" i="9"/>
  <c r="S19" i="9"/>
  <c r="T19" i="9"/>
  <c r="L20" i="9"/>
  <c r="M20" i="9"/>
  <c r="N20" i="9"/>
  <c r="O20" i="9"/>
  <c r="P20" i="9"/>
  <c r="Q20" i="9"/>
  <c r="R20" i="9"/>
  <c r="S20" i="9"/>
  <c r="T20" i="9"/>
  <c r="L21" i="9"/>
  <c r="M21" i="9"/>
  <c r="N21" i="9"/>
  <c r="O21" i="9"/>
  <c r="P21" i="9"/>
  <c r="Q21" i="9"/>
  <c r="R21" i="9"/>
  <c r="S21" i="9"/>
  <c r="T21" i="9"/>
  <c r="L22" i="9"/>
  <c r="M22" i="9"/>
  <c r="N22" i="9"/>
  <c r="O22" i="9"/>
  <c r="P22" i="9"/>
  <c r="Q22" i="9"/>
  <c r="R22" i="9"/>
  <c r="S22" i="9"/>
  <c r="T22" i="9"/>
  <c r="L23" i="9"/>
  <c r="M23" i="9"/>
  <c r="N23" i="9"/>
  <c r="O23" i="9"/>
  <c r="P23" i="9"/>
  <c r="Q23" i="9"/>
  <c r="R23" i="9"/>
  <c r="S23" i="9"/>
  <c r="T23" i="9"/>
  <c r="L24" i="9"/>
  <c r="M24" i="9"/>
  <c r="N24" i="9"/>
  <c r="O24" i="9"/>
  <c r="P24" i="9"/>
  <c r="Q24" i="9"/>
  <c r="R24" i="9"/>
  <c r="S24" i="9"/>
  <c r="T24" i="9"/>
  <c r="L25" i="9"/>
  <c r="M25" i="9"/>
  <c r="N25" i="9"/>
  <c r="O25" i="9"/>
  <c r="P25" i="9"/>
  <c r="Q25" i="9"/>
  <c r="R25" i="9"/>
  <c r="S25" i="9"/>
  <c r="T25" i="9"/>
  <c r="L26" i="9"/>
  <c r="M26" i="9"/>
  <c r="N26" i="9"/>
  <c r="O26" i="9"/>
  <c r="P26" i="9"/>
  <c r="Q26" i="9"/>
  <c r="R26" i="9"/>
  <c r="S26" i="9"/>
  <c r="T26" i="9"/>
  <c r="L27" i="9"/>
  <c r="M27" i="9"/>
  <c r="N27" i="9"/>
  <c r="O27" i="9"/>
  <c r="P27" i="9"/>
  <c r="Q27" i="9"/>
  <c r="R27" i="9"/>
  <c r="S27" i="9"/>
  <c r="T27" i="9"/>
  <c r="L28" i="9"/>
  <c r="M28" i="9"/>
  <c r="N28" i="9"/>
  <c r="O28" i="9"/>
  <c r="P28" i="9"/>
  <c r="Q28" i="9"/>
  <c r="R28" i="9"/>
  <c r="S28" i="9"/>
  <c r="T28" i="9"/>
  <c r="L29" i="9"/>
  <c r="M29" i="9"/>
  <c r="N29" i="9"/>
  <c r="O29" i="9"/>
  <c r="P29" i="9"/>
  <c r="Q29" i="9"/>
  <c r="R29" i="9"/>
  <c r="S29" i="9"/>
  <c r="T29" i="9"/>
  <c r="L30" i="9"/>
  <c r="M30" i="9"/>
  <c r="N30" i="9"/>
  <c r="O30" i="9"/>
  <c r="P30" i="9"/>
  <c r="Q30" i="9"/>
  <c r="R30" i="9"/>
  <c r="S30" i="9"/>
  <c r="T30" i="9"/>
  <c r="L31" i="9"/>
  <c r="M31" i="9"/>
  <c r="N31" i="9"/>
  <c r="O31" i="9"/>
  <c r="P31" i="9"/>
  <c r="Q31" i="9"/>
  <c r="R31" i="9"/>
  <c r="S31" i="9"/>
  <c r="T31" i="9"/>
  <c r="L32" i="9"/>
  <c r="M32" i="9"/>
  <c r="N32" i="9"/>
  <c r="O32" i="9"/>
  <c r="P32" i="9"/>
  <c r="Q32" i="9"/>
  <c r="R32" i="9"/>
  <c r="S32" i="9"/>
  <c r="T32" i="9"/>
  <c r="L33" i="9"/>
  <c r="M33" i="9"/>
  <c r="N33" i="9"/>
  <c r="O33" i="9"/>
  <c r="P33" i="9"/>
  <c r="Q33" i="9"/>
  <c r="R33" i="9"/>
  <c r="S33" i="9"/>
  <c r="T33" i="9"/>
  <c r="L34" i="9"/>
  <c r="M34" i="9"/>
  <c r="N34" i="9"/>
  <c r="O34" i="9"/>
  <c r="P34" i="9"/>
  <c r="Q34" i="9"/>
  <c r="R34" i="9"/>
  <c r="S34" i="9"/>
  <c r="T34" i="9"/>
  <c r="L35" i="9"/>
  <c r="M35" i="9"/>
  <c r="N35" i="9"/>
  <c r="O35" i="9"/>
  <c r="P35" i="9"/>
  <c r="Q35" i="9"/>
  <c r="R35" i="9"/>
  <c r="S35" i="9"/>
  <c r="T35" i="9"/>
  <c r="L36" i="9"/>
  <c r="M36" i="9"/>
  <c r="N36" i="9"/>
  <c r="O36" i="9"/>
  <c r="P36" i="9"/>
  <c r="Q36" i="9"/>
  <c r="R36" i="9"/>
  <c r="S36" i="9"/>
  <c r="T36" i="9"/>
  <c r="L37" i="9"/>
  <c r="M37" i="9"/>
  <c r="N37" i="9"/>
  <c r="O37" i="9"/>
  <c r="P37" i="9"/>
  <c r="Q37" i="9"/>
  <c r="R37" i="9"/>
  <c r="S37" i="9"/>
  <c r="T37" i="9"/>
  <c r="L38" i="9"/>
  <c r="M38" i="9"/>
  <c r="N38" i="9"/>
  <c r="O38" i="9"/>
  <c r="P38" i="9"/>
  <c r="Q38" i="9"/>
  <c r="R38" i="9"/>
  <c r="S38" i="9"/>
  <c r="T38" i="9"/>
  <c r="L39" i="9"/>
  <c r="M39" i="9"/>
  <c r="N39" i="9"/>
  <c r="O39" i="9"/>
  <c r="P39" i="9"/>
  <c r="Q39" i="9"/>
  <c r="R39" i="9"/>
  <c r="S39" i="9"/>
  <c r="T39" i="9"/>
  <c r="L40" i="9"/>
  <c r="M40" i="9"/>
  <c r="N40" i="9"/>
  <c r="O40" i="9"/>
  <c r="P40" i="9"/>
  <c r="Q40" i="9"/>
  <c r="R40" i="9"/>
  <c r="S40" i="9"/>
  <c r="T40" i="9"/>
  <c r="L41" i="9"/>
  <c r="M41" i="9"/>
  <c r="N41" i="9"/>
  <c r="O41" i="9"/>
  <c r="P41" i="9"/>
  <c r="Q41" i="9"/>
  <c r="R41" i="9"/>
  <c r="S41" i="9"/>
  <c r="T41" i="9"/>
  <c r="L42" i="9"/>
  <c r="M42" i="9"/>
  <c r="N42" i="9"/>
  <c r="O42" i="9"/>
  <c r="P42" i="9"/>
  <c r="Q42" i="9"/>
  <c r="R42" i="9"/>
  <c r="S42" i="9"/>
  <c r="T42" i="9"/>
  <c r="L43" i="9"/>
  <c r="M43" i="9"/>
  <c r="N43" i="9"/>
  <c r="O43" i="9"/>
  <c r="P43" i="9"/>
  <c r="Q43" i="9"/>
  <c r="R43" i="9"/>
  <c r="S43" i="9"/>
  <c r="T43" i="9"/>
  <c r="L44" i="9"/>
  <c r="M44" i="9"/>
  <c r="N44" i="9"/>
  <c r="O44" i="9"/>
  <c r="P44" i="9"/>
  <c r="Q44" i="9"/>
  <c r="R44" i="9"/>
  <c r="S44" i="9"/>
  <c r="T44" i="9"/>
  <c r="L45" i="9"/>
  <c r="M45" i="9"/>
  <c r="N45" i="9"/>
  <c r="O45" i="9"/>
  <c r="P45" i="9"/>
  <c r="Q45" i="9"/>
  <c r="R45" i="9"/>
  <c r="S45" i="9"/>
  <c r="T45" i="9"/>
  <c r="L46" i="9"/>
  <c r="M46" i="9"/>
  <c r="N46" i="9"/>
  <c r="O46" i="9"/>
  <c r="P46" i="9"/>
  <c r="Q46" i="9"/>
  <c r="R46" i="9"/>
  <c r="S46" i="9"/>
  <c r="T46" i="9"/>
  <c r="L47" i="9"/>
  <c r="M47" i="9"/>
  <c r="N47" i="9"/>
  <c r="O47" i="9"/>
  <c r="P47" i="9"/>
  <c r="Q47" i="9"/>
  <c r="R47" i="9"/>
  <c r="S47" i="9"/>
  <c r="T47" i="9"/>
  <c r="L48" i="9"/>
  <c r="M48" i="9"/>
  <c r="N48" i="9"/>
  <c r="O48" i="9"/>
  <c r="P48" i="9"/>
  <c r="Q48" i="9"/>
  <c r="R48" i="9"/>
  <c r="S48" i="9"/>
  <c r="T48" i="9"/>
  <c r="L49" i="9"/>
  <c r="M49" i="9"/>
  <c r="N49" i="9"/>
  <c r="O49" i="9"/>
  <c r="P49" i="9"/>
  <c r="Q49" i="9"/>
  <c r="R49" i="9"/>
  <c r="S49" i="9"/>
  <c r="T49" i="9"/>
  <c r="L50" i="9"/>
  <c r="M50" i="9"/>
  <c r="N50" i="9"/>
  <c r="O50" i="9"/>
  <c r="P50" i="9"/>
  <c r="Q50" i="9"/>
  <c r="R50" i="9"/>
  <c r="S50" i="9"/>
  <c r="T50" i="9"/>
  <c r="L51" i="9"/>
  <c r="M51" i="9"/>
  <c r="N51" i="9"/>
  <c r="O51" i="9"/>
  <c r="P51" i="9"/>
  <c r="Q51" i="9"/>
  <c r="R51" i="9"/>
  <c r="S51" i="9"/>
  <c r="T51" i="9"/>
  <c r="L52" i="9"/>
  <c r="M52" i="9"/>
  <c r="N52" i="9"/>
  <c r="O52" i="9"/>
  <c r="P52" i="9"/>
  <c r="Q52" i="9"/>
  <c r="R52" i="9"/>
  <c r="S52" i="9"/>
  <c r="T52" i="9"/>
  <c r="L53" i="9"/>
  <c r="M53" i="9"/>
  <c r="N53" i="9"/>
  <c r="O53" i="9"/>
  <c r="P53" i="9"/>
  <c r="Q53" i="9"/>
  <c r="R53" i="9"/>
  <c r="S53" i="9"/>
  <c r="T53" i="9"/>
  <c r="L54" i="9"/>
  <c r="M54" i="9"/>
  <c r="N54" i="9"/>
  <c r="O54" i="9"/>
  <c r="P54" i="9"/>
  <c r="Q54" i="9"/>
  <c r="R54" i="9"/>
  <c r="S54" i="9"/>
  <c r="T54" i="9"/>
  <c r="L55" i="9"/>
  <c r="M55" i="9"/>
  <c r="N55" i="9"/>
  <c r="O55" i="9"/>
  <c r="P55" i="9"/>
  <c r="Q55" i="9"/>
  <c r="R55" i="9"/>
  <c r="S55" i="9"/>
  <c r="T55" i="9"/>
  <c r="L56" i="9"/>
  <c r="M56" i="9"/>
  <c r="N56" i="9"/>
  <c r="O56" i="9"/>
  <c r="P56" i="9"/>
  <c r="Q56" i="9"/>
  <c r="R56" i="9"/>
  <c r="S56" i="9"/>
  <c r="T56" i="9"/>
  <c r="L57" i="9"/>
  <c r="M57" i="9"/>
  <c r="N57" i="9"/>
  <c r="O57" i="9"/>
  <c r="P57" i="9"/>
  <c r="Q57" i="9"/>
  <c r="R57" i="9"/>
  <c r="S57" i="9"/>
  <c r="T57" i="9"/>
  <c r="L58" i="9"/>
  <c r="M58" i="9"/>
  <c r="N58" i="9"/>
  <c r="O58" i="9"/>
  <c r="P58" i="9"/>
  <c r="Q58" i="9"/>
  <c r="R58" i="9"/>
  <c r="S58" i="9"/>
  <c r="T58" i="9"/>
  <c r="L59" i="9"/>
  <c r="M59" i="9"/>
  <c r="N59" i="9"/>
  <c r="O59" i="9"/>
  <c r="P59" i="9"/>
  <c r="Q59" i="9"/>
  <c r="R59" i="9"/>
  <c r="S59" i="9"/>
  <c r="T59" i="9"/>
  <c r="L60" i="9"/>
  <c r="M60" i="9"/>
  <c r="N60" i="9"/>
  <c r="O60" i="9"/>
  <c r="P60" i="9"/>
  <c r="Q60" i="9"/>
  <c r="R60" i="9"/>
  <c r="S60" i="9"/>
  <c r="T60" i="9"/>
  <c r="L61" i="9"/>
  <c r="M61" i="9"/>
  <c r="N61" i="9"/>
  <c r="O61" i="9"/>
  <c r="P61" i="9"/>
  <c r="Q61" i="9"/>
  <c r="R61" i="9"/>
  <c r="S61" i="9"/>
  <c r="T61" i="9"/>
  <c r="L62" i="9"/>
  <c r="M62" i="9"/>
  <c r="N62" i="9"/>
  <c r="O62" i="9"/>
  <c r="P62" i="9"/>
  <c r="Q62" i="9"/>
  <c r="R62" i="9"/>
  <c r="S62" i="9"/>
  <c r="T62" i="9"/>
  <c r="L63" i="9"/>
  <c r="M63" i="9"/>
  <c r="N63" i="9"/>
  <c r="O63" i="9"/>
  <c r="P63" i="9"/>
  <c r="Q63" i="9"/>
  <c r="R63" i="9"/>
  <c r="S63" i="9"/>
  <c r="T63" i="9"/>
  <c r="L64" i="9"/>
  <c r="M64" i="9"/>
  <c r="N64" i="9"/>
  <c r="O64" i="9"/>
  <c r="P64" i="9"/>
  <c r="Q64" i="9"/>
  <c r="R64" i="9"/>
  <c r="S64" i="9"/>
  <c r="T64" i="9"/>
  <c r="L65" i="9"/>
  <c r="M65" i="9"/>
  <c r="N65" i="9"/>
  <c r="O65" i="9"/>
  <c r="P65" i="9"/>
  <c r="Q65" i="9"/>
  <c r="R65" i="9"/>
  <c r="S65" i="9"/>
  <c r="T65" i="9"/>
  <c r="L66" i="9"/>
  <c r="M66" i="9"/>
  <c r="N66" i="9"/>
  <c r="O66" i="9"/>
  <c r="P66" i="9"/>
  <c r="Q66" i="9"/>
  <c r="R66" i="9"/>
  <c r="S66" i="9"/>
  <c r="T66" i="9"/>
  <c r="L67" i="9"/>
  <c r="M67" i="9"/>
  <c r="N67" i="9"/>
  <c r="O67" i="9"/>
  <c r="P67" i="9"/>
  <c r="Q67" i="9"/>
  <c r="R67" i="9"/>
  <c r="S67" i="9"/>
  <c r="T67" i="9"/>
  <c r="L68" i="9"/>
  <c r="M68" i="9"/>
  <c r="N68" i="9"/>
  <c r="O68" i="9"/>
  <c r="P68" i="9"/>
  <c r="Q68" i="9"/>
  <c r="R68" i="9"/>
  <c r="S68" i="9"/>
  <c r="T68" i="9"/>
  <c r="L69" i="9"/>
  <c r="M69" i="9"/>
  <c r="N69" i="9"/>
  <c r="O69" i="9"/>
  <c r="P69" i="9"/>
  <c r="Q69" i="9"/>
  <c r="R69" i="9"/>
  <c r="S69" i="9"/>
  <c r="T69" i="9"/>
  <c r="L70" i="9"/>
  <c r="M70" i="9"/>
  <c r="N70" i="9"/>
  <c r="O70" i="9"/>
  <c r="P70" i="9"/>
  <c r="Q70" i="9"/>
  <c r="R70" i="9"/>
  <c r="S70" i="9"/>
  <c r="T70" i="9"/>
  <c r="L71" i="9"/>
  <c r="M71" i="9"/>
  <c r="N71" i="9"/>
  <c r="O71" i="9"/>
  <c r="P71" i="9"/>
  <c r="Q71" i="9"/>
  <c r="R71" i="9"/>
  <c r="S71" i="9"/>
  <c r="T71" i="9"/>
  <c r="L72" i="9"/>
  <c r="M72" i="9"/>
  <c r="N72" i="9"/>
  <c r="O72" i="9"/>
  <c r="P72" i="9"/>
  <c r="Q72" i="9"/>
  <c r="R72" i="9"/>
  <c r="S72" i="9"/>
  <c r="T72" i="9"/>
  <c r="L73" i="9"/>
  <c r="M73" i="9"/>
  <c r="N73" i="9"/>
  <c r="O73" i="9"/>
  <c r="P73" i="9"/>
  <c r="Q73" i="9"/>
  <c r="R73" i="9"/>
  <c r="S73" i="9"/>
  <c r="T73" i="9"/>
  <c r="L74" i="9"/>
  <c r="M74" i="9"/>
  <c r="N74" i="9"/>
  <c r="O74" i="9"/>
  <c r="P74" i="9"/>
  <c r="Q74" i="9"/>
  <c r="R74" i="9"/>
  <c r="S74" i="9"/>
  <c r="T74" i="9"/>
  <c r="L75" i="9"/>
  <c r="M75" i="9"/>
  <c r="N75" i="9"/>
  <c r="O75" i="9"/>
  <c r="P75" i="9"/>
  <c r="Q75" i="9"/>
  <c r="R75" i="9"/>
  <c r="S75" i="9"/>
  <c r="T75" i="9"/>
  <c r="L76" i="9"/>
  <c r="M76" i="9"/>
  <c r="N76" i="9"/>
  <c r="O76" i="9"/>
  <c r="P76" i="9"/>
  <c r="Q76" i="9"/>
  <c r="R76" i="9"/>
  <c r="S76" i="9"/>
  <c r="T76" i="9"/>
  <c r="L77" i="9"/>
  <c r="M77" i="9"/>
  <c r="N77" i="9"/>
  <c r="O77" i="9"/>
  <c r="P77" i="9"/>
  <c r="Q77" i="9"/>
  <c r="R77" i="9"/>
  <c r="S77" i="9"/>
  <c r="T77" i="9"/>
  <c r="L78" i="9"/>
  <c r="M78" i="9"/>
  <c r="N78" i="9"/>
  <c r="O78" i="9"/>
  <c r="P78" i="9"/>
  <c r="Q78" i="9"/>
  <c r="R78" i="9"/>
  <c r="S78" i="9"/>
  <c r="T78" i="9"/>
  <c r="L79" i="9"/>
  <c r="M79" i="9"/>
  <c r="N79" i="9"/>
  <c r="O79" i="9"/>
  <c r="P79" i="9"/>
  <c r="Q79" i="9"/>
  <c r="R79" i="9"/>
  <c r="S79" i="9"/>
  <c r="T79" i="9"/>
  <c r="L80" i="9"/>
  <c r="M80" i="9"/>
  <c r="N80" i="9"/>
  <c r="O80" i="9"/>
  <c r="P80" i="9"/>
  <c r="Q80" i="9"/>
  <c r="R80" i="9"/>
  <c r="S80" i="9"/>
  <c r="T80" i="9"/>
  <c r="L81" i="9"/>
  <c r="M81" i="9"/>
  <c r="N81" i="9"/>
  <c r="O81" i="9"/>
  <c r="P81" i="9"/>
  <c r="Q81" i="9"/>
  <c r="R81" i="9"/>
  <c r="S81" i="9"/>
  <c r="T81" i="9"/>
  <c r="L82" i="9"/>
  <c r="M82" i="9"/>
  <c r="N82" i="9"/>
  <c r="O82" i="9"/>
  <c r="P82" i="9"/>
  <c r="Q82" i="9"/>
  <c r="R82" i="9"/>
  <c r="S82" i="9"/>
  <c r="T82" i="9"/>
  <c r="L83" i="9"/>
  <c r="M83" i="9"/>
  <c r="N83" i="9"/>
  <c r="O83" i="9"/>
  <c r="P83" i="9"/>
  <c r="Q83" i="9"/>
  <c r="R83" i="9"/>
  <c r="S83" i="9"/>
  <c r="T83" i="9"/>
  <c r="L84" i="9"/>
  <c r="M84" i="9"/>
  <c r="N84" i="9"/>
  <c r="O84" i="9"/>
  <c r="P84" i="9"/>
  <c r="Q84" i="9"/>
  <c r="R84" i="9"/>
  <c r="S84" i="9"/>
  <c r="T84" i="9"/>
  <c r="L85" i="9"/>
  <c r="M85" i="9"/>
  <c r="N85" i="9"/>
  <c r="O85" i="9"/>
  <c r="P85" i="9"/>
  <c r="Q85" i="9"/>
  <c r="R85" i="9"/>
  <c r="S85" i="9"/>
  <c r="T85" i="9"/>
  <c r="L86" i="9"/>
  <c r="M86" i="9"/>
  <c r="N86" i="9"/>
  <c r="O86" i="9"/>
  <c r="P86" i="9"/>
  <c r="Q86" i="9"/>
  <c r="R86" i="9"/>
  <c r="S86" i="9"/>
  <c r="T86" i="9"/>
  <c r="L87" i="9"/>
  <c r="M87" i="9"/>
  <c r="N87" i="9"/>
  <c r="O87" i="9"/>
  <c r="P87" i="9"/>
  <c r="Q87" i="9"/>
  <c r="R87" i="9"/>
  <c r="S87" i="9"/>
  <c r="T87" i="9"/>
  <c r="L88" i="9"/>
  <c r="M88" i="9"/>
  <c r="N88" i="9"/>
  <c r="O88" i="9"/>
  <c r="P88" i="9"/>
  <c r="Q88" i="9"/>
  <c r="R88" i="9"/>
  <c r="S88" i="9"/>
  <c r="T88" i="9"/>
  <c r="L89" i="9"/>
  <c r="M89" i="9"/>
  <c r="N89" i="9"/>
  <c r="O89" i="9"/>
  <c r="P89" i="9"/>
  <c r="Q89" i="9"/>
  <c r="R89" i="9"/>
  <c r="S89" i="9"/>
  <c r="T89" i="9"/>
  <c r="L90" i="9"/>
  <c r="M90" i="9"/>
  <c r="N90" i="9"/>
  <c r="O90" i="9"/>
  <c r="P90" i="9"/>
  <c r="Q90" i="9"/>
  <c r="R90" i="9"/>
  <c r="S90" i="9"/>
  <c r="T90" i="9"/>
  <c r="L91" i="9"/>
  <c r="M91" i="9"/>
  <c r="N91" i="9"/>
  <c r="O91" i="9"/>
  <c r="P91" i="9"/>
  <c r="Q91" i="9"/>
  <c r="R91" i="9"/>
  <c r="S91" i="9"/>
  <c r="T91" i="9"/>
  <c r="L92" i="9"/>
  <c r="M92" i="9"/>
  <c r="N92" i="9"/>
  <c r="O92" i="9"/>
  <c r="P92" i="9"/>
  <c r="Q92" i="9"/>
  <c r="R92" i="9"/>
  <c r="S92" i="9"/>
  <c r="T92" i="9"/>
  <c r="L93" i="9"/>
  <c r="M93" i="9"/>
  <c r="N93" i="9"/>
  <c r="O93" i="9"/>
  <c r="P93" i="9"/>
  <c r="Q93" i="9"/>
  <c r="R93" i="9"/>
  <c r="S93" i="9"/>
  <c r="T93" i="9"/>
  <c r="L94" i="9"/>
  <c r="M94" i="9"/>
  <c r="N94" i="9"/>
  <c r="O94" i="9"/>
  <c r="P94" i="9"/>
  <c r="Q94" i="9"/>
  <c r="R94" i="9"/>
  <c r="S94" i="9"/>
  <c r="T94" i="9"/>
  <c r="L95" i="9"/>
  <c r="M95" i="9"/>
  <c r="N95" i="9"/>
  <c r="O95" i="9"/>
  <c r="P95" i="9"/>
  <c r="Q95" i="9"/>
  <c r="R95" i="9"/>
  <c r="S95" i="9"/>
  <c r="T95" i="9"/>
  <c r="L96" i="9"/>
  <c r="M96" i="9"/>
  <c r="N96" i="9"/>
  <c r="O96" i="9"/>
  <c r="P96" i="9"/>
  <c r="Q96" i="9"/>
  <c r="R96" i="9"/>
  <c r="S96" i="9"/>
  <c r="T96" i="9"/>
  <c r="L97" i="9"/>
  <c r="M97" i="9"/>
  <c r="N97" i="9"/>
  <c r="O97" i="9"/>
  <c r="P97" i="9"/>
  <c r="Q97" i="9"/>
  <c r="R97" i="9"/>
  <c r="S97" i="9"/>
  <c r="T97" i="9"/>
  <c r="L98" i="9"/>
  <c r="M98" i="9"/>
  <c r="N98" i="9"/>
  <c r="O98" i="9"/>
  <c r="P98" i="9"/>
  <c r="Q98" i="9"/>
  <c r="R98" i="9"/>
  <c r="S98" i="9"/>
  <c r="T98" i="9"/>
  <c r="L99" i="9"/>
  <c r="M99" i="9"/>
  <c r="N99" i="9"/>
  <c r="O99" i="9"/>
  <c r="P99" i="9"/>
  <c r="Q99" i="9"/>
  <c r="R99" i="9"/>
  <c r="S99" i="9"/>
  <c r="T99" i="9"/>
  <c r="L100" i="9"/>
  <c r="M100" i="9"/>
  <c r="N100" i="9"/>
  <c r="O100" i="9"/>
  <c r="P100" i="9"/>
  <c r="Q100" i="9"/>
  <c r="R100" i="9"/>
  <c r="S100" i="9"/>
  <c r="T100" i="9"/>
  <c r="L101" i="9"/>
  <c r="M101" i="9"/>
  <c r="N101" i="9"/>
  <c r="O101" i="9"/>
  <c r="P101" i="9"/>
  <c r="Q101" i="9"/>
  <c r="R101" i="9"/>
  <c r="S101" i="9"/>
  <c r="T101" i="9"/>
  <c r="L102" i="9"/>
  <c r="M102" i="9"/>
  <c r="N102" i="9"/>
  <c r="O102" i="9"/>
  <c r="P102" i="9"/>
  <c r="Q102" i="9"/>
  <c r="R102" i="9"/>
  <c r="S102" i="9"/>
  <c r="T102" i="9"/>
  <c r="L103" i="9"/>
  <c r="M103" i="9"/>
  <c r="N103" i="9"/>
  <c r="O103" i="9"/>
  <c r="P103" i="9"/>
  <c r="Q103" i="9"/>
  <c r="R103" i="9"/>
  <c r="S103" i="9"/>
  <c r="T103" i="9"/>
  <c r="L104" i="9"/>
  <c r="M104" i="9"/>
  <c r="N104" i="9"/>
  <c r="O104" i="9"/>
  <c r="P104" i="9"/>
  <c r="Q104" i="9"/>
  <c r="R104" i="9"/>
  <c r="S104" i="9"/>
  <c r="T104" i="9"/>
  <c r="L105" i="9"/>
  <c r="M105" i="9"/>
  <c r="N105" i="9"/>
  <c r="O105" i="9"/>
  <c r="P105" i="9"/>
  <c r="Q105" i="9"/>
  <c r="R105" i="9"/>
  <c r="S105" i="9"/>
  <c r="T105" i="9"/>
  <c r="L106" i="9"/>
  <c r="M106" i="9"/>
  <c r="N106" i="9"/>
  <c r="O106" i="9"/>
  <c r="P106" i="9"/>
  <c r="Q106" i="9"/>
  <c r="R106" i="9"/>
  <c r="S106" i="9"/>
  <c r="T106" i="9"/>
  <c r="L107" i="9"/>
  <c r="M107" i="9"/>
  <c r="N107" i="9"/>
  <c r="O107" i="9"/>
  <c r="P107" i="9"/>
  <c r="Q107" i="9"/>
  <c r="R107" i="9"/>
  <c r="S107" i="9"/>
  <c r="T107" i="9"/>
  <c r="L108" i="9"/>
  <c r="M108" i="9"/>
  <c r="N108" i="9"/>
  <c r="O108" i="9"/>
  <c r="P108" i="9"/>
  <c r="Q108" i="9"/>
  <c r="R108" i="9"/>
  <c r="S108" i="9"/>
  <c r="T108" i="9"/>
  <c r="L109" i="9"/>
  <c r="M109" i="9"/>
  <c r="N109" i="9"/>
  <c r="O109" i="9"/>
  <c r="P109" i="9"/>
  <c r="Q109" i="9"/>
  <c r="R109" i="9"/>
  <c r="S109" i="9"/>
  <c r="T109" i="9"/>
  <c r="L110" i="9"/>
  <c r="M110" i="9"/>
  <c r="N110" i="9"/>
  <c r="O110" i="9"/>
  <c r="P110" i="9"/>
  <c r="Q110" i="9"/>
  <c r="R110" i="9"/>
  <c r="S110" i="9"/>
  <c r="T110" i="9"/>
  <c r="L111" i="9"/>
  <c r="M111" i="9"/>
  <c r="N111" i="9"/>
  <c r="O111" i="9"/>
  <c r="P111" i="9"/>
  <c r="Q111" i="9"/>
  <c r="R111" i="9"/>
  <c r="S111" i="9"/>
  <c r="T111" i="9"/>
  <c r="L112" i="9"/>
  <c r="M112" i="9"/>
  <c r="N112" i="9"/>
  <c r="O112" i="9"/>
  <c r="P112" i="9"/>
  <c r="Q112" i="9"/>
  <c r="R112" i="9"/>
  <c r="S112" i="9"/>
  <c r="T112" i="9"/>
  <c r="L113" i="9"/>
  <c r="M113" i="9"/>
  <c r="N113" i="9"/>
  <c r="O113" i="9"/>
  <c r="P113" i="9"/>
  <c r="Q113" i="9"/>
  <c r="R113" i="9"/>
  <c r="S113" i="9"/>
  <c r="T113" i="9"/>
  <c r="L114" i="9"/>
  <c r="M114" i="9"/>
  <c r="N114" i="9"/>
  <c r="O114" i="9"/>
  <c r="P114" i="9"/>
  <c r="Q114" i="9"/>
  <c r="R114" i="9"/>
  <c r="S114" i="9"/>
  <c r="T114" i="9"/>
  <c r="L115" i="9"/>
  <c r="M115" i="9"/>
  <c r="N115" i="9"/>
  <c r="O115" i="9"/>
  <c r="P115" i="9"/>
  <c r="Q115" i="9"/>
  <c r="R115" i="9"/>
  <c r="S115" i="9"/>
  <c r="T115" i="9"/>
  <c r="L116" i="9"/>
  <c r="M116" i="9"/>
  <c r="N116" i="9"/>
  <c r="O116" i="9"/>
  <c r="P116" i="9"/>
  <c r="Q116" i="9"/>
  <c r="R116" i="9"/>
  <c r="S116" i="9"/>
  <c r="T116" i="9"/>
  <c r="L117" i="9"/>
  <c r="M117" i="9"/>
  <c r="N117" i="9"/>
  <c r="O117" i="9"/>
  <c r="P117" i="9"/>
  <c r="Q117" i="9"/>
  <c r="R117" i="9"/>
  <c r="S117" i="9"/>
  <c r="T117" i="9"/>
  <c r="L118" i="9"/>
  <c r="M118" i="9"/>
  <c r="N118" i="9"/>
  <c r="O118" i="9"/>
  <c r="P118" i="9"/>
  <c r="Q118" i="9"/>
  <c r="R118" i="9"/>
  <c r="S118" i="9"/>
  <c r="T118" i="9"/>
  <c r="L119" i="9"/>
  <c r="M119" i="9"/>
  <c r="N119" i="9"/>
  <c r="O119" i="9"/>
  <c r="P119" i="9"/>
  <c r="Q119" i="9"/>
  <c r="R119" i="9"/>
  <c r="S119" i="9"/>
  <c r="T119" i="9"/>
  <c r="L120" i="9"/>
  <c r="M120" i="9"/>
  <c r="N120" i="9"/>
  <c r="O120" i="9"/>
  <c r="P120" i="9"/>
  <c r="Q120" i="9"/>
  <c r="R120" i="9"/>
  <c r="S120" i="9"/>
  <c r="T120" i="9"/>
  <c r="L121" i="9"/>
  <c r="M121" i="9"/>
  <c r="N121" i="9"/>
  <c r="O121" i="9"/>
  <c r="P121" i="9"/>
  <c r="Q121" i="9"/>
  <c r="R121" i="9"/>
  <c r="S121" i="9"/>
  <c r="T121" i="9"/>
  <c r="L122" i="9"/>
  <c r="M122" i="9"/>
  <c r="N122" i="9"/>
  <c r="O122" i="9"/>
  <c r="P122" i="9"/>
  <c r="Q122" i="9"/>
  <c r="R122" i="9"/>
  <c r="S122" i="9"/>
  <c r="T122" i="9"/>
  <c r="L123" i="9"/>
  <c r="M123" i="9"/>
  <c r="N123" i="9"/>
  <c r="O123" i="9"/>
  <c r="P123" i="9"/>
  <c r="Q123" i="9"/>
  <c r="R123" i="9"/>
  <c r="S123" i="9"/>
  <c r="T123" i="9"/>
  <c r="L124" i="9"/>
  <c r="M124" i="9"/>
  <c r="N124" i="9"/>
  <c r="O124" i="9"/>
  <c r="P124" i="9"/>
  <c r="Q124" i="9"/>
  <c r="R124" i="9"/>
  <c r="S124" i="9"/>
  <c r="T124" i="9"/>
  <c r="L125" i="9"/>
  <c r="M125" i="9"/>
  <c r="N125" i="9"/>
  <c r="O125" i="9"/>
  <c r="P125" i="9"/>
  <c r="Q125" i="9"/>
  <c r="R125" i="9"/>
  <c r="S125" i="9"/>
  <c r="T125" i="9"/>
  <c r="L126" i="9"/>
  <c r="M126" i="9"/>
  <c r="N126" i="9"/>
  <c r="O126" i="9"/>
  <c r="P126" i="9"/>
  <c r="Q126" i="9"/>
  <c r="R126" i="9"/>
  <c r="S126" i="9"/>
  <c r="T126" i="9"/>
  <c r="L127" i="9"/>
  <c r="M127" i="9"/>
  <c r="N127" i="9"/>
  <c r="O127" i="9"/>
  <c r="P127" i="9"/>
  <c r="Q127" i="9"/>
  <c r="R127" i="9"/>
  <c r="S127" i="9"/>
  <c r="T127" i="9"/>
  <c r="L128" i="9"/>
  <c r="M128" i="9"/>
  <c r="N128" i="9"/>
  <c r="O128" i="9"/>
  <c r="P128" i="9"/>
  <c r="Q128" i="9"/>
  <c r="R128" i="9"/>
  <c r="S128" i="9"/>
  <c r="T128" i="9"/>
  <c r="L129" i="9"/>
  <c r="M129" i="9"/>
  <c r="N129" i="9"/>
  <c r="O129" i="9"/>
  <c r="P129" i="9"/>
  <c r="Q129" i="9"/>
  <c r="R129" i="9"/>
  <c r="S129" i="9"/>
  <c r="T129" i="9"/>
  <c r="L130" i="9"/>
  <c r="M130" i="9"/>
  <c r="N130" i="9"/>
  <c r="O130" i="9"/>
  <c r="P130" i="9"/>
  <c r="Q130" i="9"/>
  <c r="R130" i="9"/>
  <c r="S130" i="9"/>
  <c r="T130" i="9"/>
  <c r="L131" i="9"/>
  <c r="M131" i="9"/>
  <c r="N131" i="9"/>
  <c r="O131" i="9"/>
  <c r="P131" i="9"/>
  <c r="Q131" i="9"/>
  <c r="R131" i="9"/>
  <c r="S131" i="9"/>
  <c r="T131" i="9"/>
  <c r="L132" i="9"/>
  <c r="M132" i="9"/>
  <c r="N132" i="9"/>
  <c r="O132" i="9"/>
  <c r="P132" i="9"/>
  <c r="Q132" i="9"/>
  <c r="R132" i="9"/>
  <c r="S132" i="9"/>
  <c r="T132" i="9"/>
  <c r="L133" i="9"/>
  <c r="M133" i="9"/>
  <c r="N133" i="9"/>
  <c r="O133" i="9"/>
  <c r="P133" i="9"/>
  <c r="Q133" i="9"/>
  <c r="R133" i="9"/>
  <c r="S133" i="9"/>
  <c r="T133" i="9"/>
  <c r="L134" i="9"/>
  <c r="M134" i="9"/>
  <c r="N134" i="9"/>
  <c r="O134" i="9"/>
  <c r="P134" i="9"/>
  <c r="Q134" i="9"/>
  <c r="R134" i="9"/>
  <c r="S134" i="9"/>
  <c r="T134" i="9"/>
  <c r="L135" i="9"/>
  <c r="M135" i="9"/>
  <c r="N135" i="9"/>
  <c r="O135" i="9"/>
  <c r="P135" i="9"/>
  <c r="Q135" i="9"/>
  <c r="R135" i="9"/>
  <c r="S135" i="9"/>
  <c r="T135" i="9"/>
  <c r="L136" i="9"/>
  <c r="M136" i="9"/>
  <c r="N136" i="9"/>
  <c r="O136" i="9"/>
  <c r="P136" i="9"/>
  <c r="Q136" i="9"/>
  <c r="R136" i="9"/>
  <c r="S136" i="9"/>
  <c r="T136" i="9"/>
  <c r="L137" i="9"/>
  <c r="M137" i="9"/>
  <c r="N137" i="9"/>
  <c r="O137" i="9"/>
  <c r="P137" i="9"/>
  <c r="Q137" i="9"/>
  <c r="R137" i="9"/>
  <c r="S137" i="9"/>
  <c r="T137" i="9"/>
  <c r="L138" i="9"/>
  <c r="M138" i="9"/>
  <c r="N138" i="9"/>
  <c r="O138" i="9"/>
  <c r="P138" i="9"/>
  <c r="Q138" i="9"/>
  <c r="R138" i="9"/>
  <c r="S138" i="9"/>
  <c r="T138" i="9"/>
  <c r="L139" i="9"/>
  <c r="M139" i="9"/>
  <c r="N139" i="9"/>
  <c r="O139" i="9"/>
  <c r="P139" i="9"/>
  <c r="Q139" i="9"/>
  <c r="R139" i="9"/>
  <c r="S139" i="9"/>
  <c r="T139" i="9"/>
  <c r="L140" i="9"/>
  <c r="M140" i="9"/>
  <c r="N140" i="9"/>
  <c r="O140" i="9"/>
  <c r="P140" i="9"/>
  <c r="Q140" i="9"/>
  <c r="R140" i="9"/>
  <c r="S140" i="9"/>
  <c r="T140" i="9"/>
  <c r="L141" i="9"/>
  <c r="M141" i="9"/>
  <c r="N141" i="9"/>
  <c r="O141" i="9"/>
  <c r="P141" i="9"/>
  <c r="Q141" i="9"/>
  <c r="R141" i="9"/>
  <c r="S141" i="9"/>
  <c r="T141" i="9"/>
  <c r="L142" i="9"/>
  <c r="M142" i="9"/>
  <c r="N142" i="9"/>
  <c r="O142" i="9"/>
  <c r="P142" i="9"/>
  <c r="Q142" i="9"/>
  <c r="R142" i="9"/>
  <c r="S142" i="9"/>
  <c r="T142" i="9"/>
  <c r="L143" i="9"/>
  <c r="M143" i="9"/>
  <c r="N143" i="9"/>
  <c r="O143" i="9"/>
  <c r="P143" i="9"/>
  <c r="Q143" i="9"/>
  <c r="R143" i="9"/>
  <c r="S143" i="9"/>
  <c r="T143" i="9"/>
  <c r="L144" i="9"/>
  <c r="M144" i="9"/>
  <c r="N144" i="9"/>
  <c r="O144" i="9"/>
  <c r="P144" i="9"/>
  <c r="Q144" i="9"/>
  <c r="R144" i="9"/>
  <c r="S144" i="9"/>
  <c r="T144" i="9"/>
  <c r="L145" i="9"/>
  <c r="M145" i="9"/>
  <c r="N145" i="9"/>
  <c r="O145" i="9"/>
  <c r="P145" i="9"/>
  <c r="Q145" i="9"/>
  <c r="R145" i="9"/>
  <c r="S145" i="9"/>
  <c r="T145" i="9"/>
  <c r="L146" i="9"/>
  <c r="M146" i="9"/>
  <c r="N146" i="9"/>
  <c r="O146" i="9"/>
  <c r="P146" i="9"/>
  <c r="Q146" i="9"/>
  <c r="R146" i="9"/>
  <c r="S146" i="9"/>
  <c r="T146" i="9"/>
  <c r="L147" i="9"/>
  <c r="M147" i="9"/>
  <c r="N147" i="9"/>
  <c r="O147" i="9"/>
  <c r="P147" i="9"/>
  <c r="Q147" i="9"/>
  <c r="R147" i="9"/>
  <c r="S147" i="9"/>
  <c r="T147" i="9"/>
  <c r="L148" i="9"/>
  <c r="M148" i="9"/>
  <c r="N148" i="9"/>
  <c r="O148" i="9"/>
  <c r="P148" i="9"/>
  <c r="Q148" i="9"/>
  <c r="R148" i="9"/>
  <c r="S148" i="9"/>
  <c r="T148" i="9"/>
  <c r="L149" i="9"/>
  <c r="M149" i="9"/>
  <c r="N149" i="9"/>
  <c r="O149" i="9"/>
  <c r="P149" i="9"/>
  <c r="Q149" i="9"/>
  <c r="R149" i="9"/>
  <c r="S149" i="9"/>
  <c r="T149" i="9"/>
  <c r="L150" i="9"/>
  <c r="M150" i="9"/>
  <c r="N150" i="9"/>
  <c r="O150" i="9"/>
  <c r="P150" i="9"/>
  <c r="Q150" i="9"/>
  <c r="R150" i="9"/>
  <c r="S150" i="9"/>
  <c r="T150" i="9"/>
  <c r="L151" i="9"/>
  <c r="M151" i="9"/>
  <c r="N151" i="9"/>
  <c r="O151" i="9"/>
  <c r="P151" i="9"/>
  <c r="Q151" i="9"/>
  <c r="R151" i="9"/>
  <c r="S151" i="9"/>
  <c r="T151" i="9"/>
  <c r="L152" i="9"/>
  <c r="M152" i="9"/>
  <c r="N152" i="9"/>
  <c r="O152" i="9"/>
  <c r="P152" i="9"/>
  <c r="Q152" i="9"/>
  <c r="R152" i="9"/>
  <c r="S152" i="9"/>
  <c r="T152" i="9"/>
  <c r="L153" i="9"/>
  <c r="M153" i="9"/>
  <c r="N153" i="9"/>
  <c r="O153" i="9"/>
  <c r="P153" i="9"/>
  <c r="Q153" i="9"/>
  <c r="R153" i="9"/>
  <c r="S153" i="9"/>
  <c r="T153" i="9"/>
  <c r="L154" i="9"/>
  <c r="M154" i="9"/>
  <c r="N154" i="9"/>
  <c r="O154" i="9"/>
  <c r="P154" i="9"/>
  <c r="Q154" i="9"/>
  <c r="R154" i="9"/>
  <c r="S154" i="9"/>
  <c r="T154" i="9"/>
  <c r="L155" i="9"/>
  <c r="M155" i="9"/>
  <c r="N155" i="9"/>
  <c r="O155" i="9"/>
  <c r="P155" i="9"/>
  <c r="Q155" i="9"/>
  <c r="R155" i="9"/>
  <c r="S155" i="9"/>
  <c r="T155" i="9"/>
  <c r="L156" i="9"/>
  <c r="M156" i="9"/>
  <c r="N156" i="9"/>
  <c r="O156" i="9"/>
  <c r="P156" i="9"/>
  <c r="Q156" i="9"/>
  <c r="R156" i="9"/>
  <c r="S156" i="9"/>
  <c r="T156" i="9"/>
  <c r="L157" i="9"/>
  <c r="M157" i="9"/>
  <c r="N157" i="9"/>
  <c r="O157" i="9"/>
  <c r="P157" i="9"/>
  <c r="Q157" i="9"/>
  <c r="R157" i="9"/>
  <c r="S157" i="9"/>
  <c r="T157" i="9"/>
  <c r="L158" i="9"/>
  <c r="M158" i="9"/>
  <c r="N158" i="9"/>
  <c r="O158" i="9"/>
  <c r="P158" i="9"/>
  <c r="Q158" i="9"/>
  <c r="R158" i="9"/>
  <c r="S158" i="9"/>
  <c r="T158" i="9"/>
  <c r="L159" i="9"/>
  <c r="M159" i="9"/>
  <c r="N159" i="9"/>
  <c r="O159" i="9"/>
  <c r="P159" i="9"/>
  <c r="Q159" i="9"/>
  <c r="R159" i="9"/>
  <c r="S159" i="9"/>
  <c r="T159" i="9"/>
  <c r="L160" i="9"/>
  <c r="M160" i="9"/>
  <c r="N160" i="9"/>
  <c r="O160" i="9"/>
  <c r="P160" i="9"/>
  <c r="Q160" i="9"/>
  <c r="R160" i="9"/>
  <c r="S160" i="9"/>
  <c r="T160" i="9"/>
  <c r="L161" i="9"/>
  <c r="M161" i="9"/>
  <c r="N161" i="9"/>
  <c r="O161" i="9"/>
  <c r="P161" i="9"/>
  <c r="Q161" i="9"/>
  <c r="R161" i="9"/>
  <c r="S161" i="9"/>
  <c r="T161" i="9"/>
  <c r="L162" i="9"/>
  <c r="M162" i="9"/>
  <c r="N162" i="9"/>
  <c r="O162" i="9"/>
  <c r="P162" i="9"/>
  <c r="Q162" i="9"/>
  <c r="R162" i="9"/>
  <c r="S162" i="9"/>
  <c r="T162" i="9"/>
  <c r="L163" i="9"/>
  <c r="M163" i="9"/>
  <c r="N163" i="9"/>
  <c r="O163" i="9"/>
  <c r="P163" i="9"/>
  <c r="Q163" i="9"/>
  <c r="R163" i="9"/>
  <c r="S163" i="9"/>
  <c r="T163" i="9"/>
  <c r="L164" i="9"/>
  <c r="M164" i="9"/>
  <c r="N164" i="9"/>
  <c r="O164" i="9"/>
  <c r="P164" i="9"/>
  <c r="Q164" i="9"/>
  <c r="R164" i="9"/>
  <c r="S164" i="9"/>
  <c r="T164" i="9"/>
  <c r="L165" i="9"/>
  <c r="M165" i="9"/>
  <c r="N165" i="9"/>
  <c r="O165" i="9"/>
  <c r="P165" i="9"/>
  <c r="Q165" i="9"/>
  <c r="R165" i="9"/>
  <c r="S165" i="9"/>
  <c r="T165" i="9"/>
  <c r="L166" i="9"/>
  <c r="M166" i="9"/>
  <c r="N166" i="9"/>
  <c r="O166" i="9"/>
  <c r="P166" i="9"/>
  <c r="Q166" i="9"/>
  <c r="R166" i="9"/>
  <c r="S166" i="9"/>
  <c r="T166" i="9"/>
  <c r="L167" i="9"/>
  <c r="M167" i="9"/>
  <c r="N167" i="9"/>
  <c r="O167" i="9"/>
  <c r="P167" i="9"/>
  <c r="Q167" i="9"/>
  <c r="R167" i="9"/>
  <c r="S167" i="9"/>
  <c r="T167" i="9"/>
  <c r="L168" i="9"/>
  <c r="M168" i="9"/>
  <c r="N168" i="9"/>
  <c r="O168" i="9"/>
  <c r="P168" i="9"/>
  <c r="Q168" i="9"/>
  <c r="R168" i="9"/>
  <c r="S168" i="9"/>
  <c r="T168" i="9"/>
  <c r="L169" i="9"/>
  <c r="M169" i="9"/>
  <c r="N169" i="9"/>
  <c r="O169" i="9"/>
  <c r="P169" i="9"/>
  <c r="Q169" i="9"/>
  <c r="R169" i="9"/>
  <c r="S169" i="9"/>
  <c r="T169" i="9"/>
  <c r="L170" i="9"/>
  <c r="M170" i="9"/>
  <c r="N170" i="9"/>
  <c r="O170" i="9"/>
  <c r="P170" i="9"/>
  <c r="Q170" i="9"/>
  <c r="R170" i="9"/>
  <c r="S170" i="9"/>
  <c r="T170" i="9"/>
  <c r="L171" i="9"/>
  <c r="M171" i="9"/>
  <c r="N171" i="9"/>
  <c r="O171" i="9"/>
  <c r="P171" i="9"/>
  <c r="Q171" i="9"/>
  <c r="R171" i="9"/>
  <c r="S171" i="9"/>
  <c r="T171" i="9"/>
  <c r="L172" i="9"/>
  <c r="M172" i="9"/>
  <c r="N172" i="9"/>
  <c r="O172" i="9"/>
  <c r="P172" i="9"/>
  <c r="Q172" i="9"/>
  <c r="R172" i="9"/>
  <c r="S172" i="9"/>
  <c r="T172" i="9"/>
  <c r="L173" i="9"/>
  <c r="M173" i="9"/>
  <c r="N173" i="9"/>
  <c r="O173" i="9"/>
  <c r="P173" i="9"/>
  <c r="Q173" i="9"/>
  <c r="R173" i="9"/>
  <c r="S173" i="9"/>
  <c r="T173" i="9"/>
  <c r="L174" i="9"/>
  <c r="M174" i="9"/>
  <c r="N174" i="9"/>
  <c r="O174" i="9"/>
  <c r="P174" i="9"/>
  <c r="Q174" i="9"/>
  <c r="R174" i="9"/>
  <c r="S174" i="9"/>
  <c r="T174" i="9"/>
  <c r="L175" i="9"/>
  <c r="M175" i="9"/>
  <c r="N175" i="9"/>
  <c r="O175" i="9"/>
  <c r="P175" i="9"/>
  <c r="Q175" i="9"/>
  <c r="R175" i="9"/>
  <c r="S175" i="9"/>
  <c r="T175" i="9"/>
  <c r="L176" i="9"/>
  <c r="M176" i="9"/>
  <c r="N176" i="9"/>
  <c r="O176" i="9"/>
  <c r="P176" i="9"/>
  <c r="Q176" i="9"/>
  <c r="R176" i="9"/>
  <c r="S176" i="9"/>
  <c r="T176" i="9"/>
  <c r="L177" i="9"/>
  <c r="M177" i="9"/>
  <c r="N177" i="9"/>
  <c r="O177" i="9"/>
  <c r="P177" i="9"/>
  <c r="Q177" i="9"/>
  <c r="R177" i="9"/>
  <c r="S177" i="9"/>
  <c r="T177" i="9"/>
  <c r="L178" i="9"/>
  <c r="M178" i="9"/>
  <c r="N178" i="9"/>
  <c r="O178" i="9"/>
  <c r="P178" i="9"/>
  <c r="Q178" i="9"/>
  <c r="R178" i="9"/>
  <c r="S178" i="9"/>
  <c r="T178" i="9"/>
  <c r="L179" i="9"/>
  <c r="M179" i="9"/>
  <c r="N179" i="9"/>
  <c r="O179" i="9"/>
  <c r="P179" i="9"/>
  <c r="Q179" i="9"/>
  <c r="R179" i="9"/>
  <c r="S179" i="9"/>
  <c r="T179" i="9"/>
  <c r="L180" i="9"/>
  <c r="M180" i="9"/>
  <c r="N180" i="9"/>
  <c r="O180" i="9"/>
  <c r="P180" i="9"/>
  <c r="Q180" i="9"/>
  <c r="R180" i="9"/>
  <c r="S180" i="9"/>
  <c r="T180" i="9"/>
  <c r="L181" i="9"/>
  <c r="M181" i="9"/>
  <c r="N181" i="9"/>
  <c r="O181" i="9"/>
  <c r="P181" i="9"/>
  <c r="Q181" i="9"/>
  <c r="R181" i="9"/>
  <c r="S181" i="9"/>
  <c r="T181" i="9"/>
  <c r="L182" i="9"/>
  <c r="M182" i="9"/>
  <c r="N182" i="9"/>
  <c r="O182" i="9"/>
  <c r="P182" i="9"/>
  <c r="Q182" i="9"/>
  <c r="R182" i="9"/>
  <c r="S182" i="9"/>
  <c r="T182" i="9"/>
  <c r="L183" i="9"/>
  <c r="M183" i="9"/>
  <c r="N183" i="9"/>
  <c r="O183" i="9"/>
  <c r="P183" i="9"/>
  <c r="Q183" i="9"/>
  <c r="R183" i="9"/>
  <c r="S183" i="9"/>
  <c r="T183" i="9"/>
  <c r="L184" i="9"/>
  <c r="M184" i="9"/>
  <c r="N184" i="9"/>
  <c r="O184" i="9"/>
  <c r="P184" i="9"/>
  <c r="Q184" i="9"/>
  <c r="R184" i="9"/>
  <c r="S184" i="9"/>
  <c r="T184" i="9"/>
  <c r="L185" i="9"/>
  <c r="M185" i="9"/>
  <c r="N185" i="9"/>
  <c r="O185" i="9"/>
  <c r="P185" i="9"/>
  <c r="Q185" i="9"/>
  <c r="R185" i="9"/>
  <c r="S185" i="9"/>
  <c r="T185" i="9"/>
  <c r="L186" i="9"/>
  <c r="M186" i="9"/>
  <c r="N186" i="9"/>
  <c r="O186" i="9"/>
  <c r="P186" i="9"/>
  <c r="Q186" i="9"/>
  <c r="R186" i="9"/>
  <c r="S186" i="9"/>
  <c r="T186" i="9"/>
  <c r="L187" i="9"/>
  <c r="M187" i="9"/>
  <c r="N187" i="9"/>
  <c r="O187" i="9"/>
  <c r="P187" i="9"/>
  <c r="Q187" i="9"/>
  <c r="R187" i="9"/>
  <c r="S187" i="9"/>
  <c r="T187" i="9"/>
  <c r="L188" i="9"/>
  <c r="M188" i="9"/>
  <c r="N188" i="9"/>
  <c r="O188" i="9"/>
  <c r="P188" i="9"/>
  <c r="Q188" i="9"/>
  <c r="R188" i="9"/>
  <c r="S188" i="9"/>
  <c r="T188" i="9"/>
  <c r="L189" i="9"/>
  <c r="M189" i="9"/>
  <c r="N189" i="9"/>
  <c r="O189" i="9"/>
  <c r="P189" i="9"/>
  <c r="Q189" i="9"/>
  <c r="R189" i="9"/>
  <c r="S189" i="9"/>
  <c r="T189" i="9"/>
  <c r="L190" i="9"/>
  <c r="M190" i="9"/>
  <c r="N190" i="9"/>
  <c r="O190" i="9"/>
  <c r="P190" i="9"/>
  <c r="Q190" i="9"/>
  <c r="R190" i="9"/>
  <c r="S190" i="9"/>
  <c r="T190" i="9"/>
  <c r="L191" i="9"/>
  <c r="M191" i="9"/>
  <c r="N191" i="9"/>
  <c r="O191" i="9"/>
  <c r="P191" i="9"/>
  <c r="Q191" i="9"/>
  <c r="R191" i="9"/>
  <c r="S191" i="9"/>
  <c r="T191" i="9"/>
  <c r="L192" i="9"/>
  <c r="M192" i="9"/>
  <c r="N192" i="9"/>
  <c r="O192" i="9"/>
  <c r="P192" i="9"/>
  <c r="Q192" i="9"/>
  <c r="R192" i="9"/>
  <c r="S192" i="9"/>
  <c r="T192" i="9"/>
  <c r="L193" i="9"/>
  <c r="M193" i="9"/>
  <c r="N193" i="9"/>
  <c r="O193" i="9"/>
  <c r="P193" i="9"/>
  <c r="Q193" i="9"/>
  <c r="R193" i="9"/>
  <c r="S193" i="9"/>
  <c r="T193" i="9"/>
  <c r="L194" i="9"/>
  <c r="M194" i="9"/>
  <c r="N194" i="9"/>
  <c r="O194" i="9"/>
  <c r="P194" i="9"/>
  <c r="Q194" i="9"/>
  <c r="R194" i="9"/>
  <c r="S194" i="9"/>
  <c r="T194" i="9"/>
  <c r="L195" i="9"/>
  <c r="M195" i="9"/>
  <c r="N195" i="9"/>
  <c r="O195" i="9"/>
  <c r="P195" i="9"/>
  <c r="Q195" i="9"/>
  <c r="R195" i="9"/>
  <c r="S195" i="9"/>
  <c r="T195" i="9"/>
  <c r="L196" i="9"/>
  <c r="M196" i="9"/>
  <c r="N196" i="9"/>
  <c r="O196" i="9"/>
  <c r="P196" i="9"/>
  <c r="Q196" i="9"/>
  <c r="R196" i="9"/>
  <c r="S196" i="9"/>
  <c r="T196" i="9"/>
  <c r="L197" i="9"/>
  <c r="M197" i="9"/>
  <c r="N197" i="9"/>
  <c r="O197" i="9"/>
  <c r="P197" i="9"/>
  <c r="Q197" i="9"/>
  <c r="R197" i="9"/>
  <c r="S197" i="9"/>
  <c r="T197" i="9"/>
  <c r="L198" i="9"/>
  <c r="M198" i="9"/>
  <c r="N198" i="9"/>
  <c r="O198" i="9"/>
  <c r="P198" i="9"/>
  <c r="Q198" i="9"/>
  <c r="R198" i="9"/>
  <c r="S198" i="9"/>
  <c r="T198" i="9"/>
  <c r="L199" i="9"/>
  <c r="M199" i="9"/>
  <c r="N199" i="9"/>
  <c r="O199" i="9"/>
  <c r="P199" i="9"/>
  <c r="Q199" i="9"/>
  <c r="R199" i="9"/>
  <c r="S199" i="9"/>
  <c r="T199" i="9"/>
  <c r="L200" i="9"/>
  <c r="M200" i="9"/>
  <c r="N200" i="9"/>
  <c r="O200" i="9"/>
  <c r="P200" i="9"/>
  <c r="Q200" i="9"/>
  <c r="R200" i="9"/>
  <c r="S200" i="9"/>
  <c r="T200" i="9"/>
  <c r="L201" i="9"/>
  <c r="M201" i="9"/>
  <c r="N201" i="9"/>
  <c r="O201" i="9"/>
  <c r="P201" i="9"/>
  <c r="Q201" i="9"/>
  <c r="R201" i="9"/>
  <c r="S201" i="9"/>
  <c r="T201" i="9"/>
  <c r="L202" i="9"/>
  <c r="M202" i="9"/>
  <c r="N202" i="9"/>
  <c r="O202" i="9"/>
  <c r="P202" i="9"/>
  <c r="Q202" i="9"/>
  <c r="R202" i="9"/>
  <c r="S202" i="9"/>
  <c r="T202" i="9"/>
  <c r="L203" i="9"/>
  <c r="M203" i="9"/>
  <c r="N203" i="9"/>
  <c r="O203" i="9"/>
  <c r="P203" i="9"/>
  <c r="Q203" i="9"/>
  <c r="R203" i="9"/>
  <c r="S203" i="9"/>
  <c r="T203" i="9"/>
  <c r="L204" i="9"/>
  <c r="M204" i="9"/>
  <c r="N204" i="9"/>
  <c r="O204" i="9"/>
  <c r="P204" i="9"/>
  <c r="Q204" i="9"/>
  <c r="R204" i="9"/>
  <c r="S204" i="9"/>
  <c r="T204" i="9"/>
  <c r="L205" i="9"/>
  <c r="M205" i="9"/>
  <c r="N205" i="9"/>
  <c r="O205" i="9"/>
  <c r="P205" i="9"/>
  <c r="Q205" i="9"/>
  <c r="R205" i="9"/>
  <c r="S205" i="9"/>
  <c r="T205" i="9"/>
  <c r="L206" i="9"/>
  <c r="M206" i="9"/>
  <c r="N206" i="9"/>
  <c r="O206" i="9"/>
  <c r="P206" i="9"/>
  <c r="Q206" i="9"/>
  <c r="R206" i="9"/>
  <c r="S206" i="9"/>
  <c r="T206" i="9"/>
  <c r="L207" i="9"/>
  <c r="M207" i="9"/>
  <c r="N207" i="9"/>
  <c r="O207" i="9"/>
  <c r="P207" i="9"/>
  <c r="Q207" i="9"/>
  <c r="R207" i="9"/>
  <c r="S207" i="9"/>
  <c r="T207" i="9"/>
  <c r="L208" i="9"/>
  <c r="M208" i="9"/>
  <c r="N208" i="9"/>
  <c r="O208" i="9"/>
  <c r="P208" i="9"/>
  <c r="Q208" i="9"/>
  <c r="R208" i="9"/>
  <c r="S208" i="9"/>
  <c r="T208" i="9"/>
  <c r="L209" i="9"/>
  <c r="M209" i="9"/>
  <c r="N209" i="9"/>
  <c r="O209" i="9"/>
  <c r="P209" i="9"/>
  <c r="Q209" i="9"/>
  <c r="R209" i="9"/>
  <c r="S209" i="9"/>
  <c r="T209" i="9"/>
  <c r="L210" i="9"/>
  <c r="M210" i="9"/>
  <c r="N210" i="9"/>
  <c r="O210" i="9"/>
  <c r="P210" i="9"/>
  <c r="Q210" i="9"/>
  <c r="R210" i="9"/>
  <c r="S210" i="9"/>
  <c r="T210" i="9"/>
  <c r="L211" i="9"/>
  <c r="M211" i="9"/>
  <c r="N211" i="9"/>
  <c r="O211" i="9"/>
  <c r="P211" i="9"/>
  <c r="Q211" i="9"/>
  <c r="R211" i="9"/>
  <c r="S211" i="9"/>
  <c r="T211" i="9"/>
  <c r="L212" i="9"/>
  <c r="M212" i="9"/>
  <c r="N212" i="9"/>
  <c r="O212" i="9"/>
  <c r="P212" i="9"/>
  <c r="Q212" i="9"/>
  <c r="R212" i="9"/>
  <c r="S212" i="9"/>
  <c r="T212" i="9"/>
  <c r="L213" i="9"/>
  <c r="M213" i="9"/>
  <c r="N213" i="9"/>
  <c r="O213" i="9"/>
  <c r="P213" i="9"/>
  <c r="Q213" i="9"/>
  <c r="R213" i="9"/>
  <c r="S213" i="9"/>
  <c r="T213" i="9"/>
  <c r="L214" i="9"/>
  <c r="M214" i="9"/>
  <c r="N214" i="9"/>
  <c r="O214" i="9"/>
  <c r="P214" i="9"/>
  <c r="Q214" i="9"/>
  <c r="R214" i="9"/>
  <c r="S214" i="9"/>
  <c r="T214" i="9"/>
  <c r="L215" i="9"/>
  <c r="M215" i="9"/>
  <c r="N215" i="9"/>
  <c r="O215" i="9"/>
  <c r="P215" i="9"/>
  <c r="Q215" i="9"/>
  <c r="R215" i="9"/>
  <c r="S215" i="9"/>
  <c r="T215" i="9"/>
  <c r="L216" i="9"/>
  <c r="M216" i="9"/>
  <c r="N216" i="9"/>
  <c r="O216" i="9"/>
  <c r="P216" i="9"/>
  <c r="Q216" i="9"/>
  <c r="R216" i="9"/>
  <c r="S216" i="9"/>
  <c r="T216" i="9"/>
  <c r="L217" i="9"/>
  <c r="M217" i="9"/>
  <c r="N217" i="9"/>
  <c r="O217" i="9"/>
  <c r="P217" i="9"/>
  <c r="Q217" i="9"/>
  <c r="R217" i="9"/>
  <c r="S217" i="9"/>
  <c r="T217" i="9"/>
  <c r="L218" i="9"/>
  <c r="M218" i="9"/>
  <c r="N218" i="9"/>
  <c r="O218" i="9"/>
  <c r="P218" i="9"/>
  <c r="Q218" i="9"/>
  <c r="R218" i="9"/>
  <c r="S218" i="9"/>
  <c r="T218" i="9"/>
  <c r="L219" i="9"/>
  <c r="M219" i="9"/>
  <c r="N219" i="9"/>
  <c r="O219" i="9"/>
  <c r="P219" i="9"/>
  <c r="Q219" i="9"/>
  <c r="R219" i="9"/>
  <c r="S219" i="9"/>
  <c r="T219" i="9"/>
  <c r="L220" i="9"/>
  <c r="M220" i="9"/>
  <c r="N220" i="9"/>
  <c r="O220" i="9"/>
  <c r="P220" i="9"/>
  <c r="Q220" i="9"/>
  <c r="R220" i="9"/>
  <c r="S220" i="9"/>
  <c r="T220" i="9"/>
  <c r="L221" i="9"/>
  <c r="M221" i="9"/>
  <c r="N221" i="9"/>
  <c r="O221" i="9"/>
  <c r="P221" i="9"/>
  <c r="Q221" i="9"/>
  <c r="R221" i="9"/>
  <c r="S221" i="9"/>
  <c r="T221" i="9"/>
  <c r="L222" i="9"/>
  <c r="M222" i="9"/>
  <c r="N222" i="9"/>
  <c r="O222" i="9"/>
  <c r="P222" i="9"/>
  <c r="Q222" i="9"/>
  <c r="R222" i="9"/>
  <c r="S222" i="9"/>
  <c r="T222" i="9"/>
  <c r="L223" i="9"/>
  <c r="M223" i="9"/>
  <c r="N223" i="9"/>
  <c r="O223" i="9"/>
  <c r="P223" i="9"/>
  <c r="Q223" i="9"/>
  <c r="R223" i="9"/>
  <c r="S223" i="9"/>
  <c r="T223" i="9"/>
  <c r="L224" i="9"/>
  <c r="M224" i="9"/>
  <c r="N224" i="9"/>
  <c r="O224" i="9"/>
  <c r="P224" i="9"/>
  <c r="Q224" i="9"/>
  <c r="R224" i="9"/>
  <c r="S224" i="9"/>
  <c r="T224" i="9"/>
  <c r="L225" i="9"/>
  <c r="M225" i="9"/>
  <c r="N225" i="9"/>
  <c r="O225" i="9"/>
  <c r="P225" i="9"/>
  <c r="Q225" i="9"/>
  <c r="R225" i="9"/>
  <c r="S225" i="9"/>
  <c r="T225" i="9"/>
  <c r="L226" i="9"/>
  <c r="M226" i="9"/>
  <c r="N226" i="9"/>
  <c r="O226" i="9"/>
  <c r="P226" i="9"/>
  <c r="Q226" i="9"/>
  <c r="R226" i="9"/>
  <c r="S226" i="9"/>
  <c r="T226" i="9"/>
  <c r="L227" i="9"/>
  <c r="M227" i="9"/>
  <c r="N227" i="9"/>
  <c r="O227" i="9"/>
  <c r="P227" i="9"/>
  <c r="Q227" i="9"/>
  <c r="R227" i="9"/>
  <c r="S227" i="9"/>
  <c r="T227" i="9"/>
  <c r="L228" i="9"/>
  <c r="M228" i="9"/>
  <c r="N228" i="9"/>
  <c r="O228" i="9"/>
  <c r="P228" i="9"/>
  <c r="Q228" i="9"/>
  <c r="R228" i="9"/>
  <c r="S228" i="9"/>
  <c r="T228" i="9"/>
  <c r="L229" i="9"/>
  <c r="M229" i="9"/>
  <c r="N229" i="9"/>
  <c r="O229" i="9"/>
  <c r="P229" i="9"/>
  <c r="Q229" i="9"/>
  <c r="R229" i="9"/>
  <c r="S229" i="9"/>
  <c r="T229" i="9"/>
  <c r="L230" i="9"/>
  <c r="M230" i="9"/>
  <c r="N230" i="9"/>
  <c r="O230" i="9"/>
  <c r="P230" i="9"/>
  <c r="Q230" i="9"/>
  <c r="R230" i="9"/>
  <c r="S230" i="9"/>
  <c r="T230" i="9"/>
  <c r="L231" i="9"/>
  <c r="M231" i="9"/>
  <c r="N231" i="9"/>
  <c r="O231" i="9"/>
  <c r="P231" i="9"/>
  <c r="Q231" i="9"/>
  <c r="R231" i="9"/>
  <c r="S231" i="9"/>
  <c r="T231" i="9"/>
  <c r="L232" i="9"/>
  <c r="M232" i="9"/>
  <c r="N232" i="9"/>
  <c r="O232" i="9"/>
  <c r="P232" i="9"/>
  <c r="Q232" i="9"/>
  <c r="R232" i="9"/>
  <c r="S232" i="9"/>
  <c r="T232" i="9"/>
  <c r="L233" i="9"/>
  <c r="M233" i="9"/>
  <c r="N233" i="9"/>
  <c r="O233" i="9"/>
  <c r="P233" i="9"/>
  <c r="Q233" i="9"/>
  <c r="R233" i="9"/>
  <c r="S233" i="9"/>
  <c r="T233" i="9"/>
  <c r="L234" i="9"/>
  <c r="M234" i="9"/>
  <c r="N234" i="9"/>
  <c r="O234" i="9"/>
  <c r="P234" i="9"/>
  <c r="Q234" i="9"/>
  <c r="R234" i="9"/>
  <c r="S234" i="9"/>
  <c r="T234" i="9"/>
  <c r="L235" i="9"/>
  <c r="M235" i="9"/>
  <c r="N235" i="9"/>
  <c r="O235" i="9"/>
  <c r="P235" i="9"/>
  <c r="Q235" i="9"/>
  <c r="R235" i="9"/>
  <c r="S235" i="9"/>
  <c r="T235" i="9"/>
  <c r="L236" i="9"/>
  <c r="M236" i="9"/>
  <c r="N236" i="9"/>
  <c r="O236" i="9"/>
  <c r="P236" i="9"/>
  <c r="Q236" i="9"/>
  <c r="R236" i="9"/>
  <c r="S236" i="9"/>
  <c r="T236" i="9"/>
  <c r="L237" i="9"/>
  <c r="M237" i="9"/>
  <c r="N237" i="9"/>
  <c r="O237" i="9"/>
  <c r="P237" i="9"/>
  <c r="Q237" i="9"/>
  <c r="R237" i="9"/>
  <c r="S237" i="9"/>
  <c r="T237" i="9"/>
  <c r="L238" i="9"/>
  <c r="M238" i="9"/>
  <c r="N238" i="9"/>
  <c r="O238" i="9"/>
  <c r="P238" i="9"/>
  <c r="Q238" i="9"/>
  <c r="R238" i="9"/>
  <c r="S238" i="9"/>
  <c r="T238" i="9"/>
  <c r="L239" i="9"/>
  <c r="M239" i="9"/>
  <c r="N239" i="9"/>
  <c r="O239" i="9"/>
  <c r="P239" i="9"/>
  <c r="Q239" i="9"/>
  <c r="R239" i="9"/>
  <c r="S239" i="9"/>
  <c r="T239" i="9"/>
  <c r="L240" i="9"/>
  <c r="M240" i="9"/>
  <c r="N240" i="9"/>
  <c r="O240" i="9"/>
  <c r="P240" i="9"/>
  <c r="Q240" i="9"/>
  <c r="R240" i="9"/>
  <c r="S240" i="9"/>
  <c r="T240" i="9"/>
  <c r="L241" i="9"/>
  <c r="M241" i="9"/>
  <c r="N241" i="9"/>
  <c r="O241" i="9"/>
  <c r="P241" i="9"/>
  <c r="Q241" i="9"/>
  <c r="R241" i="9"/>
  <c r="S241" i="9"/>
  <c r="T241" i="9"/>
  <c r="L242" i="9"/>
  <c r="M242" i="9"/>
  <c r="N242" i="9"/>
  <c r="O242" i="9"/>
  <c r="P242" i="9"/>
  <c r="Q242" i="9"/>
  <c r="R242" i="9"/>
  <c r="S242" i="9"/>
  <c r="T242" i="9"/>
  <c r="L243" i="9"/>
  <c r="M243" i="9"/>
  <c r="N243" i="9"/>
  <c r="O243" i="9"/>
  <c r="P243" i="9"/>
  <c r="Q243" i="9"/>
  <c r="R243" i="9"/>
  <c r="S243" i="9"/>
  <c r="T243" i="9"/>
  <c r="L244" i="9"/>
  <c r="M244" i="9"/>
  <c r="N244" i="9"/>
  <c r="O244" i="9"/>
  <c r="P244" i="9"/>
  <c r="Q244" i="9"/>
  <c r="R244" i="9"/>
  <c r="S244" i="9"/>
  <c r="T244" i="9"/>
  <c r="L245" i="9"/>
  <c r="M245" i="9"/>
  <c r="N245" i="9"/>
  <c r="O245" i="9"/>
  <c r="P245" i="9"/>
  <c r="Q245" i="9"/>
  <c r="R245" i="9"/>
  <c r="S245" i="9"/>
  <c r="T245" i="9"/>
  <c r="L246" i="9"/>
  <c r="M246" i="9"/>
  <c r="N246" i="9"/>
  <c r="O246" i="9"/>
  <c r="P246" i="9"/>
  <c r="Q246" i="9"/>
  <c r="R246" i="9"/>
  <c r="S246" i="9"/>
  <c r="T246" i="9"/>
  <c r="L247" i="9"/>
  <c r="M247" i="9"/>
  <c r="N247" i="9"/>
  <c r="O247" i="9"/>
  <c r="P247" i="9"/>
  <c r="Q247" i="9"/>
  <c r="R247" i="9"/>
  <c r="S247" i="9"/>
  <c r="T247" i="9"/>
  <c r="L248" i="9"/>
  <c r="M248" i="9"/>
  <c r="N248" i="9"/>
  <c r="O248" i="9"/>
  <c r="P248" i="9"/>
  <c r="Q248" i="9"/>
  <c r="R248" i="9"/>
  <c r="S248" i="9"/>
  <c r="T248" i="9"/>
  <c r="L249" i="9"/>
  <c r="M249" i="9"/>
  <c r="N249" i="9"/>
  <c r="O249" i="9"/>
  <c r="P249" i="9"/>
  <c r="Q249" i="9"/>
  <c r="R249" i="9"/>
  <c r="S249" i="9"/>
  <c r="T249" i="9"/>
  <c r="L250" i="9"/>
  <c r="M250" i="9"/>
  <c r="N250" i="9"/>
  <c r="O250" i="9"/>
  <c r="P250" i="9"/>
  <c r="Q250" i="9"/>
  <c r="R250" i="9"/>
  <c r="S250" i="9"/>
  <c r="T250" i="9"/>
  <c r="L251" i="9"/>
  <c r="M251" i="9"/>
  <c r="N251" i="9"/>
  <c r="O251" i="9"/>
  <c r="P251" i="9"/>
  <c r="Q251" i="9"/>
  <c r="R251" i="9"/>
  <c r="S251" i="9"/>
  <c r="T251" i="9"/>
  <c r="L252" i="9"/>
  <c r="M252" i="9"/>
  <c r="N252" i="9"/>
  <c r="O252" i="9"/>
  <c r="P252" i="9"/>
  <c r="Q252" i="9"/>
  <c r="R252" i="9"/>
  <c r="S252" i="9"/>
  <c r="T252" i="9"/>
  <c r="L253" i="9"/>
  <c r="M253" i="9"/>
  <c r="N253" i="9"/>
  <c r="O253" i="9"/>
  <c r="P253" i="9"/>
  <c r="Q253" i="9"/>
  <c r="R253" i="9"/>
  <c r="S253" i="9"/>
  <c r="T253" i="9"/>
  <c r="L254" i="9"/>
  <c r="M254" i="9"/>
  <c r="N254" i="9"/>
  <c r="O254" i="9"/>
  <c r="P254" i="9"/>
  <c r="Q254" i="9"/>
  <c r="R254" i="9"/>
  <c r="S254" i="9"/>
  <c r="T254" i="9"/>
  <c r="L255" i="9"/>
  <c r="M255" i="9"/>
  <c r="N255" i="9"/>
  <c r="O255" i="9"/>
  <c r="P255" i="9"/>
  <c r="Q255" i="9"/>
  <c r="R255" i="9"/>
  <c r="S255" i="9"/>
  <c r="T255" i="9"/>
  <c r="L256" i="9"/>
  <c r="M256" i="9"/>
  <c r="N256" i="9"/>
  <c r="O256" i="9"/>
  <c r="P256" i="9"/>
  <c r="Q256" i="9"/>
  <c r="R256" i="9"/>
  <c r="S256" i="9"/>
  <c r="T256" i="9"/>
  <c r="L257" i="9"/>
  <c r="M257" i="9"/>
  <c r="N257" i="9"/>
  <c r="O257" i="9"/>
  <c r="P257" i="9"/>
  <c r="Q257" i="9"/>
  <c r="R257" i="9"/>
  <c r="S257" i="9"/>
  <c r="T257" i="9"/>
  <c r="L258" i="9"/>
  <c r="M258" i="9"/>
  <c r="N258" i="9"/>
  <c r="O258" i="9"/>
  <c r="P258" i="9"/>
  <c r="Q258" i="9"/>
  <c r="R258" i="9"/>
  <c r="S258" i="9"/>
  <c r="T258" i="9"/>
  <c r="L259" i="9"/>
  <c r="M259" i="9"/>
  <c r="N259" i="9"/>
  <c r="O259" i="9"/>
  <c r="P259" i="9"/>
  <c r="Q259" i="9"/>
  <c r="R259" i="9"/>
  <c r="S259" i="9"/>
  <c r="T259" i="9"/>
  <c r="L260" i="9"/>
  <c r="M260" i="9"/>
  <c r="N260" i="9"/>
  <c r="O260" i="9"/>
  <c r="P260" i="9"/>
  <c r="Q260" i="9"/>
  <c r="R260" i="9"/>
  <c r="S260" i="9"/>
  <c r="T260" i="9"/>
  <c r="L261" i="9"/>
  <c r="M261" i="9"/>
  <c r="N261" i="9"/>
  <c r="O261" i="9"/>
  <c r="P261" i="9"/>
  <c r="Q261" i="9"/>
  <c r="R261" i="9"/>
  <c r="S261" i="9"/>
  <c r="T261" i="9"/>
  <c r="L262" i="9"/>
  <c r="M262" i="9"/>
  <c r="N262" i="9"/>
  <c r="O262" i="9"/>
  <c r="P262" i="9"/>
  <c r="Q262" i="9"/>
  <c r="R262" i="9"/>
  <c r="S262" i="9"/>
  <c r="T262" i="9"/>
  <c r="L263" i="9"/>
  <c r="M263" i="9"/>
  <c r="N263" i="9"/>
  <c r="O263" i="9"/>
  <c r="P263" i="9"/>
  <c r="Q263" i="9"/>
  <c r="R263" i="9"/>
  <c r="S263" i="9"/>
  <c r="T263" i="9"/>
  <c r="L264" i="9"/>
  <c r="M264" i="9"/>
  <c r="N264" i="9"/>
  <c r="O264" i="9"/>
  <c r="P264" i="9"/>
  <c r="Q264" i="9"/>
  <c r="R264" i="9"/>
  <c r="S264" i="9"/>
  <c r="T264" i="9"/>
  <c r="L265" i="9"/>
  <c r="M265" i="9"/>
  <c r="N265" i="9"/>
  <c r="O265" i="9"/>
  <c r="P265" i="9"/>
  <c r="Q265" i="9"/>
  <c r="R265" i="9"/>
  <c r="S265" i="9"/>
  <c r="T265" i="9"/>
  <c r="L266" i="9"/>
  <c r="M266" i="9"/>
  <c r="N266" i="9"/>
  <c r="O266" i="9"/>
  <c r="P266" i="9"/>
  <c r="Q266" i="9"/>
  <c r="R266" i="9"/>
  <c r="S266" i="9"/>
  <c r="T266" i="9"/>
  <c r="L267" i="9"/>
  <c r="M267" i="9"/>
  <c r="N267" i="9"/>
  <c r="O267" i="9"/>
  <c r="P267" i="9"/>
  <c r="Q267" i="9"/>
  <c r="R267" i="9"/>
  <c r="S267" i="9"/>
  <c r="T267" i="9"/>
  <c r="L268" i="9"/>
  <c r="M268" i="9"/>
  <c r="N268" i="9"/>
  <c r="O268" i="9"/>
  <c r="P268" i="9"/>
  <c r="Q268" i="9"/>
  <c r="R268" i="9"/>
  <c r="S268" i="9"/>
  <c r="T268" i="9"/>
  <c r="L269" i="9"/>
  <c r="M269" i="9"/>
  <c r="N269" i="9"/>
  <c r="O269" i="9"/>
  <c r="P269" i="9"/>
  <c r="Q269" i="9"/>
  <c r="R269" i="9"/>
  <c r="S269" i="9"/>
  <c r="T269" i="9"/>
  <c r="L270" i="9"/>
  <c r="M270" i="9"/>
  <c r="N270" i="9"/>
  <c r="O270" i="9"/>
  <c r="P270" i="9"/>
  <c r="Q270" i="9"/>
  <c r="R270" i="9"/>
  <c r="S270" i="9"/>
  <c r="T270" i="9"/>
  <c r="L271" i="9"/>
  <c r="M271" i="9"/>
  <c r="N271" i="9"/>
  <c r="O271" i="9"/>
  <c r="P271" i="9"/>
  <c r="Q271" i="9"/>
  <c r="R271" i="9"/>
  <c r="S271" i="9"/>
  <c r="T271" i="9"/>
  <c r="L272" i="9"/>
  <c r="M272" i="9"/>
  <c r="N272" i="9"/>
  <c r="O272" i="9"/>
  <c r="P272" i="9"/>
  <c r="Q272" i="9"/>
  <c r="R272" i="9"/>
  <c r="S272" i="9"/>
  <c r="T272" i="9"/>
  <c r="L273" i="9"/>
  <c r="M273" i="9"/>
  <c r="N273" i="9"/>
  <c r="O273" i="9"/>
  <c r="P273" i="9"/>
  <c r="Q273" i="9"/>
  <c r="R273" i="9"/>
  <c r="S273" i="9"/>
  <c r="T273" i="9"/>
  <c r="L274" i="9"/>
  <c r="M274" i="9"/>
  <c r="N274" i="9"/>
  <c r="O274" i="9"/>
  <c r="P274" i="9"/>
  <c r="Q274" i="9"/>
  <c r="R274" i="9"/>
  <c r="S274" i="9"/>
  <c r="T274" i="9"/>
  <c r="L275" i="9"/>
  <c r="M275" i="9"/>
  <c r="N275" i="9"/>
  <c r="O275" i="9"/>
  <c r="P275" i="9"/>
  <c r="Q275" i="9"/>
  <c r="R275" i="9"/>
  <c r="S275" i="9"/>
  <c r="T275" i="9"/>
  <c r="L276" i="9"/>
  <c r="M276" i="9"/>
  <c r="N276" i="9"/>
  <c r="O276" i="9"/>
  <c r="P276" i="9"/>
  <c r="Q276" i="9"/>
  <c r="R276" i="9"/>
  <c r="S276" i="9"/>
  <c r="T276" i="9"/>
  <c r="L277" i="9"/>
  <c r="M277" i="9"/>
  <c r="N277" i="9"/>
  <c r="O277" i="9"/>
  <c r="P277" i="9"/>
  <c r="Q277" i="9"/>
  <c r="R277" i="9"/>
  <c r="S277" i="9"/>
  <c r="T277" i="9"/>
  <c r="L278" i="9"/>
  <c r="M278" i="9"/>
  <c r="N278" i="9"/>
  <c r="O278" i="9"/>
  <c r="P278" i="9"/>
  <c r="Q278" i="9"/>
  <c r="R278" i="9"/>
  <c r="S278" i="9"/>
  <c r="T278" i="9"/>
  <c r="L279" i="9"/>
  <c r="M279" i="9"/>
  <c r="N279" i="9"/>
  <c r="O279" i="9"/>
  <c r="P279" i="9"/>
  <c r="Q279" i="9"/>
  <c r="R279" i="9"/>
  <c r="S279" i="9"/>
  <c r="T279" i="9"/>
  <c r="L280" i="9"/>
  <c r="M280" i="9"/>
  <c r="N280" i="9"/>
  <c r="O280" i="9"/>
  <c r="P280" i="9"/>
  <c r="Q280" i="9"/>
  <c r="R280" i="9"/>
  <c r="S280" i="9"/>
  <c r="T280" i="9"/>
  <c r="L281" i="9"/>
  <c r="M281" i="9"/>
  <c r="N281" i="9"/>
  <c r="O281" i="9"/>
  <c r="P281" i="9"/>
  <c r="Q281" i="9"/>
  <c r="R281" i="9"/>
  <c r="S281" i="9"/>
  <c r="T281" i="9"/>
  <c r="L282" i="9"/>
  <c r="M282" i="9"/>
  <c r="N282" i="9"/>
  <c r="O282" i="9"/>
  <c r="P282" i="9"/>
  <c r="Q282" i="9"/>
  <c r="R282" i="9"/>
  <c r="S282" i="9"/>
  <c r="T282" i="9"/>
  <c r="L283" i="9"/>
  <c r="M283" i="9"/>
  <c r="N283" i="9"/>
  <c r="O283" i="9"/>
  <c r="P283" i="9"/>
  <c r="Q283" i="9"/>
  <c r="R283" i="9"/>
  <c r="S283" i="9"/>
  <c r="T283" i="9"/>
  <c r="L284" i="9"/>
  <c r="M284" i="9"/>
  <c r="N284" i="9"/>
  <c r="O284" i="9"/>
  <c r="P284" i="9"/>
  <c r="Q284" i="9"/>
  <c r="R284" i="9"/>
  <c r="S284" i="9"/>
  <c r="T284" i="9"/>
  <c r="L285" i="9"/>
  <c r="M285" i="9"/>
  <c r="N285" i="9"/>
  <c r="O285" i="9"/>
  <c r="P285" i="9"/>
  <c r="Q285" i="9"/>
  <c r="R285" i="9"/>
  <c r="S285" i="9"/>
  <c r="T285" i="9"/>
  <c r="L286" i="9"/>
  <c r="M286" i="9"/>
  <c r="N286" i="9"/>
  <c r="O286" i="9"/>
  <c r="P286" i="9"/>
  <c r="Q286" i="9"/>
  <c r="R286" i="9"/>
  <c r="S286" i="9"/>
  <c r="T286" i="9"/>
  <c r="L287" i="9"/>
  <c r="M287" i="9"/>
  <c r="N287" i="9"/>
  <c r="O287" i="9"/>
  <c r="P287" i="9"/>
  <c r="Q287" i="9"/>
  <c r="R287" i="9"/>
  <c r="S287" i="9"/>
  <c r="T287" i="9"/>
  <c r="L288" i="9"/>
  <c r="M288" i="9"/>
  <c r="N288" i="9"/>
  <c r="O288" i="9"/>
  <c r="P288" i="9"/>
  <c r="Q288" i="9"/>
  <c r="R288" i="9"/>
  <c r="S288" i="9"/>
  <c r="T288" i="9"/>
  <c r="L289" i="9"/>
  <c r="M289" i="9"/>
  <c r="N289" i="9"/>
  <c r="O289" i="9"/>
  <c r="P289" i="9"/>
  <c r="Q289" i="9"/>
  <c r="R289" i="9"/>
  <c r="S289" i="9"/>
  <c r="T289" i="9"/>
  <c r="L290" i="9"/>
  <c r="M290" i="9"/>
  <c r="N290" i="9"/>
  <c r="O290" i="9"/>
  <c r="P290" i="9"/>
  <c r="Q290" i="9"/>
  <c r="R290" i="9"/>
  <c r="S290" i="9"/>
  <c r="T290" i="9"/>
  <c r="L291" i="9"/>
  <c r="M291" i="9"/>
  <c r="N291" i="9"/>
  <c r="O291" i="9"/>
  <c r="P291" i="9"/>
  <c r="Q291" i="9"/>
  <c r="R291" i="9"/>
  <c r="S291" i="9"/>
  <c r="T291" i="9"/>
  <c r="L292" i="9"/>
  <c r="M292" i="9"/>
  <c r="N292" i="9"/>
  <c r="O292" i="9"/>
  <c r="P292" i="9"/>
  <c r="Q292" i="9"/>
  <c r="R292" i="9"/>
  <c r="S292" i="9"/>
  <c r="T292" i="9"/>
  <c r="L293" i="9"/>
  <c r="M293" i="9"/>
  <c r="N293" i="9"/>
  <c r="O293" i="9"/>
  <c r="P293" i="9"/>
  <c r="Q293" i="9"/>
  <c r="R293" i="9"/>
  <c r="S293" i="9"/>
  <c r="T293" i="9"/>
  <c r="L294" i="9"/>
  <c r="M294" i="9"/>
  <c r="N294" i="9"/>
  <c r="O294" i="9"/>
  <c r="P294" i="9"/>
  <c r="Q294" i="9"/>
  <c r="R294" i="9"/>
  <c r="S294" i="9"/>
  <c r="T294" i="9"/>
  <c r="L295" i="9"/>
  <c r="M295" i="9"/>
  <c r="N295" i="9"/>
  <c r="O295" i="9"/>
  <c r="P295" i="9"/>
  <c r="Q295" i="9"/>
  <c r="R295" i="9"/>
  <c r="S295" i="9"/>
  <c r="T295" i="9"/>
  <c r="L296" i="9"/>
  <c r="M296" i="9"/>
  <c r="N296" i="9"/>
  <c r="O296" i="9"/>
  <c r="P296" i="9"/>
  <c r="Q296" i="9"/>
  <c r="R296" i="9"/>
  <c r="S296" i="9"/>
  <c r="T296" i="9"/>
  <c r="L297" i="9"/>
  <c r="M297" i="9"/>
  <c r="N297" i="9"/>
  <c r="O297" i="9"/>
  <c r="P297" i="9"/>
  <c r="Q297" i="9"/>
  <c r="R297" i="9"/>
  <c r="S297" i="9"/>
  <c r="T297" i="9"/>
  <c r="L298" i="9"/>
  <c r="M298" i="9"/>
  <c r="N298" i="9"/>
  <c r="O298" i="9"/>
  <c r="P298" i="9"/>
  <c r="Q298" i="9"/>
  <c r="R298" i="9"/>
  <c r="S298" i="9"/>
  <c r="T298" i="9"/>
  <c r="L299" i="9"/>
  <c r="M299" i="9"/>
  <c r="N299" i="9"/>
  <c r="O299" i="9"/>
  <c r="P299" i="9"/>
  <c r="Q299" i="9"/>
  <c r="R299" i="9"/>
  <c r="S299" i="9"/>
  <c r="T299" i="9"/>
  <c r="L300" i="9"/>
  <c r="M300" i="9"/>
  <c r="N300" i="9"/>
  <c r="O300" i="9"/>
  <c r="P300" i="9"/>
  <c r="Q300" i="9"/>
  <c r="R300" i="9"/>
  <c r="S300" i="9"/>
  <c r="T300" i="9"/>
  <c r="L301" i="9"/>
  <c r="M301" i="9"/>
  <c r="N301" i="9"/>
  <c r="O301" i="9"/>
  <c r="P301" i="9"/>
  <c r="Q301" i="9"/>
  <c r="R301" i="9"/>
  <c r="S301" i="9"/>
  <c r="T301" i="9"/>
  <c r="L302" i="9"/>
  <c r="M302" i="9"/>
  <c r="N302" i="9"/>
  <c r="O302" i="9"/>
  <c r="P302" i="9"/>
  <c r="Q302" i="9"/>
  <c r="R302" i="9"/>
  <c r="S302" i="9"/>
  <c r="T302" i="9"/>
  <c r="L303" i="9"/>
  <c r="M303" i="9"/>
  <c r="N303" i="9"/>
  <c r="O303" i="9"/>
  <c r="P303" i="9"/>
  <c r="Q303" i="9"/>
  <c r="R303" i="9"/>
  <c r="S303" i="9"/>
  <c r="T303" i="9"/>
  <c r="L304" i="9"/>
  <c r="M304" i="9"/>
  <c r="N304" i="9"/>
  <c r="O304" i="9"/>
  <c r="P304" i="9"/>
  <c r="Q304" i="9"/>
  <c r="R304" i="9"/>
  <c r="S304" i="9"/>
  <c r="T304" i="9"/>
  <c r="L305" i="9"/>
  <c r="M305" i="9"/>
  <c r="N305" i="9"/>
  <c r="O305" i="9"/>
  <c r="P305" i="9"/>
  <c r="Q305" i="9"/>
  <c r="R305" i="9"/>
  <c r="S305" i="9"/>
  <c r="T305" i="9"/>
  <c r="L306" i="9"/>
  <c r="M306" i="9"/>
  <c r="N306" i="9"/>
  <c r="O306" i="9"/>
  <c r="P306" i="9"/>
  <c r="Q306" i="9"/>
  <c r="R306" i="9"/>
  <c r="S306" i="9"/>
  <c r="T306" i="9"/>
  <c r="L307" i="9"/>
  <c r="M307" i="9"/>
  <c r="N307" i="9"/>
  <c r="O307" i="9"/>
  <c r="P307" i="9"/>
  <c r="Q307" i="9"/>
  <c r="R307" i="9"/>
  <c r="S307" i="9"/>
  <c r="T307" i="9"/>
  <c r="L308" i="9"/>
  <c r="M308" i="9"/>
  <c r="N308" i="9"/>
  <c r="O308" i="9"/>
  <c r="P308" i="9"/>
  <c r="Q308" i="9"/>
  <c r="R308" i="9"/>
  <c r="S308" i="9"/>
  <c r="T308" i="9"/>
  <c r="L309" i="9"/>
  <c r="M309" i="9"/>
  <c r="N309" i="9"/>
  <c r="O309" i="9"/>
  <c r="P309" i="9"/>
  <c r="Q309" i="9"/>
  <c r="R309" i="9"/>
  <c r="S309" i="9"/>
  <c r="T309" i="9"/>
  <c r="L310" i="9"/>
  <c r="M310" i="9"/>
  <c r="N310" i="9"/>
  <c r="O310" i="9"/>
  <c r="P310" i="9"/>
  <c r="Q310" i="9"/>
  <c r="R310" i="9"/>
  <c r="S310" i="9"/>
  <c r="T310" i="9"/>
  <c r="L311" i="9"/>
  <c r="M311" i="9"/>
  <c r="N311" i="9"/>
  <c r="O311" i="9"/>
  <c r="P311" i="9"/>
  <c r="Q311" i="9"/>
  <c r="R311" i="9"/>
  <c r="S311" i="9"/>
  <c r="T311" i="9"/>
  <c r="L312" i="9"/>
  <c r="M312" i="9"/>
  <c r="N312" i="9"/>
  <c r="O312" i="9"/>
  <c r="P312" i="9"/>
  <c r="Q312" i="9"/>
  <c r="R312" i="9"/>
  <c r="S312" i="9"/>
  <c r="T312" i="9"/>
  <c r="L313" i="9"/>
  <c r="M313" i="9"/>
  <c r="N313" i="9"/>
  <c r="O313" i="9"/>
  <c r="P313" i="9"/>
  <c r="Q313" i="9"/>
  <c r="R313" i="9"/>
  <c r="S313" i="9"/>
  <c r="T313" i="9"/>
  <c r="L314" i="9"/>
  <c r="M314" i="9"/>
  <c r="N314" i="9"/>
  <c r="O314" i="9"/>
  <c r="P314" i="9"/>
  <c r="Q314" i="9"/>
  <c r="R314" i="9"/>
  <c r="S314" i="9"/>
  <c r="T314" i="9"/>
  <c r="L315" i="9"/>
  <c r="M315" i="9"/>
  <c r="N315" i="9"/>
  <c r="O315" i="9"/>
  <c r="P315" i="9"/>
  <c r="Q315" i="9"/>
  <c r="R315" i="9"/>
  <c r="S315" i="9"/>
  <c r="T315" i="9"/>
  <c r="L316" i="9"/>
  <c r="M316" i="9"/>
  <c r="N316" i="9"/>
  <c r="O316" i="9"/>
  <c r="P316" i="9"/>
  <c r="Q316" i="9"/>
  <c r="R316" i="9"/>
  <c r="S316" i="9"/>
  <c r="T316" i="9"/>
  <c r="L317" i="9"/>
  <c r="M317" i="9"/>
  <c r="N317" i="9"/>
  <c r="O317" i="9"/>
  <c r="P317" i="9"/>
  <c r="Q317" i="9"/>
  <c r="R317" i="9"/>
  <c r="S317" i="9"/>
  <c r="T317" i="9"/>
  <c r="L318" i="9"/>
  <c r="M318" i="9"/>
  <c r="N318" i="9"/>
  <c r="O318" i="9"/>
  <c r="P318" i="9"/>
  <c r="Q318" i="9"/>
  <c r="R318" i="9"/>
  <c r="S318" i="9"/>
  <c r="T318" i="9"/>
  <c r="L319" i="9"/>
  <c r="M319" i="9"/>
  <c r="N319" i="9"/>
  <c r="O319" i="9"/>
  <c r="P319" i="9"/>
  <c r="Q319" i="9"/>
  <c r="R319" i="9"/>
  <c r="S319" i="9"/>
  <c r="T319" i="9"/>
  <c r="L320" i="9"/>
  <c r="M320" i="9"/>
  <c r="N320" i="9"/>
  <c r="O320" i="9"/>
  <c r="P320" i="9"/>
  <c r="Q320" i="9"/>
  <c r="R320" i="9"/>
  <c r="S320" i="9"/>
  <c r="T320" i="9"/>
  <c r="L321" i="9"/>
  <c r="M321" i="9"/>
  <c r="N321" i="9"/>
  <c r="O321" i="9"/>
  <c r="P321" i="9"/>
  <c r="Q321" i="9"/>
  <c r="R321" i="9"/>
  <c r="S321" i="9"/>
  <c r="T321" i="9"/>
  <c r="L322" i="9"/>
  <c r="M322" i="9"/>
  <c r="N322" i="9"/>
  <c r="O322" i="9"/>
  <c r="P322" i="9"/>
  <c r="Q322" i="9"/>
  <c r="R322" i="9"/>
  <c r="S322" i="9"/>
  <c r="T322" i="9"/>
  <c r="L323" i="9"/>
  <c r="M323" i="9"/>
  <c r="N323" i="9"/>
  <c r="O323" i="9"/>
  <c r="P323" i="9"/>
  <c r="Q323" i="9"/>
  <c r="R323" i="9"/>
  <c r="S323" i="9"/>
  <c r="T323" i="9"/>
  <c r="L324" i="9"/>
  <c r="M324" i="9"/>
  <c r="N324" i="9"/>
  <c r="O324" i="9"/>
  <c r="P324" i="9"/>
  <c r="Q324" i="9"/>
  <c r="R324" i="9"/>
  <c r="S324" i="9"/>
  <c r="T324" i="9"/>
  <c r="L325" i="9"/>
  <c r="M325" i="9"/>
  <c r="N325" i="9"/>
  <c r="O325" i="9"/>
  <c r="P325" i="9"/>
  <c r="Q325" i="9"/>
  <c r="R325" i="9"/>
  <c r="S325" i="9"/>
  <c r="T325" i="9"/>
  <c r="L326" i="9"/>
  <c r="M326" i="9"/>
  <c r="N326" i="9"/>
  <c r="O326" i="9"/>
  <c r="P326" i="9"/>
  <c r="Q326" i="9"/>
  <c r="R326" i="9"/>
  <c r="S326" i="9"/>
  <c r="T326" i="9"/>
  <c r="L327" i="9"/>
  <c r="M327" i="9"/>
  <c r="N327" i="9"/>
  <c r="O327" i="9"/>
  <c r="P327" i="9"/>
  <c r="Q327" i="9"/>
  <c r="R327" i="9"/>
  <c r="S327" i="9"/>
  <c r="T327" i="9"/>
  <c r="L328" i="9"/>
  <c r="M328" i="9"/>
  <c r="N328" i="9"/>
  <c r="O328" i="9"/>
  <c r="P328" i="9"/>
  <c r="Q328" i="9"/>
  <c r="R328" i="9"/>
  <c r="S328" i="9"/>
  <c r="T328" i="9"/>
  <c r="L329" i="9"/>
  <c r="M329" i="9"/>
  <c r="N329" i="9"/>
  <c r="O329" i="9"/>
  <c r="P329" i="9"/>
  <c r="Q329" i="9"/>
  <c r="R329" i="9"/>
  <c r="S329" i="9"/>
  <c r="T329" i="9"/>
  <c r="L330" i="9"/>
  <c r="M330" i="9"/>
  <c r="N330" i="9"/>
  <c r="O330" i="9"/>
  <c r="P330" i="9"/>
  <c r="Q330" i="9"/>
  <c r="R330" i="9"/>
  <c r="S330" i="9"/>
  <c r="T330" i="9"/>
  <c r="L331" i="9"/>
  <c r="M331" i="9"/>
  <c r="N331" i="9"/>
  <c r="O331" i="9"/>
  <c r="P331" i="9"/>
  <c r="Q331" i="9"/>
  <c r="R331" i="9"/>
  <c r="S331" i="9"/>
  <c r="T331" i="9"/>
  <c r="L332" i="9"/>
  <c r="M332" i="9"/>
  <c r="N332" i="9"/>
  <c r="O332" i="9"/>
  <c r="P332" i="9"/>
  <c r="Q332" i="9"/>
  <c r="R332" i="9"/>
  <c r="S332" i="9"/>
  <c r="T332" i="9"/>
  <c r="L333" i="9"/>
  <c r="M333" i="9"/>
  <c r="N333" i="9"/>
  <c r="O333" i="9"/>
  <c r="P333" i="9"/>
  <c r="Q333" i="9"/>
  <c r="R333" i="9"/>
  <c r="S333" i="9"/>
  <c r="T333" i="9"/>
  <c r="L334" i="9"/>
  <c r="M334" i="9"/>
  <c r="N334" i="9"/>
  <c r="O334" i="9"/>
  <c r="P334" i="9"/>
  <c r="Q334" i="9"/>
  <c r="R334" i="9"/>
  <c r="S334" i="9"/>
  <c r="T334" i="9"/>
  <c r="L335" i="9"/>
  <c r="M335" i="9"/>
  <c r="N335" i="9"/>
  <c r="O335" i="9"/>
  <c r="P335" i="9"/>
  <c r="Q335" i="9"/>
  <c r="R335" i="9"/>
  <c r="S335" i="9"/>
  <c r="T335" i="9"/>
  <c r="L336" i="9"/>
  <c r="M336" i="9"/>
  <c r="N336" i="9"/>
  <c r="O336" i="9"/>
  <c r="P336" i="9"/>
  <c r="Q336" i="9"/>
  <c r="R336" i="9"/>
  <c r="S336" i="9"/>
  <c r="T336" i="9"/>
  <c r="L337" i="9"/>
  <c r="M337" i="9"/>
  <c r="N337" i="9"/>
  <c r="O337" i="9"/>
  <c r="P337" i="9"/>
  <c r="Q337" i="9"/>
  <c r="R337" i="9"/>
  <c r="S337" i="9"/>
  <c r="T337" i="9"/>
  <c r="L338" i="9"/>
  <c r="M338" i="9"/>
  <c r="N338" i="9"/>
  <c r="O338" i="9"/>
  <c r="P338" i="9"/>
  <c r="Q338" i="9"/>
  <c r="R338" i="9"/>
  <c r="S338" i="9"/>
  <c r="T338" i="9"/>
  <c r="L339" i="9"/>
  <c r="M339" i="9"/>
  <c r="N339" i="9"/>
  <c r="O339" i="9"/>
  <c r="P339" i="9"/>
  <c r="Q339" i="9"/>
  <c r="R339" i="9"/>
  <c r="S339" i="9"/>
  <c r="T339" i="9"/>
  <c r="L340" i="9"/>
  <c r="M340" i="9"/>
  <c r="N340" i="9"/>
  <c r="O340" i="9"/>
  <c r="P340" i="9"/>
  <c r="Q340" i="9"/>
  <c r="R340" i="9"/>
  <c r="S340" i="9"/>
  <c r="T340" i="9"/>
  <c r="L341" i="9"/>
  <c r="M341" i="9"/>
  <c r="N341" i="9"/>
  <c r="O341" i="9"/>
  <c r="P341" i="9"/>
  <c r="Q341" i="9"/>
  <c r="R341" i="9"/>
  <c r="S341" i="9"/>
  <c r="T341" i="9"/>
  <c r="L342" i="9"/>
  <c r="M342" i="9"/>
  <c r="N342" i="9"/>
  <c r="O342" i="9"/>
  <c r="P342" i="9"/>
  <c r="Q342" i="9"/>
  <c r="R342" i="9"/>
  <c r="S342" i="9"/>
  <c r="T342" i="9"/>
  <c r="L343" i="9"/>
  <c r="M343" i="9"/>
  <c r="N343" i="9"/>
  <c r="O343" i="9"/>
  <c r="P343" i="9"/>
  <c r="Q343" i="9"/>
  <c r="R343" i="9"/>
  <c r="S343" i="9"/>
  <c r="T343" i="9"/>
  <c r="L344" i="9"/>
  <c r="M344" i="9"/>
  <c r="N344" i="9"/>
  <c r="O344" i="9"/>
  <c r="P344" i="9"/>
  <c r="Q344" i="9"/>
  <c r="R344" i="9"/>
  <c r="S344" i="9"/>
  <c r="T344" i="9"/>
  <c r="L345" i="9"/>
  <c r="M345" i="9"/>
  <c r="N345" i="9"/>
  <c r="O345" i="9"/>
  <c r="P345" i="9"/>
  <c r="Q345" i="9"/>
  <c r="R345" i="9"/>
  <c r="S345" i="9"/>
  <c r="T345" i="9"/>
  <c r="L346" i="9"/>
  <c r="M346" i="9"/>
  <c r="N346" i="9"/>
  <c r="O346" i="9"/>
  <c r="P346" i="9"/>
  <c r="Q346" i="9"/>
  <c r="R346" i="9"/>
  <c r="S346" i="9"/>
  <c r="T346" i="9"/>
  <c r="L347" i="9"/>
  <c r="M347" i="9"/>
  <c r="N347" i="9"/>
  <c r="O347" i="9"/>
  <c r="P347" i="9"/>
  <c r="Q347" i="9"/>
  <c r="R347" i="9"/>
  <c r="S347" i="9"/>
  <c r="T347" i="9"/>
  <c r="L348" i="9"/>
  <c r="M348" i="9"/>
  <c r="N348" i="9"/>
  <c r="O348" i="9"/>
  <c r="P348" i="9"/>
  <c r="Q348" i="9"/>
  <c r="R348" i="9"/>
  <c r="S348" i="9"/>
  <c r="T348" i="9"/>
  <c r="L349" i="9"/>
  <c r="M349" i="9"/>
  <c r="N349" i="9"/>
  <c r="O349" i="9"/>
  <c r="P349" i="9"/>
  <c r="Q349" i="9"/>
  <c r="R349" i="9"/>
  <c r="S349" i="9"/>
  <c r="T349" i="9"/>
  <c r="L350" i="9"/>
  <c r="M350" i="9"/>
  <c r="N350" i="9"/>
  <c r="O350" i="9"/>
  <c r="P350" i="9"/>
  <c r="Q350" i="9"/>
  <c r="R350" i="9"/>
  <c r="S350" i="9"/>
  <c r="T350" i="9"/>
  <c r="L351" i="9"/>
  <c r="M351" i="9"/>
  <c r="N351" i="9"/>
  <c r="O351" i="9"/>
  <c r="P351" i="9"/>
  <c r="Q351" i="9"/>
  <c r="R351" i="9"/>
  <c r="S351" i="9"/>
  <c r="T351" i="9"/>
  <c r="L352" i="9"/>
  <c r="M352" i="9"/>
  <c r="N352" i="9"/>
  <c r="O352" i="9"/>
  <c r="P352" i="9"/>
  <c r="Q352" i="9"/>
  <c r="R352" i="9"/>
  <c r="S352" i="9"/>
  <c r="T352" i="9"/>
  <c r="L353" i="9"/>
  <c r="M353" i="9"/>
  <c r="N353" i="9"/>
  <c r="O353" i="9"/>
  <c r="P353" i="9"/>
  <c r="Q353" i="9"/>
  <c r="R353" i="9"/>
  <c r="S353" i="9"/>
  <c r="T353" i="9"/>
  <c r="L354" i="9"/>
  <c r="M354" i="9"/>
  <c r="N354" i="9"/>
  <c r="O354" i="9"/>
  <c r="P354" i="9"/>
  <c r="Q354" i="9"/>
  <c r="R354" i="9"/>
  <c r="S354" i="9"/>
  <c r="T354" i="9"/>
  <c r="L355" i="9"/>
  <c r="M355" i="9"/>
  <c r="N355" i="9"/>
  <c r="O355" i="9"/>
  <c r="P355" i="9"/>
  <c r="Q355" i="9"/>
  <c r="R355" i="9"/>
  <c r="S355" i="9"/>
  <c r="T355" i="9"/>
  <c r="L356" i="9"/>
  <c r="M356" i="9"/>
  <c r="N356" i="9"/>
  <c r="O356" i="9"/>
  <c r="P356" i="9"/>
  <c r="Q356" i="9"/>
  <c r="R356" i="9"/>
  <c r="S356" i="9"/>
  <c r="T356" i="9"/>
  <c r="L357" i="9"/>
  <c r="M357" i="9"/>
  <c r="N357" i="9"/>
  <c r="O357" i="9"/>
  <c r="P357" i="9"/>
  <c r="Q357" i="9"/>
  <c r="R357" i="9"/>
  <c r="S357" i="9"/>
  <c r="T357" i="9"/>
  <c r="L358" i="9"/>
  <c r="M358" i="9"/>
  <c r="N358" i="9"/>
  <c r="O358" i="9"/>
  <c r="P358" i="9"/>
  <c r="Q358" i="9"/>
  <c r="R358" i="9"/>
  <c r="S358" i="9"/>
  <c r="T358" i="9"/>
  <c r="L359" i="9"/>
  <c r="M359" i="9"/>
  <c r="N359" i="9"/>
  <c r="O359" i="9"/>
  <c r="P359" i="9"/>
  <c r="Q359" i="9"/>
  <c r="R359" i="9"/>
  <c r="S359" i="9"/>
  <c r="T359" i="9"/>
  <c r="L360" i="9"/>
  <c r="M360" i="9"/>
  <c r="N360" i="9"/>
  <c r="O360" i="9"/>
  <c r="P360" i="9"/>
  <c r="Q360" i="9"/>
  <c r="R360" i="9"/>
  <c r="S360" i="9"/>
  <c r="T360" i="9"/>
  <c r="L361" i="9"/>
  <c r="M361" i="9"/>
  <c r="N361" i="9"/>
  <c r="O361" i="9"/>
  <c r="P361" i="9"/>
  <c r="Q361" i="9"/>
  <c r="R361" i="9"/>
  <c r="S361" i="9"/>
  <c r="T361" i="9"/>
  <c r="L362" i="9"/>
  <c r="M362" i="9"/>
  <c r="N362" i="9"/>
  <c r="O362" i="9"/>
  <c r="P362" i="9"/>
  <c r="Q362" i="9"/>
  <c r="R362" i="9"/>
  <c r="S362" i="9"/>
  <c r="T362" i="9"/>
  <c r="L363" i="9"/>
  <c r="M363" i="9"/>
  <c r="N363" i="9"/>
  <c r="O363" i="9"/>
  <c r="P363" i="9"/>
  <c r="Q363" i="9"/>
  <c r="R363" i="9"/>
  <c r="S363" i="9"/>
  <c r="T363" i="9"/>
  <c r="L364" i="9"/>
  <c r="M364" i="9"/>
  <c r="N364" i="9"/>
  <c r="O364" i="9"/>
  <c r="P364" i="9"/>
  <c r="Q364" i="9"/>
  <c r="R364" i="9"/>
  <c r="S364" i="9"/>
  <c r="T364" i="9"/>
  <c r="L365" i="9"/>
  <c r="M365" i="9"/>
  <c r="N365" i="9"/>
  <c r="O365" i="9"/>
  <c r="P365" i="9"/>
  <c r="Q365" i="9"/>
  <c r="R365" i="9"/>
  <c r="S365" i="9"/>
  <c r="T365" i="9"/>
  <c r="L366" i="9"/>
  <c r="M366" i="9"/>
  <c r="N366" i="9"/>
  <c r="O366" i="9"/>
  <c r="P366" i="9"/>
  <c r="Q366" i="9"/>
  <c r="R366" i="9"/>
  <c r="S366" i="9"/>
  <c r="T366" i="9"/>
  <c r="L367" i="9"/>
  <c r="M367" i="9"/>
  <c r="N367" i="9"/>
  <c r="O367" i="9"/>
  <c r="P367" i="9"/>
  <c r="Q367" i="9"/>
  <c r="R367" i="9"/>
  <c r="S367" i="9"/>
  <c r="T367" i="9"/>
  <c r="L368" i="9"/>
  <c r="M368" i="9"/>
  <c r="N368" i="9"/>
  <c r="O368" i="9"/>
  <c r="P368" i="9"/>
  <c r="Q368" i="9"/>
  <c r="R368" i="9"/>
  <c r="S368" i="9"/>
  <c r="T368" i="9"/>
  <c r="L369" i="9"/>
  <c r="M369" i="9"/>
  <c r="N369" i="9"/>
  <c r="O369" i="9"/>
  <c r="P369" i="9"/>
  <c r="Q369" i="9"/>
  <c r="R369" i="9"/>
  <c r="S369" i="9"/>
  <c r="T369" i="9"/>
  <c r="L370" i="9"/>
  <c r="M370" i="9"/>
  <c r="N370" i="9"/>
  <c r="O370" i="9"/>
  <c r="P370" i="9"/>
  <c r="Q370" i="9"/>
  <c r="R370" i="9"/>
  <c r="S370" i="9"/>
  <c r="T370" i="9"/>
  <c r="L371" i="9"/>
  <c r="M371" i="9"/>
  <c r="N371" i="9"/>
  <c r="O371" i="9"/>
  <c r="P371" i="9"/>
  <c r="Q371" i="9"/>
  <c r="R371" i="9"/>
  <c r="S371" i="9"/>
  <c r="T371" i="9"/>
  <c r="L372" i="9"/>
  <c r="M372" i="9"/>
  <c r="N372" i="9"/>
  <c r="O372" i="9"/>
  <c r="P372" i="9"/>
  <c r="Q372" i="9"/>
  <c r="R372" i="9"/>
  <c r="S372" i="9"/>
  <c r="T372" i="9"/>
  <c r="L373" i="9"/>
  <c r="M373" i="9"/>
  <c r="N373" i="9"/>
  <c r="O373" i="9"/>
  <c r="P373" i="9"/>
  <c r="Q373" i="9"/>
  <c r="R373" i="9"/>
  <c r="S373" i="9"/>
  <c r="T373" i="9"/>
  <c r="L374" i="9"/>
  <c r="M374" i="9"/>
  <c r="N374" i="9"/>
  <c r="O374" i="9"/>
  <c r="P374" i="9"/>
  <c r="Q374" i="9"/>
  <c r="R374" i="9"/>
  <c r="S374" i="9"/>
  <c r="T374" i="9"/>
  <c r="L375" i="9"/>
  <c r="M375" i="9"/>
  <c r="N375" i="9"/>
  <c r="O375" i="9"/>
  <c r="P375" i="9"/>
  <c r="Q375" i="9"/>
  <c r="R375" i="9"/>
  <c r="S375" i="9"/>
  <c r="T375" i="9"/>
  <c r="L376" i="9"/>
  <c r="M376" i="9"/>
  <c r="N376" i="9"/>
  <c r="O376" i="9"/>
  <c r="P376" i="9"/>
  <c r="Q376" i="9"/>
  <c r="R376" i="9"/>
  <c r="S376" i="9"/>
  <c r="T376" i="9"/>
  <c r="L377" i="9"/>
  <c r="M377" i="9"/>
  <c r="N377" i="9"/>
  <c r="O377" i="9"/>
  <c r="P377" i="9"/>
  <c r="Q377" i="9"/>
  <c r="R377" i="9"/>
  <c r="S377" i="9"/>
  <c r="T377" i="9"/>
  <c r="L378" i="9"/>
  <c r="M378" i="9"/>
  <c r="N378" i="9"/>
  <c r="O378" i="9"/>
  <c r="P378" i="9"/>
  <c r="Q378" i="9"/>
  <c r="R378" i="9"/>
  <c r="S378" i="9"/>
  <c r="T378" i="9"/>
  <c r="L379" i="9"/>
  <c r="M379" i="9"/>
  <c r="N379" i="9"/>
  <c r="O379" i="9"/>
  <c r="P379" i="9"/>
  <c r="Q379" i="9"/>
  <c r="R379" i="9"/>
  <c r="S379" i="9"/>
  <c r="T379" i="9"/>
  <c r="L380" i="9"/>
  <c r="M380" i="9"/>
  <c r="N380" i="9"/>
  <c r="O380" i="9"/>
  <c r="P380" i="9"/>
  <c r="Q380" i="9"/>
  <c r="R380" i="9"/>
  <c r="S380" i="9"/>
  <c r="T380" i="9"/>
  <c r="L381" i="9"/>
  <c r="M381" i="9"/>
  <c r="N381" i="9"/>
  <c r="O381" i="9"/>
  <c r="P381" i="9"/>
  <c r="Q381" i="9"/>
  <c r="R381" i="9"/>
  <c r="S381" i="9"/>
  <c r="T381" i="9"/>
  <c r="L382" i="9"/>
  <c r="M382" i="9"/>
  <c r="N382" i="9"/>
  <c r="O382" i="9"/>
  <c r="P382" i="9"/>
  <c r="Q382" i="9"/>
  <c r="R382" i="9"/>
  <c r="S382" i="9"/>
  <c r="T382" i="9"/>
  <c r="L383" i="9"/>
  <c r="M383" i="9"/>
  <c r="N383" i="9"/>
  <c r="O383" i="9"/>
  <c r="P383" i="9"/>
  <c r="Q383" i="9"/>
  <c r="R383" i="9"/>
  <c r="S383" i="9"/>
  <c r="T383" i="9"/>
  <c r="L384" i="9"/>
  <c r="M384" i="9"/>
  <c r="N384" i="9"/>
  <c r="O384" i="9"/>
  <c r="P384" i="9"/>
  <c r="Q384" i="9"/>
  <c r="R384" i="9"/>
  <c r="S384" i="9"/>
  <c r="T384" i="9"/>
  <c r="L385" i="9"/>
  <c r="M385" i="9"/>
  <c r="N385" i="9"/>
  <c r="O385" i="9"/>
  <c r="P385" i="9"/>
  <c r="Q385" i="9"/>
  <c r="R385" i="9"/>
  <c r="S385" i="9"/>
  <c r="T385" i="9"/>
  <c r="L386" i="9"/>
  <c r="M386" i="9"/>
  <c r="N386" i="9"/>
  <c r="O386" i="9"/>
  <c r="P386" i="9"/>
  <c r="Q386" i="9"/>
  <c r="R386" i="9"/>
  <c r="S386" i="9"/>
  <c r="T386" i="9"/>
  <c r="L387" i="9"/>
  <c r="M387" i="9"/>
  <c r="N387" i="9"/>
  <c r="O387" i="9"/>
  <c r="P387" i="9"/>
  <c r="Q387" i="9"/>
  <c r="R387" i="9"/>
  <c r="S387" i="9"/>
  <c r="T387" i="9"/>
  <c r="L388" i="9"/>
  <c r="M388" i="9"/>
  <c r="N388" i="9"/>
  <c r="O388" i="9"/>
  <c r="P388" i="9"/>
  <c r="Q388" i="9"/>
  <c r="R388" i="9"/>
  <c r="S388" i="9"/>
  <c r="T388" i="9"/>
  <c r="L389" i="9"/>
  <c r="M389" i="9"/>
  <c r="N389" i="9"/>
  <c r="O389" i="9"/>
  <c r="P389" i="9"/>
  <c r="Q389" i="9"/>
  <c r="R389" i="9"/>
  <c r="S389" i="9"/>
  <c r="T389" i="9"/>
  <c r="L390" i="9"/>
  <c r="M390" i="9"/>
  <c r="N390" i="9"/>
  <c r="O390" i="9"/>
  <c r="P390" i="9"/>
  <c r="Q390" i="9"/>
  <c r="R390" i="9"/>
  <c r="S390" i="9"/>
  <c r="T390" i="9"/>
  <c r="L391" i="9"/>
  <c r="M391" i="9"/>
  <c r="N391" i="9"/>
  <c r="O391" i="9"/>
  <c r="P391" i="9"/>
  <c r="Q391" i="9"/>
  <c r="R391" i="9"/>
  <c r="S391" i="9"/>
  <c r="T391" i="9"/>
  <c r="L392" i="9"/>
  <c r="M392" i="9"/>
  <c r="N392" i="9"/>
  <c r="O392" i="9"/>
  <c r="P392" i="9"/>
  <c r="Q392" i="9"/>
  <c r="R392" i="9"/>
  <c r="S392" i="9"/>
  <c r="T392" i="9"/>
  <c r="L393" i="9"/>
  <c r="M393" i="9"/>
  <c r="N393" i="9"/>
  <c r="O393" i="9"/>
  <c r="P393" i="9"/>
  <c r="Q393" i="9"/>
  <c r="R393" i="9"/>
  <c r="S393" i="9"/>
  <c r="T393" i="9"/>
  <c r="L394" i="9"/>
  <c r="M394" i="9"/>
  <c r="N394" i="9"/>
  <c r="O394" i="9"/>
  <c r="P394" i="9"/>
  <c r="Q394" i="9"/>
  <c r="R394" i="9"/>
  <c r="S394" i="9"/>
  <c r="T394" i="9"/>
  <c r="L395" i="9"/>
  <c r="M395" i="9"/>
  <c r="N395" i="9"/>
  <c r="O395" i="9"/>
  <c r="P395" i="9"/>
  <c r="Q395" i="9"/>
  <c r="R395" i="9"/>
  <c r="S395" i="9"/>
  <c r="T395" i="9"/>
  <c r="L396" i="9"/>
  <c r="M396" i="9"/>
  <c r="N396" i="9"/>
  <c r="O396" i="9"/>
  <c r="P396" i="9"/>
  <c r="Q396" i="9"/>
  <c r="R396" i="9"/>
  <c r="S396" i="9"/>
  <c r="T396" i="9"/>
  <c r="L397" i="9"/>
  <c r="M397" i="9"/>
  <c r="N397" i="9"/>
  <c r="O397" i="9"/>
  <c r="P397" i="9"/>
  <c r="Q397" i="9"/>
  <c r="R397" i="9"/>
  <c r="S397" i="9"/>
  <c r="T397" i="9"/>
  <c r="L398" i="9"/>
  <c r="M398" i="9"/>
  <c r="N398" i="9"/>
  <c r="O398" i="9"/>
  <c r="P398" i="9"/>
  <c r="Q398" i="9"/>
  <c r="R398" i="9"/>
  <c r="S398" i="9"/>
  <c r="T398" i="9"/>
  <c r="L399" i="9"/>
  <c r="M399" i="9"/>
  <c r="N399" i="9"/>
  <c r="O399" i="9"/>
  <c r="P399" i="9"/>
  <c r="Q399" i="9"/>
  <c r="R399" i="9"/>
  <c r="S399" i="9"/>
  <c r="T399" i="9"/>
  <c r="L400" i="9"/>
  <c r="M400" i="9"/>
  <c r="N400" i="9"/>
  <c r="O400" i="9"/>
  <c r="P400" i="9"/>
  <c r="Q400" i="9"/>
  <c r="R400" i="9"/>
  <c r="S400" i="9"/>
  <c r="T400" i="9"/>
  <c r="L401" i="9"/>
  <c r="M401" i="9"/>
  <c r="N401" i="9"/>
  <c r="O401" i="9"/>
  <c r="P401" i="9"/>
  <c r="Q401" i="9"/>
  <c r="R401" i="9"/>
  <c r="S401" i="9"/>
  <c r="T401" i="9"/>
  <c r="L402" i="9"/>
  <c r="M402" i="9"/>
  <c r="N402" i="9"/>
  <c r="O402" i="9"/>
  <c r="P402" i="9"/>
  <c r="Q402" i="9"/>
  <c r="R402" i="9"/>
  <c r="S402" i="9"/>
  <c r="T402" i="9"/>
  <c r="L403" i="9"/>
  <c r="M403" i="9"/>
  <c r="N403" i="9"/>
  <c r="O403" i="9"/>
  <c r="P403" i="9"/>
  <c r="Q403" i="9"/>
  <c r="R403" i="9"/>
  <c r="S403" i="9"/>
  <c r="T403" i="9"/>
  <c r="L404" i="9"/>
  <c r="M404" i="9"/>
  <c r="N404" i="9"/>
  <c r="O404" i="9"/>
  <c r="P404" i="9"/>
  <c r="Q404" i="9"/>
  <c r="R404" i="9"/>
  <c r="S404" i="9"/>
  <c r="T404" i="9"/>
  <c r="L405" i="9"/>
  <c r="M405" i="9"/>
  <c r="N405" i="9"/>
  <c r="O405" i="9"/>
  <c r="P405" i="9"/>
  <c r="Q405" i="9"/>
  <c r="R405" i="9"/>
  <c r="S405" i="9"/>
  <c r="T405" i="9"/>
  <c r="L406" i="9"/>
  <c r="M406" i="9"/>
  <c r="N406" i="9"/>
  <c r="O406" i="9"/>
  <c r="P406" i="9"/>
  <c r="Q406" i="9"/>
  <c r="R406" i="9"/>
  <c r="S406" i="9"/>
  <c r="T406" i="9"/>
  <c r="L407" i="9"/>
  <c r="M407" i="9"/>
  <c r="N407" i="9"/>
  <c r="O407" i="9"/>
  <c r="P407" i="9"/>
  <c r="Q407" i="9"/>
  <c r="R407" i="9"/>
  <c r="S407" i="9"/>
  <c r="T407" i="9"/>
  <c r="L408" i="9"/>
  <c r="M408" i="9"/>
  <c r="N408" i="9"/>
  <c r="O408" i="9"/>
  <c r="P408" i="9"/>
  <c r="Q408" i="9"/>
  <c r="R408" i="9"/>
  <c r="S408" i="9"/>
  <c r="T408" i="9"/>
  <c r="L409" i="9"/>
  <c r="M409" i="9"/>
  <c r="N409" i="9"/>
  <c r="O409" i="9"/>
  <c r="P409" i="9"/>
  <c r="Q409" i="9"/>
  <c r="R409" i="9"/>
  <c r="S409" i="9"/>
  <c r="T409" i="9"/>
  <c r="L410" i="9"/>
  <c r="M410" i="9"/>
  <c r="N410" i="9"/>
  <c r="O410" i="9"/>
  <c r="P410" i="9"/>
  <c r="Q410" i="9"/>
  <c r="R410" i="9"/>
  <c r="S410" i="9"/>
  <c r="T410" i="9"/>
  <c r="L411" i="9"/>
  <c r="M411" i="9"/>
  <c r="N411" i="9"/>
  <c r="O411" i="9"/>
  <c r="P411" i="9"/>
  <c r="Q411" i="9"/>
  <c r="R411" i="9"/>
  <c r="S411" i="9"/>
  <c r="T411" i="9"/>
  <c r="L412" i="9"/>
  <c r="M412" i="9"/>
  <c r="N412" i="9"/>
  <c r="O412" i="9"/>
  <c r="P412" i="9"/>
  <c r="Q412" i="9"/>
  <c r="R412" i="9"/>
  <c r="S412" i="9"/>
  <c r="T412" i="9"/>
  <c r="L413" i="9"/>
  <c r="M413" i="9"/>
  <c r="N413" i="9"/>
  <c r="O413" i="9"/>
  <c r="P413" i="9"/>
  <c r="Q413" i="9"/>
  <c r="R413" i="9"/>
  <c r="S413" i="9"/>
  <c r="T413" i="9"/>
  <c r="L414" i="9"/>
  <c r="M414" i="9"/>
  <c r="N414" i="9"/>
  <c r="O414" i="9"/>
  <c r="P414" i="9"/>
  <c r="Q414" i="9"/>
  <c r="R414" i="9"/>
  <c r="S414" i="9"/>
  <c r="T414" i="9"/>
  <c r="L415" i="9"/>
  <c r="M415" i="9"/>
  <c r="N415" i="9"/>
  <c r="O415" i="9"/>
  <c r="P415" i="9"/>
  <c r="Q415" i="9"/>
  <c r="R415" i="9"/>
  <c r="S415" i="9"/>
  <c r="T415" i="9"/>
  <c r="L416" i="9"/>
  <c r="M416" i="9"/>
  <c r="N416" i="9"/>
  <c r="O416" i="9"/>
  <c r="P416" i="9"/>
  <c r="Q416" i="9"/>
  <c r="R416" i="9"/>
  <c r="S416" i="9"/>
  <c r="T416" i="9"/>
  <c r="L417" i="9"/>
  <c r="M417" i="9"/>
  <c r="N417" i="9"/>
  <c r="O417" i="9"/>
  <c r="P417" i="9"/>
  <c r="Q417" i="9"/>
  <c r="R417" i="9"/>
  <c r="S417" i="9"/>
  <c r="T417" i="9"/>
  <c r="L418" i="9"/>
  <c r="M418" i="9"/>
  <c r="N418" i="9"/>
  <c r="O418" i="9"/>
  <c r="P418" i="9"/>
  <c r="Q418" i="9"/>
  <c r="R418" i="9"/>
  <c r="S418" i="9"/>
  <c r="T418" i="9"/>
  <c r="L419" i="9"/>
  <c r="M419" i="9"/>
  <c r="N419" i="9"/>
  <c r="O419" i="9"/>
  <c r="P419" i="9"/>
  <c r="Q419" i="9"/>
  <c r="R419" i="9"/>
  <c r="S419" i="9"/>
  <c r="T419" i="9"/>
  <c r="L420" i="9"/>
  <c r="M420" i="9"/>
  <c r="N420" i="9"/>
  <c r="O420" i="9"/>
  <c r="P420" i="9"/>
  <c r="Q420" i="9"/>
  <c r="R420" i="9"/>
  <c r="S420" i="9"/>
  <c r="T420" i="9"/>
  <c r="L421" i="9"/>
  <c r="M421" i="9"/>
  <c r="N421" i="9"/>
  <c r="O421" i="9"/>
  <c r="P421" i="9"/>
  <c r="Q421" i="9"/>
  <c r="R421" i="9"/>
  <c r="S421" i="9"/>
  <c r="T421" i="9"/>
  <c r="L422" i="9"/>
  <c r="M422" i="9"/>
  <c r="N422" i="9"/>
  <c r="O422" i="9"/>
  <c r="P422" i="9"/>
  <c r="Q422" i="9"/>
  <c r="R422" i="9"/>
  <c r="S422" i="9"/>
  <c r="T422" i="9"/>
  <c r="L423" i="9"/>
  <c r="M423" i="9"/>
  <c r="N423" i="9"/>
  <c r="O423" i="9"/>
  <c r="P423" i="9"/>
  <c r="Q423" i="9"/>
  <c r="R423" i="9"/>
  <c r="S423" i="9"/>
  <c r="T423" i="9"/>
  <c r="L424" i="9"/>
  <c r="M424" i="9"/>
  <c r="N424" i="9"/>
  <c r="O424" i="9"/>
  <c r="P424" i="9"/>
  <c r="Q424" i="9"/>
  <c r="R424" i="9"/>
  <c r="S424" i="9"/>
  <c r="T424" i="9"/>
  <c r="L425" i="9"/>
  <c r="M425" i="9"/>
  <c r="N425" i="9"/>
  <c r="O425" i="9"/>
  <c r="P425" i="9"/>
  <c r="Q425" i="9"/>
  <c r="R425" i="9"/>
  <c r="S425" i="9"/>
  <c r="T425" i="9"/>
  <c r="L426" i="9"/>
  <c r="M426" i="9"/>
  <c r="N426" i="9"/>
  <c r="O426" i="9"/>
  <c r="P426" i="9"/>
  <c r="Q426" i="9"/>
  <c r="R426" i="9"/>
  <c r="S426" i="9"/>
  <c r="T426" i="9"/>
  <c r="L427" i="9"/>
  <c r="M427" i="9"/>
  <c r="N427" i="9"/>
  <c r="O427" i="9"/>
  <c r="P427" i="9"/>
  <c r="Q427" i="9"/>
  <c r="R427" i="9"/>
  <c r="S427" i="9"/>
  <c r="T427" i="9"/>
  <c r="L428" i="9"/>
  <c r="M428" i="9"/>
  <c r="N428" i="9"/>
  <c r="O428" i="9"/>
  <c r="P428" i="9"/>
  <c r="Q428" i="9"/>
  <c r="R428" i="9"/>
  <c r="S428" i="9"/>
  <c r="T428" i="9"/>
  <c r="L429" i="9"/>
  <c r="M429" i="9"/>
  <c r="N429" i="9"/>
  <c r="O429" i="9"/>
  <c r="P429" i="9"/>
  <c r="Q429" i="9"/>
  <c r="R429" i="9"/>
  <c r="S429" i="9"/>
  <c r="T429" i="9"/>
  <c r="L430" i="9"/>
  <c r="M430" i="9"/>
  <c r="N430" i="9"/>
  <c r="O430" i="9"/>
  <c r="P430" i="9"/>
  <c r="Q430" i="9"/>
  <c r="R430" i="9"/>
  <c r="S430" i="9"/>
  <c r="T430" i="9"/>
  <c r="L431" i="9"/>
  <c r="M431" i="9"/>
  <c r="N431" i="9"/>
  <c r="O431" i="9"/>
  <c r="P431" i="9"/>
  <c r="Q431" i="9"/>
  <c r="R431" i="9"/>
  <c r="S431" i="9"/>
  <c r="T431" i="9"/>
  <c r="L432" i="9"/>
  <c r="M432" i="9"/>
  <c r="N432" i="9"/>
  <c r="O432" i="9"/>
  <c r="P432" i="9"/>
  <c r="Q432" i="9"/>
  <c r="R432" i="9"/>
  <c r="S432" i="9"/>
  <c r="T432" i="9"/>
  <c r="L433" i="9"/>
  <c r="M433" i="9"/>
  <c r="N433" i="9"/>
  <c r="O433" i="9"/>
  <c r="P433" i="9"/>
  <c r="Q433" i="9"/>
  <c r="R433" i="9"/>
  <c r="S433" i="9"/>
  <c r="T433" i="9"/>
  <c r="L434" i="9"/>
  <c r="M434" i="9"/>
  <c r="N434" i="9"/>
  <c r="O434" i="9"/>
  <c r="P434" i="9"/>
  <c r="Q434" i="9"/>
  <c r="R434" i="9"/>
  <c r="S434" i="9"/>
  <c r="T434" i="9"/>
  <c r="L435" i="9"/>
  <c r="M435" i="9"/>
  <c r="N435" i="9"/>
  <c r="O435" i="9"/>
  <c r="P435" i="9"/>
  <c r="Q435" i="9"/>
  <c r="R435" i="9"/>
  <c r="S435" i="9"/>
  <c r="T435" i="9"/>
  <c r="L436" i="9"/>
  <c r="M436" i="9"/>
  <c r="N436" i="9"/>
  <c r="O436" i="9"/>
  <c r="P436" i="9"/>
  <c r="Q436" i="9"/>
  <c r="R436" i="9"/>
  <c r="S436" i="9"/>
  <c r="T436" i="9"/>
  <c r="L437" i="9"/>
  <c r="M437" i="9"/>
  <c r="N437" i="9"/>
  <c r="O437" i="9"/>
  <c r="P437" i="9"/>
  <c r="Q437" i="9"/>
  <c r="R437" i="9"/>
  <c r="S437" i="9"/>
  <c r="T437" i="9"/>
  <c r="L438" i="9"/>
  <c r="M438" i="9"/>
  <c r="N438" i="9"/>
  <c r="O438" i="9"/>
  <c r="P438" i="9"/>
  <c r="Q438" i="9"/>
  <c r="R438" i="9"/>
  <c r="S438" i="9"/>
  <c r="T438" i="9"/>
  <c r="L439" i="9"/>
  <c r="M439" i="9"/>
  <c r="N439" i="9"/>
  <c r="O439" i="9"/>
  <c r="P439" i="9"/>
  <c r="Q439" i="9"/>
  <c r="R439" i="9"/>
  <c r="S439" i="9"/>
  <c r="T439" i="9"/>
  <c r="L440" i="9"/>
  <c r="M440" i="9"/>
  <c r="N440" i="9"/>
  <c r="O440" i="9"/>
  <c r="P440" i="9"/>
  <c r="Q440" i="9"/>
  <c r="R440" i="9"/>
  <c r="S440" i="9"/>
  <c r="T440" i="9"/>
  <c r="L441" i="9"/>
  <c r="M441" i="9"/>
  <c r="N441" i="9"/>
  <c r="O441" i="9"/>
  <c r="P441" i="9"/>
  <c r="Q441" i="9"/>
  <c r="R441" i="9"/>
  <c r="S441" i="9"/>
  <c r="T441" i="9"/>
  <c r="L442" i="9"/>
  <c r="M442" i="9"/>
  <c r="N442" i="9"/>
  <c r="O442" i="9"/>
  <c r="P442" i="9"/>
  <c r="Q442" i="9"/>
  <c r="R442" i="9"/>
  <c r="S442" i="9"/>
  <c r="T442" i="9"/>
  <c r="L443" i="9"/>
  <c r="M443" i="9"/>
  <c r="N443" i="9"/>
  <c r="O443" i="9"/>
  <c r="P443" i="9"/>
  <c r="Q443" i="9"/>
  <c r="R443" i="9"/>
  <c r="S443" i="9"/>
  <c r="T443" i="9"/>
  <c r="L444" i="9"/>
  <c r="M444" i="9"/>
  <c r="N444" i="9"/>
  <c r="O444" i="9"/>
  <c r="P444" i="9"/>
  <c r="Q444" i="9"/>
  <c r="R444" i="9"/>
  <c r="S444" i="9"/>
  <c r="T444" i="9"/>
  <c r="L445" i="9"/>
  <c r="M445" i="9"/>
  <c r="N445" i="9"/>
  <c r="O445" i="9"/>
  <c r="P445" i="9"/>
  <c r="Q445" i="9"/>
  <c r="R445" i="9"/>
  <c r="S445" i="9"/>
  <c r="T445" i="9"/>
  <c r="L446" i="9"/>
  <c r="M446" i="9"/>
  <c r="N446" i="9"/>
  <c r="O446" i="9"/>
  <c r="P446" i="9"/>
  <c r="Q446" i="9"/>
  <c r="R446" i="9"/>
  <c r="S446" i="9"/>
  <c r="T446" i="9"/>
  <c r="L447" i="9"/>
  <c r="M447" i="9"/>
  <c r="N447" i="9"/>
  <c r="O447" i="9"/>
  <c r="P447" i="9"/>
  <c r="Q447" i="9"/>
  <c r="R447" i="9"/>
  <c r="S447" i="9"/>
  <c r="T447" i="9"/>
  <c r="L448" i="9"/>
  <c r="M448" i="9"/>
  <c r="N448" i="9"/>
  <c r="O448" i="9"/>
  <c r="P448" i="9"/>
  <c r="Q448" i="9"/>
  <c r="R448" i="9"/>
  <c r="S448" i="9"/>
  <c r="T448" i="9"/>
  <c r="L449" i="9"/>
  <c r="M449" i="9"/>
  <c r="N449" i="9"/>
  <c r="O449" i="9"/>
  <c r="P449" i="9"/>
  <c r="Q449" i="9"/>
  <c r="R449" i="9"/>
  <c r="S449" i="9"/>
  <c r="T449" i="9"/>
  <c r="L450" i="9"/>
  <c r="M450" i="9"/>
  <c r="N450" i="9"/>
  <c r="O450" i="9"/>
  <c r="P450" i="9"/>
  <c r="Q450" i="9"/>
  <c r="R450" i="9"/>
  <c r="S450" i="9"/>
  <c r="T450" i="9"/>
  <c r="L451" i="9"/>
  <c r="M451" i="9"/>
  <c r="N451" i="9"/>
  <c r="O451" i="9"/>
  <c r="P451" i="9"/>
  <c r="Q451" i="9"/>
  <c r="R451" i="9"/>
  <c r="S451" i="9"/>
  <c r="T451" i="9"/>
  <c r="L452" i="9"/>
  <c r="M452" i="9"/>
  <c r="N452" i="9"/>
  <c r="O452" i="9"/>
  <c r="P452" i="9"/>
  <c r="Q452" i="9"/>
  <c r="R452" i="9"/>
  <c r="S452" i="9"/>
  <c r="T452" i="9"/>
  <c r="L453" i="9"/>
  <c r="M453" i="9"/>
  <c r="N453" i="9"/>
  <c r="O453" i="9"/>
  <c r="P453" i="9"/>
  <c r="Q453" i="9"/>
  <c r="R453" i="9"/>
  <c r="S453" i="9"/>
  <c r="T453" i="9"/>
  <c r="L454" i="9"/>
  <c r="M454" i="9"/>
  <c r="N454" i="9"/>
  <c r="O454" i="9"/>
  <c r="P454" i="9"/>
  <c r="Q454" i="9"/>
  <c r="R454" i="9"/>
  <c r="S454" i="9"/>
  <c r="T454" i="9"/>
  <c r="L455" i="9"/>
  <c r="M455" i="9"/>
  <c r="N455" i="9"/>
  <c r="O455" i="9"/>
  <c r="P455" i="9"/>
  <c r="Q455" i="9"/>
  <c r="R455" i="9"/>
  <c r="S455" i="9"/>
  <c r="T455" i="9"/>
  <c r="L456" i="9"/>
  <c r="M456" i="9"/>
  <c r="N456" i="9"/>
  <c r="O456" i="9"/>
  <c r="P456" i="9"/>
  <c r="Q456" i="9"/>
  <c r="R456" i="9"/>
  <c r="S456" i="9"/>
  <c r="T456" i="9"/>
  <c r="L457" i="9"/>
  <c r="M457" i="9"/>
  <c r="N457" i="9"/>
  <c r="O457" i="9"/>
  <c r="P457" i="9"/>
  <c r="Q457" i="9"/>
  <c r="R457" i="9"/>
  <c r="S457" i="9"/>
  <c r="T457" i="9"/>
  <c r="L458" i="9"/>
  <c r="M458" i="9"/>
  <c r="N458" i="9"/>
  <c r="O458" i="9"/>
  <c r="P458" i="9"/>
  <c r="Q458" i="9"/>
  <c r="R458" i="9"/>
  <c r="S458" i="9"/>
  <c r="T458" i="9"/>
  <c r="L459" i="9"/>
  <c r="M459" i="9"/>
  <c r="N459" i="9"/>
  <c r="O459" i="9"/>
  <c r="P459" i="9"/>
  <c r="Q459" i="9"/>
  <c r="R459" i="9"/>
  <c r="S459" i="9"/>
  <c r="T459" i="9"/>
  <c r="L460" i="9"/>
  <c r="M460" i="9"/>
  <c r="N460" i="9"/>
  <c r="O460" i="9"/>
  <c r="P460" i="9"/>
  <c r="Q460" i="9"/>
  <c r="R460" i="9"/>
  <c r="S460" i="9"/>
  <c r="T460" i="9"/>
  <c r="L461" i="9"/>
  <c r="M461" i="9"/>
  <c r="N461" i="9"/>
  <c r="O461" i="9"/>
  <c r="P461" i="9"/>
  <c r="Q461" i="9"/>
  <c r="R461" i="9"/>
  <c r="S461" i="9"/>
  <c r="T461" i="9"/>
  <c r="L462" i="9"/>
  <c r="M462" i="9"/>
  <c r="N462" i="9"/>
  <c r="O462" i="9"/>
  <c r="P462" i="9"/>
  <c r="Q462" i="9"/>
  <c r="R462" i="9"/>
  <c r="S462" i="9"/>
  <c r="T462" i="9"/>
  <c r="L463" i="9"/>
  <c r="M463" i="9"/>
  <c r="N463" i="9"/>
  <c r="O463" i="9"/>
  <c r="P463" i="9"/>
  <c r="Q463" i="9"/>
  <c r="R463" i="9"/>
  <c r="S463" i="9"/>
  <c r="T463" i="9"/>
  <c r="L464" i="9"/>
  <c r="M464" i="9"/>
  <c r="N464" i="9"/>
  <c r="O464" i="9"/>
  <c r="P464" i="9"/>
  <c r="Q464" i="9"/>
  <c r="R464" i="9"/>
  <c r="S464" i="9"/>
  <c r="T464" i="9"/>
  <c r="L465" i="9"/>
  <c r="M465" i="9"/>
  <c r="N465" i="9"/>
  <c r="O465" i="9"/>
  <c r="P465" i="9"/>
  <c r="Q465" i="9"/>
  <c r="R465" i="9"/>
  <c r="S465" i="9"/>
  <c r="T465" i="9"/>
  <c r="L466" i="9"/>
  <c r="M466" i="9"/>
  <c r="N466" i="9"/>
  <c r="O466" i="9"/>
  <c r="P466" i="9"/>
  <c r="Q466" i="9"/>
  <c r="R466" i="9"/>
  <c r="S466" i="9"/>
  <c r="T466" i="9"/>
  <c r="L467" i="9"/>
  <c r="M467" i="9"/>
  <c r="N467" i="9"/>
  <c r="O467" i="9"/>
  <c r="P467" i="9"/>
  <c r="Q467" i="9"/>
  <c r="R467" i="9"/>
  <c r="S467" i="9"/>
  <c r="T467" i="9"/>
  <c r="L468" i="9"/>
  <c r="M468" i="9"/>
  <c r="N468" i="9"/>
  <c r="O468" i="9"/>
  <c r="P468" i="9"/>
  <c r="Q468" i="9"/>
  <c r="R468" i="9"/>
  <c r="S468" i="9"/>
  <c r="T468" i="9"/>
  <c r="L469" i="9"/>
  <c r="M469" i="9"/>
  <c r="N469" i="9"/>
  <c r="O469" i="9"/>
  <c r="P469" i="9"/>
  <c r="Q469" i="9"/>
  <c r="R469" i="9"/>
  <c r="S469" i="9"/>
  <c r="T469" i="9"/>
  <c r="L470" i="9"/>
  <c r="M470" i="9"/>
  <c r="N470" i="9"/>
  <c r="O470" i="9"/>
  <c r="P470" i="9"/>
  <c r="Q470" i="9"/>
  <c r="R470" i="9"/>
  <c r="S470" i="9"/>
  <c r="T470" i="9"/>
  <c r="L471" i="9"/>
  <c r="M471" i="9"/>
  <c r="N471" i="9"/>
  <c r="O471" i="9"/>
  <c r="P471" i="9"/>
  <c r="Q471" i="9"/>
  <c r="R471" i="9"/>
  <c r="S471" i="9"/>
  <c r="T471" i="9"/>
  <c r="L472" i="9"/>
  <c r="M472" i="9"/>
  <c r="N472" i="9"/>
  <c r="O472" i="9"/>
  <c r="P472" i="9"/>
  <c r="Q472" i="9"/>
  <c r="R472" i="9"/>
  <c r="S472" i="9"/>
  <c r="T472" i="9"/>
  <c r="L473" i="9"/>
  <c r="M473" i="9"/>
  <c r="N473" i="9"/>
  <c r="O473" i="9"/>
  <c r="P473" i="9"/>
  <c r="Q473" i="9"/>
  <c r="R473" i="9"/>
  <c r="S473" i="9"/>
  <c r="T473" i="9"/>
  <c r="L474" i="9"/>
  <c r="M474" i="9"/>
  <c r="N474" i="9"/>
  <c r="O474" i="9"/>
  <c r="P474" i="9"/>
  <c r="Q474" i="9"/>
  <c r="R474" i="9"/>
  <c r="S474" i="9"/>
  <c r="T474" i="9"/>
  <c r="L475" i="9"/>
  <c r="M475" i="9"/>
  <c r="N475" i="9"/>
  <c r="O475" i="9"/>
  <c r="P475" i="9"/>
  <c r="Q475" i="9"/>
  <c r="R475" i="9"/>
  <c r="S475" i="9"/>
  <c r="T475" i="9"/>
  <c r="L476" i="9"/>
  <c r="M476" i="9"/>
  <c r="N476" i="9"/>
  <c r="O476" i="9"/>
  <c r="P476" i="9"/>
  <c r="Q476" i="9"/>
  <c r="R476" i="9"/>
  <c r="S476" i="9"/>
  <c r="T476" i="9"/>
  <c r="L477" i="9"/>
  <c r="M477" i="9"/>
  <c r="N477" i="9"/>
  <c r="O477" i="9"/>
  <c r="P477" i="9"/>
  <c r="Q477" i="9"/>
  <c r="R477" i="9"/>
  <c r="S477" i="9"/>
  <c r="T477" i="9"/>
  <c r="L478" i="9"/>
  <c r="M478" i="9"/>
  <c r="N478" i="9"/>
  <c r="O478" i="9"/>
  <c r="P478" i="9"/>
  <c r="Q478" i="9"/>
  <c r="R478" i="9"/>
  <c r="S478" i="9"/>
  <c r="T478" i="9"/>
  <c r="L479" i="9"/>
  <c r="M479" i="9"/>
  <c r="N479" i="9"/>
  <c r="O479" i="9"/>
  <c r="P479" i="9"/>
  <c r="Q479" i="9"/>
  <c r="R479" i="9"/>
  <c r="S479" i="9"/>
  <c r="T479" i="9"/>
  <c r="L480" i="9"/>
  <c r="M480" i="9"/>
  <c r="N480" i="9"/>
  <c r="O480" i="9"/>
  <c r="P480" i="9"/>
  <c r="Q480" i="9"/>
  <c r="R480" i="9"/>
  <c r="S480" i="9"/>
  <c r="T480" i="9"/>
  <c r="L481" i="9"/>
  <c r="M481" i="9"/>
  <c r="N481" i="9"/>
  <c r="O481" i="9"/>
  <c r="P481" i="9"/>
  <c r="Q481" i="9"/>
  <c r="R481" i="9"/>
  <c r="S481" i="9"/>
  <c r="T481" i="9"/>
  <c r="L482" i="9"/>
  <c r="M482" i="9"/>
  <c r="N482" i="9"/>
  <c r="O482" i="9"/>
  <c r="P482" i="9"/>
  <c r="Q482" i="9"/>
  <c r="R482" i="9"/>
  <c r="S482" i="9"/>
  <c r="T482" i="9"/>
  <c r="L483" i="9"/>
  <c r="M483" i="9"/>
  <c r="N483" i="9"/>
  <c r="O483" i="9"/>
  <c r="P483" i="9"/>
  <c r="Q483" i="9"/>
  <c r="R483" i="9"/>
  <c r="S483" i="9"/>
  <c r="T483" i="9"/>
  <c r="L484" i="9"/>
  <c r="M484" i="9"/>
  <c r="N484" i="9"/>
  <c r="O484" i="9"/>
  <c r="P484" i="9"/>
  <c r="Q484" i="9"/>
  <c r="R484" i="9"/>
  <c r="S484" i="9"/>
  <c r="T484" i="9"/>
  <c r="L485" i="9"/>
  <c r="M485" i="9"/>
  <c r="N485" i="9"/>
  <c r="O485" i="9"/>
  <c r="P485" i="9"/>
  <c r="Q485" i="9"/>
  <c r="R485" i="9"/>
  <c r="S485" i="9"/>
  <c r="T485" i="9"/>
  <c r="L486" i="9"/>
  <c r="M486" i="9"/>
  <c r="N486" i="9"/>
  <c r="O486" i="9"/>
  <c r="P486" i="9"/>
  <c r="Q486" i="9"/>
  <c r="R486" i="9"/>
  <c r="S486" i="9"/>
  <c r="T486" i="9"/>
  <c r="L487" i="9"/>
  <c r="M487" i="9"/>
  <c r="N487" i="9"/>
  <c r="O487" i="9"/>
  <c r="P487" i="9"/>
  <c r="Q487" i="9"/>
  <c r="R487" i="9"/>
  <c r="S487" i="9"/>
  <c r="T487" i="9"/>
  <c r="L488" i="9"/>
  <c r="M488" i="9"/>
  <c r="N488" i="9"/>
  <c r="O488" i="9"/>
  <c r="P488" i="9"/>
  <c r="Q488" i="9"/>
  <c r="R488" i="9"/>
  <c r="S488" i="9"/>
  <c r="T488" i="9"/>
  <c r="L489" i="9"/>
  <c r="M489" i="9"/>
  <c r="N489" i="9"/>
  <c r="O489" i="9"/>
  <c r="P489" i="9"/>
  <c r="Q489" i="9"/>
  <c r="R489" i="9"/>
  <c r="S489" i="9"/>
  <c r="T489" i="9"/>
  <c r="L490" i="9"/>
  <c r="M490" i="9"/>
  <c r="N490" i="9"/>
  <c r="O490" i="9"/>
  <c r="P490" i="9"/>
  <c r="Q490" i="9"/>
  <c r="R490" i="9"/>
  <c r="S490" i="9"/>
  <c r="T490" i="9"/>
  <c r="L491" i="9"/>
  <c r="M491" i="9"/>
  <c r="N491" i="9"/>
  <c r="O491" i="9"/>
  <c r="P491" i="9"/>
  <c r="Q491" i="9"/>
  <c r="R491" i="9"/>
  <c r="S491" i="9"/>
  <c r="T491" i="9"/>
  <c r="L492" i="9"/>
  <c r="M492" i="9"/>
  <c r="N492" i="9"/>
  <c r="O492" i="9"/>
  <c r="P492" i="9"/>
  <c r="Q492" i="9"/>
  <c r="R492" i="9"/>
  <c r="S492" i="9"/>
  <c r="T492" i="9"/>
  <c r="L493" i="9"/>
  <c r="M493" i="9"/>
  <c r="N493" i="9"/>
  <c r="O493" i="9"/>
  <c r="P493" i="9"/>
  <c r="Q493" i="9"/>
  <c r="R493" i="9"/>
  <c r="S493" i="9"/>
  <c r="T493" i="9"/>
  <c r="L494" i="9"/>
  <c r="M494" i="9"/>
  <c r="N494" i="9"/>
  <c r="O494" i="9"/>
  <c r="P494" i="9"/>
  <c r="Q494" i="9"/>
  <c r="R494" i="9"/>
  <c r="S494" i="9"/>
  <c r="T494" i="9"/>
  <c r="L495" i="9"/>
  <c r="M495" i="9"/>
  <c r="N495" i="9"/>
  <c r="O495" i="9"/>
  <c r="P495" i="9"/>
  <c r="Q495" i="9"/>
  <c r="R495" i="9"/>
  <c r="S495" i="9"/>
  <c r="T495" i="9"/>
  <c r="L496" i="9"/>
  <c r="M496" i="9"/>
  <c r="N496" i="9"/>
  <c r="O496" i="9"/>
  <c r="P496" i="9"/>
  <c r="Q496" i="9"/>
  <c r="R496" i="9"/>
  <c r="S496" i="9"/>
  <c r="T496" i="9"/>
  <c r="L497" i="9"/>
  <c r="M497" i="9"/>
  <c r="N497" i="9"/>
  <c r="O497" i="9"/>
  <c r="P497" i="9"/>
  <c r="Q497" i="9"/>
  <c r="R497" i="9"/>
  <c r="S497" i="9"/>
  <c r="T497" i="9"/>
  <c r="L498" i="9"/>
  <c r="M498" i="9"/>
  <c r="N498" i="9"/>
  <c r="O498" i="9"/>
  <c r="P498" i="9"/>
  <c r="Q498" i="9"/>
  <c r="R498" i="9"/>
  <c r="S498" i="9"/>
  <c r="T498" i="9"/>
  <c r="L499" i="9"/>
  <c r="M499" i="9"/>
  <c r="N499" i="9"/>
  <c r="O499" i="9"/>
  <c r="P499" i="9"/>
  <c r="Q499" i="9"/>
  <c r="R499" i="9"/>
  <c r="S499" i="9"/>
  <c r="T499" i="9"/>
  <c r="L500" i="9"/>
  <c r="M500" i="9"/>
  <c r="N500" i="9"/>
  <c r="O500" i="9"/>
  <c r="P500" i="9"/>
  <c r="Q500" i="9"/>
  <c r="R500" i="9"/>
  <c r="S500" i="9"/>
  <c r="T500" i="9"/>
  <c r="L501" i="9"/>
  <c r="M501" i="9"/>
  <c r="N501" i="9"/>
  <c r="O501" i="9"/>
  <c r="P501" i="9"/>
  <c r="Q501" i="9"/>
  <c r="R501" i="9"/>
  <c r="S501" i="9"/>
  <c r="T501" i="9"/>
  <c r="L502" i="9"/>
  <c r="M502" i="9"/>
  <c r="N502" i="9"/>
  <c r="O502" i="9"/>
  <c r="P502" i="9"/>
  <c r="Q502" i="9"/>
  <c r="R502" i="9"/>
  <c r="S502" i="9"/>
  <c r="T502" i="9"/>
  <c r="L503" i="9"/>
  <c r="M503" i="9"/>
  <c r="N503" i="9"/>
  <c r="O503" i="9"/>
  <c r="P503" i="9"/>
  <c r="Q503" i="9"/>
  <c r="R503" i="9"/>
  <c r="S503" i="9"/>
  <c r="T503" i="9"/>
  <c r="L504" i="9"/>
  <c r="M504" i="9"/>
  <c r="N504" i="9"/>
  <c r="O504" i="9"/>
  <c r="P504" i="9"/>
  <c r="Q504" i="9"/>
  <c r="R504" i="9"/>
  <c r="S504" i="9"/>
  <c r="T504" i="9"/>
  <c r="L505" i="9"/>
  <c r="M505" i="9"/>
  <c r="N505" i="9"/>
  <c r="O505" i="9"/>
  <c r="P505" i="9"/>
  <c r="Q505" i="9"/>
  <c r="R505" i="9"/>
  <c r="S505" i="9"/>
  <c r="T505" i="9"/>
  <c r="L506" i="9"/>
  <c r="M506" i="9"/>
  <c r="N506" i="9"/>
  <c r="O506" i="9"/>
  <c r="P506" i="9"/>
  <c r="Q506" i="9"/>
  <c r="R506" i="9"/>
  <c r="S506" i="9"/>
  <c r="T506" i="9"/>
  <c r="L507" i="9"/>
  <c r="M507" i="9"/>
  <c r="N507" i="9"/>
  <c r="O507" i="9"/>
  <c r="P507" i="9"/>
  <c r="Q507" i="9"/>
  <c r="R507" i="9"/>
  <c r="S507" i="9"/>
  <c r="T507" i="9"/>
  <c r="L508" i="9"/>
  <c r="M508" i="9"/>
  <c r="N508" i="9"/>
  <c r="O508" i="9"/>
  <c r="P508" i="9"/>
  <c r="Q508" i="9"/>
  <c r="R508" i="9"/>
  <c r="S508" i="9"/>
  <c r="T508" i="9"/>
  <c r="L509" i="9"/>
  <c r="M509" i="9"/>
  <c r="N509" i="9"/>
  <c r="O509" i="9"/>
  <c r="P509" i="9"/>
  <c r="Q509" i="9"/>
  <c r="R509" i="9"/>
  <c r="S509" i="9"/>
  <c r="T509" i="9"/>
  <c r="L510" i="9"/>
  <c r="M510" i="9"/>
  <c r="N510" i="9"/>
  <c r="O510" i="9"/>
  <c r="P510" i="9"/>
  <c r="Q510" i="9"/>
  <c r="R510" i="9"/>
  <c r="S510" i="9"/>
  <c r="T510" i="9"/>
  <c r="L511" i="9"/>
  <c r="M511" i="9"/>
  <c r="N511" i="9"/>
  <c r="O511" i="9"/>
  <c r="P511" i="9"/>
  <c r="Q511" i="9"/>
  <c r="R511" i="9"/>
  <c r="S511" i="9"/>
  <c r="T511" i="9"/>
  <c r="L512" i="9"/>
  <c r="M512" i="9"/>
  <c r="N512" i="9"/>
  <c r="O512" i="9"/>
  <c r="P512" i="9"/>
  <c r="Q512" i="9"/>
  <c r="R512" i="9"/>
  <c r="S512" i="9"/>
  <c r="T512" i="9"/>
  <c r="L513" i="9"/>
  <c r="M513" i="9"/>
  <c r="N513" i="9"/>
  <c r="O513" i="9"/>
  <c r="P513" i="9"/>
  <c r="Q513" i="9"/>
  <c r="R513" i="9"/>
  <c r="S513" i="9"/>
  <c r="T513" i="9"/>
  <c r="L514" i="9"/>
  <c r="M514" i="9"/>
  <c r="N514" i="9"/>
  <c r="O514" i="9"/>
  <c r="P514" i="9"/>
  <c r="Q514" i="9"/>
  <c r="R514" i="9"/>
  <c r="S514" i="9"/>
  <c r="T514" i="9"/>
  <c r="L515" i="9"/>
  <c r="M515" i="9"/>
  <c r="N515" i="9"/>
  <c r="O515" i="9"/>
  <c r="P515" i="9"/>
  <c r="Q515" i="9"/>
  <c r="R515" i="9"/>
  <c r="S515" i="9"/>
  <c r="T515" i="9"/>
  <c r="L516" i="9"/>
  <c r="M516" i="9"/>
  <c r="N516" i="9"/>
  <c r="O516" i="9"/>
  <c r="P516" i="9"/>
  <c r="Q516" i="9"/>
  <c r="R516" i="9"/>
  <c r="S516" i="9"/>
  <c r="T516" i="9"/>
  <c r="L517" i="9"/>
  <c r="M517" i="9"/>
  <c r="N517" i="9"/>
  <c r="O517" i="9"/>
  <c r="P517" i="9"/>
  <c r="Q517" i="9"/>
  <c r="R517" i="9"/>
  <c r="S517" i="9"/>
  <c r="T517" i="9"/>
  <c r="L518" i="9"/>
  <c r="M518" i="9"/>
  <c r="N518" i="9"/>
  <c r="O518" i="9"/>
  <c r="P518" i="9"/>
  <c r="Q518" i="9"/>
  <c r="R518" i="9"/>
  <c r="S518" i="9"/>
  <c r="T518" i="9"/>
  <c r="L519" i="9"/>
  <c r="M519" i="9"/>
  <c r="N519" i="9"/>
  <c r="O519" i="9"/>
  <c r="P519" i="9"/>
  <c r="Q519" i="9"/>
  <c r="R519" i="9"/>
  <c r="S519" i="9"/>
  <c r="T519" i="9"/>
  <c r="L520" i="9"/>
  <c r="M520" i="9"/>
  <c r="N520" i="9"/>
  <c r="O520" i="9"/>
  <c r="P520" i="9"/>
  <c r="Q520" i="9"/>
  <c r="R520" i="9"/>
  <c r="S520" i="9"/>
  <c r="T520" i="9"/>
  <c r="L521" i="9"/>
  <c r="M521" i="9"/>
  <c r="N521" i="9"/>
  <c r="O521" i="9"/>
  <c r="P521" i="9"/>
  <c r="Q521" i="9"/>
  <c r="R521" i="9"/>
  <c r="S521" i="9"/>
  <c r="T521" i="9"/>
  <c r="L522" i="9"/>
  <c r="M522" i="9"/>
  <c r="N522" i="9"/>
  <c r="O522" i="9"/>
  <c r="P522" i="9"/>
  <c r="Q522" i="9"/>
  <c r="R522" i="9"/>
  <c r="S522" i="9"/>
  <c r="T522" i="9"/>
  <c r="L523" i="9"/>
  <c r="M523" i="9"/>
  <c r="N523" i="9"/>
  <c r="O523" i="9"/>
  <c r="P523" i="9"/>
  <c r="Q523" i="9"/>
  <c r="R523" i="9"/>
  <c r="S523" i="9"/>
  <c r="T523" i="9"/>
  <c r="L524" i="9"/>
  <c r="M524" i="9"/>
  <c r="N524" i="9"/>
  <c r="O524" i="9"/>
  <c r="P524" i="9"/>
  <c r="Q524" i="9"/>
  <c r="R524" i="9"/>
  <c r="S524" i="9"/>
  <c r="T524" i="9"/>
  <c r="L525" i="9"/>
  <c r="M525" i="9"/>
  <c r="N525" i="9"/>
  <c r="O525" i="9"/>
  <c r="P525" i="9"/>
  <c r="Q525" i="9"/>
  <c r="R525" i="9"/>
  <c r="S525" i="9"/>
  <c r="T525" i="9"/>
  <c r="L526" i="9"/>
  <c r="M526" i="9"/>
  <c r="N526" i="9"/>
  <c r="O526" i="9"/>
  <c r="P526" i="9"/>
  <c r="Q526" i="9"/>
  <c r="R526" i="9"/>
  <c r="S526" i="9"/>
  <c r="T526" i="9"/>
  <c r="L527" i="9"/>
  <c r="M527" i="9"/>
  <c r="N527" i="9"/>
  <c r="O527" i="9"/>
  <c r="P527" i="9"/>
  <c r="Q527" i="9"/>
  <c r="R527" i="9"/>
  <c r="S527" i="9"/>
  <c r="T527" i="9"/>
  <c r="L528" i="9"/>
  <c r="M528" i="9"/>
  <c r="N528" i="9"/>
  <c r="O528" i="9"/>
  <c r="P528" i="9"/>
  <c r="Q528" i="9"/>
  <c r="R528" i="9"/>
  <c r="S528" i="9"/>
  <c r="T528" i="9"/>
  <c r="L529" i="9"/>
  <c r="M529" i="9"/>
  <c r="N529" i="9"/>
  <c r="O529" i="9"/>
  <c r="P529" i="9"/>
  <c r="Q529" i="9"/>
  <c r="R529" i="9"/>
  <c r="S529" i="9"/>
  <c r="T529" i="9"/>
  <c r="L530" i="9"/>
  <c r="M530" i="9"/>
  <c r="N530" i="9"/>
  <c r="O530" i="9"/>
  <c r="P530" i="9"/>
  <c r="Q530" i="9"/>
  <c r="R530" i="9"/>
  <c r="S530" i="9"/>
  <c r="T530" i="9"/>
  <c r="L531" i="9"/>
  <c r="M531" i="9"/>
  <c r="N531" i="9"/>
  <c r="O531" i="9"/>
  <c r="P531" i="9"/>
  <c r="Q531" i="9"/>
  <c r="R531" i="9"/>
  <c r="S531" i="9"/>
  <c r="T531" i="9"/>
  <c r="L532" i="9"/>
  <c r="M532" i="9"/>
  <c r="N532" i="9"/>
  <c r="O532" i="9"/>
  <c r="P532" i="9"/>
  <c r="Q532" i="9"/>
  <c r="R532" i="9"/>
  <c r="S532" i="9"/>
  <c r="T532" i="9"/>
  <c r="L533" i="9"/>
  <c r="M533" i="9"/>
  <c r="N533" i="9"/>
  <c r="O533" i="9"/>
  <c r="P533" i="9"/>
  <c r="Q533" i="9"/>
  <c r="R533" i="9"/>
  <c r="S533" i="9"/>
  <c r="T533" i="9"/>
  <c r="L534" i="9"/>
  <c r="M534" i="9"/>
  <c r="N534" i="9"/>
  <c r="O534" i="9"/>
  <c r="P534" i="9"/>
  <c r="Q534" i="9"/>
  <c r="R534" i="9"/>
  <c r="S534" i="9"/>
  <c r="T534" i="9"/>
  <c r="L535" i="9"/>
  <c r="M535" i="9"/>
  <c r="N535" i="9"/>
  <c r="O535" i="9"/>
  <c r="P535" i="9"/>
  <c r="Q535" i="9"/>
  <c r="R535" i="9"/>
  <c r="S535" i="9"/>
  <c r="T535" i="9"/>
  <c r="L536" i="9"/>
  <c r="M536" i="9"/>
  <c r="N536" i="9"/>
  <c r="O536" i="9"/>
  <c r="P536" i="9"/>
  <c r="Q536" i="9"/>
  <c r="R536" i="9"/>
  <c r="S536" i="9"/>
  <c r="T536" i="9"/>
  <c r="L537" i="9"/>
  <c r="M537" i="9"/>
  <c r="N537" i="9"/>
  <c r="O537" i="9"/>
  <c r="P537" i="9"/>
  <c r="Q537" i="9"/>
  <c r="R537" i="9"/>
  <c r="S537" i="9"/>
  <c r="T537" i="9"/>
  <c r="L538" i="9"/>
  <c r="M538" i="9"/>
  <c r="N538" i="9"/>
  <c r="O538" i="9"/>
  <c r="P538" i="9"/>
  <c r="Q538" i="9"/>
  <c r="R538" i="9"/>
  <c r="S538" i="9"/>
  <c r="T538" i="9"/>
  <c r="L539" i="9"/>
  <c r="M539" i="9"/>
  <c r="N539" i="9"/>
  <c r="O539" i="9"/>
  <c r="P539" i="9"/>
  <c r="Q539" i="9"/>
  <c r="R539" i="9"/>
  <c r="S539" i="9"/>
  <c r="T539" i="9"/>
  <c r="L540" i="9"/>
  <c r="M540" i="9"/>
  <c r="N540" i="9"/>
  <c r="O540" i="9"/>
  <c r="P540" i="9"/>
  <c r="Q540" i="9"/>
  <c r="R540" i="9"/>
  <c r="S540" i="9"/>
  <c r="T540" i="9"/>
  <c r="L541" i="9"/>
  <c r="M541" i="9"/>
  <c r="N541" i="9"/>
  <c r="O541" i="9"/>
  <c r="P541" i="9"/>
  <c r="Q541" i="9"/>
  <c r="R541" i="9"/>
  <c r="S541" i="9"/>
  <c r="T541" i="9"/>
  <c r="L542" i="9"/>
  <c r="M542" i="9"/>
  <c r="N542" i="9"/>
  <c r="O542" i="9"/>
  <c r="P542" i="9"/>
  <c r="Q542" i="9"/>
  <c r="R542" i="9"/>
  <c r="S542" i="9"/>
  <c r="T542" i="9"/>
  <c r="L543" i="9"/>
  <c r="M543" i="9"/>
  <c r="N543" i="9"/>
  <c r="O543" i="9"/>
  <c r="P543" i="9"/>
  <c r="Q543" i="9"/>
  <c r="R543" i="9"/>
  <c r="S543" i="9"/>
  <c r="T543" i="9"/>
  <c r="L544" i="9"/>
  <c r="M544" i="9"/>
  <c r="N544" i="9"/>
  <c r="O544" i="9"/>
  <c r="P544" i="9"/>
  <c r="Q544" i="9"/>
  <c r="R544" i="9"/>
  <c r="S544" i="9"/>
  <c r="T544" i="9"/>
  <c r="L545" i="9"/>
  <c r="M545" i="9"/>
  <c r="N545" i="9"/>
  <c r="O545" i="9"/>
  <c r="P545" i="9"/>
  <c r="Q545" i="9"/>
  <c r="R545" i="9"/>
  <c r="S545" i="9"/>
  <c r="T545" i="9"/>
  <c r="L546" i="9"/>
  <c r="M546" i="9"/>
  <c r="N546" i="9"/>
  <c r="O546" i="9"/>
  <c r="P546" i="9"/>
  <c r="Q546" i="9"/>
  <c r="R546" i="9"/>
  <c r="S546" i="9"/>
  <c r="T546" i="9"/>
  <c r="L547" i="9"/>
  <c r="M547" i="9"/>
  <c r="N547" i="9"/>
  <c r="O547" i="9"/>
  <c r="P547" i="9"/>
  <c r="Q547" i="9"/>
  <c r="R547" i="9"/>
  <c r="S547" i="9"/>
  <c r="T547" i="9"/>
  <c r="L548" i="9"/>
  <c r="M548" i="9"/>
  <c r="N548" i="9"/>
  <c r="O548" i="9"/>
  <c r="P548" i="9"/>
  <c r="Q548" i="9"/>
  <c r="R548" i="9"/>
  <c r="S548" i="9"/>
  <c r="T548" i="9"/>
  <c r="L549" i="9"/>
  <c r="M549" i="9"/>
  <c r="N549" i="9"/>
  <c r="O549" i="9"/>
  <c r="P549" i="9"/>
  <c r="Q549" i="9"/>
  <c r="R549" i="9"/>
  <c r="S549" i="9"/>
  <c r="T549" i="9"/>
  <c r="L550" i="9"/>
  <c r="M550" i="9"/>
  <c r="N550" i="9"/>
  <c r="O550" i="9"/>
  <c r="P550" i="9"/>
  <c r="Q550" i="9"/>
  <c r="R550" i="9"/>
  <c r="S550" i="9"/>
  <c r="T550" i="9"/>
  <c r="L551" i="9"/>
  <c r="M551" i="9"/>
  <c r="N551" i="9"/>
  <c r="O551" i="9"/>
  <c r="P551" i="9"/>
  <c r="Q551" i="9"/>
  <c r="R551" i="9"/>
  <c r="S551" i="9"/>
  <c r="T551" i="9"/>
  <c r="L552" i="9"/>
  <c r="M552" i="9"/>
  <c r="N552" i="9"/>
  <c r="O552" i="9"/>
  <c r="P552" i="9"/>
  <c r="Q552" i="9"/>
  <c r="R552" i="9"/>
  <c r="S552" i="9"/>
  <c r="T552" i="9"/>
  <c r="L553" i="9"/>
  <c r="M553" i="9"/>
  <c r="N553" i="9"/>
  <c r="O553" i="9"/>
  <c r="P553" i="9"/>
  <c r="Q553" i="9"/>
  <c r="R553" i="9"/>
  <c r="S553" i="9"/>
  <c r="T553" i="9"/>
  <c r="L554" i="9"/>
  <c r="M554" i="9"/>
  <c r="N554" i="9"/>
  <c r="O554" i="9"/>
  <c r="P554" i="9"/>
  <c r="Q554" i="9"/>
  <c r="R554" i="9"/>
  <c r="S554" i="9"/>
  <c r="T554" i="9"/>
  <c r="L555" i="9"/>
  <c r="M555" i="9"/>
  <c r="N555" i="9"/>
  <c r="O555" i="9"/>
  <c r="P555" i="9"/>
  <c r="Q555" i="9"/>
  <c r="R555" i="9"/>
  <c r="S555" i="9"/>
  <c r="T555" i="9"/>
  <c r="L556" i="9"/>
  <c r="M556" i="9"/>
  <c r="N556" i="9"/>
  <c r="O556" i="9"/>
  <c r="P556" i="9"/>
  <c r="Q556" i="9"/>
  <c r="R556" i="9"/>
  <c r="S556" i="9"/>
  <c r="T556" i="9"/>
  <c r="L557" i="9"/>
  <c r="M557" i="9"/>
  <c r="N557" i="9"/>
  <c r="O557" i="9"/>
  <c r="P557" i="9"/>
  <c r="Q557" i="9"/>
  <c r="R557" i="9"/>
  <c r="S557" i="9"/>
  <c r="T557" i="9"/>
  <c r="L558" i="9"/>
  <c r="M558" i="9"/>
  <c r="N558" i="9"/>
  <c r="O558" i="9"/>
  <c r="P558" i="9"/>
  <c r="Q558" i="9"/>
  <c r="R558" i="9"/>
  <c r="S558" i="9"/>
  <c r="T558" i="9"/>
  <c r="L559" i="9"/>
  <c r="M559" i="9"/>
  <c r="N559" i="9"/>
  <c r="O559" i="9"/>
  <c r="P559" i="9"/>
  <c r="Q559" i="9"/>
  <c r="R559" i="9"/>
  <c r="S559" i="9"/>
  <c r="T559" i="9"/>
  <c r="L560" i="9"/>
  <c r="M560" i="9"/>
  <c r="N560" i="9"/>
  <c r="O560" i="9"/>
  <c r="P560" i="9"/>
  <c r="Q560" i="9"/>
  <c r="R560" i="9"/>
  <c r="S560" i="9"/>
  <c r="T560" i="9"/>
  <c r="L561" i="9"/>
  <c r="M561" i="9"/>
  <c r="N561" i="9"/>
  <c r="O561" i="9"/>
  <c r="P561" i="9"/>
  <c r="Q561" i="9"/>
  <c r="R561" i="9"/>
  <c r="S561" i="9"/>
  <c r="T561" i="9"/>
  <c r="L562" i="9"/>
  <c r="M562" i="9"/>
  <c r="N562" i="9"/>
  <c r="O562" i="9"/>
  <c r="P562" i="9"/>
  <c r="Q562" i="9"/>
  <c r="R562" i="9"/>
  <c r="S562" i="9"/>
  <c r="T562" i="9"/>
  <c r="L563" i="9"/>
  <c r="M563" i="9"/>
  <c r="N563" i="9"/>
  <c r="O563" i="9"/>
  <c r="P563" i="9"/>
  <c r="Q563" i="9"/>
  <c r="R563" i="9"/>
  <c r="S563" i="9"/>
  <c r="T563" i="9"/>
  <c r="L564" i="9"/>
  <c r="M564" i="9"/>
  <c r="N564" i="9"/>
  <c r="O564" i="9"/>
  <c r="P564" i="9"/>
  <c r="Q564" i="9"/>
  <c r="R564" i="9"/>
  <c r="S564" i="9"/>
  <c r="T564" i="9"/>
  <c r="L565" i="9"/>
  <c r="M565" i="9"/>
  <c r="N565" i="9"/>
  <c r="O565" i="9"/>
  <c r="P565" i="9"/>
  <c r="Q565" i="9"/>
  <c r="R565" i="9"/>
  <c r="S565" i="9"/>
  <c r="T565" i="9"/>
  <c r="L566" i="9"/>
  <c r="M566" i="9"/>
  <c r="N566" i="9"/>
  <c r="O566" i="9"/>
  <c r="P566" i="9"/>
  <c r="Q566" i="9"/>
  <c r="R566" i="9"/>
  <c r="S566" i="9"/>
  <c r="T566" i="9"/>
  <c r="L567" i="9"/>
  <c r="M567" i="9"/>
  <c r="N567" i="9"/>
  <c r="O567" i="9"/>
  <c r="P567" i="9"/>
  <c r="Q567" i="9"/>
  <c r="R567" i="9"/>
  <c r="S567" i="9"/>
  <c r="T567" i="9"/>
  <c r="L568" i="9"/>
  <c r="M568" i="9"/>
  <c r="N568" i="9"/>
  <c r="O568" i="9"/>
  <c r="P568" i="9"/>
  <c r="Q568" i="9"/>
  <c r="R568" i="9"/>
  <c r="S568" i="9"/>
  <c r="T568" i="9"/>
  <c r="L569" i="9"/>
  <c r="M569" i="9"/>
  <c r="N569" i="9"/>
  <c r="O569" i="9"/>
  <c r="P569" i="9"/>
  <c r="Q569" i="9"/>
  <c r="R569" i="9"/>
  <c r="S569" i="9"/>
  <c r="T569" i="9"/>
  <c r="L570" i="9"/>
  <c r="M570" i="9"/>
  <c r="N570" i="9"/>
  <c r="O570" i="9"/>
  <c r="P570" i="9"/>
  <c r="Q570" i="9"/>
  <c r="R570" i="9"/>
  <c r="S570" i="9"/>
  <c r="T570" i="9"/>
  <c r="L571" i="9"/>
  <c r="M571" i="9"/>
  <c r="N571" i="9"/>
  <c r="O571" i="9"/>
  <c r="P571" i="9"/>
  <c r="Q571" i="9"/>
  <c r="R571" i="9"/>
  <c r="S571" i="9"/>
  <c r="T571" i="9"/>
  <c r="L572" i="9"/>
  <c r="M572" i="9"/>
  <c r="N572" i="9"/>
  <c r="O572" i="9"/>
  <c r="P572" i="9"/>
  <c r="Q572" i="9"/>
  <c r="R572" i="9"/>
  <c r="S572" i="9"/>
  <c r="T572" i="9"/>
  <c r="L573" i="9"/>
  <c r="M573" i="9"/>
  <c r="N573" i="9"/>
  <c r="O573" i="9"/>
  <c r="P573" i="9"/>
  <c r="Q573" i="9"/>
  <c r="R573" i="9"/>
  <c r="S573" i="9"/>
  <c r="T573" i="9"/>
  <c r="L574" i="9"/>
  <c r="M574" i="9"/>
  <c r="N574" i="9"/>
  <c r="O574" i="9"/>
  <c r="P574" i="9"/>
  <c r="Q574" i="9"/>
  <c r="R574" i="9"/>
  <c r="S574" i="9"/>
  <c r="T574" i="9"/>
  <c r="L575" i="9"/>
  <c r="M575" i="9"/>
  <c r="N575" i="9"/>
  <c r="O575" i="9"/>
  <c r="P575" i="9"/>
  <c r="Q575" i="9"/>
  <c r="R575" i="9"/>
  <c r="S575" i="9"/>
  <c r="T575" i="9"/>
  <c r="L576" i="9"/>
  <c r="M576" i="9"/>
  <c r="N576" i="9"/>
  <c r="O576" i="9"/>
  <c r="P576" i="9"/>
  <c r="Q576" i="9"/>
  <c r="R576" i="9"/>
  <c r="S576" i="9"/>
  <c r="T576" i="9"/>
  <c r="L577" i="9"/>
  <c r="M577" i="9"/>
  <c r="N577" i="9"/>
  <c r="O577" i="9"/>
  <c r="P577" i="9"/>
  <c r="Q577" i="9"/>
  <c r="R577" i="9"/>
  <c r="S577" i="9"/>
  <c r="T577" i="9"/>
  <c r="L578" i="9"/>
  <c r="M578" i="9"/>
  <c r="N578" i="9"/>
  <c r="O578" i="9"/>
  <c r="P578" i="9"/>
  <c r="Q578" i="9"/>
  <c r="R578" i="9"/>
  <c r="S578" i="9"/>
  <c r="T578" i="9"/>
  <c r="L579" i="9"/>
  <c r="M579" i="9"/>
  <c r="N579" i="9"/>
  <c r="O579" i="9"/>
  <c r="P579" i="9"/>
  <c r="Q579" i="9"/>
  <c r="R579" i="9"/>
  <c r="S579" i="9"/>
  <c r="T579" i="9"/>
  <c r="L580" i="9"/>
  <c r="M580" i="9"/>
  <c r="N580" i="9"/>
  <c r="O580" i="9"/>
  <c r="P580" i="9"/>
  <c r="Q580" i="9"/>
  <c r="R580" i="9"/>
  <c r="S580" i="9"/>
  <c r="T580" i="9"/>
  <c r="L581" i="9"/>
  <c r="M581" i="9"/>
  <c r="N581" i="9"/>
  <c r="O581" i="9"/>
  <c r="P581" i="9"/>
  <c r="Q581" i="9"/>
  <c r="R581" i="9"/>
  <c r="S581" i="9"/>
  <c r="T581" i="9"/>
  <c r="L582" i="9"/>
  <c r="M582" i="9"/>
  <c r="N582" i="9"/>
  <c r="O582" i="9"/>
  <c r="P582" i="9"/>
  <c r="Q582" i="9"/>
  <c r="R582" i="9"/>
  <c r="S582" i="9"/>
  <c r="T582" i="9"/>
  <c r="L583" i="9"/>
  <c r="M583" i="9"/>
  <c r="N583" i="9"/>
  <c r="O583" i="9"/>
  <c r="P583" i="9"/>
  <c r="Q583" i="9"/>
  <c r="R583" i="9"/>
  <c r="S583" i="9"/>
  <c r="T583" i="9"/>
  <c r="L584" i="9"/>
  <c r="M584" i="9"/>
  <c r="N584" i="9"/>
  <c r="O584" i="9"/>
  <c r="P584" i="9"/>
  <c r="Q584" i="9"/>
  <c r="R584" i="9"/>
  <c r="S584" i="9"/>
  <c r="T584" i="9"/>
  <c r="L585" i="9"/>
  <c r="M585" i="9"/>
  <c r="N585" i="9"/>
  <c r="O585" i="9"/>
  <c r="P585" i="9"/>
  <c r="Q585" i="9"/>
  <c r="R585" i="9"/>
  <c r="S585" i="9"/>
  <c r="T585" i="9"/>
  <c r="L586" i="9"/>
  <c r="M586" i="9"/>
  <c r="N586" i="9"/>
  <c r="O586" i="9"/>
  <c r="P586" i="9"/>
  <c r="Q586" i="9"/>
  <c r="R586" i="9"/>
  <c r="S586" i="9"/>
  <c r="T586" i="9"/>
  <c r="L587" i="9"/>
  <c r="M587" i="9"/>
  <c r="N587" i="9"/>
  <c r="O587" i="9"/>
  <c r="P587" i="9"/>
  <c r="Q587" i="9"/>
  <c r="R587" i="9"/>
  <c r="S587" i="9"/>
  <c r="T587" i="9"/>
  <c r="L588" i="9"/>
  <c r="M588" i="9"/>
  <c r="N588" i="9"/>
  <c r="O588" i="9"/>
  <c r="P588" i="9"/>
  <c r="Q588" i="9"/>
  <c r="R588" i="9"/>
  <c r="S588" i="9"/>
  <c r="T588" i="9"/>
  <c r="L589" i="9"/>
  <c r="M589" i="9"/>
  <c r="N589" i="9"/>
  <c r="O589" i="9"/>
  <c r="P589" i="9"/>
  <c r="Q589" i="9"/>
  <c r="R589" i="9"/>
  <c r="S589" i="9"/>
  <c r="T589" i="9"/>
  <c r="L590" i="9"/>
  <c r="M590" i="9"/>
  <c r="N590" i="9"/>
  <c r="O590" i="9"/>
  <c r="P590" i="9"/>
  <c r="Q590" i="9"/>
  <c r="R590" i="9"/>
  <c r="S590" i="9"/>
  <c r="T590" i="9"/>
  <c r="L591" i="9"/>
  <c r="M591" i="9"/>
  <c r="N591" i="9"/>
  <c r="O591" i="9"/>
  <c r="P591" i="9"/>
  <c r="Q591" i="9"/>
  <c r="R591" i="9"/>
  <c r="S591" i="9"/>
  <c r="T591" i="9"/>
  <c r="L592" i="9"/>
  <c r="M592" i="9"/>
  <c r="N592" i="9"/>
  <c r="O592" i="9"/>
  <c r="P592" i="9"/>
  <c r="Q592" i="9"/>
  <c r="R592" i="9"/>
  <c r="S592" i="9"/>
  <c r="T592" i="9"/>
  <c r="L593" i="9"/>
  <c r="M593" i="9"/>
  <c r="N593" i="9"/>
  <c r="O593" i="9"/>
  <c r="P593" i="9"/>
  <c r="Q593" i="9"/>
  <c r="R593" i="9"/>
  <c r="S593" i="9"/>
  <c r="T593" i="9"/>
  <c r="L594" i="9"/>
  <c r="M594" i="9"/>
  <c r="N594" i="9"/>
  <c r="O594" i="9"/>
  <c r="P594" i="9"/>
  <c r="Q594" i="9"/>
  <c r="R594" i="9"/>
  <c r="S594" i="9"/>
  <c r="T594" i="9"/>
  <c r="L595" i="9"/>
  <c r="M595" i="9"/>
  <c r="N595" i="9"/>
  <c r="O595" i="9"/>
  <c r="P595" i="9"/>
  <c r="Q595" i="9"/>
  <c r="R595" i="9"/>
  <c r="S595" i="9"/>
  <c r="T595" i="9"/>
  <c r="L596" i="9"/>
  <c r="M596" i="9"/>
  <c r="N596" i="9"/>
  <c r="O596" i="9"/>
  <c r="P596" i="9"/>
  <c r="Q596" i="9"/>
  <c r="R596" i="9"/>
  <c r="S596" i="9"/>
  <c r="T596" i="9"/>
  <c r="L597" i="9"/>
  <c r="M597" i="9"/>
  <c r="N597" i="9"/>
  <c r="O597" i="9"/>
  <c r="P597" i="9"/>
  <c r="Q597" i="9"/>
  <c r="R597" i="9"/>
  <c r="S597" i="9"/>
  <c r="T597" i="9"/>
  <c r="L598" i="9"/>
  <c r="M598" i="9"/>
  <c r="N598" i="9"/>
  <c r="O598" i="9"/>
  <c r="P598" i="9"/>
  <c r="Q598" i="9"/>
  <c r="R598" i="9"/>
  <c r="S598" i="9"/>
  <c r="T598" i="9"/>
  <c r="L599" i="9"/>
  <c r="M599" i="9"/>
  <c r="N599" i="9"/>
  <c r="O599" i="9"/>
  <c r="P599" i="9"/>
  <c r="Q599" i="9"/>
  <c r="R599" i="9"/>
  <c r="S599" i="9"/>
  <c r="T599" i="9"/>
  <c r="L600" i="9"/>
  <c r="M600" i="9"/>
  <c r="N600" i="9"/>
  <c r="O600" i="9"/>
  <c r="P600" i="9"/>
  <c r="Q600" i="9"/>
  <c r="R600" i="9"/>
  <c r="S600" i="9"/>
  <c r="T600" i="9"/>
  <c r="L601" i="9"/>
  <c r="M601" i="9"/>
  <c r="N601" i="9"/>
  <c r="O601" i="9"/>
  <c r="P601" i="9"/>
  <c r="Q601" i="9"/>
  <c r="R601" i="9"/>
  <c r="S601" i="9"/>
  <c r="T601" i="9"/>
  <c r="L602" i="9"/>
  <c r="M602" i="9"/>
  <c r="N602" i="9"/>
  <c r="O602" i="9"/>
  <c r="P602" i="9"/>
  <c r="Q602" i="9"/>
  <c r="R602" i="9"/>
  <c r="S602" i="9"/>
  <c r="T602" i="9"/>
  <c r="L603" i="9"/>
  <c r="M603" i="9"/>
  <c r="N603" i="9"/>
  <c r="O603" i="9"/>
  <c r="P603" i="9"/>
  <c r="Q603" i="9"/>
  <c r="R603" i="9"/>
  <c r="S603" i="9"/>
  <c r="T603" i="9"/>
  <c r="L604" i="9"/>
  <c r="M604" i="9"/>
  <c r="N604" i="9"/>
  <c r="O604" i="9"/>
  <c r="P604" i="9"/>
  <c r="Q604" i="9"/>
  <c r="R604" i="9"/>
  <c r="S604" i="9"/>
  <c r="T604" i="9"/>
  <c r="L605" i="9"/>
  <c r="M605" i="9"/>
  <c r="N605" i="9"/>
  <c r="O605" i="9"/>
  <c r="P605" i="9"/>
  <c r="Q605" i="9"/>
  <c r="R605" i="9"/>
  <c r="S605" i="9"/>
  <c r="T605" i="9"/>
  <c r="L606" i="9"/>
  <c r="M606" i="9"/>
  <c r="N606" i="9"/>
  <c r="O606" i="9"/>
  <c r="P606" i="9"/>
  <c r="Q606" i="9"/>
  <c r="R606" i="9"/>
  <c r="S606" i="9"/>
  <c r="T606" i="9"/>
  <c r="L607" i="9"/>
  <c r="M607" i="9"/>
  <c r="N607" i="9"/>
  <c r="O607" i="9"/>
  <c r="P607" i="9"/>
  <c r="Q607" i="9"/>
  <c r="R607" i="9"/>
  <c r="S607" i="9"/>
  <c r="T607" i="9"/>
  <c r="L608" i="9"/>
  <c r="M608" i="9"/>
  <c r="N608" i="9"/>
  <c r="O608" i="9"/>
  <c r="P608" i="9"/>
  <c r="Q608" i="9"/>
  <c r="R608" i="9"/>
  <c r="S608" i="9"/>
  <c r="T608" i="9"/>
  <c r="L609" i="9"/>
  <c r="M609" i="9"/>
  <c r="N609" i="9"/>
  <c r="O609" i="9"/>
  <c r="P609" i="9"/>
  <c r="Q609" i="9"/>
  <c r="R609" i="9"/>
  <c r="S609" i="9"/>
  <c r="T609" i="9"/>
  <c r="L610" i="9"/>
  <c r="M610" i="9"/>
  <c r="N610" i="9"/>
  <c r="O610" i="9"/>
  <c r="P610" i="9"/>
  <c r="Q610" i="9"/>
  <c r="R610" i="9"/>
  <c r="S610" i="9"/>
  <c r="T610" i="9"/>
  <c r="L611" i="9"/>
  <c r="M611" i="9"/>
  <c r="N611" i="9"/>
  <c r="O611" i="9"/>
  <c r="P611" i="9"/>
  <c r="Q611" i="9"/>
  <c r="R611" i="9"/>
  <c r="S611" i="9"/>
  <c r="T611" i="9"/>
  <c r="L612" i="9"/>
  <c r="M612" i="9"/>
  <c r="N612" i="9"/>
  <c r="O612" i="9"/>
  <c r="P612" i="9"/>
  <c r="Q612" i="9"/>
  <c r="R612" i="9"/>
  <c r="S612" i="9"/>
  <c r="T612" i="9"/>
  <c r="L613" i="9"/>
  <c r="M613" i="9"/>
  <c r="N613" i="9"/>
  <c r="O613" i="9"/>
  <c r="P613" i="9"/>
  <c r="Q613" i="9"/>
  <c r="R613" i="9"/>
  <c r="S613" i="9"/>
  <c r="T613" i="9"/>
  <c r="L614" i="9"/>
  <c r="M614" i="9"/>
  <c r="N614" i="9"/>
  <c r="O614" i="9"/>
  <c r="P614" i="9"/>
  <c r="Q614" i="9"/>
  <c r="R614" i="9"/>
  <c r="S614" i="9"/>
  <c r="T614" i="9"/>
  <c r="L615" i="9"/>
  <c r="M615" i="9"/>
  <c r="N615" i="9"/>
  <c r="O615" i="9"/>
  <c r="P615" i="9"/>
  <c r="Q615" i="9"/>
  <c r="R615" i="9"/>
  <c r="S615" i="9"/>
  <c r="T615" i="9"/>
  <c r="L616" i="9"/>
  <c r="M616" i="9"/>
  <c r="N616" i="9"/>
  <c r="O616" i="9"/>
  <c r="P616" i="9"/>
  <c r="Q616" i="9"/>
  <c r="R616" i="9"/>
  <c r="S616" i="9"/>
  <c r="T616" i="9"/>
  <c r="L617" i="9"/>
  <c r="M617" i="9"/>
  <c r="N617" i="9"/>
  <c r="O617" i="9"/>
  <c r="P617" i="9"/>
  <c r="Q617" i="9"/>
  <c r="R617" i="9"/>
  <c r="S617" i="9"/>
  <c r="T617" i="9"/>
  <c r="L618" i="9"/>
  <c r="M618" i="9"/>
  <c r="N618" i="9"/>
  <c r="O618" i="9"/>
  <c r="P618" i="9"/>
  <c r="Q618" i="9"/>
  <c r="R618" i="9"/>
  <c r="S618" i="9"/>
  <c r="T618" i="9"/>
  <c r="L619" i="9"/>
  <c r="M619" i="9"/>
  <c r="N619" i="9"/>
  <c r="O619" i="9"/>
  <c r="P619" i="9"/>
  <c r="Q619" i="9"/>
  <c r="R619" i="9"/>
  <c r="S619" i="9"/>
  <c r="T619" i="9"/>
  <c r="L620" i="9"/>
  <c r="M620" i="9"/>
  <c r="N620" i="9"/>
  <c r="O620" i="9"/>
  <c r="P620" i="9"/>
  <c r="Q620" i="9"/>
  <c r="R620" i="9"/>
  <c r="S620" i="9"/>
  <c r="T620" i="9"/>
  <c r="L621" i="9"/>
  <c r="M621" i="9"/>
  <c r="N621" i="9"/>
  <c r="O621" i="9"/>
  <c r="P621" i="9"/>
  <c r="Q621" i="9"/>
  <c r="R621" i="9"/>
  <c r="S621" i="9"/>
  <c r="T621" i="9"/>
  <c r="L622" i="9"/>
  <c r="M622" i="9"/>
  <c r="N622" i="9"/>
  <c r="O622" i="9"/>
  <c r="P622" i="9"/>
  <c r="Q622" i="9"/>
  <c r="R622" i="9"/>
  <c r="S622" i="9"/>
  <c r="T622" i="9"/>
  <c r="L623" i="9"/>
  <c r="M623" i="9"/>
  <c r="N623" i="9"/>
  <c r="O623" i="9"/>
  <c r="P623" i="9"/>
  <c r="Q623" i="9"/>
  <c r="R623" i="9"/>
  <c r="S623" i="9"/>
  <c r="T623" i="9"/>
  <c r="L624" i="9"/>
  <c r="M624" i="9"/>
  <c r="N624" i="9"/>
  <c r="O624" i="9"/>
  <c r="P624" i="9"/>
  <c r="Q624" i="9"/>
  <c r="R624" i="9"/>
  <c r="S624" i="9"/>
  <c r="T624" i="9"/>
  <c r="L625" i="9"/>
  <c r="M625" i="9"/>
  <c r="N625" i="9"/>
  <c r="O625" i="9"/>
  <c r="P625" i="9"/>
  <c r="Q625" i="9"/>
  <c r="R625" i="9"/>
  <c r="S625" i="9"/>
  <c r="T625" i="9"/>
  <c r="L626" i="9"/>
  <c r="M626" i="9"/>
  <c r="N626" i="9"/>
  <c r="O626" i="9"/>
  <c r="P626" i="9"/>
  <c r="Q626" i="9"/>
  <c r="R626" i="9"/>
  <c r="S626" i="9"/>
  <c r="T626" i="9"/>
  <c r="L627" i="9"/>
  <c r="M627" i="9"/>
  <c r="N627" i="9"/>
  <c r="O627" i="9"/>
  <c r="P627" i="9"/>
  <c r="Q627" i="9"/>
  <c r="R627" i="9"/>
  <c r="S627" i="9"/>
  <c r="T627" i="9"/>
  <c r="L628" i="9"/>
  <c r="M628" i="9"/>
  <c r="N628" i="9"/>
  <c r="O628" i="9"/>
  <c r="P628" i="9"/>
  <c r="Q628" i="9"/>
  <c r="R628" i="9"/>
  <c r="S628" i="9"/>
  <c r="T628" i="9"/>
  <c r="L629" i="9"/>
  <c r="M629" i="9"/>
  <c r="N629" i="9"/>
  <c r="O629" i="9"/>
  <c r="P629" i="9"/>
  <c r="Q629" i="9"/>
  <c r="R629" i="9"/>
  <c r="S629" i="9"/>
  <c r="T629" i="9"/>
  <c r="L630" i="9"/>
  <c r="M630" i="9"/>
  <c r="N630" i="9"/>
  <c r="O630" i="9"/>
  <c r="P630" i="9"/>
  <c r="Q630" i="9"/>
  <c r="R630" i="9"/>
  <c r="S630" i="9"/>
  <c r="T630" i="9"/>
  <c r="L631" i="9"/>
  <c r="M631" i="9"/>
  <c r="N631" i="9"/>
  <c r="O631" i="9"/>
  <c r="P631" i="9"/>
  <c r="Q631" i="9"/>
  <c r="R631" i="9"/>
  <c r="S631" i="9"/>
  <c r="T631" i="9"/>
  <c r="L632" i="9"/>
  <c r="M632" i="9"/>
  <c r="N632" i="9"/>
  <c r="O632" i="9"/>
  <c r="P632" i="9"/>
  <c r="Q632" i="9"/>
  <c r="R632" i="9"/>
  <c r="S632" i="9"/>
  <c r="T632" i="9"/>
  <c r="L633" i="9"/>
  <c r="M633" i="9"/>
  <c r="N633" i="9"/>
  <c r="O633" i="9"/>
  <c r="P633" i="9"/>
  <c r="Q633" i="9"/>
  <c r="R633" i="9"/>
  <c r="S633" i="9"/>
  <c r="T633" i="9"/>
  <c r="L634" i="9"/>
  <c r="M634" i="9"/>
  <c r="N634" i="9"/>
  <c r="O634" i="9"/>
  <c r="P634" i="9"/>
  <c r="Q634" i="9"/>
  <c r="R634" i="9"/>
  <c r="S634" i="9"/>
  <c r="T634" i="9"/>
  <c r="L635" i="9"/>
  <c r="M635" i="9"/>
  <c r="N635" i="9"/>
  <c r="O635" i="9"/>
  <c r="P635" i="9"/>
  <c r="Q635" i="9"/>
  <c r="R635" i="9"/>
  <c r="S635" i="9"/>
  <c r="T635" i="9"/>
  <c r="L636" i="9"/>
  <c r="M636" i="9"/>
  <c r="N636" i="9"/>
  <c r="O636" i="9"/>
  <c r="P636" i="9"/>
  <c r="Q636" i="9"/>
  <c r="R636" i="9"/>
  <c r="S636" i="9"/>
  <c r="T636" i="9"/>
  <c r="L637" i="9"/>
  <c r="M637" i="9"/>
  <c r="N637" i="9"/>
  <c r="O637" i="9"/>
  <c r="P637" i="9"/>
  <c r="Q637" i="9"/>
  <c r="R637" i="9"/>
  <c r="S637" i="9"/>
  <c r="T637" i="9"/>
  <c r="L638" i="9"/>
  <c r="M638" i="9"/>
  <c r="N638" i="9"/>
  <c r="O638" i="9"/>
  <c r="P638" i="9"/>
  <c r="Q638" i="9"/>
  <c r="R638" i="9"/>
  <c r="S638" i="9"/>
  <c r="T638" i="9"/>
  <c r="L639" i="9"/>
  <c r="M639" i="9"/>
  <c r="N639" i="9"/>
  <c r="O639" i="9"/>
  <c r="P639" i="9"/>
  <c r="Q639" i="9"/>
  <c r="R639" i="9"/>
  <c r="S639" i="9"/>
  <c r="T639" i="9"/>
  <c r="L640" i="9"/>
  <c r="M640" i="9"/>
  <c r="N640" i="9"/>
  <c r="O640" i="9"/>
  <c r="P640" i="9"/>
  <c r="Q640" i="9"/>
  <c r="R640" i="9"/>
  <c r="S640" i="9"/>
  <c r="T640" i="9"/>
  <c r="L641" i="9"/>
  <c r="M641" i="9"/>
  <c r="N641" i="9"/>
  <c r="O641" i="9"/>
  <c r="P641" i="9"/>
  <c r="Q641" i="9"/>
  <c r="R641" i="9"/>
  <c r="S641" i="9"/>
  <c r="T641" i="9"/>
  <c r="L642" i="9"/>
  <c r="M642" i="9"/>
  <c r="N642" i="9"/>
  <c r="O642" i="9"/>
  <c r="P642" i="9"/>
  <c r="Q642" i="9"/>
  <c r="R642" i="9"/>
  <c r="S642" i="9"/>
  <c r="T642" i="9"/>
  <c r="L643" i="9"/>
  <c r="M643" i="9"/>
  <c r="N643" i="9"/>
  <c r="O643" i="9"/>
  <c r="P643" i="9"/>
  <c r="Q643" i="9"/>
  <c r="R643" i="9"/>
  <c r="S643" i="9"/>
  <c r="T643" i="9"/>
  <c r="L644" i="9"/>
  <c r="M644" i="9"/>
  <c r="N644" i="9"/>
  <c r="O644" i="9"/>
  <c r="P644" i="9"/>
  <c r="Q644" i="9"/>
  <c r="R644" i="9"/>
  <c r="S644" i="9"/>
  <c r="T644" i="9"/>
  <c r="L645" i="9"/>
  <c r="M645" i="9"/>
  <c r="N645" i="9"/>
  <c r="O645" i="9"/>
  <c r="P645" i="9"/>
  <c r="Q645" i="9"/>
  <c r="R645" i="9"/>
  <c r="S645" i="9"/>
  <c r="T645" i="9"/>
  <c r="L646" i="9"/>
  <c r="M646" i="9"/>
  <c r="N646" i="9"/>
  <c r="O646" i="9"/>
  <c r="P646" i="9"/>
  <c r="Q646" i="9"/>
  <c r="R646" i="9"/>
  <c r="S646" i="9"/>
  <c r="T646" i="9"/>
  <c r="L647" i="9"/>
  <c r="M647" i="9"/>
  <c r="N647" i="9"/>
  <c r="O647" i="9"/>
  <c r="P647" i="9"/>
  <c r="Q647" i="9"/>
  <c r="R647" i="9"/>
  <c r="S647" i="9"/>
  <c r="T647" i="9"/>
  <c r="L648" i="9"/>
  <c r="M648" i="9"/>
  <c r="N648" i="9"/>
  <c r="O648" i="9"/>
  <c r="P648" i="9"/>
  <c r="Q648" i="9"/>
  <c r="R648" i="9"/>
  <c r="S648" i="9"/>
  <c r="T648" i="9"/>
  <c r="L649" i="9"/>
  <c r="M649" i="9"/>
  <c r="N649" i="9"/>
  <c r="O649" i="9"/>
  <c r="P649" i="9"/>
  <c r="Q649" i="9"/>
  <c r="R649" i="9"/>
  <c r="S649" i="9"/>
  <c r="T649" i="9"/>
  <c r="L650" i="9"/>
  <c r="M650" i="9"/>
  <c r="N650" i="9"/>
  <c r="O650" i="9"/>
  <c r="P650" i="9"/>
  <c r="Q650" i="9"/>
  <c r="R650" i="9"/>
  <c r="S650" i="9"/>
  <c r="T650" i="9"/>
  <c r="L651" i="9"/>
  <c r="M651" i="9"/>
  <c r="N651" i="9"/>
  <c r="O651" i="9"/>
  <c r="P651" i="9"/>
  <c r="Q651" i="9"/>
  <c r="R651" i="9"/>
  <c r="S651" i="9"/>
  <c r="T651" i="9"/>
  <c r="L652" i="9"/>
  <c r="M652" i="9"/>
  <c r="N652" i="9"/>
  <c r="O652" i="9"/>
  <c r="P652" i="9"/>
  <c r="Q652" i="9"/>
  <c r="R652" i="9"/>
  <c r="S652" i="9"/>
  <c r="T652" i="9"/>
  <c r="L653" i="9"/>
  <c r="M653" i="9"/>
  <c r="N653" i="9"/>
  <c r="O653" i="9"/>
  <c r="P653" i="9"/>
  <c r="Q653" i="9"/>
  <c r="R653" i="9"/>
  <c r="S653" i="9"/>
  <c r="T653" i="9"/>
  <c r="L654" i="9"/>
  <c r="M654" i="9"/>
  <c r="N654" i="9"/>
  <c r="O654" i="9"/>
  <c r="P654" i="9"/>
  <c r="Q654" i="9"/>
  <c r="R654" i="9"/>
  <c r="S654" i="9"/>
  <c r="T654" i="9"/>
  <c r="L655" i="9"/>
  <c r="M655" i="9"/>
  <c r="N655" i="9"/>
  <c r="O655" i="9"/>
  <c r="P655" i="9"/>
  <c r="Q655" i="9"/>
  <c r="R655" i="9"/>
  <c r="S655" i="9"/>
  <c r="T655" i="9"/>
  <c r="L656" i="9"/>
  <c r="M656" i="9"/>
  <c r="N656" i="9"/>
  <c r="O656" i="9"/>
  <c r="P656" i="9"/>
  <c r="Q656" i="9"/>
  <c r="R656" i="9"/>
  <c r="S656" i="9"/>
  <c r="T656" i="9"/>
  <c r="L657" i="9"/>
  <c r="M657" i="9"/>
  <c r="N657" i="9"/>
  <c r="O657" i="9"/>
  <c r="P657" i="9"/>
  <c r="Q657" i="9"/>
  <c r="R657" i="9"/>
  <c r="S657" i="9"/>
  <c r="T657" i="9"/>
  <c r="L658" i="9"/>
  <c r="M658" i="9"/>
  <c r="N658" i="9"/>
  <c r="O658" i="9"/>
  <c r="P658" i="9"/>
  <c r="Q658" i="9"/>
  <c r="R658" i="9"/>
  <c r="S658" i="9"/>
  <c r="T658" i="9"/>
  <c r="L659" i="9"/>
  <c r="M659" i="9"/>
  <c r="N659" i="9"/>
  <c r="O659" i="9"/>
  <c r="P659" i="9"/>
  <c r="Q659" i="9"/>
  <c r="R659" i="9"/>
  <c r="S659" i="9"/>
  <c r="T659" i="9"/>
  <c r="L660" i="9"/>
  <c r="M660" i="9"/>
  <c r="N660" i="9"/>
  <c r="O660" i="9"/>
  <c r="P660" i="9"/>
  <c r="Q660" i="9"/>
  <c r="R660" i="9"/>
  <c r="S660" i="9"/>
  <c r="T660" i="9"/>
  <c r="L661" i="9"/>
  <c r="M661" i="9"/>
  <c r="N661" i="9"/>
  <c r="O661" i="9"/>
  <c r="P661" i="9"/>
  <c r="Q661" i="9"/>
  <c r="R661" i="9"/>
  <c r="S661" i="9"/>
  <c r="T661" i="9"/>
  <c r="L662" i="9"/>
  <c r="M662" i="9"/>
  <c r="N662" i="9"/>
  <c r="O662" i="9"/>
  <c r="P662" i="9"/>
  <c r="Q662" i="9"/>
  <c r="R662" i="9"/>
  <c r="S662" i="9"/>
  <c r="T662" i="9"/>
  <c r="L663" i="9"/>
  <c r="M663" i="9"/>
  <c r="N663" i="9"/>
  <c r="O663" i="9"/>
  <c r="P663" i="9"/>
  <c r="Q663" i="9"/>
  <c r="R663" i="9"/>
  <c r="S663" i="9"/>
  <c r="T663" i="9"/>
  <c r="L664" i="9"/>
  <c r="M664" i="9"/>
  <c r="N664" i="9"/>
  <c r="O664" i="9"/>
  <c r="P664" i="9"/>
  <c r="Q664" i="9"/>
  <c r="R664" i="9"/>
  <c r="S664" i="9"/>
  <c r="T664" i="9"/>
  <c r="L665" i="9"/>
  <c r="M665" i="9"/>
  <c r="N665" i="9"/>
  <c r="O665" i="9"/>
  <c r="P665" i="9"/>
  <c r="Q665" i="9"/>
  <c r="R665" i="9"/>
  <c r="S665" i="9"/>
  <c r="T665" i="9"/>
  <c r="L666" i="9"/>
  <c r="M666" i="9"/>
  <c r="N666" i="9"/>
  <c r="O666" i="9"/>
  <c r="P666" i="9"/>
  <c r="Q666" i="9"/>
  <c r="R666" i="9"/>
  <c r="S666" i="9"/>
  <c r="T666" i="9"/>
  <c r="L667" i="9"/>
  <c r="M667" i="9"/>
  <c r="N667" i="9"/>
  <c r="O667" i="9"/>
  <c r="P667" i="9"/>
  <c r="Q667" i="9"/>
  <c r="R667" i="9"/>
  <c r="S667" i="9"/>
  <c r="T667" i="9"/>
  <c r="L668" i="9"/>
  <c r="M668" i="9"/>
  <c r="N668" i="9"/>
  <c r="O668" i="9"/>
  <c r="P668" i="9"/>
  <c r="Q668" i="9"/>
  <c r="R668" i="9"/>
  <c r="S668" i="9"/>
  <c r="T668" i="9"/>
  <c r="L669" i="9"/>
  <c r="M669" i="9"/>
  <c r="N669" i="9"/>
  <c r="O669" i="9"/>
  <c r="P669" i="9"/>
  <c r="Q669" i="9"/>
  <c r="R669" i="9"/>
  <c r="S669" i="9"/>
  <c r="T669" i="9"/>
  <c r="L670" i="9"/>
  <c r="M670" i="9"/>
  <c r="N670" i="9"/>
  <c r="O670" i="9"/>
  <c r="P670" i="9"/>
  <c r="Q670" i="9"/>
  <c r="R670" i="9"/>
  <c r="S670" i="9"/>
  <c r="T670" i="9"/>
  <c r="L671" i="9"/>
  <c r="M671" i="9"/>
  <c r="N671" i="9"/>
  <c r="O671" i="9"/>
  <c r="P671" i="9"/>
  <c r="Q671" i="9"/>
  <c r="R671" i="9"/>
  <c r="S671" i="9"/>
  <c r="T671" i="9"/>
  <c r="L672" i="9"/>
  <c r="M672" i="9"/>
  <c r="N672" i="9"/>
  <c r="O672" i="9"/>
  <c r="P672" i="9"/>
  <c r="Q672" i="9"/>
  <c r="R672" i="9"/>
  <c r="S672" i="9"/>
  <c r="T672" i="9"/>
  <c r="L673" i="9"/>
  <c r="M673" i="9"/>
  <c r="N673" i="9"/>
  <c r="O673" i="9"/>
  <c r="P673" i="9"/>
  <c r="Q673" i="9"/>
  <c r="R673" i="9"/>
  <c r="S673" i="9"/>
  <c r="T673" i="9"/>
  <c r="L674" i="9"/>
  <c r="M674" i="9"/>
  <c r="N674" i="9"/>
  <c r="O674" i="9"/>
  <c r="P674" i="9"/>
  <c r="Q674" i="9"/>
  <c r="R674" i="9"/>
  <c r="S674" i="9"/>
  <c r="T674" i="9"/>
  <c r="L675" i="9"/>
  <c r="M675" i="9"/>
  <c r="N675" i="9"/>
  <c r="O675" i="9"/>
  <c r="P675" i="9"/>
  <c r="Q675" i="9"/>
  <c r="R675" i="9"/>
  <c r="S675" i="9"/>
  <c r="T675" i="9"/>
  <c r="L676" i="9"/>
  <c r="M676" i="9"/>
  <c r="N676" i="9"/>
  <c r="O676" i="9"/>
  <c r="P676" i="9"/>
  <c r="Q676" i="9"/>
  <c r="R676" i="9"/>
  <c r="S676" i="9"/>
  <c r="T676" i="9"/>
  <c r="L677" i="9"/>
  <c r="M677" i="9"/>
  <c r="N677" i="9"/>
  <c r="O677" i="9"/>
  <c r="P677" i="9"/>
  <c r="Q677" i="9"/>
  <c r="R677" i="9"/>
  <c r="S677" i="9"/>
  <c r="T677" i="9"/>
  <c r="L678" i="9"/>
  <c r="M678" i="9"/>
  <c r="N678" i="9"/>
  <c r="O678" i="9"/>
  <c r="P678" i="9"/>
  <c r="Q678" i="9"/>
  <c r="R678" i="9"/>
  <c r="S678" i="9"/>
  <c r="T678" i="9"/>
  <c r="L679" i="9"/>
  <c r="M679" i="9"/>
  <c r="N679" i="9"/>
  <c r="O679" i="9"/>
  <c r="P679" i="9"/>
  <c r="Q679" i="9"/>
  <c r="R679" i="9"/>
  <c r="S679" i="9"/>
  <c r="T679" i="9"/>
  <c r="L680" i="9"/>
  <c r="M680" i="9"/>
  <c r="N680" i="9"/>
  <c r="O680" i="9"/>
  <c r="P680" i="9"/>
  <c r="Q680" i="9"/>
  <c r="R680" i="9"/>
  <c r="S680" i="9"/>
  <c r="T680" i="9"/>
  <c r="L681" i="9"/>
  <c r="M681" i="9"/>
  <c r="N681" i="9"/>
  <c r="O681" i="9"/>
  <c r="P681" i="9"/>
  <c r="Q681" i="9"/>
  <c r="R681" i="9"/>
  <c r="S681" i="9"/>
  <c r="T681" i="9"/>
  <c r="L682" i="9"/>
  <c r="M682" i="9"/>
  <c r="N682" i="9"/>
  <c r="O682" i="9"/>
  <c r="P682" i="9"/>
  <c r="Q682" i="9"/>
  <c r="R682" i="9"/>
  <c r="S682" i="9"/>
  <c r="T682" i="9"/>
  <c r="L683" i="9"/>
  <c r="M683" i="9"/>
  <c r="N683" i="9"/>
  <c r="O683" i="9"/>
  <c r="P683" i="9"/>
  <c r="Q683" i="9"/>
  <c r="R683" i="9"/>
  <c r="S683" i="9"/>
  <c r="T683" i="9"/>
  <c r="L684" i="9"/>
  <c r="M684" i="9"/>
  <c r="N684" i="9"/>
  <c r="O684" i="9"/>
  <c r="P684" i="9"/>
  <c r="Q684" i="9"/>
  <c r="R684" i="9"/>
  <c r="S684" i="9"/>
  <c r="T684" i="9"/>
  <c r="L685" i="9"/>
  <c r="M685" i="9"/>
  <c r="N685" i="9"/>
  <c r="O685" i="9"/>
  <c r="P685" i="9"/>
  <c r="Q685" i="9"/>
  <c r="R685" i="9"/>
  <c r="S685" i="9"/>
  <c r="T685" i="9"/>
  <c r="L686" i="9"/>
  <c r="M686" i="9"/>
  <c r="N686" i="9"/>
  <c r="O686" i="9"/>
  <c r="P686" i="9"/>
  <c r="Q686" i="9"/>
  <c r="R686" i="9"/>
  <c r="S686" i="9"/>
  <c r="T686" i="9"/>
  <c r="L687" i="9"/>
  <c r="M687" i="9"/>
  <c r="N687" i="9"/>
  <c r="O687" i="9"/>
  <c r="P687" i="9"/>
  <c r="Q687" i="9"/>
  <c r="R687" i="9"/>
  <c r="S687" i="9"/>
  <c r="T687" i="9"/>
  <c r="L688" i="9"/>
  <c r="M688" i="9"/>
  <c r="N688" i="9"/>
  <c r="O688" i="9"/>
  <c r="P688" i="9"/>
  <c r="Q688" i="9"/>
  <c r="R688" i="9"/>
  <c r="S688" i="9"/>
  <c r="T688" i="9"/>
  <c r="L689" i="9"/>
  <c r="M689" i="9"/>
  <c r="N689" i="9"/>
  <c r="O689" i="9"/>
  <c r="P689" i="9"/>
  <c r="Q689" i="9"/>
  <c r="R689" i="9"/>
  <c r="S689" i="9"/>
  <c r="T689" i="9"/>
  <c r="L690" i="9"/>
  <c r="M690" i="9"/>
  <c r="N690" i="9"/>
  <c r="O690" i="9"/>
  <c r="P690" i="9"/>
  <c r="Q690" i="9"/>
  <c r="R690" i="9"/>
  <c r="S690" i="9"/>
  <c r="T690" i="9"/>
  <c r="L691" i="9"/>
  <c r="M691" i="9"/>
  <c r="N691" i="9"/>
  <c r="O691" i="9"/>
  <c r="P691" i="9"/>
  <c r="Q691" i="9"/>
  <c r="R691" i="9"/>
  <c r="S691" i="9"/>
  <c r="T691" i="9"/>
  <c r="L692" i="9"/>
  <c r="M692" i="9"/>
  <c r="N692" i="9"/>
  <c r="O692" i="9"/>
  <c r="P692" i="9"/>
  <c r="Q692" i="9"/>
  <c r="R692" i="9"/>
  <c r="S692" i="9"/>
  <c r="T692" i="9"/>
  <c r="L693" i="9"/>
  <c r="M693" i="9"/>
  <c r="N693" i="9"/>
  <c r="O693" i="9"/>
  <c r="P693" i="9"/>
  <c r="Q693" i="9"/>
  <c r="R693" i="9"/>
  <c r="S693" i="9"/>
  <c r="T693" i="9"/>
  <c r="L694" i="9"/>
  <c r="M694" i="9"/>
  <c r="N694" i="9"/>
  <c r="O694" i="9"/>
  <c r="P694" i="9"/>
  <c r="Q694" i="9"/>
  <c r="R694" i="9"/>
  <c r="S694" i="9"/>
  <c r="T694" i="9"/>
  <c r="L695" i="9"/>
  <c r="M695" i="9"/>
  <c r="N695" i="9"/>
  <c r="O695" i="9"/>
  <c r="P695" i="9"/>
  <c r="Q695" i="9"/>
  <c r="R695" i="9"/>
  <c r="S695" i="9"/>
  <c r="T695" i="9"/>
  <c r="L696" i="9"/>
  <c r="M696" i="9"/>
  <c r="N696" i="9"/>
  <c r="O696" i="9"/>
  <c r="P696" i="9"/>
  <c r="Q696" i="9"/>
  <c r="R696" i="9"/>
  <c r="S696" i="9"/>
  <c r="T696" i="9"/>
  <c r="L697" i="9"/>
  <c r="M697" i="9"/>
  <c r="N697" i="9"/>
  <c r="O697" i="9"/>
  <c r="P697" i="9"/>
  <c r="Q697" i="9"/>
  <c r="R697" i="9"/>
  <c r="S697" i="9"/>
  <c r="T697" i="9"/>
  <c r="L698" i="9"/>
  <c r="M698" i="9"/>
  <c r="N698" i="9"/>
  <c r="O698" i="9"/>
  <c r="P698" i="9"/>
  <c r="Q698" i="9"/>
  <c r="R698" i="9"/>
  <c r="S698" i="9"/>
  <c r="T698" i="9"/>
  <c r="L699" i="9"/>
  <c r="M699" i="9"/>
  <c r="N699" i="9"/>
  <c r="O699" i="9"/>
  <c r="P699" i="9"/>
  <c r="Q699" i="9"/>
  <c r="R699" i="9"/>
  <c r="S699" i="9"/>
  <c r="T699" i="9"/>
  <c r="L700" i="9"/>
  <c r="M700" i="9"/>
  <c r="N700" i="9"/>
  <c r="O700" i="9"/>
  <c r="P700" i="9"/>
  <c r="Q700" i="9"/>
  <c r="R700" i="9"/>
  <c r="S700" i="9"/>
  <c r="T700" i="9"/>
  <c r="L701" i="9"/>
  <c r="M701" i="9"/>
  <c r="N701" i="9"/>
  <c r="O701" i="9"/>
  <c r="P701" i="9"/>
  <c r="Q701" i="9"/>
  <c r="R701" i="9"/>
  <c r="S701" i="9"/>
  <c r="T701" i="9"/>
  <c r="L702" i="9"/>
  <c r="M702" i="9"/>
  <c r="N702" i="9"/>
  <c r="O702" i="9"/>
  <c r="P702" i="9"/>
  <c r="Q702" i="9"/>
  <c r="R702" i="9"/>
  <c r="S702" i="9"/>
  <c r="T702" i="9"/>
  <c r="L703" i="9"/>
  <c r="M703" i="9"/>
  <c r="N703" i="9"/>
  <c r="O703" i="9"/>
  <c r="P703" i="9"/>
  <c r="Q703" i="9"/>
  <c r="R703" i="9"/>
  <c r="S703" i="9"/>
  <c r="T703" i="9"/>
  <c r="L704" i="9"/>
  <c r="M704" i="9"/>
  <c r="N704" i="9"/>
  <c r="O704" i="9"/>
  <c r="P704" i="9"/>
  <c r="Q704" i="9"/>
  <c r="R704" i="9"/>
  <c r="S704" i="9"/>
  <c r="T704" i="9"/>
  <c r="L705" i="9"/>
  <c r="M705" i="9"/>
  <c r="N705" i="9"/>
  <c r="O705" i="9"/>
  <c r="P705" i="9"/>
  <c r="Q705" i="9"/>
  <c r="R705" i="9"/>
  <c r="S705" i="9"/>
  <c r="T705" i="9"/>
  <c r="L706" i="9"/>
  <c r="M706" i="9"/>
  <c r="N706" i="9"/>
  <c r="O706" i="9"/>
  <c r="P706" i="9"/>
  <c r="Q706" i="9"/>
  <c r="R706" i="9"/>
  <c r="S706" i="9"/>
  <c r="T706" i="9"/>
  <c r="L707" i="9"/>
  <c r="M707" i="9"/>
  <c r="N707" i="9"/>
  <c r="O707" i="9"/>
  <c r="P707" i="9"/>
  <c r="Q707" i="9"/>
  <c r="R707" i="9"/>
  <c r="S707" i="9"/>
  <c r="T707" i="9"/>
  <c r="L708" i="9"/>
  <c r="M708" i="9"/>
  <c r="N708" i="9"/>
  <c r="O708" i="9"/>
  <c r="P708" i="9"/>
  <c r="Q708" i="9"/>
  <c r="R708" i="9"/>
  <c r="S708" i="9"/>
  <c r="T708" i="9"/>
  <c r="L709" i="9"/>
  <c r="M709" i="9"/>
  <c r="N709" i="9"/>
  <c r="O709" i="9"/>
  <c r="P709" i="9"/>
  <c r="Q709" i="9"/>
  <c r="R709" i="9"/>
  <c r="S709" i="9"/>
  <c r="T709" i="9"/>
  <c r="L710" i="9"/>
  <c r="M710" i="9"/>
  <c r="N710" i="9"/>
  <c r="O710" i="9"/>
  <c r="P710" i="9"/>
  <c r="Q710" i="9"/>
  <c r="R710" i="9"/>
  <c r="S710" i="9"/>
  <c r="T710" i="9"/>
  <c r="L711" i="9"/>
  <c r="M711" i="9"/>
  <c r="N711" i="9"/>
  <c r="O711" i="9"/>
  <c r="P711" i="9"/>
  <c r="Q711" i="9"/>
  <c r="R711" i="9"/>
  <c r="S711" i="9"/>
  <c r="T711" i="9"/>
  <c r="L712" i="9"/>
  <c r="M712" i="9"/>
  <c r="N712" i="9"/>
  <c r="O712" i="9"/>
  <c r="P712" i="9"/>
  <c r="Q712" i="9"/>
  <c r="R712" i="9"/>
  <c r="S712" i="9"/>
  <c r="T712" i="9"/>
  <c r="L713" i="9"/>
  <c r="M713" i="9"/>
  <c r="N713" i="9"/>
  <c r="O713" i="9"/>
  <c r="P713" i="9"/>
  <c r="Q713" i="9"/>
  <c r="R713" i="9"/>
  <c r="S713" i="9"/>
  <c r="T713" i="9"/>
  <c r="L714" i="9"/>
  <c r="M714" i="9"/>
  <c r="N714" i="9"/>
  <c r="O714" i="9"/>
  <c r="P714" i="9"/>
  <c r="Q714" i="9"/>
  <c r="R714" i="9"/>
  <c r="S714" i="9"/>
  <c r="T714" i="9"/>
  <c r="L715" i="9"/>
  <c r="M715" i="9"/>
  <c r="N715" i="9"/>
  <c r="O715" i="9"/>
  <c r="P715" i="9"/>
  <c r="Q715" i="9"/>
  <c r="R715" i="9"/>
  <c r="S715" i="9"/>
  <c r="T715" i="9"/>
  <c r="L716" i="9"/>
  <c r="M716" i="9"/>
  <c r="N716" i="9"/>
  <c r="O716" i="9"/>
  <c r="P716" i="9"/>
  <c r="Q716" i="9"/>
  <c r="R716" i="9"/>
  <c r="S716" i="9"/>
  <c r="T716" i="9"/>
  <c r="L717" i="9"/>
  <c r="M717" i="9"/>
  <c r="N717" i="9"/>
  <c r="O717" i="9"/>
  <c r="P717" i="9"/>
  <c r="Q717" i="9"/>
  <c r="R717" i="9"/>
  <c r="S717" i="9"/>
  <c r="T717" i="9"/>
  <c r="L718" i="9"/>
  <c r="M718" i="9"/>
  <c r="N718" i="9"/>
  <c r="O718" i="9"/>
  <c r="P718" i="9"/>
  <c r="Q718" i="9"/>
  <c r="R718" i="9"/>
  <c r="S718" i="9"/>
  <c r="T718" i="9"/>
  <c r="L719" i="9"/>
  <c r="M719" i="9"/>
  <c r="N719" i="9"/>
  <c r="O719" i="9"/>
  <c r="P719" i="9"/>
  <c r="Q719" i="9"/>
  <c r="R719" i="9"/>
  <c r="S719" i="9"/>
  <c r="T719" i="9"/>
  <c r="L720" i="9"/>
  <c r="M720" i="9"/>
  <c r="N720" i="9"/>
  <c r="O720" i="9"/>
  <c r="P720" i="9"/>
  <c r="Q720" i="9"/>
  <c r="R720" i="9"/>
  <c r="S720" i="9"/>
  <c r="T720" i="9"/>
  <c r="L721" i="9"/>
  <c r="M721" i="9"/>
  <c r="N721" i="9"/>
  <c r="O721" i="9"/>
  <c r="P721" i="9"/>
  <c r="Q721" i="9"/>
  <c r="R721" i="9"/>
  <c r="S721" i="9"/>
  <c r="T721" i="9"/>
  <c r="L722" i="9"/>
  <c r="M722" i="9"/>
  <c r="N722" i="9"/>
  <c r="O722" i="9"/>
  <c r="P722" i="9"/>
  <c r="Q722" i="9"/>
  <c r="R722" i="9"/>
  <c r="S722" i="9"/>
  <c r="T722" i="9"/>
  <c r="L723" i="9"/>
  <c r="M723" i="9"/>
  <c r="N723" i="9"/>
  <c r="O723" i="9"/>
  <c r="P723" i="9"/>
  <c r="Q723" i="9"/>
  <c r="R723" i="9"/>
  <c r="S723" i="9"/>
  <c r="T723" i="9"/>
  <c r="L724" i="9"/>
  <c r="M724" i="9"/>
  <c r="N724" i="9"/>
  <c r="O724" i="9"/>
  <c r="P724" i="9"/>
  <c r="Q724" i="9"/>
  <c r="R724" i="9"/>
  <c r="S724" i="9"/>
  <c r="T724" i="9"/>
  <c r="L725" i="9"/>
  <c r="M725" i="9"/>
  <c r="N725" i="9"/>
  <c r="O725" i="9"/>
  <c r="P725" i="9"/>
  <c r="Q725" i="9"/>
  <c r="R725" i="9"/>
  <c r="S725" i="9"/>
  <c r="T725" i="9"/>
  <c r="L726" i="9"/>
  <c r="M726" i="9"/>
  <c r="N726" i="9"/>
  <c r="O726" i="9"/>
  <c r="P726" i="9"/>
  <c r="Q726" i="9"/>
  <c r="R726" i="9"/>
  <c r="S726" i="9"/>
  <c r="T726" i="9"/>
  <c r="L727" i="9"/>
  <c r="M727" i="9"/>
  <c r="N727" i="9"/>
  <c r="O727" i="9"/>
  <c r="P727" i="9"/>
  <c r="Q727" i="9"/>
  <c r="R727" i="9"/>
  <c r="S727" i="9"/>
  <c r="T727" i="9"/>
  <c r="L728" i="9"/>
  <c r="M728" i="9"/>
  <c r="N728" i="9"/>
  <c r="O728" i="9"/>
  <c r="P728" i="9"/>
  <c r="Q728" i="9"/>
  <c r="R728" i="9"/>
  <c r="S728" i="9"/>
  <c r="T728" i="9"/>
  <c r="L729" i="9"/>
  <c r="M729" i="9"/>
  <c r="N729" i="9"/>
  <c r="O729" i="9"/>
  <c r="P729" i="9"/>
  <c r="Q729" i="9"/>
  <c r="R729" i="9"/>
  <c r="S729" i="9"/>
  <c r="T729" i="9"/>
  <c r="L730" i="9"/>
  <c r="M730" i="9"/>
  <c r="N730" i="9"/>
  <c r="O730" i="9"/>
  <c r="P730" i="9"/>
  <c r="Q730" i="9"/>
  <c r="R730" i="9"/>
  <c r="S730" i="9"/>
  <c r="T730" i="9"/>
  <c r="L731" i="9"/>
  <c r="M731" i="9"/>
  <c r="N731" i="9"/>
  <c r="O731" i="9"/>
  <c r="P731" i="9"/>
  <c r="Q731" i="9"/>
  <c r="R731" i="9"/>
  <c r="S731" i="9"/>
  <c r="T731" i="9"/>
  <c r="L732" i="9"/>
  <c r="M732" i="9"/>
  <c r="N732" i="9"/>
  <c r="O732" i="9"/>
  <c r="P732" i="9"/>
  <c r="Q732" i="9"/>
  <c r="R732" i="9"/>
  <c r="S732" i="9"/>
  <c r="T732" i="9"/>
  <c r="L733" i="9"/>
  <c r="M733" i="9"/>
  <c r="N733" i="9"/>
  <c r="O733" i="9"/>
  <c r="P733" i="9"/>
  <c r="Q733" i="9"/>
  <c r="R733" i="9"/>
  <c r="S733" i="9"/>
  <c r="T733" i="9"/>
  <c r="L734" i="9"/>
  <c r="M734" i="9"/>
  <c r="N734" i="9"/>
  <c r="O734" i="9"/>
  <c r="P734" i="9"/>
  <c r="Q734" i="9"/>
  <c r="R734" i="9"/>
  <c r="S734" i="9"/>
  <c r="T734" i="9"/>
  <c r="L735" i="9"/>
  <c r="M735" i="9"/>
  <c r="N735" i="9"/>
  <c r="O735" i="9"/>
  <c r="P735" i="9"/>
  <c r="Q735" i="9"/>
  <c r="R735" i="9"/>
  <c r="S735" i="9"/>
  <c r="T735" i="9"/>
  <c r="L736" i="9"/>
  <c r="M736" i="9"/>
  <c r="N736" i="9"/>
  <c r="O736" i="9"/>
  <c r="P736" i="9"/>
  <c r="Q736" i="9"/>
  <c r="R736" i="9"/>
  <c r="S736" i="9"/>
  <c r="T736" i="9"/>
  <c r="L737" i="9"/>
  <c r="M737" i="9"/>
  <c r="N737" i="9"/>
  <c r="O737" i="9"/>
  <c r="P737" i="9"/>
  <c r="Q737" i="9"/>
  <c r="R737" i="9"/>
  <c r="S737" i="9"/>
  <c r="T737" i="9"/>
  <c r="L738" i="9"/>
  <c r="M738" i="9"/>
  <c r="N738" i="9"/>
  <c r="O738" i="9"/>
  <c r="P738" i="9"/>
  <c r="Q738" i="9"/>
  <c r="R738" i="9"/>
  <c r="S738" i="9"/>
  <c r="T738" i="9"/>
  <c r="L739" i="9"/>
  <c r="M739" i="9"/>
  <c r="N739" i="9"/>
  <c r="O739" i="9"/>
  <c r="P739" i="9"/>
  <c r="Q739" i="9"/>
  <c r="R739" i="9"/>
  <c r="S739" i="9"/>
  <c r="T739" i="9"/>
  <c r="L740" i="9"/>
  <c r="M740" i="9"/>
  <c r="N740" i="9"/>
  <c r="O740" i="9"/>
  <c r="P740" i="9"/>
  <c r="Q740" i="9"/>
  <c r="R740" i="9"/>
  <c r="S740" i="9"/>
  <c r="T740" i="9"/>
  <c r="L741" i="9"/>
  <c r="M741" i="9"/>
  <c r="N741" i="9"/>
  <c r="O741" i="9"/>
  <c r="P741" i="9"/>
  <c r="Q741" i="9"/>
  <c r="R741" i="9"/>
  <c r="S741" i="9"/>
  <c r="T741" i="9"/>
  <c r="L742" i="9"/>
  <c r="M742" i="9"/>
  <c r="N742" i="9"/>
  <c r="O742" i="9"/>
  <c r="P742" i="9"/>
  <c r="Q742" i="9"/>
  <c r="R742" i="9"/>
  <c r="S742" i="9"/>
  <c r="T742" i="9"/>
  <c r="L743" i="9"/>
  <c r="M743" i="9"/>
  <c r="N743" i="9"/>
  <c r="O743" i="9"/>
  <c r="P743" i="9"/>
  <c r="Q743" i="9"/>
  <c r="R743" i="9"/>
  <c r="S743" i="9"/>
  <c r="T743" i="9"/>
  <c r="L744" i="9"/>
  <c r="M744" i="9"/>
  <c r="N744" i="9"/>
  <c r="O744" i="9"/>
  <c r="P744" i="9"/>
  <c r="Q744" i="9"/>
  <c r="R744" i="9"/>
  <c r="S744" i="9"/>
  <c r="T744" i="9"/>
  <c r="L745" i="9"/>
  <c r="M745" i="9"/>
  <c r="N745" i="9"/>
  <c r="O745" i="9"/>
  <c r="P745" i="9"/>
  <c r="Q745" i="9"/>
  <c r="R745" i="9"/>
  <c r="S745" i="9"/>
  <c r="T745" i="9"/>
  <c r="L746" i="9"/>
  <c r="M746" i="9"/>
  <c r="N746" i="9"/>
  <c r="O746" i="9"/>
  <c r="P746" i="9"/>
  <c r="Q746" i="9"/>
  <c r="R746" i="9"/>
  <c r="S746" i="9"/>
  <c r="T746" i="9"/>
  <c r="L747" i="9"/>
  <c r="M747" i="9"/>
  <c r="N747" i="9"/>
  <c r="O747" i="9"/>
  <c r="P747" i="9"/>
  <c r="Q747" i="9"/>
  <c r="R747" i="9"/>
  <c r="S747" i="9"/>
  <c r="T747" i="9"/>
  <c r="L748" i="9"/>
  <c r="M748" i="9"/>
  <c r="N748" i="9"/>
  <c r="O748" i="9"/>
  <c r="P748" i="9"/>
  <c r="Q748" i="9"/>
  <c r="R748" i="9"/>
  <c r="S748" i="9"/>
  <c r="T748" i="9"/>
  <c r="L749" i="9"/>
  <c r="M749" i="9"/>
  <c r="N749" i="9"/>
  <c r="O749" i="9"/>
  <c r="P749" i="9"/>
  <c r="Q749" i="9"/>
  <c r="R749" i="9"/>
  <c r="S749" i="9"/>
  <c r="T749" i="9"/>
  <c r="L750" i="9"/>
  <c r="M750" i="9"/>
  <c r="N750" i="9"/>
  <c r="O750" i="9"/>
  <c r="P750" i="9"/>
  <c r="Q750" i="9"/>
  <c r="R750" i="9"/>
  <c r="S750" i="9"/>
  <c r="T750" i="9"/>
  <c r="L751" i="9"/>
  <c r="M751" i="9"/>
  <c r="N751" i="9"/>
  <c r="O751" i="9"/>
  <c r="P751" i="9"/>
  <c r="Q751" i="9"/>
  <c r="R751" i="9"/>
  <c r="S751" i="9"/>
  <c r="T751" i="9"/>
  <c r="L752" i="9"/>
  <c r="M752" i="9"/>
  <c r="N752" i="9"/>
  <c r="O752" i="9"/>
  <c r="P752" i="9"/>
  <c r="Q752" i="9"/>
  <c r="R752" i="9"/>
  <c r="S752" i="9"/>
  <c r="T752" i="9"/>
  <c r="L753" i="9"/>
  <c r="M753" i="9"/>
  <c r="N753" i="9"/>
  <c r="O753" i="9"/>
  <c r="P753" i="9"/>
  <c r="Q753" i="9"/>
  <c r="R753" i="9"/>
  <c r="S753" i="9"/>
  <c r="T753" i="9"/>
  <c r="L754" i="9"/>
  <c r="M754" i="9"/>
  <c r="N754" i="9"/>
  <c r="O754" i="9"/>
  <c r="P754" i="9"/>
  <c r="Q754" i="9"/>
  <c r="R754" i="9"/>
  <c r="S754" i="9"/>
  <c r="T754" i="9"/>
  <c r="L755" i="9"/>
  <c r="M755" i="9"/>
  <c r="N755" i="9"/>
  <c r="O755" i="9"/>
  <c r="P755" i="9"/>
  <c r="Q755" i="9"/>
  <c r="R755" i="9"/>
  <c r="S755" i="9"/>
  <c r="T755" i="9"/>
  <c r="L756" i="9"/>
  <c r="M756" i="9"/>
  <c r="N756" i="9"/>
  <c r="O756" i="9"/>
  <c r="P756" i="9"/>
  <c r="Q756" i="9"/>
  <c r="R756" i="9"/>
  <c r="S756" i="9"/>
  <c r="T756" i="9"/>
  <c r="L757" i="9"/>
  <c r="M757" i="9"/>
  <c r="N757" i="9"/>
  <c r="O757" i="9"/>
  <c r="P757" i="9"/>
  <c r="Q757" i="9"/>
  <c r="R757" i="9"/>
  <c r="S757" i="9"/>
  <c r="T757" i="9"/>
  <c r="L758" i="9"/>
  <c r="M758" i="9"/>
  <c r="N758" i="9"/>
  <c r="O758" i="9"/>
  <c r="P758" i="9"/>
  <c r="Q758" i="9"/>
  <c r="R758" i="9"/>
  <c r="S758" i="9"/>
  <c r="T758" i="9"/>
  <c r="L759" i="9"/>
  <c r="M759" i="9"/>
  <c r="N759" i="9"/>
  <c r="O759" i="9"/>
  <c r="P759" i="9"/>
  <c r="Q759" i="9"/>
  <c r="R759" i="9"/>
  <c r="S759" i="9"/>
  <c r="T759" i="9"/>
  <c r="L760" i="9"/>
  <c r="M760" i="9"/>
  <c r="N760" i="9"/>
  <c r="O760" i="9"/>
  <c r="P760" i="9"/>
  <c r="Q760" i="9"/>
  <c r="R760" i="9"/>
  <c r="S760" i="9"/>
  <c r="T760" i="9"/>
  <c r="L761" i="9"/>
  <c r="M761" i="9"/>
  <c r="N761" i="9"/>
  <c r="O761" i="9"/>
  <c r="P761" i="9"/>
  <c r="Q761" i="9"/>
  <c r="R761" i="9"/>
  <c r="S761" i="9"/>
  <c r="T761" i="9"/>
  <c r="L762" i="9"/>
  <c r="M762" i="9"/>
  <c r="N762" i="9"/>
  <c r="O762" i="9"/>
  <c r="P762" i="9"/>
  <c r="Q762" i="9"/>
  <c r="R762" i="9"/>
  <c r="S762" i="9"/>
  <c r="T762" i="9"/>
  <c r="L763" i="9"/>
  <c r="M763" i="9"/>
  <c r="N763" i="9"/>
  <c r="O763" i="9"/>
  <c r="P763" i="9"/>
  <c r="Q763" i="9"/>
  <c r="R763" i="9"/>
  <c r="S763" i="9"/>
  <c r="T763" i="9"/>
  <c r="L764" i="9"/>
  <c r="M764" i="9"/>
  <c r="N764" i="9"/>
  <c r="O764" i="9"/>
  <c r="P764" i="9"/>
  <c r="Q764" i="9"/>
  <c r="R764" i="9"/>
  <c r="S764" i="9"/>
  <c r="T764" i="9"/>
  <c r="L765" i="9"/>
  <c r="M765" i="9"/>
  <c r="N765" i="9"/>
  <c r="O765" i="9"/>
  <c r="P765" i="9"/>
  <c r="Q765" i="9"/>
  <c r="R765" i="9"/>
  <c r="S765" i="9"/>
  <c r="T765" i="9"/>
  <c r="L766" i="9"/>
  <c r="M766" i="9"/>
  <c r="N766" i="9"/>
  <c r="O766" i="9"/>
  <c r="P766" i="9"/>
  <c r="Q766" i="9"/>
  <c r="R766" i="9"/>
  <c r="S766" i="9"/>
  <c r="T766" i="9"/>
  <c r="L767" i="9"/>
  <c r="M767" i="9"/>
  <c r="N767" i="9"/>
  <c r="O767" i="9"/>
  <c r="P767" i="9"/>
  <c r="Q767" i="9"/>
  <c r="R767" i="9"/>
  <c r="S767" i="9"/>
  <c r="T767" i="9"/>
  <c r="L768" i="9"/>
  <c r="M768" i="9"/>
  <c r="N768" i="9"/>
  <c r="O768" i="9"/>
  <c r="P768" i="9"/>
  <c r="Q768" i="9"/>
  <c r="R768" i="9"/>
  <c r="S768" i="9"/>
  <c r="T768" i="9"/>
  <c r="L769" i="9"/>
  <c r="M769" i="9"/>
  <c r="N769" i="9"/>
  <c r="O769" i="9"/>
  <c r="P769" i="9"/>
  <c r="Q769" i="9"/>
  <c r="R769" i="9"/>
  <c r="S769" i="9"/>
  <c r="T769" i="9"/>
  <c r="L770" i="9"/>
  <c r="M770" i="9"/>
  <c r="N770" i="9"/>
  <c r="O770" i="9"/>
  <c r="P770" i="9"/>
  <c r="Q770" i="9"/>
  <c r="R770" i="9"/>
  <c r="S770" i="9"/>
  <c r="T770" i="9"/>
  <c r="L771" i="9"/>
  <c r="M771" i="9"/>
  <c r="N771" i="9"/>
  <c r="O771" i="9"/>
  <c r="P771" i="9"/>
  <c r="Q771" i="9"/>
  <c r="R771" i="9"/>
  <c r="S771" i="9"/>
  <c r="T771" i="9"/>
  <c r="L772" i="9"/>
  <c r="M772" i="9"/>
  <c r="N772" i="9"/>
  <c r="O772" i="9"/>
  <c r="P772" i="9"/>
  <c r="Q772" i="9"/>
  <c r="R772" i="9"/>
  <c r="S772" i="9"/>
  <c r="T772" i="9"/>
  <c r="L773" i="9"/>
  <c r="M773" i="9"/>
  <c r="N773" i="9"/>
  <c r="O773" i="9"/>
  <c r="P773" i="9"/>
  <c r="Q773" i="9"/>
  <c r="R773" i="9"/>
  <c r="S773" i="9"/>
  <c r="T773" i="9"/>
  <c r="L774" i="9"/>
  <c r="M774" i="9"/>
  <c r="N774" i="9"/>
  <c r="O774" i="9"/>
  <c r="P774" i="9"/>
  <c r="Q774" i="9"/>
  <c r="R774" i="9"/>
  <c r="S774" i="9"/>
  <c r="T774" i="9"/>
  <c r="L775" i="9"/>
  <c r="M775" i="9"/>
  <c r="N775" i="9"/>
  <c r="O775" i="9"/>
  <c r="P775" i="9"/>
  <c r="Q775" i="9"/>
  <c r="R775" i="9"/>
  <c r="S775" i="9"/>
  <c r="T775" i="9"/>
  <c r="L776" i="9"/>
  <c r="M776" i="9"/>
  <c r="N776" i="9"/>
  <c r="O776" i="9"/>
  <c r="P776" i="9"/>
  <c r="Q776" i="9"/>
  <c r="R776" i="9"/>
  <c r="S776" i="9"/>
  <c r="T776" i="9"/>
  <c r="L777" i="9"/>
  <c r="M777" i="9"/>
  <c r="N777" i="9"/>
  <c r="O777" i="9"/>
  <c r="P777" i="9"/>
  <c r="Q777" i="9"/>
  <c r="R777" i="9"/>
  <c r="S777" i="9"/>
  <c r="T777" i="9"/>
  <c r="L778" i="9"/>
  <c r="M778" i="9"/>
  <c r="N778" i="9"/>
  <c r="O778" i="9"/>
  <c r="P778" i="9"/>
  <c r="Q778" i="9"/>
  <c r="R778" i="9"/>
  <c r="S778" i="9"/>
  <c r="T778" i="9"/>
  <c r="L779" i="9"/>
  <c r="M779" i="9"/>
  <c r="N779" i="9"/>
  <c r="O779" i="9"/>
  <c r="P779" i="9"/>
  <c r="Q779" i="9"/>
  <c r="R779" i="9"/>
  <c r="S779" i="9"/>
  <c r="T779" i="9"/>
  <c r="L780" i="9"/>
  <c r="M780" i="9"/>
  <c r="N780" i="9"/>
  <c r="O780" i="9"/>
  <c r="P780" i="9"/>
  <c r="Q780" i="9"/>
  <c r="R780" i="9"/>
  <c r="S780" i="9"/>
  <c r="T780" i="9"/>
  <c r="L781" i="9"/>
  <c r="M781" i="9"/>
  <c r="N781" i="9"/>
  <c r="O781" i="9"/>
  <c r="P781" i="9"/>
  <c r="Q781" i="9"/>
  <c r="R781" i="9"/>
  <c r="S781" i="9"/>
  <c r="T781" i="9"/>
  <c r="L782" i="9"/>
  <c r="M782" i="9"/>
  <c r="N782" i="9"/>
  <c r="O782" i="9"/>
  <c r="P782" i="9"/>
  <c r="Q782" i="9"/>
  <c r="R782" i="9"/>
  <c r="S782" i="9"/>
  <c r="T782" i="9"/>
  <c r="L783" i="9"/>
  <c r="M783" i="9"/>
  <c r="N783" i="9"/>
  <c r="O783" i="9"/>
  <c r="P783" i="9"/>
  <c r="Q783" i="9"/>
  <c r="R783" i="9"/>
  <c r="S783" i="9"/>
  <c r="T783" i="9"/>
  <c r="L784" i="9"/>
  <c r="M784" i="9"/>
  <c r="N784" i="9"/>
  <c r="O784" i="9"/>
  <c r="P784" i="9"/>
  <c r="Q784" i="9"/>
  <c r="R784" i="9"/>
  <c r="S784" i="9"/>
  <c r="T784" i="9"/>
  <c r="L785" i="9"/>
  <c r="M785" i="9"/>
  <c r="N785" i="9"/>
  <c r="O785" i="9"/>
  <c r="P785" i="9"/>
  <c r="Q785" i="9"/>
  <c r="R785" i="9"/>
  <c r="S785" i="9"/>
  <c r="T785" i="9"/>
  <c r="L786" i="9"/>
  <c r="M786" i="9"/>
  <c r="N786" i="9"/>
  <c r="O786" i="9"/>
  <c r="P786" i="9"/>
  <c r="Q786" i="9"/>
  <c r="R786" i="9"/>
  <c r="S786" i="9"/>
  <c r="T786" i="9"/>
  <c r="L787" i="9"/>
  <c r="M787" i="9"/>
  <c r="N787" i="9"/>
  <c r="O787" i="9"/>
  <c r="P787" i="9"/>
  <c r="Q787" i="9"/>
  <c r="R787" i="9"/>
  <c r="S787" i="9"/>
  <c r="T787" i="9"/>
  <c r="L788" i="9"/>
  <c r="M788" i="9"/>
  <c r="N788" i="9"/>
  <c r="O788" i="9"/>
  <c r="P788" i="9"/>
  <c r="Q788" i="9"/>
  <c r="R788" i="9"/>
  <c r="S788" i="9"/>
  <c r="T788" i="9"/>
  <c r="L789" i="9"/>
  <c r="M789" i="9"/>
  <c r="N789" i="9"/>
  <c r="O789" i="9"/>
  <c r="P789" i="9"/>
  <c r="Q789" i="9"/>
  <c r="R789" i="9"/>
  <c r="S789" i="9"/>
  <c r="T789" i="9"/>
  <c r="L790" i="9"/>
  <c r="M790" i="9"/>
  <c r="N790" i="9"/>
  <c r="O790" i="9"/>
  <c r="P790" i="9"/>
  <c r="Q790" i="9"/>
  <c r="R790" i="9"/>
  <c r="S790" i="9"/>
  <c r="T790" i="9"/>
  <c r="L791" i="9"/>
  <c r="M791" i="9"/>
  <c r="N791" i="9"/>
  <c r="O791" i="9"/>
  <c r="P791" i="9"/>
  <c r="Q791" i="9"/>
  <c r="R791" i="9"/>
  <c r="S791" i="9"/>
  <c r="T791" i="9"/>
  <c r="L792" i="9"/>
  <c r="M792" i="9"/>
  <c r="N792" i="9"/>
  <c r="O792" i="9"/>
  <c r="P792" i="9"/>
  <c r="Q792" i="9"/>
  <c r="R792" i="9"/>
  <c r="S792" i="9"/>
  <c r="T792" i="9"/>
  <c r="L793" i="9"/>
  <c r="M793" i="9"/>
  <c r="N793" i="9"/>
  <c r="O793" i="9"/>
  <c r="P793" i="9"/>
  <c r="Q793" i="9"/>
  <c r="R793" i="9"/>
  <c r="S793" i="9"/>
  <c r="T793" i="9"/>
  <c r="L794" i="9"/>
  <c r="M794" i="9"/>
  <c r="N794" i="9"/>
  <c r="O794" i="9"/>
  <c r="P794" i="9"/>
  <c r="Q794" i="9"/>
  <c r="R794" i="9"/>
  <c r="S794" i="9"/>
  <c r="T794" i="9"/>
  <c r="L795" i="9"/>
  <c r="M795" i="9"/>
  <c r="N795" i="9"/>
  <c r="O795" i="9"/>
  <c r="P795" i="9"/>
  <c r="Q795" i="9"/>
  <c r="R795" i="9"/>
  <c r="S795" i="9"/>
  <c r="T795" i="9"/>
  <c r="L796" i="9"/>
  <c r="M796" i="9"/>
  <c r="N796" i="9"/>
  <c r="O796" i="9"/>
  <c r="P796" i="9"/>
  <c r="Q796" i="9"/>
  <c r="R796" i="9"/>
  <c r="S796" i="9"/>
  <c r="T796" i="9"/>
  <c r="L797" i="9"/>
  <c r="M797" i="9"/>
  <c r="N797" i="9"/>
  <c r="O797" i="9"/>
  <c r="P797" i="9"/>
  <c r="Q797" i="9"/>
  <c r="R797" i="9"/>
  <c r="S797" i="9"/>
  <c r="T797" i="9"/>
  <c r="L798" i="9"/>
  <c r="M798" i="9"/>
  <c r="N798" i="9"/>
  <c r="O798" i="9"/>
  <c r="P798" i="9"/>
  <c r="Q798" i="9"/>
  <c r="R798" i="9"/>
  <c r="S798" i="9"/>
  <c r="T798" i="9"/>
  <c r="L799" i="9"/>
  <c r="M799" i="9"/>
  <c r="N799" i="9"/>
  <c r="O799" i="9"/>
  <c r="P799" i="9"/>
  <c r="Q799" i="9"/>
  <c r="R799" i="9"/>
  <c r="S799" i="9"/>
  <c r="T799" i="9"/>
  <c r="L800" i="9"/>
  <c r="M800" i="9"/>
  <c r="N800" i="9"/>
  <c r="O800" i="9"/>
  <c r="P800" i="9"/>
  <c r="Q800" i="9"/>
  <c r="R800" i="9"/>
  <c r="S800" i="9"/>
  <c r="T800" i="9"/>
  <c r="L801" i="9"/>
  <c r="M801" i="9"/>
  <c r="N801" i="9"/>
  <c r="O801" i="9"/>
  <c r="P801" i="9"/>
  <c r="Q801" i="9"/>
  <c r="R801" i="9"/>
  <c r="S801" i="9"/>
  <c r="T801" i="9"/>
  <c r="L802" i="9"/>
  <c r="M802" i="9"/>
  <c r="N802" i="9"/>
  <c r="O802" i="9"/>
  <c r="P802" i="9"/>
  <c r="Q802" i="9"/>
  <c r="R802" i="9"/>
  <c r="S802" i="9"/>
  <c r="T802" i="9"/>
  <c r="L803" i="9"/>
  <c r="M803" i="9"/>
  <c r="N803" i="9"/>
  <c r="O803" i="9"/>
  <c r="P803" i="9"/>
  <c r="Q803" i="9"/>
  <c r="R803" i="9"/>
  <c r="S803" i="9"/>
  <c r="T803" i="9"/>
  <c r="L804" i="9"/>
  <c r="M804" i="9"/>
  <c r="N804" i="9"/>
  <c r="O804" i="9"/>
  <c r="P804" i="9"/>
  <c r="Q804" i="9"/>
  <c r="R804" i="9"/>
  <c r="S804" i="9"/>
  <c r="T804" i="9"/>
  <c r="L805" i="9"/>
  <c r="M805" i="9"/>
  <c r="N805" i="9"/>
  <c r="O805" i="9"/>
  <c r="P805" i="9"/>
  <c r="Q805" i="9"/>
  <c r="R805" i="9"/>
  <c r="S805" i="9"/>
  <c r="T805" i="9"/>
  <c r="L806" i="9"/>
  <c r="M806" i="9"/>
  <c r="N806" i="9"/>
  <c r="O806" i="9"/>
  <c r="P806" i="9"/>
  <c r="Q806" i="9"/>
  <c r="R806" i="9"/>
  <c r="S806" i="9"/>
  <c r="T806" i="9"/>
  <c r="L807" i="9"/>
  <c r="M807" i="9"/>
  <c r="N807" i="9"/>
  <c r="O807" i="9"/>
  <c r="P807" i="9"/>
  <c r="Q807" i="9"/>
  <c r="R807" i="9"/>
  <c r="S807" i="9"/>
  <c r="T807" i="9"/>
  <c r="L808" i="9"/>
  <c r="M808" i="9"/>
  <c r="N808" i="9"/>
  <c r="O808" i="9"/>
  <c r="P808" i="9"/>
  <c r="Q808" i="9"/>
  <c r="R808" i="9"/>
  <c r="S808" i="9"/>
  <c r="T808" i="9"/>
  <c r="L809" i="9"/>
  <c r="M809" i="9"/>
  <c r="N809" i="9"/>
  <c r="O809" i="9"/>
  <c r="P809" i="9"/>
  <c r="Q809" i="9"/>
  <c r="R809" i="9"/>
  <c r="S809" i="9"/>
  <c r="T809" i="9"/>
  <c r="L810" i="9"/>
  <c r="M810" i="9"/>
  <c r="N810" i="9"/>
  <c r="O810" i="9"/>
  <c r="P810" i="9"/>
  <c r="Q810" i="9"/>
  <c r="R810" i="9"/>
  <c r="S810" i="9"/>
  <c r="T810" i="9"/>
  <c r="L811" i="9"/>
  <c r="M811" i="9"/>
  <c r="N811" i="9"/>
  <c r="O811" i="9"/>
  <c r="P811" i="9"/>
  <c r="Q811" i="9"/>
  <c r="R811" i="9"/>
  <c r="S811" i="9"/>
  <c r="T811" i="9"/>
  <c r="L812" i="9"/>
  <c r="M812" i="9"/>
  <c r="N812" i="9"/>
  <c r="O812" i="9"/>
  <c r="P812" i="9"/>
  <c r="Q812" i="9"/>
  <c r="R812" i="9"/>
  <c r="S812" i="9"/>
  <c r="T812" i="9"/>
  <c r="L813" i="9"/>
  <c r="M813" i="9"/>
  <c r="N813" i="9"/>
  <c r="O813" i="9"/>
  <c r="P813" i="9"/>
  <c r="Q813" i="9"/>
  <c r="R813" i="9"/>
  <c r="S813" i="9"/>
  <c r="T813" i="9"/>
  <c r="L814" i="9"/>
  <c r="M814" i="9"/>
  <c r="N814" i="9"/>
  <c r="O814" i="9"/>
  <c r="P814" i="9"/>
  <c r="Q814" i="9"/>
  <c r="R814" i="9"/>
  <c r="S814" i="9"/>
  <c r="T814" i="9"/>
  <c r="L815" i="9"/>
  <c r="M815" i="9"/>
  <c r="N815" i="9"/>
  <c r="O815" i="9"/>
  <c r="P815" i="9"/>
  <c r="Q815" i="9"/>
  <c r="R815" i="9"/>
  <c r="S815" i="9"/>
  <c r="T815" i="9"/>
  <c r="L816" i="9"/>
  <c r="M816" i="9"/>
  <c r="N816" i="9"/>
  <c r="O816" i="9"/>
  <c r="P816" i="9"/>
  <c r="Q816" i="9"/>
  <c r="R816" i="9"/>
  <c r="S816" i="9"/>
  <c r="T816" i="9"/>
  <c r="L817" i="9"/>
  <c r="M817" i="9"/>
  <c r="N817" i="9"/>
  <c r="O817" i="9"/>
  <c r="P817" i="9"/>
  <c r="Q817" i="9"/>
  <c r="R817" i="9"/>
  <c r="S817" i="9"/>
  <c r="T817" i="9"/>
  <c r="L818" i="9"/>
  <c r="M818" i="9"/>
  <c r="N818" i="9"/>
  <c r="O818" i="9"/>
  <c r="P818" i="9"/>
  <c r="Q818" i="9"/>
  <c r="R818" i="9"/>
  <c r="S818" i="9"/>
  <c r="T818" i="9"/>
  <c r="L819" i="9"/>
  <c r="M819" i="9"/>
  <c r="N819" i="9"/>
  <c r="O819" i="9"/>
  <c r="P819" i="9"/>
  <c r="Q819" i="9"/>
  <c r="R819" i="9"/>
  <c r="S819" i="9"/>
  <c r="T819" i="9"/>
  <c r="L820" i="9"/>
  <c r="M820" i="9"/>
  <c r="N820" i="9"/>
  <c r="O820" i="9"/>
  <c r="P820" i="9"/>
  <c r="Q820" i="9"/>
  <c r="R820" i="9"/>
  <c r="S820" i="9"/>
  <c r="T820" i="9"/>
  <c r="L821" i="9"/>
  <c r="M821" i="9"/>
  <c r="N821" i="9"/>
  <c r="O821" i="9"/>
  <c r="P821" i="9"/>
  <c r="Q821" i="9"/>
  <c r="R821" i="9"/>
  <c r="S821" i="9"/>
  <c r="T821" i="9"/>
  <c r="L822" i="9"/>
  <c r="M822" i="9"/>
  <c r="N822" i="9"/>
  <c r="O822" i="9"/>
  <c r="P822" i="9"/>
  <c r="Q822" i="9"/>
  <c r="R822" i="9"/>
  <c r="S822" i="9"/>
  <c r="T822" i="9"/>
  <c r="L823" i="9"/>
  <c r="M823" i="9"/>
  <c r="N823" i="9"/>
  <c r="O823" i="9"/>
  <c r="P823" i="9"/>
  <c r="Q823" i="9"/>
  <c r="R823" i="9"/>
  <c r="S823" i="9"/>
  <c r="T823" i="9"/>
  <c r="L824" i="9"/>
  <c r="M824" i="9"/>
  <c r="N824" i="9"/>
  <c r="O824" i="9"/>
  <c r="P824" i="9"/>
  <c r="Q824" i="9"/>
  <c r="R824" i="9"/>
  <c r="S824" i="9"/>
  <c r="T824" i="9"/>
  <c r="L825" i="9"/>
  <c r="M825" i="9"/>
  <c r="N825" i="9"/>
  <c r="O825" i="9"/>
  <c r="P825" i="9"/>
  <c r="Q825" i="9"/>
  <c r="R825" i="9"/>
  <c r="S825" i="9"/>
  <c r="T825" i="9"/>
  <c r="L826" i="9"/>
  <c r="M826" i="9"/>
  <c r="N826" i="9"/>
  <c r="O826" i="9"/>
  <c r="P826" i="9"/>
  <c r="Q826" i="9"/>
  <c r="R826" i="9"/>
  <c r="S826" i="9"/>
  <c r="T826" i="9"/>
  <c r="L827" i="9"/>
  <c r="M827" i="9"/>
  <c r="N827" i="9"/>
  <c r="O827" i="9"/>
  <c r="P827" i="9"/>
  <c r="Q827" i="9"/>
  <c r="R827" i="9"/>
  <c r="S827" i="9"/>
  <c r="T827" i="9"/>
  <c r="L828" i="9"/>
  <c r="M828" i="9"/>
  <c r="N828" i="9"/>
  <c r="O828" i="9"/>
  <c r="P828" i="9"/>
  <c r="Q828" i="9"/>
  <c r="R828" i="9"/>
  <c r="S828" i="9"/>
  <c r="T828" i="9"/>
  <c r="L829" i="9"/>
  <c r="M829" i="9"/>
  <c r="N829" i="9"/>
  <c r="O829" i="9"/>
  <c r="P829" i="9"/>
  <c r="Q829" i="9"/>
  <c r="R829" i="9"/>
  <c r="S829" i="9"/>
  <c r="T829" i="9"/>
  <c r="L830" i="9"/>
  <c r="M830" i="9"/>
  <c r="N830" i="9"/>
  <c r="O830" i="9"/>
  <c r="P830" i="9"/>
  <c r="Q830" i="9"/>
  <c r="R830" i="9"/>
  <c r="S830" i="9"/>
  <c r="T830" i="9"/>
  <c r="L831" i="9"/>
  <c r="M831" i="9"/>
  <c r="N831" i="9"/>
  <c r="O831" i="9"/>
  <c r="P831" i="9"/>
  <c r="Q831" i="9"/>
  <c r="R831" i="9"/>
  <c r="S831" i="9"/>
  <c r="T831" i="9"/>
  <c r="L832" i="9"/>
  <c r="M832" i="9"/>
  <c r="N832" i="9"/>
  <c r="O832" i="9"/>
  <c r="P832" i="9"/>
  <c r="Q832" i="9"/>
  <c r="R832" i="9"/>
  <c r="S832" i="9"/>
  <c r="T832" i="9"/>
  <c r="L833" i="9"/>
  <c r="M833" i="9"/>
  <c r="N833" i="9"/>
  <c r="O833" i="9"/>
  <c r="P833" i="9"/>
  <c r="Q833" i="9"/>
  <c r="R833" i="9"/>
  <c r="S833" i="9"/>
  <c r="T833" i="9"/>
  <c r="L834" i="9"/>
  <c r="M834" i="9"/>
  <c r="N834" i="9"/>
  <c r="O834" i="9"/>
  <c r="P834" i="9"/>
  <c r="Q834" i="9"/>
  <c r="R834" i="9"/>
  <c r="S834" i="9"/>
  <c r="T834" i="9"/>
  <c r="L835" i="9"/>
  <c r="M835" i="9"/>
  <c r="N835" i="9"/>
  <c r="O835" i="9"/>
  <c r="P835" i="9"/>
  <c r="Q835" i="9"/>
  <c r="R835" i="9"/>
  <c r="S835" i="9"/>
  <c r="T835" i="9"/>
  <c r="L836" i="9"/>
  <c r="M836" i="9"/>
  <c r="N836" i="9"/>
  <c r="O836" i="9"/>
  <c r="P836" i="9"/>
  <c r="Q836" i="9"/>
  <c r="R836" i="9"/>
  <c r="S836" i="9"/>
  <c r="T836" i="9"/>
  <c r="L837" i="9"/>
  <c r="M837" i="9"/>
  <c r="N837" i="9"/>
  <c r="O837" i="9"/>
  <c r="P837" i="9"/>
  <c r="Q837" i="9"/>
  <c r="R837" i="9"/>
  <c r="S837" i="9"/>
  <c r="T837" i="9"/>
  <c r="L838" i="9"/>
  <c r="M838" i="9"/>
  <c r="N838" i="9"/>
  <c r="O838" i="9"/>
  <c r="P838" i="9"/>
  <c r="Q838" i="9"/>
  <c r="R838" i="9"/>
  <c r="S838" i="9"/>
  <c r="T838" i="9"/>
  <c r="L839" i="9"/>
  <c r="M839" i="9"/>
  <c r="N839" i="9"/>
  <c r="O839" i="9"/>
  <c r="P839" i="9"/>
  <c r="Q839" i="9"/>
  <c r="R839" i="9"/>
  <c r="S839" i="9"/>
  <c r="T839" i="9"/>
  <c r="L840" i="9"/>
  <c r="M840" i="9"/>
  <c r="N840" i="9"/>
  <c r="O840" i="9"/>
  <c r="P840" i="9"/>
  <c r="Q840" i="9"/>
  <c r="R840" i="9"/>
  <c r="S840" i="9"/>
  <c r="T840" i="9"/>
  <c r="L841" i="9"/>
  <c r="M841" i="9"/>
  <c r="N841" i="9"/>
  <c r="O841" i="9"/>
  <c r="P841" i="9"/>
  <c r="Q841" i="9"/>
  <c r="R841" i="9"/>
  <c r="S841" i="9"/>
  <c r="T841" i="9"/>
  <c r="L842" i="9"/>
  <c r="M842" i="9"/>
  <c r="N842" i="9"/>
  <c r="O842" i="9"/>
  <c r="P842" i="9"/>
  <c r="Q842" i="9"/>
  <c r="R842" i="9"/>
  <c r="S842" i="9"/>
  <c r="T842" i="9"/>
  <c r="L843" i="9"/>
  <c r="M843" i="9"/>
  <c r="N843" i="9"/>
  <c r="O843" i="9"/>
  <c r="P843" i="9"/>
  <c r="Q843" i="9"/>
  <c r="R843" i="9"/>
  <c r="S843" i="9"/>
  <c r="T843" i="9"/>
  <c r="L844" i="9"/>
  <c r="M844" i="9"/>
  <c r="N844" i="9"/>
  <c r="O844" i="9"/>
  <c r="P844" i="9"/>
  <c r="Q844" i="9"/>
  <c r="R844" i="9"/>
  <c r="S844" i="9"/>
  <c r="T844" i="9"/>
  <c r="L845" i="9"/>
  <c r="M845" i="9"/>
  <c r="N845" i="9"/>
  <c r="O845" i="9"/>
  <c r="P845" i="9"/>
  <c r="Q845" i="9"/>
  <c r="R845" i="9"/>
  <c r="S845" i="9"/>
  <c r="T845" i="9"/>
  <c r="L846" i="9"/>
  <c r="M846" i="9"/>
  <c r="N846" i="9"/>
  <c r="O846" i="9"/>
  <c r="P846" i="9"/>
  <c r="Q846" i="9"/>
  <c r="R846" i="9"/>
  <c r="S846" i="9"/>
  <c r="T846" i="9"/>
  <c r="L847" i="9"/>
  <c r="M847" i="9"/>
  <c r="N847" i="9"/>
  <c r="O847" i="9"/>
  <c r="P847" i="9"/>
  <c r="Q847" i="9"/>
  <c r="R847" i="9"/>
  <c r="S847" i="9"/>
  <c r="T847" i="9"/>
  <c r="L848" i="9"/>
  <c r="M848" i="9"/>
  <c r="N848" i="9"/>
  <c r="O848" i="9"/>
  <c r="P848" i="9"/>
  <c r="Q848" i="9"/>
  <c r="R848" i="9"/>
  <c r="S848" i="9"/>
  <c r="T848" i="9"/>
  <c r="L849" i="9"/>
  <c r="M849" i="9"/>
  <c r="N849" i="9"/>
  <c r="O849" i="9"/>
  <c r="P849" i="9"/>
  <c r="Q849" i="9"/>
  <c r="R849" i="9"/>
  <c r="S849" i="9"/>
  <c r="T849" i="9"/>
  <c r="L850" i="9"/>
  <c r="M850" i="9"/>
  <c r="N850" i="9"/>
  <c r="O850" i="9"/>
  <c r="P850" i="9"/>
  <c r="Q850" i="9"/>
  <c r="R850" i="9"/>
  <c r="S850" i="9"/>
  <c r="T850" i="9"/>
  <c r="L851" i="9"/>
  <c r="M851" i="9"/>
  <c r="N851" i="9"/>
  <c r="O851" i="9"/>
  <c r="P851" i="9"/>
  <c r="Q851" i="9"/>
  <c r="R851" i="9"/>
  <c r="S851" i="9"/>
  <c r="T851" i="9"/>
  <c r="L852" i="9"/>
  <c r="M852" i="9"/>
  <c r="N852" i="9"/>
  <c r="O852" i="9"/>
  <c r="P852" i="9"/>
  <c r="Q852" i="9"/>
  <c r="R852" i="9"/>
  <c r="S852" i="9"/>
  <c r="T852" i="9"/>
  <c r="L853" i="9"/>
  <c r="M853" i="9"/>
  <c r="N853" i="9"/>
  <c r="O853" i="9"/>
  <c r="P853" i="9"/>
  <c r="Q853" i="9"/>
  <c r="R853" i="9"/>
  <c r="S853" i="9"/>
  <c r="T853" i="9"/>
  <c r="L854" i="9"/>
  <c r="M854" i="9"/>
  <c r="N854" i="9"/>
  <c r="O854" i="9"/>
  <c r="P854" i="9"/>
  <c r="Q854" i="9"/>
  <c r="R854" i="9"/>
  <c r="S854" i="9"/>
  <c r="T854" i="9"/>
  <c r="L855" i="9"/>
  <c r="M855" i="9"/>
  <c r="N855" i="9"/>
  <c r="O855" i="9"/>
  <c r="P855" i="9"/>
  <c r="Q855" i="9"/>
  <c r="R855" i="9"/>
  <c r="S855" i="9"/>
  <c r="T855" i="9"/>
  <c r="L856" i="9"/>
  <c r="M856" i="9"/>
  <c r="N856" i="9"/>
  <c r="O856" i="9"/>
  <c r="P856" i="9"/>
  <c r="Q856" i="9"/>
  <c r="R856" i="9"/>
  <c r="S856" i="9"/>
  <c r="T856" i="9"/>
  <c r="L857" i="9"/>
  <c r="M857" i="9"/>
  <c r="N857" i="9"/>
  <c r="O857" i="9"/>
  <c r="P857" i="9"/>
  <c r="Q857" i="9"/>
  <c r="R857" i="9"/>
  <c r="S857" i="9"/>
  <c r="T857" i="9"/>
  <c r="L858" i="9"/>
  <c r="M858" i="9"/>
  <c r="N858" i="9"/>
  <c r="O858" i="9"/>
  <c r="P858" i="9"/>
  <c r="Q858" i="9"/>
  <c r="R858" i="9"/>
  <c r="S858" i="9"/>
  <c r="T858" i="9"/>
  <c r="L859" i="9"/>
  <c r="M859" i="9"/>
  <c r="N859" i="9"/>
  <c r="O859" i="9"/>
  <c r="P859" i="9"/>
  <c r="Q859" i="9"/>
  <c r="R859" i="9"/>
  <c r="S859" i="9"/>
  <c r="T859" i="9"/>
  <c r="L860" i="9"/>
  <c r="M860" i="9"/>
  <c r="N860" i="9"/>
  <c r="O860" i="9"/>
  <c r="P860" i="9"/>
  <c r="Q860" i="9"/>
  <c r="R860" i="9"/>
  <c r="S860" i="9"/>
  <c r="T860" i="9"/>
  <c r="L861" i="9"/>
  <c r="M861" i="9"/>
  <c r="N861" i="9"/>
  <c r="O861" i="9"/>
  <c r="P861" i="9"/>
  <c r="Q861" i="9"/>
  <c r="R861" i="9"/>
  <c r="S861" i="9"/>
  <c r="T861" i="9"/>
  <c r="L862" i="9"/>
  <c r="M862" i="9"/>
  <c r="N862" i="9"/>
  <c r="O862" i="9"/>
  <c r="P862" i="9"/>
  <c r="Q862" i="9"/>
  <c r="R862" i="9"/>
  <c r="S862" i="9"/>
  <c r="T862" i="9"/>
  <c r="L863" i="9"/>
  <c r="M863" i="9"/>
  <c r="N863" i="9"/>
  <c r="O863" i="9"/>
  <c r="P863" i="9"/>
  <c r="Q863" i="9"/>
  <c r="R863" i="9"/>
  <c r="S863" i="9"/>
  <c r="T863" i="9"/>
  <c r="L864" i="9"/>
  <c r="M864" i="9"/>
  <c r="N864" i="9"/>
  <c r="O864" i="9"/>
  <c r="P864" i="9"/>
  <c r="Q864" i="9"/>
  <c r="R864" i="9"/>
  <c r="S864" i="9"/>
  <c r="T864" i="9"/>
  <c r="L865" i="9"/>
  <c r="M865" i="9"/>
  <c r="N865" i="9"/>
  <c r="O865" i="9"/>
  <c r="P865" i="9"/>
  <c r="Q865" i="9"/>
  <c r="R865" i="9"/>
  <c r="S865" i="9"/>
  <c r="T865" i="9"/>
  <c r="L866" i="9"/>
  <c r="M866" i="9"/>
  <c r="N866" i="9"/>
  <c r="O866" i="9"/>
  <c r="P866" i="9"/>
  <c r="Q866" i="9"/>
  <c r="R866" i="9"/>
  <c r="S866" i="9"/>
  <c r="T866" i="9"/>
  <c r="L867" i="9"/>
  <c r="M867" i="9"/>
  <c r="N867" i="9"/>
  <c r="O867" i="9"/>
  <c r="P867" i="9"/>
  <c r="Q867" i="9"/>
  <c r="R867" i="9"/>
  <c r="S867" i="9"/>
  <c r="T867" i="9"/>
  <c r="L868" i="9"/>
  <c r="M868" i="9"/>
  <c r="N868" i="9"/>
  <c r="O868" i="9"/>
  <c r="P868" i="9"/>
  <c r="Q868" i="9"/>
  <c r="R868" i="9"/>
  <c r="S868" i="9"/>
  <c r="T868" i="9"/>
  <c r="L869" i="9"/>
  <c r="M869" i="9"/>
  <c r="N869" i="9"/>
  <c r="O869" i="9"/>
  <c r="P869" i="9"/>
  <c r="Q869" i="9"/>
  <c r="R869" i="9"/>
  <c r="S869" i="9"/>
  <c r="T869" i="9"/>
  <c r="L870" i="9"/>
  <c r="M870" i="9"/>
  <c r="N870" i="9"/>
  <c r="O870" i="9"/>
  <c r="P870" i="9"/>
  <c r="Q870" i="9"/>
  <c r="R870" i="9"/>
  <c r="S870" i="9"/>
  <c r="T870" i="9"/>
  <c r="L871" i="9"/>
  <c r="M871" i="9"/>
  <c r="N871" i="9"/>
  <c r="O871" i="9"/>
  <c r="P871" i="9"/>
  <c r="Q871" i="9"/>
  <c r="R871" i="9"/>
  <c r="S871" i="9"/>
  <c r="T871" i="9"/>
  <c r="L872" i="9"/>
  <c r="M872" i="9"/>
  <c r="N872" i="9"/>
  <c r="O872" i="9"/>
  <c r="P872" i="9"/>
  <c r="Q872" i="9"/>
  <c r="R872" i="9"/>
  <c r="S872" i="9"/>
  <c r="T872" i="9"/>
  <c r="L873" i="9"/>
  <c r="M873" i="9"/>
  <c r="N873" i="9"/>
  <c r="O873" i="9"/>
  <c r="P873" i="9"/>
  <c r="Q873" i="9"/>
  <c r="R873" i="9"/>
  <c r="S873" i="9"/>
  <c r="T873" i="9"/>
  <c r="L874" i="9"/>
  <c r="M874" i="9"/>
  <c r="N874" i="9"/>
  <c r="O874" i="9"/>
  <c r="P874" i="9"/>
  <c r="Q874" i="9"/>
  <c r="R874" i="9"/>
  <c r="S874" i="9"/>
  <c r="T874" i="9"/>
  <c r="L875" i="9"/>
  <c r="M875" i="9"/>
  <c r="N875" i="9"/>
  <c r="O875" i="9"/>
  <c r="P875" i="9"/>
  <c r="Q875" i="9"/>
  <c r="R875" i="9"/>
  <c r="S875" i="9"/>
  <c r="T875" i="9"/>
  <c r="L876" i="9"/>
  <c r="M876" i="9"/>
  <c r="N876" i="9"/>
  <c r="O876" i="9"/>
  <c r="P876" i="9"/>
  <c r="Q876" i="9"/>
  <c r="R876" i="9"/>
  <c r="S876" i="9"/>
  <c r="T876" i="9"/>
  <c r="L877" i="9"/>
  <c r="M877" i="9"/>
  <c r="N877" i="9"/>
  <c r="O877" i="9"/>
  <c r="P877" i="9"/>
  <c r="Q877" i="9"/>
  <c r="R877" i="9"/>
  <c r="S877" i="9"/>
  <c r="T877" i="9"/>
  <c r="L878" i="9"/>
  <c r="M878" i="9"/>
  <c r="N878" i="9"/>
  <c r="O878" i="9"/>
  <c r="P878" i="9"/>
  <c r="Q878" i="9"/>
  <c r="R878" i="9"/>
  <c r="S878" i="9"/>
  <c r="T878" i="9"/>
  <c r="L879" i="9"/>
  <c r="M879" i="9"/>
  <c r="N879" i="9"/>
  <c r="O879" i="9"/>
  <c r="P879" i="9"/>
  <c r="Q879" i="9"/>
  <c r="R879" i="9"/>
  <c r="S879" i="9"/>
  <c r="T879" i="9"/>
  <c r="L880" i="9"/>
  <c r="M880" i="9"/>
  <c r="N880" i="9"/>
  <c r="O880" i="9"/>
  <c r="P880" i="9"/>
  <c r="Q880" i="9"/>
  <c r="R880" i="9"/>
  <c r="S880" i="9"/>
  <c r="T880" i="9"/>
  <c r="L881" i="9"/>
  <c r="M881" i="9"/>
  <c r="N881" i="9"/>
  <c r="O881" i="9"/>
  <c r="P881" i="9"/>
  <c r="Q881" i="9"/>
  <c r="R881" i="9"/>
  <c r="S881" i="9"/>
  <c r="T881" i="9"/>
  <c r="L882" i="9"/>
  <c r="M882" i="9"/>
  <c r="N882" i="9"/>
  <c r="O882" i="9"/>
  <c r="P882" i="9"/>
  <c r="Q882" i="9"/>
  <c r="R882" i="9"/>
  <c r="S882" i="9"/>
  <c r="T882" i="9"/>
  <c r="L883" i="9"/>
  <c r="M883" i="9"/>
  <c r="N883" i="9"/>
  <c r="O883" i="9"/>
  <c r="P883" i="9"/>
  <c r="Q883" i="9"/>
  <c r="R883" i="9"/>
  <c r="S883" i="9"/>
  <c r="T883" i="9"/>
  <c r="L884" i="9"/>
  <c r="M884" i="9"/>
  <c r="N884" i="9"/>
  <c r="O884" i="9"/>
  <c r="P884" i="9"/>
  <c r="Q884" i="9"/>
  <c r="R884" i="9"/>
  <c r="S884" i="9"/>
  <c r="T884" i="9"/>
  <c r="L885" i="9"/>
  <c r="M885" i="9"/>
  <c r="N885" i="9"/>
  <c r="O885" i="9"/>
  <c r="P885" i="9"/>
  <c r="Q885" i="9"/>
  <c r="R885" i="9"/>
  <c r="S885" i="9"/>
  <c r="T885" i="9"/>
  <c r="L886" i="9"/>
  <c r="M886" i="9"/>
  <c r="N886" i="9"/>
  <c r="O886" i="9"/>
  <c r="P886" i="9"/>
  <c r="Q886" i="9"/>
  <c r="R886" i="9"/>
  <c r="S886" i="9"/>
  <c r="T886" i="9"/>
  <c r="L887" i="9"/>
  <c r="M887" i="9"/>
  <c r="N887" i="9"/>
  <c r="O887" i="9"/>
  <c r="P887" i="9"/>
  <c r="Q887" i="9"/>
  <c r="R887" i="9"/>
  <c r="S887" i="9"/>
  <c r="T887" i="9"/>
  <c r="L888" i="9"/>
  <c r="M888" i="9"/>
  <c r="N888" i="9"/>
  <c r="O888" i="9"/>
  <c r="P888" i="9"/>
  <c r="Q888" i="9"/>
  <c r="R888" i="9"/>
  <c r="S888" i="9"/>
  <c r="T888" i="9"/>
  <c r="L889" i="9"/>
  <c r="M889" i="9"/>
  <c r="N889" i="9"/>
  <c r="O889" i="9"/>
  <c r="P889" i="9"/>
  <c r="Q889" i="9"/>
  <c r="R889" i="9"/>
  <c r="S889" i="9"/>
  <c r="T889" i="9"/>
  <c r="L890" i="9"/>
  <c r="M890" i="9"/>
  <c r="N890" i="9"/>
  <c r="O890" i="9"/>
  <c r="P890" i="9"/>
  <c r="Q890" i="9"/>
  <c r="R890" i="9"/>
  <c r="S890" i="9"/>
  <c r="T890" i="9"/>
  <c r="L891" i="9"/>
  <c r="M891" i="9"/>
  <c r="N891" i="9"/>
  <c r="O891" i="9"/>
  <c r="P891" i="9"/>
  <c r="Q891" i="9"/>
  <c r="R891" i="9"/>
  <c r="S891" i="9"/>
  <c r="T891" i="9"/>
  <c r="L892" i="9"/>
  <c r="M892" i="9"/>
  <c r="N892" i="9"/>
  <c r="O892" i="9"/>
  <c r="P892" i="9"/>
  <c r="Q892" i="9"/>
  <c r="R892" i="9"/>
  <c r="S892" i="9"/>
  <c r="T892" i="9"/>
  <c r="L893" i="9"/>
  <c r="M893" i="9"/>
  <c r="N893" i="9"/>
  <c r="O893" i="9"/>
  <c r="P893" i="9"/>
  <c r="Q893" i="9"/>
  <c r="R893" i="9"/>
  <c r="S893" i="9"/>
  <c r="T893" i="9"/>
  <c r="L894" i="9"/>
  <c r="M894" i="9"/>
  <c r="N894" i="9"/>
  <c r="O894" i="9"/>
  <c r="P894" i="9"/>
  <c r="Q894" i="9"/>
  <c r="R894" i="9"/>
  <c r="S894" i="9"/>
  <c r="T894" i="9"/>
  <c r="L895" i="9"/>
  <c r="M895" i="9"/>
  <c r="N895" i="9"/>
  <c r="O895" i="9"/>
  <c r="P895" i="9"/>
  <c r="Q895" i="9"/>
  <c r="R895" i="9"/>
  <c r="S895" i="9"/>
  <c r="T895" i="9"/>
  <c r="L896" i="9"/>
  <c r="M896" i="9"/>
  <c r="N896" i="9"/>
  <c r="O896" i="9"/>
  <c r="P896" i="9"/>
  <c r="Q896" i="9"/>
  <c r="R896" i="9"/>
  <c r="S896" i="9"/>
  <c r="T896" i="9"/>
  <c r="L897" i="9"/>
  <c r="M897" i="9"/>
  <c r="N897" i="9"/>
  <c r="O897" i="9"/>
  <c r="P897" i="9"/>
  <c r="Q897" i="9"/>
  <c r="R897" i="9"/>
  <c r="S897" i="9"/>
  <c r="T897" i="9"/>
  <c r="L898" i="9"/>
  <c r="M898" i="9"/>
  <c r="N898" i="9"/>
  <c r="O898" i="9"/>
  <c r="P898" i="9"/>
  <c r="Q898" i="9"/>
  <c r="R898" i="9"/>
  <c r="S898" i="9"/>
  <c r="T898" i="9"/>
  <c r="L899" i="9"/>
  <c r="M899" i="9"/>
  <c r="N899" i="9"/>
  <c r="O899" i="9"/>
  <c r="P899" i="9"/>
  <c r="Q899" i="9"/>
  <c r="R899" i="9"/>
  <c r="S899" i="9"/>
  <c r="T899" i="9"/>
  <c r="L900" i="9"/>
  <c r="M900" i="9"/>
  <c r="N900" i="9"/>
  <c r="O900" i="9"/>
  <c r="P900" i="9"/>
  <c r="Q900" i="9"/>
  <c r="R900" i="9"/>
  <c r="S900" i="9"/>
  <c r="T900" i="9"/>
  <c r="L901" i="9"/>
  <c r="M901" i="9"/>
  <c r="N901" i="9"/>
  <c r="O901" i="9"/>
  <c r="P901" i="9"/>
  <c r="Q901" i="9"/>
  <c r="R901" i="9"/>
  <c r="S901" i="9"/>
  <c r="T901" i="9"/>
  <c r="L902" i="9"/>
  <c r="M902" i="9"/>
  <c r="N902" i="9"/>
  <c r="O902" i="9"/>
  <c r="P902" i="9"/>
  <c r="Q902" i="9"/>
  <c r="R902" i="9"/>
  <c r="S902" i="9"/>
  <c r="T902" i="9"/>
  <c r="L903" i="9"/>
  <c r="M903" i="9"/>
  <c r="N903" i="9"/>
  <c r="O903" i="9"/>
  <c r="P903" i="9"/>
  <c r="Q903" i="9"/>
  <c r="R903" i="9"/>
  <c r="S903" i="9"/>
  <c r="T903" i="9"/>
  <c r="L904" i="9"/>
  <c r="M904" i="9"/>
  <c r="N904" i="9"/>
  <c r="O904" i="9"/>
  <c r="P904" i="9"/>
  <c r="Q904" i="9"/>
  <c r="R904" i="9"/>
  <c r="S904" i="9"/>
  <c r="T904" i="9"/>
  <c r="L905" i="9"/>
  <c r="M905" i="9"/>
  <c r="N905" i="9"/>
  <c r="O905" i="9"/>
  <c r="P905" i="9"/>
  <c r="Q905" i="9"/>
  <c r="R905" i="9"/>
  <c r="S905" i="9"/>
  <c r="T905" i="9"/>
  <c r="L906" i="9"/>
  <c r="M906" i="9"/>
  <c r="N906" i="9"/>
  <c r="O906" i="9"/>
  <c r="P906" i="9"/>
  <c r="Q906" i="9"/>
  <c r="R906" i="9"/>
  <c r="S906" i="9"/>
  <c r="T906" i="9"/>
  <c r="L907" i="9"/>
  <c r="M907" i="9"/>
  <c r="N907" i="9"/>
  <c r="O907" i="9"/>
  <c r="P907" i="9"/>
  <c r="Q907" i="9"/>
  <c r="R907" i="9"/>
  <c r="S907" i="9"/>
  <c r="T907" i="9"/>
  <c r="L908" i="9"/>
  <c r="M908" i="9"/>
  <c r="N908" i="9"/>
  <c r="O908" i="9"/>
  <c r="P908" i="9"/>
  <c r="Q908" i="9"/>
  <c r="R908" i="9"/>
  <c r="S908" i="9"/>
  <c r="T908" i="9"/>
  <c r="L909" i="9"/>
  <c r="M909" i="9"/>
  <c r="N909" i="9"/>
  <c r="O909" i="9"/>
  <c r="P909" i="9"/>
  <c r="Q909" i="9"/>
  <c r="R909" i="9"/>
  <c r="S909" i="9"/>
  <c r="T909" i="9"/>
  <c r="L910" i="9"/>
  <c r="M910" i="9"/>
  <c r="N910" i="9"/>
  <c r="O910" i="9"/>
  <c r="P910" i="9"/>
  <c r="Q910" i="9"/>
  <c r="R910" i="9"/>
  <c r="S910" i="9"/>
  <c r="T910" i="9"/>
  <c r="L911" i="9"/>
  <c r="M911" i="9"/>
  <c r="N911" i="9"/>
  <c r="O911" i="9"/>
  <c r="P911" i="9"/>
  <c r="Q911" i="9"/>
  <c r="R911" i="9"/>
  <c r="S911" i="9"/>
  <c r="T911" i="9"/>
  <c r="L912" i="9"/>
  <c r="M912" i="9"/>
  <c r="N912" i="9"/>
  <c r="O912" i="9"/>
  <c r="P912" i="9"/>
  <c r="Q912" i="9"/>
  <c r="R912" i="9"/>
  <c r="S912" i="9"/>
  <c r="T912" i="9"/>
  <c r="L913" i="9"/>
  <c r="M913" i="9"/>
  <c r="N913" i="9"/>
  <c r="O913" i="9"/>
  <c r="P913" i="9"/>
  <c r="Q913" i="9"/>
  <c r="R913" i="9"/>
  <c r="S913" i="9"/>
  <c r="T913" i="9"/>
  <c r="L914" i="9"/>
  <c r="M914" i="9"/>
  <c r="N914" i="9"/>
  <c r="O914" i="9"/>
  <c r="P914" i="9"/>
  <c r="Q914" i="9"/>
  <c r="R914" i="9"/>
  <c r="S914" i="9"/>
  <c r="T914" i="9"/>
  <c r="L915" i="9"/>
  <c r="M915" i="9"/>
  <c r="N915" i="9"/>
  <c r="O915" i="9"/>
  <c r="P915" i="9"/>
  <c r="Q915" i="9"/>
  <c r="R915" i="9"/>
  <c r="S915" i="9"/>
  <c r="T915" i="9"/>
  <c r="L916" i="9"/>
  <c r="M916" i="9"/>
  <c r="N916" i="9"/>
  <c r="O916" i="9"/>
  <c r="P916" i="9"/>
  <c r="Q916" i="9"/>
  <c r="R916" i="9"/>
  <c r="S916" i="9"/>
  <c r="T916" i="9"/>
  <c r="L917" i="9"/>
  <c r="M917" i="9"/>
  <c r="N917" i="9"/>
  <c r="O917" i="9"/>
  <c r="P917" i="9"/>
  <c r="Q917" i="9"/>
  <c r="R917" i="9"/>
  <c r="S917" i="9"/>
  <c r="T917" i="9"/>
  <c r="L918" i="9"/>
  <c r="M918" i="9"/>
  <c r="N918" i="9"/>
  <c r="O918" i="9"/>
  <c r="P918" i="9"/>
  <c r="Q918" i="9"/>
  <c r="R918" i="9"/>
  <c r="S918" i="9"/>
  <c r="T918" i="9"/>
  <c r="L919" i="9"/>
  <c r="M919" i="9"/>
  <c r="N919" i="9"/>
  <c r="O919" i="9"/>
  <c r="P919" i="9"/>
  <c r="Q919" i="9"/>
  <c r="R919" i="9"/>
  <c r="S919" i="9"/>
  <c r="T919" i="9"/>
  <c r="L920" i="9"/>
  <c r="M920" i="9"/>
  <c r="N920" i="9"/>
  <c r="O920" i="9"/>
  <c r="P920" i="9"/>
  <c r="Q920" i="9"/>
  <c r="R920" i="9"/>
  <c r="S920" i="9"/>
  <c r="T920" i="9"/>
  <c r="L921" i="9"/>
  <c r="M921" i="9"/>
  <c r="N921" i="9"/>
  <c r="O921" i="9"/>
  <c r="P921" i="9"/>
  <c r="Q921" i="9"/>
  <c r="R921" i="9"/>
  <c r="S921" i="9"/>
  <c r="T921" i="9"/>
  <c r="L922" i="9"/>
  <c r="M922" i="9"/>
  <c r="N922" i="9"/>
  <c r="O922" i="9"/>
  <c r="P922" i="9"/>
  <c r="Q922" i="9"/>
  <c r="R922" i="9"/>
  <c r="S922" i="9"/>
  <c r="T922" i="9"/>
  <c r="L923" i="9"/>
  <c r="M923" i="9"/>
  <c r="N923" i="9"/>
  <c r="O923" i="9"/>
  <c r="P923" i="9"/>
  <c r="Q923" i="9"/>
  <c r="R923" i="9"/>
  <c r="S923" i="9"/>
  <c r="T923" i="9"/>
  <c r="L924" i="9"/>
  <c r="M924" i="9"/>
  <c r="N924" i="9"/>
  <c r="O924" i="9"/>
  <c r="P924" i="9"/>
  <c r="Q924" i="9"/>
  <c r="R924" i="9"/>
  <c r="S924" i="9"/>
  <c r="T924" i="9"/>
  <c r="L925" i="9"/>
  <c r="M925" i="9"/>
  <c r="N925" i="9"/>
  <c r="O925" i="9"/>
  <c r="P925" i="9"/>
  <c r="Q925" i="9"/>
  <c r="R925" i="9"/>
  <c r="S925" i="9"/>
  <c r="T925" i="9"/>
  <c r="L926" i="9"/>
  <c r="M926" i="9"/>
  <c r="N926" i="9"/>
  <c r="O926" i="9"/>
  <c r="P926" i="9"/>
  <c r="Q926" i="9"/>
  <c r="R926" i="9"/>
  <c r="S926" i="9"/>
  <c r="T926" i="9"/>
  <c r="L927" i="9"/>
  <c r="M927" i="9"/>
  <c r="N927" i="9"/>
  <c r="O927" i="9"/>
  <c r="P927" i="9"/>
  <c r="Q927" i="9"/>
  <c r="R927" i="9"/>
  <c r="S927" i="9"/>
  <c r="T927" i="9"/>
  <c r="L928" i="9"/>
  <c r="M928" i="9"/>
  <c r="N928" i="9"/>
  <c r="O928" i="9"/>
  <c r="P928" i="9"/>
  <c r="Q928" i="9"/>
  <c r="R928" i="9"/>
  <c r="S928" i="9"/>
  <c r="T928" i="9"/>
  <c r="L929" i="9"/>
  <c r="M929" i="9"/>
  <c r="N929" i="9"/>
  <c r="O929" i="9"/>
  <c r="P929" i="9"/>
  <c r="Q929" i="9"/>
  <c r="R929" i="9"/>
  <c r="S929" i="9"/>
  <c r="T929" i="9"/>
  <c r="L930" i="9"/>
  <c r="M930" i="9"/>
  <c r="N930" i="9"/>
  <c r="O930" i="9"/>
  <c r="P930" i="9"/>
  <c r="Q930" i="9"/>
  <c r="R930" i="9"/>
  <c r="S930" i="9"/>
  <c r="T930" i="9"/>
  <c r="L931" i="9"/>
  <c r="M931" i="9"/>
  <c r="N931" i="9"/>
  <c r="O931" i="9"/>
  <c r="P931" i="9"/>
  <c r="Q931" i="9"/>
  <c r="R931" i="9"/>
  <c r="S931" i="9"/>
  <c r="T931" i="9"/>
  <c r="L932" i="9"/>
  <c r="M932" i="9"/>
  <c r="N932" i="9"/>
  <c r="O932" i="9"/>
  <c r="P932" i="9"/>
  <c r="Q932" i="9"/>
  <c r="R932" i="9"/>
  <c r="S932" i="9"/>
  <c r="T932" i="9"/>
  <c r="L933" i="9"/>
  <c r="M933" i="9"/>
  <c r="N933" i="9"/>
  <c r="O933" i="9"/>
  <c r="P933" i="9"/>
  <c r="Q933" i="9"/>
  <c r="R933" i="9"/>
  <c r="S933" i="9"/>
  <c r="T933" i="9"/>
  <c r="L934" i="9"/>
  <c r="M934" i="9"/>
  <c r="N934" i="9"/>
  <c r="O934" i="9"/>
  <c r="P934" i="9"/>
  <c r="Q934" i="9"/>
  <c r="R934" i="9"/>
  <c r="S934" i="9"/>
  <c r="T934" i="9"/>
  <c r="L935" i="9"/>
  <c r="M935" i="9"/>
  <c r="N935" i="9"/>
  <c r="O935" i="9"/>
  <c r="P935" i="9"/>
  <c r="Q935" i="9"/>
  <c r="R935" i="9"/>
  <c r="S935" i="9"/>
  <c r="T935" i="9"/>
  <c r="L936" i="9"/>
  <c r="M936" i="9"/>
  <c r="N936" i="9"/>
  <c r="O936" i="9"/>
  <c r="P936" i="9"/>
  <c r="Q936" i="9"/>
  <c r="R936" i="9"/>
  <c r="S936" i="9"/>
  <c r="T936" i="9"/>
  <c r="L937" i="9"/>
  <c r="M937" i="9"/>
  <c r="N937" i="9"/>
  <c r="O937" i="9"/>
  <c r="P937" i="9"/>
  <c r="Q937" i="9"/>
  <c r="R937" i="9"/>
  <c r="S937" i="9"/>
  <c r="T937" i="9"/>
  <c r="L938" i="9"/>
  <c r="M938" i="9"/>
  <c r="N938" i="9"/>
  <c r="O938" i="9"/>
  <c r="P938" i="9"/>
  <c r="Q938" i="9"/>
  <c r="R938" i="9"/>
  <c r="S938" i="9"/>
  <c r="T938" i="9"/>
  <c r="L939" i="9"/>
  <c r="M939" i="9"/>
  <c r="N939" i="9"/>
  <c r="O939" i="9"/>
  <c r="P939" i="9"/>
  <c r="Q939" i="9"/>
  <c r="R939" i="9"/>
  <c r="S939" i="9"/>
  <c r="T939" i="9"/>
  <c r="L940" i="9"/>
  <c r="M940" i="9"/>
  <c r="N940" i="9"/>
  <c r="O940" i="9"/>
  <c r="P940" i="9"/>
  <c r="Q940" i="9"/>
  <c r="R940" i="9"/>
  <c r="S940" i="9"/>
  <c r="T940" i="9"/>
  <c r="L941" i="9"/>
  <c r="M941" i="9"/>
  <c r="N941" i="9"/>
  <c r="O941" i="9"/>
  <c r="P941" i="9"/>
  <c r="Q941" i="9"/>
  <c r="R941" i="9"/>
  <c r="S941" i="9"/>
  <c r="T941" i="9"/>
  <c r="L942" i="9"/>
  <c r="M942" i="9"/>
  <c r="N942" i="9"/>
  <c r="O942" i="9"/>
  <c r="P942" i="9"/>
  <c r="Q942" i="9"/>
  <c r="R942" i="9"/>
  <c r="S942" i="9"/>
  <c r="T942" i="9"/>
  <c r="L943" i="9"/>
  <c r="M943" i="9"/>
  <c r="N943" i="9"/>
  <c r="O943" i="9"/>
  <c r="P943" i="9"/>
  <c r="Q943" i="9"/>
  <c r="R943" i="9"/>
  <c r="S943" i="9"/>
  <c r="T943" i="9"/>
  <c r="L944" i="9"/>
  <c r="M944" i="9"/>
  <c r="N944" i="9"/>
  <c r="O944" i="9"/>
  <c r="P944" i="9"/>
  <c r="Q944" i="9"/>
  <c r="R944" i="9"/>
  <c r="S944" i="9"/>
  <c r="T944" i="9"/>
  <c r="L945" i="9"/>
  <c r="M945" i="9"/>
  <c r="N945" i="9"/>
  <c r="O945" i="9"/>
  <c r="P945" i="9"/>
  <c r="Q945" i="9"/>
  <c r="R945" i="9"/>
  <c r="S945" i="9"/>
  <c r="T945" i="9"/>
  <c r="L946" i="9"/>
  <c r="M946" i="9"/>
  <c r="N946" i="9"/>
  <c r="O946" i="9"/>
  <c r="P946" i="9"/>
  <c r="Q946" i="9"/>
  <c r="R946" i="9"/>
  <c r="S946" i="9"/>
  <c r="T946" i="9"/>
  <c r="L947" i="9"/>
  <c r="M947" i="9"/>
  <c r="N947" i="9"/>
  <c r="O947" i="9"/>
  <c r="P947" i="9"/>
  <c r="Q947" i="9"/>
  <c r="R947" i="9"/>
  <c r="S947" i="9"/>
  <c r="T947" i="9"/>
  <c r="L948" i="9"/>
  <c r="M948" i="9"/>
  <c r="N948" i="9"/>
  <c r="O948" i="9"/>
  <c r="P948" i="9"/>
  <c r="Q948" i="9"/>
  <c r="R948" i="9"/>
  <c r="S948" i="9"/>
  <c r="T948" i="9"/>
  <c r="L949" i="9"/>
  <c r="M949" i="9"/>
  <c r="N949" i="9"/>
  <c r="O949" i="9"/>
  <c r="P949" i="9"/>
  <c r="Q949" i="9"/>
  <c r="R949" i="9"/>
  <c r="S949" i="9"/>
  <c r="T949" i="9"/>
  <c r="L950" i="9"/>
  <c r="M950" i="9"/>
  <c r="N950" i="9"/>
  <c r="O950" i="9"/>
  <c r="P950" i="9"/>
  <c r="Q950" i="9"/>
  <c r="R950" i="9"/>
  <c r="S950" i="9"/>
  <c r="T950" i="9"/>
  <c r="L951" i="9"/>
  <c r="M951" i="9"/>
  <c r="N951" i="9"/>
  <c r="O951" i="9"/>
  <c r="P951" i="9"/>
  <c r="Q951" i="9"/>
  <c r="R951" i="9"/>
  <c r="S951" i="9"/>
  <c r="T951" i="9"/>
  <c r="L952" i="9"/>
  <c r="M952" i="9"/>
  <c r="N952" i="9"/>
  <c r="O952" i="9"/>
  <c r="P952" i="9"/>
  <c r="Q952" i="9"/>
  <c r="R952" i="9"/>
  <c r="S952" i="9"/>
  <c r="T952" i="9"/>
  <c r="L953" i="9"/>
  <c r="M953" i="9"/>
  <c r="N953" i="9"/>
  <c r="O953" i="9"/>
  <c r="P953" i="9"/>
  <c r="Q953" i="9"/>
  <c r="R953" i="9"/>
  <c r="S953" i="9"/>
  <c r="T953" i="9"/>
  <c r="L954" i="9"/>
  <c r="M954" i="9"/>
  <c r="N954" i="9"/>
  <c r="O954" i="9"/>
  <c r="P954" i="9"/>
  <c r="Q954" i="9"/>
  <c r="R954" i="9"/>
  <c r="S954" i="9"/>
  <c r="T954" i="9"/>
  <c r="L955" i="9"/>
  <c r="M955" i="9"/>
  <c r="N955" i="9"/>
  <c r="O955" i="9"/>
  <c r="P955" i="9"/>
  <c r="Q955" i="9"/>
  <c r="R955" i="9"/>
  <c r="S955" i="9"/>
  <c r="T955" i="9"/>
  <c r="L956" i="9"/>
  <c r="M956" i="9"/>
  <c r="N956" i="9"/>
  <c r="O956" i="9"/>
  <c r="P956" i="9"/>
  <c r="Q956" i="9"/>
  <c r="R956" i="9"/>
  <c r="S956" i="9"/>
  <c r="T956" i="9"/>
  <c r="L957" i="9"/>
  <c r="M957" i="9"/>
  <c r="N957" i="9"/>
  <c r="O957" i="9"/>
  <c r="P957" i="9"/>
  <c r="Q957" i="9"/>
  <c r="R957" i="9"/>
  <c r="S957" i="9"/>
  <c r="T957" i="9"/>
  <c r="L958" i="9"/>
  <c r="M958" i="9"/>
  <c r="N958" i="9"/>
  <c r="O958" i="9"/>
  <c r="P958" i="9"/>
  <c r="Q958" i="9"/>
  <c r="R958" i="9"/>
  <c r="S958" i="9"/>
  <c r="T958" i="9"/>
  <c r="L959" i="9"/>
  <c r="M959" i="9"/>
  <c r="N959" i="9"/>
  <c r="O959" i="9"/>
  <c r="P959" i="9"/>
  <c r="Q959" i="9"/>
  <c r="R959" i="9"/>
  <c r="S959" i="9"/>
  <c r="T959" i="9"/>
  <c r="L960" i="9"/>
  <c r="M960" i="9"/>
  <c r="N960" i="9"/>
  <c r="O960" i="9"/>
  <c r="P960" i="9"/>
  <c r="Q960" i="9"/>
  <c r="R960" i="9"/>
  <c r="S960" i="9"/>
  <c r="T960" i="9"/>
  <c r="L961" i="9"/>
  <c r="M961" i="9"/>
  <c r="N961" i="9"/>
  <c r="O961" i="9"/>
  <c r="P961" i="9"/>
  <c r="Q961" i="9"/>
  <c r="R961" i="9"/>
  <c r="S961" i="9"/>
  <c r="T961" i="9"/>
  <c r="L962" i="9"/>
  <c r="M962" i="9"/>
  <c r="N962" i="9"/>
  <c r="O962" i="9"/>
  <c r="P962" i="9"/>
  <c r="Q962" i="9"/>
  <c r="R962" i="9"/>
  <c r="S962" i="9"/>
  <c r="T962" i="9"/>
  <c r="L963" i="9"/>
  <c r="M963" i="9"/>
  <c r="N963" i="9"/>
  <c r="O963" i="9"/>
  <c r="P963" i="9"/>
  <c r="Q963" i="9"/>
  <c r="R963" i="9"/>
  <c r="S963" i="9"/>
  <c r="T963" i="9"/>
  <c r="L964" i="9"/>
  <c r="M964" i="9"/>
  <c r="N964" i="9"/>
  <c r="O964" i="9"/>
  <c r="P964" i="9"/>
  <c r="Q964" i="9"/>
  <c r="R964" i="9"/>
  <c r="S964" i="9"/>
  <c r="T964" i="9"/>
  <c r="L965" i="9"/>
  <c r="M965" i="9"/>
  <c r="N965" i="9"/>
  <c r="O965" i="9"/>
  <c r="P965" i="9"/>
  <c r="Q965" i="9"/>
  <c r="R965" i="9"/>
  <c r="S965" i="9"/>
  <c r="T965" i="9"/>
  <c r="L966" i="9"/>
  <c r="M966" i="9"/>
  <c r="N966" i="9"/>
  <c r="O966" i="9"/>
  <c r="P966" i="9"/>
  <c r="Q966" i="9"/>
  <c r="R966" i="9"/>
  <c r="S966" i="9"/>
  <c r="T966" i="9"/>
  <c r="L967" i="9"/>
  <c r="M967" i="9"/>
  <c r="N967" i="9"/>
  <c r="O967" i="9"/>
  <c r="P967" i="9"/>
  <c r="Q967" i="9"/>
  <c r="R967" i="9"/>
  <c r="S967" i="9"/>
  <c r="T967" i="9"/>
  <c r="L968" i="9"/>
  <c r="M968" i="9"/>
  <c r="N968" i="9"/>
  <c r="O968" i="9"/>
  <c r="P968" i="9"/>
  <c r="Q968" i="9"/>
  <c r="R968" i="9"/>
  <c r="S968" i="9"/>
  <c r="T968" i="9"/>
  <c r="L969" i="9"/>
  <c r="M969" i="9"/>
  <c r="N969" i="9"/>
  <c r="O969" i="9"/>
  <c r="P969" i="9"/>
  <c r="Q969" i="9"/>
  <c r="R969" i="9"/>
  <c r="S969" i="9"/>
  <c r="T969" i="9"/>
  <c r="L970" i="9"/>
  <c r="M970" i="9"/>
  <c r="N970" i="9"/>
  <c r="O970" i="9"/>
  <c r="P970" i="9"/>
  <c r="Q970" i="9"/>
  <c r="R970" i="9"/>
  <c r="S970" i="9"/>
  <c r="T970" i="9"/>
  <c r="L971" i="9"/>
  <c r="M971" i="9"/>
  <c r="N971" i="9"/>
  <c r="O971" i="9"/>
  <c r="P971" i="9"/>
  <c r="Q971" i="9"/>
  <c r="R971" i="9"/>
  <c r="S971" i="9"/>
  <c r="T971" i="9"/>
  <c r="L972" i="9"/>
  <c r="M972" i="9"/>
  <c r="N972" i="9"/>
  <c r="O972" i="9"/>
  <c r="P972" i="9"/>
  <c r="Q972" i="9"/>
  <c r="R972" i="9"/>
  <c r="S972" i="9"/>
  <c r="T972" i="9"/>
  <c r="L973" i="9"/>
  <c r="M973" i="9"/>
  <c r="N973" i="9"/>
  <c r="O973" i="9"/>
  <c r="P973" i="9"/>
  <c r="Q973" i="9"/>
  <c r="R973" i="9"/>
  <c r="S973" i="9"/>
  <c r="T973" i="9"/>
  <c r="L974" i="9"/>
  <c r="M974" i="9"/>
  <c r="N974" i="9"/>
  <c r="O974" i="9"/>
  <c r="P974" i="9"/>
  <c r="Q974" i="9"/>
  <c r="R974" i="9"/>
  <c r="S974" i="9"/>
  <c r="T974" i="9"/>
  <c r="L975" i="9"/>
  <c r="M975" i="9"/>
  <c r="N975" i="9"/>
  <c r="O975" i="9"/>
  <c r="P975" i="9"/>
  <c r="Q975" i="9"/>
  <c r="R975" i="9"/>
  <c r="S975" i="9"/>
  <c r="T975" i="9"/>
  <c r="L976" i="9"/>
  <c r="M976" i="9"/>
  <c r="N976" i="9"/>
  <c r="O976" i="9"/>
  <c r="P976" i="9"/>
  <c r="Q976" i="9"/>
  <c r="R976" i="9"/>
  <c r="S976" i="9"/>
  <c r="T976" i="9"/>
  <c r="L977" i="9"/>
  <c r="M977" i="9"/>
  <c r="N977" i="9"/>
  <c r="O977" i="9"/>
  <c r="P977" i="9"/>
  <c r="Q977" i="9"/>
  <c r="R977" i="9"/>
  <c r="S977" i="9"/>
  <c r="T977" i="9"/>
  <c r="L978" i="9"/>
  <c r="M978" i="9"/>
  <c r="N978" i="9"/>
  <c r="O978" i="9"/>
  <c r="P978" i="9"/>
  <c r="Q978" i="9"/>
  <c r="R978" i="9"/>
  <c r="S978" i="9"/>
  <c r="T978" i="9"/>
  <c r="L979" i="9"/>
  <c r="M979" i="9"/>
  <c r="N979" i="9"/>
  <c r="O979" i="9"/>
  <c r="P979" i="9"/>
  <c r="Q979" i="9"/>
  <c r="R979" i="9"/>
  <c r="S979" i="9"/>
  <c r="T979" i="9"/>
  <c r="L980" i="9"/>
  <c r="M980" i="9"/>
  <c r="N980" i="9"/>
  <c r="O980" i="9"/>
  <c r="P980" i="9"/>
  <c r="Q980" i="9"/>
  <c r="R980" i="9"/>
  <c r="S980" i="9"/>
  <c r="T980" i="9"/>
  <c r="L981" i="9"/>
  <c r="M981" i="9"/>
  <c r="N981" i="9"/>
  <c r="O981" i="9"/>
  <c r="P981" i="9"/>
  <c r="Q981" i="9"/>
  <c r="R981" i="9"/>
  <c r="S981" i="9"/>
  <c r="T981" i="9"/>
  <c r="L982" i="9"/>
  <c r="M982" i="9"/>
  <c r="N982" i="9"/>
  <c r="O982" i="9"/>
  <c r="P982" i="9"/>
  <c r="Q982" i="9"/>
  <c r="R982" i="9"/>
  <c r="S982" i="9"/>
  <c r="T982" i="9"/>
  <c r="L983" i="9"/>
  <c r="M983" i="9"/>
  <c r="N983" i="9"/>
  <c r="O983" i="9"/>
  <c r="P983" i="9"/>
  <c r="Q983" i="9"/>
  <c r="R983" i="9"/>
  <c r="S983" i="9"/>
  <c r="T983" i="9"/>
  <c r="L984" i="9"/>
  <c r="M984" i="9"/>
  <c r="N984" i="9"/>
  <c r="O984" i="9"/>
  <c r="P984" i="9"/>
  <c r="Q984" i="9"/>
  <c r="R984" i="9"/>
  <c r="S984" i="9"/>
  <c r="T984" i="9"/>
  <c r="L985" i="9"/>
  <c r="M985" i="9"/>
  <c r="N985" i="9"/>
  <c r="O985" i="9"/>
  <c r="P985" i="9"/>
  <c r="Q985" i="9"/>
  <c r="R985" i="9"/>
  <c r="S985" i="9"/>
  <c r="T985" i="9"/>
  <c r="L986" i="9"/>
  <c r="M986" i="9"/>
  <c r="N986" i="9"/>
  <c r="O986" i="9"/>
  <c r="P986" i="9"/>
  <c r="Q986" i="9"/>
  <c r="R986" i="9"/>
  <c r="S986" i="9"/>
  <c r="T986" i="9"/>
  <c r="L987" i="9"/>
  <c r="M987" i="9"/>
  <c r="N987" i="9"/>
  <c r="O987" i="9"/>
  <c r="P987" i="9"/>
  <c r="Q987" i="9"/>
  <c r="R987" i="9"/>
  <c r="S987" i="9"/>
  <c r="T987" i="9"/>
  <c r="L988" i="9"/>
  <c r="M988" i="9"/>
  <c r="N988" i="9"/>
  <c r="O988" i="9"/>
  <c r="P988" i="9"/>
  <c r="Q988" i="9"/>
  <c r="R988" i="9"/>
  <c r="S988" i="9"/>
  <c r="T988" i="9"/>
  <c r="L989" i="9"/>
  <c r="M989" i="9"/>
  <c r="N989" i="9"/>
  <c r="O989" i="9"/>
  <c r="P989" i="9"/>
  <c r="Q989" i="9"/>
  <c r="R989" i="9"/>
  <c r="S989" i="9"/>
  <c r="T989" i="9"/>
  <c r="L990" i="9"/>
  <c r="M990" i="9"/>
  <c r="N990" i="9"/>
  <c r="O990" i="9"/>
  <c r="P990" i="9"/>
  <c r="Q990" i="9"/>
  <c r="R990" i="9"/>
  <c r="S990" i="9"/>
  <c r="T990" i="9"/>
  <c r="L991" i="9"/>
  <c r="M991" i="9"/>
  <c r="N991" i="9"/>
  <c r="O991" i="9"/>
  <c r="P991" i="9"/>
  <c r="Q991" i="9"/>
  <c r="R991" i="9"/>
  <c r="S991" i="9"/>
  <c r="T991" i="9"/>
  <c r="L992" i="9"/>
  <c r="M992" i="9"/>
  <c r="N992" i="9"/>
  <c r="O992" i="9"/>
  <c r="P992" i="9"/>
  <c r="Q992" i="9"/>
  <c r="R992" i="9"/>
  <c r="S992" i="9"/>
  <c r="T992" i="9"/>
  <c r="L993" i="9"/>
  <c r="M993" i="9"/>
  <c r="N993" i="9"/>
  <c r="O993" i="9"/>
  <c r="P993" i="9"/>
  <c r="Q993" i="9"/>
  <c r="R993" i="9"/>
  <c r="S993" i="9"/>
  <c r="T993" i="9"/>
  <c r="L994" i="9"/>
  <c r="M994" i="9"/>
  <c r="N994" i="9"/>
  <c r="O994" i="9"/>
  <c r="P994" i="9"/>
  <c r="Q994" i="9"/>
  <c r="R994" i="9"/>
  <c r="S994" i="9"/>
  <c r="T994" i="9"/>
  <c r="L995" i="9"/>
  <c r="M995" i="9"/>
  <c r="N995" i="9"/>
  <c r="O995" i="9"/>
  <c r="P995" i="9"/>
  <c r="Q995" i="9"/>
  <c r="R995" i="9"/>
  <c r="S995" i="9"/>
  <c r="T995" i="9"/>
  <c r="L996" i="9"/>
  <c r="M996" i="9"/>
  <c r="N996" i="9"/>
  <c r="O996" i="9"/>
  <c r="P996" i="9"/>
  <c r="Q996" i="9"/>
  <c r="R996" i="9"/>
  <c r="S996" i="9"/>
  <c r="T996" i="9"/>
  <c r="L997" i="9"/>
  <c r="M997" i="9"/>
  <c r="N997" i="9"/>
  <c r="O997" i="9"/>
  <c r="P997" i="9"/>
  <c r="Q997" i="9"/>
  <c r="R997" i="9"/>
  <c r="S997" i="9"/>
  <c r="T997" i="9"/>
  <c r="L998" i="9"/>
  <c r="M998" i="9"/>
  <c r="N998" i="9"/>
  <c r="O998" i="9"/>
  <c r="P998" i="9"/>
  <c r="Q998" i="9"/>
  <c r="R998" i="9"/>
  <c r="S998" i="9"/>
  <c r="T998" i="9"/>
  <c r="L999" i="9"/>
  <c r="M999" i="9"/>
  <c r="N999" i="9"/>
  <c r="O999" i="9"/>
  <c r="P999" i="9"/>
  <c r="Q999" i="9"/>
  <c r="R999" i="9"/>
  <c r="S999" i="9"/>
  <c r="T999" i="9"/>
  <c r="L1000" i="9"/>
  <c r="M1000" i="9"/>
  <c r="N1000" i="9"/>
  <c r="O1000" i="9"/>
  <c r="P1000" i="9"/>
  <c r="Q1000" i="9"/>
  <c r="R1000" i="9"/>
  <c r="S1000" i="9"/>
  <c r="T1000" i="9"/>
  <c r="L1001" i="9"/>
  <c r="M1001" i="9"/>
  <c r="N1001" i="9"/>
  <c r="O1001" i="9"/>
  <c r="P1001" i="9"/>
  <c r="Q1001" i="9"/>
  <c r="R1001" i="9"/>
  <c r="S1001" i="9"/>
  <c r="T1001" i="9"/>
  <c r="L1002" i="9"/>
  <c r="M1002" i="9"/>
  <c r="N1002" i="9"/>
  <c r="O1002" i="9"/>
  <c r="P1002" i="9"/>
  <c r="Q1002" i="9"/>
  <c r="R1002" i="9"/>
  <c r="S1002" i="9"/>
  <c r="T1002" i="9"/>
  <c r="L1003" i="9"/>
  <c r="M1003" i="9"/>
  <c r="N1003" i="9"/>
  <c r="O1003" i="9"/>
  <c r="P1003" i="9"/>
  <c r="Q1003" i="9"/>
  <c r="R1003" i="9"/>
  <c r="S1003" i="9"/>
  <c r="T1003" i="9"/>
  <c r="L1004" i="9"/>
  <c r="M1004" i="9"/>
  <c r="N1004" i="9"/>
  <c r="O1004" i="9"/>
  <c r="P1004" i="9"/>
  <c r="Q1004" i="9"/>
  <c r="R1004" i="9"/>
  <c r="S1004" i="9"/>
  <c r="T1004" i="9"/>
  <c r="L1005" i="9"/>
  <c r="M1005" i="9"/>
  <c r="N1005" i="9"/>
  <c r="O1005" i="9"/>
  <c r="P1005" i="9"/>
  <c r="Q1005" i="9"/>
  <c r="R1005" i="9"/>
  <c r="S1005" i="9"/>
  <c r="T1005" i="9"/>
  <c r="L1006" i="9"/>
  <c r="M1006" i="9"/>
  <c r="N1006" i="9"/>
  <c r="O1006" i="9"/>
  <c r="P1006" i="9"/>
  <c r="Q1006" i="9"/>
  <c r="R1006" i="9"/>
  <c r="S1006" i="9"/>
  <c r="T1006" i="9"/>
  <c r="L1007" i="9"/>
  <c r="M1007" i="9"/>
  <c r="N1007" i="9"/>
  <c r="O1007" i="9"/>
  <c r="P1007" i="9"/>
  <c r="Q1007" i="9"/>
  <c r="R1007" i="9"/>
  <c r="S1007" i="9"/>
  <c r="T1007" i="9"/>
  <c r="L1008" i="9"/>
  <c r="M1008" i="9"/>
  <c r="N1008" i="9"/>
  <c r="O1008" i="9"/>
  <c r="P1008" i="9"/>
  <c r="Q1008" i="9"/>
  <c r="R1008" i="9"/>
  <c r="S1008" i="9"/>
  <c r="T1008" i="9"/>
  <c r="L1009" i="9"/>
  <c r="M1009" i="9"/>
  <c r="N1009" i="9"/>
  <c r="O1009" i="9"/>
  <c r="P1009" i="9"/>
  <c r="Q1009" i="9"/>
  <c r="R1009" i="9"/>
  <c r="S1009" i="9"/>
  <c r="T1009" i="9"/>
  <c r="L1010" i="9"/>
  <c r="M1010" i="9"/>
  <c r="N1010" i="9"/>
  <c r="O1010" i="9"/>
  <c r="P1010" i="9"/>
  <c r="Q1010" i="9"/>
  <c r="R1010" i="9"/>
  <c r="S1010" i="9"/>
  <c r="T1010" i="9"/>
  <c r="L1011" i="9"/>
  <c r="M1011" i="9"/>
  <c r="N1011" i="9"/>
  <c r="O1011" i="9"/>
  <c r="P1011" i="9"/>
  <c r="Q1011" i="9"/>
  <c r="R1011" i="9"/>
  <c r="S1011" i="9"/>
  <c r="T1011" i="9"/>
  <c r="L1012" i="9"/>
  <c r="M1012" i="9"/>
  <c r="N1012" i="9"/>
  <c r="O1012" i="9"/>
  <c r="P1012" i="9"/>
  <c r="Q1012" i="9"/>
  <c r="R1012" i="9"/>
  <c r="S1012" i="9"/>
  <c r="T1012" i="9"/>
  <c r="L1013" i="9"/>
  <c r="M1013" i="9"/>
  <c r="N1013" i="9"/>
  <c r="O1013" i="9"/>
  <c r="P1013" i="9"/>
  <c r="Q1013" i="9"/>
  <c r="R1013" i="9"/>
  <c r="S1013" i="9"/>
  <c r="T1013" i="9"/>
  <c r="L1014" i="9"/>
  <c r="M1014" i="9"/>
  <c r="N1014" i="9"/>
  <c r="O1014" i="9"/>
  <c r="P1014" i="9"/>
  <c r="Q1014" i="9"/>
  <c r="R1014" i="9"/>
  <c r="S1014" i="9"/>
  <c r="T1014" i="9"/>
  <c r="L1015" i="9"/>
  <c r="M1015" i="9"/>
  <c r="N1015" i="9"/>
  <c r="O1015" i="9"/>
  <c r="P1015" i="9"/>
  <c r="Q1015" i="9"/>
  <c r="R1015" i="9"/>
  <c r="S1015" i="9"/>
  <c r="T1015" i="9"/>
  <c r="L1016" i="9"/>
  <c r="M1016" i="9"/>
  <c r="N1016" i="9"/>
  <c r="O1016" i="9"/>
  <c r="P1016" i="9"/>
  <c r="Q1016" i="9"/>
  <c r="R1016" i="9"/>
  <c r="S1016" i="9"/>
  <c r="T1016" i="9"/>
  <c r="L1017" i="9"/>
  <c r="M1017" i="9"/>
  <c r="N1017" i="9"/>
  <c r="O1017" i="9"/>
  <c r="P1017" i="9"/>
  <c r="Q1017" i="9"/>
  <c r="R1017" i="9"/>
  <c r="S1017" i="9"/>
  <c r="T1017" i="9"/>
  <c r="L1018" i="9"/>
  <c r="M1018" i="9"/>
  <c r="N1018" i="9"/>
  <c r="O1018" i="9"/>
  <c r="P1018" i="9"/>
  <c r="Q1018" i="9"/>
  <c r="R1018" i="9"/>
  <c r="S1018" i="9"/>
  <c r="T1018" i="9"/>
  <c r="L1019" i="9"/>
  <c r="M1019" i="9"/>
  <c r="N1019" i="9"/>
  <c r="O1019" i="9"/>
  <c r="P1019" i="9"/>
  <c r="Q1019" i="9"/>
  <c r="R1019" i="9"/>
  <c r="S1019" i="9"/>
  <c r="T1019" i="9"/>
  <c r="L1020" i="9"/>
  <c r="M1020" i="9"/>
  <c r="N1020" i="9"/>
  <c r="O1020" i="9"/>
  <c r="P1020" i="9"/>
  <c r="Q1020" i="9"/>
  <c r="R1020" i="9"/>
  <c r="S1020" i="9"/>
  <c r="T1020" i="9"/>
  <c r="L1021" i="9"/>
  <c r="M1021" i="9"/>
  <c r="N1021" i="9"/>
  <c r="O1021" i="9"/>
  <c r="P1021" i="9"/>
  <c r="Q1021" i="9"/>
  <c r="R1021" i="9"/>
  <c r="S1021" i="9"/>
  <c r="T1021" i="9"/>
  <c r="L1022" i="9"/>
  <c r="M1022" i="9"/>
  <c r="N1022" i="9"/>
  <c r="O1022" i="9"/>
  <c r="P1022" i="9"/>
  <c r="Q1022" i="9"/>
  <c r="R1022" i="9"/>
  <c r="S1022" i="9"/>
  <c r="T1022" i="9"/>
  <c r="L1023" i="9"/>
  <c r="M1023" i="9"/>
  <c r="N1023" i="9"/>
  <c r="O1023" i="9"/>
  <c r="P1023" i="9"/>
  <c r="Q1023" i="9"/>
  <c r="R1023" i="9"/>
  <c r="S1023" i="9"/>
  <c r="T1023" i="9"/>
  <c r="L1024" i="9"/>
  <c r="M1024" i="9"/>
  <c r="N1024" i="9"/>
  <c r="O1024" i="9"/>
  <c r="P1024" i="9"/>
  <c r="Q1024" i="9"/>
  <c r="R1024" i="9"/>
  <c r="S1024" i="9"/>
  <c r="T1024" i="9"/>
  <c r="L1025" i="9"/>
  <c r="M1025" i="9"/>
  <c r="N1025" i="9"/>
  <c r="O1025" i="9"/>
  <c r="P1025" i="9"/>
  <c r="Q1025" i="9"/>
  <c r="R1025" i="9"/>
  <c r="S1025" i="9"/>
  <c r="T1025" i="9"/>
  <c r="L1026" i="9"/>
  <c r="M1026" i="9"/>
  <c r="N1026" i="9"/>
  <c r="O1026" i="9"/>
  <c r="P1026" i="9"/>
  <c r="Q1026" i="9"/>
  <c r="R1026" i="9"/>
  <c r="S1026" i="9"/>
  <c r="T1026" i="9"/>
  <c r="L1027" i="9"/>
  <c r="M1027" i="9"/>
  <c r="N1027" i="9"/>
  <c r="O1027" i="9"/>
  <c r="P1027" i="9"/>
  <c r="Q1027" i="9"/>
  <c r="R1027" i="9"/>
  <c r="S1027" i="9"/>
  <c r="T1027" i="9"/>
  <c r="L1028" i="9"/>
  <c r="M1028" i="9"/>
  <c r="N1028" i="9"/>
  <c r="O1028" i="9"/>
  <c r="P1028" i="9"/>
  <c r="Q1028" i="9"/>
  <c r="R1028" i="9"/>
  <c r="S1028" i="9"/>
  <c r="T1028" i="9"/>
  <c r="L1029" i="9"/>
  <c r="M1029" i="9"/>
  <c r="N1029" i="9"/>
  <c r="O1029" i="9"/>
  <c r="P1029" i="9"/>
  <c r="Q1029" i="9"/>
  <c r="R1029" i="9"/>
  <c r="S1029" i="9"/>
  <c r="T1029" i="9"/>
  <c r="L1030" i="9"/>
  <c r="M1030" i="9"/>
  <c r="N1030" i="9"/>
  <c r="O1030" i="9"/>
  <c r="P1030" i="9"/>
  <c r="Q1030" i="9"/>
  <c r="R1030" i="9"/>
  <c r="S1030" i="9"/>
  <c r="T1030" i="9"/>
  <c r="L1031" i="9"/>
  <c r="M1031" i="9"/>
  <c r="N1031" i="9"/>
  <c r="O1031" i="9"/>
  <c r="P1031" i="9"/>
  <c r="Q1031" i="9"/>
  <c r="R1031" i="9"/>
  <c r="S1031" i="9"/>
  <c r="T1031" i="9"/>
  <c r="L1032" i="9"/>
  <c r="M1032" i="9"/>
  <c r="N1032" i="9"/>
  <c r="O1032" i="9"/>
  <c r="P1032" i="9"/>
  <c r="Q1032" i="9"/>
  <c r="R1032" i="9"/>
  <c r="S1032" i="9"/>
  <c r="T1032" i="9"/>
  <c r="L1033" i="9"/>
  <c r="M1033" i="9"/>
  <c r="N1033" i="9"/>
  <c r="O1033" i="9"/>
  <c r="P1033" i="9"/>
  <c r="Q1033" i="9"/>
  <c r="R1033" i="9"/>
  <c r="S1033" i="9"/>
  <c r="T1033" i="9"/>
  <c r="L1034" i="9"/>
  <c r="M1034" i="9"/>
  <c r="N1034" i="9"/>
  <c r="O1034" i="9"/>
  <c r="P1034" i="9"/>
  <c r="Q1034" i="9"/>
  <c r="R1034" i="9"/>
  <c r="S1034" i="9"/>
  <c r="T1034" i="9"/>
  <c r="L1035" i="9"/>
  <c r="M1035" i="9"/>
  <c r="N1035" i="9"/>
  <c r="O1035" i="9"/>
  <c r="P1035" i="9"/>
  <c r="Q1035" i="9"/>
  <c r="R1035" i="9"/>
  <c r="S1035" i="9"/>
  <c r="T1035" i="9"/>
  <c r="L1036" i="9"/>
  <c r="M1036" i="9"/>
  <c r="N1036" i="9"/>
  <c r="O1036" i="9"/>
  <c r="P1036" i="9"/>
  <c r="Q1036" i="9"/>
  <c r="R1036" i="9"/>
  <c r="S1036" i="9"/>
  <c r="T1036" i="9"/>
  <c r="L1037" i="9"/>
  <c r="M1037" i="9"/>
  <c r="N1037" i="9"/>
  <c r="O1037" i="9"/>
  <c r="P1037" i="9"/>
  <c r="Q1037" i="9"/>
  <c r="R1037" i="9"/>
  <c r="S1037" i="9"/>
  <c r="T1037" i="9"/>
  <c r="L1038" i="9"/>
  <c r="M1038" i="9"/>
  <c r="N1038" i="9"/>
  <c r="O1038" i="9"/>
  <c r="P1038" i="9"/>
  <c r="Q1038" i="9"/>
  <c r="R1038" i="9"/>
  <c r="S1038" i="9"/>
  <c r="T1038" i="9"/>
  <c r="L1039" i="9"/>
  <c r="M1039" i="9"/>
  <c r="N1039" i="9"/>
  <c r="O1039" i="9"/>
  <c r="P1039" i="9"/>
  <c r="Q1039" i="9"/>
  <c r="R1039" i="9"/>
  <c r="S1039" i="9"/>
  <c r="T1039" i="9"/>
  <c r="L1040" i="9"/>
  <c r="M1040" i="9"/>
  <c r="N1040" i="9"/>
  <c r="O1040" i="9"/>
  <c r="P1040" i="9"/>
  <c r="Q1040" i="9"/>
  <c r="R1040" i="9"/>
  <c r="S1040" i="9"/>
  <c r="T1040" i="9"/>
  <c r="L1041" i="9"/>
  <c r="M1041" i="9"/>
  <c r="N1041" i="9"/>
  <c r="O1041" i="9"/>
  <c r="P1041" i="9"/>
  <c r="Q1041" i="9"/>
  <c r="R1041" i="9"/>
  <c r="S1041" i="9"/>
  <c r="T1041" i="9"/>
  <c r="L1042" i="9"/>
  <c r="M1042" i="9"/>
  <c r="N1042" i="9"/>
  <c r="O1042" i="9"/>
  <c r="P1042" i="9"/>
  <c r="Q1042" i="9"/>
  <c r="R1042" i="9"/>
  <c r="S1042" i="9"/>
  <c r="T1042" i="9"/>
  <c r="L1043" i="9"/>
  <c r="M1043" i="9"/>
  <c r="N1043" i="9"/>
  <c r="O1043" i="9"/>
  <c r="P1043" i="9"/>
  <c r="Q1043" i="9"/>
  <c r="R1043" i="9"/>
  <c r="S1043" i="9"/>
  <c r="T1043" i="9"/>
  <c r="L1044" i="9"/>
  <c r="M1044" i="9"/>
  <c r="N1044" i="9"/>
  <c r="O1044" i="9"/>
  <c r="P1044" i="9"/>
  <c r="Q1044" i="9"/>
  <c r="R1044" i="9"/>
  <c r="S1044" i="9"/>
  <c r="T1044" i="9"/>
  <c r="L1045" i="9"/>
  <c r="M1045" i="9"/>
  <c r="N1045" i="9"/>
  <c r="O1045" i="9"/>
  <c r="P1045" i="9"/>
  <c r="Q1045" i="9"/>
  <c r="R1045" i="9"/>
  <c r="S1045" i="9"/>
  <c r="T1045" i="9"/>
  <c r="L1046" i="9"/>
  <c r="M1046" i="9"/>
  <c r="N1046" i="9"/>
  <c r="O1046" i="9"/>
  <c r="P1046" i="9"/>
  <c r="Q1046" i="9"/>
  <c r="R1046" i="9"/>
  <c r="S1046" i="9"/>
  <c r="T1046" i="9"/>
  <c r="L1047" i="9"/>
  <c r="M1047" i="9"/>
  <c r="N1047" i="9"/>
  <c r="O1047" i="9"/>
  <c r="P1047" i="9"/>
  <c r="Q1047" i="9"/>
  <c r="R1047" i="9"/>
  <c r="S1047" i="9"/>
  <c r="T1047" i="9"/>
  <c r="L1048" i="9"/>
  <c r="M1048" i="9"/>
  <c r="N1048" i="9"/>
  <c r="O1048" i="9"/>
  <c r="P1048" i="9"/>
  <c r="Q1048" i="9"/>
  <c r="R1048" i="9"/>
  <c r="S1048" i="9"/>
  <c r="T1048" i="9"/>
  <c r="L1049" i="9"/>
  <c r="M1049" i="9"/>
  <c r="N1049" i="9"/>
  <c r="O1049" i="9"/>
  <c r="P1049" i="9"/>
  <c r="Q1049" i="9"/>
  <c r="R1049" i="9"/>
  <c r="S1049" i="9"/>
  <c r="T1049" i="9"/>
  <c r="L1050" i="9"/>
  <c r="M1050" i="9"/>
  <c r="N1050" i="9"/>
  <c r="O1050" i="9"/>
  <c r="P1050" i="9"/>
  <c r="Q1050" i="9"/>
  <c r="R1050" i="9"/>
  <c r="S1050" i="9"/>
  <c r="T1050" i="9"/>
  <c r="L1051" i="9"/>
  <c r="M1051" i="9"/>
  <c r="N1051" i="9"/>
  <c r="O1051" i="9"/>
  <c r="P1051" i="9"/>
  <c r="Q1051" i="9"/>
  <c r="R1051" i="9"/>
  <c r="S1051" i="9"/>
  <c r="T1051" i="9"/>
  <c r="L1052" i="9"/>
  <c r="M1052" i="9"/>
  <c r="N1052" i="9"/>
  <c r="O1052" i="9"/>
  <c r="P1052" i="9"/>
  <c r="Q1052" i="9"/>
  <c r="R1052" i="9"/>
  <c r="S1052" i="9"/>
  <c r="T1052" i="9"/>
  <c r="L1053" i="9"/>
  <c r="M1053" i="9"/>
  <c r="N1053" i="9"/>
  <c r="O1053" i="9"/>
  <c r="P1053" i="9"/>
  <c r="Q1053" i="9"/>
  <c r="R1053" i="9"/>
  <c r="S1053" i="9"/>
  <c r="T1053" i="9"/>
  <c r="L1054" i="9"/>
  <c r="M1054" i="9"/>
  <c r="N1054" i="9"/>
  <c r="O1054" i="9"/>
  <c r="P1054" i="9"/>
  <c r="Q1054" i="9"/>
  <c r="R1054" i="9"/>
  <c r="S1054" i="9"/>
  <c r="T1054" i="9"/>
  <c r="L1055" i="9"/>
  <c r="M1055" i="9"/>
  <c r="N1055" i="9"/>
  <c r="O1055" i="9"/>
  <c r="P1055" i="9"/>
  <c r="Q1055" i="9"/>
  <c r="R1055" i="9"/>
  <c r="S1055" i="9"/>
  <c r="T1055" i="9"/>
  <c r="L1056" i="9"/>
  <c r="M1056" i="9"/>
  <c r="N1056" i="9"/>
  <c r="O1056" i="9"/>
  <c r="P1056" i="9"/>
  <c r="Q1056" i="9"/>
  <c r="R1056" i="9"/>
  <c r="S1056" i="9"/>
  <c r="T1056" i="9"/>
  <c r="L1057" i="9"/>
  <c r="M1057" i="9"/>
  <c r="N1057" i="9"/>
  <c r="O1057" i="9"/>
  <c r="P1057" i="9"/>
  <c r="Q1057" i="9"/>
  <c r="R1057" i="9"/>
  <c r="S1057" i="9"/>
  <c r="T1057" i="9"/>
  <c r="L1058" i="9"/>
  <c r="M1058" i="9"/>
  <c r="N1058" i="9"/>
  <c r="O1058" i="9"/>
  <c r="P1058" i="9"/>
  <c r="Q1058" i="9"/>
  <c r="R1058" i="9"/>
  <c r="S1058" i="9"/>
  <c r="T1058" i="9"/>
  <c r="L1059" i="9"/>
  <c r="M1059" i="9"/>
  <c r="N1059" i="9"/>
  <c r="O1059" i="9"/>
  <c r="P1059" i="9"/>
  <c r="Q1059" i="9"/>
  <c r="R1059" i="9"/>
  <c r="S1059" i="9"/>
  <c r="T1059" i="9"/>
  <c r="L1060" i="9"/>
  <c r="M1060" i="9"/>
  <c r="N1060" i="9"/>
  <c r="O1060" i="9"/>
  <c r="P1060" i="9"/>
  <c r="Q1060" i="9"/>
  <c r="R1060" i="9"/>
  <c r="S1060" i="9"/>
  <c r="T1060" i="9"/>
  <c r="L1061" i="9"/>
  <c r="M1061" i="9"/>
  <c r="N1061" i="9"/>
  <c r="O1061" i="9"/>
  <c r="P1061" i="9"/>
  <c r="Q1061" i="9"/>
  <c r="R1061" i="9"/>
  <c r="S1061" i="9"/>
  <c r="T1061" i="9"/>
  <c r="L1062" i="9"/>
  <c r="M1062" i="9"/>
  <c r="N1062" i="9"/>
  <c r="O1062" i="9"/>
  <c r="P1062" i="9"/>
  <c r="Q1062" i="9"/>
  <c r="R1062" i="9"/>
  <c r="S1062" i="9"/>
  <c r="T1062" i="9"/>
  <c r="L1063" i="9"/>
  <c r="M1063" i="9"/>
  <c r="N1063" i="9"/>
  <c r="O1063" i="9"/>
  <c r="P1063" i="9"/>
  <c r="Q1063" i="9"/>
  <c r="R1063" i="9"/>
  <c r="S1063" i="9"/>
  <c r="T1063" i="9"/>
  <c r="L1064" i="9"/>
  <c r="M1064" i="9"/>
  <c r="N1064" i="9"/>
  <c r="O1064" i="9"/>
  <c r="P1064" i="9"/>
  <c r="Q1064" i="9"/>
  <c r="R1064" i="9"/>
  <c r="S1064" i="9"/>
  <c r="T1064" i="9"/>
  <c r="L1065" i="9"/>
  <c r="M1065" i="9"/>
  <c r="N1065" i="9"/>
  <c r="O1065" i="9"/>
  <c r="P1065" i="9"/>
  <c r="Q1065" i="9"/>
  <c r="R1065" i="9"/>
  <c r="S1065" i="9"/>
  <c r="T1065" i="9"/>
  <c r="L1066" i="9"/>
  <c r="M1066" i="9"/>
  <c r="N1066" i="9"/>
  <c r="O1066" i="9"/>
  <c r="P1066" i="9"/>
  <c r="Q1066" i="9"/>
  <c r="R1066" i="9"/>
  <c r="S1066" i="9"/>
  <c r="T1066" i="9"/>
  <c r="L1067" i="9"/>
  <c r="M1067" i="9"/>
  <c r="N1067" i="9"/>
  <c r="O1067" i="9"/>
  <c r="P1067" i="9"/>
  <c r="Q1067" i="9"/>
  <c r="R1067" i="9"/>
  <c r="S1067" i="9"/>
  <c r="T1067" i="9"/>
  <c r="L1068" i="9"/>
  <c r="M1068" i="9"/>
  <c r="N1068" i="9"/>
  <c r="O1068" i="9"/>
  <c r="P1068" i="9"/>
  <c r="Q1068" i="9"/>
  <c r="R1068" i="9"/>
  <c r="S1068" i="9"/>
  <c r="T1068" i="9"/>
  <c r="L1069" i="9"/>
  <c r="M1069" i="9"/>
  <c r="N1069" i="9"/>
  <c r="O1069" i="9"/>
  <c r="P1069" i="9"/>
  <c r="Q1069" i="9"/>
  <c r="R1069" i="9"/>
  <c r="S1069" i="9"/>
  <c r="T1069" i="9"/>
  <c r="L1070" i="9"/>
  <c r="M1070" i="9"/>
  <c r="N1070" i="9"/>
  <c r="O1070" i="9"/>
  <c r="P1070" i="9"/>
  <c r="Q1070" i="9"/>
  <c r="R1070" i="9"/>
  <c r="S1070" i="9"/>
  <c r="T1070" i="9"/>
  <c r="L1071" i="9"/>
  <c r="M1071" i="9"/>
  <c r="N1071" i="9"/>
  <c r="O1071" i="9"/>
  <c r="P1071" i="9"/>
  <c r="Q1071" i="9"/>
  <c r="R1071" i="9"/>
  <c r="S1071" i="9"/>
  <c r="T1071" i="9"/>
  <c r="L1072" i="9"/>
  <c r="M1072" i="9"/>
  <c r="N1072" i="9"/>
  <c r="O1072" i="9"/>
  <c r="P1072" i="9"/>
  <c r="Q1072" i="9"/>
  <c r="R1072" i="9"/>
  <c r="S1072" i="9"/>
  <c r="T1072" i="9"/>
  <c r="L1073" i="9"/>
  <c r="M1073" i="9"/>
  <c r="N1073" i="9"/>
  <c r="O1073" i="9"/>
  <c r="P1073" i="9"/>
  <c r="Q1073" i="9"/>
  <c r="R1073" i="9"/>
  <c r="S1073" i="9"/>
  <c r="T1073" i="9"/>
  <c r="L1074" i="9"/>
  <c r="M1074" i="9"/>
  <c r="N1074" i="9"/>
  <c r="O1074" i="9"/>
  <c r="P1074" i="9"/>
  <c r="Q1074" i="9"/>
  <c r="R1074" i="9"/>
  <c r="S1074" i="9"/>
  <c r="T1074" i="9"/>
  <c r="L1075" i="9"/>
  <c r="M1075" i="9"/>
  <c r="N1075" i="9"/>
  <c r="O1075" i="9"/>
  <c r="P1075" i="9"/>
  <c r="Q1075" i="9"/>
  <c r="R1075" i="9"/>
  <c r="S1075" i="9"/>
  <c r="T1075" i="9"/>
  <c r="L1076" i="9"/>
  <c r="M1076" i="9"/>
  <c r="N1076" i="9"/>
  <c r="O1076" i="9"/>
  <c r="P1076" i="9"/>
  <c r="Q1076" i="9"/>
  <c r="R1076" i="9"/>
  <c r="S1076" i="9"/>
  <c r="T1076" i="9"/>
  <c r="L1077" i="9"/>
  <c r="M1077" i="9"/>
  <c r="N1077" i="9"/>
  <c r="O1077" i="9"/>
  <c r="P1077" i="9"/>
  <c r="Q1077" i="9"/>
  <c r="R1077" i="9"/>
  <c r="S1077" i="9"/>
  <c r="T1077" i="9"/>
  <c r="L1078" i="9"/>
  <c r="M1078" i="9"/>
  <c r="N1078" i="9"/>
  <c r="O1078" i="9"/>
  <c r="P1078" i="9"/>
  <c r="Q1078" i="9"/>
  <c r="R1078" i="9"/>
  <c r="S1078" i="9"/>
  <c r="T1078" i="9"/>
  <c r="L1079" i="9"/>
  <c r="M1079" i="9"/>
  <c r="N1079" i="9"/>
  <c r="O1079" i="9"/>
  <c r="P1079" i="9"/>
  <c r="Q1079" i="9"/>
  <c r="R1079" i="9"/>
  <c r="S1079" i="9"/>
  <c r="T1079" i="9"/>
  <c r="L1080" i="9"/>
  <c r="M1080" i="9"/>
  <c r="N1080" i="9"/>
  <c r="O1080" i="9"/>
  <c r="P1080" i="9"/>
  <c r="Q1080" i="9"/>
  <c r="R1080" i="9"/>
  <c r="S1080" i="9"/>
  <c r="T1080" i="9"/>
  <c r="L1081" i="9"/>
  <c r="M1081" i="9"/>
  <c r="N1081" i="9"/>
  <c r="O1081" i="9"/>
  <c r="P1081" i="9"/>
  <c r="Q1081" i="9"/>
  <c r="R1081" i="9"/>
  <c r="S1081" i="9"/>
  <c r="T1081" i="9"/>
  <c r="L1082" i="9"/>
  <c r="M1082" i="9"/>
  <c r="N1082" i="9"/>
  <c r="O1082" i="9"/>
  <c r="P1082" i="9"/>
  <c r="Q1082" i="9"/>
  <c r="R1082" i="9"/>
  <c r="S1082" i="9"/>
  <c r="T1082" i="9"/>
  <c r="L1083" i="9"/>
  <c r="M1083" i="9"/>
  <c r="N1083" i="9"/>
  <c r="O1083" i="9"/>
  <c r="P1083" i="9"/>
  <c r="Q1083" i="9"/>
  <c r="R1083" i="9"/>
  <c r="S1083" i="9"/>
  <c r="T1083" i="9"/>
  <c r="L1084" i="9"/>
  <c r="M1084" i="9"/>
  <c r="N1084" i="9"/>
  <c r="O1084" i="9"/>
  <c r="P1084" i="9"/>
  <c r="Q1084" i="9"/>
  <c r="R1084" i="9"/>
  <c r="S1084" i="9"/>
  <c r="T1084" i="9"/>
  <c r="L1085" i="9"/>
  <c r="M1085" i="9"/>
  <c r="N1085" i="9"/>
  <c r="O1085" i="9"/>
  <c r="P1085" i="9"/>
  <c r="Q1085" i="9"/>
  <c r="R1085" i="9"/>
  <c r="S1085" i="9"/>
  <c r="T1085" i="9"/>
  <c r="L1086" i="9"/>
  <c r="M1086" i="9"/>
  <c r="N1086" i="9"/>
  <c r="O1086" i="9"/>
  <c r="P1086" i="9"/>
  <c r="Q1086" i="9"/>
  <c r="R1086" i="9"/>
  <c r="S1086" i="9"/>
  <c r="T1086" i="9"/>
  <c r="L1087" i="9"/>
  <c r="M1087" i="9"/>
  <c r="N1087" i="9"/>
  <c r="O1087" i="9"/>
  <c r="P1087" i="9"/>
  <c r="Q1087" i="9"/>
  <c r="R1087" i="9"/>
  <c r="S1087" i="9"/>
  <c r="T1087" i="9"/>
  <c r="L1088" i="9"/>
  <c r="M1088" i="9"/>
  <c r="N1088" i="9"/>
  <c r="O1088" i="9"/>
  <c r="P1088" i="9"/>
  <c r="Q1088" i="9"/>
  <c r="R1088" i="9"/>
  <c r="S1088" i="9"/>
  <c r="T1088" i="9"/>
  <c r="L1089" i="9"/>
  <c r="M1089" i="9"/>
  <c r="N1089" i="9"/>
  <c r="O1089" i="9"/>
  <c r="P1089" i="9"/>
  <c r="Q1089" i="9"/>
  <c r="R1089" i="9"/>
  <c r="S1089" i="9"/>
  <c r="T1089" i="9"/>
  <c r="L1090" i="9"/>
  <c r="M1090" i="9"/>
  <c r="N1090" i="9"/>
  <c r="O1090" i="9"/>
  <c r="P1090" i="9"/>
  <c r="Q1090" i="9"/>
  <c r="R1090" i="9"/>
  <c r="S1090" i="9"/>
  <c r="T1090" i="9"/>
  <c r="L1091" i="9"/>
  <c r="M1091" i="9"/>
  <c r="N1091" i="9"/>
  <c r="O1091" i="9"/>
  <c r="P1091" i="9"/>
  <c r="Q1091" i="9"/>
  <c r="R1091" i="9"/>
  <c r="S1091" i="9"/>
  <c r="T1091" i="9"/>
  <c r="L1092" i="9"/>
  <c r="M1092" i="9"/>
  <c r="N1092" i="9"/>
  <c r="O1092" i="9"/>
  <c r="P1092" i="9"/>
  <c r="Q1092" i="9"/>
  <c r="R1092" i="9"/>
  <c r="S1092" i="9"/>
  <c r="T1092" i="9"/>
  <c r="L1093" i="9"/>
  <c r="M1093" i="9"/>
  <c r="N1093" i="9"/>
  <c r="O1093" i="9"/>
  <c r="P1093" i="9"/>
  <c r="Q1093" i="9"/>
  <c r="R1093" i="9"/>
  <c r="S1093" i="9"/>
  <c r="T1093" i="9"/>
  <c r="L1094" i="9"/>
  <c r="M1094" i="9"/>
  <c r="N1094" i="9"/>
  <c r="O1094" i="9"/>
  <c r="P1094" i="9"/>
  <c r="Q1094" i="9"/>
  <c r="R1094" i="9"/>
  <c r="S1094" i="9"/>
  <c r="T1094" i="9"/>
  <c r="L1095" i="9"/>
  <c r="M1095" i="9"/>
  <c r="N1095" i="9"/>
  <c r="O1095" i="9"/>
  <c r="P1095" i="9"/>
  <c r="Q1095" i="9"/>
  <c r="R1095" i="9"/>
  <c r="S1095" i="9"/>
  <c r="T1095" i="9"/>
  <c r="L1096" i="9"/>
  <c r="M1096" i="9"/>
  <c r="N1096" i="9"/>
  <c r="O1096" i="9"/>
  <c r="P1096" i="9"/>
  <c r="Q1096" i="9"/>
  <c r="R1096" i="9"/>
  <c r="S1096" i="9"/>
  <c r="T1096" i="9"/>
  <c r="L1097" i="9"/>
  <c r="M1097" i="9"/>
  <c r="N1097" i="9"/>
  <c r="O1097" i="9"/>
  <c r="P1097" i="9"/>
  <c r="Q1097" i="9"/>
  <c r="R1097" i="9"/>
  <c r="S1097" i="9"/>
  <c r="T1097" i="9"/>
  <c r="L1098" i="9"/>
  <c r="M1098" i="9"/>
  <c r="N1098" i="9"/>
  <c r="O1098" i="9"/>
  <c r="P1098" i="9"/>
  <c r="Q1098" i="9"/>
  <c r="R1098" i="9"/>
  <c r="S1098" i="9"/>
  <c r="T1098" i="9"/>
  <c r="L1099" i="9"/>
  <c r="M1099" i="9"/>
  <c r="N1099" i="9"/>
  <c r="O1099" i="9"/>
  <c r="P1099" i="9"/>
  <c r="Q1099" i="9"/>
  <c r="R1099" i="9"/>
  <c r="S1099" i="9"/>
  <c r="T1099" i="9"/>
  <c r="L1100" i="9"/>
  <c r="M1100" i="9"/>
  <c r="N1100" i="9"/>
  <c r="O1100" i="9"/>
  <c r="P1100" i="9"/>
  <c r="Q1100" i="9"/>
  <c r="R1100" i="9"/>
  <c r="S1100" i="9"/>
  <c r="T1100" i="9"/>
  <c r="L1101" i="9"/>
  <c r="M1101" i="9"/>
  <c r="N1101" i="9"/>
  <c r="O1101" i="9"/>
  <c r="P1101" i="9"/>
  <c r="Q1101" i="9"/>
  <c r="R1101" i="9"/>
  <c r="S1101" i="9"/>
  <c r="T1101" i="9"/>
  <c r="L1102" i="9"/>
  <c r="M1102" i="9"/>
  <c r="N1102" i="9"/>
  <c r="O1102" i="9"/>
  <c r="P1102" i="9"/>
  <c r="Q1102" i="9"/>
  <c r="R1102" i="9"/>
  <c r="S1102" i="9"/>
  <c r="T1102" i="9"/>
  <c r="L1103" i="9"/>
  <c r="M1103" i="9"/>
  <c r="N1103" i="9"/>
  <c r="O1103" i="9"/>
  <c r="P1103" i="9"/>
  <c r="Q1103" i="9"/>
  <c r="R1103" i="9"/>
  <c r="S1103" i="9"/>
  <c r="T1103" i="9"/>
  <c r="L1104" i="9"/>
  <c r="M1104" i="9"/>
  <c r="N1104" i="9"/>
  <c r="O1104" i="9"/>
  <c r="P1104" i="9"/>
  <c r="Q1104" i="9"/>
  <c r="R1104" i="9"/>
  <c r="S1104" i="9"/>
  <c r="T1104" i="9"/>
  <c r="L1105" i="9"/>
  <c r="M1105" i="9"/>
  <c r="N1105" i="9"/>
  <c r="O1105" i="9"/>
  <c r="P1105" i="9"/>
  <c r="Q1105" i="9"/>
  <c r="R1105" i="9"/>
  <c r="S1105" i="9"/>
  <c r="T1105" i="9"/>
  <c r="L1106" i="9"/>
  <c r="M1106" i="9"/>
  <c r="N1106" i="9"/>
  <c r="O1106" i="9"/>
  <c r="P1106" i="9"/>
  <c r="Q1106" i="9"/>
  <c r="R1106" i="9"/>
  <c r="S1106" i="9"/>
  <c r="T1106" i="9"/>
  <c r="L1107" i="9"/>
  <c r="M1107" i="9"/>
  <c r="N1107" i="9"/>
  <c r="O1107" i="9"/>
  <c r="P1107" i="9"/>
  <c r="Q1107" i="9"/>
  <c r="R1107" i="9"/>
  <c r="S1107" i="9"/>
  <c r="T1107" i="9"/>
  <c r="L1108" i="9"/>
  <c r="M1108" i="9"/>
  <c r="N1108" i="9"/>
  <c r="O1108" i="9"/>
  <c r="P1108" i="9"/>
  <c r="Q1108" i="9"/>
  <c r="R1108" i="9"/>
  <c r="S1108" i="9"/>
  <c r="T1108" i="9"/>
  <c r="L1109" i="9"/>
  <c r="M1109" i="9"/>
  <c r="N1109" i="9"/>
  <c r="O1109" i="9"/>
  <c r="P1109" i="9"/>
  <c r="Q1109" i="9"/>
  <c r="R1109" i="9"/>
  <c r="S1109" i="9"/>
  <c r="T1109" i="9"/>
  <c r="L1110" i="9"/>
  <c r="M1110" i="9"/>
  <c r="N1110" i="9"/>
  <c r="O1110" i="9"/>
  <c r="P1110" i="9"/>
  <c r="Q1110" i="9"/>
  <c r="R1110" i="9"/>
  <c r="S1110" i="9"/>
  <c r="T1110" i="9"/>
  <c r="L1111" i="9"/>
  <c r="M1111" i="9"/>
  <c r="N1111" i="9"/>
  <c r="O1111" i="9"/>
  <c r="P1111" i="9"/>
  <c r="Q1111" i="9"/>
  <c r="R1111" i="9"/>
  <c r="S1111" i="9"/>
  <c r="T1111" i="9"/>
  <c r="L1112" i="9"/>
  <c r="M1112" i="9"/>
  <c r="N1112" i="9"/>
  <c r="O1112" i="9"/>
  <c r="P1112" i="9"/>
  <c r="Q1112" i="9"/>
  <c r="R1112" i="9"/>
  <c r="S1112" i="9"/>
  <c r="T1112" i="9"/>
  <c r="L1113" i="9"/>
  <c r="M1113" i="9"/>
  <c r="N1113" i="9"/>
  <c r="O1113" i="9"/>
  <c r="P1113" i="9"/>
  <c r="Q1113" i="9"/>
  <c r="R1113" i="9"/>
  <c r="S1113" i="9"/>
  <c r="T1113" i="9"/>
  <c r="L1114" i="9"/>
  <c r="M1114" i="9"/>
  <c r="N1114" i="9"/>
  <c r="O1114" i="9"/>
  <c r="P1114" i="9"/>
  <c r="Q1114" i="9"/>
  <c r="R1114" i="9"/>
  <c r="S1114" i="9"/>
  <c r="T1114" i="9"/>
  <c r="L1115" i="9"/>
  <c r="M1115" i="9"/>
  <c r="N1115" i="9"/>
  <c r="O1115" i="9"/>
  <c r="P1115" i="9"/>
  <c r="Q1115" i="9"/>
  <c r="R1115" i="9"/>
  <c r="S1115" i="9"/>
  <c r="T1115" i="9"/>
  <c r="L1116" i="9"/>
  <c r="M1116" i="9"/>
  <c r="N1116" i="9"/>
  <c r="O1116" i="9"/>
  <c r="P1116" i="9"/>
  <c r="Q1116" i="9"/>
  <c r="R1116" i="9"/>
  <c r="S1116" i="9"/>
  <c r="T1116" i="9"/>
  <c r="L1117" i="9"/>
  <c r="M1117" i="9"/>
  <c r="N1117" i="9"/>
  <c r="O1117" i="9"/>
  <c r="P1117" i="9"/>
  <c r="Q1117" i="9"/>
  <c r="R1117" i="9"/>
  <c r="S1117" i="9"/>
  <c r="T1117" i="9"/>
  <c r="L1118" i="9"/>
  <c r="M1118" i="9"/>
  <c r="N1118" i="9"/>
  <c r="O1118" i="9"/>
  <c r="P1118" i="9"/>
  <c r="Q1118" i="9"/>
  <c r="R1118" i="9"/>
  <c r="S1118" i="9"/>
  <c r="T1118" i="9"/>
  <c r="L1119" i="9"/>
  <c r="M1119" i="9"/>
  <c r="N1119" i="9"/>
  <c r="O1119" i="9"/>
  <c r="P1119" i="9"/>
  <c r="Q1119" i="9"/>
  <c r="R1119" i="9"/>
  <c r="S1119" i="9"/>
  <c r="T1119" i="9"/>
  <c r="L1120" i="9"/>
  <c r="M1120" i="9"/>
  <c r="N1120" i="9"/>
  <c r="O1120" i="9"/>
  <c r="P1120" i="9"/>
  <c r="Q1120" i="9"/>
  <c r="R1120" i="9"/>
  <c r="S1120" i="9"/>
  <c r="T1120" i="9"/>
  <c r="L1121" i="9"/>
  <c r="M1121" i="9"/>
  <c r="N1121" i="9"/>
  <c r="O1121" i="9"/>
  <c r="P1121" i="9"/>
  <c r="Q1121" i="9"/>
  <c r="R1121" i="9"/>
  <c r="S1121" i="9"/>
  <c r="T1121" i="9"/>
  <c r="L1122" i="9"/>
  <c r="M1122" i="9"/>
  <c r="N1122" i="9"/>
  <c r="O1122" i="9"/>
  <c r="P1122" i="9"/>
  <c r="Q1122" i="9"/>
  <c r="R1122" i="9"/>
  <c r="S1122" i="9"/>
  <c r="T1122" i="9"/>
  <c r="L1123" i="9"/>
  <c r="M1123" i="9"/>
  <c r="N1123" i="9"/>
  <c r="O1123" i="9"/>
  <c r="P1123" i="9"/>
  <c r="Q1123" i="9"/>
  <c r="R1123" i="9"/>
  <c r="S1123" i="9"/>
  <c r="T1123" i="9"/>
  <c r="L1124" i="9"/>
  <c r="M1124" i="9"/>
  <c r="N1124" i="9"/>
  <c r="O1124" i="9"/>
  <c r="P1124" i="9"/>
  <c r="Q1124" i="9"/>
  <c r="R1124" i="9"/>
  <c r="S1124" i="9"/>
  <c r="T1124" i="9"/>
  <c r="L1125" i="9"/>
  <c r="M1125" i="9"/>
  <c r="N1125" i="9"/>
  <c r="O1125" i="9"/>
  <c r="P1125" i="9"/>
  <c r="Q1125" i="9"/>
  <c r="R1125" i="9"/>
  <c r="S1125" i="9"/>
  <c r="T1125" i="9"/>
  <c r="L1126" i="9"/>
  <c r="M1126" i="9"/>
  <c r="N1126" i="9"/>
  <c r="O1126" i="9"/>
  <c r="P1126" i="9"/>
  <c r="Q1126" i="9"/>
  <c r="R1126" i="9"/>
  <c r="S1126" i="9"/>
  <c r="T1126" i="9"/>
  <c r="L1127" i="9"/>
  <c r="M1127" i="9"/>
  <c r="N1127" i="9"/>
  <c r="O1127" i="9"/>
  <c r="P1127" i="9"/>
  <c r="Q1127" i="9"/>
  <c r="R1127" i="9"/>
  <c r="S1127" i="9"/>
  <c r="T1127" i="9"/>
  <c r="L1128" i="9"/>
  <c r="M1128" i="9"/>
  <c r="N1128" i="9"/>
  <c r="O1128" i="9"/>
  <c r="P1128" i="9"/>
  <c r="Q1128" i="9"/>
  <c r="R1128" i="9"/>
  <c r="S1128" i="9"/>
  <c r="T1128" i="9"/>
  <c r="L1129" i="9"/>
  <c r="M1129" i="9"/>
  <c r="N1129" i="9"/>
  <c r="O1129" i="9"/>
  <c r="P1129" i="9"/>
  <c r="Q1129" i="9"/>
  <c r="R1129" i="9"/>
  <c r="S1129" i="9"/>
  <c r="T1129" i="9"/>
  <c r="L1130" i="9"/>
  <c r="M1130" i="9"/>
  <c r="N1130" i="9"/>
  <c r="O1130" i="9"/>
  <c r="P1130" i="9"/>
  <c r="Q1130" i="9"/>
  <c r="R1130" i="9"/>
  <c r="S1130" i="9"/>
  <c r="T1130" i="9"/>
  <c r="L1131" i="9"/>
  <c r="M1131" i="9"/>
  <c r="N1131" i="9"/>
  <c r="O1131" i="9"/>
  <c r="P1131" i="9"/>
  <c r="Q1131" i="9"/>
  <c r="R1131" i="9"/>
  <c r="S1131" i="9"/>
  <c r="T1131" i="9"/>
  <c r="L1132" i="9"/>
  <c r="M1132" i="9"/>
  <c r="N1132" i="9"/>
  <c r="O1132" i="9"/>
  <c r="P1132" i="9"/>
  <c r="Q1132" i="9"/>
  <c r="R1132" i="9"/>
  <c r="S1132" i="9"/>
  <c r="T1132" i="9"/>
  <c r="L1133" i="9"/>
  <c r="M1133" i="9"/>
  <c r="N1133" i="9"/>
  <c r="O1133" i="9"/>
  <c r="P1133" i="9"/>
  <c r="Q1133" i="9"/>
  <c r="R1133" i="9"/>
  <c r="S1133" i="9"/>
  <c r="T1133" i="9"/>
  <c r="L1134" i="9"/>
  <c r="M1134" i="9"/>
  <c r="N1134" i="9"/>
  <c r="O1134" i="9"/>
  <c r="P1134" i="9"/>
  <c r="Q1134" i="9"/>
  <c r="R1134" i="9"/>
  <c r="S1134" i="9"/>
  <c r="T1134" i="9"/>
  <c r="L1135" i="9"/>
  <c r="M1135" i="9"/>
  <c r="N1135" i="9"/>
  <c r="O1135" i="9"/>
  <c r="P1135" i="9"/>
  <c r="Q1135" i="9"/>
  <c r="R1135" i="9"/>
  <c r="S1135" i="9"/>
  <c r="T1135" i="9"/>
  <c r="L1136" i="9"/>
  <c r="M1136" i="9"/>
  <c r="N1136" i="9"/>
  <c r="O1136" i="9"/>
  <c r="P1136" i="9"/>
  <c r="Q1136" i="9"/>
  <c r="R1136" i="9"/>
  <c r="S1136" i="9"/>
  <c r="T1136" i="9"/>
  <c r="L1137" i="9"/>
  <c r="M1137" i="9"/>
  <c r="N1137" i="9"/>
  <c r="O1137" i="9"/>
  <c r="P1137" i="9"/>
  <c r="Q1137" i="9"/>
  <c r="R1137" i="9"/>
  <c r="S1137" i="9"/>
  <c r="T1137" i="9"/>
  <c r="L1138" i="9"/>
  <c r="M1138" i="9"/>
  <c r="N1138" i="9"/>
  <c r="O1138" i="9"/>
  <c r="P1138" i="9"/>
  <c r="Q1138" i="9"/>
  <c r="R1138" i="9"/>
  <c r="S1138" i="9"/>
  <c r="T1138" i="9"/>
  <c r="L1139" i="9"/>
  <c r="M1139" i="9"/>
  <c r="N1139" i="9"/>
  <c r="O1139" i="9"/>
  <c r="P1139" i="9"/>
  <c r="Q1139" i="9"/>
  <c r="R1139" i="9"/>
  <c r="S1139" i="9"/>
  <c r="T1139" i="9"/>
  <c r="L1140" i="9"/>
  <c r="M1140" i="9"/>
  <c r="N1140" i="9"/>
  <c r="O1140" i="9"/>
  <c r="P1140" i="9"/>
  <c r="Q1140" i="9"/>
  <c r="R1140" i="9"/>
  <c r="S1140" i="9"/>
  <c r="T1140" i="9"/>
  <c r="L1141" i="9"/>
  <c r="M1141" i="9"/>
  <c r="N1141" i="9"/>
  <c r="O1141" i="9"/>
  <c r="P1141" i="9"/>
  <c r="Q1141" i="9"/>
  <c r="R1141" i="9"/>
  <c r="S1141" i="9"/>
  <c r="T1141" i="9"/>
  <c r="L1142" i="9"/>
  <c r="M1142" i="9"/>
  <c r="N1142" i="9"/>
  <c r="O1142" i="9"/>
  <c r="P1142" i="9"/>
  <c r="Q1142" i="9"/>
  <c r="R1142" i="9"/>
  <c r="S1142" i="9"/>
  <c r="T1142" i="9"/>
  <c r="L1143" i="9"/>
  <c r="M1143" i="9"/>
  <c r="N1143" i="9"/>
  <c r="O1143" i="9"/>
  <c r="P1143" i="9"/>
  <c r="Q1143" i="9"/>
  <c r="R1143" i="9"/>
  <c r="S1143" i="9"/>
  <c r="T1143" i="9"/>
  <c r="L1144" i="9"/>
  <c r="M1144" i="9"/>
  <c r="N1144" i="9"/>
  <c r="O1144" i="9"/>
  <c r="P1144" i="9"/>
  <c r="Q1144" i="9"/>
  <c r="R1144" i="9"/>
  <c r="S1144" i="9"/>
  <c r="T1144" i="9"/>
  <c r="L1145" i="9"/>
  <c r="M1145" i="9"/>
  <c r="N1145" i="9"/>
  <c r="O1145" i="9"/>
  <c r="P1145" i="9"/>
  <c r="Q1145" i="9"/>
  <c r="R1145" i="9"/>
  <c r="S1145" i="9"/>
  <c r="T1145" i="9"/>
  <c r="L1146" i="9"/>
  <c r="M1146" i="9"/>
  <c r="N1146" i="9"/>
  <c r="O1146" i="9"/>
  <c r="P1146" i="9"/>
  <c r="Q1146" i="9"/>
  <c r="R1146" i="9"/>
  <c r="S1146" i="9"/>
  <c r="T1146" i="9"/>
  <c r="L1147" i="9"/>
  <c r="M1147" i="9"/>
  <c r="N1147" i="9"/>
  <c r="O1147" i="9"/>
  <c r="P1147" i="9"/>
  <c r="Q1147" i="9"/>
  <c r="R1147" i="9"/>
  <c r="S1147" i="9"/>
  <c r="T1147" i="9"/>
  <c r="L1148" i="9"/>
  <c r="M1148" i="9"/>
  <c r="N1148" i="9"/>
  <c r="O1148" i="9"/>
  <c r="P1148" i="9"/>
  <c r="Q1148" i="9"/>
  <c r="R1148" i="9"/>
  <c r="S1148" i="9"/>
  <c r="T1148" i="9"/>
  <c r="L1149" i="9"/>
  <c r="M1149" i="9"/>
  <c r="N1149" i="9"/>
  <c r="O1149" i="9"/>
  <c r="P1149" i="9"/>
  <c r="Q1149" i="9"/>
  <c r="R1149" i="9"/>
  <c r="S1149" i="9"/>
  <c r="T1149" i="9"/>
  <c r="L1150" i="9"/>
  <c r="M1150" i="9"/>
  <c r="N1150" i="9"/>
  <c r="O1150" i="9"/>
  <c r="P1150" i="9"/>
  <c r="Q1150" i="9"/>
  <c r="R1150" i="9"/>
  <c r="S1150" i="9"/>
  <c r="T1150" i="9"/>
  <c r="L1151" i="9"/>
  <c r="M1151" i="9"/>
  <c r="N1151" i="9"/>
  <c r="O1151" i="9"/>
  <c r="P1151" i="9"/>
  <c r="Q1151" i="9"/>
  <c r="R1151" i="9"/>
  <c r="S1151" i="9"/>
  <c r="T1151" i="9"/>
  <c r="L1152" i="9"/>
  <c r="M1152" i="9"/>
  <c r="N1152" i="9"/>
  <c r="O1152" i="9"/>
  <c r="P1152" i="9"/>
  <c r="Q1152" i="9"/>
  <c r="R1152" i="9"/>
  <c r="S1152" i="9"/>
  <c r="T1152" i="9"/>
  <c r="L1153" i="9"/>
  <c r="M1153" i="9"/>
  <c r="N1153" i="9"/>
  <c r="O1153" i="9"/>
  <c r="P1153" i="9"/>
  <c r="Q1153" i="9"/>
  <c r="R1153" i="9"/>
  <c r="S1153" i="9"/>
  <c r="T1153" i="9"/>
  <c r="L1154" i="9"/>
  <c r="M1154" i="9"/>
  <c r="N1154" i="9"/>
  <c r="O1154" i="9"/>
  <c r="P1154" i="9"/>
  <c r="Q1154" i="9"/>
  <c r="R1154" i="9"/>
  <c r="S1154" i="9"/>
  <c r="T1154" i="9"/>
  <c r="L1155" i="9"/>
  <c r="M1155" i="9"/>
  <c r="N1155" i="9"/>
  <c r="O1155" i="9"/>
  <c r="P1155" i="9"/>
  <c r="Q1155" i="9"/>
  <c r="R1155" i="9"/>
  <c r="S1155" i="9"/>
  <c r="T1155" i="9"/>
  <c r="L1156" i="9"/>
  <c r="M1156" i="9"/>
  <c r="N1156" i="9"/>
  <c r="O1156" i="9"/>
  <c r="P1156" i="9"/>
  <c r="Q1156" i="9"/>
  <c r="R1156" i="9"/>
  <c r="S1156" i="9"/>
  <c r="T1156" i="9"/>
  <c r="L1157" i="9"/>
  <c r="M1157" i="9"/>
  <c r="N1157" i="9"/>
  <c r="O1157" i="9"/>
  <c r="P1157" i="9"/>
  <c r="Q1157" i="9"/>
  <c r="R1157" i="9"/>
  <c r="S1157" i="9"/>
  <c r="T1157" i="9"/>
  <c r="L1158" i="9"/>
  <c r="M1158" i="9"/>
  <c r="N1158" i="9"/>
  <c r="O1158" i="9"/>
  <c r="P1158" i="9"/>
  <c r="Q1158" i="9"/>
  <c r="R1158" i="9"/>
  <c r="S1158" i="9"/>
  <c r="T1158" i="9"/>
  <c r="L1159" i="9"/>
  <c r="M1159" i="9"/>
  <c r="N1159" i="9"/>
  <c r="O1159" i="9"/>
  <c r="P1159" i="9"/>
  <c r="Q1159" i="9"/>
  <c r="R1159" i="9"/>
  <c r="S1159" i="9"/>
  <c r="T1159" i="9"/>
  <c r="L1160" i="9"/>
  <c r="M1160" i="9"/>
  <c r="N1160" i="9"/>
  <c r="O1160" i="9"/>
  <c r="P1160" i="9"/>
  <c r="Q1160" i="9"/>
  <c r="R1160" i="9"/>
  <c r="S1160" i="9"/>
  <c r="T1160" i="9"/>
  <c r="L1161" i="9"/>
  <c r="M1161" i="9"/>
  <c r="N1161" i="9"/>
  <c r="O1161" i="9"/>
  <c r="P1161" i="9"/>
  <c r="Q1161" i="9"/>
  <c r="R1161" i="9"/>
  <c r="S1161" i="9"/>
  <c r="T1161" i="9"/>
  <c r="L1162" i="9"/>
  <c r="M1162" i="9"/>
  <c r="N1162" i="9"/>
  <c r="O1162" i="9"/>
  <c r="P1162" i="9"/>
  <c r="Q1162" i="9"/>
  <c r="R1162" i="9"/>
  <c r="S1162" i="9"/>
  <c r="T1162" i="9"/>
  <c r="L1163" i="9"/>
  <c r="M1163" i="9"/>
  <c r="N1163" i="9"/>
  <c r="O1163" i="9"/>
  <c r="P1163" i="9"/>
  <c r="Q1163" i="9"/>
  <c r="R1163" i="9"/>
  <c r="S1163" i="9"/>
  <c r="T1163" i="9"/>
  <c r="L1164" i="9"/>
  <c r="M1164" i="9"/>
  <c r="N1164" i="9"/>
  <c r="O1164" i="9"/>
  <c r="P1164" i="9"/>
  <c r="Q1164" i="9"/>
  <c r="R1164" i="9"/>
  <c r="S1164" i="9"/>
  <c r="T1164" i="9"/>
  <c r="L1165" i="9"/>
  <c r="M1165" i="9"/>
  <c r="N1165" i="9"/>
  <c r="O1165" i="9"/>
  <c r="P1165" i="9"/>
  <c r="Q1165" i="9"/>
  <c r="R1165" i="9"/>
  <c r="S1165" i="9"/>
  <c r="T1165" i="9"/>
  <c r="L1166" i="9"/>
  <c r="M1166" i="9"/>
  <c r="N1166" i="9"/>
  <c r="O1166" i="9"/>
  <c r="P1166" i="9"/>
  <c r="Q1166" i="9"/>
  <c r="R1166" i="9"/>
  <c r="S1166" i="9"/>
  <c r="T1166" i="9"/>
  <c r="L1167" i="9"/>
  <c r="M1167" i="9"/>
  <c r="N1167" i="9"/>
  <c r="O1167" i="9"/>
  <c r="P1167" i="9"/>
  <c r="Q1167" i="9"/>
  <c r="R1167" i="9"/>
  <c r="S1167" i="9"/>
  <c r="T1167" i="9"/>
  <c r="L1168" i="9"/>
  <c r="M1168" i="9"/>
  <c r="N1168" i="9"/>
  <c r="O1168" i="9"/>
  <c r="P1168" i="9"/>
  <c r="Q1168" i="9"/>
  <c r="R1168" i="9"/>
  <c r="S1168" i="9"/>
  <c r="T1168" i="9"/>
  <c r="L1169" i="9"/>
  <c r="M1169" i="9"/>
  <c r="N1169" i="9"/>
  <c r="O1169" i="9"/>
  <c r="P1169" i="9"/>
  <c r="Q1169" i="9"/>
  <c r="R1169" i="9"/>
  <c r="S1169" i="9"/>
  <c r="T1169" i="9"/>
  <c r="L1170" i="9"/>
  <c r="M1170" i="9"/>
  <c r="N1170" i="9"/>
  <c r="O1170" i="9"/>
  <c r="P1170" i="9"/>
  <c r="Q1170" i="9"/>
  <c r="R1170" i="9"/>
  <c r="S1170" i="9"/>
  <c r="T1170" i="9"/>
  <c r="L1171" i="9"/>
  <c r="M1171" i="9"/>
  <c r="N1171" i="9"/>
  <c r="O1171" i="9"/>
  <c r="P1171" i="9"/>
  <c r="Q1171" i="9"/>
  <c r="R1171" i="9"/>
  <c r="S1171" i="9"/>
  <c r="T1171" i="9"/>
  <c r="L1172" i="9"/>
  <c r="M1172" i="9"/>
  <c r="N1172" i="9"/>
  <c r="O1172" i="9"/>
  <c r="P1172" i="9"/>
  <c r="Q1172" i="9"/>
  <c r="R1172" i="9"/>
  <c r="S1172" i="9"/>
  <c r="T1172" i="9"/>
  <c r="L1173" i="9"/>
  <c r="M1173" i="9"/>
  <c r="N1173" i="9"/>
  <c r="O1173" i="9"/>
  <c r="P1173" i="9"/>
  <c r="Q1173" i="9"/>
  <c r="R1173" i="9"/>
  <c r="S1173" i="9"/>
  <c r="T1173" i="9"/>
  <c r="L1174" i="9"/>
  <c r="M1174" i="9"/>
  <c r="N1174" i="9"/>
  <c r="O1174" i="9"/>
  <c r="P1174" i="9"/>
  <c r="Q1174" i="9"/>
  <c r="R1174" i="9"/>
  <c r="S1174" i="9"/>
  <c r="T1174" i="9"/>
  <c r="L1175" i="9"/>
  <c r="M1175" i="9"/>
  <c r="N1175" i="9"/>
  <c r="O1175" i="9"/>
  <c r="P1175" i="9"/>
  <c r="Q1175" i="9"/>
  <c r="R1175" i="9"/>
  <c r="S1175" i="9"/>
  <c r="T1175" i="9"/>
  <c r="L1176" i="9"/>
  <c r="M1176" i="9"/>
  <c r="N1176" i="9"/>
  <c r="O1176" i="9"/>
  <c r="P1176" i="9"/>
  <c r="Q1176" i="9"/>
  <c r="R1176" i="9"/>
  <c r="S1176" i="9"/>
  <c r="T1176" i="9"/>
  <c r="L1177" i="9"/>
  <c r="M1177" i="9"/>
  <c r="N1177" i="9"/>
  <c r="O1177" i="9"/>
  <c r="P1177" i="9"/>
  <c r="Q1177" i="9"/>
  <c r="R1177" i="9"/>
  <c r="S1177" i="9"/>
  <c r="T1177" i="9"/>
  <c r="L1178" i="9"/>
  <c r="M1178" i="9"/>
  <c r="N1178" i="9"/>
  <c r="O1178" i="9"/>
  <c r="P1178" i="9"/>
  <c r="Q1178" i="9"/>
  <c r="R1178" i="9"/>
  <c r="S1178" i="9"/>
  <c r="T1178" i="9"/>
  <c r="L1179" i="9"/>
  <c r="M1179" i="9"/>
  <c r="N1179" i="9"/>
  <c r="O1179" i="9"/>
  <c r="P1179" i="9"/>
  <c r="Q1179" i="9"/>
  <c r="R1179" i="9"/>
  <c r="S1179" i="9"/>
  <c r="T1179" i="9"/>
  <c r="L1180" i="9"/>
  <c r="M1180" i="9"/>
  <c r="N1180" i="9"/>
  <c r="O1180" i="9"/>
  <c r="P1180" i="9"/>
  <c r="Q1180" i="9"/>
  <c r="R1180" i="9"/>
  <c r="S1180" i="9"/>
  <c r="T1180" i="9"/>
  <c r="L1181" i="9"/>
  <c r="M1181" i="9"/>
  <c r="N1181" i="9"/>
  <c r="O1181" i="9"/>
  <c r="P1181" i="9"/>
  <c r="Q1181" i="9"/>
  <c r="R1181" i="9"/>
  <c r="S1181" i="9"/>
  <c r="T1181" i="9"/>
  <c r="L1182" i="9"/>
  <c r="M1182" i="9"/>
  <c r="N1182" i="9"/>
  <c r="O1182" i="9"/>
  <c r="P1182" i="9"/>
  <c r="Q1182" i="9"/>
  <c r="R1182" i="9"/>
  <c r="S1182" i="9"/>
  <c r="T1182" i="9"/>
  <c r="L1183" i="9"/>
  <c r="M1183" i="9"/>
  <c r="N1183" i="9"/>
  <c r="O1183" i="9"/>
  <c r="P1183" i="9"/>
  <c r="Q1183" i="9"/>
  <c r="R1183" i="9"/>
  <c r="S1183" i="9"/>
  <c r="T1183" i="9"/>
  <c r="L1184" i="9"/>
  <c r="M1184" i="9"/>
  <c r="N1184" i="9"/>
  <c r="O1184" i="9"/>
  <c r="P1184" i="9"/>
  <c r="Q1184" i="9"/>
  <c r="R1184" i="9"/>
  <c r="S1184" i="9"/>
  <c r="T1184" i="9"/>
  <c r="L1185" i="9"/>
  <c r="M1185" i="9"/>
  <c r="N1185" i="9"/>
  <c r="O1185" i="9"/>
  <c r="P1185" i="9"/>
  <c r="Q1185" i="9"/>
  <c r="R1185" i="9"/>
  <c r="S1185" i="9"/>
  <c r="T1185" i="9"/>
  <c r="L1186" i="9"/>
  <c r="M1186" i="9"/>
  <c r="N1186" i="9"/>
  <c r="O1186" i="9"/>
  <c r="P1186" i="9"/>
  <c r="Q1186" i="9"/>
  <c r="R1186" i="9"/>
  <c r="S1186" i="9"/>
  <c r="T1186" i="9"/>
  <c r="L1187" i="9"/>
  <c r="M1187" i="9"/>
  <c r="N1187" i="9"/>
  <c r="O1187" i="9"/>
  <c r="P1187" i="9"/>
  <c r="Q1187" i="9"/>
  <c r="R1187" i="9"/>
  <c r="S1187" i="9"/>
  <c r="T1187" i="9"/>
  <c r="L1188" i="9"/>
  <c r="M1188" i="9"/>
  <c r="N1188" i="9"/>
  <c r="O1188" i="9"/>
  <c r="P1188" i="9"/>
  <c r="Q1188" i="9"/>
  <c r="R1188" i="9"/>
  <c r="S1188" i="9"/>
  <c r="T1188" i="9"/>
  <c r="L1189" i="9"/>
  <c r="M1189" i="9"/>
  <c r="N1189" i="9"/>
  <c r="O1189" i="9"/>
  <c r="P1189" i="9"/>
  <c r="Q1189" i="9"/>
  <c r="R1189" i="9"/>
  <c r="S1189" i="9"/>
  <c r="T1189" i="9"/>
  <c r="L1190" i="9"/>
  <c r="M1190" i="9"/>
  <c r="N1190" i="9"/>
  <c r="O1190" i="9"/>
  <c r="P1190" i="9"/>
  <c r="Q1190" i="9"/>
  <c r="R1190" i="9"/>
  <c r="S1190" i="9"/>
  <c r="T1190" i="9"/>
  <c r="L1191" i="9"/>
  <c r="M1191" i="9"/>
  <c r="N1191" i="9"/>
  <c r="O1191" i="9"/>
  <c r="P1191" i="9"/>
  <c r="Q1191" i="9"/>
  <c r="R1191" i="9"/>
  <c r="S1191" i="9"/>
  <c r="T1191" i="9"/>
  <c r="L1192" i="9"/>
  <c r="M1192" i="9"/>
  <c r="N1192" i="9"/>
  <c r="O1192" i="9"/>
  <c r="P1192" i="9"/>
  <c r="Q1192" i="9"/>
  <c r="R1192" i="9"/>
  <c r="S1192" i="9"/>
  <c r="T1192" i="9"/>
  <c r="L1193" i="9"/>
  <c r="M1193" i="9"/>
  <c r="N1193" i="9"/>
  <c r="O1193" i="9"/>
  <c r="P1193" i="9"/>
  <c r="Q1193" i="9"/>
  <c r="R1193" i="9"/>
  <c r="S1193" i="9"/>
  <c r="T1193" i="9"/>
  <c r="L1194" i="9"/>
  <c r="M1194" i="9"/>
  <c r="N1194" i="9"/>
  <c r="O1194" i="9"/>
  <c r="P1194" i="9"/>
  <c r="Q1194" i="9"/>
  <c r="R1194" i="9"/>
  <c r="S1194" i="9"/>
  <c r="T1194" i="9"/>
  <c r="L1195" i="9"/>
  <c r="M1195" i="9"/>
  <c r="N1195" i="9"/>
  <c r="O1195" i="9"/>
  <c r="P1195" i="9"/>
  <c r="Q1195" i="9"/>
  <c r="R1195" i="9"/>
  <c r="S1195" i="9"/>
  <c r="T1195" i="9"/>
  <c r="L1196" i="9"/>
  <c r="M1196" i="9"/>
  <c r="N1196" i="9"/>
  <c r="O1196" i="9"/>
  <c r="P1196" i="9"/>
  <c r="Q1196" i="9"/>
  <c r="R1196" i="9"/>
  <c r="S1196" i="9"/>
  <c r="T1196" i="9"/>
  <c r="L1197" i="9"/>
  <c r="M1197" i="9"/>
  <c r="N1197" i="9"/>
  <c r="O1197" i="9"/>
  <c r="P1197" i="9"/>
  <c r="Q1197" i="9"/>
  <c r="R1197" i="9"/>
  <c r="S1197" i="9"/>
  <c r="T1197" i="9"/>
  <c r="L1198" i="9"/>
  <c r="M1198" i="9"/>
  <c r="N1198" i="9"/>
  <c r="O1198" i="9"/>
  <c r="P1198" i="9"/>
  <c r="Q1198" i="9"/>
  <c r="R1198" i="9"/>
  <c r="S1198" i="9"/>
  <c r="T1198" i="9"/>
  <c r="L1199" i="9"/>
  <c r="M1199" i="9"/>
  <c r="N1199" i="9"/>
  <c r="O1199" i="9"/>
  <c r="P1199" i="9"/>
  <c r="Q1199" i="9"/>
  <c r="R1199" i="9"/>
  <c r="S1199" i="9"/>
  <c r="T1199" i="9"/>
  <c r="L1200" i="9"/>
  <c r="M1200" i="9"/>
  <c r="N1200" i="9"/>
  <c r="O1200" i="9"/>
  <c r="P1200" i="9"/>
  <c r="Q1200" i="9"/>
  <c r="R1200" i="9"/>
  <c r="S1200" i="9"/>
  <c r="T1200" i="9"/>
  <c r="L1201" i="9"/>
  <c r="M1201" i="9"/>
  <c r="N1201" i="9"/>
  <c r="O1201" i="9"/>
  <c r="P1201" i="9"/>
  <c r="Q1201" i="9"/>
  <c r="R1201" i="9"/>
  <c r="S1201" i="9"/>
  <c r="T1201" i="9"/>
  <c r="L1202" i="9"/>
  <c r="M1202" i="9"/>
  <c r="N1202" i="9"/>
  <c r="O1202" i="9"/>
  <c r="P1202" i="9"/>
  <c r="Q1202" i="9"/>
  <c r="R1202" i="9"/>
  <c r="S1202" i="9"/>
  <c r="T1202" i="9"/>
  <c r="L1203" i="9"/>
  <c r="M1203" i="9"/>
  <c r="N1203" i="9"/>
  <c r="O1203" i="9"/>
  <c r="P1203" i="9"/>
  <c r="Q1203" i="9"/>
  <c r="R1203" i="9"/>
  <c r="S1203" i="9"/>
  <c r="T1203" i="9"/>
  <c r="L1204" i="9"/>
  <c r="M1204" i="9"/>
  <c r="N1204" i="9"/>
  <c r="O1204" i="9"/>
  <c r="P1204" i="9"/>
  <c r="Q1204" i="9"/>
  <c r="R1204" i="9"/>
  <c r="S1204" i="9"/>
  <c r="T1204" i="9"/>
  <c r="L1205" i="9"/>
  <c r="M1205" i="9"/>
  <c r="N1205" i="9"/>
  <c r="O1205" i="9"/>
  <c r="P1205" i="9"/>
  <c r="Q1205" i="9"/>
  <c r="R1205" i="9"/>
  <c r="S1205" i="9"/>
  <c r="T1205" i="9"/>
  <c r="L1206" i="9"/>
  <c r="M1206" i="9"/>
  <c r="N1206" i="9"/>
  <c r="O1206" i="9"/>
  <c r="P1206" i="9"/>
  <c r="Q1206" i="9"/>
  <c r="R1206" i="9"/>
  <c r="S1206" i="9"/>
  <c r="T1206" i="9"/>
  <c r="L1207" i="9"/>
  <c r="M1207" i="9"/>
  <c r="N1207" i="9"/>
  <c r="O1207" i="9"/>
  <c r="P1207" i="9"/>
  <c r="Q1207" i="9"/>
  <c r="R1207" i="9"/>
  <c r="S1207" i="9"/>
  <c r="T1207" i="9"/>
  <c r="L1208" i="9"/>
  <c r="M1208" i="9"/>
  <c r="N1208" i="9"/>
  <c r="O1208" i="9"/>
  <c r="P1208" i="9"/>
  <c r="Q1208" i="9"/>
  <c r="R1208" i="9"/>
  <c r="S1208" i="9"/>
  <c r="T1208" i="9"/>
  <c r="L1209" i="9"/>
  <c r="M1209" i="9"/>
  <c r="N1209" i="9"/>
  <c r="O1209" i="9"/>
  <c r="P1209" i="9"/>
  <c r="Q1209" i="9"/>
  <c r="R1209" i="9"/>
  <c r="S1209" i="9"/>
  <c r="T1209" i="9"/>
  <c r="L1210" i="9"/>
  <c r="M1210" i="9"/>
  <c r="N1210" i="9"/>
  <c r="O1210" i="9"/>
  <c r="P1210" i="9"/>
  <c r="Q1210" i="9"/>
  <c r="R1210" i="9"/>
  <c r="S1210" i="9"/>
  <c r="T1210" i="9"/>
  <c r="L1211" i="9"/>
  <c r="M1211" i="9"/>
  <c r="N1211" i="9"/>
  <c r="O1211" i="9"/>
  <c r="P1211" i="9"/>
  <c r="Q1211" i="9"/>
  <c r="R1211" i="9"/>
  <c r="S1211" i="9"/>
  <c r="T1211" i="9"/>
  <c r="L1212" i="9"/>
  <c r="M1212" i="9"/>
  <c r="N1212" i="9"/>
  <c r="O1212" i="9"/>
  <c r="P1212" i="9"/>
  <c r="Q1212" i="9"/>
  <c r="R1212" i="9"/>
  <c r="S1212" i="9"/>
  <c r="T1212" i="9"/>
  <c r="L1213" i="9"/>
  <c r="M1213" i="9"/>
  <c r="N1213" i="9"/>
  <c r="O1213" i="9"/>
  <c r="P1213" i="9"/>
  <c r="Q1213" i="9"/>
  <c r="R1213" i="9"/>
  <c r="S1213" i="9"/>
  <c r="T1213" i="9"/>
  <c r="L1214" i="9"/>
  <c r="M1214" i="9"/>
  <c r="N1214" i="9"/>
  <c r="O1214" i="9"/>
  <c r="P1214" i="9"/>
  <c r="Q1214" i="9"/>
  <c r="R1214" i="9"/>
  <c r="S1214" i="9"/>
  <c r="T1214" i="9"/>
  <c r="L1215" i="9"/>
  <c r="M1215" i="9"/>
  <c r="N1215" i="9"/>
  <c r="O1215" i="9"/>
  <c r="P1215" i="9"/>
  <c r="Q1215" i="9"/>
  <c r="R1215" i="9"/>
  <c r="S1215" i="9"/>
  <c r="T1215" i="9"/>
  <c r="L1216" i="9"/>
  <c r="M1216" i="9"/>
  <c r="N1216" i="9"/>
  <c r="O1216" i="9"/>
  <c r="P1216" i="9"/>
  <c r="Q1216" i="9"/>
  <c r="R1216" i="9"/>
  <c r="S1216" i="9"/>
  <c r="T1216" i="9"/>
  <c r="L1217" i="9"/>
  <c r="M1217" i="9"/>
  <c r="N1217" i="9"/>
  <c r="O1217" i="9"/>
  <c r="P1217" i="9"/>
  <c r="Q1217" i="9"/>
  <c r="R1217" i="9"/>
  <c r="S1217" i="9"/>
  <c r="T1217" i="9"/>
  <c r="L1218" i="9"/>
  <c r="M1218" i="9"/>
  <c r="N1218" i="9"/>
  <c r="O1218" i="9"/>
  <c r="P1218" i="9"/>
  <c r="Q1218" i="9"/>
  <c r="R1218" i="9"/>
  <c r="S1218" i="9"/>
  <c r="T1218" i="9"/>
  <c r="L1219" i="9"/>
  <c r="M1219" i="9"/>
  <c r="N1219" i="9"/>
  <c r="O1219" i="9"/>
  <c r="P1219" i="9"/>
  <c r="Q1219" i="9"/>
  <c r="R1219" i="9"/>
  <c r="S1219" i="9"/>
  <c r="T1219" i="9"/>
  <c r="L1220" i="9"/>
  <c r="M1220" i="9"/>
  <c r="N1220" i="9"/>
  <c r="O1220" i="9"/>
  <c r="P1220" i="9"/>
  <c r="Q1220" i="9"/>
  <c r="R1220" i="9"/>
  <c r="S1220" i="9"/>
  <c r="T1220" i="9"/>
  <c r="L1221" i="9"/>
  <c r="M1221" i="9"/>
  <c r="N1221" i="9"/>
  <c r="O1221" i="9"/>
  <c r="P1221" i="9"/>
  <c r="Q1221" i="9"/>
  <c r="R1221" i="9"/>
  <c r="S1221" i="9"/>
  <c r="T1221" i="9"/>
  <c r="L1222" i="9"/>
  <c r="M1222" i="9"/>
  <c r="N1222" i="9"/>
  <c r="O1222" i="9"/>
  <c r="P1222" i="9"/>
  <c r="Q1222" i="9"/>
  <c r="R1222" i="9"/>
  <c r="S1222" i="9"/>
  <c r="T1222" i="9"/>
  <c r="L1223" i="9"/>
  <c r="M1223" i="9"/>
  <c r="N1223" i="9"/>
  <c r="O1223" i="9"/>
  <c r="P1223" i="9"/>
  <c r="Q1223" i="9"/>
  <c r="R1223" i="9"/>
  <c r="S1223" i="9"/>
  <c r="T1223" i="9"/>
  <c r="L1224" i="9"/>
  <c r="M1224" i="9"/>
  <c r="N1224" i="9"/>
  <c r="O1224" i="9"/>
  <c r="P1224" i="9"/>
  <c r="Q1224" i="9"/>
  <c r="R1224" i="9"/>
  <c r="S1224" i="9"/>
  <c r="T1224" i="9"/>
  <c r="L1225" i="9"/>
  <c r="M1225" i="9"/>
  <c r="N1225" i="9"/>
  <c r="O1225" i="9"/>
  <c r="P1225" i="9"/>
  <c r="Q1225" i="9"/>
  <c r="R1225" i="9"/>
  <c r="S1225" i="9"/>
  <c r="T1225" i="9"/>
  <c r="L1226" i="9"/>
  <c r="M1226" i="9"/>
  <c r="N1226" i="9"/>
  <c r="O1226" i="9"/>
  <c r="P1226" i="9"/>
  <c r="Q1226" i="9"/>
  <c r="R1226" i="9"/>
  <c r="S1226" i="9"/>
  <c r="T1226" i="9"/>
  <c r="L1227" i="9"/>
  <c r="M1227" i="9"/>
  <c r="N1227" i="9"/>
  <c r="O1227" i="9"/>
  <c r="P1227" i="9"/>
  <c r="Q1227" i="9"/>
  <c r="R1227" i="9"/>
  <c r="S1227" i="9"/>
  <c r="T1227" i="9"/>
  <c r="L1228" i="9"/>
  <c r="M1228" i="9"/>
  <c r="N1228" i="9"/>
  <c r="O1228" i="9"/>
  <c r="P1228" i="9"/>
  <c r="Q1228" i="9"/>
  <c r="R1228" i="9"/>
  <c r="S1228" i="9"/>
  <c r="T1228" i="9"/>
  <c r="L1229" i="9"/>
  <c r="M1229" i="9"/>
  <c r="N1229" i="9"/>
  <c r="O1229" i="9"/>
  <c r="P1229" i="9"/>
  <c r="Q1229" i="9"/>
  <c r="R1229" i="9"/>
  <c r="S1229" i="9"/>
  <c r="T1229" i="9"/>
  <c r="L1230" i="9"/>
  <c r="M1230" i="9"/>
  <c r="N1230" i="9"/>
  <c r="O1230" i="9"/>
  <c r="P1230" i="9"/>
  <c r="Q1230" i="9"/>
  <c r="R1230" i="9"/>
  <c r="S1230" i="9"/>
  <c r="T1230" i="9"/>
  <c r="L1231" i="9"/>
  <c r="M1231" i="9"/>
  <c r="N1231" i="9"/>
  <c r="O1231" i="9"/>
  <c r="P1231" i="9"/>
  <c r="Q1231" i="9"/>
  <c r="R1231" i="9"/>
  <c r="S1231" i="9"/>
  <c r="T1231" i="9"/>
  <c r="L1232" i="9"/>
  <c r="M1232" i="9"/>
  <c r="N1232" i="9"/>
  <c r="O1232" i="9"/>
  <c r="P1232" i="9"/>
  <c r="Q1232" i="9"/>
  <c r="R1232" i="9"/>
  <c r="S1232" i="9"/>
  <c r="T1232" i="9"/>
  <c r="L1233" i="9"/>
  <c r="M1233" i="9"/>
  <c r="N1233" i="9"/>
  <c r="O1233" i="9"/>
  <c r="P1233" i="9"/>
  <c r="Q1233" i="9"/>
  <c r="R1233" i="9"/>
  <c r="S1233" i="9"/>
  <c r="T1233" i="9"/>
  <c r="L1234" i="9"/>
  <c r="M1234" i="9"/>
  <c r="N1234" i="9"/>
  <c r="O1234" i="9"/>
  <c r="P1234" i="9"/>
  <c r="Q1234" i="9"/>
  <c r="R1234" i="9"/>
  <c r="S1234" i="9"/>
  <c r="T1234" i="9"/>
  <c r="L1235" i="9"/>
  <c r="M1235" i="9"/>
  <c r="N1235" i="9"/>
  <c r="O1235" i="9"/>
  <c r="P1235" i="9"/>
  <c r="Q1235" i="9"/>
  <c r="R1235" i="9"/>
  <c r="S1235" i="9"/>
  <c r="T1235" i="9"/>
  <c r="L1236" i="9"/>
  <c r="M1236" i="9"/>
  <c r="N1236" i="9"/>
  <c r="O1236" i="9"/>
  <c r="P1236" i="9"/>
  <c r="Q1236" i="9"/>
  <c r="R1236" i="9"/>
  <c r="S1236" i="9"/>
  <c r="T1236" i="9"/>
  <c r="L1237" i="9"/>
  <c r="M1237" i="9"/>
  <c r="N1237" i="9"/>
  <c r="O1237" i="9"/>
  <c r="P1237" i="9"/>
  <c r="Q1237" i="9"/>
  <c r="R1237" i="9"/>
  <c r="S1237" i="9"/>
  <c r="T1237" i="9"/>
  <c r="L1238" i="9"/>
  <c r="M1238" i="9"/>
  <c r="N1238" i="9"/>
  <c r="O1238" i="9"/>
  <c r="P1238" i="9"/>
  <c r="Q1238" i="9"/>
  <c r="R1238" i="9"/>
  <c r="S1238" i="9"/>
  <c r="T1238" i="9"/>
  <c r="L1239" i="9"/>
  <c r="M1239" i="9"/>
  <c r="N1239" i="9"/>
  <c r="O1239" i="9"/>
  <c r="P1239" i="9"/>
  <c r="Q1239" i="9"/>
  <c r="R1239" i="9"/>
  <c r="S1239" i="9"/>
  <c r="T1239" i="9"/>
  <c r="L1240" i="9"/>
  <c r="M1240" i="9"/>
  <c r="N1240" i="9"/>
  <c r="O1240" i="9"/>
  <c r="P1240" i="9"/>
  <c r="Q1240" i="9"/>
  <c r="R1240" i="9"/>
  <c r="S1240" i="9"/>
  <c r="T1240" i="9"/>
  <c r="L1241" i="9"/>
  <c r="M1241" i="9"/>
  <c r="N1241" i="9"/>
  <c r="O1241" i="9"/>
  <c r="P1241" i="9"/>
  <c r="Q1241" i="9"/>
  <c r="R1241" i="9"/>
  <c r="S1241" i="9"/>
  <c r="T1241" i="9"/>
  <c r="L1242" i="9"/>
  <c r="M1242" i="9"/>
  <c r="N1242" i="9"/>
  <c r="O1242" i="9"/>
  <c r="P1242" i="9"/>
  <c r="Q1242" i="9"/>
  <c r="R1242" i="9"/>
  <c r="S1242" i="9"/>
  <c r="T1242" i="9"/>
  <c r="L1243" i="9"/>
  <c r="M1243" i="9"/>
  <c r="N1243" i="9"/>
  <c r="O1243" i="9"/>
  <c r="P1243" i="9"/>
  <c r="Q1243" i="9"/>
  <c r="R1243" i="9"/>
  <c r="S1243" i="9"/>
  <c r="T1243" i="9"/>
  <c r="L1244" i="9"/>
  <c r="M1244" i="9"/>
  <c r="N1244" i="9"/>
  <c r="O1244" i="9"/>
  <c r="P1244" i="9"/>
  <c r="Q1244" i="9"/>
  <c r="R1244" i="9"/>
  <c r="S1244" i="9"/>
  <c r="T1244" i="9"/>
  <c r="L1245" i="9"/>
  <c r="M1245" i="9"/>
  <c r="N1245" i="9"/>
  <c r="O1245" i="9"/>
  <c r="P1245" i="9"/>
  <c r="Q1245" i="9"/>
  <c r="R1245" i="9"/>
  <c r="S1245" i="9"/>
  <c r="T1245" i="9"/>
  <c r="L1246" i="9"/>
  <c r="M1246" i="9"/>
  <c r="N1246" i="9"/>
  <c r="O1246" i="9"/>
  <c r="P1246" i="9"/>
  <c r="Q1246" i="9"/>
  <c r="R1246" i="9"/>
  <c r="S1246" i="9"/>
  <c r="T1246" i="9"/>
  <c r="L1247" i="9"/>
  <c r="M1247" i="9"/>
  <c r="N1247" i="9"/>
  <c r="O1247" i="9"/>
  <c r="P1247" i="9"/>
  <c r="Q1247" i="9"/>
  <c r="R1247" i="9"/>
  <c r="S1247" i="9"/>
  <c r="T1247" i="9"/>
  <c r="L1248" i="9"/>
  <c r="M1248" i="9"/>
  <c r="N1248" i="9"/>
  <c r="O1248" i="9"/>
  <c r="P1248" i="9"/>
  <c r="Q1248" i="9"/>
  <c r="R1248" i="9"/>
  <c r="S1248" i="9"/>
  <c r="T1248" i="9"/>
  <c r="L1249" i="9"/>
  <c r="M1249" i="9"/>
  <c r="N1249" i="9"/>
  <c r="O1249" i="9"/>
  <c r="P1249" i="9"/>
  <c r="Q1249" i="9"/>
  <c r="R1249" i="9"/>
  <c r="S1249" i="9"/>
  <c r="T1249" i="9"/>
  <c r="L1250" i="9"/>
  <c r="M1250" i="9"/>
  <c r="N1250" i="9"/>
  <c r="O1250" i="9"/>
  <c r="P1250" i="9"/>
  <c r="Q1250" i="9"/>
  <c r="R1250" i="9"/>
  <c r="S1250" i="9"/>
  <c r="T1250" i="9"/>
  <c r="L1251" i="9"/>
  <c r="M1251" i="9"/>
  <c r="N1251" i="9"/>
  <c r="O1251" i="9"/>
  <c r="P1251" i="9"/>
  <c r="Q1251" i="9"/>
  <c r="R1251" i="9"/>
  <c r="S1251" i="9"/>
  <c r="T1251" i="9"/>
  <c r="L1252" i="9"/>
  <c r="M1252" i="9"/>
  <c r="N1252" i="9"/>
  <c r="O1252" i="9"/>
  <c r="P1252" i="9"/>
  <c r="Q1252" i="9"/>
  <c r="R1252" i="9"/>
  <c r="S1252" i="9"/>
  <c r="T1252" i="9"/>
  <c r="L1253" i="9"/>
  <c r="M1253" i="9"/>
  <c r="N1253" i="9"/>
  <c r="O1253" i="9"/>
  <c r="P1253" i="9"/>
  <c r="Q1253" i="9"/>
  <c r="R1253" i="9"/>
  <c r="S1253" i="9"/>
  <c r="T1253" i="9"/>
  <c r="L1254" i="9"/>
  <c r="M1254" i="9"/>
  <c r="N1254" i="9"/>
  <c r="O1254" i="9"/>
  <c r="P1254" i="9"/>
  <c r="Q1254" i="9"/>
  <c r="R1254" i="9"/>
  <c r="S1254" i="9"/>
  <c r="T1254" i="9"/>
  <c r="L1255" i="9"/>
  <c r="M1255" i="9"/>
  <c r="N1255" i="9"/>
  <c r="O1255" i="9"/>
  <c r="P1255" i="9"/>
  <c r="Q1255" i="9"/>
  <c r="R1255" i="9"/>
  <c r="S1255" i="9"/>
  <c r="T1255" i="9"/>
  <c r="L1256" i="9"/>
  <c r="M1256" i="9"/>
  <c r="N1256" i="9"/>
  <c r="O1256" i="9"/>
  <c r="P1256" i="9"/>
  <c r="Q1256" i="9"/>
  <c r="R1256" i="9"/>
  <c r="S1256" i="9"/>
  <c r="T1256" i="9"/>
  <c r="L1257" i="9"/>
  <c r="M1257" i="9"/>
  <c r="N1257" i="9"/>
  <c r="O1257" i="9"/>
  <c r="P1257" i="9"/>
  <c r="Q1257" i="9"/>
  <c r="R1257" i="9"/>
  <c r="S1257" i="9"/>
  <c r="T1257" i="9"/>
  <c r="L1258" i="9"/>
  <c r="M1258" i="9"/>
  <c r="N1258" i="9"/>
  <c r="O1258" i="9"/>
  <c r="P1258" i="9"/>
  <c r="Q1258" i="9"/>
  <c r="R1258" i="9"/>
  <c r="S1258" i="9"/>
  <c r="T1258" i="9"/>
  <c r="L1259" i="9"/>
  <c r="M1259" i="9"/>
  <c r="N1259" i="9"/>
  <c r="O1259" i="9"/>
  <c r="P1259" i="9"/>
  <c r="Q1259" i="9"/>
  <c r="R1259" i="9"/>
  <c r="S1259" i="9"/>
  <c r="T1259" i="9"/>
  <c r="L1260" i="9"/>
  <c r="M1260" i="9"/>
  <c r="N1260" i="9"/>
  <c r="O1260" i="9"/>
  <c r="P1260" i="9"/>
  <c r="Q1260" i="9"/>
  <c r="R1260" i="9"/>
  <c r="S1260" i="9"/>
  <c r="T1260" i="9"/>
  <c r="L1261" i="9"/>
  <c r="M1261" i="9"/>
  <c r="N1261" i="9"/>
  <c r="O1261" i="9"/>
  <c r="P1261" i="9"/>
  <c r="Q1261" i="9"/>
  <c r="R1261" i="9"/>
  <c r="S1261" i="9"/>
  <c r="T1261" i="9"/>
  <c r="L1262" i="9"/>
  <c r="M1262" i="9"/>
  <c r="N1262" i="9"/>
  <c r="O1262" i="9"/>
  <c r="P1262" i="9"/>
  <c r="Q1262" i="9"/>
  <c r="R1262" i="9"/>
  <c r="S1262" i="9"/>
  <c r="T1262" i="9"/>
  <c r="L1263" i="9"/>
  <c r="M1263" i="9"/>
  <c r="N1263" i="9"/>
  <c r="O1263" i="9"/>
  <c r="P1263" i="9"/>
  <c r="Q1263" i="9"/>
  <c r="R1263" i="9"/>
  <c r="S1263" i="9"/>
  <c r="T1263" i="9"/>
  <c r="L1264" i="9"/>
  <c r="M1264" i="9"/>
  <c r="N1264" i="9"/>
  <c r="O1264" i="9"/>
  <c r="P1264" i="9"/>
  <c r="Q1264" i="9"/>
  <c r="R1264" i="9"/>
  <c r="S1264" i="9"/>
  <c r="T1264" i="9"/>
  <c r="L1265" i="9"/>
  <c r="M1265" i="9"/>
  <c r="N1265" i="9"/>
  <c r="O1265" i="9"/>
  <c r="P1265" i="9"/>
  <c r="Q1265" i="9"/>
  <c r="R1265" i="9"/>
  <c r="S1265" i="9"/>
  <c r="T1265" i="9"/>
  <c r="L1266" i="9"/>
  <c r="M1266" i="9"/>
  <c r="N1266" i="9"/>
  <c r="O1266" i="9"/>
  <c r="P1266" i="9"/>
  <c r="Q1266" i="9"/>
  <c r="R1266" i="9"/>
  <c r="S1266" i="9"/>
  <c r="T1266" i="9"/>
  <c r="L1267" i="9"/>
  <c r="M1267" i="9"/>
  <c r="N1267" i="9"/>
  <c r="O1267" i="9"/>
  <c r="P1267" i="9"/>
  <c r="Q1267" i="9"/>
  <c r="R1267" i="9"/>
  <c r="S1267" i="9"/>
  <c r="T1267" i="9"/>
  <c r="L1268" i="9"/>
  <c r="M1268" i="9"/>
  <c r="N1268" i="9"/>
  <c r="O1268" i="9"/>
  <c r="P1268" i="9"/>
  <c r="Q1268" i="9"/>
  <c r="R1268" i="9"/>
  <c r="S1268" i="9"/>
  <c r="T1268" i="9"/>
  <c r="L1269" i="9"/>
  <c r="M1269" i="9"/>
  <c r="N1269" i="9"/>
  <c r="O1269" i="9"/>
  <c r="P1269" i="9"/>
  <c r="Q1269" i="9"/>
  <c r="R1269" i="9"/>
  <c r="S1269" i="9"/>
  <c r="T1269" i="9"/>
  <c r="L1270" i="9"/>
  <c r="M1270" i="9"/>
  <c r="N1270" i="9"/>
  <c r="O1270" i="9"/>
  <c r="P1270" i="9"/>
  <c r="Q1270" i="9"/>
  <c r="R1270" i="9"/>
  <c r="S1270" i="9"/>
  <c r="T1270" i="9"/>
  <c r="L1271" i="9"/>
  <c r="M1271" i="9"/>
  <c r="N1271" i="9"/>
  <c r="O1271" i="9"/>
  <c r="P1271" i="9"/>
  <c r="Q1271" i="9"/>
  <c r="R1271" i="9"/>
  <c r="S1271" i="9"/>
  <c r="T1271" i="9"/>
  <c r="L1272" i="9"/>
  <c r="M1272" i="9"/>
  <c r="N1272" i="9"/>
  <c r="O1272" i="9"/>
  <c r="P1272" i="9"/>
  <c r="Q1272" i="9"/>
  <c r="R1272" i="9"/>
  <c r="S1272" i="9"/>
  <c r="T1272" i="9"/>
  <c r="L1273" i="9"/>
  <c r="M1273" i="9"/>
  <c r="N1273" i="9"/>
  <c r="O1273" i="9"/>
  <c r="P1273" i="9"/>
  <c r="Q1273" i="9"/>
  <c r="R1273" i="9"/>
  <c r="S1273" i="9"/>
  <c r="T1273" i="9"/>
  <c r="L1274" i="9"/>
  <c r="M1274" i="9"/>
  <c r="N1274" i="9"/>
  <c r="O1274" i="9"/>
  <c r="P1274" i="9"/>
  <c r="Q1274" i="9"/>
  <c r="R1274" i="9"/>
  <c r="S1274" i="9"/>
  <c r="T1274" i="9"/>
  <c r="L1275" i="9"/>
  <c r="M1275" i="9"/>
  <c r="N1275" i="9"/>
  <c r="O1275" i="9"/>
  <c r="P1275" i="9"/>
  <c r="Q1275" i="9"/>
  <c r="R1275" i="9"/>
  <c r="S1275" i="9"/>
  <c r="T1275" i="9"/>
  <c r="L1276" i="9"/>
  <c r="M1276" i="9"/>
  <c r="N1276" i="9"/>
  <c r="O1276" i="9"/>
  <c r="P1276" i="9"/>
  <c r="Q1276" i="9"/>
  <c r="R1276" i="9"/>
  <c r="S1276" i="9"/>
  <c r="T1276" i="9"/>
  <c r="L1277" i="9"/>
  <c r="M1277" i="9"/>
  <c r="N1277" i="9"/>
  <c r="O1277" i="9"/>
  <c r="P1277" i="9"/>
  <c r="Q1277" i="9"/>
  <c r="R1277" i="9"/>
  <c r="S1277" i="9"/>
  <c r="T1277" i="9"/>
  <c r="L1278" i="9"/>
  <c r="M1278" i="9"/>
  <c r="N1278" i="9"/>
  <c r="O1278" i="9"/>
  <c r="P1278" i="9"/>
  <c r="Q1278" i="9"/>
  <c r="R1278" i="9"/>
  <c r="S1278" i="9"/>
  <c r="T1278" i="9"/>
  <c r="L1279" i="9"/>
  <c r="M1279" i="9"/>
  <c r="N1279" i="9"/>
  <c r="O1279" i="9"/>
  <c r="P1279" i="9"/>
  <c r="Q1279" i="9"/>
  <c r="R1279" i="9"/>
  <c r="S1279" i="9"/>
  <c r="T1279" i="9"/>
  <c r="L1280" i="9"/>
  <c r="M1280" i="9"/>
  <c r="N1280" i="9"/>
  <c r="O1280" i="9"/>
  <c r="P1280" i="9"/>
  <c r="Q1280" i="9"/>
  <c r="R1280" i="9"/>
  <c r="S1280" i="9"/>
  <c r="T1280" i="9"/>
  <c r="L1281" i="9"/>
  <c r="M1281" i="9"/>
  <c r="N1281" i="9"/>
  <c r="O1281" i="9"/>
  <c r="P1281" i="9"/>
  <c r="Q1281" i="9"/>
  <c r="R1281" i="9"/>
  <c r="S1281" i="9"/>
  <c r="T1281" i="9"/>
  <c r="L1282" i="9"/>
  <c r="M1282" i="9"/>
  <c r="N1282" i="9"/>
  <c r="O1282" i="9"/>
  <c r="P1282" i="9"/>
  <c r="Q1282" i="9"/>
  <c r="R1282" i="9"/>
  <c r="S1282" i="9"/>
  <c r="T1282" i="9"/>
  <c r="L1283" i="9"/>
  <c r="M1283" i="9"/>
  <c r="N1283" i="9"/>
  <c r="O1283" i="9"/>
  <c r="P1283" i="9"/>
  <c r="Q1283" i="9"/>
  <c r="R1283" i="9"/>
  <c r="S1283" i="9"/>
  <c r="T1283" i="9"/>
  <c r="L1284" i="9"/>
  <c r="M1284" i="9"/>
  <c r="N1284" i="9"/>
  <c r="O1284" i="9"/>
  <c r="P1284" i="9"/>
  <c r="Q1284" i="9"/>
  <c r="R1284" i="9"/>
  <c r="S1284" i="9"/>
  <c r="T1284" i="9"/>
  <c r="L1285" i="9"/>
  <c r="M1285" i="9"/>
  <c r="N1285" i="9"/>
  <c r="O1285" i="9"/>
  <c r="P1285" i="9"/>
  <c r="Q1285" i="9"/>
  <c r="R1285" i="9"/>
  <c r="S1285" i="9"/>
  <c r="T1285" i="9"/>
  <c r="L1286" i="9"/>
  <c r="M1286" i="9"/>
  <c r="N1286" i="9"/>
  <c r="O1286" i="9"/>
  <c r="P1286" i="9"/>
  <c r="Q1286" i="9"/>
  <c r="R1286" i="9"/>
  <c r="S1286" i="9"/>
  <c r="T1286" i="9"/>
  <c r="L1287" i="9"/>
  <c r="M1287" i="9"/>
  <c r="N1287" i="9"/>
  <c r="O1287" i="9"/>
  <c r="P1287" i="9"/>
  <c r="Q1287" i="9"/>
  <c r="R1287" i="9"/>
  <c r="S1287" i="9"/>
  <c r="T1287" i="9"/>
  <c r="L1288" i="9"/>
  <c r="M1288" i="9"/>
  <c r="N1288" i="9"/>
  <c r="O1288" i="9"/>
  <c r="P1288" i="9"/>
  <c r="Q1288" i="9"/>
  <c r="R1288" i="9"/>
  <c r="S1288" i="9"/>
  <c r="T1288" i="9"/>
  <c r="L1289" i="9"/>
  <c r="M1289" i="9"/>
  <c r="N1289" i="9"/>
  <c r="O1289" i="9"/>
  <c r="P1289" i="9"/>
  <c r="Q1289" i="9"/>
  <c r="R1289" i="9"/>
  <c r="S1289" i="9"/>
  <c r="T1289" i="9"/>
  <c r="L1290" i="9"/>
  <c r="M1290" i="9"/>
  <c r="N1290" i="9"/>
  <c r="O1290" i="9"/>
  <c r="P1290" i="9"/>
  <c r="Q1290" i="9"/>
  <c r="R1290" i="9"/>
  <c r="S1290" i="9"/>
  <c r="T1290" i="9"/>
  <c r="L1291" i="9"/>
  <c r="M1291" i="9"/>
  <c r="N1291" i="9"/>
  <c r="O1291" i="9"/>
  <c r="P1291" i="9"/>
  <c r="Q1291" i="9"/>
  <c r="R1291" i="9"/>
  <c r="S1291" i="9"/>
  <c r="T1291" i="9"/>
  <c r="L1292" i="9"/>
  <c r="M1292" i="9"/>
  <c r="N1292" i="9"/>
  <c r="O1292" i="9"/>
  <c r="P1292" i="9"/>
  <c r="Q1292" i="9"/>
  <c r="R1292" i="9"/>
  <c r="S1292" i="9"/>
  <c r="T1292" i="9"/>
  <c r="L1293" i="9"/>
  <c r="M1293" i="9"/>
  <c r="N1293" i="9"/>
  <c r="O1293" i="9"/>
  <c r="P1293" i="9"/>
  <c r="Q1293" i="9"/>
  <c r="R1293" i="9"/>
  <c r="S1293" i="9"/>
  <c r="T1293" i="9"/>
  <c r="L1294" i="9"/>
  <c r="M1294" i="9"/>
  <c r="N1294" i="9"/>
  <c r="O1294" i="9"/>
  <c r="P1294" i="9"/>
  <c r="Q1294" i="9"/>
  <c r="R1294" i="9"/>
  <c r="S1294" i="9"/>
  <c r="T1294" i="9"/>
  <c r="L1295" i="9"/>
  <c r="M1295" i="9"/>
  <c r="N1295" i="9"/>
  <c r="O1295" i="9"/>
  <c r="P1295" i="9"/>
  <c r="Q1295" i="9"/>
  <c r="R1295" i="9"/>
  <c r="S1295" i="9"/>
  <c r="T1295" i="9"/>
  <c r="L1296" i="9"/>
  <c r="M1296" i="9"/>
  <c r="N1296" i="9"/>
  <c r="O1296" i="9"/>
  <c r="P1296" i="9"/>
  <c r="Q1296" i="9"/>
  <c r="R1296" i="9"/>
  <c r="S1296" i="9"/>
  <c r="T1296" i="9"/>
  <c r="L1297" i="9"/>
  <c r="M1297" i="9"/>
  <c r="N1297" i="9"/>
  <c r="O1297" i="9"/>
  <c r="P1297" i="9"/>
  <c r="Q1297" i="9"/>
  <c r="R1297" i="9"/>
  <c r="S1297" i="9"/>
  <c r="T1297" i="9"/>
  <c r="L1298" i="9"/>
  <c r="M1298" i="9"/>
  <c r="N1298" i="9"/>
  <c r="O1298" i="9"/>
  <c r="P1298" i="9"/>
  <c r="Q1298" i="9"/>
  <c r="R1298" i="9"/>
  <c r="S1298" i="9"/>
  <c r="T1298" i="9"/>
  <c r="L1299" i="9"/>
  <c r="M1299" i="9"/>
  <c r="N1299" i="9"/>
  <c r="O1299" i="9"/>
  <c r="P1299" i="9"/>
  <c r="Q1299" i="9"/>
  <c r="R1299" i="9"/>
  <c r="S1299" i="9"/>
  <c r="T1299" i="9"/>
  <c r="L1300" i="9"/>
  <c r="M1300" i="9"/>
  <c r="N1300" i="9"/>
  <c r="O1300" i="9"/>
  <c r="P1300" i="9"/>
  <c r="Q1300" i="9"/>
  <c r="R1300" i="9"/>
  <c r="S1300" i="9"/>
  <c r="T1300" i="9"/>
  <c r="L1301" i="9"/>
  <c r="M1301" i="9"/>
  <c r="N1301" i="9"/>
  <c r="O1301" i="9"/>
  <c r="P1301" i="9"/>
  <c r="Q1301" i="9"/>
  <c r="R1301" i="9"/>
  <c r="S1301" i="9"/>
  <c r="T1301" i="9"/>
  <c r="L1302" i="9"/>
  <c r="M1302" i="9"/>
  <c r="N1302" i="9"/>
  <c r="O1302" i="9"/>
  <c r="P1302" i="9"/>
  <c r="Q1302" i="9"/>
  <c r="R1302" i="9"/>
  <c r="S1302" i="9"/>
  <c r="T1302" i="9"/>
  <c r="L1303" i="9"/>
  <c r="M1303" i="9"/>
  <c r="N1303" i="9"/>
  <c r="O1303" i="9"/>
  <c r="P1303" i="9"/>
  <c r="Q1303" i="9"/>
  <c r="R1303" i="9"/>
  <c r="S1303" i="9"/>
  <c r="T1303" i="9"/>
  <c r="L1304" i="9"/>
  <c r="M1304" i="9"/>
  <c r="N1304" i="9"/>
  <c r="O1304" i="9"/>
  <c r="P1304" i="9"/>
  <c r="Q1304" i="9"/>
  <c r="R1304" i="9"/>
  <c r="S1304" i="9"/>
  <c r="T1304" i="9"/>
  <c r="L1305" i="9"/>
  <c r="M1305" i="9"/>
  <c r="N1305" i="9"/>
  <c r="O1305" i="9"/>
  <c r="P1305" i="9"/>
  <c r="Q1305" i="9"/>
  <c r="R1305" i="9"/>
  <c r="S1305" i="9"/>
  <c r="T1305" i="9"/>
  <c r="L1306" i="9"/>
  <c r="M1306" i="9"/>
  <c r="N1306" i="9"/>
  <c r="O1306" i="9"/>
  <c r="P1306" i="9"/>
  <c r="Q1306" i="9"/>
  <c r="R1306" i="9"/>
  <c r="S1306" i="9"/>
  <c r="T1306" i="9"/>
  <c r="L1307" i="9"/>
  <c r="M1307" i="9"/>
  <c r="N1307" i="9"/>
  <c r="O1307" i="9"/>
  <c r="P1307" i="9"/>
  <c r="Q1307" i="9"/>
  <c r="R1307" i="9"/>
  <c r="S1307" i="9"/>
  <c r="T1307" i="9"/>
  <c r="L1308" i="9"/>
  <c r="M1308" i="9"/>
  <c r="N1308" i="9"/>
  <c r="O1308" i="9"/>
  <c r="P1308" i="9"/>
  <c r="Q1308" i="9"/>
  <c r="R1308" i="9"/>
  <c r="S1308" i="9"/>
  <c r="T1308" i="9"/>
  <c r="L1309" i="9"/>
  <c r="M1309" i="9"/>
  <c r="N1309" i="9"/>
  <c r="O1309" i="9"/>
  <c r="P1309" i="9"/>
  <c r="Q1309" i="9"/>
  <c r="R1309" i="9"/>
  <c r="S1309" i="9"/>
  <c r="T1309" i="9"/>
  <c r="L1310" i="9"/>
  <c r="M1310" i="9"/>
  <c r="N1310" i="9"/>
  <c r="O1310" i="9"/>
  <c r="P1310" i="9"/>
  <c r="Q1310" i="9"/>
  <c r="R1310" i="9"/>
  <c r="S1310" i="9"/>
  <c r="T1310" i="9"/>
  <c r="L1311" i="9"/>
  <c r="M1311" i="9"/>
  <c r="N1311" i="9"/>
  <c r="O1311" i="9"/>
  <c r="P1311" i="9"/>
  <c r="Q1311" i="9"/>
  <c r="R1311" i="9"/>
  <c r="S1311" i="9"/>
  <c r="T1311" i="9"/>
  <c r="L1312" i="9"/>
  <c r="M1312" i="9"/>
  <c r="N1312" i="9"/>
  <c r="O1312" i="9"/>
  <c r="P1312" i="9"/>
  <c r="Q1312" i="9"/>
  <c r="R1312" i="9"/>
  <c r="S1312" i="9"/>
  <c r="T1312" i="9"/>
  <c r="L1313" i="9"/>
  <c r="M1313" i="9"/>
  <c r="N1313" i="9"/>
  <c r="O1313" i="9"/>
  <c r="P1313" i="9"/>
  <c r="Q1313" i="9"/>
  <c r="R1313" i="9"/>
  <c r="S1313" i="9"/>
  <c r="T1313" i="9"/>
  <c r="L1314" i="9"/>
  <c r="M1314" i="9"/>
  <c r="N1314" i="9"/>
  <c r="O1314" i="9"/>
  <c r="P1314" i="9"/>
  <c r="Q1314" i="9"/>
  <c r="R1314" i="9"/>
  <c r="S1314" i="9"/>
  <c r="T1314" i="9"/>
  <c r="L1315" i="9"/>
  <c r="M1315" i="9"/>
  <c r="N1315" i="9"/>
  <c r="O1315" i="9"/>
  <c r="P1315" i="9"/>
  <c r="Q1315" i="9"/>
  <c r="R1315" i="9"/>
  <c r="S1315" i="9"/>
  <c r="T1315" i="9"/>
  <c r="L1316" i="9"/>
  <c r="M1316" i="9"/>
  <c r="N1316" i="9"/>
  <c r="O1316" i="9"/>
  <c r="P1316" i="9"/>
  <c r="Q1316" i="9"/>
  <c r="R1316" i="9"/>
  <c r="S1316" i="9"/>
  <c r="T1316" i="9"/>
  <c r="L1317" i="9"/>
  <c r="M1317" i="9"/>
  <c r="N1317" i="9"/>
  <c r="O1317" i="9"/>
  <c r="P1317" i="9"/>
  <c r="Q1317" i="9"/>
  <c r="R1317" i="9"/>
  <c r="S1317" i="9"/>
  <c r="T1317" i="9"/>
  <c r="L1318" i="9"/>
  <c r="M1318" i="9"/>
  <c r="N1318" i="9"/>
  <c r="O1318" i="9"/>
  <c r="P1318" i="9"/>
  <c r="Q1318" i="9"/>
  <c r="R1318" i="9"/>
  <c r="S1318" i="9"/>
  <c r="T1318" i="9"/>
  <c r="L1319" i="9"/>
  <c r="M1319" i="9"/>
  <c r="N1319" i="9"/>
  <c r="O1319" i="9"/>
  <c r="P1319" i="9"/>
  <c r="Q1319" i="9"/>
  <c r="R1319" i="9"/>
  <c r="S1319" i="9"/>
  <c r="T1319" i="9"/>
  <c r="L1320" i="9"/>
  <c r="M1320" i="9"/>
  <c r="N1320" i="9"/>
  <c r="O1320" i="9"/>
  <c r="P1320" i="9"/>
  <c r="Q1320" i="9"/>
  <c r="R1320" i="9"/>
  <c r="S1320" i="9"/>
  <c r="T1320" i="9"/>
  <c r="L1321" i="9"/>
  <c r="M1321" i="9"/>
  <c r="N1321" i="9"/>
  <c r="O1321" i="9"/>
  <c r="P1321" i="9"/>
  <c r="Q1321" i="9"/>
  <c r="R1321" i="9"/>
  <c r="S1321" i="9"/>
  <c r="T1321" i="9"/>
  <c r="L1322" i="9"/>
  <c r="M1322" i="9"/>
  <c r="N1322" i="9"/>
  <c r="O1322" i="9"/>
  <c r="P1322" i="9"/>
  <c r="Q1322" i="9"/>
  <c r="R1322" i="9"/>
  <c r="S1322" i="9"/>
  <c r="T1322" i="9"/>
  <c r="L1323" i="9"/>
  <c r="M1323" i="9"/>
  <c r="N1323" i="9"/>
  <c r="O1323" i="9"/>
  <c r="P1323" i="9"/>
  <c r="Q1323" i="9"/>
  <c r="R1323" i="9"/>
  <c r="S1323" i="9"/>
  <c r="T1323" i="9"/>
  <c r="L1324" i="9"/>
  <c r="M1324" i="9"/>
  <c r="N1324" i="9"/>
  <c r="O1324" i="9"/>
  <c r="P1324" i="9"/>
  <c r="Q1324" i="9"/>
  <c r="R1324" i="9"/>
  <c r="S1324" i="9"/>
  <c r="T1324" i="9"/>
  <c r="L1325" i="9"/>
  <c r="M1325" i="9"/>
  <c r="N1325" i="9"/>
  <c r="O1325" i="9"/>
  <c r="P1325" i="9"/>
  <c r="Q1325" i="9"/>
  <c r="R1325" i="9"/>
  <c r="S1325" i="9"/>
  <c r="T1325" i="9"/>
  <c r="L1326" i="9"/>
  <c r="M1326" i="9"/>
  <c r="N1326" i="9"/>
  <c r="O1326" i="9"/>
  <c r="P1326" i="9"/>
  <c r="Q1326" i="9"/>
  <c r="R1326" i="9"/>
  <c r="S1326" i="9"/>
  <c r="T1326" i="9"/>
  <c r="L1327" i="9"/>
  <c r="M1327" i="9"/>
  <c r="N1327" i="9"/>
  <c r="O1327" i="9"/>
  <c r="P1327" i="9"/>
  <c r="Q1327" i="9"/>
  <c r="R1327" i="9"/>
  <c r="S1327" i="9"/>
  <c r="T1327" i="9"/>
  <c r="L1328" i="9"/>
  <c r="M1328" i="9"/>
  <c r="N1328" i="9"/>
  <c r="O1328" i="9"/>
  <c r="P1328" i="9"/>
  <c r="Q1328" i="9"/>
  <c r="R1328" i="9"/>
  <c r="S1328" i="9"/>
  <c r="T1328" i="9"/>
  <c r="L1329" i="9"/>
  <c r="M1329" i="9"/>
  <c r="N1329" i="9"/>
  <c r="O1329" i="9"/>
  <c r="P1329" i="9"/>
  <c r="Q1329" i="9"/>
  <c r="R1329" i="9"/>
  <c r="S1329" i="9"/>
  <c r="T1329" i="9"/>
  <c r="L1330" i="9"/>
  <c r="M1330" i="9"/>
  <c r="N1330" i="9"/>
  <c r="O1330" i="9"/>
  <c r="P1330" i="9"/>
  <c r="Q1330" i="9"/>
  <c r="R1330" i="9"/>
  <c r="S1330" i="9"/>
  <c r="T1330" i="9"/>
  <c r="L1331" i="9"/>
  <c r="M1331" i="9"/>
  <c r="N1331" i="9"/>
  <c r="O1331" i="9"/>
  <c r="P1331" i="9"/>
  <c r="Q1331" i="9"/>
  <c r="R1331" i="9"/>
  <c r="S1331" i="9"/>
  <c r="T1331" i="9"/>
  <c r="L1332" i="9"/>
  <c r="M1332" i="9"/>
  <c r="N1332" i="9"/>
  <c r="O1332" i="9"/>
  <c r="P1332" i="9"/>
  <c r="Q1332" i="9"/>
  <c r="R1332" i="9"/>
  <c r="S1332" i="9"/>
  <c r="T1332" i="9"/>
  <c r="L1333" i="9"/>
  <c r="M1333" i="9"/>
  <c r="N1333" i="9"/>
  <c r="O1333" i="9"/>
  <c r="P1333" i="9"/>
  <c r="Q1333" i="9"/>
  <c r="R1333" i="9"/>
  <c r="S1333" i="9"/>
  <c r="T1333" i="9"/>
  <c r="L1334" i="9"/>
  <c r="M1334" i="9"/>
  <c r="N1334" i="9"/>
  <c r="O1334" i="9"/>
  <c r="P1334" i="9"/>
  <c r="Q1334" i="9"/>
  <c r="R1334" i="9"/>
  <c r="S1334" i="9"/>
  <c r="T1334" i="9"/>
  <c r="L1335" i="9"/>
  <c r="M1335" i="9"/>
  <c r="N1335" i="9"/>
  <c r="O1335" i="9"/>
  <c r="P1335" i="9"/>
  <c r="Q1335" i="9"/>
  <c r="R1335" i="9"/>
  <c r="S1335" i="9"/>
  <c r="T1335" i="9"/>
  <c r="L1336" i="9"/>
  <c r="M1336" i="9"/>
  <c r="N1336" i="9"/>
  <c r="O1336" i="9"/>
  <c r="P1336" i="9"/>
  <c r="Q1336" i="9"/>
  <c r="R1336" i="9"/>
  <c r="S1336" i="9"/>
  <c r="T1336" i="9"/>
  <c r="L1337" i="9"/>
  <c r="M1337" i="9"/>
  <c r="N1337" i="9"/>
  <c r="O1337" i="9"/>
  <c r="P1337" i="9"/>
  <c r="Q1337" i="9"/>
  <c r="R1337" i="9"/>
  <c r="S1337" i="9"/>
  <c r="T1337" i="9"/>
  <c r="L1338" i="9"/>
  <c r="M1338" i="9"/>
  <c r="N1338" i="9"/>
  <c r="O1338" i="9"/>
  <c r="P1338" i="9"/>
  <c r="Q1338" i="9"/>
  <c r="R1338" i="9"/>
  <c r="S1338" i="9"/>
  <c r="T1338" i="9"/>
  <c r="L1339" i="9"/>
  <c r="M1339" i="9"/>
  <c r="N1339" i="9"/>
  <c r="O1339" i="9"/>
  <c r="P1339" i="9"/>
  <c r="Q1339" i="9"/>
  <c r="R1339" i="9"/>
  <c r="S1339" i="9"/>
  <c r="T1339" i="9"/>
  <c r="L1340" i="9"/>
  <c r="M1340" i="9"/>
  <c r="N1340" i="9"/>
  <c r="O1340" i="9"/>
  <c r="P1340" i="9"/>
  <c r="Q1340" i="9"/>
  <c r="R1340" i="9"/>
  <c r="S1340" i="9"/>
  <c r="T1340" i="9"/>
  <c r="L1341" i="9"/>
  <c r="M1341" i="9"/>
  <c r="N1341" i="9"/>
  <c r="O1341" i="9"/>
  <c r="P1341" i="9"/>
  <c r="Q1341" i="9"/>
  <c r="R1341" i="9"/>
  <c r="S1341" i="9"/>
  <c r="T1341" i="9"/>
  <c r="L1342" i="9"/>
  <c r="M1342" i="9"/>
  <c r="N1342" i="9"/>
  <c r="O1342" i="9"/>
  <c r="P1342" i="9"/>
  <c r="Q1342" i="9"/>
  <c r="R1342" i="9"/>
  <c r="S1342" i="9"/>
  <c r="T1342" i="9"/>
  <c r="L1343" i="9"/>
  <c r="M1343" i="9"/>
  <c r="N1343" i="9"/>
  <c r="O1343" i="9"/>
  <c r="P1343" i="9"/>
  <c r="Q1343" i="9"/>
  <c r="R1343" i="9"/>
  <c r="S1343" i="9"/>
  <c r="T1343" i="9"/>
  <c r="L1344" i="9"/>
  <c r="M1344" i="9"/>
  <c r="N1344" i="9"/>
  <c r="O1344" i="9"/>
  <c r="P1344" i="9"/>
  <c r="Q1344" i="9"/>
  <c r="R1344" i="9"/>
  <c r="S1344" i="9"/>
  <c r="T1344" i="9"/>
  <c r="L1345" i="9"/>
  <c r="M1345" i="9"/>
  <c r="N1345" i="9"/>
  <c r="O1345" i="9"/>
  <c r="P1345" i="9"/>
  <c r="Q1345" i="9"/>
  <c r="R1345" i="9"/>
  <c r="S1345" i="9"/>
  <c r="T1345" i="9"/>
  <c r="L1346" i="9"/>
  <c r="M1346" i="9"/>
  <c r="N1346" i="9"/>
  <c r="O1346" i="9"/>
  <c r="P1346" i="9"/>
  <c r="Q1346" i="9"/>
  <c r="R1346" i="9"/>
  <c r="S1346" i="9"/>
  <c r="T1346" i="9"/>
  <c r="L1347" i="9"/>
  <c r="M1347" i="9"/>
  <c r="N1347" i="9"/>
  <c r="O1347" i="9"/>
  <c r="P1347" i="9"/>
  <c r="Q1347" i="9"/>
  <c r="R1347" i="9"/>
  <c r="S1347" i="9"/>
  <c r="T1347" i="9"/>
  <c r="L1348" i="9"/>
  <c r="M1348" i="9"/>
  <c r="N1348" i="9"/>
  <c r="O1348" i="9"/>
  <c r="P1348" i="9"/>
  <c r="Q1348" i="9"/>
  <c r="R1348" i="9"/>
  <c r="S1348" i="9"/>
  <c r="T1348" i="9"/>
  <c r="L1349" i="9"/>
  <c r="M1349" i="9"/>
  <c r="N1349" i="9"/>
  <c r="O1349" i="9"/>
  <c r="P1349" i="9"/>
  <c r="Q1349" i="9"/>
  <c r="R1349" i="9"/>
  <c r="S1349" i="9"/>
  <c r="T1349" i="9"/>
  <c r="L1350" i="9"/>
  <c r="M1350" i="9"/>
  <c r="N1350" i="9"/>
  <c r="O1350" i="9"/>
  <c r="P1350" i="9"/>
  <c r="Q1350" i="9"/>
  <c r="R1350" i="9"/>
  <c r="S1350" i="9"/>
  <c r="T1350" i="9"/>
  <c r="L1351" i="9"/>
  <c r="M1351" i="9"/>
  <c r="N1351" i="9"/>
  <c r="O1351" i="9"/>
  <c r="P1351" i="9"/>
  <c r="Q1351" i="9"/>
  <c r="R1351" i="9"/>
  <c r="S1351" i="9"/>
  <c r="T1351" i="9"/>
  <c r="L1352" i="9"/>
  <c r="M1352" i="9"/>
  <c r="N1352" i="9"/>
  <c r="O1352" i="9"/>
  <c r="P1352" i="9"/>
  <c r="Q1352" i="9"/>
  <c r="R1352" i="9"/>
  <c r="S1352" i="9"/>
  <c r="T1352" i="9"/>
  <c r="L1353" i="9"/>
  <c r="M1353" i="9"/>
  <c r="N1353" i="9"/>
  <c r="O1353" i="9"/>
  <c r="P1353" i="9"/>
  <c r="Q1353" i="9"/>
  <c r="R1353" i="9"/>
  <c r="S1353" i="9"/>
  <c r="T1353" i="9"/>
  <c r="L1354" i="9"/>
  <c r="M1354" i="9"/>
  <c r="N1354" i="9"/>
  <c r="O1354" i="9"/>
  <c r="P1354" i="9"/>
  <c r="Q1354" i="9"/>
  <c r="R1354" i="9"/>
  <c r="S1354" i="9"/>
  <c r="T1354" i="9"/>
  <c r="L1355" i="9"/>
  <c r="M1355" i="9"/>
  <c r="N1355" i="9"/>
  <c r="O1355" i="9"/>
  <c r="P1355" i="9"/>
  <c r="Q1355" i="9"/>
  <c r="R1355" i="9"/>
  <c r="S1355" i="9"/>
  <c r="T1355" i="9"/>
  <c r="L1356" i="9"/>
  <c r="M1356" i="9"/>
  <c r="N1356" i="9"/>
  <c r="O1356" i="9"/>
  <c r="P1356" i="9"/>
  <c r="Q1356" i="9"/>
  <c r="R1356" i="9"/>
  <c r="S1356" i="9"/>
  <c r="T1356" i="9"/>
  <c r="L1357" i="9"/>
  <c r="M1357" i="9"/>
  <c r="N1357" i="9"/>
  <c r="O1357" i="9"/>
  <c r="P1357" i="9"/>
  <c r="Q1357" i="9"/>
  <c r="R1357" i="9"/>
  <c r="S1357" i="9"/>
  <c r="T1357" i="9"/>
  <c r="L1358" i="9"/>
  <c r="M1358" i="9"/>
  <c r="N1358" i="9"/>
  <c r="O1358" i="9"/>
  <c r="P1358" i="9"/>
  <c r="Q1358" i="9"/>
  <c r="R1358" i="9"/>
  <c r="S1358" i="9"/>
  <c r="T1358" i="9"/>
  <c r="L1359" i="9"/>
  <c r="M1359" i="9"/>
  <c r="N1359" i="9"/>
  <c r="O1359" i="9"/>
  <c r="P1359" i="9"/>
  <c r="Q1359" i="9"/>
  <c r="R1359" i="9"/>
  <c r="S1359" i="9"/>
  <c r="T1359" i="9"/>
  <c r="L1360" i="9"/>
  <c r="M1360" i="9"/>
  <c r="N1360" i="9"/>
  <c r="O1360" i="9"/>
  <c r="P1360" i="9"/>
  <c r="Q1360" i="9"/>
  <c r="R1360" i="9"/>
  <c r="S1360" i="9"/>
  <c r="T1360" i="9"/>
  <c r="L1361" i="9"/>
  <c r="M1361" i="9"/>
  <c r="N1361" i="9"/>
  <c r="O1361" i="9"/>
  <c r="P1361" i="9"/>
  <c r="Q1361" i="9"/>
  <c r="R1361" i="9"/>
  <c r="S1361" i="9"/>
  <c r="T1361" i="9"/>
  <c r="L1362" i="9"/>
  <c r="M1362" i="9"/>
  <c r="N1362" i="9"/>
  <c r="O1362" i="9"/>
  <c r="P1362" i="9"/>
  <c r="Q1362" i="9"/>
  <c r="R1362" i="9"/>
  <c r="S1362" i="9"/>
  <c r="T1362" i="9"/>
  <c r="L1363" i="9"/>
  <c r="M1363" i="9"/>
  <c r="N1363" i="9"/>
  <c r="O1363" i="9"/>
  <c r="P1363" i="9"/>
  <c r="Q1363" i="9"/>
  <c r="R1363" i="9"/>
  <c r="S1363" i="9"/>
  <c r="T1363" i="9"/>
  <c r="L1364" i="9"/>
  <c r="M1364" i="9"/>
  <c r="N1364" i="9"/>
  <c r="O1364" i="9"/>
  <c r="P1364" i="9"/>
  <c r="Q1364" i="9"/>
  <c r="R1364" i="9"/>
  <c r="S1364" i="9"/>
  <c r="T1364" i="9"/>
  <c r="L1365" i="9"/>
  <c r="M1365" i="9"/>
  <c r="N1365" i="9"/>
  <c r="O1365" i="9"/>
  <c r="P1365" i="9"/>
  <c r="Q1365" i="9"/>
  <c r="R1365" i="9"/>
  <c r="S1365" i="9"/>
  <c r="T1365" i="9"/>
  <c r="L1366" i="9"/>
  <c r="M1366" i="9"/>
  <c r="N1366" i="9"/>
  <c r="O1366" i="9"/>
  <c r="P1366" i="9"/>
  <c r="Q1366" i="9"/>
  <c r="R1366" i="9"/>
  <c r="S1366" i="9"/>
  <c r="T1366" i="9"/>
  <c r="L1367" i="9"/>
  <c r="M1367" i="9"/>
  <c r="N1367" i="9"/>
  <c r="O1367" i="9"/>
  <c r="P1367" i="9"/>
  <c r="Q1367" i="9"/>
  <c r="R1367" i="9"/>
  <c r="S1367" i="9"/>
  <c r="T1367" i="9"/>
  <c r="L1368" i="9"/>
  <c r="M1368" i="9"/>
  <c r="N1368" i="9"/>
  <c r="O1368" i="9"/>
  <c r="P1368" i="9"/>
  <c r="Q1368" i="9"/>
  <c r="R1368" i="9"/>
  <c r="S1368" i="9"/>
  <c r="T1368" i="9"/>
  <c r="L1369" i="9"/>
  <c r="M1369" i="9"/>
  <c r="N1369" i="9"/>
  <c r="O1369" i="9"/>
  <c r="P1369" i="9"/>
  <c r="Q1369" i="9"/>
  <c r="R1369" i="9"/>
  <c r="S1369" i="9"/>
  <c r="T1369" i="9"/>
  <c r="L1370" i="9"/>
  <c r="M1370" i="9"/>
  <c r="N1370" i="9"/>
  <c r="O1370" i="9"/>
  <c r="P1370" i="9"/>
  <c r="Q1370" i="9"/>
  <c r="R1370" i="9"/>
  <c r="S1370" i="9"/>
  <c r="T1370" i="9"/>
  <c r="L1371" i="9"/>
  <c r="M1371" i="9"/>
  <c r="N1371" i="9"/>
  <c r="O1371" i="9"/>
  <c r="P1371" i="9"/>
  <c r="Q1371" i="9"/>
  <c r="R1371" i="9"/>
  <c r="S1371" i="9"/>
  <c r="T1371" i="9"/>
  <c r="L1372" i="9"/>
  <c r="M1372" i="9"/>
  <c r="N1372" i="9"/>
  <c r="O1372" i="9"/>
  <c r="P1372" i="9"/>
  <c r="Q1372" i="9"/>
  <c r="R1372" i="9"/>
  <c r="S1372" i="9"/>
  <c r="T1372" i="9"/>
  <c r="L1373" i="9"/>
  <c r="M1373" i="9"/>
  <c r="N1373" i="9"/>
  <c r="O1373" i="9"/>
  <c r="P1373" i="9"/>
  <c r="Q1373" i="9"/>
  <c r="R1373" i="9"/>
  <c r="S1373" i="9"/>
  <c r="T1373" i="9"/>
  <c r="L1374" i="9"/>
  <c r="M1374" i="9"/>
  <c r="N1374" i="9"/>
  <c r="O1374" i="9"/>
  <c r="P1374" i="9"/>
  <c r="Q1374" i="9"/>
  <c r="R1374" i="9"/>
  <c r="S1374" i="9"/>
  <c r="T1374" i="9"/>
  <c r="L1375" i="9"/>
  <c r="M1375" i="9"/>
  <c r="N1375" i="9"/>
  <c r="O1375" i="9"/>
  <c r="P1375" i="9"/>
  <c r="Q1375" i="9"/>
  <c r="R1375" i="9"/>
  <c r="S1375" i="9"/>
  <c r="T1375" i="9"/>
  <c r="L1376" i="9"/>
  <c r="M1376" i="9"/>
  <c r="N1376" i="9"/>
  <c r="O1376" i="9"/>
  <c r="P1376" i="9"/>
  <c r="Q1376" i="9"/>
  <c r="R1376" i="9"/>
  <c r="S1376" i="9"/>
  <c r="T1376" i="9"/>
  <c r="L1377" i="9"/>
  <c r="M1377" i="9"/>
  <c r="N1377" i="9"/>
  <c r="O1377" i="9"/>
  <c r="P1377" i="9"/>
  <c r="Q1377" i="9"/>
  <c r="R1377" i="9"/>
  <c r="S1377" i="9"/>
  <c r="T1377" i="9"/>
  <c r="L1378" i="9"/>
  <c r="M1378" i="9"/>
  <c r="N1378" i="9"/>
  <c r="O1378" i="9"/>
  <c r="P1378" i="9"/>
  <c r="Q1378" i="9"/>
  <c r="R1378" i="9"/>
  <c r="S1378" i="9"/>
  <c r="T1378" i="9"/>
  <c r="L1379" i="9"/>
  <c r="M1379" i="9"/>
  <c r="N1379" i="9"/>
  <c r="O1379" i="9"/>
  <c r="P1379" i="9"/>
  <c r="Q1379" i="9"/>
  <c r="R1379" i="9"/>
  <c r="S1379" i="9"/>
  <c r="T1379" i="9"/>
  <c r="L1380" i="9"/>
  <c r="M1380" i="9"/>
  <c r="N1380" i="9"/>
  <c r="O1380" i="9"/>
  <c r="P1380" i="9"/>
  <c r="Q1380" i="9"/>
  <c r="R1380" i="9"/>
  <c r="S1380" i="9"/>
  <c r="T1380" i="9"/>
  <c r="L1381" i="9"/>
  <c r="M1381" i="9"/>
  <c r="N1381" i="9"/>
  <c r="O1381" i="9"/>
  <c r="P1381" i="9"/>
  <c r="Q1381" i="9"/>
  <c r="R1381" i="9"/>
  <c r="S1381" i="9"/>
  <c r="T1381" i="9"/>
  <c r="L1382" i="9"/>
  <c r="M1382" i="9"/>
  <c r="N1382" i="9"/>
  <c r="O1382" i="9"/>
  <c r="P1382" i="9"/>
  <c r="Q1382" i="9"/>
  <c r="R1382" i="9"/>
  <c r="S1382" i="9"/>
  <c r="T1382" i="9"/>
  <c r="L1383" i="9"/>
  <c r="M1383" i="9"/>
  <c r="N1383" i="9"/>
  <c r="O1383" i="9"/>
  <c r="P1383" i="9"/>
  <c r="Q1383" i="9"/>
  <c r="R1383" i="9"/>
  <c r="S1383" i="9"/>
  <c r="T1383" i="9"/>
  <c r="L1384" i="9"/>
  <c r="M1384" i="9"/>
  <c r="N1384" i="9"/>
  <c r="O1384" i="9"/>
  <c r="P1384" i="9"/>
  <c r="Q1384" i="9"/>
  <c r="R1384" i="9"/>
  <c r="S1384" i="9"/>
  <c r="T1384" i="9"/>
  <c r="L1385" i="9"/>
  <c r="M1385" i="9"/>
  <c r="N1385" i="9"/>
  <c r="O1385" i="9"/>
  <c r="P1385" i="9"/>
  <c r="Q1385" i="9"/>
  <c r="R1385" i="9"/>
  <c r="S1385" i="9"/>
  <c r="T1385" i="9"/>
  <c r="L1386" i="9"/>
  <c r="M1386" i="9"/>
  <c r="N1386" i="9"/>
  <c r="O1386" i="9"/>
  <c r="P1386" i="9"/>
  <c r="Q1386" i="9"/>
  <c r="R1386" i="9"/>
  <c r="S1386" i="9"/>
  <c r="T1386" i="9"/>
  <c r="L1387" i="9"/>
  <c r="M1387" i="9"/>
  <c r="N1387" i="9"/>
  <c r="O1387" i="9"/>
  <c r="P1387" i="9"/>
  <c r="Q1387" i="9"/>
  <c r="R1387" i="9"/>
  <c r="S1387" i="9"/>
  <c r="T1387" i="9"/>
  <c r="L1388" i="9"/>
  <c r="M1388" i="9"/>
  <c r="N1388" i="9"/>
  <c r="O1388" i="9"/>
  <c r="P1388" i="9"/>
  <c r="Q1388" i="9"/>
  <c r="R1388" i="9"/>
  <c r="S1388" i="9"/>
  <c r="T1388" i="9"/>
  <c r="L1389" i="9"/>
  <c r="M1389" i="9"/>
  <c r="N1389" i="9"/>
  <c r="O1389" i="9"/>
  <c r="P1389" i="9"/>
  <c r="Q1389" i="9"/>
  <c r="R1389" i="9"/>
  <c r="S1389" i="9"/>
  <c r="T1389" i="9"/>
  <c r="L1390" i="9"/>
  <c r="M1390" i="9"/>
  <c r="N1390" i="9"/>
  <c r="O1390" i="9"/>
  <c r="P1390" i="9"/>
  <c r="Q1390" i="9"/>
  <c r="R1390" i="9"/>
  <c r="S1390" i="9"/>
  <c r="T1390" i="9"/>
  <c r="L1391" i="9"/>
  <c r="M1391" i="9"/>
  <c r="N1391" i="9"/>
  <c r="O1391" i="9"/>
  <c r="P1391" i="9"/>
  <c r="Q1391" i="9"/>
  <c r="R1391" i="9"/>
  <c r="S1391" i="9"/>
  <c r="T1391" i="9"/>
  <c r="L1392" i="9"/>
  <c r="M1392" i="9"/>
  <c r="N1392" i="9"/>
  <c r="O1392" i="9"/>
  <c r="P1392" i="9"/>
  <c r="Q1392" i="9"/>
  <c r="R1392" i="9"/>
  <c r="S1392" i="9"/>
  <c r="T1392" i="9"/>
  <c r="L1393" i="9"/>
  <c r="M1393" i="9"/>
  <c r="N1393" i="9"/>
  <c r="O1393" i="9"/>
  <c r="P1393" i="9"/>
  <c r="Q1393" i="9"/>
  <c r="R1393" i="9"/>
  <c r="S1393" i="9"/>
  <c r="T1393" i="9"/>
  <c r="L1394" i="9"/>
  <c r="M1394" i="9"/>
  <c r="N1394" i="9"/>
  <c r="O1394" i="9"/>
  <c r="P1394" i="9"/>
  <c r="Q1394" i="9"/>
  <c r="R1394" i="9"/>
  <c r="S1394" i="9"/>
  <c r="T1394" i="9"/>
  <c r="L1395" i="9"/>
  <c r="M1395" i="9"/>
  <c r="N1395" i="9"/>
  <c r="O1395" i="9"/>
  <c r="P1395" i="9"/>
  <c r="Q1395" i="9"/>
  <c r="R1395" i="9"/>
  <c r="S1395" i="9"/>
  <c r="T1395" i="9"/>
  <c r="L1396" i="9"/>
  <c r="M1396" i="9"/>
  <c r="N1396" i="9"/>
  <c r="O1396" i="9"/>
  <c r="P1396" i="9"/>
  <c r="Q1396" i="9"/>
  <c r="R1396" i="9"/>
  <c r="S1396" i="9"/>
  <c r="T1396" i="9"/>
  <c r="L1397" i="9"/>
  <c r="M1397" i="9"/>
  <c r="N1397" i="9"/>
  <c r="O1397" i="9"/>
  <c r="P1397" i="9"/>
  <c r="Q1397" i="9"/>
  <c r="R1397" i="9"/>
  <c r="S1397" i="9"/>
  <c r="T1397" i="9"/>
  <c r="L1398" i="9"/>
  <c r="M1398" i="9"/>
  <c r="N1398" i="9"/>
  <c r="O1398" i="9"/>
  <c r="P1398" i="9"/>
  <c r="Q1398" i="9"/>
  <c r="R1398" i="9"/>
  <c r="S1398" i="9"/>
  <c r="T1398" i="9"/>
  <c r="L1399" i="9"/>
  <c r="M1399" i="9"/>
  <c r="N1399" i="9"/>
  <c r="O1399" i="9"/>
  <c r="P1399" i="9"/>
  <c r="Q1399" i="9"/>
  <c r="R1399" i="9"/>
  <c r="S1399" i="9"/>
  <c r="T1399" i="9"/>
  <c r="L1400" i="9"/>
  <c r="M1400" i="9"/>
  <c r="N1400" i="9"/>
  <c r="O1400" i="9"/>
  <c r="P1400" i="9"/>
  <c r="Q1400" i="9"/>
  <c r="R1400" i="9"/>
  <c r="S1400" i="9"/>
  <c r="T1400" i="9"/>
  <c r="L1401" i="9"/>
  <c r="M1401" i="9"/>
  <c r="N1401" i="9"/>
  <c r="O1401" i="9"/>
  <c r="P1401" i="9"/>
  <c r="Q1401" i="9"/>
  <c r="R1401" i="9"/>
  <c r="S1401" i="9"/>
  <c r="T1401" i="9"/>
  <c r="L1402" i="9"/>
  <c r="M1402" i="9"/>
  <c r="N1402" i="9"/>
  <c r="O1402" i="9"/>
  <c r="P1402" i="9"/>
  <c r="Q1402" i="9"/>
  <c r="R1402" i="9"/>
  <c r="S1402" i="9"/>
  <c r="T1402" i="9"/>
  <c r="L1403" i="9"/>
  <c r="M1403" i="9"/>
  <c r="N1403" i="9"/>
  <c r="O1403" i="9"/>
  <c r="P1403" i="9"/>
  <c r="Q1403" i="9"/>
  <c r="R1403" i="9"/>
  <c r="S1403" i="9"/>
  <c r="T1403" i="9"/>
  <c r="L1404" i="9"/>
  <c r="M1404" i="9"/>
  <c r="N1404" i="9"/>
  <c r="O1404" i="9"/>
  <c r="P1404" i="9"/>
  <c r="Q1404" i="9"/>
  <c r="R1404" i="9"/>
  <c r="S1404" i="9"/>
  <c r="T1404" i="9"/>
  <c r="L1405" i="9"/>
  <c r="M1405" i="9"/>
  <c r="N1405" i="9"/>
  <c r="O1405" i="9"/>
  <c r="P1405" i="9"/>
  <c r="Q1405" i="9"/>
  <c r="R1405" i="9"/>
  <c r="S1405" i="9"/>
  <c r="T1405" i="9"/>
  <c r="L1406" i="9"/>
  <c r="M1406" i="9"/>
  <c r="N1406" i="9"/>
  <c r="O1406" i="9"/>
  <c r="P1406" i="9"/>
  <c r="Q1406" i="9"/>
  <c r="R1406" i="9"/>
  <c r="S1406" i="9"/>
  <c r="T1406" i="9"/>
  <c r="L1407" i="9"/>
  <c r="M1407" i="9"/>
  <c r="N1407" i="9"/>
  <c r="O1407" i="9"/>
  <c r="P1407" i="9"/>
  <c r="Q1407" i="9"/>
  <c r="R1407" i="9"/>
  <c r="S1407" i="9"/>
  <c r="T1407" i="9"/>
  <c r="L1408" i="9"/>
  <c r="M1408" i="9"/>
  <c r="N1408" i="9"/>
  <c r="O1408" i="9"/>
  <c r="P1408" i="9"/>
  <c r="Q1408" i="9"/>
  <c r="R1408" i="9"/>
  <c r="S1408" i="9"/>
  <c r="T1408" i="9"/>
  <c r="L1409" i="9"/>
  <c r="M1409" i="9"/>
  <c r="N1409" i="9"/>
  <c r="O1409" i="9"/>
  <c r="P1409" i="9"/>
  <c r="Q1409" i="9"/>
  <c r="R1409" i="9"/>
  <c r="S1409" i="9"/>
  <c r="T1409" i="9"/>
  <c r="L1410" i="9"/>
  <c r="M1410" i="9"/>
  <c r="N1410" i="9"/>
  <c r="O1410" i="9"/>
  <c r="P1410" i="9"/>
  <c r="Q1410" i="9"/>
  <c r="R1410" i="9"/>
  <c r="S1410" i="9"/>
  <c r="T1410" i="9"/>
  <c r="L1411" i="9"/>
  <c r="M1411" i="9"/>
  <c r="N1411" i="9"/>
  <c r="O1411" i="9"/>
  <c r="P1411" i="9"/>
  <c r="Q1411" i="9"/>
  <c r="R1411" i="9"/>
  <c r="S1411" i="9"/>
  <c r="T1411" i="9"/>
  <c r="L1412" i="9"/>
  <c r="M1412" i="9"/>
  <c r="N1412" i="9"/>
  <c r="O1412" i="9"/>
  <c r="P1412" i="9"/>
  <c r="Q1412" i="9"/>
  <c r="R1412" i="9"/>
  <c r="S1412" i="9"/>
  <c r="T1412" i="9"/>
  <c r="L1413" i="9"/>
  <c r="M1413" i="9"/>
  <c r="N1413" i="9"/>
  <c r="O1413" i="9"/>
  <c r="P1413" i="9"/>
  <c r="Q1413" i="9"/>
  <c r="R1413" i="9"/>
  <c r="S1413" i="9"/>
  <c r="T1413" i="9"/>
  <c r="L1414" i="9"/>
  <c r="M1414" i="9"/>
  <c r="N1414" i="9"/>
  <c r="O1414" i="9"/>
  <c r="P1414" i="9"/>
  <c r="Q1414" i="9"/>
  <c r="R1414" i="9"/>
  <c r="S1414" i="9"/>
  <c r="T1414" i="9"/>
  <c r="L1415" i="9"/>
  <c r="M1415" i="9"/>
  <c r="N1415" i="9"/>
  <c r="O1415" i="9"/>
  <c r="P1415" i="9"/>
  <c r="Q1415" i="9"/>
  <c r="R1415" i="9"/>
  <c r="S1415" i="9"/>
  <c r="T1415" i="9"/>
  <c r="L1416" i="9"/>
  <c r="M1416" i="9"/>
  <c r="N1416" i="9"/>
  <c r="O1416" i="9"/>
  <c r="P1416" i="9"/>
  <c r="Q1416" i="9"/>
  <c r="R1416" i="9"/>
  <c r="S1416" i="9"/>
  <c r="T1416" i="9"/>
  <c r="L1417" i="9"/>
  <c r="M1417" i="9"/>
  <c r="N1417" i="9"/>
  <c r="O1417" i="9"/>
  <c r="P1417" i="9"/>
  <c r="Q1417" i="9"/>
  <c r="R1417" i="9"/>
  <c r="S1417" i="9"/>
  <c r="T1417" i="9"/>
  <c r="L1418" i="9"/>
  <c r="M1418" i="9"/>
  <c r="N1418" i="9"/>
  <c r="O1418" i="9"/>
  <c r="P1418" i="9"/>
  <c r="Q1418" i="9"/>
  <c r="R1418" i="9"/>
  <c r="S1418" i="9"/>
  <c r="T1418" i="9"/>
  <c r="L1419" i="9"/>
  <c r="M1419" i="9"/>
  <c r="N1419" i="9"/>
  <c r="O1419" i="9"/>
  <c r="P1419" i="9"/>
  <c r="Q1419" i="9"/>
  <c r="R1419" i="9"/>
  <c r="S1419" i="9"/>
  <c r="T1419" i="9"/>
  <c r="L1420" i="9"/>
  <c r="M1420" i="9"/>
  <c r="N1420" i="9"/>
  <c r="O1420" i="9"/>
  <c r="P1420" i="9"/>
  <c r="Q1420" i="9"/>
  <c r="R1420" i="9"/>
  <c r="S1420" i="9"/>
  <c r="T1420" i="9"/>
  <c r="L1421" i="9"/>
  <c r="M1421" i="9"/>
  <c r="N1421" i="9"/>
  <c r="O1421" i="9"/>
  <c r="P1421" i="9"/>
  <c r="Q1421" i="9"/>
  <c r="R1421" i="9"/>
  <c r="S1421" i="9"/>
  <c r="T1421" i="9"/>
  <c r="L1422" i="9"/>
  <c r="M1422" i="9"/>
  <c r="N1422" i="9"/>
  <c r="O1422" i="9"/>
  <c r="P1422" i="9"/>
  <c r="Q1422" i="9"/>
  <c r="R1422" i="9"/>
  <c r="S1422" i="9"/>
  <c r="T1422" i="9"/>
  <c r="L1423" i="9"/>
  <c r="M1423" i="9"/>
  <c r="N1423" i="9"/>
  <c r="O1423" i="9"/>
  <c r="P1423" i="9"/>
  <c r="Q1423" i="9"/>
  <c r="R1423" i="9"/>
  <c r="S1423" i="9"/>
  <c r="T1423" i="9"/>
  <c r="L1424" i="9"/>
  <c r="M1424" i="9"/>
  <c r="N1424" i="9"/>
  <c r="O1424" i="9"/>
  <c r="P1424" i="9"/>
  <c r="Q1424" i="9"/>
  <c r="R1424" i="9"/>
  <c r="S1424" i="9"/>
  <c r="T1424" i="9"/>
  <c r="L1425" i="9"/>
  <c r="M1425" i="9"/>
  <c r="N1425" i="9"/>
  <c r="O1425" i="9"/>
  <c r="P1425" i="9"/>
  <c r="Q1425" i="9"/>
  <c r="R1425" i="9"/>
  <c r="S1425" i="9"/>
  <c r="T1425" i="9"/>
  <c r="L1426" i="9"/>
  <c r="M1426" i="9"/>
  <c r="N1426" i="9"/>
  <c r="O1426" i="9"/>
  <c r="P1426" i="9"/>
  <c r="Q1426" i="9"/>
  <c r="R1426" i="9"/>
  <c r="S1426" i="9"/>
  <c r="T1426" i="9"/>
  <c r="L1427" i="9"/>
  <c r="M1427" i="9"/>
  <c r="N1427" i="9"/>
  <c r="O1427" i="9"/>
  <c r="P1427" i="9"/>
  <c r="Q1427" i="9"/>
  <c r="R1427" i="9"/>
  <c r="S1427" i="9"/>
  <c r="T1427" i="9"/>
  <c r="L1428" i="9"/>
  <c r="M1428" i="9"/>
  <c r="N1428" i="9"/>
  <c r="O1428" i="9"/>
  <c r="P1428" i="9"/>
  <c r="Q1428" i="9"/>
  <c r="R1428" i="9"/>
  <c r="S1428" i="9"/>
  <c r="T1428" i="9"/>
  <c r="L1429" i="9"/>
  <c r="M1429" i="9"/>
  <c r="N1429" i="9"/>
  <c r="O1429" i="9"/>
  <c r="P1429" i="9"/>
  <c r="Q1429" i="9"/>
  <c r="R1429" i="9"/>
  <c r="S1429" i="9"/>
  <c r="T1429" i="9"/>
  <c r="L1430" i="9"/>
  <c r="M1430" i="9"/>
  <c r="N1430" i="9"/>
  <c r="O1430" i="9"/>
  <c r="P1430" i="9"/>
  <c r="Q1430" i="9"/>
  <c r="R1430" i="9"/>
  <c r="S1430" i="9"/>
  <c r="T1430" i="9"/>
  <c r="L1431" i="9"/>
  <c r="M1431" i="9"/>
  <c r="N1431" i="9"/>
  <c r="O1431" i="9"/>
  <c r="P1431" i="9"/>
  <c r="Q1431" i="9"/>
  <c r="R1431" i="9"/>
  <c r="S1431" i="9"/>
  <c r="T1431" i="9"/>
  <c r="L1432" i="9"/>
  <c r="M1432" i="9"/>
  <c r="N1432" i="9"/>
  <c r="O1432" i="9"/>
  <c r="P1432" i="9"/>
  <c r="Q1432" i="9"/>
  <c r="R1432" i="9"/>
  <c r="S1432" i="9"/>
  <c r="T1432" i="9"/>
  <c r="L1433" i="9"/>
  <c r="M1433" i="9"/>
  <c r="N1433" i="9"/>
  <c r="O1433" i="9"/>
  <c r="P1433" i="9"/>
  <c r="Q1433" i="9"/>
  <c r="R1433" i="9"/>
  <c r="S1433" i="9"/>
  <c r="T1433" i="9"/>
  <c r="L1434" i="9"/>
  <c r="M1434" i="9"/>
  <c r="N1434" i="9"/>
  <c r="O1434" i="9"/>
  <c r="P1434" i="9"/>
  <c r="Q1434" i="9"/>
  <c r="R1434" i="9"/>
  <c r="S1434" i="9"/>
  <c r="T1434" i="9"/>
  <c r="L1435" i="9"/>
  <c r="M1435" i="9"/>
  <c r="N1435" i="9"/>
  <c r="O1435" i="9"/>
  <c r="P1435" i="9"/>
  <c r="Q1435" i="9"/>
  <c r="R1435" i="9"/>
  <c r="S1435" i="9"/>
  <c r="T1435" i="9"/>
  <c r="L1436" i="9"/>
  <c r="M1436" i="9"/>
  <c r="N1436" i="9"/>
  <c r="O1436" i="9"/>
  <c r="P1436" i="9"/>
  <c r="Q1436" i="9"/>
  <c r="R1436" i="9"/>
  <c r="S1436" i="9"/>
  <c r="T1436" i="9"/>
  <c r="L1437" i="9"/>
  <c r="M1437" i="9"/>
  <c r="N1437" i="9"/>
  <c r="O1437" i="9"/>
  <c r="P1437" i="9"/>
  <c r="Q1437" i="9"/>
  <c r="R1437" i="9"/>
  <c r="S1437" i="9"/>
  <c r="T1437" i="9"/>
  <c r="L1438" i="9"/>
  <c r="M1438" i="9"/>
  <c r="N1438" i="9"/>
  <c r="O1438" i="9"/>
  <c r="P1438" i="9"/>
  <c r="Q1438" i="9"/>
  <c r="R1438" i="9"/>
  <c r="S1438" i="9"/>
  <c r="T1438" i="9"/>
  <c r="L1439" i="9"/>
  <c r="M1439" i="9"/>
  <c r="N1439" i="9"/>
  <c r="O1439" i="9"/>
  <c r="P1439" i="9"/>
  <c r="Q1439" i="9"/>
  <c r="R1439" i="9"/>
  <c r="S1439" i="9"/>
  <c r="T1439" i="9"/>
  <c r="L1440" i="9"/>
  <c r="M1440" i="9"/>
  <c r="N1440" i="9"/>
  <c r="O1440" i="9"/>
  <c r="P1440" i="9"/>
  <c r="Q1440" i="9"/>
  <c r="R1440" i="9"/>
  <c r="S1440" i="9"/>
  <c r="T1440" i="9"/>
  <c r="L1441" i="9"/>
  <c r="M1441" i="9"/>
  <c r="N1441" i="9"/>
  <c r="O1441" i="9"/>
  <c r="P1441" i="9"/>
  <c r="Q1441" i="9"/>
  <c r="R1441" i="9"/>
  <c r="S1441" i="9"/>
  <c r="T1441" i="9"/>
  <c r="L1442" i="9"/>
  <c r="M1442" i="9"/>
  <c r="N1442" i="9"/>
  <c r="O1442" i="9"/>
  <c r="P1442" i="9"/>
  <c r="Q1442" i="9"/>
  <c r="R1442" i="9"/>
  <c r="S1442" i="9"/>
  <c r="T1442" i="9"/>
  <c r="L1443" i="9"/>
  <c r="M1443" i="9"/>
  <c r="N1443" i="9"/>
  <c r="O1443" i="9"/>
  <c r="P1443" i="9"/>
  <c r="Q1443" i="9"/>
  <c r="R1443" i="9"/>
  <c r="S1443" i="9"/>
  <c r="T1443" i="9"/>
  <c r="L1444" i="9"/>
  <c r="M1444" i="9"/>
  <c r="N1444" i="9"/>
  <c r="O1444" i="9"/>
  <c r="P1444" i="9"/>
  <c r="Q1444" i="9"/>
  <c r="R1444" i="9"/>
  <c r="S1444" i="9"/>
  <c r="T1444" i="9"/>
  <c r="L1445" i="9"/>
  <c r="M1445" i="9"/>
  <c r="N1445" i="9"/>
  <c r="O1445" i="9"/>
  <c r="P1445" i="9"/>
  <c r="Q1445" i="9"/>
  <c r="R1445" i="9"/>
  <c r="S1445" i="9"/>
  <c r="T1445" i="9"/>
  <c r="L1446" i="9"/>
  <c r="M1446" i="9"/>
  <c r="N1446" i="9"/>
  <c r="O1446" i="9"/>
  <c r="P1446" i="9"/>
  <c r="Q1446" i="9"/>
  <c r="R1446" i="9"/>
  <c r="S1446" i="9"/>
  <c r="T1446" i="9"/>
  <c r="L1447" i="9"/>
  <c r="M1447" i="9"/>
  <c r="N1447" i="9"/>
  <c r="O1447" i="9"/>
  <c r="P1447" i="9"/>
  <c r="Q1447" i="9"/>
  <c r="R1447" i="9"/>
  <c r="S1447" i="9"/>
  <c r="T1447" i="9"/>
  <c r="L1448" i="9"/>
  <c r="M1448" i="9"/>
  <c r="N1448" i="9"/>
  <c r="O1448" i="9"/>
  <c r="P1448" i="9"/>
  <c r="Q1448" i="9"/>
  <c r="R1448" i="9"/>
  <c r="S1448" i="9"/>
  <c r="T1448" i="9"/>
  <c r="L1449" i="9"/>
  <c r="M1449" i="9"/>
  <c r="N1449" i="9"/>
  <c r="O1449" i="9"/>
  <c r="P1449" i="9"/>
  <c r="Q1449" i="9"/>
  <c r="R1449" i="9"/>
  <c r="S1449" i="9"/>
  <c r="T1449" i="9"/>
  <c r="L1450" i="9"/>
  <c r="M1450" i="9"/>
  <c r="N1450" i="9"/>
  <c r="O1450" i="9"/>
  <c r="P1450" i="9"/>
  <c r="Q1450" i="9"/>
  <c r="R1450" i="9"/>
  <c r="S1450" i="9"/>
  <c r="T1450" i="9"/>
  <c r="L1451" i="9"/>
  <c r="M1451" i="9"/>
  <c r="N1451" i="9"/>
  <c r="O1451" i="9"/>
  <c r="P1451" i="9"/>
  <c r="Q1451" i="9"/>
  <c r="R1451" i="9"/>
  <c r="S1451" i="9"/>
  <c r="T1451" i="9"/>
  <c r="L1452" i="9"/>
  <c r="M1452" i="9"/>
  <c r="N1452" i="9"/>
  <c r="O1452" i="9"/>
  <c r="P1452" i="9"/>
  <c r="Q1452" i="9"/>
  <c r="R1452" i="9"/>
  <c r="S1452" i="9"/>
  <c r="T1452" i="9"/>
  <c r="L1453" i="9"/>
  <c r="M1453" i="9"/>
  <c r="N1453" i="9"/>
  <c r="O1453" i="9"/>
  <c r="P1453" i="9"/>
  <c r="Q1453" i="9"/>
  <c r="R1453" i="9"/>
  <c r="S1453" i="9"/>
  <c r="T1453" i="9"/>
  <c r="L1454" i="9"/>
  <c r="M1454" i="9"/>
  <c r="N1454" i="9"/>
  <c r="O1454" i="9"/>
  <c r="P1454" i="9"/>
  <c r="Q1454" i="9"/>
  <c r="R1454" i="9"/>
  <c r="S1454" i="9"/>
  <c r="T1454" i="9"/>
  <c r="L1455" i="9"/>
  <c r="M1455" i="9"/>
  <c r="N1455" i="9"/>
  <c r="O1455" i="9"/>
  <c r="P1455" i="9"/>
  <c r="Q1455" i="9"/>
  <c r="R1455" i="9"/>
  <c r="S1455" i="9"/>
  <c r="T1455" i="9"/>
  <c r="L1456" i="9"/>
  <c r="M1456" i="9"/>
  <c r="N1456" i="9"/>
  <c r="O1456" i="9"/>
  <c r="P1456" i="9"/>
  <c r="Q1456" i="9"/>
  <c r="R1456" i="9"/>
  <c r="S1456" i="9"/>
  <c r="T1456" i="9"/>
  <c r="L1457" i="9"/>
  <c r="M1457" i="9"/>
  <c r="N1457" i="9"/>
  <c r="O1457" i="9"/>
  <c r="P1457" i="9"/>
  <c r="Q1457" i="9"/>
  <c r="R1457" i="9"/>
  <c r="S1457" i="9"/>
  <c r="T1457" i="9"/>
  <c r="L1458" i="9"/>
  <c r="M1458" i="9"/>
  <c r="N1458" i="9"/>
  <c r="O1458" i="9"/>
  <c r="P1458" i="9"/>
  <c r="Q1458" i="9"/>
  <c r="R1458" i="9"/>
  <c r="S1458" i="9"/>
  <c r="T1458" i="9"/>
  <c r="L1459" i="9"/>
  <c r="M1459" i="9"/>
  <c r="N1459" i="9"/>
  <c r="O1459" i="9"/>
  <c r="P1459" i="9"/>
  <c r="Q1459" i="9"/>
  <c r="R1459" i="9"/>
  <c r="S1459" i="9"/>
  <c r="T1459" i="9"/>
  <c r="L1460" i="9"/>
  <c r="M1460" i="9"/>
  <c r="N1460" i="9"/>
  <c r="O1460" i="9"/>
  <c r="P1460" i="9"/>
  <c r="Q1460" i="9"/>
  <c r="R1460" i="9"/>
  <c r="S1460" i="9"/>
  <c r="T1460" i="9"/>
  <c r="L1461" i="9"/>
  <c r="M1461" i="9"/>
  <c r="N1461" i="9"/>
  <c r="O1461" i="9"/>
  <c r="P1461" i="9"/>
  <c r="Q1461" i="9"/>
  <c r="R1461" i="9"/>
  <c r="S1461" i="9"/>
  <c r="T1461" i="9"/>
  <c r="L1462" i="9"/>
  <c r="M1462" i="9"/>
  <c r="N1462" i="9"/>
  <c r="O1462" i="9"/>
  <c r="P1462" i="9"/>
  <c r="Q1462" i="9"/>
  <c r="R1462" i="9"/>
  <c r="S1462" i="9"/>
  <c r="T1462" i="9"/>
  <c r="L1463" i="9"/>
  <c r="M1463" i="9"/>
  <c r="N1463" i="9"/>
  <c r="O1463" i="9"/>
  <c r="P1463" i="9"/>
  <c r="Q1463" i="9"/>
  <c r="R1463" i="9"/>
  <c r="S1463" i="9"/>
  <c r="T1463" i="9"/>
  <c r="L1464" i="9"/>
  <c r="M1464" i="9"/>
  <c r="N1464" i="9"/>
  <c r="O1464" i="9"/>
  <c r="P1464" i="9"/>
  <c r="Q1464" i="9"/>
  <c r="R1464" i="9"/>
  <c r="S1464" i="9"/>
  <c r="T1464" i="9"/>
  <c r="L1465" i="9"/>
  <c r="M1465" i="9"/>
  <c r="N1465" i="9"/>
  <c r="O1465" i="9"/>
  <c r="P1465" i="9"/>
  <c r="Q1465" i="9"/>
  <c r="R1465" i="9"/>
  <c r="S1465" i="9"/>
  <c r="T1465" i="9"/>
  <c r="L1466" i="9"/>
  <c r="M1466" i="9"/>
  <c r="N1466" i="9"/>
  <c r="O1466" i="9"/>
  <c r="P1466" i="9"/>
  <c r="Q1466" i="9"/>
  <c r="R1466" i="9"/>
  <c r="S1466" i="9"/>
  <c r="T1466" i="9"/>
  <c r="L1467" i="9"/>
  <c r="M1467" i="9"/>
  <c r="N1467" i="9"/>
  <c r="O1467" i="9"/>
  <c r="P1467" i="9"/>
  <c r="Q1467" i="9"/>
  <c r="R1467" i="9"/>
  <c r="S1467" i="9"/>
  <c r="T1467" i="9"/>
  <c r="L1468" i="9"/>
  <c r="M1468" i="9"/>
  <c r="N1468" i="9"/>
  <c r="O1468" i="9"/>
  <c r="P1468" i="9"/>
  <c r="Q1468" i="9"/>
  <c r="R1468" i="9"/>
  <c r="S1468" i="9"/>
  <c r="T1468" i="9"/>
  <c r="L1469" i="9"/>
  <c r="M1469" i="9"/>
  <c r="N1469" i="9"/>
  <c r="O1469" i="9"/>
  <c r="P1469" i="9"/>
  <c r="Q1469" i="9"/>
  <c r="R1469" i="9"/>
  <c r="S1469" i="9"/>
  <c r="T1469" i="9"/>
  <c r="L1470" i="9"/>
  <c r="M1470" i="9"/>
  <c r="N1470" i="9"/>
  <c r="O1470" i="9"/>
  <c r="P1470" i="9"/>
  <c r="Q1470" i="9"/>
  <c r="R1470" i="9"/>
  <c r="S1470" i="9"/>
  <c r="T1470" i="9"/>
  <c r="L1471" i="9"/>
  <c r="M1471" i="9"/>
  <c r="N1471" i="9"/>
  <c r="O1471" i="9"/>
  <c r="P1471" i="9"/>
  <c r="Q1471" i="9"/>
  <c r="R1471" i="9"/>
  <c r="S1471" i="9"/>
  <c r="T1471" i="9"/>
  <c r="L1472" i="9"/>
  <c r="M1472" i="9"/>
  <c r="N1472" i="9"/>
  <c r="O1472" i="9"/>
  <c r="P1472" i="9"/>
  <c r="Q1472" i="9"/>
  <c r="R1472" i="9"/>
  <c r="S1472" i="9"/>
  <c r="T1472" i="9"/>
  <c r="L1473" i="9"/>
  <c r="M1473" i="9"/>
  <c r="N1473" i="9"/>
  <c r="O1473" i="9"/>
  <c r="P1473" i="9"/>
  <c r="Q1473" i="9"/>
  <c r="R1473" i="9"/>
  <c r="S1473" i="9"/>
  <c r="T1473" i="9"/>
  <c r="L1474" i="9"/>
  <c r="M1474" i="9"/>
  <c r="N1474" i="9"/>
  <c r="O1474" i="9"/>
  <c r="P1474" i="9"/>
  <c r="Q1474" i="9"/>
  <c r="R1474" i="9"/>
  <c r="S1474" i="9"/>
  <c r="T1474" i="9"/>
  <c r="L1475" i="9"/>
  <c r="M1475" i="9"/>
  <c r="N1475" i="9"/>
  <c r="O1475" i="9"/>
  <c r="P1475" i="9"/>
  <c r="Q1475" i="9"/>
  <c r="R1475" i="9"/>
  <c r="S1475" i="9"/>
  <c r="T1475" i="9"/>
  <c r="L1476" i="9"/>
  <c r="M1476" i="9"/>
  <c r="N1476" i="9"/>
  <c r="O1476" i="9"/>
  <c r="P1476" i="9"/>
  <c r="Q1476" i="9"/>
  <c r="R1476" i="9"/>
  <c r="S1476" i="9"/>
  <c r="T1476" i="9"/>
  <c r="L1477" i="9"/>
  <c r="M1477" i="9"/>
  <c r="N1477" i="9"/>
  <c r="O1477" i="9"/>
  <c r="P1477" i="9"/>
  <c r="Q1477" i="9"/>
  <c r="R1477" i="9"/>
  <c r="S1477" i="9"/>
  <c r="T1477" i="9"/>
  <c r="L1478" i="9"/>
  <c r="M1478" i="9"/>
  <c r="N1478" i="9"/>
  <c r="O1478" i="9"/>
  <c r="P1478" i="9"/>
  <c r="Q1478" i="9"/>
  <c r="R1478" i="9"/>
  <c r="S1478" i="9"/>
  <c r="T1478" i="9"/>
  <c r="L1479" i="9"/>
  <c r="M1479" i="9"/>
  <c r="N1479" i="9"/>
  <c r="O1479" i="9"/>
  <c r="P1479" i="9"/>
  <c r="Q1479" i="9"/>
  <c r="R1479" i="9"/>
  <c r="S1479" i="9"/>
  <c r="T1479" i="9"/>
  <c r="L1480" i="9"/>
  <c r="M1480" i="9"/>
  <c r="N1480" i="9"/>
  <c r="O1480" i="9"/>
  <c r="P1480" i="9"/>
  <c r="Q1480" i="9"/>
  <c r="R1480" i="9"/>
  <c r="S1480" i="9"/>
  <c r="T1480" i="9"/>
  <c r="L1481" i="9"/>
  <c r="M1481" i="9"/>
  <c r="N1481" i="9"/>
  <c r="O1481" i="9"/>
  <c r="P1481" i="9"/>
  <c r="Q1481" i="9"/>
  <c r="R1481" i="9"/>
  <c r="S1481" i="9"/>
  <c r="T1481" i="9"/>
  <c r="L1482" i="9"/>
  <c r="M1482" i="9"/>
  <c r="N1482" i="9"/>
  <c r="O1482" i="9"/>
  <c r="P1482" i="9"/>
  <c r="Q1482" i="9"/>
  <c r="R1482" i="9"/>
  <c r="S1482" i="9"/>
  <c r="T1482" i="9"/>
  <c r="L1483" i="9"/>
  <c r="M1483" i="9"/>
  <c r="N1483" i="9"/>
  <c r="O1483" i="9"/>
  <c r="P1483" i="9"/>
  <c r="Q1483" i="9"/>
  <c r="R1483" i="9"/>
  <c r="S1483" i="9"/>
  <c r="T1483" i="9"/>
  <c r="L1484" i="9"/>
  <c r="M1484" i="9"/>
  <c r="N1484" i="9"/>
  <c r="O1484" i="9"/>
  <c r="P1484" i="9"/>
  <c r="Q1484" i="9"/>
  <c r="R1484" i="9"/>
  <c r="S1484" i="9"/>
  <c r="T1484" i="9"/>
  <c r="L1485" i="9"/>
  <c r="M1485" i="9"/>
  <c r="N1485" i="9"/>
  <c r="O1485" i="9"/>
  <c r="P1485" i="9"/>
  <c r="Q1485" i="9"/>
  <c r="R1485" i="9"/>
  <c r="S1485" i="9"/>
  <c r="T1485" i="9"/>
  <c r="L1486" i="9"/>
  <c r="M1486" i="9"/>
  <c r="N1486" i="9"/>
  <c r="O1486" i="9"/>
  <c r="P1486" i="9"/>
  <c r="Q1486" i="9"/>
  <c r="R1486" i="9"/>
  <c r="S1486" i="9"/>
  <c r="T1486" i="9"/>
  <c r="L1487" i="9"/>
  <c r="M1487" i="9"/>
  <c r="N1487" i="9"/>
  <c r="O1487" i="9"/>
  <c r="P1487" i="9"/>
  <c r="Q1487" i="9"/>
  <c r="R1487" i="9"/>
  <c r="S1487" i="9"/>
  <c r="T1487" i="9"/>
  <c r="L1488" i="9"/>
  <c r="M1488" i="9"/>
  <c r="N1488" i="9"/>
  <c r="O1488" i="9"/>
  <c r="P1488" i="9"/>
  <c r="Q1488" i="9"/>
  <c r="R1488" i="9"/>
  <c r="S1488" i="9"/>
  <c r="T1488" i="9"/>
  <c r="L1489" i="9"/>
  <c r="M1489" i="9"/>
  <c r="N1489" i="9"/>
  <c r="O1489" i="9"/>
  <c r="P1489" i="9"/>
  <c r="Q1489" i="9"/>
  <c r="R1489" i="9"/>
  <c r="S1489" i="9"/>
  <c r="T1489" i="9"/>
  <c r="L1490" i="9"/>
  <c r="M1490" i="9"/>
  <c r="N1490" i="9"/>
  <c r="O1490" i="9"/>
  <c r="P1490" i="9"/>
  <c r="Q1490" i="9"/>
  <c r="R1490" i="9"/>
  <c r="S1490" i="9"/>
  <c r="T1490" i="9"/>
  <c r="L1491" i="9"/>
  <c r="M1491" i="9"/>
  <c r="N1491" i="9"/>
  <c r="O1491" i="9"/>
  <c r="P1491" i="9"/>
  <c r="Q1491" i="9"/>
  <c r="R1491" i="9"/>
  <c r="S1491" i="9"/>
  <c r="T1491" i="9"/>
  <c r="L1492" i="9"/>
  <c r="M1492" i="9"/>
  <c r="N1492" i="9"/>
  <c r="O1492" i="9"/>
  <c r="P1492" i="9"/>
  <c r="Q1492" i="9"/>
  <c r="R1492" i="9"/>
  <c r="S1492" i="9"/>
  <c r="T1492" i="9"/>
  <c r="L1493" i="9"/>
  <c r="M1493" i="9"/>
  <c r="N1493" i="9"/>
  <c r="O1493" i="9"/>
  <c r="P1493" i="9"/>
  <c r="Q1493" i="9"/>
  <c r="R1493" i="9"/>
  <c r="S1493" i="9"/>
  <c r="T1493" i="9"/>
  <c r="L1494" i="9"/>
  <c r="M1494" i="9"/>
  <c r="N1494" i="9"/>
  <c r="O1494" i="9"/>
  <c r="P1494" i="9"/>
  <c r="Q1494" i="9"/>
  <c r="R1494" i="9"/>
  <c r="S1494" i="9"/>
  <c r="T1494" i="9"/>
  <c r="L1495" i="9"/>
  <c r="M1495" i="9"/>
  <c r="N1495" i="9"/>
  <c r="O1495" i="9"/>
  <c r="P1495" i="9"/>
  <c r="Q1495" i="9"/>
  <c r="R1495" i="9"/>
  <c r="S1495" i="9"/>
  <c r="T1495" i="9"/>
  <c r="L1496" i="9"/>
  <c r="M1496" i="9"/>
  <c r="N1496" i="9"/>
  <c r="O1496" i="9"/>
  <c r="P1496" i="9"/>
  <c r="Q1496" i="9"/>
  <c r="R1496" i="9"/>
  <c r="S1496" i="9"/>
  <c r="T1496" i="9"/>
  <c r="L1497" i="9"/>
  <c r="M1497" i="9"/>
  <c r="N1497" i="9"/>
  <c r="O1497" i="9"/>
  <c r="P1497" i="9"/>
  <c r="Q1497" i="9"/>
  <c r="R1497" i="9"/>
  <c r="S1497" i="9"/>
  <c r="T1497" i="9"/>
  <c r="L1498" i="9"/>
  <c r="M1498" i="9"/>
  <c r="N1498" i="9"/>
  <c r="O1498" i="9"/>
  <c r="P1498" i="9"/>
  <c r="Q1498" i="9"/>
  <c r="R1498" i="9"/>
  <c r="S1498" i="9"/>
  <c r="T1498" i="9"/>
  <c r="L1499" i="9"/>
  <c r="M1499" i="9"/>
  <c r="N1499" i="9"/>
  <c r="O1499" i="9"/>
  <c r="P1499" i="9"/>
  <c r="Q1499" i="9"/>
  <c r="R1499" i="9"/>
  <c r="S1499" i="9"/>
  <c r="T1499" i="9"/>
  <c r="L1500" i="9"/>
  <c r="M1500" i="9"/>
  <c r="N1500" i="9"/>
  <c r="O1500" i="9"/>
  <c r="P1500" i="9"/>
  <c r="Q1500" i="9"/>
  <c r="R1500" i="9"/>
  <c r="S1500" i="9"/>
  <c r="T1500" i="9"/>
  <c r="L1501" i="9"/>
  <c r="M1501" i="9"/>
  <c r="N1501" i="9"/>
  <c r="O1501" i="9"/>
  <c r="P1501" i="9"/>
  <c r="Q1501" i="9"/>
  <c r="R1501" i="9"/>
  <c r="S1501" i="9"/>
  <c r="T1501" i="9"/>
  <c r="L1502" i="9"/>
  <c r="M1502" i="9"/>
  <c r="N1502" i="9"/>
  <c r="O1502" i="9"/>
  <c r="P1502" i="9"/>
  <c r="Q1502" i="9"/>
  <c r="R1502" i="9"/>
  <c r="S1502" i="9"/>
  <c r="T1502" i="9"/>
  <c r="L1503" i="9"/>
  <c r="M1503" i="9"/>
  <c r="N1503" i="9"/>
  <c r="O1503" i="9"/>
  <c r="P1503" i="9"/>
  <c r="Q1503" i="9"/>
  <c r="R1503" i="9"/>
  <c r="S1503" i="9"/>
  <c r="T1503" i="9"/>
  <c r="L1504" i="9"/>
  <c r="M1504" i="9"/>
  <c r="N1504" i="9"/>
  <c r="O1504" i="9"/>
  <c r="P1504" i="9"/>
  <c r="Q1504" i="9"/>
  <c r="R1504" i="9"/>
  <c r="S1504" i="9"/>
  <c r="T1504" i="9"/>
  <c r="L1505" i="9"/>
  <c r="M1505" i="9"/>
  <c r="N1505" i="9"/>
  <c r="O1505" i="9"/>
  <c r="P1505" i="9"/>
  <c r="Q1505" i="9"/>
  <c r="R1505" i="9"/>
  <c r="S1505" i="9"/>
  <c r="T1505" i="9"/>
  <c r="L1506" i="9"/>
  <c r="M1506" i="9"/>
  <c r="N1506" i="9"/>
  <c r="O1506" i="9"/>
  <c r="P1506" i="9"/>
  <c r="Q1506" i="9"/>
  <c r="R1506" i="9"/>
  <c r="S1506" i="9"/>
  <c r="T1506" i="9"/>
  <c r="L1507" i="9"/>
  <c r="M1507" i="9"/>
  <c r="N1507" i="9"/>
  <c r="O1507" i="9"/>
  <c r="P1507" i="9"/>
  <c r="Q1507" i="9"/>
  <c r="R1507" i="9"/>
  <c r="S1507" i="9"/>
  <c r="T1507" i="9"/>
  <c r="L1508" i="9"/>
  <c r="M1508" i="9"/>
  <c r="N1508" i="9"/>
  <c r="O1508" i="9"/>
  <c r="P1508" i="9"/>
  <c r="Q1508" i="9"/>
  <c r="R1508" i="9"/>
  <c r="S1508" i="9"/>
  <c r="T1508" i="9"/>
  <c r="L1509" i="9"/>
  <c r="M1509" i="9"/>
  <c r="N1509" i="9"/>
  <c r="O1509" i="9"/>
  <c r="P1509" i="9"/>
  <c r="Q1509" i="9"/>
  <c r="R1509" i="9"/>
  <c r="S1509" i="9"/>
  <c r="T1509" i="9"/>
  <c r="L1510" i="9"/>
  <c r="M1510" i="9"/>
  <c r="N1510" i="9"/>
  <c r="O1510" i="9"/>
  <c r="P1510" i="9"/>
  <c r="Q1510" i="9"/>
  <c r="R1510" i="9"/>
  <c r="S1510" i="9"/>
  <c r="T1510" i="9"/>
  <c r="L1511" i="9"/>
  <c r="M1511" i="9"/>
  <c r="N1511" i="9"/>
  <c r="O1511" i="9"/>
  <c r="P1511" i="9"/>
  <c r="Q1511" i="9"/>
  <c r="R1511" i="9"/>
  <c r="S1511" i="9"/>
  <c r="T1511" i="9"/>
  <c r="L1512" i="9"/>
  <c r="M1512" i="9"/>
  <c r="N1512" i="9"/>
  <c r="O1512" i="9"/>
  <c r="P1512" i="9"/>
  <c r="Q1512" i="9"/>
  <c r="R1512" i="9"/>
  <c r="S1512" i="9"/>
  <c r="T1512" i="9"/>
  <c r="L1513" i="9"/>
  <c r="M1513" i="9"/>
  <c r="N1513" i="9"/>
  <c r="O1513" i="9"/>
  <c r="P1513" i="9"/>
  <c r="Q1513" i="9"/>
  <c r="R1513" i="9"/>
  <c r="S1513" i="9"/>
  <c r="T1513" i="9"/>
  <c r="L1514" i="9"/>
  <c r="M1514" i="9"/>
  <c r="N1514" i="9"/>
  <c r="O1514" i="9"/>
  <c r="P1514" i="9"/>
  <c r="Q1514" i="9"/>
  <c r="R1514" i="9"/>
  <c r="S1514" i="9"/>
  <c r="T1514" i="9"/>
  <c r="L1515" i="9"/>
  <c r="M1515" i="9"/>
  <c r="N1515" i="9"/>
  <c r="O1515" i="9"/>
  <c r="P1515" i="9"/>
  <c r="Q1515" i="9"/>
  <c r="R1515" i="9"/>
  <c r="S1515" i="9"/>
  <c r="T1515" i="9"/>
  <c r="L1516" i="9"/>
  <c r="M1516" i="9"/>
  <c r="N1516" i="9"/>
  <c r="O1516" i="9"/>
  <c r="P1516" i="9"/>
  <c r="Q1516" i="9"/>
  <c r="R1516" i="9"/>
  <c r="S1516" i="9"/>
  <c r="T1516" i="9"/>
  <c r="L1517" i="9"/>
  <c r="M1517" i="9"/>
  <c r="N1517" i="9"/>
  <c r="O1517" i="9"/>
  <c r="P1517" i="9"/>
  <c r="Q1517" i="9"/>
  <c r="R1517" i="9"/>
  <c r="S1517" i="9"/>
  <c r="T1517" i="9"/>
  <c r="L1518" i="9"/>
  <c r="M1518" i="9"/>
  <c r="N1518" i="9"/>
  <c r="O1518" i="9"/>
  <c r="P1518" i="9"/>
  <c r="Q1518" i="9"/>
  <c r="R1518" i="9"/>
  <c r="S1518" i="9"/>
  <c r="T1518" i="9"/>
  <c r="L1519" i="9"/>
  <c r="M1519" i="9"/>
  <c r="N1519" i="9"/>
  <c r="O1519" i="9"/>
  <c r="P1519" i="9"/>
  <c r="Q1519" i="9"/>
  <c r="R1519" i="9"/>
  <c r="S1519" i="9"/>
  <c r="T1519" i="9"/>
  <c r="L1520" i="9"/>
  <c r="M1520" i="9"/>
  <c r="N1520" i="9"/>
  <c r="O1520" i="9"/>
  <c r="P1520" i="9"/>
  <c r="Q1520" i="9"/>
  <c r="R1520" i="9"/>
  <c r="S1520" i="9"/>
  <c r="T1520" i="9"/>
  <c r="L1521" i="9"/>
  <c r="M1521" i="9"/>
  <c r="N1521" i="9"/>
  <c r="O1521" i="9"/>
  <c r="P1521" i="9"/>
  <c r="Q1521" i="9"/>
  <c r="R1521" i="9"/>
  <c r="S1521" i="9"/>
  <c r="T1521" i="9"/>
  <c r="L1522" i="9"/>
  <c r="M1522" i="9"/>
  <c r="N1522" i="9"/>
  <c r="O1522" i="9"/>
  <c r="P1522" i="9"/>
  <c r="Q1522" i="9"/>
  <c r="R1522" i="9"/>
  <c r="S1522" i="9"/>
  <c r="T1522" i="9"/>
  <c r="L1523" i="9"/>
  <c r="M1523" i="9"/>
  <c r="N1523" i="9"/>
  <c r="O1523" i="9"/>
  <c r="P1523" i="9"/>
  <c r="Q1523" i="9"/>
  <c r="R1523" i="9"/>
  <c r="S1523" i="9"/>
  <c r="T1523" i="9"/>
  <c r="L1524" i="9"/>
  <c r="M1524" i="9"/>
  <c r="N1524" i="9"/>
  <c r="O1524" i="9"/>
  <c r="P1524" i="9"/>
  <c r="Q1524" i="9"/>
  <c r="R1524" i="9"/>
  <c r="S1524" i="9"/>
  <c r="T1524" i="9"/>
  <c r="L1525" i="9"/>
  <c r="M1525" i="9"/>
  <c r="N1525" i="9"/>
  <c r="O1525" i="9"/>
  <c r="P1525" i="9"/>
  <c r="Q1525" i="9"/>
  <c r="R1525" i="9"/>
  <c r="S1525" i="9"/>
  <c r="T1525" i="9"/>
  <c r="L1526" i="9"/>
  <c r="M1526" i="9"/>
  <c r="N1526" i="9"/>
  <c r="O1526" i="9"/>
  <c r="P1526" i="9"/>
  <c r="Q1526" i="9"/>
  <c r="R1526" i="9"/>
  <c r="S1526" i="9"/>
  <c r="T1526" i="9"/>
  <c r="L1527" i="9"/>
  <c r="M1527" i="9"/>
  <c r="N1527" i="9"/>
  <c r="O1527" i="9"/>
  <c r="P1527" i="9"/>
  <c r="Q1527" i="9"/>
  <c r="R1527" i="9"/>
  <c r="S1527" i="9"/>
  <c r="T1527" i="9"/>
  <c r="L1528" i="9"/>
  <c r="M1528" i="9"/>
  <c r="N1528" i="9"/>
  <c r="O1528" i="9"/>
  <c r="P1528" i="9"/>
  <c r="Q1528" i="9"/>
  <c r="R1528" i="9"/>
  <c r="S1528" i="9"/>
  <c r="T1528" i="9"/>
  <c r="L1529" i="9"/>
  <c r="M1529" i="9"/>
  <c r="N1529" i="9"/>
  <c r="O1529" i="9"/>
  <c r="P1529" i="9"/>
  <c r="Q1529" i="9"/>
  <c r="R1529" i="9"/>
  <c r="S1529" i="9"/>
  <c r="T1529" i="9"/>
  <c r="L1530" i="9"/>
  <c r="M1530" i="9"/>
  <c r="N1530" i="9"/>
  <c r="O1530" i="9"/>
  <c r="P1530" i="9"/>
  <c r="Q1530" i="9"/>
  <c r="R1530" i="9"/>
  <c r="S1530" i="9"/>
  <c r="T1530" i="9"/>
  <c r="L1531" i="9"/>
  <c r="M1531" i="9"/>
  <c r="N1531" i="9"/>
  <c r="O1531" i="9"/>
  <c r="P1531" i="9"/>
  <c r="Q1531" i="9"/>
  <c r="R1531" i="9"/>
  <c r="S1531" i="9"/>
  <c r="T1531" i="9"/>
  <c r="L1532" i="9"/>
  <c r="M1532" i="9"/>
  <c r="N1532" i="9"/>
  <c r="O1532" i="9"/>
  <c r="P1532" i="9"/>
  <c r="Q1532" i="9"/>
  <c r="R1532" i="9"/>
  <c r="S1532" i="9"/>
  <c r="T1532" i="9"/>
  <c r="L1533" i="9"/>
  <c r="M1533" i="9"/>
  <c r="N1533" i="9"/>
  <c r="O1533" i="9"/>
  <c r="P1533" i="9"/>
  <c r="Q1533" i="9"/>
  <c r="R1533" i="9"/>
  <c r="S1533" i="9"/>
  <c r="T1533" i="9"/>
  <c r="L1534" i="9"/>
  <c r="M1534" i="9"/>
  <c r="N1534" i="9"/>
  <c r="O1534" i="9"/>
  <c r="P1534" i="9"/>
  <c r="Q1534" i="9"/>
  <c r="R1534" i="9"/>
  <c r="S1534" i="9"/>
  <c r="T1534" i="9"/>
  <c r="L1535" i="9"/>
  <c r="M1535" i="9"/>
  <c r="N1535" i="9"/>
  <c r="O1535" i="9"/>
  <c r="P1535" i="9"/>
  <c r="Q1535" i="9"/>
  <c r="R1535" i="9"/>
  <c r="S1535" i="9"/>
  <c r="T1535" i="9"/>
  <c r="L1536" i="9"/>
  <c r="M1536" i="9"/>
  <c r="N1536" i="9"/>
  <c r="O1536" i="9"/>
  <c r="P1536" i="9"/>
  <c r="Q1536" i="9"/>
  <c r="R1536" i="9"/>
  <c r="S1536" i="9"/>
  <c r="T1536" i="9"/>
  <c r="L1537" i="9"/>
  <c r="M1537" i="9"/>
  <c r="N1537" i="9"/>
  <c r="O1537" i="9"/>
  <c r="P1537" i="9"/>
  <c r="Q1537" i="9"/>
  <c r="R1537" i="9"/>
  <c r="S1537" i="9"/>
  <c r="T1537" i="9"/>
  <c r="L1538" i="9"/>
  <c r="M1538" i="9"/>
  <c r="N1538" i="9"/>
  <c r="O1538" i="9"/>
  <c r="P1538" i="9"/>
  <c r="Q1538" i="9"/>
  <c r="R1538" i="9"/>
  <c r="S1538" i="9"/>
  <c r="T1538" i="9"/>
  <c r="L1539" i="9"/>
  <c r="M1539" i="9"/>
  <c r="N1539" i="9"/>
  <c r="O1539" i="9"/>
  <c r="P1539" i="9"/>
  <c r="Q1539" i="9"/>
  <c r="R1539" i="9"/>
  <c r="S1539" i="9"/>
  <c r="T1539" i="9"/>
  <c r="L1540" i="9"/>
  <c r="M1540" i="9"/>
  <c r="N1540" i="9"/>
  <c r="O1540" i="9"/>
  <c r="P1540" i="9"/>
  <c r="Q1540" i="9"/>
  <c r="R1540" i="9"/>
  <c r="S1540" i="9"/>
  <c r="T1540" i="9"/>
  <c r="L1541" i="9"/>
  <c r="M1541" i="9"/>
  <c r="N1541" i="9"/>
  <c r="O1541" i="9"/>
  <c r="P1541" i="9"/>
  <c r="Q1541" i="9"/>
  <c r="R1541" i="9"/>
  <c r="S1541" i="9"/>
  <c r="T1541" i="9"/>
  <c r="L1542" i="9"/>
  <c r="M1542" i="9"/>
  <c r="N1542" i="9"/>
  <c r="O1542" i="9"/>
  <c r="P1542" i="9"/>
  <c r="Q1542" i="9"/>
  <c r="R1542" i="9"/>
  <c r="S1542" i="9"/>
  <c r="T1542" i="9"/>
  <c r="L1543" i="9"/>
  <c r="M1543" i="9"/>
  <c r="N1543" i="9"/>
  <c r="O1543" i="9"/>
  <c r="P1543" i="9"/>
  <c r="Q1543" i="9"/>
  <c r="R1543" i="9"/>
  <c r="S1543" i="9"/>
  <c r="T1543" i="9"/>
  <c r="L1544" i="9"/>
  <c r="M1544" i="9"/>
  <c r="N1544" i="9"/>
  <c r="O1544" i="9"/>
  <c r="P1544" i="9"/>
  <c r="Q1544" i="9"/>
  <c r="R1544" i="9"/>
  <c r="S1544" i="9"/>
  <c r="T1544" i="9"/>
  <c r="L1545" i="9"/>
  <c r="M1545" i="9"/>
  <c r="N1545" i="9"/>
  <c r="O1545" i="9"/>
  <c r="P1545" i="9"/>
  <c r="Q1545" i="9"/>
  <c r="R1545" i="9"/>
  <c r="S1545" i="9"/>
  <c r="T1545" i="9"/>
  <c r="L1546" i="9"/>
  <c r="M1546" i="9"/>
  <c r="N1546" i="9"/>
  <c r="O1546" i="9"/>
  <c r="P1546" i="9"/>
  <c r="Q1546" i="9"/>
  <c r="R1546" i="9"/>
  <c r="S1546" i="9"/>
  <c r="T1546" i="9"/>
  <c r="L1547" i="9"/>
  <c r="M1547" i="9"/>
  <c r="N1547" i="9"/>
  <c r="O1547" i="9"/>
  <c r="P1547" i="9"/>
  <c r="Q1547" i="9"/>
  <c r="R1547" i="9"/>
  <c r="S1547" i="9"/>
  <c r="T1547" i="9"/>
  <c r="L1548" i="9"/>
  <c r="M1548" i="9"/>
  <c r="N1548" i="9"/>
  <c r="O1548" i="9"/>
  <c r="P1548" i="9"/>
  <c r="Q1548" i="9"/>
  <c r="R1548" i="9"/>
  <c r="S1548" i="9"/>
  <c r="T1548" i="9"/>
  <c r="L1549" i="9"/>
  <c r="M1549" i="9"/>
  <c r="N1549" i="9"/>
  <c r="O1549" i="9"/>
  <c r="P1549" i="9"/>
  <c r="Q1549" i="9"/>
  <c r="R1549" i="9"/>
  <c r="S1549" i="9"/>
  <c r="T1549" i="9"/>
  <c r="L1550" i="9"/>
  <c r="M1550" i="9"/>
  <c r="N1550" i="9"/>
  <c r="O1550" i="9"/>
  <c r="P1550" i="9"/>
  <c r="Q1550" i="9"/>
  <c r="R1550" i="9"/>
  <c r="S1550" i="9"/>
  <c r="T1550" i="9"/>
  <c r="L1551" i="9"/>
  <c r="M1551" i="9"/>
  <c r="N1551" i="9"/>
  <c r="O1551" i="9"/>
  <c r="P1551" i="9"/>
  <c r="Q1551" i="9"/>
  <c r="R1551" i="9"/>
  <c r="S1551" i="9"/>
  <c r="T1551" i="9"/>
  <c r="L1552" i="9"/>
  <c r="M1552" i="9"/>
  <c r="N1552" i="9"/>
  <c r="O1552" i="9"/>
  <c r="P1552" i="9"/>
  <c r="Q1552" i="9"/>
  <c r="R1552" i="9"/>
  <c r="S1552" i="9"/>
  <c r="T1552" i="9"/>
  <c r="L1553" i="9"/>
  <c r="M1553" i="9"/>
  <c r="N1553" i="9"/>
  <c r="O1553" i="9"/>
  <c r="P1553" i="9"/>
  <c r="Q1553" i="9"/>
  <c r="R1553" i="9"/>
  <c r="S1553" i="9"/>
  <c r="T1553" i="9"/>
  <c r="L1554" i="9"/>
  <c r="M1554" i="9"/>
  <c r="N1554" i="9"/>
  <c r="O1554" i="9"/>
  <c r="P1554" i="9"/>
  <c r="Q1554" i="9"/>
  <c r="R1554" i="9"/>
  <c r="S1554" i="9"/>
  <c r="T1554" i="9"/>
  <c r="L1555" i="9"/>
  <c r="M1555" i="9"/>
  <c r="N1555" i="9"/>
  <c r="O1555" i="9"/>
  <c r="P1555" i="9"/>
  <c r="Q1555" i="9"/>
  <c r="R1555" i="9"/>
  <c r="S1555" i="9"/>
  <c r="T1555" i="9"/>
  <c r="L1556" i="9"/>
  <c r="M1556" i="9"/>
  <c r="N1556" i="9"/>
  <c r="O1556" i="9"/>
  <c r="P1556" i="9"/>
  <c r="Q1556" i="9"/>
  <c r="R1556" i="9"/>
  <c r="S1556" i="9"/>
  <c r="T1556" i="9"/>
  <c r="L1557" i="9"/>
  <c r="M1557" i="9"/>
  <c r="N1557" i="9"/>
  <c r="O1557" i="9"/>
  <c r="P1557" i="9"/>
  <c r="Q1557" i="9"/>
  <c r="R1557" i="9"/>
  <c r="S1557" i="9"/>
  <c r="T1557" i="9"/>
  <c r="L1558" i="9"/>
  <c r="M1558" i="9"/>
  <c r="N1558" i="9"/>
  <c r="O1558" i="9"/>
  <c r="P1558" i="9"/>
  <c r="Q1558" i="9"/>
  <c r="R1558" i="9"/>
  <c r="S1558" i="9"/>
  <c r="T1558" i="9"/>
  <c r="L1559" i="9"/>
  <c r="M1559" i="9"/>
  <c r="N1559" i="9"/>
  <c r="O1559" i="9"/>
  <c r="P1559" i="9"/>
  <c r="Q1559" i="9"/>
  <c r="R1559" i="9"/>
  <c r="S1559" i="9"/>
  <c r="T1559" i="9"/>
  <c r="L1560" i="9"/>
  <c r="M1560" i="9"/>
  <c r="N1560" i="9"/>
  <c r="O1560" i="9"/>
  <c r="P1560" i="9"/>
  <c r="Q1560" i="9"/>
  <c r="R1560" i="9"/>
  <c r="S1560" i="9"/>
  <c r="T1560" i="9"/>
  <c r="L1561" i="9"/>
  <c r="M1561" i="9"/>
  <c r="N1561" i="9"/>
  <c r="O1561" i="9"/>
  <c r="P1561" i="9"/>
  <c r="Q1561" i="9"/>
  <c r="R1561" i="9"/>
  <c r="S1561" i="9"/>
  <c r="T1561" i="9"/>
  <c r="L1562" i="9"/>
  <c r="M1562" i="9"/>
  <c r="N1562" i="9"/>
  <c r="O1562" i="9"/>
  <c r="P1562" i="9"/>
  <c r="Q1562" i="9"/>
  <c r="R1562" i="9"/>
  <c r="S1562" i="9"/>
  <c r="T1562" i="9"/>
  <c r="L1563" i="9"/>
  <c r="M1563" i="9"/>
  <c r="N1563" i="9"/>
  <c r="O1563" i="9"/>
  <c r="P1563" i="9"/>
  <c r="Q1563" i="9"/>
  <c r="R1563" i="9"/>
  <c r="S1563" i="9"/>
  <c r="T1563" i="9"/>
  <c r="L1564" i="9"/>
  <c r="M1564" i="9"/>
  <c r="N1564" i="9"/>
  <c r="O1564" i="9"/>
  <c r="P1564" i="9"/>
  <c r="Q1564" i="9"/>
  <c r="R1564" i="9"/>
  <c r="S1564" i="9"/>
  <c r="T1564" i="9"/>
  <c r="L1565" i="9"/>
  <c r="M1565" i="9"/>
  <c r="N1565" i="9"/>
  <c r="O1565" i="9"/>
  <c r="P1565" i="9"/>
  <c r="Q1565" i="9"/>
  <c r="R1565" i="9"/>
  <c r="S1565" i="9"/>
  <c r="T1565" i="9"/>
  <c r="L1566" i="9"/>
  <c r="M1566" i="9"/>
  <c r="N1566" i="9"/>
  <c r="O1566" i="9"/>
  <c r="P1566" i="9"/>
  <c r="Q1566" i="9"/>
  <c r="R1566" i="9"/>
  <c r="S1566" i="9"/>
  <c r="T1566" i="9"/>
  <c r="L1567" i="9"/>
  <c r="M1567" i="9"/>
  <c r="N1567" i="9"/>
  <c r="O1567" i="9"/>
  <c r="P1567" i="9"/>
  <c r="Q1567" i="9"/>
  <c r="R1567" i="9"/>
  <c r="S1567" i="9"/>
  <c r="T1567" i="9"/>
  <c r="L1568" i="9"/>
  <c r="M1568" i="9"/>
  <c r="N1568" i="9"/>
  <c r="O1568" i="9"/>
  <c r="P1568" i="9"/>
  <c r="Q1568" i="9"/>
  <c r="R1568" i="9"/>
  <c r="S1568" i="9"/>
  <c r="T1568" i="9"/>
  <c r="L1569" i="9"/>
  <c r="M1569" i="9"/>
  <c r="N1569" i="9"/>
  <c r="O1569" i="9"/>
  <c r="P1569" i="9"/>
  <c r="Q1569" i="9"/>
  <c r="R1569" i="9"/>
  <c r="S1569" i="9"/>
  <c r="T1569" i="9"/>
  <c r="L1570" i="9"/>
  <c r="M1570" i="9"/>
  <c r="N1570" i="9"/>
  <c r="O1570" i="9"/>
  <c r="P1570" i="9"/>
  <c r="Q1570" i="9"/>
  <c r="R1570" i="9"/>
  <c r="S1570" i="9"/>
  <c r="T1570" i="9"/>
  <c r="L1571" i="9"/>
  <c r="M1571" i="9"/>
  <c r="N1571" i="9"/>
  <c r="O1571" i="9"/>
  <c r="P1571" i="9"/>
  <c r="Q1571" i="9"/>
  <c r="R1571" i="9"/>
  <c r="S1571" i="9"/>
  <c r="T1571" i="9"/>
  <c r="L1572" i="9"/>
  <c r="M1572" i="9"/>
  <c r="N1572" i="9"/>
  <c r="O1572" i="9"/>
  <c r="P1572" i="9"/>
  <c r="Q1572" i="9"/>
  <c r="R1572" i="9"/>
  <c r="S1572" i="9"/>
  <c r="T1572" i="9"/>
  <c r="L1573" i="9"/>
  <c r="M1573" i="9"/>
  <c r="N1573" i="9"/>
  <c r="O1573" i="9"/>
  <c r="P1573" i="9"/>
  <c r="Q1573" i="9"/>
  <c r="R1573" i="9"/>
  <c r="S1573" i="9"/>
  <c r="T1573" i="9"/>
  <c r="L1574" i="9"/>
  <c r="M1574" i="9"/>
  <c r="N1574" i="9"/>
  <c r="O1574" i="9"/>
  <c r="P1574" i="9"/>
  <c r="Q1574" i="9"/>
  <c r="R1574" i="9"/>
  <c r="S1574" i="9"/>
  <c r="T1574" i="9"/>
  <c r="L1575" i="9"/>
  <c r="M1575" i="9"/>
  <c r="N1575" i="9"/>
  <c r="O1575" i="9"/>
  <c r="P1575" i="9"/>
  <c r="Q1575" i="9"/>
  <c r="R1575" i="9"/>
  <c r="S1575" i="9"/>
  <c r="T1575" i="9"/>
  <c r="L1576" i="9"/>
  <c r="M1576" i="9"/>
  <c r="N1576" i="9"/>
  <c r="O1576" i="9"/>
  <c r="P1576" i="9"/>
  <c r="Q1576" i="9"/>
  <c r="R1576" i="9"/>
  <c r="S1576" i="9"/>
  <c r="T1576" i="9"/>
  <c r="L1577" i="9"/>
  <c r="M1577" i="9"/>
  <c r="N1577" i="9"/>
  <c r="O1577" i="9"/>
  <c r="P1577" i="9"/>
  <c r="Q1577" i="9"/>
  <c r="R1577" i="9"/>
  <c r="S1577" i="9"/>
  <c r="T1577" i="9"/>
  <c r="L1578" i="9"/>
  <c r="M1578" i="9"/>
  <c r="N1578" i="9"/>
  <c r="O1578" i="9"/>
  <c r="P1578" i="9"/>
  <c r="Q1578" i="9"/>
  <c r="R1578" i="9"/>
  <c r="S1578" i="9"/>
  <c r="T1578" i="9"/>
  <c r="L1579" i="9"/>
  <c r="M1579" i="9"/>
  <c r="N1579" i="9"/>
  <c r="O1579" i="9"/>
  <c r="P1579" i="9"/>
  <c r="Q1579" i="9"/>
  <c r="R1579" i="9"/>
  <c r="S1579" i="9"/>
  <c r="T1579" i="9"/>
  <c r="L1580" i="9"/>
  <c r="M1580" i="9"/>
  <c r="N1580" i="9"/>
  <c r="O1580" i="9"/>
  <c r="P1580" i="9"/>
  <c r="Q1580" i="9"/>
  <c r="R1580" i="9"/>
  <c r="S1580" i="9"/>
  <c r="T1580" i="9"/>
  <c r="L1581" i="9"/>
  <c r="M1581" i="9"/>
  <c r="N1581" i="9"/>
  <c r="O1581" i="9"/>
  <c r="P1581" i="9"/>
  <c r="Q1581" i="9"/>
  <c r="R1581" i="9"/>
  <c r="S1581" i="9"/>
  <c r="T1581" i="9"/>
  <c r="L1582" i="9"/>
  <c r="M1582" i="9"/>
  <c r="N1582" i="9"/>
  <c r="O1582" i="9"/>
  <c r="P1582" i="9"/>
  <c r="Q1582" i="9"/>
  <c r="R1582" i="9"/>
  <c r="S1582" i="9"/>
  <c r="T1582" i="9"/>
  <c r="L1583" i="9"/>
  <c r="M1583" i="9"/>
  <c r="N1583" i="9"/>
  <c r="O1583" i="9"/>
  <c r="P1583" i="9"/>
  <c r="Q1583" i="9"/>
  <c r="R1583" i="9"/>
  <c r="S1583" i="9"/>
  <c r="T1583" i="9"/>
  <c r="L1584" i="9"/>
  <c r="M1584" i="9"/>
  <c r="N1584" i="9"/>
  <c r="O1584" i="9"/>
  <c r="P1584" i="9"/>
  <c r="Q1584" i="9"/>
  <c r="R1584" i="9"/>
  <c r="S1584" i="9"/>
  <c r="T1584" i="9"/>
  <c r="L1585" i="9"/>
  <c r="M1585" i="9"/>
  <c r="N1585" i="9"/>
  <c r="O1585" i="9"/>
  <c r="P1585" i="9"/>
  <c r="Q1585" i="9"/>
  <c r="R1585" i="9"/>
  <c r="S1585" i="9"/>
  <c r="T1585" i="9"/>
  <c r="L1586" i="9"/>
  <c r="M1586" i="9"/>
  <c r="N1586" i="9"/>
  <c r="O1586" i="9"/>
  <c r="P1586" i="9"/>
  <c r="Q1586" i="9"/>
  <c r="R1586" i="9"/>
  <c r="S1586" i="9"/>
  <c r="T1586" i="9"/>
  <c r="L1587" i="9"/>
  <c r="M1587" i="9"/>
  <c r="N1587" i="9"/>
  <c r="O1587" i="9"/>
  <c r="P1587" i="9"/>
  <c r="Q1587" i="9"/>
  <c r="R1587" i="9"/>
  <c r="S1587" i="9"/>
  <c r="T1587" i="9"/>
  <c r="L1588" i="9"/>
  <c r="M1588" i="9"/>
  <c r="N1588" i="9"/>
  <c r="O1588" i="9"/>
  <c r="P1588" i="9"/>
  <c r="Q1588" i="9"/>
  <c r="R1588" i="9"/>
  <c r="S1588" i="9"/>
  <c r="T1588" i="9"/>
  <c r="L1589" i="9"/>
  <c r="M1589" i="9"/>
  <c r="N1589" i="9"/>
  <c r="O1589" i="9"/>
  <c r="P1589" i="9"/>
  <c r="Q1589" i="9"/>
  <c r="R1589" i="9"/>
  <c r="S1589" i="9"/>
  <c r="T1589" i="9"/>
  <c r="L1590" i="9"/>
  <c r="M1590" i="9"/>
  <c r="N1590" i="9"/>
  <c r="O1590" i="9"/>
  <c r="P1590" i="9"/>
  <c r="Q1590" i="9"/>
  <c r="R1590" i="9"/>
  <c r="S1590" i="9"/>
  <c r="T1590" i="9"/>
  <c r="L1591" i="9"/>
  <c r="M1591" i="9"/>
  <c r="N1591" i="9"/>
  <c r="O1591" i="9"/>
  <c r="P1591" i="9"/>
  <c r="Q1591" i="9"/>
  <c r="R1591" i="9"/>
  <c r="S1591" i="9"/>
  <c r="T1591" i="9"/>
  <c r="L1592" i="9"/>
  <c r="M1592" i="9"/>
  <c r="N1592" i="9"/>
  <c r="O1592" i="9"/>
  <c r="P1592" i="9"/>
  <c r="Q1592" i="9"/>
  <c r="R1592" i="9"/>
  <c r="S1592" i="9"/>
  <c r="T1592" i="9"/>
  <c r="L1593" i="9"/>
  <c r="M1593" i="9"/>
  <c r="N1593" i="9"/>
  <c r="O1593" i="9"/>
  <c r="P1593" i="9"/>
  <c r="Q1593" i="9"/>
  <c r="R1593" i="9"/>
  <c r="S1593" i="9"/>
  <c r="T1593" i="9"/>
  <c r="L1594" i="9"/>
  <c r="M1594" i="9"/>
  <c r="N1594" i="9"/>
  <c r="O1594" i="9"/>
  <c r="P1594" i="9"/>
  <c r="Q1594" i="9"/>
  <c r="R1594" i="9"/>
  <c r="S1594" i="9"/>
  <c r="T1594" i="9"/>
  <c r="L1595" i="9"/>
  <c r="M1595" i="9"/>
  <c r="N1595" i="9"/>
  <c r="O1595" i="9"/>
  <c r="P1595" i="9"/>
  <c r="Q1595" i="9"/>
  <c r="R1595" i="9"/>
  <c r="S1595" i="9"/>
  <c r="T1595" i="9"/>
  <c r="L1596" i="9"/>
  <c r="M1596" i="9"/>
  <c r="N1596" i="9"/>
  <c r="O1596" i="9"/>
  <c r="P1596" i="9"/>
  <c r="Q1596" i="9"/>
  <c r="R1596" i="9"/>
  <c r="S1596" i="9"/>
  <c r="T1596" i="9"/>
  <c r="L1597" i="9"/>
  <c r="M1597" i="9"/>
  <c r="N1597" i="9"/>
  <c r="O1597" i="9"/>
  <c r="P1597" i="9"/>
  <c r="Q1597" i="9"/>
  <c r="R1597" i="9"/>
  <c r="S1597" i="9"/>
  <c r="T1597" i="9"/>
  <c r="L1598" i="9"/>
  <c r="M1598" i="9"/>
  <c r="N1598" i="9"/>
  <c r="O1598" i="9"/>
  <c r="P1598" i="9"/>
  <c r="Q1598" i="9"/>
  <c r="R1598" i="9"/>
  <c r="S1598" i="9"/>
  <c r="T1598" i="9"/>
  <c r="L1599" i="9"/>
  <c r="M1599" i="9"/>
  <c r="N1599" i="9"/>
  <c r="O1599" i="9"/>
  <c r="P1599" i="9"/>
  <c r="Q1599" i="9"/>
  <c r="R1599" i="9"/>
  <c r="S1599" i="9"/>
  <c r="T1599" i="9"/>
  <c r="L1600" i="9"/>
  <c r="M1600" i="9"/>
  <c r="N1600" i="9"/>
  <c r="O1600" i="9"/>
  <c r="P1600" i="9"/>
  <c r="Q1600" i="9"/>
  <c r="R1600" i="9"/>
  <c r="S1600" i="9"/>
  <c r="T1600" i="9"/>
  <c r="L1601" i="9"/>
  <c r="M1601" i="9"/>
  <c r="N1601" i="9"/>
  <c r="O1601" i="9"/>
  <c r="P1601" i="9"/>
  <c r="Q1601" i="9"/>
  <c r="R1601" i="9"/>
  <c r="S1601" i="9"/>
  <c r="T1601" i="9"/>
  <c r="L1602" i="9"/>
  <c r="M1602" i="9"/>
  <c r="N1602" i="9"/>
  <c r="O1602" i="9"/>
  <c r="P1602" i="9"/>
  <c r="Q1602" i="9"/>
  <c r="R1602" i="9"/>
  <c r="S1602" i="9"/>
  <c r="T1602" i="9"/>
  <c r="L1603" i="9"/>
  <c r="M1603" i="9"/>
  <c r="N1603" i="9"/>
  <c r="O1603" i="9"/>
  <c r="P1603" i="9"/>
  <c r="Q1603" i="9"/>
  <c r="R1603" i="9"/>
  <c r="S1603" i="9"/>
  <c r="T1603" i="9"/>
  <c r="L1604" i="9"/>
  <c r="M1604" i="9"/>
  <c r="N1604" i="9"/>
  <c r="O1604" i="9"/>
  <c r="P1604" i="9"/>
  <c r="Q1604" i="9"/>
  <c r="R1604" i="9"/>
  <c r="S1604" i="9"/>
  <c r="T1604" i="9"/>
  <c r="L1605" i="9"/>
  <c r="M1605" i="9"/>
  <c r="N1605" i="9"/>
  <c r="O1605" i="9"/>
  <c r="P1605" i="9"/>
  <c r="Q1605" i="9"/>
  <c r="R1605" i="9"/>
  <c r="S1605" i="9"/>
  <c r="T1605" i="9"/>
  <c r="L1606" i="9"/>
  <c r="M1606" i="9"/>
  <c r="N1606" i="9"/>
  <c r="O1606" i="9"/>
  <c r="P1606" i="9"/>
  <c r="Q1606" i="9"/>
  <c r="R1606" i="9"/>
  <c r="S1606" i="9"/>
  <c r="T1606" i="9"/>
  <c r="L1607" i="9"/>
  <c r="M1607" i="9"/>
  <c r="N1607" i="9"/>
  <c r="O1607" i="9"/>
  <c r="P1607" i="9"/>
  <c r="Q1607" i="9"/>
  <c r="R1607" i="9"/>
  <c r="S1607" i="9"/>
  <c r="T1607" i="9"/>
  <c r="L1608" i="9"/>
  <c r="M1608" i="9"/>
  <c r="N1608" i="9"/>
  <c r="O1608" i="9"/>
  <c r="P1608" i="9"/>
  <c r="Q1608" i="9"/>
  <c r="R1608" i="9"/>
  <c r="S1608" i="9"/>
  <c r="T1608" i="9"/>
  <c r="L1609" i="9"/>
  <c r="M1609" i="9"/>
  <c r="N1609" i="9"/>
  <c r="O1609" i="9"/>
  <c r="P1609" i="9"/>
  <c r="Q1609" i="9"/>
  <c r="R1609" i="9"/>
  <c r="S1609" i="9"/>
  <c r="T1609" i="9"/>
  <c r="L1610" i="9"/>
  <c r="M1610" i="9"/>
  <c r="N1610" i="9"/>
  <c r="O1610" i="9"/>
  <c r="P1610" i="9"/>
  <c r="Q1610" i="9"/>
  <c r="R1610" i="9"/>
  <c r="S1610" i="9"/>
  <c r="T1610" i="9"/>
  <c r="L1611" i="9"/>
  <c r="M1611" i="9"/>
  <c r="N1611" i="9"/>
  <c r="O1611" i="9"/>
  <c r="P1611" i="9"/>
  <c r="Q1611" i="9"/>
  <c r="R1611" i="9"/>
  <c r="S1611" i="9"/>
  <c r="T1611" i="9"/>
  <c r="L1612" i="9"/>
  <c r="M1612" i="9"/>
  <c r="N1612" i="9"/>
  <c r="O1612" i="9"/>
  <c r="P1612" i="9"/>
  <c r="Q1612" i="9"/>
  <c r="R1612" i="9"/>
  <c r="S1612" i="9"/>
  <c r="T1612" i="9"/>
  <c r="L1613" i="9"/>
  <c r="M1613" i="9"/>
  <c r="N1613" i="9"/>
  <c r="O1613" i="9"/>
  <c r="P1613" i="9"/>
  <c r="Q1613" i="9"/>
  <c r="R1613" i="9"/>
  <c r="S1613" i="9"/>
  <c r="T1613" i="9"/>
  <c r="L1614" i="9"/>
  <c r="M1614" i="9"/>
  <c r="N1614" i="9"/>
  <c r="O1614" i="9"/>
  <c r="P1614" i="9"/>
  <c r="Q1614" i="9"/>
  <c r="R1614" i="9"/>
  <c r="S1614" i="9"/>
  <c r="T1614" i="9"/>
  <c r="L1615" i="9"/>
  <c r="M1615" i="9"/>
  <c r="N1615" i="9"/>
  <c r="O1615" i="9"/>
  <c r="P1615" i="9"/>
  <c r="Q1615" i="9"/>
  <c r="R1615" i="9"/>
  <c r="S1615" i="9"/>
  <c r="T1615" i="9"/>
  <c r="L1616" i="9"/>
  <c r="M1616" i="9"/>
  <c r="N1616" i="9"/>
  <c r="O1616" i="9"/>
  <c r="P1616" i="9"/>
  <c r="Q1616" i="9"/>
  <c r="R1616" i="9"/>
  <c r="S1616" i="9"/>
  <c r="T1616" i="9"/>
  <c r="L1617" i="9"/>
  <c r="M1617" i="9"/>
  <c r="N1617" i="9"/>
  <c r="O1617" i="9"/>
  <c r="P1617" i="9"/>
  <c r="Q1617" i="9"/>
  <c r="R1617" i="9"/>
  <c r="S1617" i="9"/>
  <c r="T1617" i="9"/>
  <c r="L1618" i="9"/>
  <c r="M1618" i="9"/>
  <c r="N1618" i="9"/>
  <c r="O1618" i="9"/>
  <c r="P1618" i="9"/>
  <c r="Q1618" i="9"/>
  <c r="R1618" i="9"/>
  <c r="S1618" i="9"/>
  <c r="T1618" i="9"/>
  <c r="L1619" i="9"/>
  <c r="M1619" i="9"/>
  <c r="N1619" i="9"/>
  <c r="O1619" i="9"/>
  <c r="P1619" i="9"/>
  <c r="Q1619" i="9"/>
  <c r="R1619" i="9"/>
  <c r="S1619" i="9"/>
  <c r="T1619" i="9"/>
  <c r="L1620" i="9"/>
  <c r="M1620" i="9"/>
  <c r="N1620" i="9"/>
  <c r="O1620" i="9"/>
  <c r="P1620" i="9"/>
  <c r="Q1620" i="9"/>
  <c r="R1620" i="9"/>
  <c r="S1620" i="9"/>
  <c r="T1620" i="9"/>
  <c r="L1621" i="9"/>
  <c r="M1621" i="9"/>
  <c r="N1621" i="9"/>
  <c r="O1621" i="9"/>
  <c r="P1621" i="9"/>
  <c r="Q1621" i="9"/>
  <c r="R1621" i="9"/>
  <c r="S1621" i="9"/>
  <c r="T1621" i="9"/>
  <c r="L1622" i="9"/>
  <c r="M1622" i="9"/>
  <c r="N1622" i="9"/>
  <c r="O1622" i="9"/>
  <c r="P1622" i="9"/>
  <c r="Q1622" i="9"/>
  <c r="R1622" i="9"/>
  <c r="S1622" i="9"/>
  <c r="T1622" i="9"/>
  <c r="L1623" i="9"/>
  <c r="M1623" i="9"/>
  <c r="N1623" i="9"/>
  <c r="O1623" i="9"/>
  <c r="P1623" i="9"/>
  <c r="Q1623" i="9"/>
  <c r="R1623" i="9"/>
  <c r="S1623" i="9"/>
  <c r="T1623" i="9"/>
  <c r="L1624" i="9"/>
  <c r="M1624" i="9"/>
  <c r="N1624" i="9"/>
  <c r="O1624" i="9"/>
  <c r="P1624" i="9"/>
  <c r="Q1624" i="9"/>
  <c r="R1624" i="9"/>
  <c r="S1624" i="9"/>
  <c r="T1624" i="9"/>
  <c r="L1625" i="9"/>
  <c r="M1625" i="9"/>
  <c r="N1625" i="9"/>
  <c r="O1625" i="9"/>
  <c r="P1625" i="9"/>
  <c r="Q1625" i="9"/>
  <c r="R1625" i="9"/>
  <c r="S1625" i="9"/>
  <c r="T1625" i="9"/>
  <c r="L1626" i="9"/>
  <c r="M1626" i="9"/>
  <c r="N1626" i="9"/>
  <c r="O1626" i="9"/>
  <c r="P1626" i="9"/>
  <c r="Q1626" i="9"/>
  <c r="R1626" i="9"/>
  <c r="S1626" i="9"/>
  <c r="T1626" i="9"/>
  <c r="L1627" i="9"/>
  <c r="M1627" i="9"/>
  <c r="N1627" i="9"/>
  <c r="O1627" i="9"/>
  <c r="P1627" i="9"/>
  <c r="Q1627" i="9"/>
  <c r="R1627" i="9"/>
  <c r="S1627" i="9"/>
  <c r="T1627" i="9"/>
  <c r="L1628" i="9"/>
  <c r="M1628" i="9"/>
  <c r="N1628" i="9"/>
  <c r="O1628" i="9"/>
  <c r="P1628" i="9"/>
  <c r="Q1628" i="9"/>
  <c r="R1628" i="9"/>
  <c r="S1628" i="9"/>
  <c r="T1628" i="9"/>
  <c r="L1629" i="9"/>
  <c r="M1629" i="9"/>
  <c r="N1629" i="9"/>
  <c r="O1629" i="9"/>
  <c r="P1629" i="9"/>
  <c r="Q1629" i="9"/>
  <c r="R1629" i="9"/>
  <c r="S1629" i="9"/>
  <c r="T1629" i="9"/>
  <c r="L1630" i="9"/>
  <c r="M1630" i="9"/>
  <c r="N1630" i="9"/>
  <c r="O1630" i="9"/>
  <c r="P1630" i="9"/>
  <c r="Q1630" i="9"/>
  <c r="R1630" i="9"/>
  <c r="S1630" i="9"/>
  <c r="T1630" i="9"/>
  <c r="L1631" i="9"/>
  <c r="M1631" i="9"/>
  <c r="N1631" i="9"/>
  <c r="O1631" i="9"/>
  <c r="P1631" i="9"/>
  <c r="Q1631" i="9"/>
  <c r="R1631" i="9"/>
  <c r="S1631" i="9"/>
  <c r="T1631" i="9"/>
  <c r="L1632" i="9"/>
  <c r="M1632" i="9"/>
  <c r="N1632" i="9"/>
  <c r="O1632" i="9"/>
  <c r="P1632" i="9"/>
  <c r="Q1632" i="9"/>
  <c r="R1632" i="9"/>
  <c r="S1632" i="9"/>
  <c r="T1632" i="9"/>
  <c r="L1633" i="9"/>
  <c r="M1633" i="9"/>
  <c r="N1633" i="9"/>
  <c r="O1633" i="9"/>
  <c r="P1633" i="9"/>
  <c r="Q1633" i="9"/>
  <c r="R1633" i="9"/>
  <c r="S1633" i="9"/>
  <c r="T1633" i="9"/>
  <c r="L1634" i="9"/>
  <c r="M1634" i="9"/>
  <c r="N1634" i="9"/>
  <c r="O1634" i="9"/>
  <c r="P1634" i="9"/>
  <c r="Q1634" i="9"/>
  <c r="R1634" i="9"/>
  <c r="S1634" i="9"/>
  <c r="T1634" i="9"/>
  <c r="L1635" i="9"/>
  <c r="M1635" i="9"/>
  <c r="N1635" i="9"/>
  <c r="O1635" i="9"/>
  <c r="P1635" i="9"/>
  <c r="Q1635" i="9"/>
  <c r="R1635" i="9"/>
  <c r="S1635" i="9"/>
  <c r="T1635" i="9"/>
  <c r="L1636" i="9"/>
  <c r="M1636" i="9"/>
  <c r="N1636" i="9"/>
  <c r="O1636" i="9"/>
  <c r="P1636" i="9"/>
  <c r="Q1636" i="9"/>
  <c r="R1636" i="9"/>
  <c r="S1636" i="9"/>
  <c r="T1636" i="9"/>
  <c r="L1637" i="9"/>
  <c r="M1637" i="9"/>
  <c r="N1637" i="9"/>
  <c r="O1637" i="9"/>
  <c r="P1637" i="9"/>
  <c r="Q1637" i="9"/>
  <c r="R1637" i="9"/>
  <c r="S1637" i="9"/>
  <c r="T1637" i="9"/>
  <c r="L1638" i="9"/>
  <c r="M1638" i="9"/>
  <c r="N1638" i="9"/>
  <c r="O1638" i="9"/>
  <c r="P1638" i="9"/>
  <c r="Q1638" i="9"/>
  <c r="R1638" i="9"/>
  <c r="S1638" i="9"/>
  <c r="T1638" i="9"/>
  <c r="L1639" i="9"/>
  <c r="M1639" i="9"/>
  <c r="N1639" i="9"/>
  <c r="O1639" i="9"/>
  <c r="P1639" i="9"/>
  <c r="Q1639" i="9"/>
  <c r="R1639" i="9"/>
  <c r="S1639" i="9"/>
  <c r="T1639" i="9"/>
  <c r="L1640" i="9"/>
  <c r="M1640" i="9"/>
  <c r="N1640" i="9"/>
  <c r="O1640" i="9"/>
  <c r="P1640" i="9"/>
  <c r="Q1640" i="9"/>
  <c r="R1640" i="9"/>
  <c r="S1640" i="9"/>
  <c r="T1640" i="9"/>
  <c r="L1641" i="9"/>
  <c r="M1641" i="9"/>
  <c r="N1641" i="9"/>
  <c r="O1641" i="9"/>
  <c r="P1641" i="9"/>
  <c r="Q1641" i="9"/>
  <c r="R1641" i="9"/>
  <c r="S1641" i="9"/>
  <c r="T1641" i="9"/>
  <c r="L1642" i="9"/>
  <c r="M1642" i="9"/>
  <c r="N1642" i="9"/>
  <c r="O1642" i="9"/>
  <c r="P1642" i="9"/>
  <c r="Q1642" i="9"/>
  <c r="R1642" i="9"/>
  <c r="S1642" i="9"/>
  <c r="T1642" i="9"/>
  <c r="L1643" i="9"/>
  <c r="M1643" i="9"/>
  <c r="N1643" i="9"/>
  <c r="O1643" i="9"/>
  <c r="P1643" i="9"/>
  <c r="Q1643" i="9"/>
  <c r="R1643" i="9"/>
  <c r="S1643" i="9"/>
  <c r="T1643" i="9"/>
  <c r="L1644" i="9"/>
  <c r="M1644" i="9"/>
  <c r="N1644" i="9"/>
  <c r="O1644" i="9"/>
  <c r="P1644" i="9"/>
  <c r="Q1644" i="9"/>
  <c r="R1644" i="9"/>
  <c r="S1644" i="9"/>
  <c r="T1644" i="9"/>
  <c r="L1645" i="9"/>
  <c r="M1645" i="9"/>
  <c r="N1645" i="9"/>
  <c r="O1645" i="9"/>
  <c r="P1645" i="9"/>
  <c r="Q1645" i="9"/>
  <c r="R1645" i="9"/>
  <c r="S1645" i="9"/>
  <c r="T1645" i="9"/>
  <c r="L1646" i="9"/>
  <c r="M1646" i="9"/>
  <c r="N1646" i="9"/>
  <c r="O1646" i="9"/>
  <c r="P1646" i="9"/>
  <c r="Q1646" i="9"/>
  <c r="R1646" i="9"/>
  <c r="S1646" i="9"/>
  <c r="T1646" i="9"/>
  <c r="L1647" i="9"/>
  <c r="M1647" i="9"/>
  <c r="N1647" i="9"/>
  <c r="O1647" i="9"/>
  <c r="P1647" i="9"/>
  <c r="Q1647" i="9"/>
  <c r="R1647" i="9"/>
  <c r="S1647" i="9"/>
  <c r="T1647" i="9"/>
  <c r="L1648" i="9"/>
  <c r="M1648" i="9"/>
  <c r="N1648" i="9"/>
  <c r="O1648" i="9"/>
  <c r="P1648" i="9"/>
  <c r="Q1648" i="9"/>
  <c r="R1648" i="9"/>
  <c r="S1648" i="9"/>
  <c r="T1648" i="9"/>
  <c r="L1649" i="9"/>
  <c r="M1649" i="9"/>
  <c r="N1649" i="9"/>
  <c r="O1649" i="9"/>
  <c r="P1649" i="9"/>
  <c r="Q1649" i="9"/>
  <c r="R1649" i="9"/>
  <c r="S1649" i="9"/>
  <c r="T1649" i="9"/>
  <c r="L1650" i="9"/>
  <c r="M1650" i="9"/>
  <c r="N1650" i="9"/>
  <c r="O1650" i="9"/>
  <c r="P1650" i="9"/>
  <c r="Q1650" i="9"/>
  <c r="R1650" i="9"/>
  <c r="S1650" i="9"/>
  <c r="T1650" i="9"/>
  <c r="L1651" i="9"/>
  <c r="M1651" i="9"/>
  <c r="N1651" i="9"/>
  <c r="O1651" i="9"/>
  <c r="P1651" i="9"/>
  <c r="Q1651" i="9"/>
  <c r="R1651" i="9"/>
  <c r="S1651" i="9"/>
  <c r="T1651" i="9"/>
  <c r="L1652" i="9"/>
  <c r="M1652" i="9"/>
  <c r="N1652" i="9"/>
  <c r="O1652" i="9"/>
  <c r="P1652" i="9"/>
  <c r="Q1652" i="9"/>
  <c r="R1652" i="9"/>
  <c r="S1652" i="9"/>
  <c r="T1652" i="9"/>
  <c r="L1653" i="9"/>
  <c r="M1653" i="9"/>
  <c r="N1653" i="9"/>
  <c r="O1653" i="9"/>
  <c r="P1653" i="9"/>
  <c r="Q1653" i="9"/>
  <c r="R1653" i="9"/>
  <c r="S1653" i="9"/>
  <c r="T1653" i="9"/>
  <c r="L1654" i="9"/>
  <c r="M1654" i="9"/>
  <c r="N1654" i="9"/>
  <c r="O1654" i="9"/>
  <c r="P1654" i="9"/>
  <c r="Q1654" i="9"/>
  <c r="R1654" i="9"/>
  <c r="S1654" i="9"/>
  <c r="T1654" i="9"/>
  <c r="L1655" i="9"/>
  <c r="M1655" i="9"/>
  <c r="N1655" i="9"/>
  <c r="O1655" i="9"/>
  <c r="P1655" i="9"/>
  <c r="Q1655" i="9"/>
  <c r="R1655" i="9"/>
  <c r="S1655" i="9"/>
  <c r="T1655" i="9"/>
  <c r="L1656" i="9"/>
  <c r="M1656" i="9"/>
  <c r="N1656" i="9"/>
  <c r="O1656" i="9"/>
  <c r="P1656" i="9"/>
  <c r="Q1656" i="9"/>
  <c r="R1656" i="9"/>
  <c r="S1656" i="9"/>
  <c r="T1656" i="9"/>
  <c r="L1657" i="9"/>
  <c r="M1657" i="9"/>
  <c r="N1657" i="9"/>
  <c r="O1657" i="9"/>
  <c r="P1657" i="9"/>
  <c r="Q1657" i="9"/>
  <c r="R1657" i="9"/>
  <c r="S1657" i="9"/>
  <c r="T1657" i="9"/>
  <c r="L1658" i="9"/>
  <c r="M1658" i="9"/>
  <c r="N1658" i="9"/>
  <c r="O1658" i="9"/>
  <c r="P1658" i="9"/>
  <c r="Q1658" i="9"/>
  <c r="R1658" i="9"/>
  <c r="S1658" i="9"/>
  <c r="T1658" i="9"/>
  <c r="L1659" i="9"/>
  <c r="M1659" i="9"/>
  <c r="N1659" i="9"/>
  <c r="O1659" i="9"/>
  <c r="P1659" i="9"/>
  <c r="Q1659" i="9"/>
  <c r="R1659" i="9"/>
  <c r="S1659" i="9"/>
  <c r="T1659" i="9"/>
  <c r="L1660" i="9"/>
  <c r="M1660" i="9"/>
  <c r="N1660" i="9"/>
  <c r="O1660" i="9"/>
  <c r="P1660" i="9"/>
  <c r="Q1660" i="9"/>
  <c r="R1660" i="9"/>
  <c r="S1660" i="9"/>
  <c r="T1660" i="9"/>
  <c r="L1661" i="9"/>
  <c r="M1661" i="9"/>
  <c r="N1661" i="9"/>
  <c r="O1661" i="9"/>
  <c r="P1661" i="9"/>
  <c r="Q1661" i="9"/>
  <c r="R1661" i="9"/>
  <c r="S1661" i="9"/>
  <c r="T1661" i="9"/>
  <c r="L1662" i="9"/>
  <c r="M1662" i="9"/>
  <c r="N1662" i="9"/>
  <c r="O1662" i="9"/>
  <c r="P1662" i="9"/>
  <c r="Q1662" i="9"/>
  <c r="R1662" i="9"/>
  <c r="S1662" i="9"/>
  <c r="T1662" i="9"/>
  <c r="L1663" i="9"/>
  <c r="M1663" i="9"/>
  <c r="N1663" i="9"/>
  <c r="O1663" i="9"/>
  <c r="P1663" i="9"/>
  <c r="Q1663" i="9"/>
  <c r="R1663" i="9"/>
  <c r="S1663" i="9"/>
  <c r="T1663" i="9"/>
  <c r="L1664" i="9"/>
  <c r="M1664" i="9"/>
  <c r="N1664" i="9"/>
  <c r="O1664" i="9"/>
  <c r="P1664" i="9"/>
  <c r="Q1664" i="9"/>
  <c r="R1664" i="9"/>
  <c r="S1664" i="9"/>
  <c r="T1664" i="9"/>
  <c r="L1665" i="9"/>
  <c r="M1665" i="9"/>
  <c r="N1665" i="9"/>
  <c r="O1665" i="9"/>
  <c r="P1665" i="9"/>
  <c r="Q1665" i="9"/>
  <c r="R1665" i="9"/>
  <c r="S1665" i="9"/>
  <c r="T1665" i="9"/>
  <c r="L1666" i="9"/>
  <c r="M1666" i="9"/>
  <c r="N1666" i="9"/>
  <c r="O1666" i="9"/>
  <c r="P1666" i="9"/>
  <c r="Q1666" i="9"/>
  <c r="R1666" i="9"/>
  <c r="S1666" i="9"/>
  <c r="T1666" i="9"/>
  <c r="L1667" i="9"/>
  <c r="M1667" i="9"/>
  <c r="N1667" i="9"/>
  <c r="O1667" i="9"/>
  <c r="P1667" i="9"/>
  <c r="Q1667" i="9"/>
  <c r="R1667" i="9"/>
  <c r="S1667" i="9"/>
  <c r="T1667" i="9"/>
  <c r="L1668" i="9"/>
  <c r="M1668" i="9"/>
  <c r="N1668" i="9"/>
  <c r="O1668" i="9"/>
  <c r="P1668" i="9"/>
  <c r="Q1668" i="9"/>
  <c r="R1668" i="9"/>
  <c r="S1668" i="9"/>
  <c r="T1668" i="9"/>
  <c r="L1669" i="9"/>
  <c r="M1669" i="9"/>
  <c r="N1669" i="9"/>
  <c r="O1669" i="9"/>
  <c r="P1669" i="9"/>
  <c r="Q1669" i="9"/>
  <c r="R1669" i="9"/>
  <c r="S1669" i="9"/>
  <c r="T1669" i="9"/>
  <c r="L1670" i="9"/>
  <c r="M1670" i="9"/>
  <c r="N1670" i="9"/>
  <c r="O1670" i="9"/>
  <c r="P1670" i="9"/>
  <c r="Q1670" i="9"/>
  <c r="R1670" i="9"/>
  <c r="S1670" i="9"/>
  <c r="T1670" i="9"/>
  <c r="L1671" i="9"/>
  <c r="M1671" i="9"/>
  <c r="N1671" i="9"/>
  <c r="O1671" i="9"/>
  <c r="P1671" i="9"/>
  <c r="Q1671" i="9"/>
  <c r="R1671" i="9"/>
  <c r="S1671" i="9"/>
  <c r="T1671" i="9"/>
  <c r="L1672" i="9"/>
  <c r="M1672" i="9"/>
  <c r="N1672" i="9"/>
  <c r="O1672" i="9"/>
  <c r="P1672" i="9"/>
  <c r="Q1672" i="9"/>
  <c r="R1672" i="9"/>
  <c r="S1672" i="9"/>
  <c r="T1672" i="9"/>
  <c r="L1673" i="9"/>
  <c r="M1673" i="9"/>
  <c r="N1673" i="9"/>
  <c r="O1673" i="9"/>
  <c r="P1673" i="9"/>
  <c r="Q1673" i="9"/>
  <c r="R1673" i="9"/>
  <c r="S1673" i="9"/>
  <c r="T1673" i="9"/>
  <c r="L1674" i="9"/>
  <c r="M1674" i="9"/>
  <c r="N1674" i="9"/>
  <c r="O1674" i="9"/>
  <c r="P1674" i="9"/>
  <c r="Q1674" i="9"/>
  <c r="R1674" i="9"/>
  <c r="S1674" i="9"/>
  <c r="T1674" i="9"/>
  <c r="L1675" i="9"/>
  <c r="M1675" i="9"/>
  <c r="N1675" i="9"/>
  <c r="O1675" i="9"/>
  <c r="P1675" i="9"/>
  <c r="Q1675" i="9"/>
  <c r="R1675" i="9"/>
  <c r="S1675" i="9"/>
  <c r="T1675" i="9"/>
  <c r="L1676" i="9"/>
  <c r="M1676" i="9"/>
  <c r="N1676" i="9"/>
  <c r="O1676" i="9"/>
  <c r="P1676" i="9"/>
  <c r="Q1676" i="9"/>
  <c r="R1676" i="9"/>
  <c r="S1676" i="9"/>
  <c r="T1676" i="9"/>
  <c r="L1677" i="9"/>
  <c r="M1677" i="9"/>
  <c r="N1677" i="9"/>
  <c r="O1677" i="9"/>
  <c r="P1677" i="9"/>
  <c r="Q1677" i="9"/>
  <c r="R1677" i="9"/>
  <c r="S1677" i="9"/>
  <c r="T1677" i="9"/>
  <c r="L1678" i="9"/>
  <c r="M1678" i="9"/>
  <c r="N1678" i="9"/>
  <c r="O1678" i="9"/>
  <c r="P1678" i="9"/>
  <c r="Q1678" i="9"/>
  <c r="R1678" i="9"/>
  <c r="S1678" i="9"/>
  <c r="T1678" i="9"/>
  <c r="L1679" i="9"/>
  <c r="M1679" i="9"/>
  <c r="N1679" i="9"/>
  <c r="O1679" i="9"/>
  <c r="P1679" i="9"/>
  <c r="Q1679" i="9"/>
  <c r="R1679" i="9"/>
  <c r="S1679" i="9"/>
  <c r="T1679" i="9"/>
  <c r="L1680" i="9"/>
  <c r="M1680" i="9"/>
  <c r="N1680" i="9"/>
  <c r="O1680" i="9"/>
  <c r="P1680" i="9"/>
  <c r="Q1680" i="9"/>
  <c r="R1680" i="9"/>
  <c r="S1680" i="9"/>
  <c r="T1680" i="9"/>
  <c r="L1681" i="9"/>
  <c r="M1681" i="9"/>
  <c r="N1681" i="9"/>
  <c r="O1681" i="9"/>
  <c r="P1681" i="9"/>
  <c r="Q1681" i="9"/>
  <c r="R1681" i="9"/>
  <c r="S1681" i="9"/>
  <c r="T1681" i="9"/>
  <c r="L1682" i="9"/>
  <c r="M1682" i="9"/>
  <c r="N1682" i="9"/>
  <c r="O1682" i="9"/>
  <c r="P1682" i="9"/>
  <c r="Q1682" i="9"/>
  <c r="R1682" i="9"/>
  <c r="S1682" i="9"/>
  <c r="T1682" i="9"/>
  <c r="L1683" i="9"/>
  <c r="M1683" i="9"/>
  <c r="N1683" i="9"/>
  <c r="O1683" i="9"/>
  <c r="P1683" i="9"/>
  <c r="Q1683" i="9"/>
  <c r="R1683" i="9"/>
  <c r="S1683" i="9"/>
  <c r="T1683" i="9"/>
  <c r="L1684" i="9"/>
  <c r="M1684" i="9"/>
  <c r="N1684" i="9"/>
  <c r="O1684" i="9"/>
  <c r="P1684" i="9"/>
  <c r="Q1684" i="9"/>
  <c r="R1684" i="9"/>
  <c r="S1684" i="9"/>
  <c r="T1684" i="9"/>
  <c r="L1685" i="9"/>
  <c r="M1685" i="9"/>
  <c r="N1685" i="9"/>
  <c r="O1685" i="9"/>
  <c r="P1685" i="9"/>
  <c r="Q1685" i="9"/>
  <c r="R1685" i="9"/>
  <c r="S1685" i="9"/>
  <c r="T1685" i="9"/>
  <c r="L1686" i="9"/>
  <c r="M1686" i="9"/>
  <c r="N1686" i="9"/>
  <c r="O1686" i="9"/>
  <c r="P1686" i="9"/>
  <c r="Q1686" i="9"/>
  <c r="R1686" i="9"/>
  <c r="S1686" i="9"/>
  <c r="T1686" i="9"/>
  <c r="L1687" i="9"/>
  <c r="M1687" i="9"/>
  <c r="N1687" i="9"/>
  <c r="O1687" i="9"/>
  <c r="P1687" i="9"/>
  <c r="Q1687" i="9"/>
  <c r="R1687" i="9"/>
  <c r="S1687" i="9"/>
  <c r="T1687" i="9"/>
  <c r="L1688" i="9"/>
  <c r="M1688" i="9"/>
  <c r="N1688" i="9"/>
  <c r="O1688" i="9"/>
  <c r="P1688" i="9"/>
  <c r="Q1688" i="9"/>
  <c r="R1688" i="9"/>
  <c r="S1688" i="9"/>
  <c r="T1688" i="9"/>
  <c r="L1689" i="9"/>
  <c r="M1689" i="9"/>
  <c r="N1689" i="9"/>
  <c r="O1689" i="9"/>
  <c r="P1689" i="9"/>
  <c r="Q1689" i="9"/>
  <c r="R1689" i="9"/>
  <c r="S1689" i="9"/>
  <c r="T1689" i="9"/>
  <c r="L1690" i="9"/>
  <c r="M1690" i="9"/>
  <c r="N1690" i="9"/>
  <c r="O1690" i="9"/>
  <c r="P1690" i="9"/>
  <c r="Q1690" i="9"/>
  <c r="R1690" i="9"/>
  <c r="S1690" i="9"/>
  <c r="T1690" i="9"/>
  <c r="L1691" i="9"/>
  <c r="M1691" i="9"/>
  <c r="N1691" i="9"/>
  <c r="O1691" i="9"/>
  <c r="P1691" i="9"/>
  <c r="Q1691" i="9"/>
  <c r="R1691" i="9"/>
  <c r="S1691" i="9"/>
  <c r="T1691" i="9"/>
  <c r="L1692" i="9"/>
  <c r="M1692" i="9"/>
  <c r="N1692" i="9"/>
  <c r="O1692" i="9"/>
  <c r="P1692" i="9"/>
  <c r="Q1692" i="9"/>
  <c r="R1692" i="9"/>
  <c r="S1692" i="9"/>
  <c r="T1692" i="9"/>
  <c r="L1693" i="9"/>
  <c r="M1693" i="9"/>
  <c r="N1693" i="9"/>
  <c r="O1693" i="9"/>
  <c r="P1693" i="9"/>
  <c r="Q1693" i="9"/>
  <c r="R1693" i="9"/>
  <c r="S1693" i="9"/>
  <c r="T1693" i="9"/>
  <c r="L1694" i="9"/>
  <c r="M1694" i="9"/>
  <c r="N1694" i="9"/>
  <c r="O1694" i="9"/>
  <c r="P1694" i="9"/>
  <c r="Q1694" i="9"/>
  <c r="R1694" i="9"/>
  <c r="S1694" i="9"/>
  <c r="T1694" i="9"/>
  <c r="L1695" i="9"/>
  <c r="M1695" i="9"/>
  <c r="N1695" i="9"/>
  <c r="O1695" i="9"/>
  <c r="P1695" i="9"/>
  <c r="Q1695" i="9"/>
  <c r="R1695" i="9"/>
  <c r="S1695" i="9"/>
  <c r="T1695" i="9"/>
  <c r="L1696" i="9"/>
  <c r="M1696" i="9"/>
  <c r="N1696" i="9"/>
  <c r="O1696" i="9"/>
  <c r="P1696" i="9"/>
  <c r="Q1696" i="9"/>
  <c r="R1696" i="9"/>
  <c r="S1696" i="9"/>
  <c r="T1696" i="9"/>
  <c r="L1697" i="9"/>
  <c r="M1697" i="9"/>
  <c r="N1697" i="9"/>
  <c r="O1697" i="9"/>
  <c r="P1697" i="9"/>
  <c r="Q1697" i="9"/>
  <c r="R1697" i="9"/>
  <c r="S1697" i="9"/>
  <c r="T1697" i="9"/>
  <c r="L1698" i="9"/>
  <c r="M1698" i="9"/>
  <c r="N1698" i="9"/>
  <c r="O1698" i="9"/>
  <c r="P1698" i="9"/>
  <c r="Q1698" i="9"/>
  <c r="R1698" i="9"/>
  <c r="S1698" i="9"/>
  <c r="T1698" i="9"/>
  <c r="L1699" i="9"/>
  <c r="M1699" i="9"/>
  <c r="N1699" i="9"/>
  <c r="O1699" i="9"/>
  <c r="P1699" i="9"/>
  <c r="Q1699" i="9"/>
  <c r="R1699" i="9"/>
  <c r="S1699" i="9"/>
  <c r="T1699" i="9"/>
  <c r="L1700" i="9"/>
  <c r="M1700" i="9"/>
  <c r="N1700" i="9"/>
  <c r="O1700" i="9"/>
  <c r="P1700" i="9"/>
  <c r="Q1700" i="9"/>
  <c r="R1700" i="9"/>
  <c r="S1700" i="9"/>
  <c r="T1700" i="9"/>
  <c r="L1701" i="9"/>
  <c r="M1701" i="9"/>
  <c r="N1701" i="9"/>
  <c r="O1701" i="9"/>
  <c r="P1701" i="9"/>
  <c r="Q1701" i="9"/>
  <c r="R1701" i="9"/>
  <c r="S1701" i="9"/>
  <c r="T1701" i="9"/>
  <c r="L1702" i="9"/>
  <c r="M1702" i="9"/>
  <c r="N1702" i="9"/>
  <c r="O1702" i="9"/>
  <c r="P1702" i="9"/>
  <c r="Q1702" i="9"/>
  <c r="R1702" i="9"/>
  <c r="S1702" i="9"/>
  <c r="T1702" i="9"/>
  <c r="L1703" i="9"/>
  <c r="M1703" i="9"/>
  <c r="N1703" i="9"/>
  <c r="O1703" i="9"/>
  <c r="P1703" i="9"/>
  <c r="Q1703" i="9"/>
  <c r="R1703" i="9"/>
  <c r="S1703" i="9"/>
  <c r="T1703" i="9"/>
  <c r="L1704" i="9"/>
  <c r="M1704" i="9"/>
  <c r="N1704" i="9"/>
  <c r="O1704" i="9"/>
  <c r="P1704" i="9"/>
  <c r="Q1704" i="9"/>
  <c r="R1704" i="9"/>
  <c r="S1704" i="9"/>
  <c r="T1704" i="9"/>
  <c r="L1705" i="9"/>
  <c r="M1705" i="9"/>
  <c r="N1705" i="9"/>
  <c r="O1705" i="9"/>
  <c r="P1705" i="9"/>
  <c r="Q1705" i="9"/>
  <c r="R1705" i="9"/>
  <c r="S1705" i="9"/>
  <c r="T1705" i="9"/>
  <c r="L1706" i="9"/>
  <c r="M1706" i="9"/>
  <c r="N1706" i="9"/>
  <c r="O1706" i="9"/>
  <c r="P1706" i="9"/>
  <c r="Q1706" i="9"/>
  <c r="R1706" i="9"/>
  <c r="S1706" i="9"/>
  <c r="T1706" i="9"/>
  <c r="L1707" i="9"/>
  <c r="M1707" i="9"/>
  <c r="N1707" i="9"/>
  <c r="O1707" i="9"/>
  <c r="P1707" i="9"/>
  <c r="Q1707" i="9"/>
  <c r="R1707" i="9"/>
  <c r="S1707" i="9"/>
  <c r="T1707" i="9"/>
  <c r="L1708" i="9"/>
  <c r="M1708" i="9"/>
  <c r="N1708" i="9"/>
  <c r="O1708" i="9"/>
  <c r="P1708" i="9"/>
  <c r="Q1708" i="9"/>
  <c r="R1708" i="9"/>
  <c r="S1708" i="9"/>
  <c r="T1708" i="9"/>
  <c r="L1709" i="9"/>
  <c r="M1709" i="9"/>
  <c r="N1709" i="9"/>
  <c r="O1709" i="9"/>
  <c r="P1709" i="9"/>
  <c r="Q1709" i="9"/>
  <c r="R1709" i="9"/>
  <c r="S1709" i="9"/>
  <c r="T1709" i="9"/>
  <c r="L1710" i="9"/>
  <c r="M1710" i="9"/>
  <c r="N1710" i="9"/>
  <c r="O1710" i="9"/>
  <c r="P1710" i="9"/>
  <c r="Q1710" i="9"/>
  <c r="R1710" i="9"/>
  <c r="S1710" i="9"/>
  <c r="T1710" i="9"/>
  <c r="L1711" i="9"/>
  <c r="M1711" i="9"/>
  <c r="N1711" i="9"/>
  <c r="O1711" i="9"/>
  <c r="P1711" i="9"/>
  <c r="Q1711" i="9"/>
  <c r="R1711" i="9"/>
  <c r="S1711" i="9"/>
  <c r="T1711" i="9"/>
  <c r="L1712" i="9"/>
  <c r="M1712" i="9"/>
  <c r="N1712" i="9"/>
  <c r="O1712" i="9"/>
  <c r="P1712" i="9"/>
  <c r="Q1712" i="9"/>
  <c r="R1712" i="9"/>
  <c r="S1712" i="9"/>
  <c r="T1712" i="9"/>
  <c r="L1713" i="9"/>
  <c r="M1713" i="9"/>
  <c r="N1713" i="9"/>
  <c r="O1713" i="9"/>
  <c r="P1713" i="9"/>
  <c r="Q1713" i="9"/>
  <c r="R1713" i="9"/>
  <c r="S1713" i="9"/>
  <c r="T1713" i="9"/>
  <c r="L1714" i="9"/>
  <c r="M1714" i="9"/>
  <c r="N1714" i="9"/>
  <c r="O1714" i="9"/>
  <c r="P1714" i="9"/>
  <c r="Q1714" i="9"/>
  <c r="R1714" i="9"/>
  <c r="S1714" i="9"/>
  <c r="T1714" i="9"/>
  <c r="L1715" i="9"/>
  <c r="M1715" i="9"/>
  <c r="N1715" i="9"/>
  <c r="O1715" i="9"/>
  <c r="P1715" i="9"/>
  <c r="Q1715" i="9"/>
  <c r="R1715" i="9"/>
  <c r="S1715" i="9"/>
  <c r="T1715" i="9"/>
  <c r="L1716" i="9"/>
  <c r="M1716" i="9"/>
  <c r="N1716" i="9"/>
  <c r="O1716" i="9"/>
  <c r="P1716" i="9"/>
  <c r="Q1716" i="9"/>
  <c r="R1716" i="9"/>
  <c r="S1716" i="9"/>
  <c r="T1716" i="9"/>
  <c r="L1717" i="9"/>
  <c r="M1717" i="9"/>
  <c r="N1717" i="9"/>
  <c r="O1717" i="9"/>
  <c r="P1717" i="9"/>
  <c r="Q1717" i="9"/>
  <c r="R1717" i="9"/>
  <c r="S1717" i="9"/>
  <c r="T1717" i="9"/>
  <c r="L1718" i="9"/>
  <c r="M1718" i="9"/>
  <c r="N1718" i="9"/>
  <c r="O1718" i="9"/>
  <c r="P1718" i="9"/>
  <c r="Q1718" i="9"/>
  <c r="R1718" i="9"/>
  <c r="S1718" i="9"/>
  <c r="T1718" i="9"/>
  <c r="L1719" i="9"/>
  <c r="M1719" i="9"/>
  <c r="N1719" i="9"/>
  <c r="O1719" i="9"/>
  <c r="P1719" i="9"/>
  <c r="Q1719" i="9"/>
  <c r="R1719" i="9"/>
  <c r="S1719" i="9"/>
  <c r="T1719" i="9"/>
  <c r="L1720" i="9"/>
  <c r="M1720" i="9"/>
  <c r="N1720" i="9"/>
  <c r="O1720" i="9"/>
  <c r="P1720" i="9"/>
  <c r="Q1720" i="9"/>
  <c r="R1720" i="9"/>
  <c r="S1720" i="9"/>
  <c r="T1720" i="9"/>
  <c r="L1721" i="9"/>
  <c r="M1721" i="9"/>
  <c r="N1721" i="9"/>
  <c r="O1721" i="9"/>
  <c r="P1721" i="9"/>
  <c r="Q1721" i="9"/>
  <c r="R1721" i="9"/>
  <c r="S1721" i="9"/>
  <c r="T1721" i="9"/>
  <c r="L1722" i="9"/>
  <c r="M1722" i="9"/>
  <c r="N1722" i="9"/>
  <c r="O1722" i="9"/>
  <c r="P1722" i="9"/>
  <c r="Q1722" i="9"/>
  <c r="R1722" i="9"/>
  <c r="S1722" i="9"/>
  <c r="T1722" i="9"/>
  <c r="L1723" i="9"/>
  <c r="M1723" i="9"/>
  <c r="N1723" i="9"/>
  <c r="O1723" i="9"/>
  <c r="P1723" i="9"/>
  <c r="Q1723" i="9"/>
  <c r="R1723" i="9"/>
  <c r="S1723" i="9"/>
  <c r="T1723" i="9"/>
  <c r="L1724" i="9"/>
  <c r="M1724" i="9"/>
  <c r="N1724" i="9"/>
  <c r="O1724" i="9"/>
  <c r="P1724" i="9"/>
  <c r="Q1724" i="9"/>
  <c r="R1724" i="9"/>
  <c r="S1724" i="9"/>
  <c r="T1724" i="9"/>
  <c r="L1725" i="9"/>
  <c r="M1725" i="9"/>
  <c r="N1725" i="9"/>
  <c r="O1725" i="9"/>
  <c r="P1725" i="9"/>
  <c r="Q1725" i="9"/>
  <c r="R1725" i="9"/>
  <c r="S1725" i="9"/>
  <c r="T1725" i="9"/>
  <c r="L1726" i="9"/>
  <c r="M1726" i="9"/>
  <c r="N1726" i="9"/>
  <c r="O1726" i="9"/>
  <c r="P1726" i="9"/>
  <c r="Q1726" i="9"/>
  <c r="R1726" i="9"/>
  <c r="S1726" i="9"/>
  <c r="T1726" i="9"/>
  <c r="L1727" i="9"/>
  <c r="M1727" i="9"/>
  <c r="N1727" i="9"/>
  <c r="O1727" i="9"/>
  <c r="P1727" i="9"/>
  <c r="Q1727" i="9"/>
  <c r="R1727" i="9"/>
  <c r="S1727" i="9"/>
  <c r="T1727" i="9"/>
  <c r="L1728" i="9"/>
  <c r="M1728" i="9"/>
  <c r="N1728" i="9"/>
  <c r="O1728" i="9"/>
  <c r="P1728" i="9"/>
  <c r="Q1728" i="9"/>
  <c r="R1728" i="9"/>
  <c r="S1728" i="9"/>
  <c r="T1728" i="9"/>
  <c r="L1729" i="9"/>
  <c r="M1729" i="9"/>
  <c r="N1729" i="9"/>
  <c r="O1729" i="9"/>
  <c r="P1729" i="9"/>
  <c r="Q1729" i="9"/>
  <c r="R1729" i="9"/>
  <c r="S1729" i="9"/>
  <c r="T1729" i="9"/>
  <c r="L1730" i="9"/>
  <c r="M1730" i="9"/>
  <c r="N1730" i="9"/>
  <c r="O1730" i="9"/>
  <c r="P1730" i="9"/>
  <c r="Q1730" i="9"/>
  <c r="R1730" i="9"/>
  <c r="S1730" i="9"/>
  <c r="T1730" i="9"/>
  <c r="L1731" i="9"/>
  <c r="M1731" i="9"/>
  <c r="N1731" i="9"/>
  <c r="O1731" i="9"/>
  <c r="P1731" i="9"/>
  <c r="Q1731" i="9"/>
  <c r="R1731" i="9"/>
  <c r="S1731" i="9"/>
  <c r="T1731" i="9"/>
  <c r="L1732" i="9"/>
  <c r="M1732" i="9"/>
  <c r="N1732" i="9"/>
  <c r="O1732" i="9"/>
  <c r="P1732" i="9"/>
  <c r="Q1732" i="9"/>
  <c r="R1732" i="9"/>
  <c r="S1732" i="9"/>
  <c r="T1732" i="9"/>
  <c r="L1733" i="9"/>
  <c r="M1733" i="9"/>
  <c r="N1733" i="9"/>
  <c r="O1733" i="9"/>
  <c r="P1733" i="9"/>
  <c r="Q1733" i="9"/>
  <c r="R1733" i="9"/>
  <c r="S1733" i="9"/>
  <c r="T1733" i="9"/>
  <c r="L1734" i="9"/>
  <c r="M1734" i="9"/>
  <c r="N1734" i="9"/>
  <c r="O1734" i="9"/>
  <c r="P1734" i="9"/>
  <c r="Q1734" i="9"/>
  <c r="R1734" i="9"/>
  <c r="S1734" i="9"/>
  <c r="T1734" i="9"/>
  <c r="L1735" i="9"/>
  <c r="M1735" i="9"/>
  <c r="N1735" i="9"/>
  <c r="O1735" i="9"/>
  <c r="P1735" i="9"/>
  <c r="Q1735" i="9"/>
  <c r="R1735" i="9"/>
  <c r="S1735" i="9"/>
  <c r="T1735" i="9"/>
  <c r="L1736" i="9"/>
  <c r="M1736" i="9"/>
  <c r="N1736" i="9"/>
  <c r="O1736" i="9"/>
  <c r="P1736" i="9"/>
  <c r="Q1736" i="9"/>
  <c r="R1736" i="9"/>
  <c r="S1736" i="9"/>
  <c r="T1736" i="9"/>
  <c r="L1737" i="9"/>
  <c r="M1737" i="9"/>
  <c r="N1737" i="9"/>
  <c r="O1737" i="9"/>
  <c r="P1737" i="9"/>
  <c r="Q1737" i="9"/>
  <c r="R1737" i="9"/>
  <c r="S1737" i="9"/>
  <c r="T1737" i="9"/>
  <c r="L1738" i="9"/>
  <c r="M1738" i="9"/>
  <c r="N1738" i="9"/>
  <c r="O1738" i="9"/>
  <c r="P1738" i="9"/>
  <c r="Q1738" i="9"/>
  <c r="R1738" i="9"/>
  <c r="S1738" i="9"/>
  <c r="T1738" i="9"/>
  <c r="L1739" i="9"/>
  <c r="M1739" i="9"/>
  <c r="N1739" i="9"/>
  <c r="O1739" i="9"/>
  <c r="P1739" i="9"/>
  <c r="Q1739" i="9"/>
  <c r="R1739" i="9"/>
  <c r="S1739" i="9"/>
  <c r="T1739" i="9"/>
  <c r="L1740" i="9"/>
  <c r="M1740" i="9"/>
  <c r="N1740" i="9"/>
  <c r="O1740" i="9"/>
  <c r="P1740" i="9"/>
  <c r="Q1740" i="9"/>
  <c r="R1740" i="9"/>
  <c r="S1740" i="9"/>
  <c r="T1740" i="9"/>
  <c r="L1741" i="9"/>
  <c r="M1741" i="9"/>
  <c r="N1741" i="9"/>
  <c r="O1741" i="9"/>
  <c r="P1741" i="9"/>
  <c r="Q1741" i="9"/>
  <c r="R1741" i="9"/>
  <c r="S1741" i="9"/>
  <c r="T1741" i="9"/>
  <c r="L1742" i="9"/>
  <c r="M1742" i="9"/>
  <c r="N1742" i="9"/>
  <c r="O1742" i="9"/>
  <c r="P1742" i="9"/>
  <c r="Q1742" i="9"/>
  <c r="R1742" i="9"/>
  <c r="S1742" i="9"/>
  <c r="T1742" i="9"/>
  <c r="L1743" i="9"/>
  <c r="M1743" i="9"/>
  <c r="N1743" i="9"/>
  <c r="O1743" i="9"/>
  <c r="P1743" i="9"/>
  <c r="Q1743" i="9"/>
  <c r="R1743" i="9"/>
  <c r="S1743" i="9"/>
  <c r="T1743" i="9"/>
  <c r="L1744" i="9"/>
  <c r="M1744" i="9"/>
  <c r="N1744" i="9"/>
  <c r="O1744" i="9"/>
  <c r="P1744" i="9"/>
  <c r="Q1744" i="9"/>
  <c r="R1744" i="9"/>
  <c r="S1744" i="9"/>
  <c r="T1744" i="9"/>
  <c r="L1745" i="9"/>
  <c r="M1745" i="9"/>
  <c r="N1745" i="9"/>
  <c r="O1745" i="9"/>
  <c r="P1745" i="9"/>
  <c r="Q1745" i="9"/>
  <c r="R1745" i="9"/>
  <c r="S1745" i="9"/>
  <c r="T1745" i="9"/>
  <c r="L1746" i="9"/>
  <c r="M1746" i="9"/>
  <c r="N1746" i="9"/>
  <c r="O1746" i="9"/>
  <c r="P1746" i="9"/>
  <c r="Q1746" i="9"/>
  <c r="R1746" i="9"/>
  <c r="S1746" i="9"/>
  <c r="T1746" i="9"/>
  <c r="L1747" i="9"/>
  <c r="M1747" i="9"/>
  <c r="N1747" i="9"/>
  <c r="O1747" i="9"/>
  <c r="P1747" i="9"/>
  <c r="Q1747" i="9"/>
  <c r="R1747" i="9"/>
  <c r="S1747" i="9"/>
  <c r="T1747" i="9"/>
  <c r="L1748" i="9"/>
  <c r="M1748" i="9"/>
  <c r="N1748" i="9"/>
  <c r="O1748" i="9"/>
  <c r="P1748" i="9"/>
  <c r="Q1748" i="9"/>
  <c r="R1748" i="9"/>
  <c r="S1748" i="9"/>
  <c r="T1748" i="9"/>
  <c r="L1749" i="9"/>
  <c r="M1749" i="9"/>
  <c r="N1749" i="9"/>
  <c r="O1749" i="9"/>
  <c r="P1749" i="9"/>
  <c r="Q1749" i="9"/>
  <c r="R1749" i="9"/>
  <c r="S1749" i="9"/>
  <c r="T1749" i="9"/>
  <c r="L1750" i="9"/>
  <c r="M1750" i="9"/>
  <c r="N1750" i="9"/>
  <c r="O1750" i="9"/>
  <c r="P1750" i="9"/>
  <c r="Q1750" i="9"/>
  <c r="R1750" i="9"/>
  <c r="S1750" i="9"/>
  <c r="T1750" i="9"/>
  <c r="L1751" i="9"/>
  <c r="M1751" i="9"/>
  <c r="N1751" i="9"/>
  <c r="O1751" i="9"/>
  <c r="P1751" i="9"/>
  <c r="Q1751" i="9"/>
  <c r="R1751" i="9"/>
  <c r="S1751" i="9"/>
  <c r="T1751" i="9"/>
  <c r="L1752" i="9"/>
  <c r="M1752" i="9"/>
  <c r="N1752" i="9"/>
  <c r="O1752" i="9"/>
  <c r="P1752" i="9"/>
  <c r="Q1752" i="9"/>
  <c r="R1752" i="9"/>
  <c r="S1752" i="9"/>
  <c r="T1752" i="9"/>
  <c r="L1753" i="9"/>
  <c r="M1753" i="9"/>
  <c r="N1753" i="9"/>
  <c r="O1753" i="9"/>
  <c r="P1753" i="9"/>
  <c r="Q1753" i="9"/>
  <c r="R1753" i="9"/>
  <c r="S1753" i="9"/>
  <c r="T1753" i="9"/>
  <c r="L1754" i="9"/>
  <c r="M1754" i="9"/>
  <c r="N1754" i="9"/>
  <c r="O1754" i="9"/>
  <c r="P1754" i="9"/>
  <c r="Q1754" i="9"/>
  <c r="R1754" i="9"/>
  <c r="S1754" i="9"/>
  <c r="T1754" i="9"/>
  <c r="L1755" i="9"/>
  <c r="M1755" i="9"/>
  <c r="N1755" i="9"/>
  <c r="O1755" i="9"/>
  <c r="P1755" i="9"/>
  <c r="Q1755" i="9"/>
  <c r="R1755" i="9"/>
  <c r="S1755" i="9"/>
  <c r="T1755" i="9"/>
  <c r="L1756" i="9"/>
  <c r="M1756" i="9"/>
  <c r="N1756" i="9"/>
  <c r="O1756" i="9"/>
  <c r="P1756" i="9"/>
  <c r="Q1756" i="9"/>
  <c r="R1756" i="9"/>
  <c r="S1756" i="9"/>
  <c r="T1756" i="9"/>
  <c r="L1757" i="9"/>
  <c r="M1757" i="9"/>
  <c r="N1757" i="9"/>
  <c r="O1757" i="9"/>
  <c r="P1757" i="9"/>
  <c r="Q1757" i="9"/>
  <c r="R1757" i="9"/>
  <c r="S1757" i="9"/>
  <c r="T1757" i="9"/>
  <c r="L1758" i="9"/>
  <c r="M1758" i="9"/>
  <c r="N1758" i="9"/>
  <c r="O1758" i="9"/>
  <c r="P1758" i="9"/>
  <c r="Q1758" i="9"/>
  <c r="R1758" i="9"/>
  <c r="S1758" i="9"/>
  <c r="T1758" i="9"/>
  <c r="L1759" i="9"/>
  <c r="M1759" i="9"/>
  <c r="N1759" i="9"/>
  <c r="O1759" i="9"/>
  <c r="P1759" i="9"/>
  <c r="Q1759" i="9"/>
  <c r="R1759" i="9"/>
  <c r="S1759" i="9"/>
  <c r="T1759" i="9"/>
  <c r="L1760" i="9"/>
  <c r="M1760" i="9"/>
  <c r="N1760" i="9"/>
  <c r="O1760" i="9"/>
  <c r="P1760" i="9"/>
  <c r="Q1760" i="9"/>
  <c r="R1760" i="9"/>
  <c r="S1760" i="9"/>
  <c r="T1760" i="9"/>
  <c r="L1761" i="9"/>
  <c r="M1761" i="9"/>
  <c r="N1761" i="9"/>
  <c r="O1761" i="9"/>
  <c r="P1761" i="9"/>
  <c r="Q1761" i="9"/>
  <c r="R1761" i="9"/>
  <c r="S1761" i="9"/>
  <c r="T1761" i="9"/>
  <c r="L1762" i="9"/>
  <c r="M1762" i="9"/>
  <c r="N1762" i="9"/>
  <c r="O1762" i="9"/>
  <c r="P1762" i="9"/>
  <c r="Q1762" i="9"/>
  <c r="R1762" i="9"/>
  <c r="S1762" i="9"/>
  <c r="T1762" i="9"/>
  <c r="L1763" i="9"/>
  <c r="M1763" i="9"/>
  <c r="N1763" i="9"/>
  <c r="O1763" i="9"/>
  <c r="P1763" i="9"/>
  <c r="Q1763" i="9"/>
  <c r="R1763" i="9"/>
  <c r="S1763" i="9"/>
  <c r="T1763" i="9"/>
  <c r="L1764" i="9"/>
  <c r="M1764" i="9"/>
  <c r="N1764" i="9"/>
  <c r="O1764" i="9"/>
  <c r="P1764" i="9"/>
  <c r="Q1764" i="9"/>
  <c r="R1764" i="9"/>
  <c r="S1764" i="9"/>
  <c r="T1764" i="9"/>
  <c r="L1765" i="9"/>
  <c r="M1765" i="9"/>
  <c r="N1765" i="9"/>
  <c r="O1765" i="9"/>
  <c r="P1765" i="9"/>
  <c r="Q1765" i="9"/>
  <c r="R1765" i="9"/>
  <c r="S1765" i="9"/>
  <c r="T1765" i="9"/>
  <c r="L1766" i="9"/>
  <c r="M1766" i="9"/>
  <c r="N1766" i="9"/>
  <c r="O1766" i="9"/>
  <c r="P1766" i="9"/>
  <c r="Q1766" i="9"/>
  <c r="R1766" i="9"/>
  <c r="S1766" i="9"/>
  <c r="T1766" i="9"/>
  <c r="L1767" i="9"/>
  <c r="M1767" i="9"/>
  <c r="N1767" i="9"/>
  <c r="O1767" i="9"/>
  <c r="P1767" i="9"/>
  <c r="Q1767" i="9"/>
  <c r="R1767" i="9"/>
  <c r="S1767" i="9"/>
  <c r="T1767" i="9"/>
  <c r="L1768" i="9"/>
  <c r="M1768" i="9"/>
  <c r="N1768" i="9"/>
  <c r="O1768" i="9"/>
  <c r="P1768" i="9"/>
  <c r="Q1768" i="9"/>
  <c r="R1768" i="9"/>
  <c r="S1768" i="9"/>
  <c r="T1768" i="9"/>
  <c r="L1769" i="9"/>
  <c r="M1769" i="9"/>
  <c r="N1769" i="9"/>
  <c r="O1769" i="9"/>
  <c r="P1769" i="9"/>
  <c r="Q1769" i="9"/>
  <c r="R1769" i="9"/>
  <c r="S1769" i="9"/>
  <c r="T1769" i="9"/>
  <c r="L1770" i="9"/>
  <c r="M1770" i="9"/>
  <c r="N1770" i="9"/>
  <c r="O1770" i="9"/>
  <c r="P1770" i="9"/>
  <c r="Q1770" i="9"/>
  <c r="R1770" i="9"/>
  <c r="S1770" i="9"/>
  <c r="T1770" i="9"/>
  <c r="L1771" i="9"/>
  <c r="M1771" i="9"/>
  <c r="N1771" i="9"/>
  <c r="O1771" i="9"/>
  <c r="P1771" i="9"/>
  <c r="Q1771" i="9"/>
  <c r="R1771" i="9"/>
  <c r="S1771" i="9"/>
  <c r="T1771" i="9"/>
  <c r="L1772" i="9"/>
  <c r="M1772" i="9"/>
  <c r="N1772" i="9"/>
  <c r="O1772" i="9"/>
  <c r="P1772" i="9"/>
  <c r="Q1772" i="9"/>
  <c r="R1772" i="9"/>
  <c r="S1772" i="9"/>
  <c r="T1772" i="9"/>
  <c r="L1773" i="9"/>
  <c r="M1773" i="9"/>
  <c r="N1773" i="9"/>
  <c r="O1773" i="9"/>
  <c r="P1773" i="9"/>
  <c r="Q1773" i="9"/>
  <c r="R1773" i="9"/>
  <c r="S1773" i="9"/>
  <c r="T1773" i="9"/>
  <c r="L1774" i="9"/>
  <c r="M1774" i="9"/>
  <c r="N1774" i="9"/>
  <c r="O1774" i="9"/>
  <c r="P1774" i="9"/>
  <c r="Q1774" i="9"/>
  <c r="R1774" i="9"/>
  <c r="S1774" i="9"/>
  <c r="T1774" i="9"/>
  <c r="L1775" i="9"/>
  <c r="M1775" i="9"/>
  <c r="N1775" i="9"/>
  <c r="O1775" i="9"/>
  <c r="P1775" i="9"/>
  <c r="Q1775" i="9"/>
  <c r="R1775" i="9"/>
  <c r="S1775" i="9"/>
  <c r="T1775" i="9"/>
  <c r="L1776" i="9"/>
  <c r="M1776" i="9"/>
  <c r="N1776" i="9"/>
  <c r="O1776" i="9"/>
  <c r="P1776" i="9"/>
  <c r="Q1776" i="9"/>
  <c r="R1776" i="9"/>
  <c r="S1776" i="9"/>
  <c r="T1776" i="9"/>
  <c r="L1777" i="9"/>
  <c r="M1777" i="9"/>
  <c r="N1777" i="9"/>
  <c r="O1777" i="9"/>
  <c r="P1777" i="9"/>
  <c r="Q1777" i="9"/>
  <c r="R1777" i="9"/>
  <c r="S1777" i="9"/>
  <c r="T1777" i="9"/>
  <c r="L1778" i="9"/>
  <c r="M1778" i="9"/>
  <c r="N1778" i="9"/>
  <c r="O1778" i="9"/>
  <c r="P1778" i="9"/>
  <c r="Q1778" i="9"/>
  <c r="R1778" i="9"/>
  <c r="S1778" i="9"/>
  <c r="T1778" i="9"/>
  <c r="L1779" i="9"/>
  <c r="M1779" i="9"/>
  <c r="N1779" i="9"/>
  <c r="O1779" i="9"/>
  <c r="P1779" i="9"/>
  <c r="Q1779" i="9"/>
  <c r="R1779" i="9"/>
  <c r="S1779" i="9"/>
  <c r="T1779" i="9"/>
  <c r="L1780" i="9"/>
  <c r="M1780" i="9"/>
  <c r="N1780" i="9"/>
  <c r="O1780" i="9"/>
  <c r="P1780" i="9"/>
  <c r="Q1780" i="9"/>
  <c r="R1780" i="9"/>
  <c r="S1780" i="9"/>
  <c r="T1780" i="9"/>
  <c r="L1781" i="9"/>
  <c r="M1781" i="9"/>
  <c r="N1781" i="9"/>
  <c r="O1781" i="9"/>
  <c r="P1781" i="9"/>
  <c r="Q1781" i="9"/>
  <c r="R1781" i="9"/>
  <c r="S1781" i="9"/>
  <c r="T1781" i="9"/>
  <c r="L1782" i="9"/>
  <c r="M1782" i="9"/>
  <c r="N1782" i="9"/>
  <c r="O1782" i="9"/>
  <c r="P1782" i="9"/>
  <c r="Q1782" i="9"/>
  <c r="R1782" i="9"/>
  <c r="S1782" i="9"/>
  <c r="T1782" i="9"/>
  <c r="L1783" i="9"/>
  <c r="M1783" i="9"/>
  <c r="N1783" i="9"/>
  <c r="O1783" i="9"/>
  <c r="P1783" i="9"/>
  <c r="Q1783" i="9"/>
  <c r="R1783" i="9"/>
  <c r="S1783" i="9"/>
  <c r="T1783" i="9"/>
  <c r="L1784" i="9"/>
  <c r="M1784" i="9"/>
  <c r="N1784" i="9"/>
  <c r="O1784" i="9"/>
  <c r="P1784" i="9"/>
  <c r="Q1784" i="9"/>
  <c r="R1784" i="9"/>
  <c r="S1784" i="9"/>
  <c r="T1784" i="9"/>
  <c r="L1785" i="9"/>
  <c r="M1785" i="9"/>
  <c r="N1785" i="9"/>
  <c r="O1785" i="9"/>
  <c r="P1785" i="9"/>
  <c r="Q1785" i="9"/>
  <c r="R1785" i="9"/>
  <c r="S1785" i="9"/>
  <c r="T1785" i="9"/>
  <c r="L1786" i="9"/>
  <c r="M1786" i="9"/>
  <c r="N1786" i="9"/>
  <c r="O1786" i="9"/>
  <c r="P1786" i="9"/>
  <c r="Q1786" i="9"/>
  <c r="R1786" i="9"/>
  <c r="S1786" i="9"/>
  <c r="T1786" i="9"/>
  <c r="L1787" i="9"/>
  <c r="M1787" i="9"/>
  <c r="N1787" i="9"/>
  <c r="O1787" i="9"/>
  <c r="P1787" i="9"/>
  <c r="Q1787" i="9"/>
  <c r="R1787" i="9"/>
  <c r="S1787" i="9"/>
  <c r="T1787" i="9"/>
  <c r="L1788" i="9"/>
  <c r="M1788" i="9"/>
  <c r="N1788" i="9"/>
  <c r="O1788" i="9"/>
  <c r="P1788" i="9"/>
  <c r="Q1788" i="9"/>
  <c r="R1788" i="9"/>
  <c r="S1788" i="9"/>
  <c r="T1788" i="9"/>
  <c r="L1789" i="9"/>
  <c r="M1789" i="9"/>
  <c r="N1789" i="9"/>
  <c r="O1789" i="9"/>
  <c r="P1789" i="9"/>
  <c r="Q1789" i="9"/>
  <c r="R1789" i="9"/>
  <c r="S1789" i="9"/>
  <c r="T1789" i="9"/>
  <c r="L1790" i="9"/>
  <c r="M1790" i="9"/>
  <c r="N1790" i="9"/>
  <c r="O1790" i="9"/>
  <c r="P1790" i="9"/>
  <c r="Q1790" i="9"/>
  <c r="R1790" i="9"/>
  <c r="S1790" i="9"/>
  <c r="T1790" i="9"/>
  <c r="L1791" i="9"/>
  <c r="M1791" i="9"/>
  <c r="N1791" i="9"/>
  <c r="O1791" i="9"/>
  <c r="P1791" i="9"/>
  <c r="Q1791" i="9"/>
  <c r="R1791" i="9"/>
  <c r="S1791" i="9"/>
  <c r="T1791" i="9"/>
  <c r="L1792" i="9"/>
  <c r="M1792" i="9"/>
  <c r="N1792" i="9"/>
  <c r="O1792" i="9"/>
  <c r="P1792" i="9"/>
  <c r="Q1792" i="9"/>
  <c r="R1792" i="9"/>
  <c r="S1792" i="9"/>
  <c r="T1792" i="9"/>
  <c r="L1793" i="9"/>
  <c r="M1793" i="9"/>
  <c r="N1793" i="9"/>
  <c r="O1793" i="9"/>
  <c r="P1793" i="9"/>
  <c r="Q1793" i="9"/>
  <c r="R1793" i="9"/>
  <c r="S1793" i="9"/>
  <c r="T1793" i="9"/>
  <c r="L1794" i="9"/>
  <c r="M1794" i="9"/>
  <c r="N1794" i="9"/>
  <c r="O1794" i="9"/>
  <c r="P1794" i="9"/>
  <c r="Q1794" i="9"/>
  <c r="R1794" i="9"/>
  <c r="S1794" i="9"/>
  <c r="T1794" i="9"/>
  <c r="L1795" i="9"/>
  <c r="M1795" i="9"/>
  <c r="N1795" i="9"/>
  <c r="O1795" i="9"/>
  <c r="P1795" i="9"/>
  <c r="Q1795" i="9"/>
  <c r="R1795" i="9"/>
  <c r="S1795" i="9"/>
  <c r="T1795" i="9"/>
  <c r="L1796" i="9"/>
  <c r="M1796" i="9"/>
  <c r="N1796" i="9"/>
  <c r="O1796" i="9"/>
  <c r="P1796" i="9"/>
  <c r="Q1796" i="9"/>
  <c r="R1796" i="9"/>
  <c r="S1796" i="9"/>
  <c r="T1796" i="9"/>
  <c r="L1797" i="9"/>
  <c r="M1797" i="9"/>
  <c r="N1797" i="9"/>
  <c r="O1797" i="9"/>
  <c r="P1797" i="9"/>
  <c r="Q1797" i="9"/>
  <c r="R1797" i="9"/>
  <c r="S1797" i="9"/>
  <c r="T1797" i="9"/>
  <c r="L1798" i="9"/>
  <c r="M1798" i="9"/>
  <c r="N1798" i="9"/>
  <c r="O1798" i="9"/>
  <c r="P1798" i="9"/>
  <c r="Q1798" i="9"/>
  <c r="R1798" i="9"/>
  <c r="S1798" i="9"/>
  <c r="T1798" i="9"/>
  <c r="L1799" i="9"/>
  <c r="M1799" i="9"/>
  <c r="N1799" i="9"/>
  <c r="O1799" i="9"/>
  <c r="P1799" i="9"/>
  <c r="Q1799" i="9"/>
  <c r="R1799" i="9"/>
  <c r="S1799" i="9"/>
  <c r="T1799" i="9"/>
  <c r="L1800" i="9"/>
  <c r="M1800" i="9"/>
  <c r="N1800" i="9"/>
  <c r="O1800" i="9"/>
  <c r="P1800" i="9"/>
  <c r="Q1800" i="9"/>
  <c r="R1800" i="9"/>
  <c r="S1800" i="9"/>
  <c r="T1800" i="9"/>
  <c r="L1801" i="9"/>
  <c r="M1801" i="9"/>
  <c r="N1801" i="9"/>
  <c r="O1801" i="9"/>
  <c r="P1801" i="9"/>
  <c r="Q1801" i="9"/>
  <c r="R1801" i="9"/>
  <c r="S1801" i="9"/>
  <c r="T1801" i="9"/>
  <c r="L1802" i="9"/>
  <c r="M1802" i="9"/>
  <c r="N1802" i="9"/>
  <c r="O1802" i="9"/>
  <c r="P1802" i="9"/>
  <c r="Q1802" i="9"/>
  <c r="R1802" i="9"/>
  <c r="S1802" i="9"/>
  <c r="T1802" i="9"/>
  <c r="L1803" i="9"/>
  <c r="M1803" i="9"/>
  <c r="N1803" i="9"/>
  <c r="O1803" i="9"/>
  <c r="P1803" i="9"/>
  <c r="Q1803" i="9"/>
  <c r="R1803" i="9"/>
  <c r="S1803" i="9"/>
  <c r="T1803" i="9"/>
  <c r="L1804" i="9"/>
  <c r="M1804" i="9"/>
  <c r="N1804" i="9"/>
  <c r="O1804" i="9"/>
  <c r="P1804" i="9"/>
  <c r="Q1804" i="9"/>
  <c r="R1804" i="9"/>
  <c r="S1804" i="9"/>
  <c r="T1804" i="9"/>
  <c r="L1805" i="9"/>
  <c r="M1805" i="9"/>
  <c r="N1805" i="9"/>
  <c r="O1805" i="9"/>
  <c r="P1805" i="9"/>
  <c r="Q1805" i="9"/>
  <c r="R1805" i="9"/>
  <c r="S1805" i="9"/>
  <c r="T1805" i="9"/>
  <c r="L1806" i="9"/>
  <c r="M1806" i="9"/>
  <c r="N1806" i="9"/>
  <c r="O1806" i="9"/>
  <c r="P1806" i="9"/>
  <c r="Q1806" i="9"/>
  <c r="R1806" i="9"/>
  <c r="S1806" i="9"/>
  <c r="T1806" i="9"/>
  <c r="L1807" i="9"/>
  <c r="M1807" i="9"/>
  <c r="N1807" i="9"/>
  <c r="O1807" i="9"/>
  <c r="P1807" i="9"/>
  <c r="Q1807" i="9"/>
  <c r="R1807" i="9"/>
  <c r="S1807" i="9"/>
  <c r="T1807" i="9"/>
  <c r="L1808" i="9"/>
  <c r="M1808" i="9"/>
  <c r="N1808" i="9"/>
  <c r="O1808" i="9"/>
  <c r="P1808" i="9"/>
  <c r="Q1808" i="9"/>
  <c r="R1808" i="9"/>
  <c r="S1808" i="9"/>
  <c r="T1808" i="9"/>
  <c r="L1809" i="9"/>
  <c r="M1809" i="9"/>
  <c r="N1809" i="9"/>
  <c r="O1809" i="9"/>
  <c r="P1809" i="9"/>
  <c r="Q1809" i="9"/>
  <c r="R1809" i="9"/>
  <c r="S1809" i="9"/>
  <c r="T1809" i="9"/>
  <c r="L1810" i="9"/>
  <c r="M1810" i="9"/>
  <c r="N1810" i="9"/>
  <c r="O1810" i="9"/>
  <c r="P1810" i="9"/>
  <c r="Q1810" i="9"/>
  <c r="R1810" i="9"/>
  <c r="S1810" i="9"/>
  <c r="T1810" i="9"/>
  <c r="L1811" i="9"/>
  <c r="M1811" i="9"/>
  <c r="N1811" i="9"/>
  <c r="O1811" i="9"/>
  <c r="P1811" i="9"/>
  <c r="Q1811" i="9"/>
  <c r="R1811" i="9"/>
  <c r="S1811" i="9"/>
  <c r="T1811" i="9"/>
  <c r="L1812" i="9"/>
  <c r="M1812" i="9"/>
  <c r="N1812" i="9"/>
  <c r="O1812" i="9"/>
  <c r="P1812" i="9"/>
  <c r="Q1812" i="9"/>
  <c r="R1812" i="9"/>
  <c r="S1812" i="9"/>
  <c r="T1812" i="9"/>
  <c r="L1813" i="9"/>
  <c r="M1813" i="9"/>
  <c r="N1813" i="9"/>
  <c r="O1813" i="9"/>
  <c r="P1813" i="9"/>
  <c r="Q1813" i="9"/>
  <c r="R1813" i="9"/>
  <c r="S1813" i="9"/>
  <c r="T1813" i="9"/>
  <c r="L1814" i="9"/>
  <c r="M1814" i="9"/>
  <c r="N1814" i="9"/>
  <c r="O1814" i="9"/>
  <c r="P1814" i="9"/>
  <c r="Q1814" i="9"/>
  <c r="R1814" i="9"/>
  <c r="S1814" i="9"/>
  <c r="T1814" i="9"/>
  <c r="L1815" i="9"/>
  <c r="M1815" i="9"/>
  <c r="N1815" i="9"/>
  <c r="O1815" i="9"/>
  <c r="P1815" i="9"/>
  <c r="Q1815" i="9"/>
  <c r="R1815" i="9"/>
  <c r="S1815" i="9"/>
  <c r="T1815" i="9"/>
  <c r="L1816" i="9"/>
  <c r="M1816" i="9"/>
  <c r="N1816" i="9"/>
  <c r="O1816" i="9"/>
  <c r="P1816" i="9"/>
  <c r="Q1816" i="9"/>
  <c r="R1816" i="9"/>
  <c r="S1816" i="9"/>
  <c r="T1816" i="9"/>
  <c r="L1817" i="9"/>
  <c r="M1817" i="9"/>
  <c r="N1817" i="9"/>
  <c r="O1817" i="9"/>
  <c r="P1817" i="9"/>
  <c r="Q1817" i="9"/>
  <c r="R1817" i="9"/>
  <c r="S1817" i="9"/>
  <c r="T1817" i="9"/>
  <c r="L1818" i="9"/>
  <c r="M1818" i="9"/>
  <c r="N1818" i="9"/>
  <c r="O1818" i="9"/>
  <c r="P1818" i="9"/>
  <c r="Q1818" i="9"/>
  <c r="R1818" i="9"/>
  <c r="S1818" i="9"/>
  <c r="T1818" i="9"/>
  <c r="L1819" i="9"/>
  <c r="M1819" i="9"/>
  <c r="N1819" i="9"/>
  <c r="O1819" i="9"/>
  <c r="P1819" i="9"/>
  <c r="Q1819" i="9"/>
  <c r="R1819" i="9"/>
  <c r="S1819" i="9"/>
  <c r="T1819" i="9"/>
  <c r="L1820" i="9"/>
  <c r="M1820" i="9"/>
  <c r="N1820" i="9"/>
  <c r="O1820" i="9"/>
  <c r="P1820" i="9"/>
  <c r="Q1820" i="9"/>
  <c r="R1820" i="9"/>
  <c r="S1820" i="9"/>
  <c r="T1820" i="9"/>
  <c r="L1821" i="9"/>
  <c r="M1821" i="9"/>
  <c r="N1821" i="9"/>
  <c r="O1821" i="9"/>
  <c r="P1821" i="9"/>
  <c r="Q1821" i="9"/>
  <c r="R1821" i="9"/>
  <c r="S1821" i="9"/>
  <c r="T1821" i="9"/>
  <c r="L1822" i="9"/>
  <c r="M1822" i="9"/>
  <c r="N1822" i="9"/>
  <c r="O1822" i="9"/>
  <c r="P1822" i="9"/>
  <c r="Q1822" i="9"/>
  <c r="R1822" i="9"/>
  <c r="S1822" i="9"/>
  <c r="T1822" i="9"/>
  <c r="L1823" i="9"/>
  <c r="M1823" i="9"/>
  <c r="N1823" i="9"/>
  <c r="O1823" i="9"/>
  <c r="P1823" i="9"/>
  <c r="Q1823" i="9"/>
  <c r="R1823" i="9"/>
  <c r="S1823" i="9"/>
  <c r="T1823" i="9"/>
  <c r="L1824" i="9"/>
  <c r="M1824" i="9"/>
  <c r="N1824" i="9"/>
  <c r="O1824" i="9"/>
  <c r="P1824" i="9"/>
  <c r="Q1824" i="9"/>
  <c r="R1824" i="9"/>
  <c r="S1824" i="9"/>
  <c r="T1824" i="9"/>
  <c r="L1825" i="9"/>
  <c r="M1825" i="9"/>
  <c r="N1825" i="9"/>
  <c r="O1825" i="9"/>
  <c r="P1825" i="9"/>
  <c r="Q1825" i="9"/>
  <c r="R1825" i="9"/>
  <c r="S1825" i="9"/>
  <c r="T1825" i="9"/>
  <c r="L1826" i="9"/>
  <c r="M1826" i="9"/>
  <c r="N1826" i="9"/>
  <c r="O1826" i="9"/>
  <c r="P1826" i="9"/>
  <c r="Q1826" i="9"/>
  <c r="R1826" i="9"/>
  <c r="S1826" i="9"/>
  <c r="T1826" i="9"/>
  <c r="L1827" i="9"/>
  <c r="M1827" i="9"/>
  <c r="N1827" i="9"/>
  <c r="O1827" i="9"/>
  <c r="P1827" i="9"/>
  <c r="Q1827" i="9"/>
  <c r="R1827" i="9"/>
  <c r="S1827" i="9"/>
  <c r="T1827" i="9"/>
  <c r="L1828" i="9"/>
  <c r="M1828" i="9"/>
  <c r="N1828" i="9"/>
  <c r="O1828" i="9"/>
  <c r="P1828" i="9"/>
  <c r="Q1828" i="9"/>
  <c r="R1828" i="9"/>
  <c r="S1828" i="9"/>
  <c r="T1828" i="9"/>
  <c r="L1829" i="9"/>
  <c r="M1829" i="9"/>
  <c r="N1829" i="9"/>
  <c r="O1829" i="9"/>
  <c r="P1829" i="9"/>
  <c r="Q1829" i="9"/>
  <c r="R1829" i="9"/>
  <c r="S1829" i="9"/>
  <c r="T1829" i="9"/>
  <c r="L1830" i="9"/>
  <c r="M1830" i="9"/>
  <c r="N1830" i="9"/>
  <c r="O1830" i="9"/>
  <c r="P1830" i="9"/>
  <c r="Q1830" i="9"/>
  <c r="R1830" i="9"/>
  <c r="S1830" i="9"/>
  <c r="T1830" i="9"/>
  <c r="L1831" i="9"/>
  <c r="M1831" i="9"/>
  <c r="N1831" i="9"/>
  <c r="O1831" i="9"/>
  <c r="P1831" i="9"/>
  <c r="Q1831" i="9"/>
  <c r="R1831" i="9"/>
  <c r="S1831" i="9"/>
  <c r="T1831" i="9"/>
  <c r="L1832" i="9"/>
  <c r="M1832" i="9"/>
  <c r="N1832" i="9"/>
  <c r="O1832" i="9"/>
  <c r="P1832" i="9"/>
  <c r="Q1832" i="9"/>
  <c r="R1832" i="9"/>
  <c r="S1832" i="9"/>
  <c r="T1832" i="9"/>
  <c r="L1833" i="9"/>
  <c r="M1833" i="9"/>
  <c r="N1833" i="9"/>
  <c r="O1833" i="9"/>
  <c r="P1833" i="9"/>
  <c r="Q1833" i="9"/>
  <c r="R1833" i="9"/>
  <c r="S1833" i="9"/>
  <c r="T1833" i="9"/>
  <c r="L1834" i="9"/>
  <c r="M1834" i="9"/>
  <c r="N1834" i="9"/>
  <c r="O1834" i="9"/>
  <c r="P1834" i="9"/>
  <c r="Q1834" i="9"/>
  <c r="R1834" i="9"/>
  <c r="S1834" i="9"/>
  <c r="T1834" i="9"/>
  <c r="L1835" i="9"/>
  <c r="M1835" i="9"/>
  <c r="N1835" i="9"/>
  <c r="O1835" i="9"/>
  <c r="P1835" i="9"/>
  <c r="Q1835" i="9"/>
  <c r="R1835" i="9"/>
  <c r="S1835" i="9"/>
  <c r="T1835" i="9"/>
  <c r="L1836" i="9"/>
  <c r="M1836" i="9"/>
  <c r="N1836" i="9"/>
  <c r="O1836" i="9"/>
  <c r="P1836" i="9"/>
  <c r="Q1836" i="9"/>
  <c r="R1836" i="9"/>
  <c r="S1836" i="9"/>
  <c r="T1836" i="9"/>
  <c r="L1837" i="9"/>
  <c r="M1837" i="9"/>
  <c r="N1837" i="9"/>
  <c r="O1837" i="9"/>
  <c r="P1837" i="9"/>
  <c r="Q1837" i="9"/>
  <c r="R1837" i="9"/>
  <c r="S1837" i="9"/>
  <c r="T1837" i="9"/>
  <c r="L1838" i="9"/>
  <c r="M1838" i="9"/>
  <c r="N1838" i="9"/>
  <c r="O1838" i="9"/>
  <c r="P1838" i="9"/>
  <c r="Q1838" i="9"/>
  <c r="R1838" i="9"/>
  <c r="S1838" i="9"/>
  <c r="T1838" i="9"/>
  <c r="L1839" i="9"/>
  <c r="M1839" i="9"/>
  <c r="N1839" i="9"/>
  <c r="O1839" i="9"/>
  <c r="P1839" i="9"/>
  <c r="Q1839" i="9"/>
  <c r="R1839" i="9"/>
  <c r="S1839" i="9"/>
  <c r="T1839" i="9"/>
  <c r="L1840" i="9"/>
  <c r="M1840" i="9"/>
  <c r="N1840" i="9"/>
  <c r="O1840" i="9"/>
  <c r="P1840" i="9"/>
  <c r="Q1840" i="9"/>
  <c r="R1840" i="9"/>
  <c r="S1840" i="9"/>
  <c r="T1840" i="9"/>
  <c r="L1841" i="9"/>
  <c r="M1841" i="9"/>
  <c r="N1841" i="9"/>
  <c r="O1841" i="9"/>
  <c r="P1841" i="9"/>
  <c r="Q1841" i="9"/>
  <c r="R1841" i="9"/>
  <c r="S1841" i="9"/>
  <c r="T1841" i="9"/>
  <c r="L1842" i="9"/>
  <c r="M1842" i="9"/>
  <c r="N1842" i="9"/>
  <c r="O1842" i="9"/>
  <c r="P1842" i="9"/>
  <c r="Q1842" i="9"/>
  <c r="R1842" i="9"/>
  <c r="S1842" i="9"/>
  <c r="T1842" i="9"/>
  <c r="L1843" i="9"/>
  <c r="M1843" i="9"/>
  <c r="N1843" i="9"/>
  <c r="O1843" i="9"/>
  <c r="P1843" i="9"/>
  <c r="Q1843" i="9"/>
  <c r="R1843" i="9"/>
  <c r="S1843" i="9"/>
  <c r="T1843" i="9"/>
  <c r="L1844" i="9"/>
  <c r="M1844" i="9"/>
  <c r="N1844" i="9"/>
  <c r="O1844" i="9"/>
  <c r="P1844" i="9"/>
  <c r="Q1844" i="9"/>
  <c r="R1844" i="9"/>
  <c r="S1844" i="9"/>
  <c r="T1844" i="9"/>
  <c r="L1845" i="9"/>
  <c r="M1845" i="9"/>
  <c r="N1845" i="9"/>
  <c r="O1845" i="9"/>
  <c r="P1845" i="9"/>
  <c r="Q1845" i="9"/>
  <c r="R1845" i="9"/>
  <c r="S1845" i="9"/>
  <c r="T1845" i="9"/>
  <c r="L1846" i="9"/>
  <c r="M1846" i="9"/>
  <c r="N1846" i="9"/>
  <c r="O1846" i="9"/>
  <c r="P1846" i="9"/>
  <c r="Q1846" i="9"/>
  <c r="R1846" i="9"/>
  <c r="S1846" i="9"/>
  <c r="T1846" i="9"/>
  <c r="L1847" i="9"/>
  <c r="M1847" i="9"/>
  <c r="N1847" i="9"/>
  <c r="O1847" i="9"/>
  <c r="P1847" i="9"/>
  <c r="Q1847" i="9"/>
  <c r="R1847" i="9"/>
  <c r="S1847" i="9"/>
  <c r="T1847" i="9"/>
  <c r="L1848" i="9"/>
  <c r="M1848" i="9"/>
  <c r="N1848" i="9"/>
  <c r="O1848" i="9"/>
  <c r="P1848" i="9"/>
  <c r="Q1848" i="9"/>
  <c r="R1848" i="9"/>
  <c r="S1848" i="9"/>
  <c r="T1848" i="9"/>
  <c r="L1849" i="9"/>
  <c r="M1849" i="9"/>
  <c r="N1849" i="9"/>
  <c r="O1849" i="9"/>
  <c r="P1849" i="9"/>
  <c r="Q1849" i="9"/>
  <c r="R1849" i="9"/>
  <c r="S1849" i="9"/>
  <c r="T1849" i="9"/>
  <c r="L1850" i="9"/>
  <c r="M1850" i="9"/>
  <c r="N1850" i="9"/>
  <c r="O1850" i="9"/>
  <c r="P1850" i="9"/>
  <c r="Q1850" i="9"/>
  <c r="R1850" i="9"/>
  <c r="S1850" i="9"/>
  <c r="T1850" i="9"/>
  <c r="L1851" i="9"/>
  <c r="M1851" i="9"/>
  <c r="N1851" i="9"/>
  <c r="O1851" i="9"/>
  <c r="P1851" i="9"/>
  <c r="Q1851" i="9"/>
  <c r="R1851" i="9"/>
  <c r="S1851" i="9"/>
  <c r="T1851" i="9"/>
  <c r="L1852" i="9"/>
  <c r="M1852" i="9"/>
  <c r="N1852" i="9"/>
  <c r="O1852" i="9"/>
  <c r="P1852" i="9"/>
  <c r="Q1852" i="9"/>
  <c r="R1852" i="9"/>
  <c r="S1852" i="9"/>
  <c r="T1852" i="9"/>
  <c r="L1853" i="9"/>
  <c r="M1853" i="9"/>
  <c r="N1853" i="9"/>
  <c r="O1853" i="9"/>
  <c r="P1853" i="9"/>
  <c r="Q1853" i="9"/>
  <c r="R1853" i="9"/>
  <c r="S1853" i="9"/>
  <c r="T1853" i="9"/>
  <c r="L1854" i="9"/>
  <c r="M1854" i="9"/>
  <c r="N1854" i="9"/>
  <c r="O1854" i="9"/>
  <c r="P1854" i="9"/>
  <c r="Q1854" i="9"/>
  <c r="R1854" i="9"/>
  <c r="S1854" i="9"/>
  <c r="T1854" i="9"/>
  <c r="L1855" i="9"/>
  <c r="M1855" i="9"/>
  <c r="N1855" i="9"/>
  <c r="O1855" i="9"/>
  <c r="P1855" i="9"/>
  <c r="Q1855" i="9"/>
  <c r="R1855" i="9"/>
  <c r="S1855" i="9"/>
  <c r="T1855" i="9"/>
  <c r="L1856" i="9"/>
  <c r="M1856" i="9"/>
  <c r="N1856" i="9"/>
  <c r="O1856" i="9"/>
  <c r="P1856" i="9"/>
  <c r="Q1856" i="9"/>
  <c r="R1856" i="9"/>
  <c r="S1856" i="9"/>
  <c r="T1856" i="9"/>
  <c r="L1857" i="9"/>
  <c r="M1857" i="9"/>
  <c r="N1857" i="9"/>
  <c r="O1857" i="9"/>
  <c r="P1857" i="9"/>
  <c r="Q1857" i="9"/>
  <c r="R1857" i="9"/>
  <c r="S1857" i="9"/>
  <c r="T1857" i="9"/>
  <c r="L1858" i="9"/>
  <c r="M1858" i="9"/>
  <c r="N1858" i="9"/>
  <c r="O1858" i="9"/>
  <c r="P1858" i="9"/>
  <c r="Q1858" i="9"/>
  <c r="R1858" i="9"/>
  <c r="S1858" i="9"/>
  <c r="T1858" i="9"/>
  <c r="L1859" i="9"/>
  <c r="M1859" i="9"/>
  <c r="N1859" i="9"/>
  <c r="O1859" i="9"/>
  <c r="P1859" i="9"/>
  <c r="Q1859" i="9"/>
  <c r="R1859" i="9"/>
  <c r="S1859" i="9"/>
  <c r="T1859" i="9"/>
  <c r="L1860" i="9"/>
  <c r="M1860" i="9"/>
  <c r="N1860" i="9"/>
  <c r="O1860" i="9"/>
  <c r="P1860" i="9"/>
  <c r="Q1860" i="9"/>
  <c r="R1860" i="9"/>
  <c r="S1860" i="9"/>
  <c r="T1860" i="9"/>
  <c r="L1861" i="9"/>
  <c r="M1861" i="9"/>
  <c r="N1861" i="9"/>
  <c r="O1861" i="9"/>
  <c r="P1861" i="9"/>
  <c r="Q1861" i="9"/>
  <c r="R1861" i="9"/>
  <c r="S1861" i="9"/>
  <c r="T1861" i="9"/>
  <c r="L1862" i="9"/>
  <c r="M1862" i="9"/>
  <c r="N1862" i="9"/>
  <c r="O1862" i="9"/>
  <c r="P1862" i="9"/>
  <c r="Q1862" i="9"/>
  <c r="R1862" i="9"/>
  <c r="S1862" i="9"/>
  <c r="T1862" i="9"/>
  <c r="L1863" i="9"/>
  <c r="M1863" i="9"/>
  <c r="N1863" i="9"/>
  <c r="O1863" i="9"/>
  <c r="P1863" i="9"/>
  <c r="Q1863" i="9"/>
  <c r="R1863" i="9"/>
  <c r="S1863" i="9"/>
  <c r="T1863" i="9"/>
  <c r="L1864" i="9"/>
  <c r="M1864" i="9"/>
  <c r="N1864" i="9"/>
  <c r="O1864" i="9"/>
  <c r="P1864" i="9"/>
  <c r="Q1864" i="9"/>
  <c r="R1864" i="9"/>
  <c r="S1864" i="9"/>
  <c r="T1864" i="9"/>
  <c r="L1865" i="9"/>
  <c r="M1865" i="9"/>
  <c r="N1865" i="9"/>
  <c r="O1865" i="9"/>
  <c r="P1865" i="9"/>
  <c r="Q1865" i="9"/>
  <c r="R1865" i="9"/>
  <c r="S1865" i="9"/>
  <c r="T1865" i="9"/>
  <c r="L1866" i="9"/>
  <c r="M1866" i="9"/>
  <c r="N1866" i="9"/>
  <c r="O1866" i="9"/>
  <c r="P1866" i="9"/>
  <c r="Q1866" i="9"/>
  <c r="R1866" i="9"/>
  <c r="S1866" i="9"/>
  <c r="T1866" i="9"/>
  <c r="L1867" i="9"/>
  <c r="M1867" i="9"/>
  <c r="N1867" i="9"/>
  <c r="O1867" i="9"/>
  <c r="P1867" i="9"/>
  <c r="Q1867" i="9"/>
  <c r="R1867" i="9"/>
  <c r="S1867" i="9"/>
  <c r="T1867" i="9"/>
  <c r="L1868" i="9"/>
  <c r="M1868" i="9"/>
  <c r="N1868" i="9"/>
  <c r="O1868" i="9"/>
  <c r="P1868" i="9"/>
  <c r="Q1868" i="9"/>
  <c r="R1868" i="9"/>
  <c r="S1868" i="9"/>
  <c r="T1868" i="9"/>
  <c r="L1869" i="9"/>
  <c r="M1869" i="9"/>
  <c r="N1869" i="9"/>
  <c r="O1869" i="9"/>
  <c r="P1869" i="9"/>
  <c r="Q1869" i="9"/>
  <c r="R1869" i="9"/>
  <c r="S1869" i="9"/>
  <c r="T1869" i="9"/>
  <c r="L1870" i="9"/>
  <c r="M1870" i="9"/>
  <c r="N1870" i="9"/>
  <c r="O1870" i="9"/>
  <c r="P1870" i="9"/>
  <c r="Q1870" i="9"/>
  <c r="R1870" i="9"/>
  <c r="S1870" i="9"/>
  <c r="T1870" i="9"/>
  <c r="L1871" i="9"/>
  <c r="M1871" i="9"/>
  <c r="N1871" i="9"/>
  <c r="O1871" i="9"/>
  <c r="P1871" i="9"/>
  <c r="Q1871" i="9"/>
  <c r="R1871" i="9"/>
  <c r="S1871" i="9"/>
  <c r="T1871" i="9"/>
  <c r="L1872" i="9"/>
  <c r="M1872" i="9"/>
  <c r="N1872" i="9"/>
  <c r="O1872" i="9"/>
  <c r="P1872" i="9"/>
  <c r="Q1872" i="9"/>
  <c r="R1872" i="9"/>
  <c r="S1872" i="9"/>
  <c r="T1872" i="9"/>
  <c r="L1873" i="9"/>
  <c r="M1873" i="9"/>
  <c r="N1873" i="9"/>
  <c r="O1873" i="9"/>
  <c r="P1873" i="9"/>
  <c r="Q1873" i="9"/>
  <c r="R1873" i="9"/>
  <c r="S1873" i="9"/>
  <c r="T1873" i="9"/>
  <c r="L1874" i="9"/>
  <c r="M1874" i="9"/>
  <c r="N1874" i="9"/>
  <c r="O1874" i="9"/>
  <c r="P1874" i="9"/>
  <c r="Q1874" i="9"/>
  <c r="R1874" i="9"/>
  <c r="S1874" i="9"/>
  <c r="T1874" i="9"/>
  <c r="L1875" i="9"/>
  <c r="M1875" i="9"/>
  <c r="N1875" i="9"/>
  <c r="O1875" i="9"/>
  <c r="P1875" i="9"/>
  <c r="Q1875" i="9"/>
  <c r="R1875" i="9"/>
  <c r="S1875" i="9"/>
  <c r="T1875" i="9"/>
  <c r="L1876" i="9"/>
  <c r="M1876" i="9"/>
  <c r="N1876" i="9"/>
  <c r="O1876" i="9"/>
  <c r="P1876" i="9"/>
  <c r="Q1876" i="9"/>
  <c r="R1876" i="9"/>
  <c r="S1876" i="9"/>
  <c r="T1876" i="9"/>
  <c r="L1877" i="9"/>
  <c r="M1877" i="9"/>
  <c r="N1877" i="9"/>
  <c r="O1877" i="9"/>
  <c r="P1877" i="9"/>
  <c r="Q1877" i="9"/>
  <c r="R1877" i="9"/>
  <c r="S1877" i="9"/>
  <c r="T1877" i="9"/>
  <c r="L1878" i="9"/>
  <c r="M1878" i="9"/>
  <c r="N1878" i="9"/>
  <c r="O1878" i="9"/>
  <c r="P1878" i="9"/>
  <c r="Q1878" i="9"/>
  <c r="R1878" i="9"/>
  <c r="S1878" i="9"/>
  <c r="T1878" i="9"/>
  <c r="L1879" i="9"/>
  <c r="M1879" i="9"/>
  <c r="N1879" i="9"/>
  <c r="O1879" i="9"/>
  <c r="P1879" i="9"/>
  <c r="Q1879" i="9"/>
  <c r="R1879" i="9"/>
  <c r="S1879" i="9"/>
  <c r="T1879" i="9"/>
  <c r="L1880" i="9"/>
  <c r="M1880" i="9"/>
  <c r="N1880" i="9"/>
  <c r="O1880" i="9"/>
  <c r="P1880" i="9"/>
  <c r="Q1880" i="9"/>
  <c r="R1880" i="9"/>
  <c r="S1880" i="9"/>
  <c r="T1880" i="9"/>
  <c r="L1881" i="9"/>
  <c r="M1881" i="9"/>
  <c r="N1881" i="9"/>
  <c r="O1881" i="9"/>
  <c r="P1881" i="9"/>
  <c r="Q1881" i="9"/>
  <c r="R1881" i="9"/>
  <c r="S1881" i="9"/>
  <c r="T1881" i="9"/>
  <c r="L1882" i="9"/>
  <c r="M1882" i="9"/>
  <c r="N1882" i="9"/>
  <c r="O1882" i="9"/>
  <c r="P1882" i="9"/>
  <c r="Q1882" i="9"/>
  <c r="R1882" i="9"/>
  <c r="S1882" i="9"/>
  <c r="T1882" i="9"/>
  <c r="L1883" i="9"/>
  <c r="M1883" i="9"/>
  <c r="N1883" i="9"/>
  <c r="O1883" i="9"/>
  <c r="P1883" i="9"/>
  <c r="Q1883" i="9"/>
  <c r="R1883" i="9"/>
  <c r="S1883" i="9"/>
  <c r="T1883" i="9"/>
  <c r="L1884" i="9"/>
  <c r="M1884" i="9"/>
  <c r="N1884" i="9"/>
  <c r="O1884" i="9"/>
  <c r="P1884" i="9"/>
  <c r="Q1884" i="9"/>
  <c r="R1884" i="9"/>
  <c r="S1884" i="9"/>
  <c r="T1884" i="9"/>
  <c r="L1885" i="9"/>
  <c r="M1885" i="9"/>
  <c r="N1885" i="9"/>
  <c r="O1885" i="9"/>
  <c r="P1885" i="9"/>
  <c r="Q1885" i="9"/>
  <c r="R1885" i="9"/>
  <c r="S1885" i="9"/>
  <c r="T1885" i="9"/>
  <c r="L1886" i="9"/>
  <c r="M1886" i="9"/>
  <c r="N1886" i="9"/>
  <c r="O1886" i="9"/>
  <c r="P1886" i="9"/>
  <c r="Q1886" i="9"/>
  <c r="R1886" i="9"/>
  <c r="S1886" i="9"/>
  <c r="T1886" i="9"/>
  <c r="L1887" i="9"/>
  <c r="M1887" i="9"/>
  <c r="N1887" i="9"/>
  <c r="O1887" i="9"/>
  <c r="P1887" i="9"/>
  <c r="Q1887" i="9"/>
  <c r="R1887" i="9"/>
  <c r="S1887" i="9"/>
  <c r="T1887" i="9"/>
  <c r="L1888" i="9"/>
  <c r="M1888" i="9"/>
  <c r="N1888" i="9"/>
  <c r="O1888" i="9"/>
  <c r="P1888" i="9"/>
  <c r="Q1888" i="9"/>
  <c r="R1888" i="9"/>
  <c r="S1888" i="9"/>
  <c r="T1888" i="9"/>
  <c r="L1889" i="9"/>
  <c r="M1889" i="9"/>
  <c r="N1889" i="9"/>
  <c r="O1889" i="9"/>
  <c r="P1889" i="9"/>
  <c r="Q1889" i="9"/>
  <c r="R1889" i="9"/>
  <c r="S1889" i="9"/>
  <c r="T1889" i="9"/>
  <c r="L1890" i="9"/>
  <c r="M1890" i="9"/>
  <c r="N1890" i="9"/>
  <c r="O1890" i="9"/>
  <c r="P1890" i="9"/>
  <c r="Q1890" i="9"/>
  <c r="R1890" i="9"/>
  <c r="S1890" i="9"/>
  <c r="T1890" i="9"/>
  <c r="L1891" i="9"/>
  <c r="M1891" i="9"/>
  <c r="N1891" i="9"/>
  <c r="O1891" i="9"/>
  <c r="P1891" i="9"/>
  <c r="Q1891" i="9"/>
  <c r="R1891" i="9"/>
  <c r="S1891" i="9"/>
  <c r="T1891" i="9"/>
  <c r="L1892" i="9"/>
  <c r="M1892" i="9"/>
  <c r="N1892" i="9"/>
  <c r="O1892" i="9"/>
  <c r="P1892" i="9"/>
  <c r="Q1892" i="9"/>
  <c r="R1892" i="9"/>
  <c r="S1892" i="9"/>
  <c r="T1892" i="9"/>
  <c r="L1893" i="9"/>
  <c r="M1893" i="9"/>
  <c r="N1893" i="9"/>
  <c r="O1893" i="9"/>
  <c r="P1893" i="9"/>
  <c r="Q1893" i="9"/>
  <c r="R1893" i="9"/>
  <c r="S1893" i="9"/>
  <c r="T1893" i="9"/>
  <c r="L1894" i="9"/>
  <c r="M1894" i="9"/>
  <c r="N1894" i="9"/>
  <c r="O1894" i="9"/>
  <c r="P1894" i="9"/>
  <c r="Q1894" i="9"/>
  <c r="R1894" i="9"/>
  <c r="S1894" i="9"/>
  <c r="T1894" i="9"/>
  <c r="L1895" i="9"/>
  <c r="M1895" i="9"/>
  <c r="N1895" i="9"/>
  <c r="O1895" i="9"/>
  <c r="P1895" i="9"/>
  <c r="Q1895" i="9"/>
  <c r="R1895" i="9"/>
  <c r="S1895" i="9"/>
  <c r="T1895" i="9"/>
  <c r="L1896" i="9"/>
  <c r="M1896" i="9"/>
  <c r="N1896" i="9"/>
  <c r="O1896" i="9"/>
  <c r="P1896" i="9"/>
  <c r="Q1896" i="9"/>
  <c r="R1896" i="9"/>
  <c r="S1896" i="9"/>
  <c r="T1896" i="9"/>
  <c r="L1897" i="9"/>
  <c r="M1897" i="9"/>
  <c r="N1897" i="9"/>
  <c r="O1897" i="9"/>
  <c r="P1897" i="9"/>
  <c r="Q1897" i="9"/>
  <c r="R1897" i="9"/>
  <c r="S1897" i="9"/>
  <c r="T1897" i="9"/>
  <c r="L1898" i="9"/>
  <c r="M1898" i="9"/>
  <c r="N1898" i="9"/>
  <c r="O1898" i="9"/>
  <c r="P1898" i="9"/>
  <c r="Q1898" i="9"/>
  <c r="R1898" i="9"/>
  <c r="S1898" i="9"/>
  <c r="T1898" i="9"/>
  <c r="L1899" i="9"/>
  <c r="M1899" i="9"/>
  <c r="N1899" i="9"/>
  <c r="O1899" i="9"/>
  <c r="P1899" i="9"/>
  <c r="Q1899" i="9"/>
  <c r="R1899" i="9"/>
  <c r="S1899" i="9"/>
  <c r="T1899" i="9"/>
  <c r="L1900" i="9"/>
  <c r="M1900" i="9"/>
  <c r="N1900" i="9"/>
  <c r="O1900" i="9"/>
  <c r="P1900" i="9"/>
  <c r="Q1900" i="9"/>
  <c r="R1900" i="9"/>
  <c r="S1900" i="9"/>
  <c r="T1900" i="9"/>
  <c r="L1901" i="9"/>
  <c r="M1901" i="9"/>
  <c r="N1901" i="9"/>
  <c r="O1901" i="9"/>
  <c r="P1901" i="9"/>
  <c r="Q1901" i="9"/>
  <c r="R1901" i="9"/>
  <c r="S1901" i="9"/>
  <c r="T1901" i="9"/>
  <c r="L1902" i="9"/>
  <c r="M1902" i="9"/>
  <c r="N1902" i="9"/>
  <c r="O1902" i="9"/>
  <c r="P1902" i="9"/>
  <c r="Q1902" i="9"/>
  <c r="R1902" i="9"/>
  <c r="S1902" i="9"/>
  <c r="T1902" i="9"/>
  <c r="L1903" i="9"/>
  <c r="M1903" i="9"/>
  <c r="N1903" i="9"/>
  <c r="O1903" i="9"/>
  <c r="P1903" i="9"/>
  <c r="Q1903" i="9"/>
  <c r="R1903" i="9"/>
  <c r="S1903" i="9"/>
  <c r="T1903" i="9"/>
  <c r="L1904" i="9"/>
  <c r="M1904" i="9"/>
  <c r="N1904" i="9"/>
  <c r="O1904" i="9"/>
  <c r="P1904" i="9"/>
  <c r="Q1904" i="9"/>
  <c r="R1904" i="9"/>
  <c r="S1904" i="9"/>
  <c r="T1904" i="9"/>
  <c r="L1905" i="9"/>
  <c r="M1905" i="9"/>
  <c r="N1905" i="9"/>
  <c r="O1905" i="9"/>
  <c r="P1905" i="9"/>
  <c r="Q1905" i="9"/>
  <c r="R1905" i="9"/>
  <c r="S1905" i="9"/>
  <c r="T1905" i="9"/>
  <c r="L1906" i="9"/>
  <c r="M1906" i="9"/>
  <c r="N1906" i="9"/>
  <c r="O1906" i="9"/>
  <c r="P1906" i="9"/>
  <c r="Q1906" i="9"/>
  <c r="R1906" i="9"/>
  <c r="S1906" i="9"/>
  <c r="T1906" i="9"/>
  <c r="L1907" i="9"/>
  <c r="M1907" i="9"/>
  <c r="N1907" i="9"/>
  <c r="O1907" i="9"/>
  <c r="P1907" i="9"/>
  <c r="Q1907" i="9"/>
  <c r="R1907" i="9"/>
  <c r="S1907" i="9"/>
  <c r="T1907" i="9"/>
  <c r="L1908" i="9"/>
  <c r="M1908" i="9"/>
  <c r="N1908" i="9"/>
  <c r="O1908" i="9"/>
  <c r="P1908" i="9"/>
  <c r="Q1908" i="9"/>
  <c r="R1908" i="9"/>
  <c r="S1908" i="9"/>
  <c r="T1908" i="9"/>
  <c r="L1909" i="9"/>
  <c r="M1909" i="9"/>
  <c r="N1909" i="9"/>
  <c r="O1909" i="9"/>
  <c r="P1909" i="9"/>
  <c r="Q1909" i="9"/>
  <c r="R1909" i="9"/>
  <c r="S1909" i="9"/>
  <c r="T1909" i="9"/>
  <c r="L1910" i="9"/>
  <c r="M1910" i="9"/>
  <c r="N1910" i="9"/>
  <c r="O1910" i="9"/>
  <c r="P1910" i="9"/>
  <c r="Q1910" i="9"/>
  <c r="R1910" i="9"/>
  <c r="S1910" i="9"/>
  <c r="T1910" i="9"/>
  <c r="L1911" i="9"/>
  <c r="M1911" i="9"/>
  <c r="N1911" i="9"/>
  <c r="O1911" i="9"/>
  <c r="P1911" i="9"/>
  <c r="Q1911" i="9"/>
  <c r="R1911" i="9"/>
  <c r="S1911" i="9"/>
  <c r="T1911" i="9"/>
  <c r="L1912" i="9"/>
  <c r="M1912" i="9"/>
  <c r="N1912" i="9"/>
  <c r="O1912" i="9"/>
  <c r="P1912" i="9"/>
  <c r="Q1912" i="9"/>
  <c r="R1912" i="9"/>
  <c r="S1912" i="9"/>
  <c r="T1912" i="9"/>
  <c r="L1913" i="9"/>
  <c r="M1913" i="9"/>
  <c r="N1913" i="9"/>
  <c r="O1913" i="9"/>
  <c r="P1913" i="9"/>
  <c r="Q1913" i="9"/>
  <c r="R1913" i="9"/>
  <c r="S1913" i="9"/>
  <c r="T1913" i="9"/>
  <c r="L1914" i="9"/>
  <c r="M1914" i="9"/>
  <c r="N1914" i="9"/>
  <c r="O1914" i="9"/>
  <c r="P1914" i="9"/>
  <c r="Q1914" i="9"/>
  <c r="R1914" i="9"/>
  <c r="S1914" i="9"/>
  <c r="T1914" i="9"/>
  <c r="L1915" i="9"/>
  <c r="M1915" i="9"/>
  <c r="N1915" i="9"/>
  <c r="O1915" i="9"/>
  <c r="P1915" i="9"/>
  <c r="Q1915" i="9"/>
  <c r="R1915" i="9"/>
  <c r="S1915" i="9"/>
  <c r="T1915" i="9"/>
  <c r="L1916" i="9"/>
  <c r="M1916" i="9"/>
  <c r="N1916" i="9"/>
  <c r="O1916" i="9"/>
  <c r="P1916" i="9"/>
  <c r="Q1916" i="9"/>
  <c r="R1916" i="9"/>
  <c r="S1916" i="9"/>
  <c r="T1916" i="9"/>
  <c r="L1917" i="9"/>
  <c r="M1917" i="9"/>
  <c r="N1917" i="9"/>
  <c r="O1917" i="9"/>
  <c r="P1917" i="9"/>
  <c r="Q1917" i="9"/>
  <c r="R1917" i="9"/>
  <c r="S1917" i="9"/>
  <c r="T1917" i="9"/>
  <c r="L1918" i="9"/>
  <c r="M1918" i="9"/>
  <c r="N1918" i="9"/>
  <c r="O1918" i="9"/>
  <c r="P1918" i="9"/>
  <c r="Q1918" i="9"/>
  <c r="R1918" i="9"/>
  <c r="S1918" i="9"/>
  <c r="T1918" i="9"/>
  <c r="L1919" i="9"/>
  <c r="M1919" i="9"/>
  <c r="N1919" i="9"/>
  <c r="O1919" i="9"/>
  <c r="P1919" i="9"/>
  <c r="Q1919" i="9"/>
  <c r="R1919" i="9"/>
  <c r="S1919" i="9"/>
  <c r="T1919" i="9"/>
  <c r="L1920" i="9"/>
  <c r="M1920" i="9"/>
  <c r="N1920" i="9"/>
  <c r="O1920" i="9"/>
  <c r="P1920" i="9"/>
  <c r="Q1920" i="9"/>
  <c r="R1920" i="9"/>
  <c r="S1920" i="9"/>
  <c r="T1920" i="9"/>
  <c r="L1921" i="9"/>
  <c r="M1921" i="9"/>
  <c r="N1921" i="9"/>
  <c r="O1921" i="9"/>
  <c r="P1921" i="9"/>
  <c r="Q1921" i="9"/>
  <c r="R1921" i="9"/>
  <c r="S1921" i="9"/>
  <c r="T1921" i="9"/>
  <c r="L1922" i="9"/>
  <c r="M1922" i="9"/>
  <c r="N1922" i="9"/>
  <c r="O1922" i="9"/>
  <c r="P1922" i="9"/>
  <c r="Q1922" i="9"/>
  <c r="R1922" i="9"/>
  <c r="S1922" i="9"/>
  <c r="T1922" i="9"/>
  <c r="L1923" i="9"/>
  <c r="M1923" i="9"/>
  <c r="N1923" i="9"/>
  <c r="O1923" i="9"/>
  <c r="P1923" i="9"/>
  <c r="Q1923" i="9"/>
  <c r="R1923" i="9"/>
  <c r="S1923" i="9"/>
  <c r="T1923" i="9"/>
  <c r="L1924" i="9"/>
  <c r="M1924" i="9"/>
  <c r="N1924" i="9"/>
  <c r="O1924" i="9"/>
  <c r="P1924" i="9"/>
  <c r="Q1924" i="9"/>
  <c r="R1924" i="9"/>
  <c r="S1924" i="9"/>
  <c r="T1924" i="9"/>
  <c r="L1925" i="9"/>
  <c r="M1925" i="9"/>
  <c r="N1925" i="9"/>
  <c r="O1925" i="9"/>
  <c r="P1925" i="9"/>
  <c r="Q1925" i="9"/>
  <c r="R1925" i="9"/>
  <c r="S1925" i="9"/>
  <c r="T1925" i="9"/>
  <c r="L1926" i="9"/>
  <c r="M1926" i="9"/>
  <c r="N1926" i="9"/>
  <c r="O1926" i="9"/>
  <c r="P1926" i="9"/>
  <c r="Q1926" i="9"/>
  <c r="R1926" i="9"/>
  <c r="S1926" i="9"/>
  <c r="T1926" i="9"/>
  <c r="L1927" i="9"/>
  <c r="M1927" i="9"/>
  <c r="N1927" i="9"/>
  <c r="O1927" i="9"/>
  <c r="P1927" i="9"/>
  <c r="Q1927" i="9"/>
  <c r="R1927" i="9"/>
  <c r="S1927" i="9"/>
  <c r="T1927" i="9"/>
  <c r="L1928" i="9"/>
  <c r="M1928" i="9"/>
  <c r="N1928" i="9"/>
  <c r="O1928" i="9"/>
  <c r="P1928" i="9"/>
  <c r="Q1928" i="9"/>
  <c r="R1928" i="9"/>
  <c r="S1928" i="9"/>
  <c r="T1928" i="9"/>
  <c r="L1929" i="9"/>
  <c r="M1929" i="9"/>
  <c r="N1929" i="9"/>
  <c r="O1929" i="9"/>
  <c r="P1929" i="9"/>
  <c r="Q1929" i="9"/>
  <c r="R1929" i="9"/>
  <c r="S1929" i="9"/>
  <c r="T1929" i="9"/>
  <c r="L1930" i="9"/>
  <c r="M1930" i="9"/>
  <c r="N1930" i="9"/>
  <c r="O1930" i="9"/>
  <c r="P1930" i="9"/>
  <c r="Q1930" i="9"/>
  <c r="R1930" i="9"/>
  <c r="S1930" i="9"/>
  <c r="T1930" i="9"/>
  <c r="L1931" i="9"/>
  <c r="M1931" i="9"/>
  <c r="N1931" i="9"/>
  <c r="O1931" i="9"/>
  <c r="P1931" i="9"/>
  <c r="Q1931" i="9"/>
  <c r="R1931" i="9"/>
  <c r="S1931" i="9"/>
  <c r="T1931" i="9"/>
  <c r="L1932" i="9"/>
  <c r="M1932" i="9"/>
  <c r="N1932" i="9"/>
  <c r="O1932" i="9"/>
  <c r="P1932" i="9"/>
  <c r="Q1932" i="9"/>
  <c r="R1932" i="9"/>
  <c r="S1932" i="9"/>
  <c r="T1932" i="9"/>
  <c r="L1933" i="9"/>
  <c r="M1933" i="9"/>
  <c r="N1933" i="9"/>
  <c r="O1933" i="9"/>
  <c r="P1933" i="9"/>
  <c r="Q1933" i="9"/>
  <c r="R1933" i="9"/>
  <c r="S1933" i="9"/>
  <c r="T1933" i="9"/>
  <c r="L1934" i="9"/>
  <c r="M1934" i="9"/>
  <c r="N1934" i="9"/>
  <c r="O1934" i="9"/>
  <c r="P1934" i="9"/>
  <c r="Q1934" i="9"/>
  <c r="R1934" i="9"/>
  <c r="S1934" i="9"/>
  <c r="T1934" i="9"/>
  <c r="L1935" i="9"/>
  <c r="M1935" i="9"/>
  <c r="N1935" i="9"/>
  <c r="O1935" i="9"/>
  <c r="P1935" i="9"/>
  <c r="Q1935" i="9"/>
  <c r="R1935" i="9"/>
  <c r="S1935" i="9"/>
  <c r="T1935" i="9"/>
  <c r="L1936" i="9"/>
  <c r="M1936" i="9"/>
  <c r="N1936" i="9"/>
  <c r="O1936" i="9"/>
  <c r="P1936" i="9"/>
  <c r="Q1936" i="9"/>
  <c r="R1936" i="9"/>
  <c r="S1936" i="9"/>
  <c r="T1936" i="9"/>
  <c r="L1937" i="9"/>
  <c r="M1937" i="9"/>
  <c r="N1937" i="9"/>
  <c r="O1937" i="9"/>
  <c r="P1937" i="9"/>
  <c r="Q1937" i="9"/>
  <c r="R1937" i="9"/>
  <c r="S1937" i="9"/>
  <c r="T1937" i="9"/>
  <c r="L1938" i="9"/>
  <c r="M1938" i="9"/>
  <c r="N1938" i="9"/>
  <c r="O1938" i="9"/>
  <c r="P1938" i="9"/>
  <c r="Q1938" i="9"/>
  <c r="R1938" i="9"/>
  <c r="S1938" i="9"/>
  <c r="T1938" i="9"/>
  <c r="L1939" i="9"/>
  <c r="M1939" i="9"/>
  <c r="N1939" i="9"/>
  <c r="O1939" i="9"/>
  <c r="P1939" i="9"/>
  <c r="Q1939" i="9"/>
  <c r="R1939" i="9"/>
  <c r="S1939" i="9"/>
  <c r="T1939" i="9"/>
  <c r="L1940" i="9"/>
  <c r="M1940" i="9"/>
  <c r="N1940" i="9"/>
  <c r="O1940" i="9"/>
  <c r="P1940" i="9"/>
  <c r="Q1940" i="9"/>
  <c r="R1940" i="9"/>
  <c r="S1940" i="9"/>
  <c r="T1940" i="9"/>
  <c r="L1941" i="9"/>
  <c r="M1941" i="9"/>
  <c r="N1941" i="9"/>
  <c r="O1941" i="9"/>
  <c r="P1941" i="9"/>
  <c r="Q1941" i="9"/>
  <c r="R1941" i="9"/>
  <c r="S1941" i="9"/>
  <c r="T1941" i="9"/>
  <c r="L1942" i="9"/>
  <c r="M1942" i="9"/>
  <c r="N1942" i="9"/>
  <c r="O1942" i="9"/>
  <c r="P1942" i="9"/>
  <c r="Q1942" i="9"/>
  <c r="R1942" i="9"/>
  <c r="S1942" i="9"/>
  <c r="T1942" i="9"/>
  <c r="L1943" i="9"/>
  <c r="M1943" i="9"/>
  <c r="N1943" i="9"/>
  <c r="O1943" i="9"/>
  <c r="P1943" i="9"/>
  <c r="Q1943" i="9"/>
  <c r="R1943" i="9"/>
  <c r="S1943" i="9"/>
  <c r="T1943" i="9"/>
  <c r="L1944" i="9"/>
  <c r="M1944" i="9"/>
  <c r="N1944" i="9"/>
  <c r="O1944" i="9"/>
  <c r="P1944" i="9"/>
  <c r="Q1944" i="9"/>
  <c r="R1944" i="9"/>
  <c r="S1944" i="9"/>
  <c r="T1944" i="9"/>
  <c r="L1945" i="9"/>
  <c r="M1945" i="9"/>
  <c r="N1945" i="9"/>
  <c r="O1945" i="9"/>
  <c r="P1945" i="9"/>
  <c r="Q1945" i="9"/>
  <c r="R1945" i="9"/>
  <c r="S1945" i="9"/>
  <c r="T1945" i="9"/>
  <c r="L1946" i="9"/>
  <c r="M1946" i="9"/>
  <c r="N1946" i="9"/>
  <c r="O1946" i="9"/>
  <c r="P1946" i="9"/>
  <c r="Q1946" i="9"/>
  <c r="R1946" i="9"/>
  <c r="S1946" i="9"/>
  <c r="T1946" i="9"/>
  <c r="L1947" i="9"/>
  <c r="M1947" i="9"/>
  <c r="N1947" i="9"/>
  <c r="O1947" i="9"/>
  <c r="P1947" i="9"/>
  <c r="Q1947" i="9"/>
  <c r="R1947" i="9"/>
  <c r="S1947" i="9"/>
  <c r="T1947" i="9"/>
  <c r="L1948" i="9"/>
  <c r="M1948" i="9"/>
  <c r="N1948" i="9"/>
  <c r="O1948" i="9"/>
  <c r="P1948" i="9"/>
  <c r="Q1948" i="9"/>
  <c r="R1948" i="9"/>
  <c r="S1948" i="9"/>
  <c r="T1948" i="9"/>
  <c r="L1949" i="9"/>
  <c r="M1949" i="9"/>
  <c r="N1949" i="9"/>
  <c r="O1949" i="9"/>
  <c r="P1949" i="9"/>
  <c r="Q1949" i="9"/>
  <c r="R1949" i="9"/>
  <c r="S1949" i="9"/>
  <c r="T1949" i="9"/>
  <c r="L1950" i="9"/>
  <c r="M1950" i="9"/>
  <c r="N1950" i="9"/>
  <c r="O1950" i="9"/>
  <c r="P1950" i="9"/>
  <c r="Q1950" i="9"/>
  <c r="R1950" i="9"/>
  <c r="S1950" i="9"/>
  <c r="T1950" i="9"/>
  <c r="L1951" i="9"/>
  <c r="M1951" i="9"/>
  <c r="N1951" i="9"/>
  <c r="O1951" i="9"/>
  <c r="P1951" i="9"/>
  <c r="Q1951" i="9"/>
  <c r="R1951" i="9"/>
  <c r="S1951" i="9"/>
  <c r="T1951" i="9"/>
  <c r="L1952" i="9"/>
  <c r="M1952" i="9"/>
  <c r="N1952" i="9"/>
  <c r="O1952" i="9"/>
  <c r="P1952" i="9"/>
  <c r="Q1952" i="9"/>
  <c r="R1952" i="9"/>
  <c r="S1952" i="9"/>
  <c r="T1952" i="9"/>
  <c r="L1953" i="9"/>
  <c r="M1953" i="9"/>
  <c r="N1953" i="9"/>
  <c r="O1953" i="9"/>
  <c r="P1953" i="9"/>
  <c r="Q1953" i="9"/>
  <c r="R1953" i="9"/>
  <c r="S1953" i="9"/>
  <c r="T1953" i="9"/>
  <c r="L1954" i="9"/>
  <c r="M1954" i="9"/>
  <c r="N1954" i="9"/>
  <c r="O1954" i="9"/>
  <c r="P1954" i="9"/>
  <c r="Q1954" i="9"/>
  <c r="R1954" i="9"/>
  <c r="S1954" i="9"/>
  <c r="T1954" i="9"/>
  <c r="L1955" i="9"/>
  <c r="M1955" i="9"/>
  <c r="N1955" i="9"/>
  <c r="O1955" i="9"/>
  <c r="P1955" i="9"/>
  <c r="Q1955" i="9"/>
  <c r="R1955" i="9"/>
  <c r="S1955" i="9"/>
  <c r="T1955" i="9"/>
  <c r="L1956" i="9"/>
  <c r="M1956" i="9"/>
  <c r="N1956" i="9"/>
  <c r="O1956" i="9"/>
  <c r="P1956" i="9"/>
  <c r="Q1956" i="9"/>
  <c r="R1956" i="9"/>
  <c r="S1956" i="9"/>
  <c r="T1956" i="9"/>
  <c r="L1957" i="9"/>
  <c r="M1957" i="9"/>
  <c r="N1957" i="9"/>
  <c r="O1957" i="9"/>
  <c r="P1957" i="9"/>
  <c r="Q1957" i="9"/>
  <c r="R1957" i="9"/>
  <c r="S1957" i="9"/>
  <c r="T1957" i="9"/>
  <c r="L1958" i="9"/>
  <c r="M1958" i="9"/>
  <c r="N1958" i="9"/>
  <c r="O1958" i="9"/>
  <c r="P1958" i="9"/>
  <c r="Q1958" i="9"/>
  <c r="R1958" i="9"/>
  <c r="S1958" i="9"/>
  <c r="T1958" i="9"/>
  <c r="L1959" i="9"/>
  <c r="M1959" i="9"/>
  <c r="N1959" i="9"/>
  <c r="O1959" i="9"/>
  <c r="P1959" i="9"/>
  <c r="Q1959" i="9"/>
  <c r="R1959" i="9"/>
  <c r="S1959" i="9"/>
  <c r="T1959" i="9"/>
  <c r="L1960" i="9"/>
  <c r="M1960" i="9"/>
  <c r="N1960" i="9"/>
  <c r="O1960" i="9"/>
  <c r="P1960" i="9"/>
  <c r="Q1960" i="9"/>
  <c r="R1960" i="9"/>
  <c r="S1960" i="9"/>
  <c r="T1960" i="9"/>
  <c r="L1961" i="9"/>
  <c r="M1961" i="9"/>
  <c r="N1961" i="9"/>
  <c r="O1961" i="9"/>
  <c r="P1961" i="9"/>
  <c r="Q1961" i="9"/>
  <c r="R1961" i="9"/>
  <c r="S1961" i="9"/>
  <c r="T1961" i="9"/>
  <c r="L1962" i="9"/>
  <c r="M1962" i="9"/>
  <c r="N1962" i="9"/>
  <c r="O1962" i="9"/>
  <c r="P1962" i="9"/>
  <c r="Q1962" i="9"/>
  <c r="R1962" i="9"/>
  <c r="S1962" i="9"/>
  <c r="T1962" i="9"/>
  <c r="L1963" i="9"/>
  <c r="M1963" i="9"/>
  <c r="N1963" i="9"/>
  <c r="O1963" i="9"/>
  <c r="P1963" i="9"/>
  <c r="Q1963" i="9"/>
  <c r="R1963" i="9"/>
  <c r="S1963" i="9"/>
  <c r="T1963" i="9"/>
  <c r="L1964" i="9"/>
  <c r="M1964" i="9"/>
  <c r="N1964" i="9"/>
  <c r="O1964" i="9"/>
  <c r="P1964" i="9"/>
  <c r="Q1964" i="9"/>
  <c r="R1964" i="9"/>
  <c r="S1964" i="9"/>
  <c r="T1964" i="9"/>
  <c r="L1965" i="9"/>
  <c r="M1965" i="9"/>
  <c r="N1965" i="9"/>
  <c r="O1965" i="9"/>
  <c r="P1965" i="9"/>
  <c r="Q1965" i="9"/>
  <c r="R1965" i="9"/>
  <c r="S1965" i="9"/>
  <c r="T1965" i="9"/>
  <c r="L1966" i="9"/>
  <c r="M1966" i="9"/>
  <c r="N1966" i="9"/>
  <c r="O1966" i="9"/>
  <c r="P1966" i="9"/>
  <c r="Q1966" i="9"/>
  <c r="R1966" i="9"/>
  <c r="S1966" i="9"/>
  <c r="T1966" i="9"/>
  <c r="L1967" i="9"/>
  <c r="M1967" i="9"/>
  <c r="N1967" i="9"/>
  <c r="O1967" i="9"/>
  <c r="P1967" i="9"/>
  <c r="Q1967" i="9"/>
  <c r="R1967" i="9"/>
  <c r="S1967" i="9"/>
  <c r="T1967" i="9"/>
  <c r="L1968" i="9"/>
  <c r="M1968" i="9"/>
  <c r="N1968" i="9"/>
  <c r="O1968" i="9"/>
  <c r="P1968" i="9"/>
  <c r="Q1968" i="9"/>
  <c r="R1968" i="9"/>
  <c r="S1968" i="9"/>
  <c r="T1968" i="9"/>
  <c r="L1969" i="9"/>
  <c r="M1969" i="9"/>
  <c r="N1969" i="9"/>
  <c r="O1969" i="9"/>
  <c r="P1969" i="9"/>
  <c r="Q1969" i="9"/>
  <c r="R1969" i="9"/>
  <c r="S1969" i="9"/>
  <c r="T1969" i="9"/>
  <c r="L1970" i="9"/>
  <c r="M1970" i="9"/>
  <c r="N1970" i="9"/>
  <c r="O1970" i="9"/>
  <c r="P1970" i="9"/>
  <c r="Q1970" i="9"/>
  <c r="R1970" i="9"/>
  <c r="S1970" i="9"/>
  <c r="T1970" i="9"/>
  <c r="L1971" i="9"/>
  <c r="M1971" i="9"/>
  <c r="N1971" i="9"/>
  <c r="O1971" i="9"/>
  <c r="P1971" i="9"/>
  <c r="Q1971" i="9"/>
  <c r="R1971" i="9"/>
  <c r="S1971" i="9"/>
  <c r="T1971" i="9"/>
  <c r="L1972" i="9"/>
  <c r="M1972" i="9"/>
  <c r="N1972" i="9"/>
  <c r="O1972" i="9"/>
  <c r="P1972" i="9"/>
  <c r="Q1972" i="9"/>
  <c r="R1972" i="9"/>
  <c r="S1972" i="9"/>
  <c r="T1972" i="9"/>
  <c r="L1973" i="9"/>
  <c r="M1973" i="9"/>
  <c r="N1973" i="9"/>
  <c r="O1973" i="9"/>
  <c r="P1973" i="9"/>
  <c r="Q1973" i="9"/>
  <c r="R1973" i="9"/>
  <c r="S1973" i="9"/>
  <c r="T1973" i="9"/>
  <c r="L1974" i="9"/>
  <c r="M1974" i="9"/>
  <c r="N1974" i="9"/>
  <c r="O1974" i="9"/>
  <c r="P1974" i="9"/>
  <c r="Q1974" i="9"/>
  <c r="R1974" i="9"/>
  <c r="S1974" i="9"/>
  <c r="T1974" i="9"/>
  <c r="L1975" i="9"/>
  <c r="M1975" i="9"/>
  <c r="N1975" i="9"/>
  <c r="O1975" i="9"/>
  <c r="P1975" i="9"/>
  <c r="Q1975" i="9"/>
  <c r="R1975" i="9"/>
  <c r="S1975" i="9"/>
  <c r="T1975" i="9"/>
  <c r="L1976" i="9"/>
  <c r="M1976" i="9"/>
  <c r="N1976" i="9"/>
  <c r="O1976" i="9"/>
  <c r="P1976" i="9"/>
  <c r="Q1976" i="9"/>
  <c r="R1976" i="9"/>
  <c r="S1976" i="9"/>
  <c r="T1976" i="9"/>
  <c r="L1977" i="9"/>
  <c r="M1977" i="9"/>
  <c r="N1977" i="9"/>
  <c r="O1977" i="9"/>
  <c r="P1977" i="9"/>
  <c r="Q1977" i="9"/>
  <c r="R1977" i="9"/>
  <c r="S1977" i="9"/>
  <c r="T1977" i="9"/>
  <c r="L1978" i="9"/>
  <c r="M1978" i="9"/>
  <c r="N1978" i="9"/>
  <c r="O1978" i="9"/>
  <c r="P1978" i="9"/>
  <c r="Q1978" i="9"/>
  <c r="R1978" i="9"/>
  <c r="S1978" i="9"/>
  <c r="T1978" i="9"/>
  <c r="L1979" i="9"/>
  <c r="M1979" i="9"/>
  <c r="N1979" i="9"/>
  <c r="O1979" i="9"/>
  <c r="P1979" i="9"/>
  <c r="Q1979" i="9"/>
  <c r="R1979" i="9"/>
  <c r="S1979" i="9"/>
  <c r="T1979" i="9"/>
  <c r="L1980" i="9"/>
  <c r="M1980" i="9"/>
  <c r="N1980" i="9"/>
  <c r="O1980" i="9"/>
  <c r="P1980" i="9"/>
  <c r="Q1980" i="9"/>
  <c r="R1980" i="9"/>
  <c r="S1980" i="9"/>
  <c r="T1980" i="9"/>
  <c r="L1981" i="9"/>
  <c r="M1981" i="9"/>
  <c r="N1981" i="9"/>
  <c r="O1981" i="9"/>
  <c r="P1981" i="9"/>
  <c r="Q1981" i="9"/>
  <c r="R1981" i="9"/>
  <c r="S1981" i="9"/>
  <c r="T1981" i="9"/>
  <c r="L1982" i="9"/>
  <c r="M1982" i="9"/>
  <c r="N1982" i="9"/>
  <c r="O1982" i="9"/>
  <c r="P1982" i="9"/>
  <c r="Q1982" i="9"/>
  <c r="R1982" i="9"/>
  <c r="S1982" i="9"/>
  <c r="T1982" i="9"/>
  <c r="L1983" i="9"/>
  <c r="M1983" i="9"/>
  <c r="N1983" i="9"/>
  <c r="O1983" i="9"/>
  <c r="P1983" i="9"/>
  <c r="Q1983" i="9"/>
  <c r="R1983" i="9"/>
  <c r="S1983" i="9"/>
  <c r="T1983" i="9"/>
  <c r="L1984" i="9"/>
  <c r="M1984" i="9"/>
  <c r="N1984" i="9"/>
  <c r="O1984" i="9"/>
  <c r="P1984" i="9"/>
  <c r="Q1984" i="9"/>
  <c r="R1984" i="9"/>
  <c r="S1984" i="9"/>
  <c r="T1984" i="9"/>
  <c r="L1985" i="9"/>
  <c r="M1985" i="9"/>
  <c r="N1985" i="9"/>
  <c r="O1985" i="9"/>
  <c r="P1985" i="9"/>
  <c r="Q1985" i="9"/>
  <c r="R1985" i="9"/>
  <c r="S1985" i="9"/>
  <c r="T1985" i="9"/>
  <c r="L1986" i="9"/>
  <c r="M1986" i="9"/>
  <c r="N1986" i="9"/>
  <c r="O1986" i="9"/>
  <c r="P1986" i="9"/>
  <c r="Q1986" i="9"/>
  <c r="R1986" i="9"/>
  <c r="S1986" i="9"/>
  <c r="T1986" i="9"/>
  <c r="L1987" i="9"/>
  <c r="M1987" i="9"/>
  <c r="N1987" i="9"/>
  <c r="O1987" i="9"/>
  <c r="P1987" i="9"/>
  <c r="Q1987" i="9"/>
  <c r="R1987" i="9"/>
  <c r="S1987" i="9"/>
  <c r="T1987" i="9"/>
  <c r="L1988" i="9"/>
  <c r="M1988" i="9"/>
  <c r="N1988" i="9"/>
  <c r="O1988" i="9"/>
  <c r="P1988" i="9"/>
  <c r="Q1988" i="9"/>
  <c r="R1988" i="9"/>
  <c r="S1988" i="9"/>
  <c r="T1988" i="9"/>
  <c r="L1989" i="9"/>
  <c r="M1989" i="9"/>
  <c r="N1989" i="9"/>
  <c r="O1989" i="9"/>
  <c r="P1989" i="9"/>
  <c r="Q1989" i="9"/>
  <c r="R1989" i="9"/>
  <c r="S1989" i="9"/>
  <c r="T1989" i="9"/>
  <c r="L1990" i="9"/>
  <c r="M1990" i="9"/>
  <c r="N1990" i="9"/>
  <c r="O1990" i="9"/>
  <c r="P1990" i="9"/>
  <c r="Q1990" i="9"/>
  <c r="R1990" i="9"/>
  <c r="S1990" i="9"/>
  <c r="T1990" i="9"/>
  <c r="L1991" i="9"/>
  <c r="M1991" i="9"/>
  <c r="N1991" i="9"/>
  <c r="O1991" i="9"/>
  <c r="P1991" i="9"/>
  <c r="Q1991" i="9"/>
  <c r="R1991" i="9"/>
  <c r="S1991" i="9"/>
  <c r="T1991" i="9"/>
  <c r="L1992" i="9"/>
  <c r="M1992" i="9"/>
  <c r="N1992" i="9"/>
  <c r="O1992" i="9"/>
  <c r="P1992" i="9"/>
  <c r="Q1992" i="9"/>
  <c r="R1992" i="9"/>
  <c r="S1992" i="9"/>
  <c r="T1992" i="9"/>
  <c r="L1993" i="9"/>
  <c r="M1993" i="9"/>
  <c r="N1993" i="9"/>
  <c r="O1993" i="9"/>
  <c r="P1993" i="9"/>
  <c r="Q1993" i="9"/>
  <c r="R1993" i="9"/>
  <c r="S1993" i="9"/>
  <c r="T1993" i="9"/>
  <c r="L1994" i="9"/>
  <c r="M1994" i="9"/>
  <c r="N1994" i="9"/>
  <c r="O1994" i="9"/>
  <c r="P1994" i="9"/>
  <c r="Q1994" i="9"/>
  <c r="R1994" i="9"/>
  <c r="S1994" i="9"/>
  <c r="T1994" i="9"/>
  <c r="L1995" i="9"/>
  <c r="M1995" i="9"/>
  <c r="N1995" i="9"/>
  <c r="O1995" i="9"/>
  <c r="P1995" i="9"/>
  <c r="Q1995" i="9"/>
  <c r="R1995" i="9"/>
  <c r="S1995" i="9"/>
  <c r="T1995" i="9"/>
  <c r="L1996" i="9"/>
  <c r="M1996" i="9"/>
  <c r="N1996" i="9"/>
  <c r="O1996" i="9"/>
  <c r="P1996" i="9"/>
  <c r="Q1996" i="9"/>
  <c r="R1996" i="9"/>
  <c r="S1996" i="9"/>
  <c r="T1996" i="9"/>
  <c r="L1997" i="9"/>
  <c r="M1997" i="9"/>
  <c r="N1997" i="9"/>
  <c r="O1997" i="9"/>
  <c r="P1997" i="9"/>
  <c r="Q1997" i="9"/>
  <c r="R1997" i="9"/>
  <c r="S1997" i="9"/>
  <c r="T1997" i="9"/>
  <c r="L1998" i="9"/>
  <c r="M1998" i="9"/>
  <c r="N1998" i="9"/>
  <c r="O1998" i="9"/>
  <c r="P1998" i="9"/>
  <c r="Q1998" i="9"/>
  <c r="R1998" i="9"/>
  <c r="S1998" i="9"/>
  <c r="T1998" i="9"/>
  <c r="L1999" i="9"/>
  <c r="M1999" i="9"/>
  <c r="N1999" i="9"/>
  <c r="O1999" i="9"/>
  <c r="P1999" i="9"/>
  <c r="Q1999" i="9"/>
  <c r="R1999" i="9"/>
  <c r="S1999" i="9"/>
  <c r="T1999" i="9"/>
  <c r="L2000" i="9"/>
  <c r="M2000" i="9"/>
  <c r="N2000" i="9"/>
  <c r="O2000" i="9"/>
  <c r="P2000" i="9"/>
  <c r="Q2000" i="9"/>
  <c r="R2000" i="9"/>
  <c r="S2000" i="9"/>
  <c r="T2000" i="9"/>
  <c r="L2001" i="9"/>
  <c r="M2001" i="9"/>
  <c r="N2001" i="9"/>
  <c r="O2001" i="9"/>
  <c r="P2001" i="9"/>
  <c r="Q2001" i="9"/>
  <c r="R2001" i="9"/>
  <c r="S2001" i="9"/>
  <c r="T2001" i="9"/>
  <c r="L2002" i="9"/>
  <c r="M2002" i="9"/>
  <c r="N2002" i="9"/>
  <c r="O2002" i="9"/>
  <c r="P2002" i="9"/>
  <c r="Q2002" i="9"/>
  <c r="R2002" i="9"/>
  <c r="S2002" i="9"/>
  <c r="T2002" i="9"/>
  <c r="L2003" i="9"/>
  <c r="M2003" i="9"/>
  <c r="N2003" i="9"/>
  <c r="O2003" i="9"/>
  <c r="P2003" i="9"/>
  <c r="Q2003" i="9"/>
  <c r="R2003" i="9"/>
  <c r="S2003" i="9"/>
  <c r="T2003" i="9"/>
  <c r="L2004" i="9"/>
  <c r="M2004" i="9"/>
  <c r="N2004" i="9"/>
  <c r="O2004" i="9"/>
  <c r="P2004" i="9"/>
  <c r="Q2004" i="9"/>
  <c r="R2004" i="9"/>
  <c r="S2004" i="9"/>
  <c r="T2004" i="9"/>
  <c r="L2005" i="9"/>
  <c r="M2005" i="9"/>
  <c r="N2005" i="9"/>
  <c r="O2005" i="9"/>
  <c r="P2005" i="9"/>
  <c r="Q2005" i="9"/>
  <c r="R2005" i="9"/>
  <c r="S2005" i="9"/>
  <c r="T2005" i="9"/>
  <c r="L2006" i="9"/>
  <c r="M2006" i="9"/>
  <c r="N2006" i="9"/>
  <c r="O2006" i="9"/>
  <c r="P2006" i="9"/>
  <c r="Q2006" i="9"/>
  <c r="R2006" i="9"/>
  <c r="S2006" i="9"/>
  <c r="T2006" i="9"/>
  <c r="L2007" i="9"/>
  <c r="M2007" i="9"/>
  <c r="N2007" i="9"/>
  <c r="O2007" i="9"/>
  <c r="P2007" i="9"/>
  <c r="Q2007" i="9"/>
  <c r="R2007" i="9"/>
  <c r="S2007" i="9"/>
  <c r="T2007" i="9"/>
  <c r="L2008" i="9"/>
  <c r="M2008" i="9"/>
  <c r="N2008" i="9"/>
  <c r="O2008" i="9"/>
  <c r="P2008" i="9"/>
  <c r="Q2008" i="9"/>
  <c r="R2008" i="9"/>
  <c r="S2008" i="9"/>
  <c r="T2008" i="9"/>
  <c r="L2009" i="9"/>
  <c r="M2009" i="9"/>
  <c r="N2009" i="9"/>
  <c r="O2009" i="9"/>
  <c r="P2009" i="9"/>
  <c r="Q2009" i="9"/>
  <c r="R2009" i="9"/>
  <c r="S2009" i="9"/>
  <c r="T2009" i="9"/>
  <c r="L2010" i="9"/>
  <c r="M2010" i="9"/>
  <c r="N2010" i="9"/>
  <c r="O2010" i="9"/>
  <c r="P2010" i="9"/>
  <c r="Q2010" i="9"/>
  <c r="R2010" i="9"/>
  <c r="S2010" i="9"/>
  <c r="T2010" i="9"/>
  <c r="L2011" i="9"/>
  <c r="M2011" i="9"/>
  <c r="N2011" i="9"/>
  <c r="O2011" i="9"/>
  <c r="P2011" i="9"/>
  <c r="Q2011" i="9"/>
  <c r="R2011" i="9"/>
  <c r="S2011" i="9"/>
  <c r="T2011" i="9"/>
  <c r="L2012" i="9"/>
  <c r="M2012" i="9"/>
  <c r="N2012" i="9"/>
  <c r="O2012" i="9"/>
  <c r="P2012" i="9"/>
  <c r="Q2012" i="9"/>
  <c r="R2012" i="9"/>
  <c r="S2012" i="9"/>
  <c r="T2012" i="9"/>
  <c r="L2013" i="9"/>
  <c r="M2013" i="9"/>
  <c r="N2013" i="9"/>
  <c r="O2013" i="9"/>
  <c r="P2013" i="9"/>
  <c r="Q2013" i="9"/>
  <c r="R2013" i="9"/>
  <c r="S2013" i="9"/>
  <c r="T2013" i="9"/>
  <c r="L2014" i="9"/>
  <c r="M2014" i="9"/>
  <c r="N2014" i="9"/>
  <c r="O2014" i="9"/>
  <c r="P2014" i="9"/>
  <c r="Q2014" i="9"/>
  <c r="R2014" i="9"/>
  <c r="S2014" i="9"/>
  <c r="T2014" i="9"/>
  <c r="L2015" i="9"/>
  <c r="M2015" i="9"/>
  <c r="N2015" i="9"/>
  <c r="O2015" i="9"/>
  <c r="P2015" i="9"/>
  <c r="Q2015" i="9"/>
  <c r="R2015" i="9"/>
  <c r="S2015" i="9"/>
  <c r="T2015" i="9"/>
  <c r="L2016" i="9"/>
  <c r="M2016" i="9"/>
  <c r="N2016" i="9"/>
  <c r="O2016" i="9"/>
  <c r="P2016" i="9"/>
  <c r="Q2016" i="9"/>
  <c r="R2016" i="9"/>
  <c r="S2016" i="9"/>
  <c r="T2016" i="9"/>
  <c r="L2017" i="9"/>
  <c r="M2017" i="9"/>
  <c r="N2017" i="9"/>
  <c r="O2017" i="9"/>
  <c r="P2017" i="9"/>
  <c r="Q2017" i="9"/>
  <c r="R2017" i="9"/>
  <c r="S2017" i="9"/>
  <c r="T2017" i="9"/>
  <c r="L2018" i="9"/>
  <c r="M2018" i="9"/>
  <c r="N2018" i="9"/>
  <c r="O2018" i="9"/>
  <c r="P2018" i="9"/>
  <c r="Q2018" i="9"/>
  <c r="R2018" i="9"/>
  <c r="S2018" i="9"/>
  <c r="T2018" i="9"/>
  <c r="L2019" i="9"/>
  <c r="M2019" i="9"/>
  <c r="N2019" i="9"/>
  <c r="O2019" i="9"/>
  <c r="P2019" i="9"/>
  <c r="Q2019" i="9"/>
  <c r="R2019" i="9"/>
  <c r="S2019" i="9"/>
  <c r="T2019" i="9"/>
  <c r="L2020" i="9"/>
  <c r="M2020" i="9"/>
  <c r="N2020" i="9"/>
  <c r="O2020" i="9"/>
  <c r="P2020" i="9"/>
  <c r="Q2020" i="9"/>
  <c r="R2020" i="9"/>
  <c r="S2020" i="9"/>
  <c r="T2020" i="9"/>
  <c r="L2021" i="9"/>
  <c r="M2021" i="9"/>
  <c r="N2021" i="9"/>
  <c r="O2021" i="9"/>
  <c r="P2021" i="9"/>
  <c r="Q2021" i="9"/>
  <c r="R2021" i="9"/>
  <c r="S2021" i="9"/>
  <c r="T2021" i="9"/>
  <c r="L2022" i="9"/>
  <c r="M2022" i="9"/>
  <c r="N2022" i="9"/>
  <c r="O2022" i="9"/>
  <c r="P2022" i="9"/>
  <c r="Q2022" i="9"/>
  <c r="R2022" i="9"/>
  <c r="S2022" i="9"/>
  <c r="T2022" i="9"/>
  <c r="L2023" i="9"/>
  <c r="M2023" i="9"/>
  <c r="N2023" i="9"/>
  <c r="O2023" i="9"/>
  <c r="P2023" i="9"/>
  <c r="Q2023" i="9"/>
  <c r="R2023" i="9"/>
  <c r="S2023" i="9"/>
  <c r="T2023" i="9"/>
  <c r="L2024" i="9"/>
  <c r="M2024" i="9"/>
  <c r="N2024" i="9"/>
  <c r="O2024" i="9"/>
  <c r="P2024" i="9"/>
  <c r="Q2024" i="9"/>
  <c r="R2024" i="9"/>
  <c r="S2024" i="9"/>
  <c r="T2024" i="9"/>
  <c r="L2025" i="9"/>
  <c r="M2025" i="9"/>
  <c r="N2025" i="9"/>
  <c r="O2025" i="9"/>
  <c r="P2025" i="9"/>
  <c r="Q2025" i="9"/>
  <c r="R2025" i="9"/>
  <c r="S2025" i="9"/>
  <c r="T2025" i="9"/>
  <c r="L2026" i="9"/>
  <c r="M2026" i="9"/>
  <c r="N2026" i="9"/>
  <c r="O2026" i="9"/>
  <c r="P2026" i="9"/>
  <c r="Q2026" i="9"/>
  <c r="R2026" i="9"/>
  <c r="S2026" i="9"/>
  <c r="T2026" i="9"/>
  <c r="L2027" i="9"/>
  <c r="M2027" i="9"/>
  <c r="N2027" i="9"/>
  <c r="O2027" i="9"/>
  <c r="P2027" i="9"/>
  <c r="Q2027" i="9"/>
  <c r="R2027" i="9"/>
  <c r="S2027" i="9"/>
  <c r="T2027" i="9"/>
  <c r="L2028" i="9"/>
  <c r="M2028" i="9"/>
  <c r="N2028" i="9"/>
  <c r="O2028" i="9"/>
  <c r="P2028" i="9"/>
  <c r="Q2028" i="9"/>
  <c r="R2028" i="9"/>
  <c r="S2028" i="9"/>
  <c r="T2028" i="9"/>
  <c r="L2029" i="9"/>
  <c r="M2029" i="9"/>
  <c r="N2029" i="9"/>
  <c r="O2029" i="9"/>
  <c r="P2029" i="9"/>
  <c r="Q2029" i="9"/>
  <c r="R2029" i="9"/>
  <c r="S2029" i="9"/>
  <c r="T2029" i="9"/>
  <c r="L2030" i="9"/>
  <c r="M2030" i="9"/>
  <c r="N2030" i="9"/>
  <c r="O2030" i="9"/>
  <c r="P2030" i="9"/>
  <c r="Q2030" i="9"/>
  <c r="R2030" i="9"/>
  <c r="S2030" i="9"/>
  <c r="T2030" i="9"/>
  <c r="L2031" i="9"/>
  <c r="M2031" i="9"/>
  <c r="N2031" i="9"/>
  <c r="O2031" i="9"/>
  <c r="P2031" i="9"/>
  <c r="Q2031" i="9"/>
  <c r="R2031" i="9"/>
  <c r="S2031" i="9"/>
  <c r="T2031" i="9"/>
  <c r="L2032" i="9"/>
  <c r="M2032" i="9"/>
  <c r="N2032" i="9"/>
  <c r="O2032" i="9"/>
  <c r="P2032" i="9"/>
  <c r="Q2032" i="9"/>
  <c r="R2032" i="9"/>
  <c r="S2032" i="9"/>
  <c r="T2032" i="9"/>
  <c r="L2033" i="9"/>
  <c r="M2033" i="9"/>
  <c r="N2033" i="9"/>
  <c r="O2033" i="9"/>
  <c r="P2033" i="9"/>
  <c r="Q2033" i="9"/>
  <c r="R2033" i="9"/>
  <c r="S2033" i="9"/>
  <c r="T2033" i="9"/>
  <c r="L2034" i="9"/>
  <c r="M2034" i="9"/>
  <c r="N2034" i="9"/>
  <c r="O2034" i="9"/>
  <c r="P2034" i="9"/>
  <c r="Q2034" i="9"/>
  <c r="R2034" i="9"/>
  <c r="S2034" i="9"/>
  <c r="T2034" i="9"/>
  <c r="L2035" i="9"/>
  <c r="M2035" i="9"/>
  <c r="N2035" i="9"/>
  <c r="O2035" i="9"/>
  <c r="P2035" i="9"/>
  <c r="Q2035" i="9"/>
  <c r="R2035" i="9"/>
  <c r="S2035" i="9"/>
  <c r="T2035" i="9"/>
  <c r="L2036" i="9"/>
  <c r="M2036" i="9"/>
  <c r="N2036" i="9"/>
  <c r="O2036" i="9"/>
  <c r="P2036" i="9"/>
  <c r="Q2036" i="9"/>
  <c r="R2036" i="9"/>
  <c r="S2036" i="9"/>
  <c r="T2036" i="9"/>
  <c r="L2037" i="9"/>
  <c r="M2037" i="9"/>
  <c r="N2037" i="9"/>
  <c r="O2037" i="9"/>
  <c r="P2037" i="9"/>
  <c r="Q2037" i="9"/>
  <c r="R2037" i="9"/>
  <c r="S2037" i="9"/>
  <c r="T2037" i="9"/>
  <c r="L2038" i="9"/>
  <c r="M2038" i="9"/>
  <c r="N2038" i="9"/>
  <c r="O2038" i="9"/>
  <c r="P2038" i="9"/>
  <c r="Q2038" i="9"/>
  <c r="R2038" i="9"/>
  <c r="S2038" i="9"/>
  <c r="T2038" i="9"/>
  <c r="L2039" i="9"/>
  <c r="M2039" i="9"/>
  <c r="N2039" i="9"/>
  <c r="O2039" i="9"/>
  <c r="P2039" i="9"/>
  <c r="Q2039" i="9"/>
  <c r="R2039" i="9"/>
  <c r="S2039" i="9"/>
  <c r="T2039" i="9"/>
  <c r="L2040" i="9"/>
  <c r="M2040" i="9"/>
  <c r="N2040" i="9"/>
  <c r="O2040" i="9"/>
  <c r="P2040" i="9"/>
  <c r="Q2040" i="9"/>
  <c r="R2040" i="9"/>
  <c r="S2040" i="9"/>
  <c r="T2040" i="9"/>
  <c r="L2041" i="9"/>
  <c r="M2041" i="9"/>
  <c r="N2041" i="9"/>
  <c r="O2041" i="9"/>
  <c r="P2041" i="9"/>
  <c r="Q2041" i="9"/>
  <c r="R2041" i="9"/>
  <c r="S2041" i="9"/>
  <c r="T2041" i="9"/>
  <c r="L2042" i="9"/>
  <c r="M2042" i="9"/>
  <c r="N2042" i="9"/>
  <c r="O2042" i="9"/>
  <c r="P2042" i="9"/>
  <c r="Q2042" i="9"/>
  <c r="R2042" i="9"/>
  <c r="S2042" i="9"/>
  <c r="T2042" i="9"/>
  <c r="L2043" i="9"/>
  <c r="M2043" i="9"/>
  <c r="N2043" i="9"/>
  <c r="O2043" i="9"/>
  <c r="P2043" i="9"/>
  <c r="Q2043" i="9"/>
  <c r="R2043" i="9"/>
  <c r="S2043" i="9"/>
  <c r="T2043" i="9"/>
  <c r="L2044" i="9"/>
  <c r="M2044" i="9"/>
  <c r="N2044" i="9"/>
  <c r="O2044" i="9"/>
  <c r="P2044" i="9"/>
  <c r="Q2044" i="9"/>
  <c r="R2044" i="9"/>
  <c r="S2044" i="9"/>
  <c r="T2044" i="9"/>
  <c r="L2045" i="9"/>
  <c r="M2045" i="9"/>
  <c r="N2045" i="9"/>
  <c r="O2045" i="9"/>
  <c r="P2045" i="9"/>
  <c r="Q2045" i="9"/>
  <c r="R2045" i="9"/>
  <c r="S2045" i="9"/>
  <c r="T2045" i="9"/>
  <c r="L2046" i="9"/>
  <c r="M2046" i="9"/>
  <c r="N2046" i="9"/>
  <c r="O2046" i="9"/>
  <c r="P2046" i="9"/>
  <c r="Q2046" i="9"/>
  <c r="R2046" i="9"/>
  <c r="S2046" i="9"/>
  <c r="T2046" i="9"/>
  <c r="L2047" i="9"/>
  <c r="M2047" i="9"/>
  <c r="N2047" i="9"/>
  <c r="O2047" i="9"/>
  <c r="P2047" i="9"/>
  <c r="Q2047" i="9"/>
  <c r="R2047" i="9"/>
  <c r="S2047" i="9"/>
  <c r="T2047" i="9"/>
  <c r="L2048" i="9"/>
  <c r="M2048" i="9"/>
  <c r="N2048" i="9"/>
  <c r="O2048" i="9"/>
  <c r="P2048" i="9"/>
  <c r="Q2048" i="9"/>
  <c r="R2048" i="9"/>
  <c r="S2048" i="9"/>
  <c r="T2048" i="9"/>
  <c r="L2049" i="9"/>
  <c r="M2049" i="9"/>
  <c r="N2049" i="9"/>
  <c r="O2049" i="9"/>
  <c r="P2049" i="9"/>
  <c r="Q2049" i="9"/>
  <c r="R2049" i="9"/>
  <c r="S2049" i="9"/>
  <c r="T2049" i="9"/>
  <c r="L2050" i="9"/>
  <c r="M2050" i="9"/>
  <c r="N2050" i="9"/>
  <c r="O2050" i="9"/>
  <c r="P2050" i="9"/>
  <c r="Q2050" i="9"/>
  <c r="R2050" i="9"/>
  <c r="S2050" i="9"/>
  <c r="T2050" i="9"/>
  <c r="L2051" i="9"/>
  <c r="M2051" i="9"/>
  <c r="N2051" i="9"/>
  <c r="O2051" i="9"/>
  <c r="P2051" i="9"/>
  <c r="Q2051" i="9"/>
  <c r="R2051" i="9"/>
  <c r="S2051" i="9"/>
  <c r="T2051" i="9"/>
  <c r="L2052" i="9"/>
  <c r="M2052" i="9"/>
  <c r="N2052" i="9"/>
  <c r="O2052" i="9"/>
  <c r="P2052" i="9"/>
  <c r="Q2052" i="9"/>
  <c r="R2052" i="9"/>
  <c r="S2052" i="9"/>
  <c r="T2052" i="9"/>
  <c r="L2053" i="9"/>
  <c r="M2053" i="9"/>
  <c r="N2053" i="9"/>
  <c r="O2053" i="9"/>
  <c r="P2053" i="9"/>
  <c r="Q2053" i="9"/>
  <c r="R2053" i="9"/>
  <c r="S2053" i="9"/>
  <c r="T2053" i="9"/>
  <c r="L2054" i="9"/>
  <c r="M2054" i="9"/>
  <c r="N2054" i="9"/>
  <c r="O2054" i="9"/>
  <c r="P2054" i="9"/>
  <c r="Q2054" i="9"/>
  <c r="R2054" i="9"/>
  <c r="S2054" i="9"/>
  <c r="T2054" i="9"/>
  <c r="L2055" i="9"/>
  <c r="M2055" i="9"/>
  <c r="N2055" i="9"/>
  <c r="O2055" i="9"/>
  <c r="P2055" i="9"/>
  <c r="Q2055" i="9"/>
  <c r="R2055" i="9"/>
  <c r="S2055" i="9"/>
  <c r="T2055" i="9"/>
  <c r="L2056" i="9"/>
  <c r="M2056" i="9"/>
  <c r="N2056" i="9"/>
  <c r="O2056" i="9"/>
  <c r="P2056" i="9"/>
  <c r="Q2056" i="9"/>
  <c r="R2056" i="9"/>
  <c r="S2056" i="9"/>
  <c r="T2056" i="9"/>
  <c r="L2057" i="9"/>
  <c r="M2057" i="9"/>
  <c r="N2057" i="9"/>
  <c r="O2057" i="9"/>
  <c r="P2057" i="9"/>
  <c r="Q2057" i="9"/>
  <c r="R2057" i="9"/>
  <c r="S2057" i="9"/>
  <c r="T2057" i="9"/>
  <c r="L2058" i="9"/>
  <c r="M2058" i="9"/>
  <c r="N2058" i="9"/>
  <c r="O2058" i="9"/>
  <c r="P2058" i="9"/>
  <c r="Q2058" i="9"/>
  <c r="R2058" i="9"/>
  <c r="S2058" i="9"/>
  <c r="T2058" i="9"/>
  <c r="L2059" i="9"/>
  <c r="M2059" i="9"/>
  <c r="N2059" i="9"/>
  <c r="O2059" i="9"/>
  <c r="P2059" i="9"/>
  <c r="Q2059" i="9"/>
  <c r="R2059" i="9"/>
  <c r="S2059" i="9"/>
  <c r="T2059" i="9"/>
  <c r="L2060" i="9"/>
  <c r="M2060" i="9"/>
  <c r="N2060" i="9"/>
  <c r="O2060" i="9"/>
  <c r="P2060" i="9"/>
  <c r="Q2060" i="9"/>
  <c r="R2060" i="9"/>
  <c r="S2060" i="9"/>
  <c r="T2060" i="9"/>
  <c r="L2061" i="9"/>
  <c r="M2061" i="9"/>
  <c r="N2061" i="9"/>
  <c r="O2061" i="9"/>
  <c r="P2061" i="9"/>
  <c r="Q2061" i="9"/>
  <c r="R2061" i="9"/>
  <c r="S2061" i="9"/>
  <c r="T2061" i="9"/>
  <c r="L2062" i="9"/>
  <c r="M2062" i="9"/>
  <c r="N2062" i="9"/>
  <c r="O2062" i="9"/>
  <c r="P2062" i="9"/>
  <c r="Q2062" i="9"/>
  <c r="R2062" i="9"/>
  <c r="S2062" i="9"/>
  <c r="T2062" i="9"/>
  <c r="L2063" i="9"/>
  <c r="M2063" i="9"/>
  <c r="N2063" i="9"/>
  <c r="O2063" i="9"/>
  <c r="P2063" i="9"/>
  <c r="Q2063" i="9"/>
  <c r="R2063" i="9"/>
  <c r="S2063" i="9"/>
  <c r="T2063" i="9"/>
  <c r="L2064" i="9"/>
  <c r="M2064" i="9"/>
  <c r="N2064" i="9"/>
  <c r="O2064" i="9"/>
  <c r="P2064" i="9"/>
  <c r="Q2064" i="9"/>
  <c r="R2064" i="9"/>
  <c r="S2064" i="9"/>
  <c r="T2064" i="9"/>
  <c r="L2065" i="9"/>
  <c r="M2065" i="9"/>
  <c r="N2065" i="9"/>
  <c r="O2065" i="9"/>
  <c r="P2065" i="9"/>
  <c r="Q2065" i="9"/>
  <c r="R2065" i="9"/>
  <c r="S2065" i="9"/>
  <c r="T2065" i="9"/>
  <c r="L2066" i="9"/>
  <c r="M2066" i="9"/>
  <c r="N2066" i="9"/>
  <c r="O2066" i="9"/>
  <c r="P2066" i="9"/>
  <c r="Q2066" i="9"/>
  <c r="R2066" i="9"/>
  <c r="S2066" i="9"/>
  <c r="T2066" i="9"/>
  <c r="L2067" i="9"/>
  <c r="M2067" i="9"/>
  <c r="N2067" i="9"/>
  <c r="O2067" i="9"/>
  <c r="P2067" i="9"/>
  <c r="Q2067" i="9"/>
  <c r="R2067" i="9"/>
  <c r="S2067" i="9"/>
  <c r="T2067" i="9"/>
  <c r="L2068" i="9"/>
  <c r="M2068" i="9"/>
  <c r="N2068" i="9"/>
  <c r="O2068" i="9"/>
  <c r="P2068" i="9"/>
  <c r="Q2068" i="9"/>
  <c r="R2068" i="9"/>
  <c r="S2068" i="9"/>
  <c r="T2068" i="9"/>
  <c r="L2069" i="9"/>
  <c r="M2069" i="9"/>
  <c r="N2069" i="9"/>
  <c r="O2069" i="9"/>
  <c r="P2069" i="9"/>
  <c r="Q2069" i="9"/>
  <c r="R2069" i="9"/>
  <c r="S2069" i="9"/>
  <c r="T2069" i="9"/>
  <c r="L2070" i="9"/>
  <c r="M2070" i="9"/>
  <c r="N2070" i="9"/>
  <c r="O2070" i="9"/>
  <c r="P2070" i="9"/>
  <c r="Q2070" i="9"/>
  <c r="R2070" i="9"/>
  <c r="S2070" i="9"/>
  <c r="T2070" i="9"/>
  <c r="L2071" i="9"/>
  <c r="M2071" i="9"/>
  <c r="N2071" i="9"/>
  <c r="O2071" i="9"/>
  <c r="P2071" i="9"/>
  <c r="Q2071" i="9"/>
  <c r="R2071" i="9"/>
  <c r="S2071" i="9"/>
  <c r="T2071" i="9"/>
  <c r="L2072" i="9"/>
  <c r="M2072" i="9"/>
  <c r="N2072" i="9"/>
  <c r="O2072" i="9"/>
  <c r="P2072" i="9"/>
  <c r="Q2072" i="9"/>
  <c r="R2072" i="9"/>
  <c r="S2072" i="9"/>
  <c r="T2072" i="9"/>
  <c r="L2073" i="9"/>
  <c r="M2073" i="9"/>
  <c r="N2073" i="9"/>
  <c r="O2073" i="9"/>
  <c r="P2073" i="9"/>
  <c r="Q2073" i="9"/>
  <c r="R2073" i="9"/>
  <c r="S2073" i="9"/>
  <c r="T2073" i="9"/>
  <c r="L2074" i="9"/>
  <c r="M2074" i="9"/>
  <c r="N2074" i="9"/>
  <c r="O2074" i="9"/>
  <c r="P2074" i="9"/>
  <c r="Q2074" i="9"/>
  <c r="R2074" i="9"/>
  <c r="S2074" i="9"/>
  <c r="T2074" i="9"/>
  <c r="L2075" i="9"/>
  <c r="M2075" i="9"/>
  <c r="N2075" i="9"/>
  <c r="O2075" i="9"/>
  <c r="P2075" i="9"/>
  <c r="Q2075" i="9"/>
  <c r="R2075" i="9"/>
  <c r="S2075" i="9"/>
  <c r="T2075" i="9"/>
  <c r="L2076" i="9"/>
  <c r="M2076" i="9"/>
  <c r="N2076" i="9"/>
  <c r="O2076" i="9"/>
  <c r="P2076" i="9"/>
  <c r="Q2076" i="9"/>
  <c r="R2076" i="9"/>
  <c r="S2076" i="9"/>
  <c r="T2076" i="9"/>
  <c r="L2077" i="9"/>
  <c r="M2077" i="9"/>
  <c r="N2077" i="9"/>
  <c r="O2077" i="9"/>
  <c r="P2077" i="9"/>
  <c r="Q2077" i="9"/>
  <c r="R2077" i="9"/>
  <c r="S2077" i="9"/>
  <c r="T2077" i="9"/>
  <c r="L2078" i="9"/>
  <c r="M2078" i="9"/>
  <c r="N2078" i="9"/>
  <c r="O2078" i="9"/>
  <c r="P2078" i="9"/>
  <c r="Q2078" i="9"/>
  <c r="R2078" i="9"/>
  <c r="S2078" i="9"/>
  <c r="T2078" i="9"/>
  <c r="L2079" i="9"/>
  <c r="M2079" i="9"/>
  <c r="N2079" i="9"/>
  <c r="O2079" i="9"/>
  <c r="P2079" i="9"/>
  <c r="Q2079" i="9"/>
  <c r="R2079" i="9"/>
  <c r="S2079" i="9"/>
  <c r="T2079" i="9"/>
  <c r="L2080" i="9"/>
  <c r="M2080" i="9"/>
  <c r="N2080" i="9"/>
  <c r="O2080" i="9"/>
  <c r="P2080" i="9"/>
  <c r="Q2080" i="9"/>
  <c r="R2080" i="9"/>
  <c r="S2080" i="9"/>
  <c r="T2080" i="9"/>
  <c r="L2081" i="9"/>
  <c r="M2081" i="9"/>
  <c r="N2081" i="9"/>
  <c r="O2081" i="9"/>
  <c r="P2081" i="9"/>
  <c r="Q2081" i="9"/>
  <c r="R2081" i="9"/>
  <c r="S2081" i="9"/>
  <c r="T2081" i="9"/>
  <c r="L2082" i="9"/>
  <c r="M2082" i="9"/>
  <c r="N2082" i="9"/>
  <c r="O2082" i="9"/>
  <c r="P2082" i="9"/>
  <c r="Q2082" i="9"/>
  <c r="R2082" i="9"/>
  <c r="S2082" i="9"/>
  <c r="T2082" i="9"/>
  <c r="L2083" i="9"/>
  <c r="M2083" i="9"/>
  <c r="N2083" i="9"/>
  <c r="O2083" i="9"/>
  <c r="P2083" i="9"/>
  <c r="Q2083" i="9"/>
  <c r="R2083" i="9"/>
  <c r="S2083" i="9"/>
  <c r="T2083" i="9"/>
  <c r="L2084" i="9"/>
  <c r="M2084" i="9"/>
  <c r="N2084" i="9"/>
  <c r="O2084" i="9"/>
  <c r="P2084" i="9"/>
  <c r="Q2084" i="9"/>
  <c r="R2084" i="9"/>
  <c r="S2084" i="9"/>
  <c r="T2084" i="9"/>
  <c r="L2085" i="9"/>
  <c r="M2085" i="9"/>
  <c r="N2085" i="9"/>
  <c r="O2085" i="9"/>
  <c r="P2085" i="9"/>
  <c r="Q2085" i="9"/>
  <c r="R2085" i="9"/>
  <c r="S2085" i="9"/>
  <c r="T2085" i="9"/>
  <c r="L2086" i="9"/>
  <c r="M2086" i="9"/>
  <c r="N2086" i="9"/>
  <c r="O2086" i="9"/>
  <c r="P2086" i="9"/>
  <c r="Q2086" i="9"/>
  <c r="R2086" i="9"/>
  <c r="S2086" i="9"/>
  <c r="T2086" i="9"/>
  <c r="L2087" i="9"/>
  <c r="M2087" i="9"/>
  <c r="N2087" i="9"/>
  <c r="O2087" i="9"/>
  <c r="P2087" i="9"/>
  <c r="Q2087" i="9"/>
  <c r="R2087" i="9"/>
  <c r="S2087" i="9"/>
  <c r="T2087" i="9"/>
  <c r="L2088" i="9"/>
  <c r="M2088" i="9"/>
  <c r="N2088" i="9"/>
  <c r="O2088" i="9"/>
  <c r="P2088" i="9"/>
  <c r="Q2088" i="9"/>
  <c r="R2088" i="9"/>
  <c r="S2088" i="9"/>
  <c r="T2088" i="9"/>
  <c r="L2089" i="9"/>
  <c r="M2089" i="9"/>
  <c r="N2089" i="9"/>
  <c r="O2089" i="9"/>
  <c r="P2089" i="9"/>
  <c r="Q2089" i="9"/>
  <c r="R2089" i="9"/>
  <c r="S2089" i="9"/>
  <c r="T2089" i="9"/>
  <c r="L2090" i="9"/>
  <c r="M2090" i="9"/>
  <c r="N2090" i="9"/>
  <c r="O2090" i="9"/>
  <c r="P2090" i="9"/>
  <c r="Q2090" i="9"/>
  <c r="R2090" i="9"/>
  <c r="S2090" i="9"/>
  <c r="T2090" i="9"/>
  <c r="L2091" i="9"/>
  <c r="M2091" i="9"/>
  <c r="N2091" i="9"/>
  <c r="O2091" i="9"/>
  <c r="P2091" i="9"/>
  <c r="Q2091" i="9"/>
  <c r="R2091" i="9"/>
  <c r="S2091" i="9"/>
  <c r="T2091" i="9"/>
  <c r="L2092" i="9"/>
  <c r="M2092" i="9"/>
  <c r="N2092" i="9"/>
  <c r="O2092" i="9"/>
  <c r="P2092" i="9"/>
  <c r="Q2092" i="9"/>
  <c r="R2092" i="9"/>
  <c r="S2092" i="9"/>
  <c r="T2092" i="9"/>
  <c r="L2093" i="9"/>
  <c r="M2093" i="9"/>
  <c r="N2093" i="9"/>
  <c r="O2093" i="9"/>
  <c r="P2093" i="9"/>
  <c r="Q2093" i="9"/>
  <c r="R2093" i="9"/>
  <c r="S2093" i="9"/>
  <c r="T2093" i="9"/>
  <c r="L2094" i="9"/>
  <c r="M2094" i="9"/>
  <c r="N2094" i="9"/>
  <c r="O2094" i="9"/>
  <c r="P2094" i="9"/>
  <c r="Q2094" i="9"/>
  <c r="R2094" i="9"/>
  <c r="S2094" i="9"/>
  <c r="T2094" i="9"/>
  <c r="L2095" i="9"/>
  <c r="M2095" i="9"/>
  <c r="N2095" i="9"/>
  <c r="O2095" i="9"/>
  <c r="P2095" i="9"/>
  <c r="Q2095" i="9"/>
  <c r="R2095" i="9"/>
  <c r="S2095" i="9"/>
  <c r="T2095" i="9"/>
  <c r="L2096" i="9"/>
  <c r="M2096" i="9"/>
  <c r="N2096" i="9"/>
  <c r="O2096" i="9"/>
  <c r="P2096" i="9"/>
  <c r="Q2096" i="9"/>
  <c r="R2096" i="9"/>
  <c r="S2096" i="9"/>
  <c r="T2096" i="9"/>
  <c r="L2097" i="9"/>
  <c r="M2097" i="9"/>
  <c r="N2097" i="9"/>
  <c r="O2097" i="9"/>
  <c r="P2097" i="9"/>
  <c r="Q2097" i="9"/>
  <c r="R2097" i="9"/>
  <c r="S2097" i="9"/>
  <c r="T2097" i="9"/>
  <c r="L2098" i="9"/>
  <c r="M2098" i="9"/>
  <c r="N2098" i="9"/>
  <c r="O2098" i="9"/>
  <c r="P2098" i="9"/>
  <c r="Q2098" i="9"/>
  <c r="R2098" i="9"/>
  <c r="S2098" i="9"/>
  <c r="T2098" i="9"/>
  <c r="L2099" i="9"/>
  <c r="M2099" i="9"/>
  <c r="N2099" i="9"/>
  <c r="O2099" i="9"/>
  <c r="P2099" i="9"/>
  <c r="Q2099" i="9"/>
  <c r="R2099" i="9"/>
  <c r="S2099" i="9"/>
  <c r="T2099" i="9"/>
  <c r="L2100" i="9"/>
  <c r="M2100" i="9"/>
  <c r="N2100" i="9"/>
  <c r="O2100" i="9"/>
  <c r="P2100" i="9"/>
  <c r="Q2100" i="9"/>
  <c r="R2100" i="9"/>
  <c r="S2100" i="9"/>
  <c r="T2100" i="9"/>
  <c r="L2101" i="9"/>
  <c r="M2101" i="9"/>
  <c r="N2101" i="9"/>
  <c r="O2101" i="9"/>
  <c r="P2101" i="9"/>
  <c r="Q2101" i="9"/>
  <c r="R2101" i="9"/>
  <c r="S2101" i="9"/>
  <c r="T2101" i="9"/>
  <c r="L2102" i="9"/>
  <c r="M2102" i="9"/>
  <c r="N2102" i="9"/>
  <c r="O2102" i="9"/>
  <c r="P2102" i="9"/>
  <c r="Q2102" i="9"/>
  <c r="R2102" i="9"/>
  <c r="S2102" i="9"/>
  <c r="T2102" i="9"/>
  <c r="L2103" i="9"/>
  <c r="M2103" i="9"/>
  <c r="N2103" i="9"/>
  <c r="O2103" i="9"/>
  <c r="P2103" i="9"/>
  <c r="Q2103" i="9"/>
  <c r="R2103" i="9"/>
  <c r="S2103" i="9"/>
  <c r="T2103" i="9"/>
  <c r="L2104" i="9"/>
  <c r="M2104" i="9"/>
  <c r="N2104" i="9"/>
  <c r="O2104" i="9"/>
  <c r="P2104" i="9"/>
  <c r="Q2104" i="9"/>
  <c r="R2104" i="9"/>
  <c r="S2104" i="9"/>
  <c r="T2104" i="9"/>
  <c r="L2105" i="9"/>
  <c r="M2105" i="9"/>
  <c r="N2105" i="9"/>
  <c r="O2105" i="9"/>
  <c r="P2105" i="9"/>
  <c r="Q2105" i="9"/>
  <c r="R2105" i="9"/>
  <c r="S2105" i="9"/>
  <c r="T2105" i="9"/>
  <c r="L2106" i="9"/>
  <c r="M2106" i="9"/>
  <c r="N2106" i="9"/>
  <c r="O2106" i="9"/>
  <c r="P2106" i="9"/>
  <c r="Q2106" i="9"/>
  <c r="R2106" i="9"/>
  <c r="S2106" i="9"/>
  <c r="T2106" i="9"/>
  <c r="L2107" i="9"/>
  <c r="M2107" i="9"/>
  <c r="N2107" i="9"/>
  <c r="O2107" i="9"/>
  <c r="P2107" i="9"/>
  <c r="Q2107" i="9"/>
  <c r="R2107" i="9"/>
  <c r="S2107" i="9"/>
  <c r="T2107" i="9"/>
  <c r="L2108" i="9"/>
  <c r="M2108" i="9"/>
  <c r="N2108" i="9"/>
  <c r="O2108" i="9"/>
  <c r="P2108" i="9"/>
  <c r="Q2108" i="9"/>
  <c r="R2108" i="9"/>
  <c r="S2108" i="9"/>
  <c r="T2108" i="9"/>
  <c r="L2109" i="9"/>
  <c r="M2109" i="9"/>
  <c r="N2109" i="9"/>
  <c r="O2109" i="9"/>
  <c r="P2109" i="9"/>
  <c r="Q2109" i="9"/>
  <c r="R2109" i="9"/>
  <c r="S2109" i="9"/>
  <c r="T2109" i="9"/>
  <c r="L2110" i="9"/>
  <c r="M2110" i="9"/>
  <c r="N2110" i="9"/>
  <c r="O2110" i="9"/>
  <c r="P2110" i="9"/>
  <c r="Q2110" i="9"/>
  <c r="R2110" i="9"/>
  <c r="S2110" i="9"/>
  <c r="T2110" i="9"/>
  <c r="L2111" i="9"/>
  <c r="M2111" i="9"/>
  <c r="N2111" i="9"/>
  <c r="O2111" i="9"/>
  <c r="P2111" i="9"/>
  <c r="Q2111" i="9"/>
  <c r="R2111" i="9"/>
  <c r="S2111" i="9"/>
  <c r="T2111" i="9"/>
  <c r="L2112" i="9"/>
  <c r="M2112" i="9"/>
  <c r="N2112" i="9"/>
  <c r="O2112" i="9"/>
  <c r="P2112" i="9"/>
  <c r="Q2112" i="9"/>
  <c r="R2112" i="9"/>
  <c r="S2112" i="9"/>
  <c r="T2112" i="9"/>
  <c r="L2113" i="9"/>
  <c r="M2113" i="9"/>
  <c r="N2113" i="9"/>
  <c r="O2113" i="9"/>
  <c r="P2113" i="9"/>
  <c r="Q2113" i="9"/>
  <c r="R2113" i="9"/>
  <c r="S2113" i="9"/>
  <c r="T2113" i="9"/>
  <c r="L2114" i="9"/>
  <c r="M2114" i="9"/>
  <c r="N2114" i="9"/>
  <c r="O2114" i="9"/>
  <c r="P2114" i="9"/>
  <c r="Q2114" i="9"/>
  <c r="R2114" i="9"/>
  <c r="S2114" i="9"/>
  <c r="T2114" i="9"/>
  <c r="L2115" i="9"/>
  <c r="M2115" i="9"/>
  <c r="N2115" i="9"/>
  <c r="O2115" i="9"/>
  <c r="P2115" i="9"/>
  <c r="Q2115" i="9"/>
  <c r="R2115" i="9"/>
  <c r="S2115" i="9"/>
  <c r="T2115" i="9"/>
  <c r="L2116" i="9"/>
  <c r="M2116" i="9"/>
  <c r="N2116" i="9"/>
  <c r="O2116" i="9"/>
  <c r="P2116" i="9"/>
  <c r="Q2116" i="9"/>
  <c r="R2116" i="9"/>
  <c r="S2116" i="9"/>
  <c r="T2116" i="9"/>
  <c r="L2117" i="9"/>
  <c r="M2117" i="9"/>
  <c r="N2117" i="9"/>
  <c r="O2117" i="9"/>
  <c r="P2117" i="9"/>
  <c r="Q2117" i="9"/>
  <c r="R2117" i="9"/>
  <c r="S2117" i="9"/>
  <c r="T2117" i="9"/>
  <c r="L2118" i="9"/>
  <c r="M2118" i="9"/>
  <c r="N2118" i="9"/>
  <c r="O2118" i="9"/>
  <c r="P2118" i="9"/>
  <c r="Q2118" i="9"/>
  <c r="R2118" i="9"/>
  <c r="S2118" i="9"/>
  <c r="T2118" i="9"/>
  <c r="L2119" i="9"/>
  <c r="M2119" i="9"/>
  <c r="N2119" i="9"/>
  <c r="O2119" i="9"/>
  <c r="P2119" i="9"/>
  <c r="Q2119" i="9"/>
  <c r="R2119" i="9"/>
  <c r="S2119" i="9"/>
  <c r="T2119" i="9"/>
  <c r="L2120" i="9"/>
  <c r="M2120" i="9"/>
  <c r="N2120" i="9"/>
  <c r="O2120" i="9"/>
  <c r="P2120" i="9"/>
  <c r="Q2120" i="9"/>
  <c r="R2120" i="9"/>
  <c r="S2120" i="9"/>
  <c r="T2120" i="9"/>
  <c r="L2121" i="9"/>
  <c r="M2121" i="9"/>
  <c r="N2121" i="9"/>
  <c r="O2121" i="9"/>
  <c r="P2121" i="9"/>
  <c r="Q2121" i="9"/>
  <c r="R2121" i="9"/>
  <c r="S2121" i="9"/>
  <c r="T2121" i="9"/>
  <c r="L2122" i="9"/>
  <c r="M2122" i="9"/>
  <c r="N2122" i="9"/>
  <c r="O2122" i="9"/>
  <c r="P2122" i="9"/>
  <c r="Q2122" i="9"/>
  <c r="R2122" i="9"/>
  <c r="S2122" i="9"/>
  <c r="T2122" i="9"/>
  <c r="L2123" i="9"/>
  <c r="M2123" i="9"/>
  <c r="N2123" i="9"/>
  <c r="O2123" i="9"/>
  <c r="P2123" i="9"/>
  <c r="Q2123" i="9"/>
  <c r="R2123" i="9"/>
  <c r="S2123" i="9"/>
  <c r="T2123" i="9"/>
  <c r="L2124" i="9"/>
  <c r="M2124" i="9"/>
  <c r="N2124" i="9"/>
  <c r="O2124" i="9"/>
  <c r="P2124" i="9"/>
  <c r="Q2124" i="9"/>
  <c r="R2124" i="9"/>
  <c r="S2124" i="9"/>
  <c r="T2124" i="9"/>
  <c r="L2125" i="9"/>
  <c r="M2125" i="9"/>
  <c r="N2125" i="9"/>
  <c r="O2125" i="9"/>
  <c r="P2125" i="9"/>
  <c r="Q2125" i="9"/>
  <c r="R2125" i="9"/>
  <c r="S2125" i="9"/>
  <c r="T2125" i="9"/>
  <c r="L2126" i="9"/>
  <c r="M2126" i="9"/>
  <c r="N2126" i="9"/>
  <c r="O2126" i="9"/>
  <c r="P2126" i="9"/>
  <c r="Q2126" i="9"/>
  <c r="R2126" i="9"/>
  <c r="S2126" i="9"/>
  <c r="T2126" i="9"/>
  <c r="L2127" i="9"/>
  <c r="M2127" i="9"/>
  <c r="N2127" i="9"/>
  <c r="O2127" i="9"/>
  <c r="P2127" i="9"/>
  <c r="Q2127" i="9"/>
  <c r="R2127" i="9"/>
  <c r="S2127" i="9"/>
  <c r="T2127" i="9"/>
  <c r="L2128" i="9"/>
  <c r="M2128" i="9"/>
  <c r="N2128" i="9"/>
  <c r="O2128" i="9"/>
  <c r="P2128" i="9"/>
  <c r="Q2128" i="9"/>
  <c r="R2128" i="9"/>
  <c r="S2128" i="9"/>
  <c r="T2128" i="9"/>
  <c r="L2129" i="9"/>
  <c r="M2129" i="9"/>
  <c r="N2129" i="9"/>
  <c r="O2129" i="9"/>
  <c r="P2129" i="9"/>
  <c r="Q2129" i="9"/>
  <c r="R2129" i="9"/>
  <c r="S2129" i="9"/>
  <c r="T2129" i="9"/>
  <c r="L2130" i="9"/>
  <c r="M2130" i="9"/>
  <c r="N2130" i="9"/>
  <c r="O2130" i="9"/>
  <c r="P2130" i="9"/>
  <c r="Q2130" i="9"/>
  <c r="R2130" i="9"/>
  <c r="S2130" i="9"/>
  <c r="T2130" i="9"/>
  <c r="L2131" i="9"/>
  <c r="M2131" i="9"/>
  <c r="N2131" i="9"/>
  <c r="O2131" i="9"/>
  <c r="P2131" i="9"/>
  <c r="Q2131" i="9"/>
  <c r="R2131" i="9"/>
  <c r="S2131" i="9"/>
  <c r="T2131" i="9"/>
  <c r="L2132" i="9"/>
  <c r="M2132" i="9"/>
  <c r="N2132" i="9"/>
  <c r="O2132" i="9"/>
  <c r="P2132" i="9"/>
  <c r="Q2132" i="9"/>
  <c r="R2132" i="9"/>
  <c r="S2132" i="9"/>
  <c r="T2132" i="9"/>
  <c r="L2133" i="9"/>
  <c r="M2133" i="9"/>
  <c r="N2133" i="9"/>
  <c r="O2133" i="9"/>
  <c r="P2133" i="9"/>
  <c r="Q2133" i="9"/>
  <c r="R2133" i="9"/>
  <c r="S2133" i="9"/>
  <c r="T2133" i="9"/>
  <c r="L2134" i="9"/>
  <c r="M2134" i="9"/>
  <c r="N2134" i="9"/>
  <c r="O2134" i="9"/>
  <c r="P2134" i="9"/>
  <c r="Q2134" i="9"/>
  <c r="R2134" i="9"/>
  <c r="S2134" i="9"/>
  <c r="T2134" i="9"/>
  <c r="L2135" i="9"/>
  <c r="M2135" i="9"/>
  <c r="N2135" i="9"/>
  <c r="O2135" i="9"/>
  <c r="P2135" i="9"/>
  <c r="Q2135" i="9"/>
  <c r="R2135" i="9"/>
  <c r="S2135" i="9"/>
  <c r="T2135" i="9"/>
  <c r="L2136" i="9"/>
  <c r="M2136" i="9"/>
  <c r="N2136" i="9"/>
  <c r="O2136" i="9"/>
  <c r="P2136" i="9"/>
  <c r="Q2136" i="9"/>
  <c r="R2136" i="9"/>
  <c r="S2136" i="9"/>
  <c r="T2136" i="9"/>
  <c r="L2137" i="9"/>
  <c r="M2137" i="9"/>
  <c r="N2137" i="9"/>
  <c r="O2137" i="9"/>
  <c r="P2137" i="9"/>
  <c r="Q2137" i="9"/>
  <c r="R2137" i="9"/>
  <c r="S2137" i="9"/>
  <c r="T2137" i="9"/>
  <c r="L2138" i="9"/>
  <c r="M2138" i="9"/>
  <c r="N2138" i="9"/>
  <c r="O2138" i="9"/>
  <c r="P2138" i="9"/>
  <c r="Q2138" i="9"/>
  <c r="R2138" i="9"/>
  <c r="S2138" i="9"/>
  <c r="T2138" i="9"/>
  <c r="L2139" i="9"/>
  <c r="M2139" i="9"/>
  <c r="N2139" i="9"/>
  <c r="O2139" i="9"/>
  <c r="P2139" i="9"/>
  <c r="Q2139" i="9"/>
  <c r="R2139" i="9"/>
  <c r="S2139" i="9"/>
  <c r="T2139" i="9"/>
  <c r="L2140" i="9"/>
  <c r="M2140" i="9"/>
  <c r="N2140" i="9"/>
  <c r="O2140" i="9"/>
  <c r="P2140" i="9"/>
  <c r="Q2140" i="9"/>
  <c r="R2140" i="9"/>
  <c r="S2140" i="9"/>
  <c r="T2140" i="9"/>
  <c r="L2141" i="9"/>
  <c r="M2141" i="9"/>
  <c r="N2141" i="9"/>
  <c r="O2141" i="9"/>
  <c r="P2141" i="9"/>
  <c r="Q2141" i="9"/>
  <c r="R2141" i="9"/>
  <c r="S2141" i="9"/>
  <c r="T2141" i="9"/>
  <c r="L2142" i="9"/>
  <c r="M2142" i="9"/>
  <c r="N2142" i="9"/>
  <c r="O2142" i="9"/>
  <c r="P2142" i="9"/>
  <c r="Q2142" i="9"/>
  <c r="R2142" i="9"/>
  <c r="S2142" i="9"/>
  <c r="T2142" i="9"/>
  <c r="L2143" i="9"/>
  <c r="M2143" i="9"/>
  <c r="N2143" i="9"/>
  <c r="O2143" i="9"/>
  <c r="P2143" i="9"/>
  <c r="Q2143" i="9"/>
  <c r="R2143" i="9"/>
  <c r="S2143" i="9"/>
  <c r="T2143" i="9"/>
  <c r="L2144" i="9"/>
  <c r="M2144" i="9"/>
  <c r="N2144" i="9"/>
  <c r="O2144" i="9"/>
  <c r="P2144" i="9"/>
  <c r="Q2144" i="9"/>
  <c r="R2144" i="9"/>
  <c r="S2144" i="9"/>
  <c r="T2144" i="9"/>
  <c r="L2145" i="9"/>
  <c r="M2145" i="9"/>
  <c r="N2145" i="9"/>
  <c r="O2145" i="9"/>
  <c r="P2145" i="9"/>
  <c r="Q2145" i="9"/>
  <c r="R2145" i="9"/>
  <c r="S2145" i="9"/>
  <c r="T2145" i="9"/>
  <c r="L2146" i="9"/>
  <c r="M2146" i="9"/>
  <c r="N2146" i="9"/>
  <c r="O2146" i="9"/>
  <c r="P2146" i="9"/>
  <c r="Q2146" i="9"/>
  <c r="R2146" i="9"/>
  <c r="S2146" i="9"/>
  <c r="T2146" i="9"/>
  <c r="L2147" i="9"/>
  <c r="M2147" i="9"/>
  <c r="N2147" i="9"/>
  <c r="O2147" i="9"/>
  <c r="P2147" i="9"/>
  <c r="Q2147" i="9"/>
  <c r="R2147" i="9"/>
  <c r="S2147" i="9"/>
  <c r="T2147" i="9"/>
  <c r="L2148" i="9"/>
  <c r="M2148" i="9"/>
  <c r="N2148" i="9"/>
  <c r="O2148" i="9"/>
  <c r="P2148" i="9"/>
  <c r="Q2148" i="9"/>
  <c r="R2148" i="9"/>
  <c r="S2148" i="9"/>
  <c r="T2148" i="9"/>
  <c r="L2149" i="9"/>
  <c r="M2149" i="9"/>
  <c r="N2149" i="9"/>
  <c r="O2149" i="9"/>
  <c r="P2149" i="9"/>
  <c r="Q2149" i="9"/>
  <c r="R2149" i="9"/>
  <c r="S2149" i="9"/>
  <c r="T2149" i="9"/>
  <c r="L2150" i="9"/>
  <c r="M2150" i="9"/>
  <c r="N2150" i="9"/>
  <c r="O2150" i="9"/>
  <c r="P2150" i="9"/>
  <c r="Q2150" i="9"/>
  <c r="R2150" i="9"/>
  <c r="S2150" i="9"/>
  <c r="T2150" i="9"/>
  <c r="L2151" i="9"/>
  <c r="M2151" i="9"/>
  <c r="N2151" i="9"/>
  <c r="O2151" i="9"/>
  <c r="P2151" i="9"/>
  <c r="Q2151" i="9"/>
  <c r="R2151" i="9"/>
  <c r="S2151" i="9"/>
  <c r="T2151" i="9"/>
  <c r="L2152" i="9"/>
  <c r="M2152" i="9"/>
  <c r="N2152" i="9"/>
  <c r="O2152" i="9"/>
  <c r="P2152" i="9"/>
  <c r="Q2152" i="9"/>
  <c r="R2152" i="9"/>
  <c r="S2152" i="9"/>
  <c r="T2152" i="9"/>
  <c r="L2153" i="9"/>
  <c r="M2153" i="9"/>
  <c r="N2153" i="9"/>
  <c r="O2153" i="9"/>
  <c r="P2153" i="9"/>
  <c r="Q2153" i="9"/>
  <c r="R2153" i="9"/>
  <c r="S2153" i="9"/>
  <c r="T2153" i="9"/>
  <c r="L2154" i="9"/>
  <c r="M2154" i="9"/>
  <c r="N2154" i="9"/>
  <c r="O2154" i="9"/>
  <c r="P2154" i="9"/>
  <c r="Q2154" i="9"/>
  <c r="R2154" i="9"/>
  <c r="S2154" i="9"/>
  <c r="T2154" i="9"/>
  <c r="L2155" i="9"/>
  <c r="M2155" i="9"/>
  <c r="N2155" i="9"/>
  <c r="O2155" i="9"/>
  <c r="P2155" i="9"/>
  <c r="Q2155" i="9"/>
  <c r="R2155" i="9"/>
  <c r="S2155" i="9"/>
  <c r="T2155" i="9"/>
  <c r="L2156" i="9"/>
  <c r="M2156" i="9"/>
  <c r="N2156" i="9"/>
  <c r="O2156" i="9"/>
  <c r="P2156" i="9"/>
  <c r="Q2156" i="9"/>
  <c r="R2156" i="9"/>
  <c r="S2156" i="9"/>
  <c r="T2156" i="9"/>
  <c r="L2157" i="9"/>
  <c r="M2157" i="9"/>
  <c r="N2157" i="9"/>
  <c r="O2157" i="9"/>
  <c r="P2157" i="9"/>
  <c r="Q2157" i="9"/>
  <c r="R2157" i="9"/>
  <c r="S2157" i="9"/>
  <c r="T2157" i="9"/>
  <c r="L2158" i="9"/>
  <c r="M2158" i="9"/>
  <c r="N2158" i="9"/>
  <c r="O2158" i="9"/>
  <c r="P2158" i="9"/>
  <c r="Q2158" i="9"/>
  <c r="R2158" i="9"/>
  <c r="S2158" i="9"/>
  <c r="T2158" i="9"/>
  <c r="L2159" i="9"/>
  <c r="M2159" i="9"/>
  <c r="N2159" i="9"/>
  <c r="O2159" i="9"/>
  <c r="P2159" i="9"/>
  <c r="Q2159" i="9"/>
  <c r="R2159" i="9"/>
  <c r="S2159" i="9"/>
  <c r="T2159" i="9"/>
  <c r="L2160" i="9"/>
  <c r="M2160" i="9"/>
  <c r="N2160" i="9"/>
  <c r="O2160" i="9"/>
  <c r="P2160" i="9"/>
  <c r="Q2160" i="9"/>
  <c r="R2160" i="9"/>
  <c r="S2160" i="9"/>
  <c r="T2160" i="9"/>
  <c r="L2161" i="9"/>
  <c r="M2161" i="9"/>
  <c r="N2161" i="9"/>
  <c r="O2161" i="9"/>
  <c r="P2161" i="9"/>
  <c r="Q2161" i="9"/>
  <c r="R2161" i="9"/>
  <c r="S2161" i="9"/>
  <c r="T2161" i="9"/>
  <c r="L2162" i="9"/>
  <c r="M2162" i="9"/>
  <c r="N2162" i="9"/>
  <c r="O2162" i="9"/>
  <c r="P2162" i="9"/>
  <c r="Q2162" i="9"/>
  <c r="R2162" i="9"/>
  <c r="S2162" i="9"/>
  <c r="T2162" i="9"/>
  <c r="L2163" i="9"/>
  <c r="M2163" i="9"/>
  <c r="N2163" i="9"/>
  <c r="O2163" i="9"/>
  <c r="P2163" i="9"/>
  <c r="Q2163" i="9"/>
  <c r="R2163" i="9"/>
  <c r="S2163" i="9"/>
  <c r="T2163" i="9"/>
  <c r="L2164" i="9"/>
  <c r="M2164" i="9"/>
  <c r="N2164" i="9"/>
  <c r="O2164" i="9"/>
  <c r="P2164" i="9"/>
  <c r="Q2164" i="9"/>
  <c r="R2164" i="9"/>
  <c r="S2164" i="9"/>
  <c r="T2164" i="9"/>
  <c r="L2165" i="9"/>
  <c r="M2165" i="9"/>
  <c r="N2165" i="9"/>
  <c r="O2165" i="9"/>
  <c r="P2165" i="9"/>
  <c r="Q2165" i="9"/>
  <c r="R2165" i="9"/>
  <c r="S2165" i="9"/>
  <c r="T2165" i="9"/>
  <c r="L2166" i="9"/>
  <c r="M2166" i="9"/>
  <c r="N2166" i="9"/>
  <c r="O2166" i="9"/>
  <c r="P2166" i="9"/>
  <c r="Q2166" i="9"/>
  <c r="R2166" i="9"/>
  <c r="S2166" i="9"/>
  <c r="T2166" i="9"/>
  <c r="L2167" i="9"/>
  <c r="M2167" i="9"/>
  <c r="N2167" i="9"/>
  <c r="O2167" i="9"/>
  <c r="P2167" i="9"/>
  <c r="Q2167" i="9"/>
  <c r="R2167" i="9"/>
  <c r="S2167" i="9"/>
  <c r="T2167" i="9"/>
  <c r="L2168" i="9"/>
  <c r="M2168" i="9"/>
  <c r="N2168" i="9"/>
  <c r="O2168" i="9"/>
  <c r="P2168" i="9"/>
  <c r="Q2168" i="9"/>
  <c r="R2168" i="9"/>
  <c r="S2168" i="9"/>
  <c r="T2168" i="9"/>
  <c r="L2169" i="9"/>
  <c r="M2169" i="9"/>
  <c r="N2169" i="9"/>
  <c r="O2169" i="9"/>
  <c r="P2169" i="9"/>
  <c r="Q2169" i="9"/>
  <c r="R2169" i="9"/>
  <c r="S2169" i="9"/>
  <c r="T2169" i="9"/>
  <c r="L2170" i="9"/>
  <c r="M2170" i="9"/>
  <c r="N2170" i="9"/>
  <c r="O2170" i="9"/>
  <c r="P2170" i="9"/>
  <c r="Q2170" i="9"/>
  <c r="R2170" i="9"/>
  <c r="S2170" i="9"/>
  <c r="T2170" i="9"/>
  <c r="L2171" i="9"/>
  <c r="M2171" i="9"/>
  <c r="N2171" i="9"/>
  <c r="O2171" i="9"/>
  <c r="P2171" i="9"/>
  <c r="Q2171" i="9"/>
  <c r="R2171" i="9"/>
  <c r="S2171" i="9"/>
  <c r="T2171" i="9"/>
  <c r="L2172" i="9"/>
  <c r="M2172" i="9"/>
  <c r="N2172" i="9"/>
  <c r="O2172" i="9"/>
  <c r="P2172" i="9"/>
  <c r="Q2172" i="9"/>
  <c r="R2172" i="9"/>
  <c r="S2172" i="9"/>
  <c r="T2172" i="9"/>
  <c r="L2173" i="9"/>
  <c r="M2173" i="9"/>
  <c r="N2173" i="9"/>
  <c r="O2173" i="9"/>
  <c r="P2173" i="9"/>
  <c r="Q2173" i="9"/>
  <c r="R2173" i="9"/>
  <c r="S2173" i="9"/>
  <c r="T2173" i="9"/>
  <c r="L2174" i="9"/>
  <c r="M2174" i="9"/>
  <c r="N2174" i="9"/>
  <c r="O2174" i="9"/>
  <c r="P2174" i="9"/>
  <c r="Q2174" i="9"/>
  <c r="R2174" i="9"/>
  <c r="S2174" i="9"/>
  <c r="T2174" i="9"/>
  <c r="L2175" i="9"/>
  <c r="M2175" i="9"/>
  <c r="N2175" i="9"/>
  <c r="O2175" i="9"/>
  <c r="P2175" i="9"/>
  <c r="Q2175" i="9"/>
  <c r="R2175" i="9"/>
  <c r="S2175" i="9"/>
  <c r="T2175" i="9"/>
  <c r="L2176" i="9"/>
  <c r="M2176" i="9"/>
  <c r="N2176" i="9"/>
  <c r="O2176" i="9"/>
  <c r="P2176" i="9"/>
  <c r="Q2176" i="9"/>
  <c r="R2176" i="9"/>
  <c r="S2176" i="9"/>
  <c r="T2176" i="9"/>
  <c r="L2177" i="9"/>
  <c r="M2177" i="9"/>
  <c r="N2177" i="9"/>
  <c r="O2177" i="9"/>
  <c r="P2177" i="9"/>
  <c r="Q2177" i="9"/>
  <c r="R2177" i="9"/>
  <c r="S2177" i="9"/>
  <c r="T2177" i="9"/>
  <c r="L2178" i="9"/>
  <c r="M2178" i="9"/>
  <c r="N2178" i="9"/>
  <c r="O2178" i="9"/>
  <c r="P2178" i="9"/>
  <c r="Q2178" i="9"/>
  <c r="R2178" i="9"/>
  <c r="S2178" i="9"/>
  <c r="T2178" i="9"/>
  <c r="L2179" i="9"/>
  <c r="M2179" i="9"/>
  <c r="N2179" i="9"/>
  <c r="O2179" i="9"/>
  <c r="P2179" i="9"/>
  <c r="Q2179" i="9"/>
  <c r="R2179" i="9"/>
  <c r="S2179" i="9"/>
  <c r="T2179" i="9"/>
  <c r="L2180" i="9"/>
  <c r="M2180" i="9"/>
  <c r="N2180" i="9"/>
  <c r="O2180" i="9"/>
  <c r="P2180" i="9"/>
  <c r="Q2180" i="9"/>
  <c r="R2180" i="9"/>
  <c r="S2180" i="9"/>
  <c r="T2180" i="9"/>
  <c r="L2181" i="9"/>
  <c r="M2181" i="9"/>
  <c r="N2181" i="9"/>
  <c r="O2181" i="9"/>
  <c r="P2181" i="9"/>
  <c r="Q2181" i="9"/>
  <c r="R2181" i="9"/>
  <c r="S2181" i="9"/>
  <c r="T2181" i="9"/>
  <c r="L2182" i="9"/>
  <c r="M2182" i="9"/>
  <c r="N2182" i="9"/>
  <c r="O2182" i="9"/>
  <c r="P2182" i="9"/>
  <c r="Q2182" i="9"/>
  <c r="R2182" i="9"/>
  <c r="S2182" i="9"/>
  <c r="T2182" i="9"/>
  <c r="L2183" i="9"/>
  <c r="M2183" i="9"/>
  <c r="N2183" i="9"/>
  <c r="O2183" i="9"/>
  <c r="P2183" i="9"/>
  <c r="Q2183" i="9"/>
  <c r="R2183" i="9"/>
  <c r="S2183" i="9"/>
  <c r="T2183" i="9"/>
  <c r="L2184" i="9"/>
  <c r="M2184" i="9"/>
  <c r="N2184" i="9"/>
  <c r="O2184" i="9"/>
  <c r="P2184" i="9"/>
  <c r="Q2184" i="9"/>
  <c r="R2184" i="9"/>
  <c r="S2184" i="9"/>
  <c r="T2184" i="9"/>
  <c r="L2185" i="9"/>
  <c r="M2185" i="9"/>
  <c r="N2185" i="9"/>
  <c r="O2185" i="9"/>
  <c r="P2185" i="9"/>
  <c r="Q2185" i="9"/>
  <c r="R2185" i="9"/>
  <c r="S2185" i="9"/>
  <c r="T2185" i="9"/>
  <c r="L2186" i="9"/>
  <c r="M2186" i="9"/>
  <c r="N2186" i="9"/>
  <c r="O2186" i="9"/>
  <c r="P2186" i="9"/>
  <c r="Q2186" i="9"/>
  <c r="R2186" i="9"/>
  <c r="S2186" i="9"/>
  <c r="T2186" i="9"/>
  <c r="L2187" i="9"/>
  <c r="M2187" i="9"/>
  <c r="N2187" i="9"/>
  <c r="O2187" i="9"/>
  <c r="P2187" i="9"/>
  <c r="Q2187" i="9"/>
  <c r="R2187" i="9"/>
  <c r="S2187" i="9"/>
  <c r="T2187" i="9"/>
  <c r="L2188" i="9"/>
  <c r="M2188" i="9"/>
  <c r="N2188" i="9"/>
  <c r="O2188" i="9"/>
  <c r="P2188" i="9"/>
  <c r="Q2188" i="9"/>
  <c r="R2188" i="9"/>
  <c r="S2188" i="9"/>
  <c r="T2188" i="9"/>
  <c r="L2189" i="9"/>
  <c r="M2189" i="9"/>
  <c r="N2189" i="9"/>
  <c r="O2189" i="9"/>
  <c r="P2189" i="9"/>
  <c r="Q2189" i="9"/>
  <c r="R2189" i="9"/>
  <c r="S2189" i="9"/>
  <c r="T2189" i="9"/>
  <c r="L2190" i="9"/>
  <c r="M2190" i="9"/>
  <c r="N2190" i="9"/>
  <c r="O2190" i="9"/>
  <c r="P2190" i="9"/>
  <c r="Q2190" i="9"/>
  <c r="R2190" i="9"/>
  <c r="S2190" i="9"/>
  <c r="T2190" i="9"/>
  <c r="L2191" i="9"/>
  <c r="M2191" i="9"/>
  <c r="N2191" i="9"/>
  <c r="O2191" i="9"/>
  <c r="P2191" i="9"/>
  <c r="Q2191" i="9"/>
  <c r="R2191" i="9"/>
  <c r="S2191" i="9"/>
  <c r="T2191" i="9"/>
  <c r="L2192" i="9"/>
  <c r="M2192" i="9"/>
  <c r="N2192" i="9"/>
  <c r="O2192" i="9"/>
  <c r="P2192" i="9"/>
  <c r="Q2192" i="9"/>
  <c r="R2192" i="9"/>
  <c r="S2192" i="9"/>
  <c r="T2192" i="9"/>
  <c r="L2193" i="9"/>
  <c r="M2193" i="9"/>
  <c r="N2193" i="9"/>
  <c r="O2193" i="9"/>
  <c r="P2193" i="9"/>
  <c r="Q2193" i="9"/>
  <c r="R2193" i="9"/>
  <c r="S2193" i="9"/>
  <c r="T2193" i="9"/>
  <c r="L2194" i="9"/>
  <c r="M2194" i="9"/>
  <c r="N2194" i="9"/>
  <c r="O2194" i="9"/>
  <c r="P2194" i="9"/>
  <c r="Q2194" i="9"/>
  <c r="R2194" i="9"/>
  <c r="S2194" i="9"/>
  <c r="T2194" i="9"/>
  <c r="L2195" i="9"/>
  <c r="M2195" i="9"/>
  <c r="N2195" i="9"/>
  <c r="O2195" i="9"/>
  <c r="P2195" i="9"/>
  <c r="Q2195" i="9"/>
  <c r="R2195" i="9"/>
  <c r="S2195" i="9"/>
  <c r="T2195" i="9"/>
  <c r="L2196" i="9"/>
  <c r="M2196" i="9"/>
  <c r="N2196" i="9"/>
  <c r="O2196" i="9"/>
  <c r="P2196" i="9"/>
  <c r="Q2196" i="9"/>
  <c r="R2196" i="9"/>
  <c r="S2196" i="9"/>
  <c r="T2196" i="9"/>
  <c r="L2197" i="9"/>
  <c r="M2197" i="9"/>
  <c r="N2197" i="9"/>
  <c r="O2197" i="9"/>
  <c r="P2197" i="9"/>
  <c r="Q2197" i="9"/>
  <c r="R2197" i="9"/>
  <c r="S2197" i="9"/>
  <c r="T2197" i="9"/>
  <c r="L2198" i="9"/>
  <c r="M2198" i="9"/>
  <c r="N2198" i="9"/>
  <c r="O2198" i="9"/>
  <c r="P2198" i="9"/>
  <c r="Q2198" i="9"/>
  <c r="R2198" i="9"/>
  <c r="S2198" i="9"/>
  <c r="T2198" i="9"/>
  <c r="L2199" i="9"/>
  <c r="M2199" i="9"/>
  <c r="N2199" i="9"/>
  <c r="O2199" i="9"/>
  <c r="P2199" i="9"/>
  <c r="Q2199" i="9"/>
  <c r="R2199" i="9"/>
  <c r="S2199" i="9"/>
  <c r="T2199" i="9"/>
  <c r="L2200" i="9"/>
  <c r="M2200" i="9"/>
  <c r="N2200" i="9"/>
  <c r="O2200" i="9"/>
  <c r="P2200" i="9"/>
  <c r="Q2200" i="9"/>
  <c r="R2200" i="9"/>
  <c r="S2200" i="9"/>
  <c r="T2200" i="9"/>
  <c r="L2201" i="9"/>
  <c r="M2201" i="9"/>
  <c r="N2201" i="9"/>
  <c r="O2201" i="9"/>
  <c r="P2201" i="9"/>
  <c r="Q2201" i="9"/>
  <c r="R2201" i="9"/>
  <c r="S2201" i="9"/>
  <c r="T2201" i="9"/>
  <c r="L2202" i="9"/>
  <c r="M2202" i="9"/>
  <c r="N2202" i="9"/>
  <c r="O2202" i="9"/>
  <c r="P2202" i="9"/>
  <c r="Q2202" i="9"/>
  <c r="R2202" i="9"/>
  <c r="S2202" i="9"/>
  <c r="T2202" i="9"/>
  <c r="L2203" i="9"/>
  <c r="M2203" i="9"/>
  <c r="N2203" i="9"/>
  <c r="O2203" i="9"/>
  <c r="P2203" i="9"/>
  <c r="Q2203" i="9"/>
  <c r="R2203" i="9"/>
  <c r="S2203" i="9"/>
  <c r="T2203" i="9"/>
  <c r="L2204" i="9"/>
  <c r="M2204" i="9"/>
  <c r="N2204" i="9"/>
  <c r="O2204" i="9"/>
  <c r="P2204" i="9"/>
  <c r="Q2204" i="9"/>
  <c r="R2204" i="9"/>
  <c r="S2204" i="9"/>
  <c r="T2204" i="9"/>
  <c r="L2205" i="9"/>
  <c r="M2205" i="9"/>
  <c r="N2205" i="9"/>
  <c r="O2205" i="9"/>
  <c r="P2205" i="9"/>
  <c r="Q2205" i="9"/>
  <c r="R2205" i="9"/>
  <c r="S2205" i="9"/>
  <c r="T2205" i="9"/>
  <c r="L2206" i="9"/>
  <c r="M2206" i="9"/>
  <c r="N2206" i="9"/>
  <c r="O2206" i="9"/>
  <c r="P2206" i="9"/>
  <c r="Q2206" i="9"/>
  <c r="R2206" i="9"/>
  <c r="S2206" i="9"/>
  <c r="T2206" i="9"/>
  <c r="L2207" i="9"/>
  <c r="M2207" i="9"/>
  <c r="N2207" i="9"/>
  <c r="O2207" i="9"/>
  <c r="P2207" i="9"/>
  <c r="Q2207" i="9"/>
  <c r="R2207" i="9"/>
  <c r="S2207" i="9"/>
  <c r="T2207" i="9"/>
  <c r="L2208" i="9"/>
  <c r="M2208" i="9"/>
  <c r="N2208" i="9"/>
  <c r="O2208" i="9"/>
  <c r="P2208" i="9"/>
  <c r="Q2208" i="9"/>
  <c r="R2208" i="9"/>
  <c r="S2208" i="9"/>
  <c r="T2208" i="9"/>
  <c r="L2209" i="9"/>
  <c r="M2209" i="9"/>
  <c r="N2209" i="9"/>
  <c r="O2209" i="9"/>
  <c r="P2209" i="9"/>
  <c r="Q2209" i="9"/>
  <c r="R2209" i="9"/>
  <c r="S2209" i="9"/>
  <c r="T2209" i="9"/>
  <c r="L2210" i="9"/>
  <c r="M2210" i="9"/>
  <c r="N2210" i="9"/>
  <c r="O2210" i="9"/>
  <c r="P2210" i="9"/>
  <c r="Q2210" i="9"/>
  <c r="R2210" i="9"/>
  <c r="S2210" i="9"/>
  <c r="T2210" i="9"/>
  <c r="L2211" i="9"/>
  <c r="M2211" i="9"/>
  <c r="N2211" i="9"/>
  <c r="O2211" i="9"/>
  <c r="P2211" i="9"/>
  <c r="Q2211" i="9"/>
  <c r="R2211" i="9"/>
  <c r="S2211" i="9"/>
  <c r="T2211" i="9"/>
  <c r="L2212" i="9"/>
  <c r="M2212" i="9"/>
  <c r="N2212" i="9"/>
  <c r="O2212" i="9"/>
  <c r="P2212" i="9"/>
  <c r="Q2212" i="9"/>
  <c r="R2212" i="9"/>
  <c r="S2212" i="9"/>
  <c r="T2212" i="9"/>
  <c r="L2213" i="9"/>
  <c r="M2213" i="9"/>
  <c r="N2213" i="9"/>
  <c r="O2213" i="9"/>
  <c r="P2213" i="9"/>
  <c r="Q2213" i="9"/>
  <c r="R2213" i="9"/>
  <c r="S2213" i="9"/>
  <c r="T2213" i="9"/>
  <c r="L2214" i="9"/>
  <c r="M2214" i="9"/>
  <c r="N2214" i="9"/>
  <c r="O2214" i="9"/>
  <c r="P2214" i="9"/>
  <c r="Q2214" i="9"/>
  <c r="R2214" i="9"/>
  <c r="S2214" i="9"/>
  <c r="T2214" i="9"/>
  <c r="L2215" i="9"/>
  <c r="M2215" i="9"/>
  <c r="N2215" i="9"/>
  <c r="O2215" i="9"/>
  <c r="P2215" i="9"/>
  <c r="Q2215" i="9"/>
  <c r="R2215" i="9"/>
  <c r="S2215" i="9"/>
  <c r="T2215" i="9"/>
  <c r="L2216" i="9"/>
  <c r="M2216" i="9"/>
  <c r="N2216" i="9"/>
  <c r="O2216" i="9"/>
  <c r="P2216" i="9"/>
  <c r="Q2216" i="9"/>
  <c r="R2216" i="9"/>
  <c r="S2216" i="9"/>
  <c r="T2216" i="9"/>
  <c r="L2217" i="9"/>
  <c r="M2217" i="9"/>
  <c r="N2217" i="9"/>
  <c r="O2217" i="9"/>
  <c r="P2217" i="9"/>
  <c r="Q2217" i="9"/>
  <c r="R2217" i="9"/>
  <c r="S2217" i="9"/>
  <c r="T2217" i="9"/>
  <c r="L2218" i="9"/>
  <c r="M2218" i="9"/>
  <c r="N2218" i="9"/>
  <c r="O2218" i="9"/>
  <c r="P2218" i="9"/>
  <c r="Q2218" i="9"/>
  <c r="R2218" i="9"/>
  <c r="S2218" i="9"/>
  <c r="T2218" i="9"/>
  <c r="L2219" i="9"/>
  <c r="M2219" i="9"/>
  <c r="N2219" i="9"/>
  <c r="O2219" i="9"/>
  <c r="P2219" i="9"/>
  <c r="Q2219" i="9"/>
  <c r="R2219" i="9"/>
  <c r="S2219" i="9"/>
  <c r="T2219" i="9"/>
  <c r="L2220" i="9"/>
  <c r="M2220" i="9"/>
  <c r="N2220" i="9"/>
  <c r="O2220" i="9"/>
  <c r="P2220" i="9"/>
  <c r="Q2220" i="9"/>
  <c r="R2220" i="9"/>
  <c r="S2220" i="9"/>
  <c r="T2220" i="9"/>
  <c r="L2221" i="9"/>
  <c r="M2221" i="9"/>
  <c r="N2221" i="9"/>
  <c r="O2221" i="9"/>
  <c r="P2221" i="9"/>
  <c r="Q2221" i="9"/>
  <c r="R2221" i="9"/>
  <c r="S2221" i="9"/>
  <c r="T2221" i="9"/>
  <c r="L2222" i="9"/>
  <c r="M2222" i="9"/>
  <c r="N2222" i="9"/>
  <c r="O2222" i="9"/>
  <c r="P2222" i="9"/>
  <c r="Q2222" i="9"/>
  <c r="R2222" i="9"/>
  <c r="S2222" i="9"/>
  <c r="T2222" i="9"/>
  <c r="L2223" i="9"/>
  <c r="M2223" i="9"/>
  <c r="N2223" i="9"/>
  <c r="O2223" i="9"/>
  <c r="P2223" i="9"/>
  <c r="Q2223" i="9"/>
  <c r="R2223" i="9"/>
  <c r="S2223" i="9"/>
  <c r="T2223" i="9"/>
  <c r="L2224" i="9"/>
  <c r="M2224" i="9"/>
  <c r="N2224" i="9"/>
  <c r="O2224" i="9"/>
  <c r="P2224" i="9"/>
  <c r="Q2224" i="9"/>
  <c r="R2224" i="9"/>
  <c r="S2224" i="9"/>
  <c r="T2224" i="9"/>
  <c r="L2225" i="9"/>
  <c r="M2225" i="9"/>
  <c r="N2225" i="9"/>
  <c r="O2225" i="9"/>
  <c r="P2225" i="9"/>
  <c r="Q2225" i="9"/>
  <c r="R2225" i="9"/>
  <c r="S2225" i="9"/>
  <c r="T2225" i="9"/>
  <c r="L2226" i="9"/>
  <c r="M2226" i="9"/>
  <c r="N2226" i="9"/>
  <c r="O2226" i="9"/>
  <c r="P2226" i="9"/>
  <c r="Q2226" i="9"/>
  <c r="R2226" i="9"/>
  <c r="S2226" i="9"/>
  <c r="T2226" i="9"/>
  <c r="L2227" i="9"/>
  <c r="M2227" i="9"/>
  <c r="N2227" i="9"/>
  <c r="O2227" i="9"/>
  <c r="P2227" i="9"/>
  <c r="Q2227" i="9"/>
  <c r="R2227" i="9"/>
  <c r="S2227" i="9"/>
  <c r="T2227" i="9"/>
  <c r="L2228" i="9"/>
  <c r="M2228" i="9"/>
  <c r="N2228" i="9"/>
  <c r="O2228" i="9"/>
  <c r="P2228" i="9"/>
  <c r="Q2228" i="9"/>
  <c r="R2228" i="9"/>
  <c r="S2228" i="9"/>
  <c r="T2228" i="9"/>
  <c r="L2229" i="9"/>
  <c r="M2229" i="9"/>
  <c r="N2229" i="9"/>
  <c r="O2229" i="9"/>
  <c r="P2229" i="9"/>
  <c r="Q2229" i="9"/>
  <c r="R2229" i="9"/>
  <c r="S2229" i="9"/>
  <c r="T2229" i="9"/>
  <c r="L2230" i="9"/>
  <c r="M2230" i="9"/>
  <c r="N2230" i="9"/>
  <c r="O2230" i="9"/>
  <c r="P2230" i="9"/>
  <c r="Q2230" i="9"/>
  <c r="R2230" i="9"/>
  <c r="S2230" i="9"/>
  <c r="T2230" i="9"/>
  <c r="L2231" i="9"/>
  <c r="M2231" i="9"/>
  <c r="N2231" i="9"/>
  <c r="O2231" i="9"/>
  <c r="P2231" i="9"/>
  <c r="Q2231" i="9"/>
  <c r="R2231" i="9"/>
  <c r="S2231" i="9"/>
  <c r="T2231" i="9"/>
  <c r="L2232" i="9"/>
  <c r="M2232" i="9"/>
  <c r="N2232" i="9"/>
  <c r="O2232" i="9"/>
  <c r="P2232" i="9"/>
  <c r="Q2232" i="9"/>
  <c r="R2232" i="9"/>
  <c r="S2232" i="9"/>
  <c r="T2232" i="9"/>
  <c r="L2233" i="9"/>
  <c r="M2233" i="9"/>
  <c r="N2233" i="9"/>
  <c r="O2233" i="9"/>
  <c r="P2233" i="9"/>
  <c r="Q2233" i="9"/>
  <c r="R2233" i="9"/>
  <c r="S2233" i="9"/>
  <c r="T2233" i="9"/>
  <c r="L2234" i="9"/>
  <c r="M2234" i="9"/>
  <c r="N2234" i="9"/>
  <c r="O2234" i="9"/>
  <c r="P2234" i="9"/>
  <c r="Q2234" i="9"/>
  <c r="R2234" i="9"/>
  <c r="S2234" i="9"/>
  <c r="T2234" i="9"/>
  <c r="L2235" i="9"/>
  <c r="M2235" i="9"/>
  <c r="N2235" i="9"/>
  <c r="O2235" i="9"/>
  <c r="P2235" i="9"/>
  <c r="Q2235" i="9"/>
  <c r="R2235" i="9"/>
  <c r="S2235" i="9"/>
  <c r="T2235" i="9"/>
  <c r="L2236" i="9"/>
  <c r="M2236" i="9"/>
  <c r="N2236" i="9"/>
  <c r="O2236" i="9"/>
  <c r="P2236" i="9"/>
  <c r="Q2236" i="9"/>
  <c r="R2236" i="9"/>
  <c r="S2236" i="9"/>
  <c r="T2236" i="9"/>
  <c r="L2237" i="9"/>
  <c r="M2237" i="9"/>
  <c r="N2237" i="9"/>
  <c r="O2237" i="9"/>
  <c r="P2237" i="9"/>
  <c r="Q2237" i="9"/>
  <c r="R2237" i="9"/>
  <c r="S2237" i="9"/>
  <c r="T2237" i="9"/>
  <c r="L2238" i="9"/>
  <c r="M2238" i="9"/>
  <c r="N2238" i="9"/>
  <c r="O2238" i="9"/>
  <c r="P2238" i="9"/>
  <c r="Q2238" i="9"/>
  <c r="R2238" i="9"/>
  <c r="S2238" i="9"/>
  <c r="T2238" i="9"/>
  <c r="L2239" i="9"/>
  <c r="M2239" i="9"/>
  <c r="N2239" i="9"/>
  <c r="O2239" i="9"/>
  <c r="P2239" i="9"/>
  <c r="Q2239" i="9"/>
  <c r="R2239" i="9"/>
  <c r="S2239" i="9"/>
  <c r="T2239" i="9"/>
  <c r="L2240" i="9"/>
  <c r="M2240" i="9"/>
  <c r="N2240" i="9"/>
  <c r="O2240" i="9"/>
  <c r="P2240" i="9"/>
  <c r="Q2240" i="9"/>
  <c r="R2240" i="9"/>
  <c r="S2240" i="9"/>
  <c r="T2240" i="9"/>
  <c r="L2241" i="9"/>
  <c r="M2241" i="9"/>
  <c r="N2241" i="9"/>
  <c r="O2241" i="9"/>
  <c r="P2241" i="9"/>
  <c r="Q2241" i="9"/>
  <c r="R2241" i="9"/>
  <c r="S2241" i="9"/>
  <c r="T2241" i="9"/>
  <c r="L2242" i="9"/>
  <c r="M2242" i="9"/>
  <c r="N2242" i="9"/>
  <c r="O2242" i="9"/>
  <c r="P2242" i="9"/>
  <c r="Q2242" i="9"/>
  <c r="R2242" i="9"/>
  <c r="S2242" i="9"/>
  <c r="T2242" i="9"/>
  <c r="L2243" i="9"/>
  <c r="M2243" i="9"/>
  <c r="N2243" i="9"/>
  <c r="O2243" i="9"/>
  <c r="P2243" i="9"/>
  <c r="Q2243" i="9"/>
  <c r="R2243" i="9"/>
  <c r="S2243" i="9"/>
  <c r="T2243" i="9"/>
  <c r="L2244" i="9"/>
  <c r="M2244" i="9"/>
  <c r="N2244" i="9"/>
  <c r="O2244" i="9"/>
  <c r="P2244" i="9"/>
  <c r="Q2244" i="9"/>
  <c r="R2244" i="9"/>
  <c r="S2244" i="9"/>
  <c r="T2244" i="9"/>
  <c r="L2245" i="9"/>
  <c r="M2245" i="9"/>
  <c r="N2245" i="9"/>
  <c r="O2245" i="9"/>
  <c r="P2245" i="9"/>
  <c r="Q2245" i="9"/>
  <c r="R2245" i="9"/>
  <c r="S2245" i="9"/>
  <c r="T2245" i="9"/>
  <c r="L2246" i="9"/>
  <c r="M2246" i="9"/>
  <c r="N2246" i="9"/>
  <c r="O2246" i="9"/>
  <c r="P2246" i="9"/>
  <c r="Q2246" i="9"/>
  <c r="R2246" i="9"/>
  <c r="S2246" i="9"/>
  <c r="T2246" i="9"/>
  <c r="L2247" i="9"/>
  <c r="M2247" i="9"/>
  <c r="N2247" i="9"/>
  <c r="O2247" i="9"/>
  <c r="P2247" i="9"/>
  <c r="Q2247" i="9"/>
  <c r="R2247" i="9"/>
  <c r="S2247" i="9"/>
  <c r="T2247" i="9"/>
  <c r="L2248" i="9"/>
  <c r="M2248" i="9"/>
  <c r="N2248" i="9"/>
  <c r="O2248" i="9"/>
  <c r="P2248" i="9"/>
  <c r="Q2248" i="9"/>
  <c r="R2248" i="9"/>
  <c r="S2248" i="9"/>
  <c r="T2248" i="9"/>
  <c r="L2249" i="9"/>
  <c r="M2249" i="9"/>
  <c r="N2249" i="9"/>
  <c r="O2249" i="9"/>
  <c r="P2249" i="9"/>
  <c r="Q2249" i="9"/>
  <c r="R2249" i="9"/>
  <c r="S2249" i="9"/>
  <c r="T2249" i="9"/>
  <c r="L2250" i="9"/>
  <c r="M2250" i="9"/>
  <c r="N2250" i="9"/>
  <c r="O2250" i="9"/>
  <c r="P2250" i="9"/>
  <c r="Q2250" i="9"/>
  <c r="R2250" i="9"/>
  <c r="S2250" i="9"/>
  <c r="T2250" i="9"/>
  <c r="L2251" i="9"/>
  <c r="M2251" i="9"/>
  <c r="N2251" i="9"/>
  <c r="O2251" i="9"/>
  <c r="P2251" i="9"/>
  <c r="Q2251" i="9"/>
  <c r="R2251" i="9"/>
  <c r="S2251" i="9"/>
  <c r="T2251" i="9"/>
  <c r="L2252" i="9"/>
  <c r="M2252" i="9"/>
  <c r="N2252" i="9"/>
  <c r="O2252" i="9"/>
  <c r="P2252" i="9"/>
  <c r="Q2252" i="9"/>
  <c r="R2252" i="9"/>
  <c r="S2252" i="9"/>
  <c r="T2252" i="9"/>
  <c r="L2253" i="9"/>
  <c r="M2253" i="9"/>
  <c r="N2253" i="9"/>
  <c r="O2253" i="9"/>
  <c r="P2253" i="9"/>
  <c r="Q2253" i="9"/>
  <c r="R2253" i="9"/>
  <c r="S2253" i="9"/>
  <c r="T2253" i="9"/>
  <c r="L2254" i="9"/>
  <c r="M2254" i="9"/>
  <c r="N2254" i="9"/>
  <c r="O2254" i="9"/>
  <c r="P2254" i="9"/>
  <c r="Q2254" i="9"/>
  <c r="R2254" i="9"/>
  <c r="S2254" i="9"/>
  <c r="T2254" i="9"/>
  <c r="L2255" i="9"/>
  <c r="M2255" i="9"/>
  <c r="N2255" i="9"/>
  <c r="O2255" i="9"/>
  <c r="P2255" i="9"/>
  <c r="Q2255" i="9"/>
  <c r="R2255" i="9"/>
  <c r="S2255" i="9"/>
  <c r="T2255" i="9"/>
  <c r="L2256" i="9"/>
  <c r="M2256" i="9"/>
  <c r="N2256" i="9"/>
  <c r="O2256" i="9"/>
  <c r="P2256" i="9"/>
  <c r="Q2256" i="9"/>
  <c r="R2256" i="9"/>
  <c r="S2256" i="9"/>
  <c r="T2256" i="9"/>
  <c r="L2257" i="9"/>
  <c r="M2257" i="9"/>
  <c r="N2257" i="9"/>
  <c r="O2257" i="9"/>
  <c r="P2257" i="9"/>
  <c r="Q2257" i="9"/>
  <c r="R2257" i="9"/>
  <c r="S2257" i="9"/>
  <c r="T2257" i="9"/>
  <c r="L2258" i="9"/>
  <c r="M2258" i="9"/>
  <c r="N2258" i="9"/>
  <c r="O2258" i="9"/>
  <c r="P2258" i="9"/>
  <c r="Q2258" i="9"/>
  <c r="R2258" i="9"/>
  <c r="S2258" i="9"/>
  <c r="T2258" i="9"/>
  <c r="L2259" i="9"/>
  <c r="M2259" i="9"/>
  <c r="N2259" i="9"/>
  <c r="O2259" i="9"/>
  <c r="P2259" i="9"/>
  <c r="Q2259" i="9"/>
  <c r="R2259" i="9"/>
  <c r="S2259" i="9"/>
  <c r="T2259" i="9"/>
  <c r="L2260" i="9"/>
  <c r="M2260" i="9"/>
  <c r="N2260" i="9"/>
  <c r="O2260" i="9"/>
  <c r="P2260" i="9"/>
  <c r="Q2260" i="9"/>
  <c r="R2260" i="9"/>
  <c r="S2260" i="9"/>
  <c r="T2260" i="9"/>
  <c r="L2261" i="9"/>
  <c r="M2261" i="9"/>
  <c r="N2261" i="9"/>
  <c r="O2261" i="9"/>
  <c r="P2261" i="9"/>
  <c r="Q2261" i="9"/>
  <c r="R2261" i="9"/>
  <c r="S2261" i="9"/>
  <c r="T2261" i="9"/>
  <c r="L2262" i="9"/>
  <c r="M2262" i="9"/>
  <c r="N2262" i="9"/>
  <c r="O2262" i="9"/>
  <c r="P2262" i="9"/>
  <c r="Q2262" i="9"/>
  <c r="R2262" i="9"/>
  <c r="S2262" i="9"/>
  <c r="T2262" i="9"/>
  <c r="L2263" i="9"/>
  <c r="M2263" i="9"/>
  <c r="N2263" i="9"/>
  <c r="O2263" i="9"/>
  <c r="P2263" i="9"/>
  <c r="Q2263" i="9"/>
  <c r="R2263" i="9"/>
  <c r="S2263" i="9"/>
  <c r="T2263" i="9"/>
  <c r="L2264" i="9"/>
  <c r="M2264" i="9"/>
  <c r="N2264" i="9"/>
  <c r="O2264" i="9"/>
  <c r="P2264" i="9"/>
  <c r="Q2264" i="9"/>
  <c r="R2264" i="9"/>
  <c r="S2264" i="9"/>
  <c r="T2264" i="9"/>
  <c r="L2265" i="9"/>
  <c r="M2265" i="9"/>
  <c r="N2265" i="9"/>
  <c r="O2265" i="9"/>
  <c r="P2265" i="9"/>
  <c r="Q2265" i="9"/>
  <c r="R2265" i="9"/>
  <c r="S2265" i="9"/>
  <c r="T2265" i="9"/>
  <c r="L2266" i="9"/>
  <c r="M2266" i="9"/>
  <c r="N2266" i="9"/>
  <c r="O2266" i="9"/>
  <c r="P2266" i="9"/>
  <c r="Q2266" i="9"/>
  <c r="R2266" i="9"/>
  <c r="S2266" i="9"/>
  <c r="T2266" i="9"/>
  <c r="L2267" i="9"/>
  <c r="M2267" i="9"/>
  <c r="N2267" i="9"/>
  <c r="O2267" i="9"/>
  <c r="P2267" i="9"/>
  <c r="Q2267" i="9"/>
  <c r="R2267" i="9"/>
  <c r="S2267" i="9"/>
  <c r="T2267" i="9"/>
  <c r="L2268" i="9"/>
  <c r="M2268" i="9"/>
  <c r="N2268" i="9"/>
  <c r="O2268" i="9"/>
  <c r="P2268" i="9"/>
  <c r="Q2268" i="9"/>
  <c r="R2268" i="9"/>
  <c r="S2268" i="9"/>
  <c r="T2268" i="9"/>
  <c r="L2269" i="9"/>
  <c r="M2269" i="9"/>
  <c r="N2269" i="9"/>
  <c r="O2269" i="9"/>
  <c r="P2269" i="9"/>
  <c r="Q2269" i="9"/>
  <c r="R2269" i="9"/>
  <c r="S2269" i="9"/>
  <c r="T2269" i="9"/>
  <c r="L2270" i="9"/>
  <c r="M2270" i="9"/>
  <c r="N2270" i="9"/>
  <c r="O2270" i="9"/>
  <c r="P2270" i="9"/>
  <c r="Q2270" i="9"/>
  <c r="R2270" i="9"/>
  <c r="S2270" i="9"/>
  <c r="T2270" i="9"/>
  <c r="L2271" i="9"/>
  <c r="M2271" i="9"/>
  <c r="N2271" i="9"/>
  <c r="O2271" i="9"/>
  <c r="P2271" i="9"/>
  <c r="Q2271" i="9"/>
  <c r="R2271" i="9"/>
  <c r="S2271" i="9"/>
  <c r="T2271" i="9"/>
  <c r="L2272" i="9"/>
  <c r="M2272" i="9"/>
  <c r="N2272" i="9"/>
  <c r="O2272" i="9"/>
  <c r="P2272" i="9"/>
  <c r="Q2272" i="9"/>
  <c r="R2272" i="9"/>
  <c r="S2272" i="9"/>
  <c r="T2272" i="9"/>
  <c r="L2273" i="9"/>
  <c r="M2273" i="9"/>
  <c r="N2273" i="9"/>
  <c r="O2273" i="9"/>
  <c r="P2273" i="9"/>
  <c r="Q2273" i="9"/>
  <c r="R2273" i="9"/>
  <c r="S2273" i="9"/>
  <c r="T2273" i="9"/>
  <c r="L2274" i="9"/>
  <c r="M2274" i="9"/>
  <c r="N2274" i="9"/>
  <c r="O2274" i="9"/>
  <c r="P2274" i="9"/>
  <c r="Q2274" i="9"/>
  <c r="R2274" i="9"/>
  <c r="S2274" i="9"/>
  <c r="T2274" i="9"/>
  <c r="L2275" i="9"/>
  <c r="M2275" i="9"/>
  <c r="N2275" i="9"/>
  <c r="O2275" i="9"/>
  <c r="P2275" i="9"/>
  <c r="Q2275" i="9"/>
  <c r="R2275" i="9"/>
  <c r="S2275" i="9"/>
  <c r="T2275" i="9"/>
  <c r="L2276" i="9"/>
  <c r="M2276" i="9"/>
  <c r="N2276" i="9"/>
  <c r="O2276" i="9"/>
  <c r="P2276" i="9"/>
  <c r="Q2276" i="9"/>
  <c r="R2276" i="9"/>
  <c r="S2276" i="9"/>
  <c r="T2276" i="9"/>
  <c r="L2277" i="9"/>
  <c r="M2277" i="9"/>
  <c r="N2277" i="9"/>
  <c r="O2277" i="9"/>
  <c r="P2277" i="9"/>
  <c r="Q2277" i="9"/>
  <c r="R2277" i="9"/>
  <c r="S2277" i="9"/>
  <c r="T2277" i="9"/>
  <c r="L2278" i="9"/>
  <c r="M2278" i="9"/>
  <c r="N2278" i="9"/>
  <c r="O2278" i="9"/>
  <c r="P2278" i="9"/>
  <c r="Q2278" i="9"/>
  <c r="R2278" i="9"/>
  <c r="S2278" i="9"/>
  <c r="T2278" i="9"/>
  <c r="L2279" i="9"/>
  <c r="M2279" i="9"/>
  <c r="N2279" i="9"/>
  <c r="O2279" i="9"/>
  <c r="P2279" i="9"/>
  <c r="Q2279" i="9"/>
  <c r="R2279" i="9"/>
  <c r="S2279" i="9"/>
  <c r="T2279" i="9"/>
  <c r="L2280" i="9"/>
  <c r="M2280" i="9"/>
  <c r="N2280" i="9"/>
  <c r="O2280" i="9"/>
  <c r="P2280" i="9"/>
  <c r="Q2280" i="9"/>
  <c r="R2280" i="9"/>
  <c r="S2280" i="9"/>
  <c r="T2280" i="9"/>
  <c r="L2281" i="9"/>
  <c r="M2281" i="9"/>
  <c r="N2281" i="9"/>
  <c r="O2281" i="9"/>
  <c r="P2281" i="9"/>
  <c r="Q2281" i="9"/>
  <c r="R2281" i="9"/>
  <c r="S2281" i="9"/>
  <c r="T2281" i="9"/>
  <c r="L2282" i="9"/>
  <c r="M2282" i="9"/>
  <c r="N2282" i="9"/>
  <c r="O2282" i="9"/>
  <c r="P2282" i="9"/>
  <c r="Q2282" i="9"/>
  <c r="R2282" i="9"/>
  <c r="S2282" i="9"/>
  <c r="T2282" i="9"/>
  <c r="L2283" i="9"/>
  <c r="M2283" i="9"/>
  <c r="N2283" i="9"/>
  <c r="O2283" i="9"/>
  <c r="P2283" i="9"/>
  <c r="Q2283" i="9"/>
  <c r="R2283" i="9"/>
  <c r="S2283" i="9"/>
  <c r="T2283" i="9"/>
  <c r="L2284" i="9"/>
  <c r="M2284" i="9"/>
  <c r="N2284" i="9"/>
  <c r="O2284" i="9"/>
  <c r="P2284" i="9"/>
  <c r="Q2284" i="9"/>
  <c r="R2284" i="9"/>
  <c r="S2284" i="9"/>
  <c r="T2284" i="9"/>
  <c r="L2285" i="9"/>
  <c r="M2285" i="9"/>
  <c r="N2285" i="9"/>
  <c r="O2285" i="9"/>
  <c r="P2285" i="9"/>
  <c r="Q2285" i="9"/>
  <c r="R2285" i="9"/>
  <c r="S2285" i="9"/>
  <c r="T2285" i="9"/>
  <c r="L2286" i="9"/>
  <c r="M2286" i="9"/>
  <c r="N2286" i="9"/>
  <c r="O2286" i="9"/>
  <c r="P2286" i="9"/>
  <c r="Q2286" i="9"/>
  <c r="R2286" i="9"/>
  <c r="S2286" i="9"/>
  <c r="T2286" i="9"/>
  <c r="L2287" i="9"/>
  <c r="M2287" i="9"/>
  <c r="N2287" i="9"/>
  <c r="O2287" i="9"/>
  <c r="P2287" i="9"/>
  <c r="Q2287" i="9"/>
  <c r="R2287" i="9"/>
  <c r="S2287" i="9"/>
  <c r="T2287" i="9"/>
  <c r="L2288" i="9"/>
  <c r="M2288" i="9"/>
  <c r="N2288" i="9"/>
  <c r="O2288" i="9"/>
  <c r="P2288" i="9"/>
  <c r="Q2288" i="9"/>
  <c r="R2288" i="9"/>
  <c r="S2288" i="9"/>
  <c r="T2288" i="9"/>
  <c r="L2289" i="9"/>
  <c r="M2289" i="9"/>
  <c r="N2289" i="9"/>
  <c r="O2289" i="9"/>
  <c r="P2289" i="9"/>
  <c r="Q2289" i="9"/>
  <c r="R2289" i="9"/>
  <c r="S2289" i="9"/>
  <c r="T2289" i="9"/>
  <c r="L2290" i="9"/>
  <c r="M2290" i="9"/>
  <c r="N2290" i="9"/>
  <c r="O2290" i="9"/>
  <c r="P2290" i="9"/>
  <c r="Q2290" i="9"/>
  <c r="R2290" i="9"/>
  <c r="S2290" i="9"/>
  <c r="T2290" i="9"/>
  <c r="L2291" i="9"/>
  <c r="M2291" i="9"/>
  <c r="N2291" i="9"/>
  <c r="O2291" i="9"/>
  <c r="P2291" i="9"/>
  <c r="Q2291" i="9"/>
  <c r="R2291" i="9"/>
  <c r="S2291" i="9"/>
  <c r="T2291" i="9"/>
  <c r="L2292" i="9"/>
  <c r="M2292" i="9"/>
  <c r="N2292" i="9"/>
  <c r="O2292" i="9"/>
  <c r="P2292" i="9"/>
  <c r="Q2292" i="9"/>
  <c r="R2292" i="9"/>
  <c r="S2292" i="9"/>
  <c r="T2292" i="9"/>
  <c r="L2293" i="9"/>
  <c r="M2293" i="9"/>
  <c r="N2293" i="9"/>
  <c r="O2293" i="9"/>
  <c r="P2293" i="9"/>
  <c r="Q2293" i="9"/>
  <c r="R2293" i="9"/>
  <c r="S2293" i="9"/>
  <c r="T2293" i="9"/>
  <c r="L2294" i="9"/>
  <c r="M2294" i="9"/>
  <c r="N2294" i="9"/>
  <c r="O2294" i="9"/>
  <c r="P2294" i="9"/>
  <c r="Q2294" i="9"/>
  <c r="R2294" i="9"/>
  <c r="S2294" i="9"/>
  <c r="T2294" i="9"/>
  <c r="L2295" i="9"/>
  <c r="M2295" i="9"/>
  <c r="N2295" i="9"/>
  <c r="O2295" i="9"/>
  <c r="P2295" i="9"/>
  <c r="Q2295" i="9"/>
  <c r="R2295" i="9"/>
  <c r="S2295" i="9"/>
  <c r="T2295" i="9"/>
  <c r="L2296" i="9"/>
  <c r="M2296" i="9"/>
  <c r="N2296" i="9"/>
  <c r="O2296" i="9"/>
  <c r="P2296" i="9"/>
  <c r="Q2296" i="9"/>
  <c r="R2296" i="9"/>
  <c r="S2296" i="9"/>
  <c r="T2296" i="9"/>
  <c r="L2297" i="9"/>
  <c r="M2297" i="9"/>
  <c r="N2297" i="9"/>
  <c r="O2297" i="9"/>
  <c r="P2297" i="9"/>
  <c r="Q2297" i="9"/>
  <c r="R2297" i="9"/>
  <c r="S2297" i="9"/>
  <c r="T2297" i="9"/>
  <c r="L2298" i="9"/>
  <c r="M2298" i="9"/>
  <c r="N2298" i="9"/>
  <c r="O2298" i="9"/>
  <c r="P2298" i="9"/>
  <c r="Q2298" i="9"/>
  <c r="R2298" i="9"/>
  <c r="S2298" i="9"/>
  <c r="T2298" i="9"/>
  <c r="L2299" i="9"/>
  <c r="M2299" i="9"/>
  <c r="N2299" i="9"/>
  <c r="O2299" i="9"/>
  <c r="P2299" i="9"/>
  <c r="Q2299" i="9"/>
  <c r="R2299" i="9"/>
  <c r="S2299" i="9"/>
  <c r="T2299" i="9"/>
  <c r="L2300" i="9"/>
  <c r="M2300" i="9"/>
  <c r="N2300" i="9"/>
  <c r="O2300" i="9"/>
  <c r="P2300" i="9"/>
  <c r="Q2300" i="9"/>
  <c r="R2300" i="9"/>
  <c r="S2300" i="9"/>
  <c r="T2300" i="9"/>
  <c r="L2301" i="9"/>
  <c r="M2301" i="9"/>
  <c r="N2301" i="9"/>
  <c r="O2301" i="9"/>
  <c r="P2301" i="9"/>
  <c r="Q2301" i="9"/>
  <c r="R2301" i="9"/>
  <c r="S2301" i="9"/>
  <c r="T2301" i="9"/>
  <c r="L2302" i="9"/>
  <c r="M2302" i="9"/>
  <c r="N2302" i="9"/>
  <c r="O2302" i="9"/>
  <c r="P2302" i="9"/>
  <c r="Q2302" i="9"/>
  <c r="R2302" i="9"/>
  <c r="S2302" i="9"/>
  <c r="T2302" i="9"/>
  <c r="L2303" i="9"/>
  <c r="M2303" i="9"/>
  <c r="N2303" i="9"/>
  <c r="O2303" i="9"/>
  <c r="P2303" i="9"/>
  <c r="Q2303" i="9"/>
  <c r="R2303" i="9"/>
  <c r="S2303" i="9"/>
  <c r="T2303" i="9"/>
  <c r="L2304" i="9"/>
  <c r="M2304" i="9"/>
  <c r="N2304" i="9"/>
  <c r="O2304" i="9"/>
  <c r="P2304" i="9"/>
  <c r="Q2304" i="9"/>
  <c r="R2304" i="9"/>
  <c r="S2304" i="9"/>
  <c r="T2304" i="9"/>
  <c r="L2305" i="9"/>
  <c r="M2305" i="9"/>
  <c r="N2305" i="9"/>
  <c r="O2305" i="9"/>
  <c r="P2305" i="9"/>
  <c r="Q2305" i="9"/>
  <c r="R2305" i="9"/>
  <c r="S2305" i="9"/>
  <c r="T2305" i="9"/>
  <c r="L2306" i="9"/>
  <c r="M2306" i="9"/>
  <c r="N2306" i="9"/>
  <c r="O2306" i="9"/>
  <c r="P2306" i="9"/>
  <c r="Q2306" i="9"/>
  <c r="R2306" i="9"/>
  <c r="S2306" i="9"/>
  <c r="T2306" i="9"/>
  <c r="L2307" i="9"/>
  <c r="M2307" i="9"/>
  <c r="N2307" i="9"/>
  <c r="O2307" i="9"/>
  <c r="P2307" i="9"/>
  <c r="Q2307" i="9"/>
  <c r="R2307" i="9"/>
  <c r="S2307" i="9"/>
  <c r="T2307" i="9"/>
  <c r="L2308" i="9"/>
  <c r="M2308" i="9"/>
  <c r="N2308" i="9"/>
  <c r="O2308" i="9"/>
  <c r="P2308" i="9"/>
  <c r="Q2308" i="9"/>
  <c r="R2308" i="9"/>
  <c r="S2308" i="9"/>
  <c r="T2308" i="9"/>
  <c r="L2309" i="9"/>
  <c r="M2309" i="9"/>
  <c r="N2309" i="9"/>
  <c r="O2309" i="9"/>
  <c r="P2309" i="9"/>
  <c r="Q2309" i="9"/>
  <c r="R2309" i="9"/>
  <c r="S2309" i="9"/>
  <c r="T2309" i="9"/>
  <c r="L2310" i="9"/>
  <c r="M2310" i="9"/>
  <c r="N2310" i="9"/>
  <c r="O2310" i="9"/>
  <c r="P2310" i="9"/>
  <c r="Q2310" i="9"/>
  <c r="R2310" i="9"/>
  <c r="S2310" i="9"/>
  <c r="T2310" i="9"/>
  <c r="L2311" i="9"/>
  <c r="M2311" i="9"/>
  <c r="N2311" i="9"/>
  <c r="O2311" i="9"/>
  <c r="P2311" i="9"/>
  <c r="Q2311" i="9"/>
  <c r="R2311" i="9"/>
  <c r="S2311" i="9"/>
  <c r="T2311" i="9"/>
  <c r="L2312" i="9"/>
  <c r="M2312" i="9"/>
  <c r="N2312" i="9"/>
  <c r="O2312" i="9"/>
  <c r="P2312" i="9"/>
  <c r="Q2312" i="9"/>
  <c r="R2312" i="9"/>
  <c r="S2312" i="9"/>
  <c r="T2312" i="9"/>
  <c r="L2313" i="9"/>
  <c r="M2313" i="9"/>
  <c r="N2313" i="9"/>
  <c r="O2313" i="9"/>
  <c r="P2313" i="9"/>
  <c r="Q2313" i="9"/>
  <c r="R2313" i="9"/>
  <c r="S2313" i="9"/>
  <c r="T2313" i="9"/>
  <c r="L2314" i="9"/>
  <c r="M2314" i="9"/>
  <c r="N2314" i="9"/>
  <c r="O2314" i="9"/>
  <c r="P2314" i="9"/>
  <c r="Q2314" i="9"/>
  <c r="R2314" i="9"/>
  <c r="S2314" i="9"/>
  <c r="T2314" i="9"/>
  <c r="L2315" i="9"/>
  <c r="M2315" i="9"/>
  <c r="N2315" i="9"/>
  <c r="O2315" i="9"/>
  <c r="P2315" i="9"/>
  <c r="Q2315" i="9"/>
  <c r="R2315" i="9"/>
  <c r="S2315" i="9"/>
  <c r="T2315" i="9"/>
  <c r="L2316" i="9"/>
  <c r="M2316" i="9"/>
  <c r="N2316" i="9"/>
  <c r="O2316" i="9"/>
  <c r="P2316" i="9"/>
  <c r="Q2316" i="9"/>
  <c r="R2316" i="9"/>
  <c r="S2316" i="9"/>
  <c r="T2316" i="9"/>
  <c r="L2317" i="9"/>
  <c r="M2317" i="9"/>
  <c r="N2317" i="9"/>
  <c r="O2317" i="9"/>
  <c r="P2317" i="9"/>
  <c r="Q2317" i="9"/>
  <c r="R2317" i="9"/>
  <c r="S2317" i="9"/>
  <c r="T2317" i="9"/>
  <c r="L2318" i="9"/>
  <c r="M2318" i="9"/>
  <c r="N2318" i="9"/>
  <c r="O2318" i="9"/>
  <c r="P2318" i="9"/>
  <c r="Q2318" i="9"/>
  <c r="R2318" i="9"/>
  <c r="S2318" i="9"/>
  <c r="T2318" i="9"/>
  <c r="L2319" i="9"/>
  <c r="M2319" i="9"/>
  <c r="N2319" i="9"/>
  <c r="O2319" i="9"/>
  <c r="P2319" i="9"/>
  <c r="Q2319" i="9"/>
  <c r="R2319" i="9"/>
  <c r="S2319" i="9"/>
  <c r="T2319" i="9"/>
  <c r="L2320" i="9"/>
  <c r="M2320" i="9"/>
  <c r="N2320" i="9"/>
  <c r="O2320" i="9"/>
  <c r="P2320" i="9"/>
  <c r="Q2320" i="9"/>
  <c r="R2320" i="9"/>
  <c r="S2320" i="9"/>
  <c r="T2320" i="9"/>
  <c r="L2321" i="9"/>
  <c r="M2321" i="9"/>
  <c r="N2321" i="9"/>
  <c r="O2321" i="9"/>
  <c r="P2321" i="9"/>
  <c r="Q2321" i="9"/>
  <c r="R2321" i="9"/>
  <c r="S2321" i="9"/>
  <c r="T2321" i="9"/>
  <c r="L2322" i="9"/>
  <c r="M2322" i="9"/>
  <c r="N2322" i="9"/>
  <c r="O2322" i="9"/>
  <c r="P2322" i="9"/>
  <c r="Q2322" i="9"/>
  <c r="R2322" i="9"/>
  <c r="S2322" i="9"/>
  <c r="T2322" i="9"/>
  <c r="L2323" i="9"/>
  <c r="M2323" i="9"/>
  <c r="N2323" i="9"/>
  <c r="O2323" i="9"/>
  <c r="P2323" i="9"/>
  <c r="Q2323" i="9"/>
  <c r="R2323" i="9"/>
  <c r="S2323" i="9"/>
  <c r="T2323" i="9"/>
  <c r="L2324" i="9"/>
  <c r="M2324" i="9"/>
  <c r="N2324" i="9"/>
  <c r="O2324" i="9"/>
  <c r="P2324" i="9"/>
  <c r="Q2324" i="9"/>
  <c r="R2324" i="9"/>
  <c r="S2324" i="9"/>
  <c r="T2324" i="9"/>
  <c r="L2325" i="9"/>
  <c r="M2325" i="9"/>
  <c r="N2325" i="9"/>
  <c r="O2325" i="9"/>
  <c r="P2325" i="9"/>
  <c r="Q2325" i="9"/>
  <c r="R2325" i="9"/>
  <c r="S2325" i="9"/>
  <c r="T2325" i="9"/>
  <c r="L2326" i="9"/>
  <c r="M2326" i="9"/>
  <c r="N2326" i="9"/>
  <c r="O2326" i="9"/>
  <c r="P2326" i="9"/>
  <c r="Q2326" i="9"/>
  <c r="R2326" i="9"/>
  <c r="S2326" i="9"/>
  <c r="T2326" i="9"/>
  <c r="L2327" i="9"/>
  <c r="M2327" i="9"/>
  <c r="N2327" i="9"/>
  <c r="O2327" i="9"/>
  <c r="P2327" i="9"/>
  <c r="Q2327" i="9"/>
  <c r="R2327" i="9"/>
  <c r="S2327" i="9"/>
  <c r="T2327" i="9"/>
  <c r="L2328" i="9"/>
  <c r="M2328" i="9"/>
  <c r="N2328" i="9"/>
  <c r="O2328" i="9"/>
  <c r="P2328" i="9"/>
  <c r="Q2328" i="9"/>
  <c r="R2328" i="9"/>
  <c r="S2328" i="9"/>
  <c r="T2328" i="9"/>
  <c r="L2329" i="9"/>
  <c r="M2329" i="9"/>
  <c r="N2329" i="9"/>
  <c r="O2329" i="9"/>
  <c r="P2329" i="9"/>
  <c r="Q2329" i="9"/>
  <c r="R2329" i="9"/>
  <c r="S2329" i="9"/>
  <c r="T2329" i="9"/>
  <c r="L2330" i="9"/>
  <c r="M2330" i="9"/>
  <c r="N2330" i="9"/>
  <c r="O2330" i="9"/>
  <c r="P2330" i="9"/>
  <c r="Q2330" i="9"/>
  <c r="R2330" i="9"/>
  <c r="S2330" i="9"/>
  <c r="T2330" i="9"/>
  <c r="L2331" i="9"/>
  <c r="M2331" i="9"/>
  <c r="N2331" i="9"/>
  <c r="O2331" i="9"/>
  <c r="P2331" i="9"/>
  <c r="Q2331" i="9"/>
  <c r="R2331" i="9"/>
  <c r="S2331" i="9"/>
  <c r="T2331" i="9"/>
  <c r="L2332" i="9"/>
  <c r="M2332" i="9"/>
  <c r="N2332" i="9"/>
  <c r="O2332" i="9"/>
  <c r="P2332" i="9"/>
  <c r="Q2332" i="9"/>
  <c r="R2332" i="9"/>
  <c r="S2332" i="9"/>
  <c r="T2332" i="9"/>
  <c r="L2333" i="9"/>
  <c r="M2333" i="9"/>
  <c r="N2333" i="9"/>
  <c r="O2333" i="9"/>
  <c r="P2333" i="9"/>
  <c r="Q2333" i="9"/>
  <c r="R2333" i="9"/>
  <c r="S2333" i="9"/>
  <c r="T2333" i="9"/>
  <c r="L2334" i="9"/>
  <c r="M2334" i="9"/>
  <c r="N2334" i="9"/>
  <c r="O2334" i="9"/>
  <c r="P2334" i="9"/>
  <c r="Q2334" i="9"/>
  <c r="R2334" i="9"/>
  <c r="S2334" i="9"/>
  <c r="T2334" i="9"/>
  <c r="L2335" i="9"/>
  <c r="M2335" i="9"/>
  <c r="N2335" i="9"/>
  <c r="O2335" i="9"/>
  <c r="P2335" i="9"/>
  <c r="Q2335" i="9"/>
  <c r="R2335" i="9"/>
  <c r="S2335" i="9"/>
  <c r="T2335" i="9"/>
  <c r="L2336" i="9"/>
  <c r="M2336" i="9"/>
  <c r="N2336" i="9"/>
  <c r="O2336" i="9"/>
  <c r="P2336" i="9"/>
  <c r="Q2336" i="9"/>
  <c r="R2336" i="9"/>
  <c r="S2336" i="9"/>
  <c r="T2336" i="9"/>
  <c r="L2337" i="9"/>
  <c r="M2337" i="9"/>
  <c r="N2337" i="9"/>
  <c r="O2337" i="9"/>
  <c r="P2337" i="9"/>
  <c r="Q2337" i="9"/>
  <c r="R2337" i="9"/>
  <c r="S2337" i="9"/>
  <c r="T2337" i="9"/>
  <c r="L2338" i="9"/>
  <c r="M2338" i="9"/>
  <c r="N2338" i="9"/>
  <c r="O2338" i="9"/>
  <c r="P2338" i="9"/>
  <c r="Q2338" i="9"/>
  <c r="R2338" i="9"/>
  <c r="S2338" i="9"/>
  <c r="T2338" i="9"/>
  <c r="L2339" i="9"/>
  <c r="M2339" i="9"/>
  <c r="N2339" i="9"/>
  <c r="O2339" i="9"/>
  <c r="P2339" i="9"/>
  <c r="Q2339" i="9"/>
  <c r="R2339" i="9"/>
  <c r="S2339" i="9"/>
  <c r="T2339" i="9"/>
  <c r="L2340" i="9"/>
  <c r="M2340" i="9"/>
  <c r="N2340" i="9"/>
  <c r="O2340" i="9"/>
  <c r="P2340" i="9"/>
  <c r="Q2340" i="9"/>
  <c r="R2340" i="9"/>
  <c r="S2340" i="9"/>
  <c r="T2340" i="9"/>
  <c r="L2341" i="9"/>
  <c r="M2341" i="9"/>
  <c r="N2341" i="9"/>
  <c r="O2341" i="9"/>
  <c r="P2341" i="9"/>
  <c r="Q2341" i="9"/>
  <c r="R2341" i="9"/>
  <c r="S2341" i="9"/>
  <c r="T2341" i="9"/>
  <c r="L2342" i="9"/>
  <c r="M2342" i="9"/>
  <c r="N2342" i="9"/>
  <c r="O2342" i="9"/>
  <c r="P2342" i="9"/>
  <c r="Q2342" i="9"/>
  <c r="R2342" i="9"/>
  <c r="S2342" i="9"/>
  <c r="T2342" i="9"/>
  <c r="L2343" i="9"/>
  <c r="M2343" i="9"/>
  <c r="N2343" i="9"/>
  <c r="O2343" i="9"/>
  <c r="P2343" i="9"/>
  <c r="Q2343" i="9"/>
  <c r="R2343" i="9"/>
  <c r="S2343" i="9"/>
  <c r="T2343" i="9"/>
  <c r="L2344" i="9"/>
  <c r="M2344" i="9"/>
  <c r="N2344" i="9"/>
  <c r="O2344" i="9"/>
  <c r="P2344" i="9"/>
  <c r="Q2344" i="9"/>
  <c r="R2344" i="9"/>
  <c r="S2344" i="9"/>
  <c r="T2344" i="9"/>
  <c r="L2345" i="9"/>
  <c r="M2345" i="9"/>
  <c r="N2345" i="9"/>
  <c r="O2345" i="9"/>
  <c r="P2345" i="9"/>
  <c r="Q2345" i="9"/>
  <c r="R2345" i="9"/>
  <c r="S2345" i="9"/>
  <c r="T2345" i="9"/>
  <c r="L2346" i="9"/>
  <c r="M2346" i="9"/>
  <c r="N2346" i="9"/>
  <c r="O2346" i="9"/>
  <c r="P2346" i="9"/>
  <c r="Q2346" i="9"/>
  <c r="R2346" i="9"/>
  <c r="S2346" i="9"/>
  <c r="T2346" i="9"/>
  <c r="L2347" i="9"/>
  <c r="M2347" i="9"/>
  <c r="N2347" i="9"/>
  <c r="O2347" i="9"/>
  <c r="P2347" i="9"/>
  <c r="Q2347" i="9"/>
  <c r="R2347" i="9"/>
  <c r="S2347" i="9"/>
  <c r="T2347" i="9"/>
  <c r="L2348" i="9"/>
  <c r="M2348" i="9"/>
  <c r="N2348" i="9"/>
  <c r="O2348" i="9"/>
  <c r="P2348" i="9"/>
  <c r="Q2348" i="9"/>
  <c r="R2348" i="9"/>
  <c r="S2348" i="9"/>
  <c r="T2348" i="9"/>
  <c r="L2349" i="9"/>
  <c r="M2349" i="9"/>
  <c r="N2349" i="9"/>
  <c r="O2349" i="9"/>
  <c r="P2349" i="9"/>
  <c r="Q2349" i="9"/>
  <c r="R2349" i="9"/>
  <c r="S2349" i="9"/>
  <c r="T2349" i="9"/>
  <c r="L2350" i="9"/>
  <c r="M2350" i="9"/>
  <c r="N2350" i="9"/>
  <c r="O2350" i="9"/>
  <c r="P2350" i="9"/>
  <c r="Q2350" i="9"/>
  <c r="R2350" i="9"/>
  <c r="S2350" i="9"/>
  <c r="T2350" i="9"/>
  <c r="L2351" i="9"/>
  <c r="M2351" i="9"/>
  <c r="N2351" i="9"/>
  <c r="O2351" i="9"/>
  <c r="P2351" i="9"/>
  <c r="Q2351" i="9"/>
  <c r="R2351" i="9"/>
  <c r="S2351" i="9"/>
  <c r="T2351" i="9"/>
  <c r="L2352" i="9"/>
  <c r="M2352" i="9"/>
  <c r="N2352" i="9"/>
  <c r="O2352" i="9"/>
  <c r="P2352" i="9"/>
  <c r="Q2352" i="9"/>
  <c r="R2352" i="9"/>
  <c r="S2352" i="9"/>
  <c r="T2352" i="9"/>
  <c r="L2353" i="9"/>
  <c r="M2353" i="9"/>
  <c r="N2353" i="9"/>
  <c r="O2353" i="9"/>
  <c r="P2353" i="9"/>
  <c r="Q2353" i="9"/>
  <c r="R2353" i="9"/>
  <c r="S2353" i="9"/>
  <c r="T2353" i="9"/>
  <c r="L2354" i="9"/>
  <c r="M2354" i="9"/>
  <c r="N2354" i="9"/>
  <c r="O2354" i="9"/>
  <c r="P2354" i="9"/>
  <c r="Q2354" i="9"/>
  <c r="R2354" i="9"/>
  <c r="S2354" i="9"/>
  <c r="T2354" i="9"/>
  <c r="L2355" i="9"/>
  <c r="M2355" i="9"/>
  <c r="N2355" i="9"/>
  <c r="O2355" i="9"/>
  <c r="P2355" i="9"/>
  <c r="Q2355" i="9"/>
  <c r="R2355" i="9"/>
  <c r="S2355" i="9"/>
  <c r="T2355" i="9"/>
  <c r="L2356" i="9"/>
  <c r="M2356" i="9"/>
  <c r="N2356" i="9"/>
  <c r="O2356" i="9"/>
  <c r="P2356" i="9"/>
  <c r="Q2356" i="9"/>
  <c r="R2356" i="9"/>
  <c r="S2356" i="9"/>
  <c r="T2356" i="9"/>
  <c r="L2357" i="9"/>
  <c r="M2357" i="9"/>
  <c r="N2357" i="9"/>
  <c r="O2357" i="9"/>
  <c r="P2357" i="9"/>
  <c r="Q2357" i="9"/>
  <c r="R2357" i="9"/>
  <c r="S2357" i="9"/>
  <c r="T2357" i="9"/>
  <c r="L2358" i="9"/>
  <c r="M2358" i="9"/>
  <c r="N2358" i="9"/>
  <c r="O2358" i="9"/>
  <c r="P2358" i="9"/>
  <c r="Q2358" i="9"/>
  <c r="R2358" i="9"/>
  <c r="S2358" i="9"/>
  <c r="T2358" i="9"/>
  <c r="L2359" i="9"/>
  <c r="M2359" i="9"/>
  <c r="N2359" i="9"/>
  <c r="O2359" i="9"/>
  <c r="P2359" i="9"/>
  <c r="Q2359" i="9"/>
  <c r="R2359" i="9"/>
  <c r="S2359" i="9"/>
  <c r="T2359" i="9"/>
  <c r="L2360" i="9"/>
  <c r="M2360" i="9"/>
  <c r="N2360" i="9"/>
  <c r="O2360" i="9"/>
  <c r="P2360" i="9"/>
  <c r="Q2360" i="9"/>
  <c r="R2360" i="9"/>
  <c r="S2360" i="9"/>
  <c r="T2360" i="9"/>
  <c r="L2361" i="9"/>
  <c r="M2361" i="9"/>
  <c r="N2361" i="9"/>
  <c r="O2361" i="9"/>
  <c r="P2361" i="9"/>
  <c r="Q2361" i="9"/>
  <c r="R2361" i="9"/>
  <c r="S2361" i="9"/>
  <c r="T2361" i="9"/>
  <c r="L2362" i="9"/>
  <c r="M2362" i="9"/>
  <c r="N2362" i="9"/>
  <c r="O2362" i="9"/>
  <c r="P2362" i="9"/>
  <c r="Q2362" i="9"/>
  <c r="R2362" i="9"/>
  <c r="S2362" i="9"/>
  <c r="T2362" i="9"/>
  <c r="L2363" i="9"/>
  <c r="M2363" i="9"/>
  <c r="N2363" i="9"/>
  <c r="O2363" i="9"/>
  <c r="P2363" i="9"/>
  <c r="Q2363" i="9"/>
  <c r="R2363" i="9"/>
  <c r="S2363" i="9"/>
  <c r="T2363" i="9"/>
  <c r="L2364" i="9"/>
  <c r="M2364" i="9"/>
  <c r="N2364" i="9"/>
  <c r="O2364" i="9"/>
  <c r="P2364" i="9"/>
  <c r="Q2364" i="9"/>
  <c r="R2364" i="9"/>
  <c r="S2364" i="9"/>
  <c r="T2364" i="9"/>
  <c r="L2365" i="9"/>
  <c r="M2365" i="9"/>
  <c r="N2365" i="9"/>
  <c r="O2365" i="9"/>
  <c r="P2365" i="9"/>
  <c r="Q2365" i="9"/>
  <c r="R2365" i="9"/>
  <c r="S2365" i="9"/>
  <c r="T2365" i="9"/>
  <c r="L2366" i="9"/>
  <c r="M2366" i="9"/>
  <c r="N2366" i="9"/>
  <c r="O2366" i="9"/>
  <c r="P2366" i="9"/>
  <c r="Q2366" i="9"/>
  <c r="R2366" i="9"/>
  <c r="S2366" i="9"/>
  <c r="T2366" i="9"/>
  <c r="L2367" i="9"/>
  <c r="M2367" i="9"/>
  <c r="N2367" i="9"/>
  <c r="O2367" i="9"/>
  <c r="P2367" i="9"/>
  <c r="Q2367" i="9"/>
  <c r="R2367" i="9"/>
  <c r="S2367" i="9"/>
  <c r="T2367" i="9"/>
  <c r="L2368" i="9"/>
  <c r="M2368" i="9"/>
  <c r="N2368" i="9"/>
  <c r="O2368" i="9"/>
  <c r="P2368" i="9"/>
  <c r="Q2368" i="9"/>
  <c r="R2368" i="9"/>
  <c r="S2368" i="9"/>
  <c r="T2368" i="9"/>
  <c r="L2369" i="9"/>
  <c r="M2369" i="9"/>
  <c r="N2369" i="9"/>
  <c r="O2369" i="9"/>
  <c r="P2369" i="9"/>
  <c r="Q2369" i="9"/>
  <c r="R2369" i="9"/>
  <c r="S2369" i="9"/>
  <c r="T2369" i="9"/>
  <c r="L2370" i="9"/>
  <c r="M2370" i="9"/>
  <c r="N2370" i="9"/>
  <c r="O2370" i="9"/>
  <c r="P2370" i="9"/>
  <c r="Q2370" i="9"/>
  <c r="R2370" i="9"/>
  <c r="S2370" i="9"/>
  <c r="T2370" i="9"/>
  <c r="L2371" i="9"/>
  <c r="M2371" i="9"/>
  <c r="N2371" i="9"/>
  <c r="O2371" i="9"/>
  <c r="P2371" i="9"/>
  <c r="Q2371" i="9"/>
  <c r="R2371" i="9"/>
  <c r="S2371" i="9"/>
  <c r="T2371" i="9"/>
  <c r="L2372" i="9"/>
  <c r="M2372" i="9"/>
  <c r="N2372" i="9"/>
  <c r="O2372" i="9"/>
  <c r="P2372" i="9"/>
  <c r="Q2372" i="9"/>
  <c r="R2372" i="9"/>
  <c r="S2372" i="9"/>
  <c r="T2372" i="9"/>
  <c r="L2373" i="9"/>
  <c r="M2373" i="9"/>
  <c r="N2373" i="9"/>
  <c r="O2373" i="9"/>
  <c r="P2373" i="9"/>
  <c r="Q2373" i="9"/>
  <c r="R2373" i="9"/>
  <c r="S2373" i="9"/>
  <c r="T2373" i="9"/>
  <c r="L2374" i="9"/>
  <c r="M2374" i="9"/>
  <c r="N2374" i="9"/>
  <c r="O2374" i="9"/>
  <c r="P2374" i="9"/>
  <c r="Q2374" i="9"/>
  <c r="R2374" i="9"/>
  <c r="S2374" i="9"/>
  <c r="T2374" i="9"/>
  <c r="L2375" i="9"/>
  <c r="M2375" i="9"/>
  <c r="N2375" i="9"/>
  <c r="O2375" i="9"/>
  <c r="P2375" i="9"/>
  <c r="Q2375" i="9"/>
  <c r="R2375" i="9"/>
  <c r="S2375" i="9"/>
  <c r="T2375" i="9"/>
  <c r="L2376" i="9"/>
  <c r="M2376" i="9"/>
  <c r="N2376" i="9"/>
  <c r="O2376" i="9"/>
  <c r="P2376" i="9"/>
  <c r="Q2376" i="9"/>
  <c r="R2376" i="9"/>
  <c r="S2376" i="9"/>
  <c r="T2376" i="9"/>
  <c r="L2377" i="9"/>
  <c r="M2377" i="9"/>
  <c r="N2377" i="9"/>
  <c r="O2377" i="9"/>
  <c r="P2377" i="9"/>
  <c r="Q2377" i="9"/>
  <c r="R2377" i="9"/>
  <c r="S2377" i="9"/>
  <c r="T2377" i="9"/>
  <c r="L2378" i="9"/>
  <c r="M2378" i="9"/>
  <c r="N2378" i="9"/>
  <c r="O2378" i="9"/>
  <c r="P2378" i="9"/>
  <c r="Q2378" i="9"/>
  <c r="R2378" i="9"/>
  <c r="S2378" i="9"/>
  <c r="T2378" i="9"/>
  <c r="L2379" i="9"/>
  <c r="M2379" i="9"/>
  <c r="N2379" i="9"/>
  <c r="O2379" i="9"/>
  <c r="P2379" i="9"/>
  <c r="Q2379" i="9"/>
  <c r="R2379" i="9"/>
  <c r="S2379" i="9"/>
  <c r="T2379" i="9"/>
  <c r="L2380" i="9"/>
  <c r="M2380" i="9"/>
  <c r="N2380" i="9"/>
  <c r="O2380" i="9"/>
  <c r="P2380" i="9"/>
  <c r="Q2380" i="9"/>
  <c r="R2380" i="9"/>
  <c r="S2380" i="9"/>
  <c r="T2380" i="9"/>
  <c r="L2381" i="9"/>
  <c r="M2381" i="9"/>
  <c r="N2381" i="9"/>
  <c r="O2381" i="9"/>
  <c r="P2381" i="9"/>
  <c r="Q2381" i="9"/>
  <c r="R2381" i="9"/>
  <c r="S2381" i="9"/>
  <c r="T2381" i="9"/>
  <c r="L2382" i="9"/>
  <c r="M2382" i="9"/>
  <c r="N2382" i="9"/>
  <c r="O2382" i="9"/>
  <c r="P2382" i="9"/>
  <c r="Q2382" i="9"/>
  <c r="R2382" i="9"/>
  <c r="S2382" i="9"/>
  <c r="T2382" i="9"/>
  <c r="L2383" i="9"/>
  <c r="M2383" i="9"/>
  <c r="N2383" i="9"/>
  <c r="O2383" i="9"/>
  <c r="P2383" i="9"/>
  <c r="Q2383" i="9"/>
  <c r="R2383" i="9"/>
  <c r="S2383" i="9"/>
  <c r="T2383" i="9"/>
  <c r="L2384" i="9"/>
  <c r="M2384" i="9"/>
  <c r="N2384" i="9"/>
  <c r="O2384" i="9"/>
  <c r="P2384" i="9"/>
  <c r="Q2384" i="9"/>
  <c r="R2384" i="9"/>
  <c r="S2384" i="9"/>
  <c r="T2384" i="9"/>
  <c r="L2385" i="9"/>
  <c r="M2385" i="9"/>
  <c r="N2385" i="9"/>
  <c r="O2385" i="9"/>
  <c r="P2385" i="9"/>
  <c r="Q2385" i="9"/>
  <c r="R2385" i="9"/>
  <c r="S2385" i="9"/>
  <c r="T2385" i="9"/>
  <c r="L2386" i="9"/>
  <c r="M2386" i="9"/>
  <c r="N2386" i="9"/>
  <c r="O2386" i="9"/>
  <c r="P2386" i="9"/>
  <c r="Q2386" i="9"/>
  <c r="R2386" i="9"/>
  <c r="S2386" i="9"/>
  <c r="T2386" i="9"/>
  <c r="L2387" i="9"/>
  <c r="M2387" i="9"/>
  <c r="N2387" i="9"/>
  <c r="O2387" i="9"/>
  <c r="P2387" i="9"/>
  <c r="Q2387" i="9"/>
  <c r="R2387" i="9"/>
  <c r="S2387" i="9"/>
  <c r="T2387" i="9"/>
  <c r="L2388" i="9"/>
  <c r="M2388" i="9"/>
  <c r="N2388" i="9"/>
  <c r="O2388" i="9"/>
  <c r="P2388" i="9"/>
  <c r="Q2388" i="9"/>
  <c r="R2388" i="9"/>
  <c r="S2388" i="9"/>
  <c r="T2388" i="9"/>
  <c r="L2389" i="9"/>
  <c r="M2389" i="9"/>
  <c r="N2389" i="9"/>
  <c r="O2389" i="9"/>
  <c r="P2389" i="9"/>
  <c r="Q2389" i="9"/>
  <c r="R2389" i="9"/>
  <c r="S2389" i="9"/>
  <c r="T2389" i="9"/>
  <c r="L2390" i="9"/>
  <c r="M2390" i="9"/>
  <c r="N2390" i="9"/>
  <c r="O2390" i="9"/>
  <c r="P2390" i="9"/>
  <c r="Q2390" i="9"/>
  <c r="R2390" i="9"/>
  <c r="S2390" i="9"/>
  <c r="T2390" i="9"/>
  <c r="L2391" i="9"/>
  <c r="M2391" i="9"/>
  <c r="N2391" i="9"/>
  <c r="O2391" i="9"/>
  <c r="P2391" i="9"/>
  <c r="Q2391" i="9"/>
  <c r="R2391" i="9"/>
  <c r="S2391" i="9"/>
  <c r="T2391" i="9"/>
  <c r="L2392" i="9"/>
  <c r="M2392" i="9"/>
  <c r="N2392" i="9"/>
  <c r="O2392" i="9"/>
  <c r="P2392" i="9"/>
  <c r="Q2392" i="9"/>
  <c r="R2392" i="9"/>
  <c r="S2392" i="9"/>
  <c r="T2392" i="9"/>
  <c r="L2393" i="9"/>
  <c r="M2393" i="9"/>
  <c r="N2393" i="9"/>
  <c r="O2393" i="9"/>
  <c r="P2393" i="9"/>
  <c r="Q2393" i="9"/>
  <c r="R2393" i="9"/>
  <c r="S2393" i="9"/>
  <c r="T2393" i="9"/>
  <c r="L2394" i="9"/>
  <c r="M2394" i="9"/>
  <c r="N2394" i="9"/>
  <c r="O2394" i="9"/>
  <c r="P2394" i="9"/>
  <c r="Q2394" i="9"/>
  <c r="R2394" i="9"/>
  <c r="S2394" i="9"/>
  <c r="T2394" i="9"/>
  <c r="L2395" i="9"/>
  <c r="M2395" i="9"/>
  <c r="N2395" i="9"/>
  <c r="O2395" i="9"/>
  <c r="P2395" i="9"/>
  <c r="Q2395" i="9"/>
  <c r="R2395" i="9"/>
  <c r="S2395" i="9"/>
  <c r="T2395" i="9"/>
  <c r="L2396" i="9"/>
  <c r="M2396" i="9"/>
  <c r="N2396" i="9"/>
  <c r="O2396" i="9"/>
  <c r="P2396" i="9"/>
  <c r="Q2396" i="9"/>
  <c r="R2396" i="9"/>
  <c r="S2396" i="9"/>
  <c r="T2396" i="9"/>
  <c r="L2397" i="9"/>
  <c r="M2397" i="9"/>
  <c r="N2397" i="9"/>
  <c r="O2397" i="9"/>
  <c r="P2397" i="9"/>
  <c r="Q2397" i="9"/>
  <c r="R2397" i="9"/>
  <c r="S2397" i="9"/>
  <c r="T2397" i="9"/>
  <c r="L2398" i="9"/>
  <c r="M2398" i="9"/>
  <c r="N2398" i="9"/>
  <c r="O2398" i="9"/>
  <c r="P2398" i="9"/>
  <c r="Q2398" i="9"/>
  <c r="R2398" i="9"/>
  <c r="S2398" i="9"/>
  <c r="T2398" i="9"/>
  <c r="L2399" i="9"/>
  <c r="M2399" i="9"/>
  <c r="N2399" i="9"/>
  <c r="O2399" i="9"/>
  <c r="P2399" i="9"/>
  <c r="Q2399" i="9"/>
  <c r="R2399" i="9"/>
  <c r="S2399" i="9"/>
  <c r="T2399" i="9"/>
  <c r="L2400" i="9"/>
  <c r="M2400" i="9"/>
  <c r="N2400" i="9"/>
  <c r="O2400" i="9"/>
  <c r="P2400" i="9"/>
  <c r="Q2400" i="9"/>
  <c r="R2400" i="9"/>
  <c r="S2400" i="9"/>
  <c r="T2400" i="9"/>
  <c r="L2401" i="9"/>
  <c r="M2401" i="9"/>
  <c r="N2401" i="9"/>
  <c r="O2401" i="9"/>
  <c r="P2401" i="9"/>
  <c r="Q2401" i="9"/>
  <c r="R2401" i="9"/>
  <c r="S2401" i="9"/>
  <c r="T2401" i="9"/>
  <c r="L2402" i="9"/>
  <c r="M2402" i="9"/>
  <c r="N2402" i="9"/>
  <c r="O2402" i="9"/>
  <c r="P2402" i="9"/>
  <c r="Q2402" i="9"/>
  <c r="R2402" i="9"/>
  <c r="S2402" i="9"/>
  <c r="T2402" i="9"/>
  <c r="L2403" i="9"/>
  <c r="M2403" i="9"/>
  <c r="N2403" i="9"/>
  <c r="O2403" i="9"/>
  <c r="P2403" i="9"/>
  <c r="Q2403" i="9"/>
  <c r="R2403" i="9"/>
  <c r="S2403" i="9"/>
  <c r="T2403" i="9"/>
  <c r="L2404" i="9"/>
  <c r="M2404" i="9"/>
  <c r="N2404" i="9"/>
  <c r="O2404" i="9"/>
  <c r="P2404" i="9"/>
  <c r="Q2404" i="9"/>
  <c r="R2404" i="9"/>
  <c r="S2404" i="9"/>
  <c r="T2404" i="9"/>
  <c r="L2405" i="9"/>
  <c r="M2405" i="9"/>
  <c r="N2405" i="9"/>
  <c r="O2405" i="9"/>
  <c r="P2405" i="9"/>
  <c r="Q2405" i="9"/>
  <c r="R2405" i="9"/>
  <c r="S2405" i="9"/>
  <c r="T2405" i="9"/>
  <c r="L2406" i="9"/>
  <c r="M2406" i="9"/>
  <c r="N2406" i="9"/>
  <c r="O2406" i="9"/>
  <c r="P2406" i="9"/>
  <c r="Q2406" i="9"/>
  <c r="R2406" i="9"/>
  <c r="S2406" i="9"/>
  <c r="T2406" i="9"/>
  <c r="L2407" i="9"/>
  <c r="M2407" i="9"/>
  <c r="N2407" i="9"/>
  <c r="O2407" i="9"/>
  <c r="P2407" i="9"/>
  <c r="Q2407" i="9"/>
  <c r="R2407" i="9"/>
  <c r="S2407" i="9"/>
  <c r="T2407" i="9"/>
  <c r="L2408" i="9"/>
  <c r="M2408" i="9"/>
  <c r="N2408" i="9"/>
  <c r="O2408" i="9"/>
  <c r="P2408" i="9"/>
  <c r="Q2408" i="9"/>
  <c r="R2408" i="9"/>
  <c r="S2408" i="9"/>
  <c r="T2408" i="9"/>
  <c r="L2409" i="9"/>
  <c r="M2409" i="9"/>
  <c r="N2409" i="9"/>
  <c r="O2409" i="9"/>
  <c r="P2409" i="9"/>
  <c r="Q2409" i="9"/>
  <c r="R2409" i="9"/>
  <c r="S2409" i="9"/>
  <c r="T2409" i="9"/>
  <c r="L2410" i="9"/>
  <c r="M2410" i="9"/>
  <c r="N2410" i="9"/>
  <c r="O2410" i="9"/>
  <c r="P2410" i="9"/>
  <c r="Q2410" i="9"/>
  <c r="R2410" i="9"/>
  <c r="S2410" i="9"/>
  <c r="T2410" i="9"/>
  <c r="L2411" i="9"/>
  <c r="M2411" i="9"/>
  <c r="N2411" i="9"/>
  <c r="O2411" i="9"/>
  <c r="P2411" i="9"/>
  <c r="Q2411" i="9"/>
  <c r="R2411" i="9"/>
  <c r="S2411" i="9"/>
  <c r="T2411" i="9"/>
  <c r="L2412" i="9"/>
  <c r="M2412" i="9"/>
  <c r="N2412" i="9"/>
  <c r="O2412" i="9"/>
  <c r="P2412" i="9"/>
  <c r="Q2412" i="9"/>
  <c r="R2412" i="9"/>
  <c r="S2412" i="9"/>
  <c r="T2412" i="9"/>
  <c r="L2413" i="9"/>
  <c r="M2413" i="9"/>
  <c r="N2413" i="9"/>
  <c r="O2413" i="9"/>
  <c r="P2413" i="9"/>
  <c r="Q2413" i="9"/>
  <c r="R2413" i="9"/>
  <c r="S2413" i="9"/>
  <c r="T2413" i="9"/>
  <c r="L2414" i="9"/>
  <c r="M2414" i="9"/>
  <c r="N2414" i="9"/>
  <c r="O2414" i="9"/>
  <c r="P2414" i="9"/>
  <c r="Q2414" i="9"/>
  <c r="R2414" i="9"/>
  <c r="S2414" i="9"/>
  <c r="T2414" i="9"/>
  <c r="L2415" i="9"/>
  <c r="M2415" i="9"/>
  <c r="N2415" i="9"/>
  <c r="O2415" i="9"/>
  <c r="P2415" i="9"/>
  <c r="Q2415" i="9"/>
  <c r="R2415" i="9"/>
  <c r="S2415" i="9"/>
  <c r="T2415" i="9"/>
  <c r="L2416" i="9"/>
  <c r="M2416" i="9"/>
  <c r="N2416" i="9"/>
  <c r="O2416" i="9"/>
  <c r="P2416" i="9"/>
  <c r="Q2416" i="9"/>
  <c r="R2416" i="9"/>
  <c r="S2416" i="9"/>
  <c r="T2416" i="9"/>
  <c r="L2417" i="9"/>
  <c r="M2417" i="9"/>
  <c r="N2417" i="9"/>
  <c r="O2417" i="9"/>
  <c r="P2417" i="9"/>
  <c r="Q2417" i="9"/>
  <c r="R2417" i="9"/>
  <c r="S2417" i="9"/>
  <c r="T2417" i="9"/>
  <c r="L2418" i="9"/>
  <c r="M2418" i="9"/>
  <c r="N2418" i="9"/>
  <c r="O2418" i="9"/>
  <c r="P2418" i="9"/>
  <c r="Q2418" i="9"/>
  <c r="R2418" i="9"/>
  <c r="S2418" i="9"/>
  <c r="T2418" i="9"/>
  <c r="L2419" i="9"/>
  <c r="M2419" i="9"/>
  <c r="N2419" i="9"/>
  <c r="O2419" i="9"/>
  <c r="P2419" i="9"/>
  <c r="Q2419" i="9"/>
  <c r="R2419" i="9"/>
  <c r="S2419" i="9"/>
  <c r="T2419" i="9"/>
  <c r="L2420" i="9"/>
  <c r="M2420" i="9"/>
  <c r="N2420" i="9"/>
  <c r="O2420" i="9"/>
  <c r="P2420" i="9"/>
  <c r="Q2420" i="9"/>
  <c r="R2420" i="9"/>
  <c r="S2420" i="9"/>
  <c r="T2420" i="9"/>
  <c r="L2421" i="9"/>
  <c r="M2421" i="9"/>
  <c r="N2421" i="9"/>
  <c r="O2421" i="9"/>
  <c r="P2421" i="9"/>
  <c r="Q2421" i="9"/>
  <c r="R2421" i="9"/>
  <c r="S2421" i="9"/>
  <c r="T2421" i="9"/>
  <c r="L2422" i="9"/>
  <c r="M2422" i="9"/>
  <c r="N2422" i="9"/>
  <c r="O2422" i="9"/>
  <c r="P2422" i="9"/>
  <c r="Q2422" i="9"/>
  <c r="R2422" i="9"/>
  <c r="S2422" i="9"/>
  <c r="T2422" i="9"/>
  <c r="L2423" i="9"/>
  <c r="M2423" i="9"/>
  <c r="N2423" i="9"/>
  <c r="O2423" i="9"/>
  <c r="P2423" i="9"/>
  <c r="Q2423" i="9"/>
  <c r="R2423" i="9"/>
  <c r="S2423" i="9"/>
  <c r="T2423" i="9"/>
  <c r="L2424" i="9"/>
  <c r="M2424" i="9"/>
  <c r="N2424" i="9"/>
  <c r="O2424" i="9"/>
  <c r="P2424" i="9"/>
  <c r="Q2424" i="9"/>
  <c r="R2424" i="9"/>
  <c r="S2424" i="9"/>
  <c r="T2424" i="9"/>
  <c r="L2425" i="9"/>
  <c r="M2425" i="9"/>
  <c r="N2425" i="9"/>
  <c r="O2425" i="9"/>
  <c r="P2425" i="9"/>
  <c r="Q2425" i="9"/>
  <c r="R2425" i="9"/>
  <c r="S2425" i="9"/>
  <c r="T2425" i="9"/>
  <c r="L2426" i="9"/>
  <c r="M2426" i="9"/>
  <c r="N2426" i="9"/>
  <c r="O2426" i="9"/>
  <c r="P2426" i="9"/>
  <c r="Q2426" i="9"/>
  <c r="R2426" i="9"/>
  <c r="S2426" i="9"/>
  <c r="T2426" i="9"/>
  <c r="L2427" i="9"/>
  <c r="M2427" i="9"/>
  <c r="N2427" i="9"/>
  <c r="O2427" i="9"/>
  <c r="P2427" i="9"/>
  <c r="Q2427" i="9"/>
  <c r="R2427" i="9"/>
  <c r="S2427" i="9"/>
  <c r="T2427" i="9"/>
  <c r="L2428" i="9"/>
  <c r="M2428" i="9"/>
  <c r="N2428" i="9"/>
  <c r="O2428" i="9"/>
  <c r="P2428" i="9"/>
  <c r="Q2428" i="9"/>
  <c r="R2428" i="9"/>
  <c r="S2428" i="9"/>
  <c r="T2428" i="9"/>
  <c r="L2429" i="9"/>
  <c r="M2429" i="9"/>
  <c r="N2429" i="9"/>
  <c r="O2429" i="9"/>
  <c r="P2429" i="9"/>
  <c r="Q2429" i="9"/>
  <c r="R2429" i="9"/>
  <c r="S2429" i="9"/>
  <c r="T2429" i="9"/>
  <c r="L2430" i="9"/>
  <c r="M2430" i="9"/>
  <c r="N2430" i="9"/>
  <c r="O2430" i="9"/>
  <c r="P2430" i="9"/>
  <c r="Q2430" i="9"/>
  <c r="R2430" i="9"/>
  <c r="S2430" i="9"/>
  <c r="T2430" i="9"/>
  <c r="L2431" i="9"/>
  <c r="M2431" i="9"/>
  <c r="N2431" i="9"/>
  <c r="O2431" i="9"/>
  <c r="P2431" i="9"/>
  <c r="Q2431" i="9"/>
  <c r="R2431" i="9"/>
  <c r="S2431" i="9"/>
  <c r="T2431" i="9"/>
  <c r="L2432" i="9"/>
  <c r="M2432" i="9"/>
  <c r="N2432" i="9"/>
  <c r="O2432" i="9"/>
  <c r="P2432" i="9"/>
  <c r="Q2432" i="9"/>
  <c r="R2432" i="9"/>
  <c r="S2432" i="9"/>
  <c r="T2432" i="9"/>
  <c r="L2433" i="9"/>
  <c r="M2433" i="9"/>
  <c r="N2433" i="9"/>
  <c r="O2433" i="9"/>
  <c r="P2433" i="9"/>
  <c r="Q2433" i="9"/>
  <c r="R2433" i="9"/>
  <c r="S2433" i="9"/>
  <c r="T2433" i="9"/>
  <c r="L2434" i="9"/>
  <c r="M2434" i="9"/>
  <c r="N2434" i="9"/>
  <c r="O2434" i="9"/>
  <c r="P2434" i="9"/>
  <c r="Q2434" i="9"/>
  <c r="R2434" i="9"/>
  <c r="S2434" i="9"/>
  <c r="T2434" i="9"/>
  <c r="L2435" i="9"/>
  <c r="M2435" i="9"/>
  <c r="N2435" i="9"/>
  <c r="O2435" i="9"/>
  <c r="P2435" i="9"/>
  <c r="Q2435" i="9"/>
  <c r="R2435" i="9"/>
  <c r="S2435" i="9"/>
  <c r="T2435" i="9"/>
  <c r="L2436" i="9"/>
  <c r="M2436" i="9"/>
  <c r="N2436" i="9"/>
  <c r="O2436" i="9"/>
  <c r="P2436" i="9"/>
  <c r="Q2436" i="9"/>
  <c r="R2436" i="9"/>
  <c r="S2436" i="9"/>
  <c r="T2436" i="9"/>
  <c r="L2437" i="9"/>
  <c r="M2437" i="9"/>
  <c r="N2437" i="9"/>
  <c r="O2437" i="9"/>
  <c r="P2437" i="9"/>
  <c r="Q2437" i="9"/>
  <c r="R2437" i="9"/>
  <c r="S2437" i="9"/>
  <c r="T2437" i="9"/>
  <c r="L2438" i="9"/>
  <c r="M2438" i="9"/>
  <c r="N2438" i="9"/>
  <c r="O2438" i="9"/>
  <c r="P2438" i="9"/>
  <c r="Q2438" i="9"/>
  <c r="R2438" i="9"/>
  <c r="S2438" i="9"/>
  <c r="T2438" i="9"/>
  <c r="L2439" i="9"/>
  <c r="M2439" i="9"/>
  <c r="N2439" i="9"/>
  <c r="O2439" i="9"/>
  <c r="P2439" i="9"/>
  <c r="Q2439" i="9"/>
  <c r="R2439" i="9"/>
  <c r="S2439" i="9"/>
  <c r="T2439" i="9"/>
  <c r="L2440" i="9"/>
  <c r="M2440" i="9"/>
  <c r="N2440" i="9"/>
  <c r="O2440" i="9"/>
  <c r="P2440" i="9"/>
  <c r="Q2440" i="9"/>
  <c r="R2440" i="9"/>
  <c r="S2440" i="9"/>
  <c r="T2440" i="9"/>
  <c r="L2441" i="9"/>
  <c r="M2441" i="9"/>
  <c r="N2441" i="9"/>
  <c r="O2441" i="9"/>
  <c r="P2441" i="9"/>
  <c r="Q2441" i="9"/>
  <c r="R2441" i="9"/>
  <c r="S2441" i="9"/>
  <c r="T2441" i="9"/>
  <c r="L2442" i="9"/>
  <c r="M2442" i="9"/>
  <c r="N2442" i="9"/>
  <c r="O2442" i="9"/>
  <c r="P2442" i="9"/>
  <c r="Q2442" i="9"/>
  <c r="R2442" i="9"/>
  <c r="S2442" i="9"/>
  <c r="T2442" i="9"/>
  <c r="L2443" i="9"/>
  <c r="M2443" i="9"/>
  <c r="N2443" i="9"/>
  <c r="O2443" i="9"/>
  <c r="P2443" i="9"/>
  <c r="Q2443" i="9"/>
  <c r="R2443" i="9"/>
  <c r="S2443" i="9"/>
  <c r="T2443" i="9"/>
  <c r="L2444" i="9"/>
  <c r="M2444" i="9"/>
  <c r="N2444" i="9"/>
  <c r="O2444" i="9"/>
  <c r="P2444" i="9"/>
  <c r="Q2444" i="9"/>
  <c r="R2444" i="9"/>
  <c r="S2444" i="9"/>
  <c r="T2444" i="9"/>
  <c r="L2445" i="9"/>
  <c r="M2445" i="9"/>
  <c r="N2445" i="9"/>
  <c r="O2445" i="9"/>
  <c r="P2445" i="9"/>
  <c r="Q2445" i="9"/>
  <c r="R2445" i="9"/>
  <c r="S2445" i="9"/>
  <c r="T2445" i="9"/>
  <c r="L2446" i="9"/>
  <c r="M2446" i="9"/>
  <c r="N2446" i="9"/>
  <c r="O2446" i="9"/>
  <c r="P2446" i="9"/>
  <c r="Q2446" i="9"/>
  <c r="R2446" i="9"/>
  <c r="S2446" i="9"/>
  <c r="T2446" i="9"/>
  <c r="L2447" i="9"/>
  <c r="M2447" i="9"/>
  <c r="N2447" i="9"/>
  <c r="O2447" i="9"/>
  <c r="P2447" i="9"/>
  <c r="Q2447" i="9"/>
  <c r="R2447" i="9"/>
  <c r="S2447" i="9"/>
  <c r="T2447" i="9"/>
  <c r="L2448" i="9"/>
  <c r="M2448" i="9"/>
  <c r="N2448" i="9"/>
  <c r="O2448" i="9"/>
  <c r="P2448" i="9"/>
  <c r="Q2448" i="9"/>
  <c r="R2448" i="9"/>
  <c r="S2448" i="9"/>
  <c r="T2448" i="9"/>
  <c r="L2449" i="9"/>
  <c r="M2449" i="9"/>
  <c r="N2449" i="9"/>
  <c r="O2449" i="9"/>
  <c r="P2449" i="9"/>
  <c r="Q2449" i="9"/>
  <c r="R2449" i="9"/>
  <c r="S2449" i="9"/>
  <c r="T2449" i="9"/>
  <c r="L2450" i="9"/>
  <c r="M2450" i="9"/>
  <c r="N2450" i="9"/>
  <c r="O2450" i="9"/>
  <c r="P2450" i="9"/>
  <c r="Q2450" i="9"/>
  <c r="R2450" i="9"/>
  <c r="S2450" i="9"/>
  <c r="T2450" i="9"/>
  <c r="L2451" i="9"/>
  <c r="M2451" i="9"/>
  <c r="N2451" i="9"/>
  <c r="O2451" i="9"/>
  <c r="P2451" i="9"/>
  <c r="Q2451" i="9"/>
  <c r="R2451" i="9"/>
  <c r="S2451" i="9"/>
  <c r="T2451" i="9"/>
  <c r="L2452" i="9"/>
  <c r="M2452" i="9"/>
  <c r="N2452" i="9"/>
  <c r="O2452" i="9"/>
  <c r="P2452" i="9"/>
  <c r="Q2452" i="9"/>
  <c r="R2452" i="9"/>
  <c r="S2452" i="9"/>
  <c r="T2452" i="9"/>
  <c r="L2453" i="9"/>
  <c r="M2453" i="9"/>
  <c r="N2453" i="9"/>
  <c r="O2453" i="9"/>
  <c r="P2453" i="9"/>
  <c r="Q2453" i="9"/>
  <c r="R2453" i="9"/>
  <c r="S2453" i="9"/>
  <c r="T2453" i="9"/>
  <c r="L2454" i="9"/>
  <c r="M2454" i="9"/>
  <c r="N2454" i="9"/>
  <c r="O2454" i="9"/>
  <c r="P2454" i="9"/>
  <c r="Q2454" i="9"/>
  <c r="R2454" i="9"/>
  <c r="S2454" i="9"/>
  <c r="T2454" i="9"/>
  <c r="L2455" i="9"/>
  <c r="M2455" i="9"/>
  <c r="N2455" i="9"/>
  <c r="O2455" i="9"/>
  <c r="P2455" i="9"/>
  <c r="Q2455" i="9"/>
  <c r="R2455" i="9"/>
  <c r="S2455" i="9"/>
  <c r="T2455" i="9"/>
  <c r="L2456" i="9"/>
  <c r="M2456" i="9"/>
  <c r="N2456" i="9"/>
  <c r="O2456" i="9"/>
  <c r="P2456" i="9"/>
  <c r="Q2456" i="9"/>
  <c r="R2456" i="9"/>
  <c r="S2456" i="9"/>
  <c r="T2456" i="9"/>
  <c r="L2457" i="9"/>
  <c r="M2457" i="9"/>
  <c r="N2457" i="9"/>
  <c r="O2457" i="9"/>
  <c r="P2457" i="9"/>
  <c r="Q2457" i="9"/>
  <c r="R2457" i="9"/>
  <c r="S2457" i="9"/>
  <c r="T2457" i="9"/>
  <c r="L2458" i="9"/>
  <c r="M2458" i="9"/>
  <c r="N2458" i="9"/>
  <c r="O2458" i="9"/>
  <c r="P2458" i="9"/>
  <c r="Q2458" i="9"/>
  <c r="R2458" i="9"/>
  <c r="S2458" i="9"/>
  <c r="T2458" i="9"/>
  <c r="L2459" i="9"/>
  <c r="M2459" i="9"/>
  <c r="N2459" i="9"/>
  <c r="O2459" i="9"/>
  <c r="P2459" i="9"/>
  <c r="Q2459" i="9"/>
  <c r="R2459" i="9"/>
  <c r="S2459" i="9"/>
  <c r="T2459" i="9"/>
  <c r="L2460" i="9"/>
  <c r="M2460" i="9"/>
  <c r="N2460" i="9"/>
  <c r="O2460" i="9"/>
  <c r="P2460" i="9"/>
  <c r="Q2460" i="9"/>
  <c r="R2460" i="9"/>
  <c r="S2460" i="9"/>
  <c r="T2460" i="9"/>
  <c r="L2461" i="9"/>
  <c r="M2461" i="9"/>
  <c r="N2461" i="9"/>
  <c r="O2461" i="9"/>
  <c r="P2461" i="9"/>
  <c r="Q2461" i="9"/>
  <c r="R2461" i="9"/>
  <c r="S2461" i="9"/>
  <c r="T2461" i="9"/>
  <c r="L2462" i="9"/>
  <c r="M2462" i="9"/>
  <c r="N2462" i="9"/>
  <c r="O2462" i="9"/>
  <c r="P2462" i="9"/>
  <c r="Q2462" i="9"/>
  <c r="R2462" i="9"/>
  <c r="S2462" i="9"/>
  <c r="T2462" i="9"/>
  <c r="L2463" i="9"/>
  <c r="M2463" i="9"/>
  <c r="N2463" i="9"/>
  <c r="O2463" i="9"/>
  <c r="P2463" i="9"/>
  <c r="Q2463" i="9"/>
  <c r="R2463" i="9"/>
  <c r="S2463" i="9"/>
  <c r="T2463" i="9"/>
  <c r="L2464" i="9"/>
  <c r="M2464" i="9"/>
  <c r="N2464" i="9"/>
  <c r="O2464" i="9"/>
  <c r="P2464" i="9"/>
  <c r="Q2464" i="9"/>
  <c r="R2464" i="9"/>
  <c r="S2464" i="9"/>
  <c r="T2464" i="9"/>
  <c r="L2465" i="9"/>
  <c r="M2465" i="9"/>
  <c r="N2465" i="9"/>
  <c r="O2465" i="9"/>
  <c r="P2465" i="9"/>
  <c r="Q2465" i="9"/>
  <c r="R2465" i="9"/>
  <c r="S2465" i="9"/>
  <c r="T2465" i="9"/>
  <c r="L2466" i="9"/>
  <c r="M2466" i="9"/>
  <c r="N2466" i="9"/>
  <c r="O2466" i="9"/>
  <c r="P2466" i="9"/>
  <c r="Q2466" i="9"/>
  <c r="R2466" i="9"/>
  <c r="S2466" i="9"/>
  <c r="T2466" i="9"/>
  <c r="L2467" i="9"/>
  <c r="M2467" i="9"/>
  <c r="N2467" i="9"/>
  <c r="O2467" i="9"/>
  <c r="P2467" i="9"/>
  <c r="Q2467" i="9"/>
  <c r="R2467" i="9"/>
  <c r="S2467" i="9"/>
  <c r="T2467" i="9"/>
  <c r="L2468" i="9"/>
  <c r="M2468" i="9"/>
  <c r="N2468" i="9"/>
  <c r="O2468" i="9"/>
  <c r="P2468" i="9"/>
  <c r="Q2468" i="9"/>
  <c r="R2468" i="9"/>
  <c r="S2468" i="9"/>
  <c r="T2468" i="9"/>
  <c r="L2469" i="9"/>
  <c r="M2469" i="9"/>
  <c r="N2469" i="9"/>
  <c r="O2469" i="9"/>
  <c r="P2469" i="9"/>
  <c r="Q2469" i="9"/>
  <c r="R2469" i="9"/>
  <c r="S2469" i="9"/>
  <c r="T2469" i="9"/>
  <c r="L2470" i="9"/>
  <c r="M2470" i="9"/>
  <c r="N2470" i="9"/>
  <c r="O2470" i="9"/>
  <c r="P2470" i="9"/>
  <c r="Q2470" i="9"/>
  <c r="R2470" i="9"/>
  <c r="S2470" i="9"/>
  <c r="T2470" i="9"/>
  <c r="L2471" i="9"/>
  <c r="M2471" i="9"/>
  <c r="N2471" i="9"/>
  <c r="O2471" i="9"/>
  <c r="P2471" i="9"/>
  <c r="Q2471" i="9"/>
  <c r="R2471" i="9"/>
  <c r="S2471" i="9"/>
  <c r="T2471" i="9"/>
  <c r="L2472" i="9"/>
  <c r="M2472" i="9"/>
  <c r="N2472" i="9"/>
  <c r="O2472" i="9"/>
  <c r="P2472" i="9"/>
  <c r="Q2472" i="9"/>
  <c r="R2472" i="9"/>
  <c r="S2472" i="9"/>
  <c r="T2472" i="9"/>
  <c r="L2473" i="9"/>
  <c r="M2473" i="9"/>
  <c r="N2473" i="9"/>
  <c r="O2473" i="9"/>
  <c r="P2473" i="9"/>
  <c r="Q2473" i="9"/>
  <c r="R2473" i="9"/>
  <c r="S2473" i="9"/>
  <c r="T2473" i="9"/>
  <c r="L2474" i="9"/>
  <c r="M2474" i="9"/>
  <c r="N2474" i="9"/>
  <c r="O2474" i="9"/>
  <c r="P2474" i="9"/>
  <c r="Q2474" i="9"/>
  <c r="R2474" i="9"/>
  <c r="S2474" i="9"/>
  <c r="T2474" i="9"/>
  <c r="L2475" i="9"/>
  <c r="M2475" i="9"/>
  <c r="N2475" i="9"/>
  <c r="O2475" i="9"/>
  <c r="P2475" i="9"/>
  <c r="Q2475" i="9"/>
  <c r="R2475" i="9"/>
  <c r="S2475" i="9"/>
  <c r="T2475" i="9"/>
  <c r="L2476" i="9"/>
  <c r="M2476" i="9"/>
  <c r="N2476" i="9"/>
  <c r="O2476" i="9"/>
  <c r="P2476" i="9"/>
  <c r="Q2476" i="9"/>
  <c r="R2476" i="9"/>
  <c r="S2476" i="9"/>
  <c r="T2476" i="9"/>
  <c r="L2477" i="9"/>
  <c r="M2477" i="9"/>
  <c r="N2477" i="9"/>
  <c r="O2477" i="9"/>
  <c r="P2477" i="9"/>
  <c r="Q2477" i="9"/>
  <c r="R2477" i="9"/>
  <c r="S2477" i="9"/>
  <c r="T2477" i="9"/>
  <c r="L2478" i="9"/>
  <c r="M2478" i="9"/>
  <c r="N2478" i="9"/>
  <c r="O2478" i="9"/>
  <c r="P2478" i="9"/>
  <c r="Q2478" i="9"/>
  <c r="R2478" i="9"/>
  <c r="S2478" i="9"/>
  <c r="T2478" i="9"/>
  <c r="L2479" i="9"/>
  <c r="M2479" i="9"/>
  <c r="N2479" i="9"/>
  <c r="O2479" i="9"/>
  <c r="P2479" i="9"/>
  <c r="Q2479" i="9"/>
  <c r="R2479" i="9"/>
  <c r="S2479" i="9"/>
  <c r="T2479" i="9"/>
  <c r="L2480" i="9"/>
  <c r="M2480" i="9"/>
  <c r="N2480" i="9"/>
  <c r="O2480" i="9"/>
  <c r="P2480" i="9"/>
  <c r="Q2480" i="9"/>
  <c r="R2480" i="9"/>
  <c r="S2480" i="9"/>
  <c r="T2480" i="9"/>
  <c r="L2481" i="9"/>
  <c r="M2481" i="9"/>
  <c r="N2481" i="9"/>
  <c r="O2481" i="9"/>
  <c r="P2481" i="9"/>
  <c r="Q2481" i="9"/>
  <c r="R2481" i="9"/>
  <c r="S2481" i="9"/>
  <c r="T2481" i="9"/>
  <c r="L2482" i="9"/>
  <c r="M2482" i="9"/>
  <c r="N2482" i="9"/>
  <c r="O2482" i="9"/>
  <c r="P2482" i="9"/>
  <c r="Q2482" i="9"/>
  <c r="R2482" i="9"/>
  <c r="S2482" i="9"/>
  <c r="T2482" i="9"/>
  <c r="L2483" i="9"/>
  <c r="M2483" i="9"/>
  <c r="N2483" i="9"/>
  <c r="O2483" i="9"/>
  <c r="P2483" i="9"/>
  <c r="Q2483" i="9"/>
  <c r="R2483" i="9"/>
  <c r="S2483" i="9"/>
  <c r="T2483" i="9"/>
  <c r="L2484" i="9"/>
  <c r="M2484" i="9"/>
  <c r="N2484" i="9"/>
  <c r="O2484" i="9"/>
  <c r="P2484" i="9"/>
  <c r="Q2484" i="9"/>
  <c r="R2484" i="9"/>
  <c r="S2484" i="9"/>
  <c r="T2484" i="9"/>
  <c r="L2485" i="9"/>
  <c r="M2485" i="9"/>
  <c r="N2485" i="9"/>
  <c r="O2485" i="9"/>
  <c r="P2485" i="9"/>
  <c r="Q2485" i="9"/>
  <c r="R2485" i="9"/>
  <c r="S2485" i="9"/>
  <c r="T2485" i="9"/>
  <c r="L2486" i="9"/>
  <c r="M2486" i="9"/>
  <c r="N2486" i="9"/>
  <c r="O2486" i="9"/>
  <c r="P2486" i="9"/>
  <c r="Q2486" i="9"/>
  <c r="R2486" i="9"/>
  <c r="S2486" i="9"/>
  <c r="T2486" i="9"/>
  <c r="L2487" i="9"/>
  <c r="M2487" i="9"/>
  <c r="N2487" i="9"/>
  <c r="O2487" i="9"/>
  <c r="P2487" i="9"/>
  <c r="Q2487" i="9"/>
  <c r="R2487" i="9"/>
  <c r="S2487" i="9"/>
  <c r="T2487" i="9"/>
  <c r="L2488" i="9"/>
  <c r="M2488" i="9"/>
  <c r="N2488" i="9"/>
  <c r="O2488" i="9"/>
  <c r="P2488" i="9"/>
  <c r="Q2488" i="9"/>
  <c r="R2488" i="9"/>
  <c r="S2488" i="9"/>
  <c r="T2488" i="9"/>
  <c r="L2489" i="9"/>
  <c r="M2489" i="9"/>
  <c r="N2489" i="9"/>
  <c r="O2489" i="9"/>
  <c r="P2489" i="9"/>
  <c r="Q2489" i="9"/>
  <c r="R2489" i="9"/>
  <c r="S2489" i="9"/>
  <c r="T2489" i="9"/>
  <c r="L2490" i="9"/>
  <c r="M2490" i="9"/>
  <c r="N2490" i="9"/>
  <c r="O2490" i="9"/>
  <c r="P2490" i="9"/>
  <c r="Q2490" i="9"/>
  <c r="R2490" i="9"/>
  <c r="S2490" i="9"/>
  <c r="T2490" i="9"/>
  <c r="L2491" i="9"/>
  <c r="M2491" i="9"/>
  <c r="N2491" i="9"/>
  <c r="O2491" i="9"/>
  <c r="P2491" i="9"/>
  <c r="Q2491" i="9"/>
  <c r="R2491" i="9"/>
  <c r="S2491" i="9"/>
  <c r="T2491" i="9"/>
  <c r="L2492" i="9"/>
  <c r="M2492" i="9"/>
  <c r="N2492" i="9"/>
  <c r="O2492" i="9"/>
  <c r="P2492" i="9"/>
  <c r="Q2492" i="9"/>
  <c r="R2492" i="9"/>
  <c r="S2492" i="9"/>
  <c r="T2492" i="9"/>
  <c r="L2493" i="9"/>
  <c r="M2493" i="9"/>
  <c r="N2493" i="9"/>
  <c r="O2493" i="9"/>
  <c r="P2493" i="9"/>
  <c r="Q2493" i="9"/>
  <c r="R2493" i="9"/>
  <c r="S2493" i="9"/>
  <c r="T2493" i="9"/>
  <c r="L2494" i="9"/>
  <c r="M2494" i="9"/>
  <c r="N2494" i="9"/>
  <c r="O2494" i="9"/>
  <c r="P2494" i="9"/>
  <c r="Q2494" i="9"/>
  <c r="R2494" i="9"/>
  <c r="S2494" i="9"/>
  <c r="T2494" i="9"/>
  <c r="L2495" i="9"/>
  <c r="M2495" i="9"/>
  <c r="N2495" i="9"/>
  <c r="O2495" i="9"/>
  <c r="P2495" i="9"/>
  <c r="Q2495" i="9"/>
  <c r="R2495" i="9"/>
  <c r="S2495" i="9"/>
  <c r="T2495" i="9"/>
  <c r="L2496" i="9"/>
  <c r="M2496" i="9"/>
  <c r="N2496" i="9"/>
  <c r="O2496" i="9"/>
  <c r="P2496" i="9"/>
  <c r="Q2496" i="9"/>
  <c r="R2496" i="9"/>
  <c r="S2496" i="9"/>
  <c r="T2496" i="9"/>
  <c r="L2497" i="9"/>
  <c r="M2497" i="9"/>
  <c r="N2497" i="9"/>
  <c r="O2497" i="9"/>
  <c r="P2497" i="9"/>
  <c r="Q2497" i="9"/>
  <c r="R2497" i="9"/>
  <c r="S2497" i="9"/>
  <c r="T2497" i="9"/>
  <c r="L2498" i="9"/>
  <c r="M2498" i="9"/>
  <c r="N2498" i="9"/>
  <c r="O2498" i="9"/>
  <c r="P2498" i="9"/>
  <c r="Q2498" i="9"/>
  <c r="R2498" i="9"/>
  <c r="S2498" i="9"/>
  <c r="T2498" i="9"/>
  <c r="L2499" i="9"/>
  <c r="M2499" i="9"/>
  <c r="N2499" i="9"/>
  <c r="O2499" i="9"/>
  <c r="P2499" i="9"/>
  <c r="Q2499" i="9"/>
  <c r="R2499" i="9"/>
  <c r="S2499" i="9"/>
  <c r="T2499" i="9"/>
  <c r="L2500" i="9"/>
  <c r="M2500" i="9"/>
  <c r="N2500" i="9"/>
  <c r="O2500" i="9"/>
  <c r="P2500" i="9"/>
  <c r="Q2500" i="9"/>
  <c r="R2500" i="9"/>
  <c r="S2500" i="9"/>
  <c r="T2500" i="9"/>
  <c r="L2501" i="9"/>
  <c r="M2501" i="9"/>
  <c r="N2501" i="9"/>
  <c r="O2501" i="9"/>
  <c r="P2501" i="9"/>
  <c r="Q2501" i="9"/>
  <c r="R2501" i="9"/>
  <c r="S2501" i="9"/>
  <c r="T2501" i="9"/>
  <c r="L2502" i="9"/>
  <c r="M2502" i="9"/>
  <c r="N2502" i="9"/>
  <c r="O2502" i="9"/>
  <c r="P2502" i="9"/>
  <c r="Q2502" i="9"/>
  <c r="R2502" i="9"/>
  <c r="S2502" i="9"/>
  <c r="T2502" i="9"/>
  <c r="L2503" i="9"/>
  <c r="M2503" i="9"/>
  <c r="N2503" i="9"/>
  <c r="O2503" i="9"/>
  <c r="P2503" i="9"/>
  <c r="Q2503" i="9"/>
  <c r="R2503" i="9"/>
  <c r="S2503" i="9"/>
  <c r="T2503" i="9"/>
  <c r="L2504" i="9"/>
  <c r="M2504" i="9"/>
  <c r="N2504" i="9"/>
  <c r="O2504" i="9"/>
  <c r="P2504" i="9"/>
  <c r="Q2504" i="9"/>
  <c r="R2504" i="9"/>
  <c r="S2504" i="9"/>
  <c r="T2504" i="9"/>
  <c r="L2505" i="9"/>
  <c r="M2505" i="9"/>
  <c r="N2505" i="9"/>
  <c r="O2505" i="9"/>
  <c r="P2505" i="9"/>
  <c r="Q2505" i="9"/>
  <c r="R2505" i="9"/>
  <c r="S2505" i="9"/>
  <c r="T2505" i="9"/>
  <c r="L2506" i="9"/>
  <c r="M2506" i="9"/>
  <c r="N2506" i="9"/>
  <c r="O2506" i="9"/>
  <c r="P2506" i="9"/>
  <c r="Q2506" i="9"/>
  <c r="R2506" i="9"/>
  <c r="S2506" i="9"/>
  <c r="T2506" i="9"/>
  <c r="L2507" i="9"/>
  <c r="M2507" i="9"/>
  <c r="N2507" i="9"/>
  <c r="O2507" i="9"/>
  <c r="P2507" i="9"/>
  <c r="Q2507" i="9"/>
  <c r="R2507" i="9"/>
  <c r="S2507" i="9"/>
  <c r="T2507" i="9"/>
  <c r="L2508" i="9"/>
  <c r="M2508" i="9"/>
  <c r="N2508" i="9"/>
  <c r="O2508" i="9"/>
  <c r="P2508" i="9"/>
  <c r="Q2508" i="9"/>
  <c r="R2508" i="9"/>
  <c r="S2508" i="9"/>
  <c r="T2508" i="9"/>
  <c r="L2509" i="9"/>
  <c r="M2509" i="9"/>
  <c r="N2509" i="9"/>
  <c r="O2509" i="9"/>
  <c r="P2509" i="9"/>
  <c r="Q2509" i="9"/>
  <c r="R2509" i="9"/>
  <c r="S2509" i="9"/>
  <c r="T2509" i="9"/>
  <c r="L2510" i="9"/>
  <c r="M2510" i="9"/>
  <c r="N2510" i="9"/>
  <c r="O2510" i="9"/>
  <c r="P2510" i="9"/>
  <c r="Q2510" i="9"/>
  <c r="R2510" i="9"/>
  <c r="S2510" i="9"/>
  <c r="T2510" i="9"/>
  <c r="L2511" i="9"/>
  <c r="M2511" i="9"/>
  <c r="N2511" i="9"/>
  <c r="O2511" i="9"/>
  <c r="P2511" i="9"/>
  <c r="Q2511" i="9"/>
  <c r="R2511" i="9"/>
  <c r="S2511" i="9"/>
  <c r="T2511" i="9"/>
  <c r="L2512" i="9"/>
  <c r="M2512" i="9"/>
  <c r="N2512" i="9"/>
  <c r="O2512" i="9"/>
  <c r="P2512" i="9"/>
  <c r="Q2512" i="9"/>
  <c r="R2512" i="9"/>
  <c r="S2512" i="9"/>
  <c r="T2512" i="9"/>
  <c r="L2513" i="9"/>
  <c r="M2513" i="9"/>
  <c r="N2513" i="9"/>
  <c r="O2513" i="9"/>
  <c r="P2513" i="9"/>
  <c r="Q2513" i="9"/>
  <c r="R2513" i="9"/>
  <c r="S2513" i="9"/>
  <c r="T2513" i="9"/>
  <c r="L2514" i="9"/>
  <c r="M2514" i="9"/>
  <c r="N2514" i="9"/>
  <c r="O2514" i="9"/>
  <c r="P2514" i="9"/>
  <c r="Q2514" i="9"/>
  <c r="R2514" i="9"/>
  <c r="S2514" i="9"/>
  <c r="T2514" i="9"/>
  <c r="L2515" i="9"/>
  <c r="M2515" i="9"/>
  <c r="N2515" i="9"/>
  <c r="O2515" i="9"/>
  <c r="P2515" i="9"/>
  <c r="Q2515" i="9"/>
  <c r="R2515" i="9"/>
  <c r="S2515" i="9"/>
  <c r="T2515" i="9"/>
  <c r="L2516" i="9"/>
  <c r="M2516" i="9"/>
  <c r="N2516" i="9"/>
  <c r="O2516" i="9"/>
  <c r="P2516" i="9"/>
  <c r="Q2516" i="9"/>
  <c r="R2516" i="9"/>
  <c r="S2516" i="9"/>
  <c r="T2516" i="9"/>
  <c r="L2517" i="9"/>
  <c r="M2517" i="9"/>
  <c r="N2517" i="9"/>
  <c r="O2517" i="9"/>
  <c r="P2517" i="9"/>
  <c r="Q2517" i="9"/>
  <c r="R2517" i="9"/>
  <c r="S2517" i="9"/>
  <c r="T2517" i="9"/>
  <c r="L2518" i="9"/>
  <c r="M2518" i="9"/>
  <c r="N2518" i="9"/>
  <c r="O2518" i="9"/>
  <c r="P2518" i="9"/>
  <c r="Q2518" i="9"/>
  <c r="R2518" i="9"/>
  <c r="S2518" i="9"/>
  <c r="T2518" i="9"/>
  <c r="L2519" i="9"/>
  <c r="M2519" i="9"/>
  <c r="N2519" i="9"/>
  <c r="O2519" i="9"/>
  <c r="P2519" i="9"/>
  <c r="Q2519" i="9"/>
  <c r="R2519" i="9"/>
  <c r="S2519" i="9"/>
  <c r="T2519" i="9"/>
  <c r="L2520" i="9"/>
  <c r="M2520" i="9"/>
  <c r="N2520" i="9"/>
  <c r="O2520" i="9"/>
  <c r="P2520" i="9"/>
  <c r="Q2520" i="9"/>
  <c r="R2520" i="9"/>
  <c r="S2520" i="9"/>
  <c r="T2520" i="9"/>
  <c r="L2521" i="9"/>
  <c r="M2521" i="9"/>
  <c r="N2521" i="9"/>
  <c r="O2521" i="9"/>
  <c r="P2521" i="9"/>
  <c r="Q2521" i="9"/>
  <c r="R2521" i="9"/>
  <c r="S2521" i="9"/>
  <c r="T2521" i="9"/>
  <c r="L2522" i="9"/>
  <c r="M2522" i="9"/>
  <c r="N2522" i="9"/>
  <c r="O2522" i="9"/>
  <c r="P2522" i="9"/>
  <c r="Q2522" i="9"/>
  <c r="R2522" i="9"/>
  <c r="S2522" i="9"/>
  <c r="T2522" i="9"/>
  <c r="L2523" i="9"/>
  <c r="M2523" i="9"/>
  <c r="N2523" i="9"/>
  <c r="O2523" i="9"/>
  <c r="P2523" i="9"/>
  <c r="Q2523" i="9"/>
  <c r="R2523" i="9"/>
  <c r="S2523" i="9"/>
  <c r="T2523" i="9"/>
  <c r="L2524" i="9"/>
  <c r="M2524" i="9"/>
  <c r="N2524" i="9"/>
  <c r="O2524" i="9"/>
  <c r="P2524" i="9"/>
  <c r="Q2524" i="9"/>
  <c r="R2524" i="9"/>
  <c r="S2524" i="9"/>
  <c r="T2524" i="9"/>
  <c r="L2525" i="9"/>
  <c r="M2525" i="9"/>
  <c r="N2525" i="9"/>
  <c r="O2525" i="9"/>
  <c r="P2525" i="9"/>
  <c r="Q2525" i="9"/>
  <c r="R2525" i="9"/>
  <c r="S2525" i="9"/>
  <c r="T2525" i="9"/>
  <c r="L2526" i="9"/>
  <c r="M2526" i="9"/>
  <c r="N2526" i="9"/>
  <c r="O2526" i="9"/>
  <c r="P2526" i="9"/>
  <c r="Q2526" i="9"/>
  <c r="R2526" i="9"/>
  <c r="S2526" i="9"/>
  <c r="T2526" i="9"/>
  <c r="L2527" i="9"/>
  <c r="M2527" i="9"/>
  <c r="N2527" i="9"/>
  <c r="O2527" i="9"/>
  <c r="P2527" i="9"/>
  <c r="Q2527" i="9"/>
  <c r="R2527" i="9"/>
  <c r="S2527" i="9"/>
  <c r="T2527" i="9"/>
  <c r="L2528" i="9"/>
  <c r="M2528" i="9"/>
  <c r="N2528" i="9"/>
  <c r="O2528" i="9"/>
  <c r="P2528" i="9"/>
  <c r="Q2528" i="9"/>
  <c r="R2528" i="9"/>
  <c r="S2528" i="9"/>
  <c r="T2528" i="9"/>
  <c r="L2529" i="9"/>
  <c r="M2529" i="9"/>
  <c r="N2529" i="9"/>
  <c r="O2529" i="9"/>
  <c r="P2529" i="9"/>
  <c r="Q2529" i="9"/>
  <c r="R2529" i="9"/>
  <c r="S2529" i="9"/>
  <c r="T2529" i="9"/>
  <c r="L2530" i="9"/>
  <c r="M2530" i="9"/>
  <c r="N2530" i="9"/>
  <c r="O2530" i="9"/>
  <c r="P2530" i="9"/>
  <c r="Q2530" i="9"/>
  <c r="R2530" i="9"/>
  <c r="S2530" i="9"/>
  <c r="T2530" i="9"/>
  <c r="L2531" i="9"/>
  <c r="M2531" i="9"/>
  <c r="N2531" i="9"/>
  <c r="O2531" i="9"/>
  <c r="P2531" i="9"/>
  <c r="Q2531" i="9"/>
  <c r="R2531" i="9"/>
  <c r="S2531" i="9"/>
  <c r="T2531" i="9"/>
  <c r="L2532" i="9"/>
  <c r="M2532" i="9"/>
  <c r="N2532" i="9"/>
  <c r="O2532" i="9"/>
  <c r="P2532" i="9"/>
  <c r="Q2532" i="9"/>
  <c r="R2532" i="9"/>
  <c r="S2532" i="9"/>
  <c r="T2532" i="9"/>
  <c r="L2533" i="9"/>
  <c r="M2533" i="9"/>
  <c r="N2533" i="9"/>
  <c r="O2533" i="9"/>
  <c r="P2533" i="9"/>
  <c r="Q2533" i="9"/>
  <c r="R2533" i="9"/>
  <c r="S2533" i="9"/>
  <c r="T2533" i="9"/>
  <c r="L2534" i="9"/>
  <c r="M2534" i="9"/>
  <c r="N2534" i="9"/>
  <c r="O2534" i="9"/>
  <c r="P2534" i="9"/>
  <c r="Q2534" i="9"/>
  <c r="R2534" i="9"/>
  <c r="S2534" i="9"/>
  <c r="T2534" i="9"/>
  <c r="L2535" i="9"/>
  <c r="M2535" i="9"/>
  <c r="N2535" i="9"/>
  <c r="O2535" i="9"/>
  <c r="P2535" i="9"/>
  <c r="Q2535" i="9"/>
  <c r="R2535" i="9"/>
  <c r="S2535" i="9"/>
  <c r="T2535" i="9"/>
  <c r="L2536" i="9"/>
  <c r="M2536" i="9"/>
  <c r="N2536" i="9"/>
  <c r="O2536" i="9"/>
  <c r="P2536" i="9"/>
  <c r="Q2536" i="9"/>
  <c r="R2536" i="9"/>
  <c r="S2536" i="9"/>
  <c r="T2536" i="9"/>
  <c r="L2537" i="9"/>
  <c r="M2537" i="9"/>
  <c r="N2537" i="9"/>
  <c r="O2537" i="9"/>
  <c r="P2537" i="9"/>
  <c r="Q2537" i="9"/>
  <c r="R2537" i="9"/>
  <c r="S2537" i="9"/>
  <c r="T2537" i="9"/>
  <c r="L2538" i="9"/>
  <c r="M2538" i="9"/>
  <c r="N2538" i="9"/>
  <c r="O2538" i="9"/>
  <c r="P2538" i="9"/>
  <c r="Q2538" i="9"/>
  <c r="R2538" i="9"/>
  <c r="S2538" i="9"/>
  <c r="T2538" i="9"/>
  <c r="L2539" i="9"/>
  <c r="M2539" i="9"/>
  <c r="N2539" i="9"/>
  <c r="O2539" i="9"/>
  <c r="P2539" i="9"/>
  <c r="Q2539" i="9"/>
  <c r="R2539" i="9"/>
  <c r="S2539" i="9"/>
  <c r="T2539" i="9"/>
  <c r="L2540" i="9"/>
  <c r="M2540" i="9"/>
  <c r="N2540" i="9"/>
  <c r="O2540" i="9"/>
  <c r="P2540" i="9"/>
  <c r="Q2540" i="9"/>
  <c r="R2540" i="9"/>
  <c r="S2540" i="9"/>
  <c r="T2540" i="9"/>
  <c r="L2541" i="9"/>
  <c r="M2541" i="9"/>
  <c r="N2541" i="9"/>
  <c r="O2541" i="9"/>
  <c r="P2541" i="9"/>
  <c r="Q2541" i="9"/>
  <c r="R2541" i="9"/>
  <c r="S2541" i="9"/>
  <c r="T2541" i="9"/>
  <c r="L2542" i="9"/>
  <c r="M2542" i="9"/>
  <c r="N2542" i="9"/>
  <c r="O2542" i="9"/>
  <c r="P2542" i="9"/>
  <c r="Q2542" i="9"/>
  <c r="R2542" i="9"/>
  <c r="S2542" i="9"/>
  <c r="T2542" i="9"/>
  <c r="L2543" i="9"/>
  <c r="M2543" i="9"/>
  <c r="N2543" i="9"/>
  <c r="O2543" i="9"/>
  <c r="P2543" i="9"/>
  <c r="Q2543" i="9"/>
  <c r="R2543" i="9"/>
  <c r="S2543" i="9"/>
  <c r="T2543" i="9"/>
  <c r="L2544" i="9"/>
  <c r="M2544" i="9"/>
  <c r="N2544" i="9"/>
  <c r="O2544" i="9"/>
  <c r="P2544" i="9"/>
  <c r="Q2544" i="9"/>
  <c r="R2544" i="9"/>
  <c r="S2544" i="9"/>
  <c r="T2544" i="9"/>
  <c r="L2545" i="9"/>
  <c r="M2545" i="9"/>
  <c r="N2545" i="9"/>
  <c r="O2545" i="9"/>
  <c r="P2545" i="9"/>
  <c r="Q2545" i="9"/>
  <c r="R2545" i="9"/>
  <c r="S2545" i="9"/>
  <c r="T2545" i="9"/>
  <c r="L2546" i="9"/>
  <c r="M2546" i="9"/>
  <c r="N2546" i="9"/>
  <c r="O2546" i="9"/>
  <c r="P2546" i="9"/>
  <c r="Q2546" i="9"/>
  <c r="R2546" i="9"/>
  <c r="S2546" i="9"/>
  <c r="T2546" i="9"/>
  <c r="L2547" i="9"/>
  <c r="M2547" i="9"/>
  <c r="N2547" i="9"/>
  <c r="O2547" i="9"/>
  <c r="P2547" i="9"/>
  <c r="Q2547" i="9"/>
  <c r="R2547" i="9"/>
  <c r="S2547" i="9"/>
  <c r="T2547" i="9"/>
  <c r="L2548" i="9"/>
  <c r="M2548" i="9"/>
  <c r="N2548" i="9"/>
  <c r="O2548" i="9"/>
  <c r="P2548" i="9"/>
  <c r="Q2548" i="9"/>
  <c r="R2548" i="9"/>
  <c r="S2548" i="9"/>
  <c r="T2548" i="9"/>
  <c r="L2549" i="9"/>
  <c r="M2549" i="9"/>
  <c r="N2549" i="9"/>
  <c r="O2549" i="9"/>
  <c r="P2549" i="9"/>
  <c r="Q2549" i="9"/>
  <c r="R2549" i="9"/>
  <c r="S2549" i="9"/>
  <c r="T2549" i="9"/>
  <c r="L2550" i="9"/>
  <c r="M2550" i="9"/>
  <c r="N2550" i="9"/>
  <c r="O2550" i="9"/>
  <c r="P2550" i="9"/>
  <c r="Q2550" i="9"/>
  <c r="R2550" i="9"/>
  <c r="S2550" i="9"/>
  <c r="T2550" i="9"/>
  <c r="L2551" i="9"/>
  <c r="M2551" i="9"/>
  <c r="N2551" i="9"/>
  <c r="O2551" i="9"/>
  <c r="P2551" i="9"/>
  <c r="Q2551" i="9"/>
  <c r="R2551" i="9"/>
  <c r="S2551" i="9"/>
  <c r="T2551" i="9"/>
  <c r="L2552" i="9"/>
  <c r="M2552" i="9"/>
  <c r="N2552" i="9"/>
  <c r="O2552" i="9"/>
  <c r="P2552" i="9"/>
  <c r="Q2552" i="9"/>
  <c r="R2552" i="9"/>
  <c r="S2552" i="9"/>
  <c r="T2552" i="9"/>
  <c r="L2553" i="9"/>
  <c r="M2553" i="9"/>
  <c r="N2553" i="9"/>
  <c r="O2553" i="9"/>
  <c r="P2553" i="9"/>
  <c r="Q2553" i="9"/>
  <c r="R2553" i="9"/>
  <c r="S2553" i="9"/>
  <c r="T2553" i="9"/>
  <c r="L2554" i="9"/>
  <c r="M2554" i="9"/>
  <c r="N2554" i="9"/>
  <c r="O2554" i="9"/>
  <c r="P2554" i="9"/>
  <c r="Q2554" i="9"/>
  <c r="R2554" i="9"/>
  <c r="S2554" i="9"/>
  <c r="T2554" i="9"/>
  <c r="L2555" i="9"/>
  <c r="M2555" i="9"/>
  <c r="N2555" i="9"/>
  <c r="O2555" i="9"/>
  <c r="P2555" i="9"/>
  <c r="Q2555" i="9"/>
  <c r="R2555" i="9"/>
  <c r="S2555" i="9"/>
  <c r="T2555" i="9"/>
  <c r="L2556" i="9"/>
  <c r="M2556" i="9"/>
  <c r="N2556" i="9"/>
  <c r="O2556" i="9"/>
  <c r="P2556" i="9"/>
  <c r="Q2556" i="9"/>
  <c r="R2556" i="9"/>
  <c r="S2556" i="9"/>
  <c r="T2556" i="9"/>
  <c r="L2557" i="9"/>
  <c r="M2557" i="9"/>
  <c r="N2557" i="9"/>
  <c r="O2557" i="9"/>
  <c r="P2557" i="9"/>
  <c r="Q2557" i="9"/>
  <c r="R2557" i="9"/>
  <c r="S2557" i="9"/>
  <c r="T2557" i="9"/>
  <c r="L2558" i="9"/>
  <c r="M2558" i="9"/>
  <c r="N2558" i="9"/>
  <c r="O2558" i="9"/>
  <c r="P2558" i="9"/>
  <c r="Q2558" i="9"/>
  <c r="R2558" i="9"/>
  <c r="S2558" i="9"/>
  <c r="T2558" i="9"/>
  <c r="L2559" i="9"/>
  <c r="M2559" i="9"/>
  <c r="N2559" i="9"/>
  <c r="O2559" i="9"/>
  <c r="P2559" i="9"/>
  <c r="Q2559" i="9"/>
  <c r="R2559" i="9"/>
  <c r="S2559" i="9"/>
  <c r="T2559" i="9"/>
  <c r="L2560" i="9"/>
  <c r="M2560" i="9"/>
  <c r="N2560" i="9"/>
  <c r="O2560" i="9"/>
  <c r="P2560" i="9"/>
  <c r="Q2560" i="9"/>
  <c r="R2560" i="9"/>
  <c r="S2560" i="9"/>
  <c r="T2560" i="9"/>
  <c r="L2561" i="9"/>
  <c r="M2561" i="9"/>
  <c r="N2561" i="9"/>
  <c r="O2561" i="9"/>
  <c r="P2561" i="9"/>
  <c r="Q2561" i="9"/>
  <c r="R2561" i="9"/>
  <c r="S2561" i="9"/>
  <c r="T2561" i="9"/>
  <c r="L2562" i="9"/>
  <c r="M2562" i="9"/>
  <c r="N2562" i="9"/>
  <c r="O2562" i="9"/>
  <c r="P2562" i="9"/>
  <c r="Q2562" i="9"/>
  <c r="R2562" i="9"/>
  <c r="S2562" i="9"/>
  <c r="T2562" i="9"/>
  <c r="L2563" i="9"/>
  <c r="M2563" i="9"/>
  <c r="N2563" i="9"/>
  <c r="O2563" i="9"/>
  <c r="P2563" i="9"/>
  <c r="Q2563" i="9"/>
  <c r="R2563" i="9"/>
  <c r="S2563" i="9"/>
  <c r="T2563" i="9"/>
  <c r="L2564" i="9"/>
  <c r="M2564" i="9"/>
  <c r="N2564" i="9"/>
  <c r="O2564" i="9"/>
  <c r="P2564" i="9"/>
  <c r="Q2564" i="9"/>
  <c r="R2564" i="9"/>
  <c r="S2564" i="9"/>
  <c r="T2564" i="9"/>
  <c r="L2565" i="9"/>
  <c r="M2565" i="9"/>
  <c r="N2565" i="9"/>
  <c r="O2565" i="9"/>
  <c r="P2565" i="9"/>
  <c r="Q2565" i="9"/>
  <c r="R2565" i="9"/>
  <c r="S2565" i="9"/>
  <c r="T2565" i="9"/>
  <c r="L2566" i="9"/>
  <c r="M2566" i="9"/>
  <c r="N2566" i="9"/>
  <c r="O2566" i="9"/>
  <c r="P2566" i="9"/>
  <c r="Q2566" i="9"/>
  <c r="R2566" i="9"/>
  <c r="S2566" i="9"/>
  <c r="T2566" i="9"/>
  <c r="L2567" i="9"/>
  <c r="M2567" i="9"/>
  <c r="N2567" i="9"/>
  <c r="O2567" i="9"/>
  <c r="P2567" i="9"/>
  <c r="Q2567" i="9"/>
  <c r="R2567" i="9"/>
  <c r="S2567" i="9"/>
  <c r="T2567" i="9"/>
  <c r="L2568" i="9"/>
  <c r="M2568" i="9"/>
  <c r="N2568" i="9"/>
  <c r="O2568" i="9"/>
  <c r="P2568" i="9"/>
  <c r="Q2568" i="9"/>
  <c r="R2568" i="9"/>
  <c r="S2568" i="9"/>
  <c r="T2568" i="9"/>
  <c r="L2569" i="9"/>
  <c r="M2569" i="9"/>
  <c r="N2569" i="9"/>
  <c r="O2569" i="9"/>
  <c r="P2569" i="9"/>
  <c r="Q2569" i="9"/>
  <c r="R2569" i="9"/>
  <c r="S2569" i="9"/>
  <c r="T2569" i="9"/>
  <c r="L2570" i="9"/>
  <c r="M2570" i="9"/>
  <c r="N2570" i="9"/>
  <c r="O2570" i="9"/>
  <c r="P2570" i="9"/>
  <c r="Q2570" i="9"/>
  <c r="R2570" i="9"/>
  <c r="S2570" i="9"/>
  <c r="T2570" i="9"/>
  <c r="L2571" i="9"/>
  <c r="M2571" i="9"/>
  <c r="N2571" i="9"/>
  <c r="O2571" i="9"/>
  <c r="P2571" i="9"/>
  <c r="Q2571" i="9"/>
  <c r="R2571" i="9"/>
  <c r="S2571" i="9"/>
  <c r="T2571" i="9"/>
  <c r="L2572" i="9"/>
  <c r="M2572" i="9"/>
  <c r="N2572" i="9"/>
  <c r="O2572" i="9"/>
  <c r="P2572" i="9"/>
  <c r="Q2572" i="9"/>
  <c r="R2572" i="9"/>
  <c r="S2572" i="9"/>
  <c r="T2572" i="9"/>
  <c r="L2573" i="9"/>
  <c r="M2573" i="9"/>
  <c r="N2573" i="9"/>
  <c r="O2573" i="9"/>
  <c r="P2573" i="9"/>
  <c r="Q2573" i="9"/>
  <c r="R2573" i="9"/>
  <c r="S2573" i="9"/>
  <c r="T2573" i="9"/>
  <c r="L2574" i="9"/>
  <c r="M2574" i="9"/>
  <c r="N2574" i="9"/>
  <c r="O2574" i="9"/>
  <c r="P2574" i="9"/>
  <c r="Q2574" i="9"/>
  <c r="R2574" i="9"/>
  <c r="S2574" i="9"/>
  <c r="T2574" i="9"/>
  <c r="L2575" i="9"/>
  <c r="M2575" i="9"/>
  <c r="N2575" i="9"/>
  <c r="O2575" i="9"/>
  <c r="P2575" i="9"/>
  <c r="Q2575" i="9"/>
  <c r="R2575" i="9"/>
  <c r="S2575" i="9"/>
  <c r="T2575" i="9"/>
  <c r="L2576" i="9"/>
  <c r="M2576" i="9"/>
  <c r="N2576" i="9"/>
  <c r="O2576" i="9"/>
  <c r="P2576" i="9"/>
  <c r="Q2576" i="9"/>
  <c r="R2576" i="9"/>
  <c r="S2576" i="9"/>
  <c r="T2576" i="9"/>
  <c r="L2577" i="9"/>
  <c r="M2577" i="9"/>
  <c r="N2577" i="9"/>
  <c r="O2577" i="9"/>
  <c r="P2577" i="9"/>
  <c r="Q2577" i="9"/>
  <c r="R2577" i="9"/>
  <c r="S2577" i="9"/>
  <c r="T2577" i="9"/>
  <c r="L2578" i="9"/>
  <c r="M2578" i="9"/>
  <c r="N2578" i="9"/>
  <c r="O2578" i="9"/>
  <c r="P2578" i="9"/>
  <c r="Q2578" i="9"/>
  <c r="R2578" i="9"/>
  <c r="S2578" i="9"/>
  <c r="T2578" i="9"/>
  <c r="L2579" i="9"/>
  <c r="M2579" i="9"/>
  <c r="N2579" i="9"/>
  <c r="O2579" i="9"/>
  <c r="P2579" i="9"/>
  <c r="Q2579" i="9"/>
  <c r="R2579" i="9"/>
  <c r="S2579" i="9"/>
  <c r="T2579" i="9"/>
  <c r="L2580" i="9"/>
  <c r="M2580" i="9"/>
  <c r="N2580" i="9"/>
  <c r="O2580" i="9"/>
  <c r="P2580" i="9"/>
  <c r="Q2580" i="9"/>
  <c r="R2580" i="9"/>
  <c r="S2580" i="9"/>
  <c r="T2580" i="9"/>
  <c r="L2581" i="9"/>
  <c r="M2581" i="9"/>
  <c r="N2581" i="9"/>
  <c r="O2581" i="9"/>
  <c r="P2581" i="9"/>
  <c r="Q2581" i="9"/>
  <c r="R2581" i="9"/>
  <c r="S2581" i="9"/>
  <c r="T2581" i="9"/>
  <c r="L2582" i="9"/>
  <c r="M2582" i="9"/>
  <c r="N2582" i="9"/>
  <c r="O2582" i="9"/>
  <c r="P2582" i="9"/>
  <c r="Q2582" i="9"/>
  <c r="R2582" i="9"/>
  <c r="S2582" i="9"/>
  <c r="T2582" i="9"/>
  <c r="L2583" i="9"/>
  <c r="M2583" i="9"/>
  <c r="N2583" i="9"/>
  <c r="O2583" i="9"/>
  <c r="P2583" i="9"/>
  <c r="Q2583" i="9"/>
  <c r="R2583" i="9"/>
  <c r="S2583" i="9"/>
  <c r="T2583" i="9"/>
  <c r="L2584" i="9"/>
  <c r="M2584" i="9"/>
  <c r="N2584" i="9"/>
  <c r="O2584" i="9"/>
  <c r="P2584" i="9"/>
  <c r="Q2584" i="9"/>
  <c r="R2584" i="9"/>
  <c r="S2584" i="9"/>
  <c r="T2584" i="9"/>
  <c r="L2585" i="9"/>
  <c r="M2585" i="9"/>
  <c r="N2585" i="9"/>
  <c r="O2585" i="9"/>
  <c r="P2585" i="9"/>
  <c r="Q2585" i="9"/>
  <c r="R2585" i="9"/>
  <c r="S2585" i="9"/>
  <c r="T2585" i="9"/>
  <c r="L2586" i="9"/>
  <c r="M2586" i="9"/>
  <c r="N2586" i="9"/>
  <c r="O2586" i="9"/>
  <c r="P2586" i="9"/>
  <c r="Q2586" i="9"/>
  <c r="R2586" i="9"/>
  <c r="S2586" i="9"/>
  <c r="T2586" i="9"/>
  <c r="L2587" i="9"/>
  <c r="M2587" i="9"/>
  <c r="N2587" i="9"/>
  <c r="O2587" i="9"/>
  <c r="P2587" i="9"/>
  <c r="Q2587" i="9"/>
  <c r="R2587" i="9"/>
  <c r="S2587" i="9"/>
  <c r="T2587" i="9"/>
  <c r="L2588" i="9"/>
  <c r="M2588" i="9"/>
  <c r="N2588" i="9"/>
  <c r="O2588" i="9"/>
  <c r="P2588" i="9"/>
  <c r="Q2588" i="9"/>
  <c r="R2588" i="9"/>
  <c r="S2588" i="9"/>
  <c r="T2588" i="9"/>
  <c r="L2589" i="9"/>
  <c r="M2589" i="9"/>
  <c r="N2589" i="9"/>
  <c r="O2589" i="9"/>
  <c r="P2589" i="9"/>
  <c r="Q2589" i="9"/>
  <c r="R2589" i="9"/>
  <c r="S2589" i="9"/>
  <c r="T2589" i="9"/>
  <c r="L2590" i="9"/>
  <c r="M2590" i="9"/>
  <c r="N2590" i="9"/>
  <c r="O2590" i="9"/>
  <c r="P2590" i="9"/>
  <c r="Q2590" i="9"/>
  <c r="R2590" i="9"/>
  <c r="S2590" i="9"/>
  <c r="T2590" i="9"/>
  <c r="L2591" i="9"/>
  <c r="M2591" i="9"/>
  <c r="N2591" i="9"/>
  <c r="O2591" i="9"/>
  <c r="P2591" i="9"/>
  <c r="Q2591" i="9"/>
  <c r="R2591" i="9"/>
  <c r="S2591" i="9"/>
  <c r="T2591" i="9"/>
  <c r="L2592" i="9"/>
  <c r="M2592" i="9"/>
  <c r="N2592" i="9"/>
  <c r="O2592" i="9"/>
  <c r="P2592" i="9"/>
  <c r="Q2592" i="9"/>
  <c r="R2592" i="9"/>
  <c r="S2592" i="9"/>
  <c r="T2592" i="9"/>
  <c r="L2593" i="9"/>
  <c r="M2593" i="9"/>
  <c r="N2593" i="9"/>
  <c r="O2593" i="9"/>
  <c r="P2593" i="9"/>
  <c r="Q2593" i="9"/>
  <c r="R2593" i="9"/>
  <c r="S2593" i="9"/>
  <c r="T2593" i="9"/>
  <c r="L2594" i="9"/>
  <c r="M2594" i="9"/>
  <c r="N2594" i="9"/>
  <c r="O2594" i="9"/>
  <c r="P2594" i="9"/>
  <c r="Q2594" i="9"/>
  <c r="R2594" i="9"/>
  <c r="S2594" i="9"/>
  <c r="T2594" i="9"/>
  <c r="L2595" i="9"/>
  <c r="M2595" i="9"/>
  <c r="N2595" i="9"/>
  <c r="O2595" i="9"/>
  <c r="P2595" i="9"/>
  <c r="Q2595" i="9"/>
  <c r="R2595" i="9"/>
  <c r="S2595" i="9"/>
  <c r="T2595" i="9"/>
  <c r="L2596" i="9"/>
  <c r="M2596" i="9"/>
  <c r="N2596" i="9"/>
  <c r="O2596" i="9"/>
  <c r="P2596" i="9"/>
  <c r="Q2596" i="9"/>
  <c r="R2596" i="9"/>
  <c r="S2596" i="9"/>
  <c r="T2596" i="9"/>
  <c r="L2597" i="9"/>
  <c r="M2597" i="9"/>
  <c r="N2597" i="9"/>
  <c r="O2597" i="9"/>
  <c r="P2597" i="9"/>
  <c r="Q2597" i="9"/>
  <c r="R2597" i="9"/>
  <c r="S2597" i="9"/>
  <c r="T2597" i="9"/>
  <c r="L2598" i="9"/>
  <c r="M2598" i="9"/>
  <c r="N2598" i="9"/>
  <c r="O2598" i="9"/>
  <c r="P2598" i="9"/>
  <c r="Q2598" i="9"/>
  <c r="R2598" i="9"/>
  <c r="S2598" i="9"/>
  <c r="T2598" i="9"/>
  <c r="L2599" i="9"/>
  <c r="M2599" i="9"/>
  <c r="N2599" i="9"/>
  <c r="O2599" i="9"/>
  <c r="P2599" i="9"/>
  <c r="Q2599" i="9"/>
  <c r="R2599" i="9"/>
  <c r="S2599" i="9"/>
  <c r="T2599" i="9"/>
  <c r="L2600" i="9"/>
  <c r="M2600" i="9"/>
  <c r="N2600" i="9"/>
  <c r="O2600" i="9"/>
  <c r="P2600" i="9"/>
  <c r="Q2600" i="9"/>
  <c r="R2600" i="9"/>
  <c r="S2600" i="9"/>
  <c r="T2600" i="9"/>
  <c r="L2601" i="9"/>
  <c r="M2601" i="9"/>
  <c r="N2601" i="9"/>
  <c r="O2601" i="9"/>
  <c r="P2601" i="9"/>
  <c r="Q2601" i="9"/>
  <c r="R2601" i="9"/>
  <c r="S2601" i="9"/>
  <c r="T2601" i="9"/>
  <c r="L2602" i="9"/>
  <c r="M2602" i="9"/>
  <c r="N2602" i="9"/>
  <c r="O2602" i="9"/>
  <c r="P2602" i="9"/>
  <c r="Q2602" i="9"/>
  <c r="R2602" i="9"/>
  <c r="S2602" i="9"/>
  <c r="T2602" i="9"/>
  <c r="L2603" i="9"/>
  <c r="M2603" i="9"/>
  <c r="N2603" i="9"/>
  <c r="O2603" i="9"/>
  <c r="P2603" i="9"/>
  <c r="Q2603" i="9"/>
  <c r="R2603" i="9"/>
  <c r="S2603" i="9"/>
  <c r="T2603" i="9"/>
  <c r="L2604" i="9"/>
  <c r="M2604" i="9"/>
  <c r="N2604" i="9"/>
  <c r="O2604" i="9"/>
  <c r="P2604" i="9"/>
  <c r="Q2604" i="9"/>
  <c r="R2604" i="9"/>
  <c r="S2604" i="9"/>
  <c r="T2604" i="9"/>
  <c r="L2605" i="9"/>
  <c r="M2605" i="9"/>
  <c r="N2605" i="9"/>
  <c r="O2605" i="9"/>
  <c r="P2605" i="9"/>
  <c r="Q2605" i="9"/>
  <c r="R2605" i="9"/>
  <c r="S2605" i="9"/>
  <c r="T2605" i="9"/>
  <c r="L2606" i="9"/>
  <c r="M2606" i="9"/>
  <c r="N2606" i="9"/>
  <c r="O2606" i="9"/>
  <c r="P2606" i="9"/>
  <c r="Q2606" i="9"/>
  <c r="R2606" i="9"/>
  <c r="S2606" i="9"/>
  <c r="T2606" i="9"/>
  <c r="L2607" i="9"/>
  <c r="M2607" i="9"/>
  <c r="N2607" i="9"/>
  <c r="O2607" i="9"/>
  <c r="P2607" i="9"/>
  <c r="Q2607" i="9"/>
  <c r="R2607" i="9"/>
  <c r="S2607" i="9"/>
  <c r="T2607" i="9"/>
  <c r="L2608" i="9"/>
  <c r="M2608" i="9"/>
  <c r="N2608" i="9"/>
  <c r="O2608" i="9"/>
  <c r="P2608" i="9"/>
  <c r="Q2608" i="9"/>
  <c r="R2608" i="9"/>
  <c r="S2608" i="9"/>
  <c r="T2608" i="9"/>
  <c r="L2609" i="9"/>
  <c r="M2609" i="9"/>
  <c r="N2609" i="9"/>
  <c r="O2609" i="9"/>
  <c r="P2609" i="9"/>
  <c r="Q2609" i="9"/>
  <c r="R2609" i="9"/>
  <c r="S2609" i="9"/>
  <c r="T2609" i="9"/>
  <c r="L2610" i="9"/>
  <c r="M2610" i="9"/>
  <c r="N2610" i="9"/>
  <c r="O2610" i="9"/>
  <c r="P2610" i="9"/>
  <c r="Q2610" i="9"/>
  <c r="R2610" i="9"/>
  <c r="S2610" i="9"/>
  <c r="T2610" i="9"/>
  <c r="L2611" i="9"/>
  <c r="M2611" i="9"/>
  <c r="N2611" i="9"/>
  <c r="O2611" i="9"/>
  <c r="P2611" i="9"/>
  <c r="Q2611" i="9"/>
  <c r="R2611" i="9"/>
  <c r="S2611" i="9"/>
  <c r="T2611" i="9"/>
  <c r="L2612" i="9"/>
  <c r="M2612" i="9"/>
  <c r="N2612" i="9"/>
  <c r="O2612" i="9"/>
  <c r="P2612" i="9"/>
  <c r="Q2612" i="9"/>
  <c r="R2612" i="9"/>
  <c r="S2612" i="9"/>
  <c r="T2612" i="9"/>
  <c r="L2613" i="9"/>
  <c r="M2613" i="9"/>
  <c r="N2613" i="9"/>
  <c r="O2613" i="9"/>
  <c r="P2613" i="9"/>
  <c r="Q2613" i="9"/>
  <c r="R2613" i="9"/>
  <c r="S2613" i="9"/>
  <c r="T2613" i="9"/>
  <c r="L2614" i="9"/>
  <c r="M2614" i="9"/>
  <c r="N2614" i="9"/>
  <c r="O2614" i="9"/>
  <c r="P2614" i="9"/>
  <c r="Q2614" i="9"/>
  <c r="R2614" i="9"/>
  <c r="S2614" i="9"/>
  <c r="T2614" i="9"/>
  <c r="L2615" i="9"/>
  <c r="M2615" i="9"/>
  <c r="N2615" i="9"/>
  <c r="O2615" i="9"/>
  <c r="P2615" i="9"/>
  <c r="Q2615" i="9"/>
  <c r="R2615" i="9"/>
  <c r="S2615" i="9"/>
  <c r="T2615" i="9"/>
  <c r="L2616" i="9"/>
  <c r="M2616" i="9"/>
  <c r="N2616" i="9"/>
  <c r="O2616" i="9"/>
  <c r="P2616" i="9"/>
  <c r="Q2616" i="9"/>
  <c r="R2616" i="9"/>
  <c r="S2616" i="9"/>
  <c r="T2616" i="9"/>
  <c r="L2617" i="9"/>
  <c r="M2617" i="9"/>
  <c r="N2617" i="9"/>
  <c r="O2617" i="9"/>
  <c r="P2617" i="9"/>
  <c r="Q2617" i="9"/>
  <c r="R2617" i="9"/>
  <c r="S2617" i="9"/>
  <c r="T2617" i="9"/>
  <c r="L2618" i="9"/>
  <c r="M2618" i="9"/>
  <c r="N2618" i="9"/>
  <c r="O2618" i="9"/>
  <c r="P2618" i="9"/>
  <c r="Q2618" i="9"/>
  <c r="R2618" i="9"/>
  <c r="S2618" i="9"/>
  <c r="T2618" i="9"/>
  <c r="L2619" i="9"/>
  <c r="M2619" i="9"/>
  <c r="N2619" i="9"/>
  <c r="O2619" i="9"/>
  <c r="P2619" i="9"/>
  <c r="Q2619" i="9"/>
  <c r="R2619" i="9"/>
  <c r="S2619" i="9"/>
  <c r="T2619" i="9"/>
  <c r="L2620" i="9"/>
  <c r="M2620" i="9"/>
  <c r="N2620" i="9"/>
  <c r="O2620" i="9"/>
  <c r="P2620" i="9"/>
  <c r="Q2620" i="9"/>
  <c r="R2620" i="9"/>
  <c r="S2620" i="9"/>
  <c r="T2620" i="9"/>
  <c r="L2621" i="9"/>
  <c r="M2621" i="9"/>
  <c r="N2621" i="9"/>
  <c r="O2621" i="9"/>
  <c r="P2621" i="9"/>
  <c r="Q2621" i="9"/>
  <c r="R2621" i="9"/>
  <c r="S2621" i="9"/>
  <c r="T2621" i="9"/>
  <c r="L2622" i="9"/>
  <c r="M2622" i="9"/>
  <c r="N2622" i="9"/>
  <c r="O2622" i="9"/>
  <c r="P2622" i="9"/>
  <c r="Q2622" i="9"/>
  <c r="R2622" i="9"/>
  <c r="S2622" i="9"/>
  <c r="T2622" i="9"/>
  <c r="L2623" i="9"/>
  <c r="M2623" i="9"/>
  <c r="N2623" i="9"/>
  <c r="O2623" i="9"/>
  <c r="P2623" i="9"/>
  <c r="Q2623" i="9"/>
  <c r="R2623" i="9"/>
  <c r="S2623" i="9"/>
  <c r="T2623" i="9"/>
  <c r="L2624" i="9"/>
  <c r="M2624" i="9"/>
  <c r="N2624" i="9"/>
  <c r="O2624" i="9"/>
  <c r="P2624" i="9"/>
  <c r="Q2624" i="9"/>
  <c r="R2624" i="9"/>
  <c r="S2624" i="9"/>
  <c r="T2624" i="9"/>
  <c r="L2625" i="9"/>
  <c r="M2625" i="9"/>
  <c r="N2625" i="9"/>
  <c r="O2625" i="9"/>
  <c r="P2625" i="9"/>
  <c r="Q2625" i="9"/>
  <c r="R2625" i="9"/>
  <c r="S2625" i="9"/>
  <c r="T2625" i="9"/>
  <c r="L2626" i="9"/>
  <c r="M2626" i="9"/>
  <c r="N2626" i="9"/>
  <c r="O2626" i="9"/>
  <c r="P2626" i="9"/>
  <c r="Q2626" i="9"/>
  <c r="R2626" i="9"/>
  <c r="S2626" i="9"/>
  <c r="T2626" i="9"/>
  <c r="L2627" i="9"/>
  <c r="M2627" i="9"/>
  <c r="N2627" i="9"/>
  <c r="O2627" i="9"/>
  <c r="P2627" i="9"/>
  <c r="Q2627" i="9"/>
  <c r="R2627" i="9"/>
  <c r="S2627" i="9"/>
  <c r="T2627" i="9"/>
  <c r="L2628" i="9"/>
  <c r="M2628" i="9"/>
  <c r="N2628" i="9"/>
  <c r="O2628" i="9"/>
  <c r="P2628" i="9"/>
  <c r="Q2628" i="9"/>
  <c r="R2628" i="9"/>
  <c r="S2628" i="9"/>
  <c r="T2628" i="9"/>
  <c r="L2629" i="9"/>
  <c r="M2629" i="9"/>
  <c r="N2629" i="9"/>
  <c r="O2629" i="9"/>
  <c r="P2629" i="9"/>
  <c r="Q2629" i="9"/>
  <c r="R2629" i="9"/>
  <c r="S2629" i="9"/>
  <c r="T2629" i="9"/>
  <c r="L2630" i="9"/>
  <c r="M2630" i="9"/>
  <c r="N2630" i="9"/>
  <c r="O2630" i="9"/>
  <c r="P2630" i="9"/>
  <c r="Q2630" i="9"/>
  <c r="R2630" i="9"/>
  <c r="S2630" i="9"/>
  <c r="T2630" i="9"/>
  <c r="L2631" i="9"/>
  <c r="M2631" i="9"/>
  <c r="N2631" i="9"/>
  <c r="O2631" i="9"/>
  <c r="P2631" i="9"/>
  <c r="Q2631" i="9"/>
  <c r="R2631" i="9"/>
  <c r="S2631" i="9"/>
  <c r="T2631" i="9"/>
  <c r="L2632" i="9"/>
  <c r="M2632" i="9"/>
  <c r="N2632" i="9"/>
  <c r="O2632" i="9"/>
  <c r="P2632" i="9"/>
  <c r="Q2632" i="9"/>
  <c r="R2632" i="9"/>
  <c r="S2632" i="9"/>
  <c r="T2632" i="9"/>
  <c r="L2633" i="9"/>
  <c r="M2633" i="9"/>
  <c r="N2633" i="9"/>
  <c r="O2633" i="9"/>
  <c r="P2633" i="9"/>
  <c r="Q2633" i="9"/>
  <c r="R2633" i="9"/>
  <c r="S2633" i="9"/>
  <c r="T2633" i="9"/>
  <c r="L2634" i="9"/>
  <c r="M2634" i="9"/>
  <c r="N2634" i="9"/>
  <c r="O2634" i="9"/>
  <c r="P2634" i="9"/>
  <c r="Q2634" i="9"/>
  <c r="R2634" i="9"/>
  <c r="S2634" i="9"/>
  <c r="T2634" i="9"/>
  <c r="L2635" i="9"/>
  <c r="M2635" i="9"/>
  <c r="N2635" i="9"/>
  <c r="O2635" i="9"/>
  <c r="P2635" i="9"/>
  <c r="Q2635" i="9"/>
  <c r="R2635" i="9"/>
  <c r="S2635" i="9"/>
  <c r="T2635" i="9"/>
  <c r="L2636" i="9"/>
  <c r="M2636" i="9"/>
  <c r="N2636" i="9"/>
  <c r="O2636" i="9"/>
  <c r="P2636" i="9"/>
  <c r="Q2636" i="9"/>
  <c r="R2636" i="9"/>
  <c r="S2636" i="9"/>
  <c r="T2636" i="9"/>
  <c r="L2637" i="9"/>
  <c r="M2637" i="9"/>
  <c r="N2637" i="9"/>
  <c r="O2637" i="9"/>
  <c r="P2637" i="9"/>
  <c r="Q2637" i="9"/>
  <c r="R2637" i="9"/>
  <c r="S2637" i="9"/>
  <c r="T2637" i="9"/>
  <c r="L2638" i="9"/>
  <c r="M2638" i="9"/>
  <c r="N2638" i="9"/>
  <c r="O2638" i="9"/>
  <c r="P2638" i="9"/>
  <c r="Q2638" i="9"/>
  <c r="R2638" i="9"/>
  <c r="S2638" i="9"/>
  <c r="T2638" i="9"/>
  <c r="L2639" i="9"/>
  <c r="M2639" i="9"/>
  <c r="N2639" i="9"/>
  <c r="O2639" i="9"/>
  <c r="P2639" i="9"/>
  <c r="Q2639" i="9"/>
  <c r="R2639" i="9"/>
  <c r="S2639" i="9"/>
  <c r="T2639" i="9"/>
  <c r="L2640" i="9"/>
  <c r="M2640" i="9"/>
  <c r="N2640" i="9"/>
  <c r="O2640" i="9"/>
  <c r="P2640" i="9"/>
  <c r="Q2640" i="9"/>
  <c r="R2640" i="9"/>
  <c r="S2640" i="9"/>
  <c r="T2640" i="9"/>
  <c r="L2641" i="9"/>
  <c r="M2641" i="9"/>
  <c r="N2641" i="9"/>
  <c r="O2641" i="9"/>
  <c r="P2641" i="9"/>
  <c r="Q2641" i="9"/>
  <c r="R2641" i="9"/>
  <c r="S2641" i="9"/>
  <c r="T2641" i="9"/>
  <c r="L2642" i="9"/>
  <c r="M2642" i="9"/>
  <c r="N2642" i="9"/>
  <c r="O2642" i="9"/>
  <c r="P2642" i="9"/>
  <c r="Q2642" i="9"/>
  <c r="R2642" i="9"/>
  <c r="S2642" i="9"/>
  <c r="T2642" i="9"/>
  <c r="L2643" i="9"/>
  <c r="M2643" i="9"/>
  <c r="N2643" i="9"/>
  <c r="O2643" i="9"/>
  <c r="P2643" i="9"/>
  <c r="Q2643" i="9"/>
  <c r="R2643" i="9"/>
  <c r="S2643" i="9"/>
  <c r="T2643" i="9"/>
  <c r="L2644" i="9"/>
  <c r="M2644" i="9"/>
  <c r="N2644" i="9"/>
  <c r="O2644" i="9"/>
  <c r="P2644" i="9"/>
  <c r="Q2644" i="9"/>
  <c r="R2644" i="9"/>
  <c r="S2644" i="9"/>
  <c r="T2644" i="9"/>
  <c r="L2645" i="9"/>
  <c r="M2645" i="9"/>
  <c r="N2645" i="9"/>
  <c r="O2645" i="9"/>
  <c r="P2645" i="9"/>
  <c r="Q2645" i="9"/>
  <c r="R2645" i="9"/>
  <c r="S2645" i="9"/>
  <c r="T2645" i="9"/>
  <c r="L2646" i="9"/>
  <c r="M2646" i="9"/>
  <c r="N2646" i="9"/>
  <c r="O2646" i="9"/>
  <c r="P2646" i="9"/>
  <c r="Q2646" i="9"/>
  <c r="R2646" i="9"/>
  <c r="S2646" i="9"/>
  <c r="T2646" i="9"/>
  <c r="L2647" i="9"/>
  <c r="M2647" i="9"/>
  <c r="N2647" i="9"/>
  <c r="O2647" i="9"/>
  <c r="P2647" i="9"/>
  <c r="Q2647" i="9"/>
  <c r="R2647" i="9"/>
  <c r="S2647" i="9"/>
  <c r="T2647" i="9"/>
  <c r="L2648" i="9"/>
  <c r="M2648" i="9"/>
  <c r="N2648" i="9"/>
  <c r="O2648" i="9"/>
  <c r="P2648" i="9"/>
  <c r="Q2648" i="9"/>
  <c r="R2648" i="9"/>
  <c r="S2648" i="9"/>
  <c r="T2648" i="9"/>
  <c r="L2649" i="9"/>
  <c r="M2649" i="9"/>
  <c r="N2649" i="9"/>
  <c r="O2649" i="9"/>
  <c r="P2649" i="9"/>
  <c r="Q2649" i="9"/>
  <c r="R2649" i="9"/>
  <c r="S2649" i="9"/>
  <c r="T2649" i="9"/>
  <c r="L2650" i="9"/>
  <c r="M2650" i="9"/>
  <c r="N2650" i="9"/>
  <c r="O2650" i="9"/>
  <c r="P2650" i="9"/>
  <c r="Q2650" i="9"/>
  <c r="R2650" i="9"/>
  <c r="S2650" i="9"/>
  <c r="T2650" i="9"/>
  <c r="L2651" i="9"/>
  <c r="M2651" i="9"/>
  <c r="N2651" i="9"/>
  <c r="O2651" i="9"/>
  <c r="P2651" i="9"/>
  <c r="Q2651" i="9"/>
  <c r="R2651" i="9"/>
  <c r="S2651" i="9"/>
  <c r="T2651" i="9"/>
  <c r="L2652" i="9"/>
  <c r="M2652" i="9"/>
  <c r="N2652" i="9"/>
  <c r="O2652" i="9"/>
  <c r="P2652" i="9"/>
  <c r="Q2652" i="9"/>
  <c r="R2652" i="9"/>
  <c r="S2652" i="9"/>
  <c r="T2652" i="9"/>
  <c r="L2653" i="9"/>
  <c r="M2653" i="9"/>
  <c r="N2653" i="9"/>
  <c r="O2653" i="9"/>
  <c r="P2653" i="9"/>
  <c r="Q2653" i="9"/>
  <c r="R2653" i="9"/>
  <c r="S2653" i="9"/>
  <c r="T2653" i="9"/>
  <c r="L2654" i="9"/>
  <c r="M2654" i="9"/>
  <c r="N2654" i="9"/>
  <c r="O2654" i="9"/>
  <c r="P2654" i="9"/>
  <c r="Q2654" i="9"/>
  <c r="R2654" i="9"/>
  <c r="S2654" i="9"/>
  <c r="T2654" i="9"/>
  <c r="L2655" i="9"/>
  <c r="M2655" i="9"/>
  <c r="N2655" i="9"/>
  <c r="O2655" i="9"/>
  <c r="P2655" i="9"/>
  <c r="Q2655" i="9"/>
  <c r="R2655" i="9"/>
  <c r="S2655" i="9"/>
  <c r="T2655" i="9"/>
  <c r="L2656" i="9"/>
  <c r="M2656" i="9"/>
  <c r="N2656" i="9"/>
  <c r="O2656" i="9"/>
  <c r="P2656" i="9"/>
  <c r="Q2656" i="9"/>
  <c r="R2656" i="9"/>
  <c r="S2656" i="9"/>
  <c r="T2656" i="9"/>
  <c r="L2657" i="9"/>
  <c r="M2657" i="9"/>
  <c r="N2657" i="9"/>
  <c r="O2657" i="9"/>
  <c r="P2657" i="9"/>
  <c r="Q2657" i="9"/>
  <c r="R2657" i="9"/>
  <c r="S2657" i="9"/>
  <c r="T2657" i="9"/>
  <c r="L2658" i="9"/>
  <c r="M2658" i="9"/>
  <c r="N2658" i="9"/>
  <c r="O2658" i="9"/>
  <c r="P2658" i="9"/>
  <c r="Q2658" i="9"/>
  <c r="R2658" i="9"/>
  <c r="S2658" i="9"/>
  <c r="T2658" i="9"/>
  <c r="L2659" i="9"/>
  <c r="M2659" i="9"/>
  <c r="N2659" i="9"/>
  <c r="O2659" i="9"/>
  <c r="P2659" i="9"/>
  <c r="Q2659" i="9"/>
  <c r="R2659" i="9"/>
  <c r="S2659" i="9"/>
  <c r="T2659" i="9"/>
  <c r="L2660" i="9"/>
  <c r="M2660" i="9"/>
  <c r="N2660" i="9"/>
  <c r="O2660" i="9"/>
  <c r="P2660" i="9"/>
  <c r="Q2660" i="9"/>
  <c r="R2660" i="9"/>
  <c r="S2660" i="9"/>
  <c r="T2660" i="9"/>
  <c r="L2661" i="9"/>
  <c r="M2661" i="9"/>
  <c r="N2661" i="9"/>
  <c r="O2661" i="9"/>
  <c r="P2661" i="9"/>
  <c r="Q2661" i="9"/>
  <c r="R2661" i="9"/>
  <c r="S2661" i="9"/>
  <c r="T2661" i="9"/>
  <c r="L2662" i="9"/>
  <c r="M2662" i="9"/>
  <c r="N2662" i="9"/>
  <c r="O2662" i="9"/>
  <c r="P2662" i="9"/>
  <c r="Q2662" i="9"/>
  <c r="R2662" i="9"/>
  <c r="S2662" i="9"/>
  <c r="T2662" i="9"/>
  <c r="L2663" i="9"/>
  <c r="M2663" i="9"/>
  <c r="N2663" i="9"/>
  <c r="O2663" i="9"/>
  <c r="P2663" i="9"/>
  <c r="Q2663" i="9"/>
  <c r="R2663" i="9"/>
  <c r="S2663" i="9"/>
  <c r="T2663" i="9"/>
  <c r="L2664" i="9"/>
  <c r="M2664" i="9"/>
  <c r="N2664" i="9"/>
  <c r="O2664" i="9"/>
  <c r="P2664" i="9"/>
  <c r="Q2664" i="9"/>
  <c r="R2664" i="9"/>
  <c r="S2664" i="9"/>
  <c r="T2664" i="9"/>
  <c r="L2665" i="9"/>
  <c r="M2665" i="9"/>
  <c r="N2665" i="9"/>
  <c r="O2665" i="9"/>
  <c r="P2665" i="9"/>
  <c r="Q2665" i="9"/>
  <c r="R2665" i="9"/>
  <c r="S2665" i="9"/>
  <c r="T2665" i="9"/>
  <c r="L2666" i="9"/>
  <c r="M2666" i="9"/>
  <c r="N2666" i="9"/>
  <c r="O2666" i="9"/>
  <c r="P2666" i="9"/>
  <c r="Q2666" i="9"/>
  <c r="R2666" i="9"/>
  <c r="S2666" i="9"/>
  <c r="T2666" i="9"/>
  <c r="L2667" i="9"/>
  <c r="M2667" i="9"/>
  <c r="N2667" i="9"/>
  <c r="O2667" i="9"/>
  <c r="P2667" i="9"/>
  <c r="Q2667" i="9"/>
  <c r="R2667" i="9"/>
  <c r="S2667" i="9"/>
  <c r="T2667" i="9"/>
  <c r="L2668" i="9"/>
  <c r="M2668" i="9"/>
  <c r="N2668" i="9"/>
  <c r="O2668" i="9"/>
  <c r="P2668" i="9"/>
  <c r="Q2668" i="9"/>
  <c r="R2668" i="9"/>
  <c r="S2668" i="9"/>
  <c r="T2668" i="9"/>
  <c r="L2669" i="9"/>
  <c r="M2669" i="9"/>
  <c r="N2669" i="9"/>
  <c r="O2669" i="9"/>
  <c r="P2669" i="9"/>
  <c r="Q2669" i="9"/>
  <c r="R2669" i="9"/>
  <c r="S2669" i="9"/>
  <c r="T2669" i="9"/>
  <c r="L2670" i="9"/>
  <c r="M2670" i="9"/>
  <c r="N2670" i="9"/>
  <c r="O2670" i="9"/>
  <c r="P2670" i="9"/>
  <c r="Q2670" i="9"/>
  <c r="R2670" i="9"/>
  <c r="S2670" i="9"/>
  <c r="T2670" i="9"/>
  <c r="L2671" i="9"/>
  <c r="M2671" i="9"/>
  <c r="N2671" i="9"/>
  <c r="O2671" i="9"/>
  <c r="P2671" i="9"/>
  <c r="Q2671" i="9"/>
  <c r="R2671" i="9"/>
  <c r="S2671" i="9"/>
  <c r="T2671" i="9"/>
  <c r="L2672" i="9"/>
  <c r="M2672" i="9"/>
  <c r="N2672" i="9"/>
  <c r="O2672" i="9"/>
  <c r="P2672" i="9"/>
  <c r="Q2672" i="9"/>
  <c r="R2672" i="9"/>
  <c r="S2672" i="9"/>
  <c r="T2672" i="9"/>
  <c r="L2673" i="9"/>
  <c r="M2673" i="9"/>
  <c r="N2673" i="9"/>
  <c r="O2673" i="9"/>
  <c r="P2673" i="9"/>
  <c r="Q2673" i="9"/>
  <c r="R2673" i="9"/>
  <c r="S2673" i="9"/>
  <c r="T2673" i="9"/>
  <c r="L2674" i="9"/>
  <c r="M2674" i="9"/>
  <c r="N2674" i="9"/>
  <c r="O2674" i="9"/>
  <c r="P2674" i="9"/>
  <c r="Q2674" i="9"/>
  <c r="R2674" i="9"/>
  <c r="S2674" i="9"/>
  <c r="T2674" i="9"/>
  <c r="L2675" i="9"/>
  <c r="M2675" i="9"/>
  <c r="N2675" i="9"/>
  <c r="O2675" i="9"/>
  <c r="P2675" i="9"/>
  <c r="Q2675" i="9"/>
  <c r="R2675" i="9"/>
  <c r="S2675" i="9"/>
  <c r="T2675" i="9"/>
  <c r="L2676" i="9"/>
  <c r="M2676" i="9"/>
  <c r="N2676" i="9"/>
  <c r="O2676" i="9"/>
  <c r="P2676" i="9"/>
  <c r="Q2676" i="9"/>
  <c r="R2676" i="9"/>
  <c r="S2676" i="9"/>
  <c r="T2676" i="9"/>
  <c r="L2677" i="9"/>
  <c r="M2677" i="9"/>
  <c r="N2677" i="9"/>
  <c r="O2677" i="9"/>
  <c r="P2677" i="9"/>
  <c r="Q2677" i="9"/>
  <c r="R2677" i="9"/>
  <c r="S2677" i="9"/>
  <c r="T2677" i="9"/>
  <c r="L2678" i="9"/>
  <c r="M2678" i="9"/>
  <c r="N2678" i="9"/>
  <c r="O2678" i="9"/>
  <c r="P2678" i="9"/>
  <c r="Q2678" i="9"/>
  <c r="R2678" i="9"/>
  <c r="S2678" i="9"/>
  <c r="T2678" i="9"/>
  <c r="L2679" i="9"/>
  <c r="M2679" i="9"/>
  <c r="N2679" i="9"/>
  <c r="O2679" i="9"/>
  <c r="P2679" i="9"/>
  <c r="Q2679" i="9"/>
  <c r="R2679" i="9"/>
  <c r="S2679" i="9"/>
  <c r="T2679" i="9"/>
  <c r="L2680" i="9"/>
  <c r="M2680" i="9"/>
  <c r="N2680" i="9"/>
  <c r="O2680" i="9"/>
  <c r="P2680" i="9"/>
  <c r="Q2680" i="9"/>
  <c r="R2680" i="9"/>
  <c r="S2680" i="9"/>
  <c r="T2680" i="9"/>
  <c r="L2681" i="9"/>
  <c r="M2681" i="9"/>
  <c r="N2681" i="9"/>
  <c r="O2681" i="9"/>
  <c r="P2681" i="9"/>
  <c r="Q2681" i="9"/>
  <c r="R2681" i="9"/>
  <c r="S2681" i="9"/>
  <c r="T2681" i="9"/>
  <c r="L2682" i="9"/>
  <c r="M2682" i="9"/>
  <c r="N2682" i="9"/>
  <c r="O2682" i="9"/>
  <c r="P2682" i="9"/>
  <c r="Q2682" i="9"/>
  <c r="R2682" i="9"/>
  <c r="S2682" i="9"/>
  <c r="T2682" i="9"/>
  <c r="L2683" i="9"/>
  <c r="M2683" i="9"/>
  <c r="N2683" i="9"/>
  <c r="O2683" i="9"/>
  <c r="P2683" i="9"/>
  <c r="Q2683" i="9"/>
  <c r="R2683" i="9"/>
  <c r="S2683" i="9"/>
  <c r="T2683" i="9"/>
  <c r="L2684" i="9"/>
  <c r="M2684" i="9"/>
  <c r="N2684" i="9"/>
  <c r="O2684" i="9"/>
  <c r="P2684" i="9"/>
  <c r="Q2684" i="9"/>
  <c r="R2684" i="9"/>
  <c r="S2684" i="9"/>
  <c r="T2684" i="9"/>
  <c r="L2685" i="9"/>
  <c r="M2685" i="9"/>
  <c r="N2685" i="9"/>
  <c r="O2685" i="9"/>
  <c r="P2685" i="9"/>
  <c r="Q2685" i="9"/>
  <c r="R2685" i="9"/>
  <c r="S2685" i="9"/>
  <c r="T2685" i="9"/>
  <c r="L2686" i="9"/>
  <c r="M2686" i="9"/>
  <c r="N2686" i="9"/>
  <c r="O2686" i="9"/>
  <c r="P2686" i="9"/>
  <c r="Q2686" i="9"/>
  <c r="R2686" i="9"/>
  <c r="S2686" i="9"/>
  <c r="T2686" i="9"/>
  <c r="L2687" i="9"/>
  <c r="M2687" i="9"/>
  <c r="N2687" i="9"/>
  <c r="O2687" i="9"/>
  <c r="P2687" i="9"/>
  <c r="Q2687" i="9"/>
  <c r="R2687" i="9"/>
  <c r="S2687" i="9"/>
  <c r="T2687" i="9"/>
  <c r="L2688" i="9"/>
  <c r="M2688" i="9"/>
  <c r="N2688" i="9"/>
  <c r="O2688" i="9"/>
  <c r="P2688" i="9"/>
  <c r="Q2688" i="9"/>
  <c r="R2688" i="9"/>
  <c r="S2688" i="9"/>
  <c r="T2688" i="9"/>
  <c r="L2689" i="9"/>
  <c r="M2689" i="9"/>
  <c r="N2689" i="9"/>
  <c r="O2689" i="9"/>
  <c r="P2689" i="9"/>
  <c r="Q2689" i="9"/>
  <c r="R2689" i="9"/>
  <c r="S2689" i="9"/>
  <c r="T2689" i="9"/>
  <c r="L2690" i="9"/>
  <c r="M2690" i="9"/>
  <c r="N2690" i="9"/>
  <c r="O2690" i="9"/>
  <c r="P2690" i="9"/>
  <c r="Q2690" i="9"/>
  <c r="R2690" i="9"/>
  <c r="S2690" i="9"/>
  <c r="T2690" i="9"/>
  <c r="L2691" i="9"/>
  <c r="M2691" i="9"/>
  <c r="N2691" i="9"/>
  <c r="O2691" i="9"/>
  <c r="P2691" i="9"/>
  <c r="Q2691" i="9"/>
  <c r="R2691" i="9"/>
  <c r="S2691" i="9"/>
  <c r="T2691" i="9"/>
  <c r="L2692" i="9"/>
  <c r="M2692" i="9"/>
  <c r="N2692" i="9"/>
  <c r="O2692" i="9"/>
  <c r="P2692" i="9"/>
  <c r="Q2692" i="9"/>
  <c r="R2692" i="9"/>
  <c r="S2692" i="9"/>
  <c r="T2692" i="9"/>
  <c r="L2693" i="9"/>
  <c r="M2693" i="9"/>
  <c r="N2693" i="9"/>
  <c r="O2693" i="9"/>
  <c r="P2693" i="9"/>
  <c r="Q2693" i="9"/>
  <c r="R2693" i="9"/>
  <c r="S2693" i="9"/>
  <c r="T2693" i="9"/>
  <c r="L2694" i="9"/>
  <c r="M2694" i="9"/>
  <c r="N2694" i="9"/>
  <c r="O2694" i="9"/>
  <c r="P2694" i="9"/>
  <c r="Q2694" i="9"/>
  <c r="R2694" i="9"/>
  <c r="S2694" i="9"/>
  <c r="T2694" i="9"/>
  <c r="L2695" i="9"/>
  <c r="M2695" i="9"/>
  <c r="N2695" i="9"/>
  <c r="O2695" i="9"/>
  <c r="P2695" i="9"/>
  <c r="Q2695" i="9"/>
  <c r="R2695" i="9"/>
  <c r="S2695" i="9"/>
  <c r="T2695" i="9"/>
  <c r="L2696" i="9"/>
  <c r="M2696" i="9"/>
  <c r="N2696" i="9"/>
  <c r="O2696" i="9"/>
  <c r="P2696" i="9"/>
  <c r="Q2696" i="9"/>
  <c r="R2696" i="9"/>
  <c r="S2696" i="9"/>
  <c r="T2696" i="9"/>
  <c r="L2697" i="9"/>
  <c r="M2697" i="9"/>
  <c r="N2697" i="9"/>
  <c r="O2697" i="9"/>
  <c r="P2697" i="9"/>
  <c r="Q2697" i="9"/>
  <c r="R2697" i="9"/>
  <c r="S2697" i="9"/>
  <c r="T2697" i="9"/>
  <c r="L2698" i="9"/>
  <c r="M2698" i="9"/>
  <c r="N2698" i="9"/>
  <c r="O2698" i="9"/>
  <c r="P2698" i="9"/>
  <c r="Q2698" i="9"/>
  <c r="R2698" i="9"/>
  <c r="S2698" i="9"/>
  <c r="T2698" i="9"/>
  <c r="L2699" i="9"/>
  <c r="M2699" i="9"/>
  <c r="N2699" i="9"/>
  <c r="O2699" i="9"/>
  <c r="P2699" i="9"/>
  <c r="Q2699" i="9"/>
  <c r="R2699" i="9"/>
  <c r="S2699" i="9"/>
  <c r="T2699" i="9"/>
  <c r="L2700" i="9"/>
  <c r="M2700" i="9"/>
  <c r="N2700" i="9"/>
  <c r="O2700" i="9"/>
  <c r="P2700" i="9"/>
  <c r="Q2700" i="9"/>
  <c r="R2700" i="9"/>
  <c r="S2700" i="9"/>
  <c r="T2700" i="9"/>
  <c r="L2701" i="9"/>
  <c r="M2701" i="9"/>
  <c r="N2701" i="9"/>
  <c r="O2701" i="9"/>
  <c r="P2701" i="9"/>
  <c r="Q2701" i="9"/>
  <c r="R2701" i="9"/>
  <c r="S2701" i="9"/>
  <c r="T2701" i="9"/>
  <c r="L2702" i="9"/>
  <c r="M2702" i="9"/>
  <c r="N2702" i="9"/>
  <c r="O2702" i="9"/>
  <c r="P2702" i="9"/>
  <c r="Q2702" i="9"/>
  <c r="R2702" i="9"/>
  <c r="S2702" i="9"/>
  <c r="T2702" i="9"/>
  <c r="L2703" i="9"/>
  <c r="M2703" i="9"/>
  <c r="N2703" i="9"/>
  <c r="O2703" i="9"/>
  <c r="P2703" i="9"/>
  <c r="Q2703" i="9"/>
  <c r="R2703" i="9"/>
  <c r="S2703" i="9"/>
  <c r="T2703" i="9"/>
  <c r="L2704" i="9"/>
  <c r="M2704" i="9"/>
  <c r="N2704" i="9"/>
  <c r="O2704" i="9"/>
  <c r="P2704" i="9"/>
  <c r="Q2704" i="9"/>
  <c r="R2704" i="9"/>
  <c r="S2704" i="9"/>
  <c r="T2704" i="9"/>
  <c r="L2705" i="9"/>
  <c r="M2705" i="9"/>
  <c r="N2705" i="9"/>
  <c r="O2705" i="9"/>
  <c r="P2705" i="9"/>
  <c r="Q2705" i="9"/>
  <c r="R2705" i="9"/>
  <c r="S2705" i="9"/>
  <c r="T2705" i="9"/>
  <c r="L2706" i="9"/>
  <c r="M2706" i="9"/>
  <c r="N2706" i="9"/>
  <c r="O2706" i="9"/>
  <c r="P2706" i="9"/>
  <c r="Q2706" i="9"/>
  <c r="R2706" i="9"/>
  <c r="S2706" i="9"/>
  <c r="T2706" i="9"/>
  <c r="L2707" i="9"/>
  <c r="M2707" i="9"/>
  <c r="N2707" i="9"/>
  <c r="O2707" i="9"/>
  <c r="P2707" i="9"/>
  <c r="Q2707" i="9"/>
  <c r="R2707" i="9"/>
  <c r="S2707" i="9"/>
  <c r="T2707" i="9"/>
  <c r="L2708" i="9"/>
  <c r="M2708" i="9"/>
  <c r="N2708" i="9"/>
  <c r="O2708" i="9"/>
  <c r="P2708" i="9"/>
  <c r="Q2708" i="9"/>
  <c r="R2708" i="9"/>
  <c r="S2708" i="9"/>
  <c r="T2708" i="9"/>
  <c r="L2709" i="9"/>
  <c r="M2709" i="9"/>
  <c r="N2709" i="9"/>
  <c r="O2709" i="9"/>
  <c r="P2709" i="9"/>
  <c r="Q2709" i="9"/>
  <c r="R2709" i="9"/>
  <c r="S2709" i="9"/>
  <c r="T2709" i="9"/>
  <c r="L2710" i="9"/>
  <c r="M2710" i="9"/>
  <c r="N2710" i="9"/>
  <c r="O2710" i="9"/>
  <c r="P2710" i="9"/>
  <c r="Q2710" i="9"/>
  <c r="R2710" i="9"/>
  <c r="S2710" i="9"/>
  <c r="T2710" i="9"/>
  <c r="L2711" i="9"/>
  <c r="M2711" i="9"/>
  <c r="N2711" i="9"/>
  <c r="O2711" i="9"/>
  <c r="P2711" i="9"/>
  <c r="Q2711" i="9"/>
  <c r="R2711" i="9"/>
  <c r="S2711" i="9"/>
  <c r="T2711" i="9"/>
  <c r="L2712" i="9"/>
  <c r="M2712" i="9"/>
  <c r="N2712" i="9"/>
  <c r="O2712" i="9"/>
  <c r="P2712" i="9"/>
  <c r="Q2712" i="9"/>
  <c r="R2712" i="9"/>
  <c r="S2712" i="9"/>
  <c r="T2712" i="9"/>
  <c r="L2713" i="9"/>
  <c r="M2713" i="9"/>
  <c r="N2713" i="9"/>
  <c r="O2713" i="9"/>
  <c r="P2713" i="9"/>
  <c r="Q2713" i="9"/>
  <c r="R2713" i="9"/>
  <c r="S2713" i="9"/>
  <c r="T2713" i="9"/>
  <c r="L2714" i="9"/>
  <c r="M2714" i="9"/>
  <c r="N2714" i="9"/>
  <c r="O2714" i="9"/>
  <c r="P2714" i="9"/>
  <c r="Q2714" i="9"/>
  <c r="R2714" i="9"/>
  <c r="S2714" i="9"/>
  <c r="T2714" i="9"/>
  <c r="L2715" i="9"/>
  <c r="M2715" i="9"/>
  <c r="N2715" i="9"/>
  <c r="O2715" i="9"/>
  <c r="P2715" i="9"/>
  <c r="Q2715" i="9"/>
  <c r="R2715" i="9"/>
  <c r="S2715" i="9"/>
  <c r="T2715" i="9"/>
  <c r="L2716" i="9"/>
  <c r="M2716" i="9"/>
  <c r="N2716" i="9"/>
  <c r="O2716" i="9"/>
  <c r="P2716" i="9"/>
  <c r="Q2716" i="9"/>
  <c r="R2716" i="9"/>
  <c r="S2716" i="9"/>
  <c r="T2716" i="9"/>
  <c r="L2717" i="9"/>
  <c r="M2717" i="9"/>
  <c r="N2717" i="9"/>
  <c r="O2717" i="9"/>
  <c r="P2717" i="9"/>
  <c r="Q2717" i="9"/>
  <c r="R2717" i="9"/>
  <c r="S2717" i="9"/>
  <c r="T2717" i="9"/>
  <c r="L2718" i="9"/>
  <c r="M2718" i="9"/>
  <c r="N2718" i="9"/>
  <c r="O2718" i="9"/>
  <c r="P2718" i="9"/>
  <c r="Q2718" i="9"/>
  <c r="R2718" i="9"/>
  <c r="S2718" i="9"/>
  <c r="T2718" i="9"/>
  <c r="L2719" i="9"/>
  <c r="M2719" i="9"/>
  <c r="N2719" i="9"/>
  <c r="O2719" i="9"/>
  <c r="P2719" i="9"/>
  <c r="Q2719" i="9"/>
  <c r="R2719" i="9"/>
  <c r="S2719" i="9"/>
  <c r="T2719" i="9"/>
  <c r="L2720" i="9"/>
  <c r="M2720" i="9"/>
  <c r="N2720" i="9"/>
  <c r="O2720" i="9"/>
  <c r="P2720" i="9"/>
  <c r="Q2720" i="9"/>
  <c r="R2720" i="9"/>
  <c r="S2720" i="9"/>
  <c r="T2720" i="9"/>
  <c r="L2721" i="9"/>
  <c r="M2721" i="9"/>
  <c r="N2721" i="9"/>
  <c r="O2721" i="9"/>
  <c r="P2721" i="9"/>
  <c r="Q2721" i="9"/>
  <c r="R2721" i="9"/>
  <c r="S2721" i="9"/>
  <c r="T2721" i="9"/>
  <c r="L2722" i="9"/>
  <c r="M2722" i="9"/>
  <c r="N2722" i="9"/>
  <c r="O2722" i="9"/>
  <c r="P2722" i="9"/>
  <c r="Q2722" i="9"/>
  <c r="R2722" i="9"/>
  <c r="S2722" i="9"/>
  <c r="T2722" i="9"/>
  <c r="L2723" i="9"/>
  <c r="M2723" i="9"/>
  <c r="N2723" i="9"/>
  <c r="O2723" i="9"/>
  <c r="P2723" i="9"/>
  <c r="Q2723" i="9"/>
  <c r="R2723" i="9"/>
  <c r="S2723" i="9"/>
  <c r="T2723" i="9"/>
  <c r="L2724" i="9"/>
  <c r="M2724" i="9"/>
  <c r="N2724" i="9"/>
  <c r="O2724" i="9"/>
  <c r="P2724" i="9"/>
  <c r="Q2724" i="9"/>
  <c r="R2724" i="9"/>
  <c r="S2724" i="9"/>
  <c r="T2724" i="9"/>
  <c r="L2725" i="9"/>
  <c r="M2725" i="9"/>
  <c r="N2725" i="9"/>
  <c r="O2725" i="9"/>
  <c r="P2725" i="9"/>
  <c r="Q2725" i="9"/>
  <c r="R2725" i="9"/>
  <c r="S2725" i="9"/>
  <c r="T2725" i="9"/>
  <c r="L2726" i="9"/>
  <c r="M2726" i="9"/>
  <c r="N2726" i="9"/>
  <c r="O2726" i="9"/>
  <c r="P2726" i="9"/>
  <c r="Q2726" i="9"/>
  <c r="R2726" i="9"/>
  <c r="S2726" i="9"/>
  <c r="T2726" i="9"/>
  <c r="L2727" i="9"/>
  <c r="M2727" i="9"/>
  <c r="N2727" i="9"/>
  <c r="O2727" i="9"/>
  <c r="P2727" i="9"/>
  <c r="Q2727" i="9"/>
  <c r="R2727" i="9"/>
  <c r="S2727" i="9"/>
  <c r="T2727" i="9"/>
  <c r="L2728" i="9"/>
  <c r="M2728" i="9"/>
  <c r="N2728" i="9"/>
  <c r="O2728" i="9"/>
  <c r="P2728" i="9"/>
  <c r="Q2728" i="9"/>
  <c r="R2728" i="9"/>
  <c r="S2728" i="9"/>
  <c r="T2728" i="9"/>
  <c r="L2729" i="9"/>
  <c r="M2729" i="9"/>
  <c r="N2729" i="9"/>
  <c r="O2729" i="9"/>
  <c r="P2729" i="9"/>
  <c r="Q2729" i="9"/>
  <c r="R2729" i="9"/>
  <c r="S2729" i="9"/>
  <c r="T2729" i="9"/>
  <c r="L2730" i="9"/>
  <c r="M2730" i="9"/>
  <c r="N2730" i="9"/>
  <c r="O2730" i="9"/>
  <c r="P2730" i="9"/>
  <c r="Q2730" i="9"/>
  <c r="R2730" i="9"/>
  <c r="S2730" i="9"/>
  <c r="T2730" i="9"/>
  <c r="L2731" i="9"/>
  <c r="M2731" i="9"/>
  <c r="N2731" i="9"/>
  <c r="O2731" i="9"/>
  <c r="P2731" i="9"/>
  <c r="Q2731" i="9"/>
  <c r="R2731" i="9"/>
  <c r="S2731" i="9"/>
  <c r="T2731" i="9"/>
  <c r="L2732" i="9"/>
  <c r="M2732" i="9"/>
  <c r="N2732" i="9"/>
  <c r="O2732" i="9"/>
  <c r="P2732" i="9"/>
  <c r="Q2732" i="9"/>
  <c r="R2732" i="9"/>
  <c r="S2732" i="9"/>
  <c r="T2732" i="9"/>
  <c r="L2733" i="9"/>
  <c r="M2733" i="9"/>
  <c r="N2733" i="9"/>
  <c r="O2733" i="9"/>
  <c r="P2733" i="9"/>
  <c r="Q2733" i="9"/>
  <c r="R2733" i="9"/>
  <c r="S2733" i="9"/>
  <c r="T2733" i="9"/>
  <c r="L2734" i="9"/>
  <c r="M2734" i="9"/>
  <c r="N2734" i="9"/>
  <c r="O2734" i="9"/>
  <c r="P2734" i="9"/>
  <c r="Q2734" i="9"/>
  <c r="R2734" i="9"/>
  <c r="S2734" i="9"/>
  <c r="T2734" i="9"/>
  <c r="L2735" i="9"/>
  <c r="M2735" i="9"/>
  <c r="N2735" i="9"/>
  <c r="O2735" i="9"/>
  <c r="P2735" i="9"/>
  <c r="Q2735" i="9"/>
  <c r="R2735" i="9"/>
  <c r="S2735" i="9"/>
  <c r="T2735" i="9"/>
  <c r="L2736" i="9"/>
  <c r="M2736" i="9"/>
  <c r="N2736" i="9"/>
  <c r="O2736" i="9"/>
  <c r="P2736" i="9"/>
  <c r="Q2736" i="9"/>
  <c r="R2736" i="9"/>
  <c r="S2736" i="9"/>
  <c r="T2736" i="9"/>
  <c r="L2737" i="9"/>
  <c r="M2737" i="9"/>
  <c r="N2737" i="9"/>
  <c r="O2737" i="9"/>
  <c r="P2737" i="9"/>
  <c r="Q2737" i="9"/>
  <c r="R2737" i="9"/>
  <c r="S2737" i="9"/>
  <c r="T2737" i="9"/>
  <c r="L2738" i="9"/>
  <c r="M2738" i="9"/>
  <c r="N2738" i="9"/>
  <c r="O2738" i="9"/>
  <c r="P2738" i="9"/>
  <c r="Q2738" i="9"/>
  <c r="R2738" i="9"/>
  <c r="S2738" i="9"/>
  <c r="T2738" i="9"/>
  <c r="L2739" i="9"/>
  <c r="M2739" i="9"/>
  <c r="N2739" i="9"/>
  <c r="O2739" i="9"/>
  <c r="P2739" i="9"/>
  <c r="Q2739" i="9"/>
  <c r="R2739" i="9"/>
  <c r="S2739" i="9"/>
  <c r="T2739" i="9"/>
  <c r="L2740" i="9"/>
  <c r="M2740" i="9"/>
  <c r="N2740" i="9"/>
  <c r="O2740" i="9"/>
  <c r="P2740" i="9"/>
  <c r="Q2740" i="9"/>
  <c r="R2740" i="9"/>
  <c r="S2740" i="9"/>
  <c r="T2740" i="9"/>
  <c r="L2741" i="9"/>
  <c r="M2741" i="9"/>
  <c r="N2741" i="9"/>
  <c r="O2741" i="9"/>
  <c r="P2741" i="9"/>
  <c r="Q2741" i="9"/>
  <c r="R2741" i="9"/>
  <c r="S2741" i="9"/>
  <c r="T2741" i="9"/>
  <c r="L2742" i="9"/>
  <c r="M2742" i="9"/>
  <c r="N2742" i="9"/>
  <c r="O2742" i="9"/>
  <c r="P2742" i="9"/>
  <c r="Q2742" i="9"/>
  <c r="R2742" i="9"/>
  <c r="S2742" i="9"/>
  <c r="T2742" i="9"/>
  <c r="L2743" i="9"/>
  <c r="M2743" i="9"/>
  <c r="N2743" i="9"/>
  <c r="O2743" i="9"/>
  <c r="P2743" i="9"/>
  <c r="Q2743" i="9"/>
  <c r="R2743" i="9"/>
  <c r="S2743" i="9"/>
  <c r="T2743" i="9"/>
  <c r="L2744" i="9"/>
  <c r="M2744" i="9"/>
  <c r="N2744" i="9"/>
  <c r="O2744" i="9"/>
  <c r="P2744" i="9"/>
  <c r="Q2744" i="9"/>
  <c r="R2744" i="9"/>
  <c r="S2744" i="9"/>
  <c r="T2744" i="9"/>
  <c r="L2745" i="9"/>
  <c r="M2745" i="9"/>
  <c r="N2745" i="9"/>
  <c r="O2745" i="9"/>
  <c r="P2745" i="9"/>
  <c r="Q2745" i="9"/>
  <c r="R2745" i="9"/>
  <c r="S2745" i="9"/>
  <c r="T2745" i="9"/>
  <c r="L2746" i="9"/>
  <c r="M2746" i="9"/>
  <c r="N2746" i="9"/>
  <c r="O2746" i="9"/>
  <c r="P2746" i="9"/>
  <c r="Q2746" i="9"/>
  <c r="R2746" i="9"/>
  <c r="S2746" i="9"/>
  <c r="T2746" i="9"/>
  <c r="L2747" i="9"/>
  <c r="M2747" i="9"/>
  <c r="N2747" i="9"/>
  <c r="O2747" i="9"/>
  <c r="P2747" i="9"/>
  <c r="Q2747" i="9"/>
  <c r="R2747" i="9"/>
  <c r="S2747" i="9"/>
  <c r="T2747" i="9"/>
  <c r="L2748" i="9"/>
  <c r="M2748" i="9"/>
  <c r="N2748" i="9"/>
  <c r="O2748" i="9"/>
  <c r="P2748" i="9"/>
  <c r="Q2748" i="9"/>
  <c r="R2748" i="9"/>
  <c r="S2748" i="9"/>
  <c r="T2748" i="9"/>
  <c r="L2749" i="9"/>
  <c r="M2749" i="9"/>
  <c r="N2749" i="9"/>
  <c r="O2749" i="9"/>
  <c r="P2749" i="9"/>
  <c r="Q2749" i="9"/>
  <c r="R2749" i="9"/>
  <c r="S2749" i="9"/>
  <c r="T2749" i="9"/>
  <c r="L2750" i="9"/>
  <c r="M2750" i="9"/>
  <c r="N2750" i="9"/>
  <c r="O2750" i="9"/>
  <c r="P2750" i="9"/>
  <c r="Q2750" i="9"/>
  <c r="R2750" i="9"/>
  <c r="S2750" i="9"/>
  <c r="T2750" i="9"/>
  <c r="L2751" i="9"/>
  <c r="M2751" i="9"/>
  <c r="N2751" i="9"/>
  <c r="O2751" i="9"/>
  <c r="P2751" i="9"/>
  <c r="Q2751" i="9"/>
  <c r="R2751" i="9"/>
  <c r="S2751" i="9"/>
  <c r="T2751" i="9"/>
  <c r="L2752" i="9"/>
  <c r="M2752" i="9"/>
  <c r="N2752" i="9"/>
  <c r="O2752" i="9"/>
  <c r="P2752" i="9"/>
  <c r="Q2752" i="9"/>
  <c r="R2752" i="9"/>
  <c r="S2752" i="9"/>
  <c r="T2752" i="9"/>
  <c r="L2753" i="9"/>
  <c r="M2753" i="9"/>
  <c r="N2753" i="9"/>
  <c r="O2753" i="9"/>
  <c r="P2753" i="9"/>
  <c r="Q2753" i="9"/>
  <c r="R2753" i="9"/>
  <c r="S2753" i="9"/>
  <c r="T2753" i="9"/>
  <c r="L2754" i="9"/>
  <c r="M2754" i="9"/>
  <c r="N2754" i="9"/>
  <c r="O2754" i="9"/>
  <c r="P2754" i="9"/>
  <c r="Q2754" i="9"/>
  <c r="R2754" i="9"/>
  <c r="S2754" i="9"/>
  <c r="T2754" i="9"/>
  <c r="L2755" i="9"/>
  <c r="M2755" i="9"/>
  <c r="N2755" i="9"/>
  <c r="O2755" i="9"/>
  <c r="P2755" i="9"/>
  <c r="Q2755" i="9"/>
  <c r="R2755" i="9"/>
  <c r="S2755" i="9"/>
  <c r="T2755" i="9"/>
  <c r="L2756" i="9"/>
  <c r="M2756" i="9"/>
  <c r="N2756" i="9"/>
  <c r="O2756" i="9"/>
  <c r="P2756" i="9"/>
  <c r="Q2756" i="9"/>
  <c r="R2756" i="9"/>
  <c r="S2756" i="9"/>
  <c r="T2756" i="9"/>
  <c r="L2757" i="9"/>
  <c r="M2757" i="9"/>
  <c r="N2757" i="9"/>
  <c r="O2757" i="9"/>
  <c r="P2757" i="9"/>
  <c r="Q2757" i="9"/>
  <c r="R2757" i="9"/>
  <c r="S2757" i="9"/>
  <c r="T2757" i="9"/>
  <c r="L2758" i="9"/>
  <c r="M2758" i="9"/>
  <c r="N2758" i="9"/>
  <c r="O2758" i="9"/>
  <c r="P2758" i="9"/>
  <c r="Q2758" i="9"/>
  <c r="R2758" i="9"/>
  <c r="S2758" i="9"/>
  <c r="T2758" i="9"/>
  <c r="L2759" i="9"/>
  <c r="M2759" i="9"/>
  <c r="N2759" i="9"/>
  <c r="O2759" i="9"/>
  <c r="P2759" i="9"/>
  <c r="Q2759" i="9"/>
  <c r="R2759" i="9"/>
  <c r="S2759" i="9"/>
  <c r="T2759" i="9"/>
  <c r="L2760" i="9"/>
  <c r="M2760" i="9"/>
  <c r="N2760" i="9"/>
  <c r="O2760" i="9"/>
  <c r="P2760" i="9"/>
  <c r="Q2760" i="9"/>
  <c r="R2760" i="9"/>
  <c r="S2760" i="9"/>
  <c r="T2760" i="9"/>
  <c r="L2761" i="9"/>
  <c r="M2761" i="9"/>
  <c r="N2761" i="9"/>
  <c r="O2761" i="9"/>
  <c r="P2761" i="9"/>
  <c r="Q2761" i="9"/>
  <c r="R2761" i="9"/>
  <c r="S2761" i="9"/>
  <c r="T2761" i="9"/>
  <c r="L2762" i="9"/>
  <c r="M2762" i="9"/>
  <c r="N2762" i="9"/>
  <c r="O2762" i="9"/>
  <c r="P2762" i="9"/>
  <c r="Q2762" i="9"/>
  <c r="R2762" i="9"/>
  <c r="S2762" i="9"/>
  <c r="T2762" i="9"/>
  <c r="L2763" i="9"/>
  <c r="M2763" i="9"/>
  <c r="N2763" i="9"/>
  <c r="O2763" i="9"/>
  <c r="P2763" i="9"/>
  <c r="Q2763" i="9"/>
  <c r="R2763" i="9"/>
  <c r="S2763" i="9"/>
  <c r="T2763" i="9"/>
  <c r="L2764" i="9"/>
  <c r="M2764" i="9"/>
  <c r="N2764" i="9"/>
  <c r="O2764" i="9"/>
  <c r="P2764" i="9"/>
  <c r="Q2764" i="9"/>
  <c r="R2764" i="9"/>
  <c r="S2764" i="9"/>
  <c r="T2764" i="9"/>
  <c r="L2765" i="9"/>
  <c r="M2765" i="9"/>
  <c r="N2765" i="9"/>
  <c r="O2765" i="9"/>
  <c r="P2765" i="9"/>
  <c r="Q2765" i="9"/>
  <c r="R2765" i="9"/>
  <c r="S2765" i="9"/>
  <c r="T2765" i="9"/>
  <c r="L2766" i="9"/>
  <c r="M2766" i="9"/>
  <c r="N2766" i="9"/>
  <c r="O2766" i="9"/>
  <c r="P2766" i="9"/>
  <c r="Q2766" i="9"/>
  <c r="R2766" i="9"/>
  <c r="S2766" i="9"/>
  <c r="T2766" i="9"/>
  <c r="L2767" i="9"/>
  <c r="M2767" i="9"/>
  <c r="N2767" i="9"/>
  <c r="O2767" i="9"/>
  <c r="P2767" i="9"/>
  <c r="Q2767" i="9"/>
  <c r="R2767" i="9"/>
  <c r="S2767" i="9"/>
  <c r="T2767" i="9"/>
  <c r="L2768" i="9"/>
  <c r="M2768" i="9"/>
  <c r="N2768" i="9"/>
  <c r="O2768" i="9"/>
  <c r="P2768" i="9"/>
  <c r="Q2768" i="9"/>
  <c r="R2768" i="9"/>
  <c r="S2768" i="9"/>
  <c r="T2768" i="9"/>
  <c r="L2769" i="9"/>
  <c r="M2769" i="9"/>
  <c r="N2769" i="9"/>
  <c r="O2769" i="9"/>
  <c r="P2769" i="9"/>
  <c r="Q2769" i="9"/>
  <c r="R2769" i="9"/>
  <c r="S2769" i="9"/>
  <c r="T2769" i="9"/>
  <c r="L2770" i="9"/>
  <c r="M2770" i="9"/>
  <c r="N2770" i="9"/>
  <c r="O2770" i="9"/>
  <c r="P2770" i="9"/>
  <c r="Q2770" i="9"/>
  <c r="R2770" i="9"/>
  <c r="S2770" i="9"/>
  <c r="T2770" i="9"/>
  <c r="L2771" i="9"/>
  <c r="M2771" i="9"/>
  <c r="N2771" i="9"/>
  <c r="O2771" i="9"/>
  <c r="P2771" i="9"/>
  <c r="Q2771" i="9"/>
  <c r="R2771" i="9"/>
  <c r="S2771" i="9"/>
  <c r="T2771" i="9"/>
  <c r="L2772" i="9"/>
  <c r="M2772" i="9"/>
  <c r="N2772" i="9"/>
  <c r="O2772" i="9"/>
  <c r="P2772" i="9"/>
  <c r="Q2772" i="9"/>
  <c r="R2772" i="9"/>
  <c r="S2772" i="9"/>
  <c r="T2772" i="9"/>
  <c r="L2773" i="9"/>
  <c r="M2773" i="9"/>
  <c r="N2773" i="9"/>
  <c r="O2773" i="9"/>
  <c r="P2773" i="9"/>
  <c r="Q2773" i="9"/>
  <c r="R2773" i="9"/>
  <c r="S2773" i="9"/>
  <c r="T2773" i="9"/>
  <c r="L2774" i="9"/>
  <c r="M2774" i="9"/>
  <c r="N2774" i="9"/>
  <c r="O2774" i="9"/>
  <c r="P2774" i="9"/>
  <c r="Q2774" i="9"/>
  <c r="R2774" i="9"/>
  <c r="S2774" i="9"/>
  <c r="T2774" i="9"/>
  <c r="L2775" i="9"/>
  <c r="M2775" i="9"/>
  <c r="N2775" i="9"/>
  <c r="O2775" i="9"/>
  <c r="P2775" i="9"/>
  <c r="Q2775" i="9"/>
  <c r="R2775" i="9"/>
  <c r="S2775" i="9"/>
  <c r="T2775" i="9"/>
  <c r="L2776" i="9"/>
  <c r="M2776" i="9"/>
  <c r="N2776" i="9"/>
  <c r="O2776" i="9"/>
  <c r="P2776" i="9"/>
  <c r="Q2776" i="9"/>
  <c r="R2776" i="9"/>
  <c r="S2776" i="9"/>
  <c r="T2776" i="9"/>
  <c r="L2777" i="9"/>
  <c r="M2777" i="9"/>
  <c r="N2777" i="9"/>
  <c r="O2777" i="9"/>
  <c r="P2777" i="9"/>
  <c r="Q2777" i="9"/>
  <c r="R2777" i="9"/>
  <c r="S2777" i="9"/>
  <c r="T2777" i="9"/>
  <c r="L2778" i="9"/>
  <c r="M2778" i="9"/>
  <c r="N2778" i="9"/>
  <c r="O2778" i="9"/>
  <c r="P2778" i="9"/>
  <c r="Q2778" i="9"/>
  <c r="R2778" i="9"/>
  <c r="S2778" i="9"/>
  <c r="T2778" i="9"/>
  <c r="L2779" i="9"/>
  <c r="M2779" i="9"/>
  <c r="N2779" i="9"/>
  <c r="O2779" i="9"/>
  <c r="P2779" i="9"/>
  <c r="Q2779" i="9"/>
  <c r="R2779" i="9"/>
  <c r="S2779" i="9"/>
  <c r="T2779" i="9"/>
  <c r="L2780" i="9"/>
  <c r="M2780" i="9"/>
  <c r="N2780" i="9"/>
  <c r="O2780" i="9"/>
  <c r="P2780" i="9"/>
  <c r="Q2780" i="9"/>
  <c r="R2780" i="9"/>
  <c r="S2780" i="9"/>
  <c r="T2780" i="9"/>
  <c r="L2781" i="9"/>
  <c r="M2781" i="9"/>
  <c r="N2781" i="9"/>
  <c r="O2781" i="9"/>
  <c r="P2781" i="9"/>
  <c r="Q2781" i="9"/>
  <c r="R2781" i="9"/>
  <c r="S2781" i="9"/>
  <c r="T2781" i="9"/>
  <c r="L2782" i="9"/>
  <c r="M2782" i="9"/>
  <c r="N2782" i="9"/>
  <c r="O2782" i="9"/>
  <c r="P2782" i="9"/>
  <c r="Q2782" i="9"/>
  <c r="R2782" i="9"/>
  <c r="S2782" i="9"/>
  <c r="T2782" i="9"/>
  <c r="L2783" i="9"/>
  <c r="M2783" i="9"/>
  <c r="N2783" i="9"/>
  <c r="O2783" i="9"/>
  <c r="P2783" i="9"/>
  <c r="Q2783" i="9"/>
  <c r="R2783" i="9"/>
  <c r="S2783" i="9"/>
  <c r="T2783" i="9"/>
  <c r="L2784" i="9"/>
  <c r="M2784" i="9"/>
  <c r="N2784" i="9"/>
  <c r="O2784" i="9"/>
  <c r="P2784" i="9"/>
  <c r="Q2784" i="9"/>
  <c r="R2784" i="9"/>
  <c r="S2784" i="9"/>
  <c r="T2784" i="9"/>
  <c r="L2785" i="9"/>
  <c r="M2785" i="9"/>
  <c r="N2785" i="9"/>
  <c r="O2785" i="9"/>
  <c r="P2785" i="9"/>
  <c r="Q2785" i="9"/>
  <c r="R2785" i="9"/>
  <c r="S2785" i="9"/>
  <c r="T2785" i="9"/>
  <c r="L2786" i="9"/>
  <c r="M2786" i="9"/>
  <c r="N2786" i="9"/>
  <c r="O2786" i="9"/>
  <c r="P2786" i="9"/>
  <c r="Q2786" i="9"/>
  <c r="R2786" i="9"/>
  <c r="S2786" i="9"/>
  <c r="T2786" i="9"/>
  <c r="L2787" i="9"/>
  <c r="M2787" i="9"/>
  <c r="N2787" i="9"/>
  <c r="O2787" i="9"/>
  <c r="P2787" i="9"/>
  <c r="Q2787" i="9"/>
  <c r="R2787" i="9"/>
  <c r="S2787" i="9"/>
  <c r="T2787" i="9"/>
  <c r="L2788" i="9"/>
  <c r="M2788" i="9"/>
  <c r="N2788" i="9"/>
  <c r="O2788" i="9"/>
  <c r="P2788" i="9"/>
  <c r="Q2788" i="9"/>
  <c r="R2788" i="9"/>
  <c r="S2788" i="9"/>
  <c r="T2788" i="9"/>
  <c r="L2789" i="9"/>
  <c r="M2789" i="9"/>
  <c r="N2789" i="9"/>
  <c r="O2789" i="9"/>
  <c r="P2789" i="9"/>
  <c r="Q2789" i="9"/>
  <c r="R2789" i="9"/>
  <c r="S2789" i="9"/>
  <c r="T2789" i="9"/>
  <c r="L2790" i="9"/>
  <c r="M2790" i="9"/>
  <c r="N2790" i="9"/>
  <c r="O2790" i="9"/>
  <c r="P2790" i="9"/>
  <c r="Q2790" i="9"/>
  <c r="R2790" i="9"/>
  <c r="S2790" i="9"/>
  <c r="T2790" i="9"/>
  <c r="L2791" i="9"/>
  <c r="M2791" i="9"/>
  <c r="N2791" i="9"/>
  <c r="O2791" i="9"/>
  <c r="P2791" i="9"/>
  <c r="Q2791" i="9"/>
  <c r="R2791" i="9"/>
  <c r="S2791" i="9"/>
  <c r="T2791" i="9"/>
  <c r="L2792" i="9"/>
  <c r="M2792" i="9"/>
  <c r="N2792" i="9"/>
  <c r="O2792" i="9"/>
  <c r="P2792" i="9"/>
  <c r="Q2792" i="9"/>
  <c r="R2792" i="9"/>
  <c r="S2792" i="9"/>
  <c r="T2792" i="9"/>
  <c r="L2793" i="9"/>
  <c r="M2793" i="9"/>
  <c r="N2793" i="9"/>
  <c r="O2793" i="9"/>
  <c r="P2793" i="9"/>
  <c r="Q2793" i="9"/>
  <c r="R2793" i="9"/>
  <c r="S2793" i="9"/>
  <c r="T2793" i="9"/>
  <c r="L2794" i="9"/>
  <c r="M2794" i="9"/>
  <c r="N2794" i="9"/>
  <c r="O2794" i="9"/>
  <c r="P2794" i="9"/>
  <c r="Q2794" i="9"/>
  <c r="R2794" i="9"/>
  <c r="S2794" i="9"/>
  <c r="T2794" i="9"/>
  <c r="L2795" i="9"/>
  <c r="M2795" i="9"/>
  <c r="N2795" i="9"/>
  <c r="O2795" i="9"/>
  <c r="P2795" i="9"/>
  <c r="Q2795" i="9"/>
  <c r="R2795" i="9"/>
  <c r="S2795" i="9"/>
  <c r="T2795" i="9"/>
  <c r="L2796" i="9"/>
  <c r="M2796" i="9"/>
  <c r="N2796" i="9"/>
  <c r="O2796" i="9"/>
  <c r="P2796" i="9"/>
  <c r="Q2796" i="9"/>
  <c r="R2796" i="9"/>
  <c r="S2796" i="9"/>
  <c r="T2796" i="9"/>
  <c r="L2797" i="9"/>
  <c r="M2797" i="9"/>
  <c r="N2797" i="9"/>
  <c r="O2797" i="9"/>
  <c r="P2797" i="9"/>
  <c r="Q2797" i="9"/>
  <c r="R2797" i="9"/>
  <c r="S2797" i="9"/>
  <c r="T2797" i="9"/>
  <c r="L2798" i="9"/>
  <c r="M2798" i="9"/>
  <c r="N2798" i="9"/>
  <c r="O2798" i="9"/>
  <c r="P2798" i="9"/>
  <c r="Q2798" i="9"/>
  <c r="R2798" i="9"/>
  <c r="S2798" i="9"/>
  <c r="T2798" i="9"/>
  <c r="L2799" i="9"/>
  <c r="M2799" i="9"/>
  <c r="N2799" i="9"/>
  <c r="O2799" i="9"/>
  <c r="P2799" i="9"/>
  <c r="Q2799" i="9"/>
  <c r="R2799" i="9"/>
  <c r="S2799" i="9"/>
  <c r="T2799" i="9"/>
  <c r="L2800" i="9"/>
  <c r="M2800" i="9"/>
  <c r="N2800" i="9"/>
  <c r="O2800" i="9"/>
  <c r="P2800" i="9"/>
  <c r="Q2800" i="9"/>
  <c r="R2800" i="9"/>
  <c r="S2800" i="9"/>
  <c r="T2800" i="9"/>
  <c r="L2801" i="9"/>
  <c r="M2801" i="9"/>
  <c r="N2801" i="9"/>
  <c r="O2801" i="9"/>
  <c r="P2801" i="9"/>
  <c r="Q2801" i="9"/>
  <c r="R2801" i="9"/>
  <c r="S2801" i="9"/>
  <c r="T2801" i="9"/>
  <c r="L2802" i="9"/>
  <c r="M2802" i="9"/>
  <c r="N2802" i="9"/>
  <c r="O2802" i="9"/>
  <c r="P2802" i="9"/>
  <c r="Q2802" i="9"/>
  <c r="R2802" i="9"/>
  <c r="S2802" i="9"/>
  <c r="T2802" i="9"/>
  <c r="L2803" i="9"/>
  <c r="M2803" i="9"/>
  <c r="N2803" i="9"/>
  <c r="O2803" i="9"/>
  <c r="P2803" i="9"/>
  <c r="Q2803" i="9"/>
  <c r="R2803" i="9"/>
  <c r="S2803" i="9"/>
  <c r="T2803" i="9"/>
  <c r="L2804" i="9"/>
  <c r="M2804" i="9"/>
  <c r="N2804" i="9"/>
  <c r="O2804" i="9"/>
  <c r="P2804" i="9"/>
  <c r="Q2804" i="9"/>
  <c r="R2804" i="9"/>
  <c r="S2804" i="9"/>
  <c r="T2804" i="9"/>
  <c r="L2805" i="9"/>
  <c r="M2805" i="9"/>
  <c r="N2805" i="9"/>
  <c r="O2805" i="9"/>
  <c r="P2805" i="9"/>
  <c r="Q2805" i="9"/>
  <c r="R2805" i="9"/>
  <c r="S2805" i="9"/>
  <c r="T2805" i="9"/>
  <c r="L2806" i="9"/>
  <c r="M2806" i="9"/>
  <c r="N2806" i="9"/>
  <c r="O2806" i="9"/>
  <c r="P2806" i="9"/>
  <c r="Q2806" i="9"/>
  <c r="R2806" i="9"/>
  <c r="S2806" i="9"/>
  <c r="T2806" i="9"/>
  <c r="L2807" i="9"/>
  <c r="M2807" i="9"/>
  <c r="N2807" i="9"/>
  <c r="O2807" i="9"/>
  <c r="P2807" i="9"/>
  <c r="Q2807" i="9"/>
  <c r="R2807" i="9"/>
  <c r="S2807" i="9"/>
  <c r="T2807" i="9"/>
  <c r="L2808" i="9"/>
  <c r="M2808" i="9"/>
  <c r="N2808" i="9"/>
  <c r="O2808" i="9"/>
  <c r="P2808" i="9"/>
  <c r="Q2808" i="9"/>
  <c r="R2808" i="9"/>
  <c r="S2808" i="9"/>
  <c r="T2808" i="9"/>
  <c r="L2809" i="9"/>
  <c r="M2809" i="9"/>
  <c r="N2809" i="9"/>
  <c r="O2809" i="9"/>
  <c r="P2809" i="9"/>
  <c r="Q2809" i="9"/>
  <c r="R2809" i="9"/>
  <c r="S2809" i="9"/>
  <c r="T2809" i="9"/>
  <c r="L2810" i="9"/>
  <c r="M2810" i="9"/>
  <c r="N2810" i="9"/>
  <c r="O2810" i="9"/>
  <c r="P2810" i="9"/>
  <c r="Q2810" i="9"/>
  <c r="R2810" i="9"/>
  <c r="S2810" i="9"/>
  <c r="T2810" i="9"/>
  <c r="L2811" i="9"/>
  <c r="M2811" i="9"/>
  <c r="N2811" i="9"/>
  <c r="O2811" i="9"/>
  <c r="P2811" i="9"/>
  <c r="Q2811" i="9"/>
  <c r="R2811" i="9"/>
  <c r="S2811" i="9"/>
  <c r="T2811" i="9"/>
  <c r="L2812" i="9"/>
  <c r="M2812" i="9"/>
  <c r="N2812" i="9"/>
  <c r="O2812" i="9"/>
  <c r="P2812" i="9"/>
  <c r="Q2812" i="9"/>
  <c r="R2812" i="9"/>
  <c r="S2812" i="9"/>
  <c r="T2812" i="9"/>
  <c r="L2813" i="9"/>
  <c r="M2813" i="9"/>
  <c r="N2813" i="9"/>
  <c r="O2813" i="9"/>
  <c r="P2813" i="9"/>
  <c r="Q2813" i="9"/>
  <c r="R2813" i="9"/>
  <c r="S2813" i="9"/>
  <c r="T2813" i="9"/>
  <c r="L2814" i="9"/>
  <c r="M2814" i="9"/>
  <c r="N2814" i="9"/>
  <c r="O2814" i="9"/>
  <c r="P2814" i="9"/>
  <c r="Q2814" i="9"/>
  <c r="R2814" i="9"/>
  <c r="S2814" i="9"/>
  <c r="T2814" i="9"/>
  <c r="L2815" i="9"/>
  <c r="M2815" i="9"/>
  <c r="N2815" i="9"/>
  <c r="O2815" i="9"/>
  <c r="P2815" i="9"/>
  <c r="Q2815" i="9"/>
  <c r="R2815" i="9"/>
  <c r="S2815" i="9"/>
  <c r="T2815" i="9"/>
  <c r="L2816" i="9"/>
  <c r="M2816" i="9"/>
  <c r="N2816" i="9"/>
  <c r="O2816" i="9"/>
  <c r="P2816" i="9"/>
  <c r="Q2816" i="9"/>
  <c r="R2816" i="9"/>
  <c r="S2816" i="9"/>
  <c r="T2816" i="9"/>
  <c r="L2817" i="9"/>
  <c r="M2817" i="9"/>
  <c r="N2817" i="9"/>
  <c r="O2817" i="9"/>
  <c r="P2817" i="9"/>
  <c r="Q2817" i="9"/>
  <c r="R2817" i="9"/>
  <c r="S2817" i="9"/>
  <c r="T2817" i="9"/>
  <c r="L2818" i="9"/>
  <c r="M2818" i="9"/>
  <c r="N2818" i="9"/>
  <c r="O2818" i="9"/>
  <c r="P2818" i="9"/>
  <c r="Q2818" i="9"/>
  <c r="R2818" i="9"/>
  <c r="S2818" i="9"/>
  <c r="T2818" i="9"/>
  <c r="L2819" i="9"/>
  <c r="M2819" i="9"/>
  <c r="N2819" i="9"/>
  <c r="O2819" i="9"/>
  <c r="P2819" i="9"/>
  <c r="Q2819" i="9"/>
  <c r="R2819" i="9"/>
  <c r="S2819" i="9"/>
  <c r="T2819" i="9"/>
  <c r="L2820" i="9"/>
  <c r="M2820" i="9"/>
  <c r="N2820" i="9"/>
  <c r="O2820" i="9"/>
  <c r="P2820" i="9"/>
  <c r="Q2820" i="9"/>
  <c r="R2820" i="9"/>
  <c r="S2820" i="9"/>
  <c r="T2820" i="9"/>
  <c r="L2821" i="9"/>
  <c r="M2821" i="9"/>
  <c r="N2821" i="9"/>
  <c r="O2821" i="9"/>
  <c r="P2821" i="9"/>
  <c r="Q2821" i="9"/>
  <c r="R2821" i="9"/>
  <c r="S2821" i="9"/>
  <c r="T2821" i="9"/>
  <c r="L2822" i="9"/>
  <c r="M2822" i="9"/>
  <c r="N2822" i="9"/>
  <c r="O2822" i="9"/>
  <c r="P2822" i="9"/>
  <c r="Q2822" i="9"/>
  <c r="R2822" i="9"/>
  <c r="S2822" i="9"/>
  <c r="T2822" i="9"/>
  <c r="L2823" i="9"/>
  <c r="M2823" i="9"/>
  <c r="N2823" i="9"/>
  <c r="O2823" i="9"/>
  <c r="P2823" i="9"/>
  <c r="Q2823" i="9"/>
  <c r="R2823" i="9"/>
  <c r="S2823" i="9"/>
  <c r="T2823" i="9"/>
  <c r="L2824" i="9"/>
  <c r="M2824" i="9"/>
  <c r="N2824" i="9"/>
  <c r="O2824" i="9"/>
  <c r="P2824" i="9"/>
  <c r="Q2824" i="9"/>
  <c r="R2824" i="9"/>
  <c r="S2824" i="9"/>
  <c r="T2824" i="9"/>
  <c r="L2825" i="9"/>
  <c r="M2825" i="9"/>
  <c r="N2825" i="9"/>
  <c r="O2825" i="9"/>
  <c r="P2825" i="9"/>
  <c r="Q2825" i="9"/>
  <c r="R2825" i="9"/>
  <c r="S2825" i="9"/>
  <c r="T2825" i="9"/>
  <c r="L2826" i="9"/>
  <c r="M2826" i="9"/>
  <c r="N2826" i="9"/>
  <c r="O2826" i="9"/>
  <c r="P2826" i="9"/>
  <c r="Q2826" i="9"/>
  <c r="R2826" i="9"/>
  <c r="S2826" i="9"/>
  <c r="T2826" i="9"/>
  <c r="L2827" i="9"/>
  <c r="M2827" i="9"/>
  <c r="N2827" i="9"/>
  <c r="O2827" i="9"/>
  <c r="P2827" i="9"/>
  <c r="Q2827" i="9"/>
  <c r="R2827" i="9"/>
  <c r="S2827" i="9"/>
  <c r="T2827" i="9"/>
  <c r="L2828" i="9"/>
  <c r="M2828" i="9"/>
  <c r="N2828" i="9"/>
  <c r="O2828" i="9"/>
  <c r="P2828" i="9"/>
  <c r="Q2828" i="9"/>
  <c r="R2828" i="9"/>
  <c r="S2828" i="9"/>
  <c r="T2828" i="9"/>
  <c r="L2829" i="9"/>
  <c r="M2829" i="9"/>
  <c r="N2829" i="9"/>
  <c r="O2829" i="9"/>
  <c r="P2829" i="9"/>
  <c r="Q2829" i="9"/>
  <c r="R2829" i="9"/>
  <c r="S2829" i="9"/>
  <c r="T2829" i="9"/>
  <c r="L2830" i="9"/>
  <c r="M2830" i="9"/>
  <c r="N2830" i="9"/>
  <c r="O2830" i="9"/>
  <c r="P2830" i="9"/>
  <c r="Q2830" i="9"/>
  <c r="R2830" i="9"/>
  <c r="S2830" i="9"/>
  <c r="T2830" i="9"/>
  <c r="L2831" i="9"/>
  <c r="M2831" i="9"/>
  <c r="N2831" i="9"/>
  <c r="O2831" i="9"/>
  <c r="P2831" i="9"/>
  <c r="Q2831" i="9"/>
  <c r="R2831" i="9"/>
  <c r="S2831" i="9"/>
  <c r="T2831" i="9"/>
  <c r="L2832" i="9"/>
  <c r="M2832" i="9"/>
  <c r="N2832" i="9"/>
  <c r="O2832" i="9"/>
  <c r="P2832" i="9"/>
  <c r="Q2832" i="9"/>
  <c r="R2832" i="9"/>
  <c r="S2832" i="9"/>
  <c r="T2832" i="9"/>
  <c r="L2833" i="9"/>
  <c r="M2833" i="9"/>
  <c r="N2833" i="9"/>
  <c r="O2833" i="9"/>
  <c r="P2833" i="9"/>
  <c r="Q2833" i="9"/>
  <c r="R2833" i="9"/>
  <c r="S2833" i="9"/>
  <c r="T2833" i="9"/>
  <c r="L2834" i="9"/>
  <c r="M2834" i="9"/>
  <c r="N2834" i="9"/>
  <c r="O2834" i="9"/>
  <c r="P2834" i="9"/>
  <c r="Q2834" i="9"/>
  <c r="R2834" i="9"/>
  <c r="S2834" i="9"/>
  <c r="T2834" i="9"/>
  <c r="L2835" i="9"/>
  <c r="M2835" i="9"/>
  <c r="N2835" i="9"/>
  <c r="O2835" i="9"/>
  <c r="P2835" i="9"/>
  <c r="Q2835" i="9"/>
  <c r="R2835" i="9"/>
  <c r="S2835" i="9"/>
  <c r="T2835" i="9"/>
  <c r="L2836" i="9"/>
  <c r="M2836" i="9"/>
  <c r="N2836" i="9"/>
  <c r="O2836" i="9"/>
  <c r="P2836" i="9"/>
  <c r="Q2836" i="9"/>
  <c r="R2836" i="9"/>
  <c r="S2836" i="9"/>
  <c r="T2836" i="9"/>
  <c r="L2837" i="9"/>
  <c r="M2837" i="9"/>
  <c r="N2837" i="9"/>
  <c r="O2837" i="9"/>
  <c r="P2837" i="9"/>
  <c r="Q2837" i="9"/>
  <c r="R2837" i="9"/>
  <c r="S2837" i="9"/>
  <c r="T2837" i="9"/>
  <c r="L2838" i="9"/>
  <c r="M2838" i="9"/>
  <c r="N2838" i="9"/>
  <c r="O2838" i="9"/>
  <c r="P2838" i="9"/>
  <c r="Q2838" i="9"/>
  <c r="R2838" i="9"/>
  <c r="S2838" i="9"/>
  <c r="T2838" i="9"/>
  <c r="L2839" i="9"/>
  <c r="M2839" i="9"/>
  <c r="N2839" i="9"/>
  <c r="O2839" i="9"/>
  <c r="P2839" i="9"/>
  <c r="Q2839" i="9"/>
  <c r="R2839" i="9"/>
  <c r="S2839" i="9"/>
  <c r="T2839" i="9"/>
  <c r="L2840" i="9"/>
  <c r="M2840" i="9"/>
  <c r="N2840" i="9"/>
  <c r="O2840" i="9"/>
  <c r="P2840" i="9"/>
  <c r="Q2840" i="9"/>
  <c r="R2840" i="9"/>
  <c r="S2840" i="9"/>
  <c r="T2840" i="9"/>
  <c r="L2841" i="9"/>
  <c r="M2841" i="9"/>
  <c r="N2841" i="9"/>
  <c r="O2841" i="9"/>
  <c r="P2841" i="9"/>
  <c r="Q2841" i="9"/>
  <c r="R2841" i="9"/>
  <c r="S2841" i="9"/>
  <c r="T2841" i="9"/>
  <c r="L2842" i="9"/>
  <c r="M2842" i="9"/>
  <c r="N2842" i="9"/>
  <c r="O2842" i="9"/>
  <c r="P2842" i="9"/>
  <c r="Q2842" i="9"/>
  <c r="R2842" i="9"/>
  <c r="S2842" i="9"/>
  <c r="T2842" i="9"/>
  <c r="L2843" i="9"/>
  <c r="M2843" i="9"/>
  <c r="N2843" i="9"/>
  <c r="O2843" i="9"/>
  <c r="P2843" i="9"/>
  <c r="Q2843" i="9"/>
  <c r="R2843" i="9"/>
  <c r="S2843" i="9"/>
  <c r="T2843" i="9"/>
  <c r="L2844" i="9"/>
  <c r="M2844" i="9"/>
  <c r="N2844" i="9"/>
  <c r="O2844" i="9"/>
  <c r="P2844" i="9"/>
  <c r="Q2844" i="9"/>
  <c r="R2844" i="9"/>
  <c r="S2844" i="9"/>
  <c r="T2844" i="9"/>
  <c r="L2845" i="9"/>
  <c r="M2845" i="9"/>
  <c r="N2845" i="9"/>
  <c r="O2845" i="9"/>
  <c r="P2845" i="9"/>
  <c r="Q2845" i="9"/>
  <c r="R2845" i="9"/>
  <c r="S2845" i="9"/>
  <c r="T2845" i="9"/>
  <c r="L2846" i="9"/>
  <c r="M2846" i="9"/>
  <c r="N2846" i="9"/>
  <c r="O2846" i="9"/>
  <c r="P2846" i="9"/>
  <c r="Q2846" i="9"/>
  <c r="R2846" i="9"/>
  <c r="S2846" i="9"/>
  <c r="T2846" i="9"/>
  <c r="L2847" i="9"/>
  <c r="M2847" i="9"/>
  <c r="N2847" i="9"/>
  <c r="O2847" i="9"/>
  <c r="P2847" i="9"/>
  <c r="Q2847" i="9"/>
  <c r="R2847" i="9"/>
  <c r="S2847" i="9"/>
  <c r="T2847" i="9"/>
  <c r="L2848" i="9"/>
  <c r="M2848" i="9"/>
  <c r="N2848" i="9"/>
  <c r="O2848" i="9"/>
  <c r="P2848" i="9"/>
  <c r="Q2848" i="9"/>
  <c r="R2848" i="9"/>
  <c r="S2848" i="9"/>
  <c r="T2848" i="9"/>
  <c r="L2849" i="9"/>
  <c r="M2849" i="9"/>
  <c r="N2849" i="9"/>
  <c r="O2849" i="9"/>
  <c r="P2849" i="9"/>
  <c r="Q2849" i="9"/>
  <c r="R2849" i="9"/>
  <c r="S2849" i="9"/>
  <c r="T2849" i="9"/>
  <c r="L2850" i="9"/>
  <c r="M2850" i="9"/>
  <c r="N2850" i="9"/>
  <c r="O2850" i="9"/>
  <c r="P2850" i="9"/>
  <c r="Q2850" i="9"/>
  <c r="R2850" i="9"/>
  <c r="S2850" i="9"/>
  <c r="T2850" i="9"/>
  <c r="L2851" i="9"/>
  <c r="M2851" i="9"/>
  <c r="N2851" i="9"/>
  <c r="O2851" i="9"/>
  <c r="P2851" i="9"/>
  <c r="Q2851" i="9"/>
  <c r="R2851" i="9"/>
  <c r="S2851" i="9"/>
  <c r="T2851" i="9"/>
  <c r="L2852" i="9"/>
  <c r="M2852" i="9"/>
  <c r="N2852" i="9"/>
  <c r="O2852" i="9"/>
  <c r="P2852" i="9"/>
  <c r="Q2852" i="9"/>
  <c r="R2852" i="9"/>
  <c r="S2852" i="9"/>
  <c r="T2852" i="9"/>
  <c r="L2853" i="9"/>
  <c r="M2853" i="9"/>
  <c r="N2853" i="9"/>
  <c r="O2853" i="9"/>
  <c r="P2853" i="9"/>
  <c r="Q2853" i="9"/>
  <c r="R2853" i="9"/>
  <c r="S2853" i="9"/>
  <c r="T2853" i="9"/>
  <c r="L2854" i="9"/>
  <c r="M2854" i="9"/>
  <c r="N2854" i="9"/>
  <c r="O2854" i="9"/>
  <c r="P2854" i="9"/>
  <c r="Q2854" i="9"/>
  <c r="R2854" i="9"/>
  <c r="S2854" i="9"/>
  <c r="T2854" i="9"/>
  <c r="L2855" i="9"/>
  <c r="M2855" i="9"/>
  <c r="N2855" i="9"/>
  <c r="O2855" i="9"/>
  <c r="P2855" i="9"/>
  <c r="Q2855" i="9"/>
  <c r="R2855" i="9"/>
  <c r="S2855" i="9"/>
  <c r="T2855" i="9"/>
  <c r="L2856" i="9"/>
  <c r="M2856" i="9"/>
  <c r="N2856" i="9"/>
  <c r="O2856" i="9"/>
  <c r="P2856" i="9"/>
  <c r="Q2856" i="9"/>
  <c r="R2856" i="9"/>
  <c r="S2856" i="9"/>
  <c r="T2856" i="9"/>
  <c r="L2857" i="9"/>
  <c r="M2857" i="9"/>
  <c r="N2857" i="9"/>
  <c r="O2857" i="9"/>
  <c r="P2857" i="9"/>
  <c r="Q2857" i="9"/>
  <c r="R2857" i="9"/>
  <c r="S2857" i="9"/>
  <c r="T2857" i="9"/>
  <c r="L2858" i="9"/>
  <c r="M2858" i="9"/>
  <c r="N2858" i="9"/>
  <c r="O2858" i="9"/>
  <c r="P2858" i="9"/>
  <c r="Q2858" i="9"/>
  <c r="R2858" i="9"/>
  <c r="S2858" i="9"/>
  <c r="T2858" i="9"/>
  <c r="L2859" i="9"/>
  <c r="M2859" i="9"/>
  <c r="N2859" i="9"/>
  <c r="O2859" i="9"/>
  <c r="P2859" i="9"/>
  <c r="Q2859" i="9"/>
  <c r="R2859" i="9"/>
  <c r="S2859" i="9"/>
  <c r="T2859" i="9"/>
  <c r="L2860" i="9"/>
  <c r="M2860" i="9"/>
  <c r="N2860" i="9"/>
  <c r="O2860" i="9"/>
  <c r="P2860" i="9"/>
  <c r="Q2860" i="9"/>
  <c r="R2860" i="9"/>
  <c r="S2860" i="9"/>
  <c r="T2860" i="9"/>
  <c r="L2861" i="9"/>
  <c r="M2861" i="9"/>
  <c r="N2861" i="9"/>
  <c r="O2861" i="9"/>
  <c r="P2861" i="9"/>
  <c r="Q2861" i="9"/>
  <c r="R2861" i="9"/>
  <c r="S2861" i="9"/>
  <c r="T2861" i="9"/>
  <c r="L2862" i="9"/>
  <c r="M2862" i="9"/>
  <c r="N2862" i="9"/>
  <c r="O2862" i="9"/>
  <c r="P2862" i="9"/>
  <c r="Q2862" i="9"/>
  <c r="R2862" i="9"/>
  <c r="S2862" i="9"/>
  <c r="T2862" i="9"/>
  <c r="L2863" i="9"/>
  <c r="M2863" i="9"/>
  <c r="N2863" i="9"/>
  <c r="O2863" i="9"/>
  <c r="P2863" i="9"/>
  <c r="Q2863" i="9"/>
  <c r="R2863" i="9"/>
  <c r="S2863" i="9"/>
  <c r="T2863" i="9"/>
  <c r="L2864" i="9"/>
  <c r="M2864" i="9"/>
  <c r="N2864" i="9"/>
  <c r="O2864" i="9"/>
  <c r="P2864" i="9"/>
  <c r="Q2864" i="9"/>
  <c r="R2864" i="9"/>
  <c r="S2864" i="9"/>
  <c r="T2864" i="9"/>
  <c r="L2865" i="9"/>
  <c r="M2865" i="9"/>
  <c r="N2865" i="9"/>
  <c r="O2865" i="9"/>
  <c r="P2865" i="9"/>
  <c r="Q2865" i="9"/>
  <c r="R2865" i="9"/>
  <c r="S2865" i="9"/>
  <c r="T2865" i="9"/>
  <c r="L2866" i="9"/>
  <c r="M2866" i="9"/>
  <c r="N2866" i="9"/>
  <c r="O2866" i="9"/>
  <c r="P2866" i="9"/>
  <c r="Q2866" i="9"/>
  <c r="R2866" i="9"/>
  <c r="S2866" i="9"/>
  <c r="T2866" i="9"/>
  <c r="L2867" i="9"/>
  <c r="M2867" i="9"/>
  <c r="N2867" i="9"/>
  <c r="O2867" i="9"/>
  <c r="P2867" i="9"/>
  <c r="Q2867" i="9"/>
  <c r="R2867" i="9"/>
  <c r="S2867" i="9"/>
  <c r="T2867" i="9"/>
  <c r="L2868" i="9"/>
  <c r="M2868" i="9"/>
  <c r="N2868" i="9"/>
  <c r="O2868" i="9"/>
  <c r="P2868" i="9"/>
  <c r="Q2868" i="9"/>
  <c r="R2868" i="9"/>
  <c r="S2868" i="9"/>
  <c r="T2868" i="9"/>
  <c r="L2869" i="9"/>
  <c r="M2869" i="9"/>
  <c r="N2869" i="9"/>
  <c r="O2869" i="9"/>
  <c r="P2869" i="9"/>
  <c r="Q2869" i="9"/>
  <c r="R2869" i="9"/>
  <c r="S2869" i="9"/>
  <c r="T2869" i="9"/>
  <c r="L2870" i="9"/>
  <c r="M2870" i="9"/>
  <c r="N2870" i="9"/>
  <c r="O2870" i="9"/>
  <c r="P2870" i="9"/>
  <c r="Q2870" i="9"/>
  <c r="R2870" i="9"/>
  <c r="S2870" i="9"/>
  <c r="T2870" i="9"/>
  <c r="L2871" i="9"/>
  <c r="M2871" i="9"/>
  <c r="N2871" i="9"/>
  <c r="O2871" i="9"/>
  <c r="P2871" i="9"/>
  <c r="Q2871" i="9"/>
  <c r="R2871" i="9"/>
  <c r="S2871" i="9"/>
  <c r="T2871" i="9"/>
  <c r="L2872" i="9"/>
  <c r="M2872" i="9"/>
  <c r="N2872" i="9"/>
  <c r="O2872" i="9"/>
  <c r="P2872" i="9"/>
  <c r="Q2872" i="9"/>
  <c r="R2872" i="9"/>
  <c r="S2872" i="9"/>
  <c r="T2872" i="9"/>
  <c r="L2873" i="9"/>
  <c r="M2873" i="9"/>
  <c r="N2873" i="9"/>
  <c r="O2873" i="9"/>
  <c r="P2873" i="9"/>
  <c r="Q2873" i="9"/>
  <c r="R2873" i="9"/>
  <c r="S2873" i="9"/>
  <c r="T2873" i="9"/>
  <c r="L2874" i="9"/>
  <c r="M2874" i="9"/>
  <c r="N2874" i="9"/>
  <c r="O2874" i="9"/>
  <c r="P2874" i="9"/>
  <c r="Q2874" i="9"/>
  <c r="R2874" i="9"/>
  <c r="S2874" i="9"/>
  <c r="T2874" i="9"/>
  <c r="L2875" i="9"/>
  <c r="M2875" i="9"/>
  <c r="N2875" i="9"/>
  <c r="O2875" i="9"/>
  <c r="P2875" i="9"/>
  <c r="Q2875" i="9"/>
  <c r="R2875" i="9"/>
  <c r="S2875" i="9"/>
  <c r="T2875" i="9"/>
  <c r="L2876" i="9"/>
  <c r="M2876" i="9"/>
  <c r="N2876" i="9"/>
  <c r="O2876" i="9"/>
  <c r="P2876" i="9"/>
  <c r="Q2876" i="9"/>
  <c r="R2876" i="9"/>
  <c r="S2876" i="9"/>
  <c r="T2876" i="9"/>
  <c r="L2877" i="9"/>
  <c r="M2877" i="9"/>
  <c r="N2877" i="9"/>
  <c r="O2877" i="9"/>
  <c r="P2877" i="9"/>
  <c r="Q2877" i="9"/>
  <c r="R2877" i="9"/>
  <c r="S2877" i="9"/>
  <c r="T2877" i="9"/>
  <c r="L2878" i="9"/>
  <c r="M2878" i="9"/>
  <c r="N2878" i="9"/>
  <c r="O2878" i="9"/>
  <c r="P2878" i="9"/>
  <c r="Q2878" i="9"/>
  <c r="R2878" i="9"/>
  <c r="S2878" i="9"/>
  <c r="T2878" i="9"/>
  <c r="L2879" i="9"/>
  <c r="M2879" i="9"/>
  <c r="N2879" i="9"/>
  <c r="O2879" i="9"/>
  <c r="P2879" i="9"/>
  <c r="Q2879" i="9"/>
  <c r="R2879" i="9"/>
  <c r="S2879" i="9"/>
  <c r="T2879" i="9"/>
  <c r="L2880" i="9"/>
  <c r="M2880" i="9"/>
  <c r="N2880" i="9"/>
  <c r="O2880" i="9"/>
  <c r="P2880" i="9"/>
  <c r="Q2880" i="9"/>
  <c r="R2880" i="9"/>
  <c r="S2880" i="9"/>
  <c r="T2880" i="9"/>
  <c r="L2881" i="9"/>
  <c r="M2881" i="9"/>
  <c r="N2881" i="9"/>
  <c r="O2881" i="9"/>
  <c r="P2881" i="9"/>
  <c r="Q2881" i="9"/>
  <c r="R2881" i="9"/>
  <c r="S2881" i="9"/>
  <c r="T2881" i="9"/>
  <c r="L2882" i="9"/>
  <c r="M2882" i="9"/>
  <c r="N2882" i="9"/>
  <c r="O2882" i="9"/>
  <c r="P2882" i="9"/>
  <c r="Q2882" i="9"/>
  <c r="R2882" i="9"/>
  <c r="S2882" i="9"/>
  <c r="T2882" i="9"/>
  <c r="L2883" i="9"/>
  <c r="M2883" i="9"/>
  <c r="N2883" i="9"/>
  <c r="O2883" i="9"/>
  <c r="P2883" i="9"/>
  <c r="Q2883" i="9"/>
  <c r="R2883" i="9"/>
  <c r="S2883" i="9"/>
  <c r="T2883" i="9"/>
  <c r="L2884" i="9"/>
  <c r="M2884" i="9"/>
  <c r="N2884" i="9"/>
  <c r="O2884" i="9"/>
  <c r="P2884" i="9"/>
  <c r="Q2884" i="9"/>
  <c r="R2884" i="9"/>
  <c r="S2884" i="9"/>
  <c r="T2884" i="9"/>
  <c r="L2885" i="9"/>
  <c r="M2885" i="9"/>
  <c r="N2885" i="9"/>
  <c r="O2885" i="9"/>
  <c r="P2885" i="9"/>
  <c r="Q2885" i="9"/>
  <c r="R2885" i="9"/>
  <c r="S2885" i="9"/>
  <c r="T2885" i="9"/>
  <c r="L2886" i="9"/>
  <c r="M2886" i="9"/>
  <c r="N2886" i="9"/>
  <c r="O2886" i="9"/>
  <c r="P2886" i="9"/>
  <c r="Q2886" i="9"/>
  <c r="R2886" i="9"/>
  <c r="S2886" i="9"/>
  <c r="T2886" i="9"/>
  <c r="L2887" i="9"/>
  <c r="M2887" i="9"/>
  <c r="N2887" i="9"/>
  <c r="O2887" i="9"/>
  <c r="P2887" i="9"/>
  <c r="Q2887" i="9"/>
  <c r="R2887" i="9"/>
  <c r="S2887" i="9"/>
  <c r="T2887" i="9"/>
  <c r="L2888" i="9"/>
  <c r="M2888" i="9"/>
  <c r="N2888" i="9"/>
  <c r="O2888" i="9"/>
  <c r="P2888" i="9"/>
  <c r="Q2888" i="9"/>
  <c r="R2888" i="9"/>
  <c r="S2888" i="9"/>
  <c r="T2888" i="9"/>
  <c r="L2889" i="9"/>
  <c r="M2889" i="9"/>
  <c r="N2889" i="9"/>
  <c r="O2889" i="9"/>
  <c r="P2889" i="9"/>
  <c r="Q2889" i="9"/>
  <c r="R2889" i="9"/>
  <c r="S2889" i="9"/>
  <c r="T2889" i="9"/>
  <c r="L2890" i="9"/>
  <c r="M2890" i="9"/>
  <c r="N2890" i="9"/>
  <c r="O2890" i="9"/>
  <c r="P2890" i="9"/>
  <c r="Q2890" i="9"/>
  <c r="R2890" i="9"/>
  <c r="S2890" i="9"/>
  <c r="T2890" i="9"/>
  <c r="L2891" i="9"/>
  <c r="M2891" i="9"/>
  <c r="N2891" i="9"/>
  <c r="O2891" i="9"/>
  <c r="P2891" i="9"/>
  <c r="Q2891" i="9"/>
  <c r="R2891" i="9"/>
  <c r="S2891" i="9"/>
  <c r="T2891" i="9"/>
  <c r="L2892" i="9"/>
  <c r="M2892" i="9"/>
  <c r="N2892" i="9"/>
  <c r="O2892" i="9"/>
  <c r="P2892" i="9"/>
  <c r="Q2892" i="9"/>
  <c r="R2892" i="9"/>
  <c r="S2892" i="9"/>
  <c r="T2892" i="9"/>
  <c r="L2893" i="9"/>
  <c r="M2893" i="9"/>
  <c r="N2893" i="9"/>
  <c r="O2893" i="9"/>
  <c r="P2893" i="9"/>
  <c r="Q2893" i="9"/>
  <c r="R2893" i="9"/>
  <c r="S2893" i="9"/>
  <c r="T2893" i="9"/>
  <c r="L2894" i="9"/>
  <c r="M2894" i="9"/>
  <c r="N2894" i="9"/>
  <c r="O2894" i="9"/>
  <c r="P2894" i="9"/>
  <c r="Q2894" i="9"/>
  <c r="R2894" i="9"/>
  <c r="S2894" i="9"/>
  <c r="T2894" i="9"/>
  <c r="L2895" i="9"/>
  <c r="M2895" i="9"/>
  <c r="N2895" i="9"/>
  <c r="O2895" i="9"/>
  <c r="P2895" i="9"/>
  <c r="Q2895" i="9"/>
  <c r="R2895" i="9"/>
  <c r="S2895" i="9"/>
  <c r="T2895" i="9"/>
  <c r="L2896" i="9"/>
  <c r="M2896" i="9"/>
  <c r="N2896" i="9"/>
  <c r="O2896" i="9"/>
  <c r="P2896" i="9"/>
  <c r="Q2896" i="9"/>
  <c r="R2896" i="9"/>
  <c r="S2896" i="9"/>
  <c r="T2896" i="9"/>
  <c r="L2897" i="9"/>
  <c r="M2897" i="9"/>
  <c r="N2897" i="9"/>
  <c r="O2897" i="9"/>
  <c r="P2897" i="9"/>
  <c r="Q2897" i="9"/>
  <c r="R2897" i="9"/>
  <c r="S2897" i="9"/>
  <c r="T2897" i="9"/>
  <c r="L2898" i="9"/>
  <c r="M2898" i="9"/>
  <c r="N2898" i="9"/>
  <c r="O2898" i="9"/>
  <c r="P2898" i="9"/>
  <c r="Q2898" i="9"/>
  <c r="R2898" i="9"/>
  <c r="S2898" i="9"/>
  <c r="T2898" i="9"/>
  <c r="L2899" i="9"/>
  <c r="M2899" i="9"/>
  <c r="N2899" i="9"/>
  <c r="O2899" i="9"/>
  <c r="P2899" i="9"/>
  <c r="Q2899" i="9"/>
  <c r="R2899" i="9"/>
  <c r="S2899" i="9"/>
  <c r="T2899" i="9"/>
  <c r="L2900" i="9"/>
  <c r="M2900" i="9"/>
  <c r="N2900" i="9"/>
  <c r="O2900" i="9"/>
  <c r="P2900" i="9"/>
  <c r="Q2900" i="9"/>
  <c r="R2900" i="9"/>
  <c r="S2900" i="9"/>
  <c r="T2900" i="9"/>
  <c r="L2901" i="9"/>
  <c r="M2901" i="9"/>
  <c r="N2901" i="9"/>
  <c r="O2901" i="9"/>
  <c r="P2901" i="9"/>
  <c r="Q2901" i="9"/>
  <c r="R2901" i="9"/>
  <c r="S2901" i="9"/>
  <c r="T2901" i="9"/>
  <c r="L2902" i="9"/>
  <c r="M2902" i="9"/>
  <c r="N2902" i="9"/>
  <c r="O2902" i="9"/>
  <c r="P2902" i="9"/>
  <c r="Q2902" i="9"/>
  <c r="R2902" i="9"/>
  <c r="S2902" i="9"/>
  <c r="T2902" i="9"/>
  <c r="L2903" i="9"/>
  <c r="M2903" i="9"/>
  <c r="N2903" i="9"/>
  <c r="O2903" i="9"/>
  <c r="P2903" i="9"/>
  <c r="Q2903" i="9"/>
  <c r="R2903" i="9"/>
  <c r="S2903" i="9"/>
  <c r="T2903" i="9"/>
  <c r="L2904" i="9"/>
  <c r="M2904" i="9"/>
  <c r="N2904" i="9"/>
  <c r="O2904" i="9"/>
  <c r="P2904" i="9"/>
  <c r="Q2904" i="9"/>
  <c r="R2904" i="9"/>
  <c r="S2904" i="9"/>
  <c r="T2904" i="9"/>
  <c r="L2905" i="9"/>
  <c r="M2905" i="9"/>
  <c r="N2905" i="9"/>
  <c r="O2905" i="9"/>
  <c r="P2905" i="9"/>
  <c r="Q2905" i="9"/>
  <c r="R2905" i="9"/>
  <c r="S2905" i="9"/>
  <c r="T2905" i="9"/>
  <c r="L2906" i="9"/>
  <c r="M2906" i="9"/>
  <c r="N2906" i="9"/>
  <c r="O2906" i="9"/>
  <c r="P2906" i="9"/>
  <c r="Q2906" i="9"/>
  <c r="R2906" i="9"/>
  <c r="S2906" i="9"/>
  <c r="T2906" i="9"/>
  <c r="L2907" i="9"/>
  <c r="M2907" i="9"/>
  <c r="N2907" i="9"/>
  <c r="O2907" i="9"/>
  <c r="P2907" i="9"/>
  <c r="Q2907" i="9"/>
  <c r="R2907" i="9"/>
  <c r="S2907" i="9"/>
  <c r="T2907" i="9"/>
  <c r="L2908" i="9"/>
  <c r="M2908" i="9"/>
  <c r="N2908" i="9"/>
  <c r="O2908" i="9"/>
  <c r="P2908" i="9"/>
  <c r="Q2908" i="9"/>
  <c r="R2908" i="9"/>
  <c r="S2908" i="9"/>
  <c r="T2908" i="9"/>
  <c r="L2909" i="9"/>
  <c r="M2909" i="9"/>
  <c r="N2909" i="9"/>
  <c r="O2909" i="9"/>
  <c r="P2909" i="9"/>
  <c r="Q2909" i="9"/>
  <c r="R2909" i="9"/>
  <c r="S2909" i="9"/>
  <c r="T2909" i="9"/>
  <c r="L2910" i="9"/>
  <c r="M2910" i="9"/>
  <c r="N2910" i="9"/>
  <c r="O2910" i="9"/>
  <c r="P2910" i="9"/>
  <c r="Q2910" i="9"/>
  <c r="R2910" i="9"/>
  <c r="S2910" i="9"/>
  <c r="T2910" i="9"/>
  <c r="L2911" i="9"/>
  <c r="M2911" i="9"/>
  <c r="N2911" i="9"/>
  <c r="O2911" i="9"/>
  <c r="P2911" i="9"/>
  <c r="Q2911" i="9"/>
  <c r="R2911" i="9"/>
  <c r="S2911" i="9"/>
  <c r="T2911" i="9"/>
  <c r="L2912" i="9"/>
  <c r="M2912" i="9"/>
  <c r="N2912" i="9"/>
  <c r="O2912" i="9"/>
  <c r="P2912" i="9"/>
  <c r="Q2912" i="9"/>
  <c r="R2912" i="9"/>
  <c r="S2912" i="9"/>
  <c r="T2912" i="9"/>
  <c r="L2913" i="9"/>
  <c r="M2913" i="9"/>
  <c r="N2913" i="9"/>
  <c r="O2913" i="9"/>
  <c r="P2913" i="9"/>
  <c r="Q2913" i="9"/>
  <c r="R2913" i="9"/>
  <c r="S2913" i="9"/>
  <c r="T2913" i="9"/>
  <c r="L2914" i="9"/>
  <c r="M2914" i="9"/>
  <c r="N2914" i="9"/>
  <c r="O2914" i="9"/>
  <c r="P2914" i="9"/>
  <c r="Q2914" i="9"/>
  <c r="R2914" i="9"/>
  <c r="S2914" i="9"/>
  <c r="T2914" i="9"/>
  <c r="L2915" i="9"/>
  <c r="M2915" i="9"/>
  <c r="N2915" i="9"/>
  <c r="O2915" i="9"/>
  <c r="P2915" i="9"/>
  <c r="Q2915" i="9"/>
  <c r="R2915" i="9"/>
  <c r="S2915" i="9"/>
  <c r="T2915" i="9"/>
  <c r="L2916" i="9"/>
  <c r="M2916" i="9"/>
  <c r="N2916" i="9"/>
  <c r="O2916" i="9"/>
  <c r="P2916" i="9"/>
  <c r="Q2916" i="9"/>
  <c r="R2916" i="9"/>
  <c r="S2916" i="9"/>
  <c r="T2916" i="9"/>
  <c r="L2917" i="9"/>
  <c r="M2917" i="9"/>
  <c r="N2917" i="9"/>
  <c r="O2917" i="9"/>
  <c r="P2917" i="9"/>
  <c r="Q2917" i="9"/>
  <c r="R2917" i="9"/>
  <c r="S2917" i="9"/>
  <c r="T2917" i="9"/>
  <c r="L2918" i="9"/>
  <c r="M2918" i="9"/>
  <c r="N2918" i="9"/>
  <c r="O2918" i="9"/>
  <c r="P2918" i="9"/>
  <c r="Q2918" i="9"/>
  <c r="R2918" i="9"/>
  <c r="S2918" i="9"/>
  <c r="T2918" i="9"/>
  <c r="L2919" i="9"/>
  <c r="M2919" i="9"/>
  <c r="N2919" i="9"/>
  <c r="O2919" i="9"/>
  <c r="P2919" i="9"/>
  <c r="Q2919" i="9"/>
  <c r="R2919" i="9"/>
  <c r="S2919" i="9"/>
  <c r="T2919" i="9"/>
  <c r="L2920" i="9"/>
  <c r="M2920" i="9"/>
  <c r="N2920" i="9"/>
  <c r="O2920" i="9"/>
  <c r="P2920" i="9"/>
  <c r="Q2920" i="9"/>
  <c r="R2920" i="9"/>
  <c r="S2920" i="9"/>
  <c r="T2920" i="9"/>
  <c r="L2921" i="9"/>
  <c r="M2921" i="9"/>
  <c r="N2921" i="9"/>
  <c r="O2921" i="9"/>
  <c r="P2921" i="9"/>
  <c r="Q2921" i="9"/>
  <c r="R2921" i="9"/>
  <c r="S2921" i="9"/>
  <c r="T2921" i="9"/>
  <c r="L2922" i="9"/>
  <c r="M2922" i="9"/>
  <c r="N2922" i="9"/>
  <c r="O2922" i="9"/>
  <c r="P2922" i="9"/>
  <c r="Q2922" i="9"/>
  <c r="R2922" i="9"/>
  <c r="S2922" i="9"/>
  <c r="T2922" i="9"/>
  <c r="L2923" i="9"/>
  <c r="M2923" i="9"/>
  <c r="N2923" i="9"/>
  <c r="O2923" i="9"/>
  <c r="P2923" i="9"/>
  <c r="Q2923" i="9"/>
  <c r="R2923" i="9"/>
  <c r="S2923" i="9"/>
  <c r="T2923" i="9"/>
  <c r="L2924" i="9"/>
  <c r="M2924" i="9"/>
  <c r="N2924" i="9"/>
  <c r="O2924" i="9"/>
  <c r="P2924" i="9"/>
  <c r="Q2924" i="9"/>
  <c r="R2924" i="9"/>
  <c r="S2924" i="9"/>
  <c r="T2924" i="9"/>
  <c r="L2925" i="9"/>
  <c r="M2925" i="9"/>
  <c r="N2925" i="9"/>
  <c r="O2925" i="9"/>
  <c r="P2925" i="9"/>
  <c r="Q2925" i="9"/>
  <c r="R2925" i="9"/>
  <c r="S2925" i="9"/>
  <c r="T2925" i="9"/>
  <c r="L2926" i="9"/>
  <c r="M2926" i="9"/>
  <c r="N2926" i="9"/>
  <c r="O2926" i="9"/>
  <c r="P2926" i="9"/>
  <c r="Q2926" i="9"/>
  <c r="R2926" i="9"/>
  <c r="S2926" i="9"/>
  <c r="T2926" i="9"/>
  <c r="G4" i="9"/>
  <c r="H4" i="9"/>
  <c r="I4" i="9"/>
  <c r="J4" i="9"/>
  <c r="G5" i="9"/>
  <c r="H5" i="9"/>
  <c r="I5" i="9"/>
  <c r="J5" i="9"/>
  <c r="G6" i="9"/>
  <c r="H6" i="9"/>
  <c r="I6" i="9"/>
  <c r="J6" i="9"/>
  <c r="G7" i="9"/>
  <c r="H7" i="9"/>
  <c r="I7" i="9"/>
  <c r="J7" i="9"/>
  <c r="G8" i="9"/>
  <c r="H8" i="9"/>
  <c r="I8" i="9"/>
  <c r="J8" i="9"/>
  <c r="G9" i="9"/>
  <c r="H9" i="9"/>
  <c r="I9" i="9"/>
  <c r="J9" i="9"/>
  <c r="G10" i="9"/>
  <c r="H10" i="9"/>
  <c r="I10" i="9"/>
  <c r="J10" i="9"/>
  <c r="G11" i="9"/>
  <c r="H11" i="9"/>
  <c r="I11" i="9"/>
  <c r="J11" i="9"/>
  <c r="G12" i="9"/>
  <c r="H12" i="9"/>
  <c r="I12" i="9"/>
  <c r="J12" i="9"/>
  <c r="G13" i="9"/>
  <c r="H13" i="9"/>
  <c r="I13" i="9"/>
  <c r="J13" i="9"/>
  <c r="G14" i="9"/>
  <c r="H14" i="9"/>
  <c r="I14" i="9"/>
  <c r="J14" i="9"/>
  <c r="G15" i="9"/>
  <c r="H15" i="9"/>
  <c r="I15" i="9"/>
  <c r="J15" i="9"/>
  <c r="G16" i="9"/>
  <c r="H16" i="9"/>
  <c r="I16" i="9"/>
  <c r="J16" i="9"/>
  <c r="G17" i="9"/>
  <c r="H17" i="9"/>
  <c r="I17" i="9"/>
  <c r="J17" i="9"/>
  <c r="G18" i="9"/>
  <c r="H18" i="9"/>
  <c r="I18" i="9"/>
  <c r="J18" i="9"/>
  <c r="G19" i="9"/>
  <c r="H19" i="9"/>
  <c r="I19" i="9"/>
  <c r="J19" i="9"/>
  <c r="G20" i="9"/>
  <c r="H20" i="9"/>
  <c r="I20" i="9"/>
  <c r="J20" i="9"/>
  <c r="G21" i="9"/>
  <c r="H21" i="9"/>
  <c r="I21" i="9"/>
  <c r="J21" i="9"/>
  <c r="G22" i="9"/>
  <c r="H22" i="9"/>
  <c r="I22" i="9"/>
  <c r="J22" i="9"/>
  <c r="G23" i="9"/>
  <c r="H23" i="9"/>
  <c r="I23" i="9"/>
  <c r="J23" i="9"/>
  <c r="G24" i="9"/>
  <c r="H24" i="9"/>
  <c r="I24" i="9"/>
  <c r="J24" i="9"/>
  <c r="G25" i="9"/>
  <c r="H25" i="9"/>
  <c r="I25" i="9"/>
  <c r="J25" i="9"/>
  <c r="G26" i="9"/>
  <c r="H26" i="9"/>
  <c r="I26" i="9"/>
  <c r="J26" i="9"/>
  <c r="G27" i="9"/>
  <c r="H27" i="9"/>
  <c r="I27" i="9"/>
  <c r="J27" i="9"/>
  <c r="G28" i="9"/>
  <c r="H28" i="9"/>
  <c r="I28" i="9"/>
  <c r="J28" i="9"/>
  <c r="G29" i="9"/>
  <c r="H29" i="9"/>
  <c r="I29" i="9"/>
  <c r="J29" i="9"/>
  <c r="G30" i="9"/>
  <c r="H30" i="9"/>
  <c r="I30" i="9"/>
  <c r="J30" i="9"/>
  <c r="G31" i="9"/>
  <c r="H31" i="9"/>
  <c r="I31" i="9"/>
  <c r="J31" i="9"/>
  <c r="G32" i="9"/>
  <c r="H32" i="9"/>
  <c r="I32" i="9"/>
  <c r="J32" i="9"/>
  <c r="G33" i="9"/>
  <c r="H33" i="9"/>
  <c r="I33" i="9"/>
  <c r="J33" i="9"/>
  <c r="G34" i="9"/>
  <c r="H34" i="9"/>
  <c r="I34" i="9"/>
  <c r="J34" i="9"/>
  <c r="G35" i="9"/>
  <c r="H35" i="9"/>
  <c r="I35" i="9"/>
  <c r="J35" i="9"/>
  <c r="G36" i="9"/>
  <c r="H36" i="9"/>
  <c r="I36" i="9"/>
  <c r="J36" i="9"/>
  <c r="G37" i="9"/>
  <c r="H37" i="9"/>
  <c r="I37" i="9"/>
  <c r="J37" i="9"/>
  <c r="G38" i="9"/>
  <c r="H38" i="9"/>
  <c r="I38" i="9"/>
  <c r="J38" i="9"/>
  <c r="G39" i="9"/>
  <c r="H39" i="9"/>
  <c r="I39" i="9"/>
  <c r="J39" i="9"/>
  <c r="G40" i="9"/>
  <c r="H40" i="9"/>
  <c r="I40" i="9"/>
  <c r="J40" i="9"/>
  <c r="G41" i="9"/>
  <c r="H41" i="9"/>
  <c r="I41" i="9"/>
  <c r="J41" i="9"/>
  <c r="G42" i="9"/>
  <c r="H42" i="9"/>
  <c r="I42" i="9"/>
  <c r="J42" i="9"/>
  <c r="G43" i="9"/>
  <c r="H43" i="9"/>
  <c r="I43" i="9"/>
  <c r="J43" i="9"/>
  <c r="G44" i="9"/>
  <c r="H44" i="9"/>
  <c r="I44" i="9"/>
  <c r="J44" i="9"/>
  <c r="G45" i="9"/>
  <c r="H45" i="9"/>
  <c r="I45" i="9"/>
  <c r="J45" i="9"/>
  <c r="G46" i="9"/>
  <c r="H46" i="9"/>
  <c r="I46" i="9"/>
  <c r="J46" i="9"/>
  <c r="G47" i="9"/>
  <c r="H47" i="9"/>
  <c r="I47" i="9"/>
  <c r="J47" i="9"/>
  <c r="G48" i="9"/>
  <c r="H48" i="9"/>
  <c r="I48" i="9"/>
  <c r="J48" i="9"/>
  <c r="G49" i="9"/>
  <c r="H49" i="9"/>
  <c r="I49" i="9"/>
  <c r="J49" i="9"/>
  <c r="G50" i="9"/>
  <c r="H50" i="9"/>
  <c r="I50" i="9"/>
  <c r="J50" i="9"/>
  <c r="G51" i="9"/>
  <c r="H51" i="9"/>
  <c r="I51" i="9"/>
  <c r="J51" i="9"/>
  <c r="G52" i="9"/>
  <c r="H52" i="9"/>
  <c r="I52" i="9"/>
  <c r="J52" i="9"/>
  <c r="G53" i="9"/>
  <c r="H53" i="9"/>
  <c r="I53" i="9"/>
  <c r="J53" i="9"/>
  <c r="G54" i="9"/>
  <c r="H54" i="9"/>
  <c r="I54" i="9"/>
  <c r="J54" i="9"/>
  <c r="G55" i="9"/>
  <c r="H55" i="9"/>
  <c r="I55" i="9"/>
  <c r="J55" i="9"/>
  <c r="G56" i="9"/>
  <c r="H56" i="9"/>
  <c r="I56" i="9"/>
  <c r="J56" i="9"/>
  <c r="G57" i="9"/>
  <c r="H57" i="9"/>
  <c r="I57" i="9"/>
  <c r="J57" i="9"/>
  <c r="G58" i="9"/>
  <c r="H58" i="9"/>
  <c r="I58" i="9"/>
  <c r="J58" i="9"/>
  <c r="G59" i="9"/>
  <c r="H59" i="9"/>
  <c r="I59" i="9"/>
  <c r="J59" i="9"/>
  <c r="G60" i="9"/>
  <c r="H60" i="9"/>
  <c r="I60" i="9"/>
  <c r="J60" i="9"/>
  <c r="G61" i="9"/>
  <c r="H61" i="9"/>
  <c r="I61" i="9"/>
  <c r="J61" i="9"/>
  <c r="G62" i="9"/>
  <c r="H62" i="9"/>
  <c r="I62" i="9"/>
  <c r="J62" i="9"/>
  <c r="G63" i="9"/>
  <c r="H63" i="9"/>
  <c r="I63" i="9"/>
  <c r="J63" i="9"/>
  <c r="G64" i="9"/>
  <c r="H64" i="9"/>
  <c r="I64" i="9"/>
  <c r="J64" i="9"/>
  <c r="G65" i="9"/>
  <c r="H65" i="9"/>
  <c r="I65" i="9"/>
  <c r="J65" i="9"/>
  <c r="G66" i="9"/>
  <c r="H66" i="9"/>
  <c r="I66" i="9"/>
  <c r="J66" i="9"/>
  <c r="G67" i="9"/>
  <c r="H67" i="9"/>
  <c r="I67" i="9"/>
  <c r="J67" i="9"/>
  <c r="G68" i="9"/>
  <c r="H68" i="9"/>
  <c r="I68" i="9"/>
  <c r="J68" i="9"/>
  <c r="G69" i="9"/>
  <c r="H69" i="9"/>
  <c r="I69" i="9"/>
  <c r="J69" i="9"/>
  <c r="G70" i="9"/>
  <c r="H70" i="9"/>
  <c r="I70" i="9"/>
  <c r="J70" i="9"/>
  <c r="G71" i="9"/>
  <c r="H71" i="9"/>
  <c r="I71" i="9"/>
  <c r="J71" i="9"/>
  <c r="G72" i="9"/>
  <c r="H72" i="9"/>
  <c r="I72" i="9"/>
  <c r="J72" i="9"/>
  <c r="G73" i="9"/>
  <c r="H73" i="9"/>
  <c r="I73" i="9"/>
  <c r="J73" i="9"/>
  <c r="G74" i="9"/>
  <c r="H74" i="9"/>
  <c r="I74" i="9"/>
  <c r="J74" i="9"/>
  <c r="G75" i="9"/>
  <c r="H75" i="9"/>
  <c r="I75" i="9"/>
  <c r="J75" i="9"/>
  <c r="G76" i="9"/>
  <c r="H76" i="9"/>
  <c r="I76" i="9"/>
  <c r="J76" i="9"/>
  <c r="G77" i="9"/>
  <c r="H77" i="9"/>
  <c r="I77" i="9"/>
  <c r="J77" i="9"/>
  <c r="G78" i="9"/>
  <c r="H78" i="9"/>
  <c r="I78" i="9"/>
  <c r="J78" i="9"/>
  <c r="G79" i="9"/>
  <c r="H79" i="9"/>
  <c r="I79" i="9"/>
  <c r="J79" i="9"/>
  <c r="G80" i="9"/>
  <c r="H80" i="9"/>
  <c r="I80" i="9"/>
  <c r="J80" i="9"/>
  <c r="G81" i="9"/>
  <c r="H81" i="9"/>
  <c r="I81" i="9"/>
  <c r="J81" i="9"/>
  <c r="G82" i="9"/>
  <c r="H82" i="9"/>
  <c r="I82" i="9"/>
  <c r="J82" i="9"/>
  <c r="G83" i="9"/>
  <c r="H83" i="9"/>
  <c r="I83" i="9"/>
  <c r="J83" i="9"/>
  <c r="G84" i="9"/>
  <c r="H84" i="9"/>
  <c r="I84" i="9"/>
  <c r="J84" i="9"/>
  <c r="G85" i="9"/>
  <c r="H85" i="9"/>
  <c r="I85" i="9"/>
  <c r="J85" i="9"/>
  <c r="G86" i="9"/>
  <c r="H86" i="9"/>
  <c r="I86" i="9"/>
  <c r="J86" i="9"/>
  <c r="G87" i="9"/>
  <c r="H87" i="9"/>
  <c r="I87" i="9"/>
  <c r="J87" i="9"/>
  <c r="G88" i="9"/>
  <c r="H88" i="9"/>
  <c r="I88" i="9"/>
  <c r="J88" i="9"/>
  <c r="G89" i="9"/>
  <c r="H89" i="9"/>
  <c r="I89" i="9"/>
  <c r="J89" i="9"/>
  <c r="G90" i="9"/>
  <c r="H90" i="9"/>
  <c r="I90" i="9"/>
  <c r="J90" i="9"/>
  <c r="G91" i="9"/>
  <c r="H91" i="9"/>
  <c r="I91" i="9"/>
  <c r="J91" i="9"/>
  <c r="G92" i="9"/>
  <c r="H92" i="9"/>
  <c r="I92" i="9"/>
  <c r="J92" i="9"/>
  <c r="G93" i="9"/>
  <c r="H93" i="9"/>
  <c r="I93" i="9"/>
  <c r="J93" i="9"/>
  <c r="G94" i="9"/>
  <c r="H94" i="9"/>
  <c r="I94" i="9"/>
  <c r="J94" i="9"/>
  <c r="G95" i="9"/>
  <c r="H95" i="9"/>
  <c r="I95" i="9"/>
  <c r="J95" i="9"/>
  <c r="G96" i="9"/>
  <c r="H96" i="9"/>
  <c r="I96" i="9"/>
  <c r="J96" i="9"/>
  <c r="G97" i="9"/>
  <c r="H97" i="9"/>
  <c r="I97" i="9"/>
  <c r="J97" i="9"/>
  <c r="G98" i="9"/>
  <c r="H98" i="9"/>
  <c r="I98" i="9"/>
  <c r="J98" i="9"/>
  <c r="G99" i="9"/>
  <c r="H99" i="9"/>
  <c r="I99" i="9"/>
  <c r="J99" i="9"/>
  <c r="G100" i="9"/>
  <c r="H100" i="9"/>
  <c r="I100" i="9"/>
  <c r="J100" i="9"/>
  <c r="G101" i="9"/>
  <c r="H101" i="9"/>
  <c r="I101" i="9"/>
  <c r="J101" i="9"/>
  <c r="G102" i="9"/>
  <c r="H102" i="9"/>
  <c r="I102" i="9"/>
  <c r="J102" i="9"/>
  <c r="G103" i="9"/>
  <c r="H103" i="9"/>
  <c r="I103" i="9"/>
  <c r="J103" i="9"/>
  <c r="G104" i="9"/>
  <c r="H104" i="9"/>
  <c r="I104" i="9"/>
  <c r="J104" i="9"/>
  <c r="G105" i="9"/>
  <c r="H105" i="9"/>
  <c r="I105" i="9"/>
  <c r="J105" i="9"/>
  <c r="G106" i="9"/>
  <c r="H106" i="9"/>
  <c r="I106" i="9"/>
  <c r="J106" i="9"/>
  <c r="G107" i="9"/>
  <c r="H107" i="9"/>
  <c r="I107" i="9"/>
  <c r="J107" i="9"/>
  <c r="G108" i="9"/>
  <c r="H108" i="9"/>
  <c r="I108" i="9"/>
  <c r="J108" i="9"/>
  <c r="G109" i="9"/>
  <c r="H109" i="9"/>
  <c r="I109" i="9"/>
  <c r="J109" i="9"/>
  <c r="G110" i="9"/>
  <c r="H110" i="9"/>
  <c r="I110" i="9"/>
  <c r="J110" i="9"/>
  <c r="G111" i="9"/>
  <c r="H111" i="9"/>
  <c r="I111" i="9"/>
  <c r="J111" i="9"/>
  <c r="G112" i="9"/>
  <c r="H112" i="9"/>
  <c r="I112" i="9"/>
  <c r="J112" i="9"/>
  <c r="G113" i="9"/>
  <c r="H113" i="9"/>
  <c r="I113" i="9"/>
  <c r="J113" i="9"/>
  <c r="G114" i="9"/>
  <c r="H114" i="9"/>
  <c r="I114" i="9"/>
  <c r="J114" i="9"/>
  <c r="G115" i="9"/>
  <c r="H115" i="9"/>
  <c r="I115" i="9"/>
  <c r="J115" i="9"/>
  <c r="G116" i="9"/>
  <c r="H116" i="9"/>
  <c r="I116" i="9"/>
  <c r="J116" i="9"/>
  <c r="G117" i="9"/>
  <c r="H117" i="9"/>
  <c r="I117" i="9"/>
  <c r="J117" i="9"/>
  <c r="G118" i="9"/>
  <c r="H118" i="9"/>
  <c r="I118" i="9"/>
  <c r="J118" i="9"/>
  <c r="G119" i="9"/>
  <c r="H119" i="9"/>
  <c r="I119" i="9"/>
  <c r="J119" i="9"/>
  <c r="G120" i="9"/>
  <c r="H120" i="9"/>
  <c r="I120" i="9"/>
  <c r="J120" i="9"/>
  <c r="G121" i="9"/>
  <c r="H121" i="9"/>
  <c r="I121" i="9"/>
  <c r="J121" i="9"/>
  <c r="G122" i="9"/>
  <c r="H122" i="9"/>
  <c r="I122" i="9"/>
  <c r="J122" i="9"/>
  <c r="G123" i="9"/>
  <c r="H123" i="9"/>
  <c r="I123" i="9"/>
  <c r="J123" i="9"/>
  <c r="G124" i="9"/>
  <c r="H124" i="9"/>
  <c r="I124" i="9"/>
  <c r="J124" i="9"/>
  <c r="G125" i="9"/>
  <c r="H125" i="9"/>
  <c r="I125" i="9"/>
  <c r="J125" i="9"/>
  <c r="G126" i="9"/>
  <c r="H126" i="9"/>
  <c r="I126" i="9"/>
  <c r="J126" i="9"/>
  <c r="G127" i="9"/>
  <c r="H127" i="9"/>
  <c r="I127" i="9"/>
  <c r="J127" i="9"/>
  <c r="G128" i="9"/>
  <c r="H128" i="9"/>
  <c r="I128" i="9"/>
  <c r="J128" i="9"/>
  <c r="G129" i="9"/>
  <c r="H129" i="9"/>
  <c r="I129" i="9"/>
  <c r="J129" i="9"/>
  <c r="G130" i="9"/>
  <c r="H130" i="9"/>
  <c r="I130" i="9"/>
  <c r="J130" i="9"/>
  <c r="G131" i="9"/>
  <c r="H131" i="9"/>
  <c r="I131" i="9"/>
  <c r="J131" i="9"/>
  <c r="G132" i="9"/>
  <c r="H132" i="9"/>
  <c r="I132" i="9"/>
  <c r="J132" i="9"/>
  <c r="G133" i="9"/>
  <c r="H133" i="9"/>
  <c r="I133" i="9"/>
  <c r="J133" i="9"/>
  <c r="G134" i="9"/>
  <c r="H134" i="9"/>
  <c r="I134" i="9"/>
  <c r="J134" i="9"/>
  <c r="G135" i="9"/>
  <c r="H135" i="9"/>
  <c r="I135" i="9"/>
  <c r="J135" i="9"/>
  <c r="G136" i="9"/>
  <c r="H136" i="9"/>
  <c r="I136" i="9"/>
  <c r="J136" i="9"/>
  <c r="G137" i="9"/>
  <c r="H137" i="9"/>
  <c r="I137" i="9"/>
  <c r="J137" i="9"/>
  <c r="G138" i="9"/>
  <c r="H138" i="9"/>
  <c r="I138" i="9"/>
  <c r="J138" i="9"/>
  <c r="G139" i="9"/>
  <c r="H139" i="9"/>
  <c r="I139" i="9"/>
  <c r="J139" i="9"/>
  <c r="G140" i="9"/>
  <c r="H140" i="9"/>
  <c r="I140" i="9"/>
  <c r="J140" i="9"/>
  <c r="G141" i="9"/>
  <c r="H141" i="9"/>
  <c r="I141" i="9"/>
  <c r="J141" i="9"/>
  <c r="G142" i="9"/>
  <c r="H142" i="9"/>
  <c r="I142" i="9"/>
  <c r="J142" i="9"/>
  <c r="G143" i="9"/>
  <c r="H143" i="9"/>
  <c r="I143" i="9"/>
  <c r="J143" i="9"/>
  <c r="G144" i="9"/>
  <c r="H144" i="9"/>
  <c r="I144" i="9"/>
  <c r="J144" i="9"/>
  <c r="G145" i="9"/>
  <c r="H145" i="9"/>
  <c r="I145" i="9"/>
  <c r="J145" i="9"/>
  <c r="G146" i="9"/>
  <c r="H146" i="9"/>
  <c r="I146" i="9"/>
  <c r="J146" i="9"/>
  <c r="G147" i="9"/>
  <c r="H147" i="9"/>
  <c r="I147" i="9"/>
  <c r="J147" i="9"/>
  <c r="G148" i="9"/>
  <c r="H148" i="9"/>
  <c r="I148" i="9"/>
  <c r="J148" i="9"/>
  <c r="G149" i="9"/>
  <c r="H149" i="9"/>
  <c r="I149" i="9"/>
  <c r="J149" i="9"/>
  <c r="G150" i="9"/>
  <c r="H150" i="9"/>
  <c r="I150" i="9"/>
  <c r="J150" i="9"/>
  <c r="G151" i="9"/>
  <c r="H151" i="9"/>
  <c r="I151" i="9"/>
  <c r="J151" i="9"/>
  <c r="G152" i="9"/>
  <c r="H152" i="9"/>
  <c r="I152" i="9"/>
  <c r="J152" i="9"/>
  <c r="G153" i="9"/>
  <c r="H153" i="9"/>
  <c r="I153" i="9"/>
  <c r="J153" i="9"/>
  <c r="G154" i="9"/>
  <c r="H154" i="9"/>
  <c r="I154" i="9"/>
  <c r="J154" i="9"/>
  <c r="G155" i="9"/>
  <c r="H155" i="9"/>
  <c r="I155" i="9"/>
  <c r="J155" i="9"/>
  <c r="G156" i="9"/>
  <c r="H156" i="9"/>
  <c r="I156" i="9"/>
  <c r="J156" i="9"/>
  <c r="G157" i="9"/>
  <c r="H157" i="9"/>
  <c r="I157" i="9"/>
  <c r="J157" i="9"/>
  <c r="G158" i="9"/>
  <c r="H158" i="9"/>
  <c r="I158" i="9"/>
  <c r="J158" i="9"/>
  <c r="G159" i="9"/>
  <c r="H159" i="9"/>
  <c r="I159" i="9"/>
  <c r="J159" i="9"/>
  <c r="G160" i="9"/>
  <c r="H160" i="9"/>
  <c r="I160" i="9"/>
  <c r="J160" i="9"/>
  <c r="G161" i="9"/>
  <c r="H161" i="9"/>
  <c r="I161" i="9"/>
  <c r="J161" i="9"/>
  <c r="G162" i="9"/>
  <c r="H162" i="9"/>
  <c r="I162" i="9"/>
  <c r="J162" i="9"/>
  <c r="G163" i="9"/>
  <c r="H163" i="9"/>
  <c r="I163" i="9"/>
  <c r="J163" i="9"/>
  <c r="G164" i="9"/>
  <c r="H164" i="9"/>
  <c r="I164" i="9"/>
  <c r="J164" i="9"/>
  <c r="G165" i="9"/>
  <c r="H165" i="9"/>
  <c r="I165" i="9"/>
  <c r="J165" i="9"/>
  <c r="G166" i="9"/>
  <c r="H166" i="9"/>
  <c r="I166" i="9"/>
  <c r="J166" i="9"/>
  <c r="G167" i="9"/>
  <c r="H167" i="9"/>
  <c r="I167" i="9"/>
  <c r="J167" i="9"/>
  <c r="G168" i="9"/>
  <c r="H168" i="9"/>
  <c r="I168" i="9"/>
  <c r="J168" i="9"/>
  <c r="G169" i="9"/>
  <c r="H169" i="9"/>
  <c r="I169" i="9"/>
  <c r="J169" i="9"/>
  <c r="G170" i="9"/>
  <c r="H170" i="9"/>
  <c r="I170" i="9"/>
  <c r="J170" i="9"/>
  <c r="G171" i="9"/>
  <c r="H171" i="9"/>
  <c r="I171" i="9"/>
  <c r="J171" i="9"/>
  <c r="G172" i="9"/>
  <c r="H172" i="9"/>
  <c r="I172" i="9"/>
  <c r="J172" i="9"/>
  <c r="G173" i="9"/>
  <c r="H173" i="9"/>
  <c r="I173" i="9"/>
  <c r="J173" i="9"/>
  <c r="G174" i="9"/>
  <c r="H174" i="9"/>
  <c r="I174" i="9"/>
  <c r="J174" i="9"/>
  <c r="G175" i="9"/>
  <c r="H175" i="9"/>
  <c r="I175" i="9"/>
  <c r="J175" i="9"/>
  <c r="G176" i="9"/>
  <c r="H176" i="9"/>
  <c r="I176" i="9"/>
  <c r="J176" i="9"/>
  <c r="G177" i="9"/>
  <c r="H177" i="9"/>
  <c r="I177" i="9"/>
  <c r="J177" i="9"/>
  <c r="G178" i="9"/>
  <c r="H178" i="9"/>
  <c r="I178" i="9"/>
  <c r="J178" i="9"/>
  <c r="G179" i="9"/>
  <c r="H179" i="9"/>
  <c r="I179" i="9"/>
  <c r="J179" i="9"/>
  <c r="G180" i="9"/>
  <c r="H180" i="9"/>
  <c r="I180" i="9"/>
  <c r="J180" i="9"/>
  <c r="G181" i="9"/>
  <c r="H181" i="9"/>
  <c r="I181" i="9"/>
  <c r="J181" i="9"/>
  <c r="G182" i="9"/>
  <c r="H182" i="9"/>
  <c r="I182" i="9"/>
  <c r="J182" i="9"/>
  <c r="G183" i="9"/>
  <c r="H183" i="9"/>
  <c r="I183" i="9"/>
  <c r="J183" i="9"/>
  <c r="G184" i="9"/>
  <c r="H184" i="9"/>
  <c r="I184" i="9"/>
  <c r="J184" i="9"/>
  <c r="G185" i="9"/>
  <c r="H185" i="9"/>
  <c r="I185" i="9"/>
  <c r="J185" i="9"/>
  <c r="G186" i="9"/>
  <c r="H186" i="9"/>
  <c r="I186" i="9"/>
  <c r="J186" i="9"/>
  <c r="G187" i="9"/>
  <c r="H187" i="9"/>
  <c r="I187" i="9"/>
  <c r="J187" i="9"/>
  <c r="G188" i="9"/>
  <c r="H188" i="9"/>
  <c r="I188" i="9"/>
  <c r="J188" i="9"/>
  <c r="G189" i="9"/>
  <c r="H189" i="9"/>
  <c r="I189" i="9"/>
  <c r="J189" i="9"/>
  <c r="G190" i="9"/>
  <c r="H190" i="9"/>
  <c r="I190" i="9"/>
  <c r="J190" i="9"/>
  <c r="G191" i="9"/>
  <c r="H191" i="9"/>
  <c r="I191" i="9"/>
  <c r="J191" i="9"/>
  <c r="G192" i="9"/>
  <c r="H192" i="9"/>
  <c r="I192" i="9"/>
  <c r="J192" i="9"/>
  <c r="G193" i="9"/>
  <c r="H193" i="9"/>
  <c r="I193" i="9"/>
  <c r="J193" i="9"/>
  <c r="G194" i="9"/>
  <c r="H194" i="9"/>
  <c r="I194" i="9"/>
  <c r="J194" i="9"/>
  <c r="G195" i="9"/>
  <c r="H195" i="9"/>
  <c r="I195" i="9"/>
  <c r="J195" i="9"/>
  <c r="G196" i="9"/>
  <c r="H196" i="9"/>
  <c r="I196" i="9"/>
  <c r="J196" i="9"/>
  <c r="G197" i="9"/>
  <c r="H197" i="9"/>
  <c r="I197" i="9"/>
  <c r="J197" i="9"/>
  <c r="G198" i="9"/>
  <c r="H198" i="9"/>
  <c r="I198" i="9"/>
  <c r="J198" i="9"/>
  <c r="G199" i="9"/>
  <c r="H199" i="9"/>
  <c r="I199" i="9"/>
  <c r="J199" i="9"/>
  <c r="G200" i="9"/>
  <c r="H200" i="9"/>
  <c r="I200" i="9"/>
  <c r="J200" i="9"/>
  <c r="G201" i="9"/>
  <c r="H201" i="9"/>
  <c r="I201" i="9"/>
  <c r="J201" i="9"/>
  <c r="G202" i="9"/>
  <c r="H202" i="9"/>
  <c r="I202" i="9"/>
  <c r="J202" i="9"/>
  <c r="G203" i="9"/>
  <c r="H203" i="9"/>
  <c r="I203" i="9"/>
  <c r="J203" i="9"/>
  <c r="G204" i="9"/>
  <c r="H204" i="9"/>
  <c r="I204" i="9"/>
  <c r="J204" i="9"/>
  <c r="G205" i="9"/>
  <c r="H205" i="9"/>
  <c r="I205" i="9"/>
  <c r="J205" i="9"/>
  <c r="G206" i="9"/>
  <c r="H206" i="9"/>
  <c r="I206" i="9"/>
  <c r="J206" i="9"/>
  <c r="G207" i="9"/>
  <c r="H207" i="9"/>
  <c r="I207" i="9"/>
  <c r="J207" i="9"/>
  <c r="G208" i="9"/>
  <c r="H208" i="9"/>
  <c r="I208" i="9"/>
  <c r="J208" i="9"/>
  <c r="G209" i="9"/>
  <c r="H209" i="9"/>
  <c r="I209" i="9"/>
  <c r="J209" i="9"/>
  <c r="G210" i="9"/>
  <c r="H210" i="9"/>
  <c r="I210" i="9"/>
  <c r="J210" i="9"/>
  <c r="G211" i="9"/>
  <c r="H211" i="9"/>
  <c r="I211" i="9"/>
  <c r="J211" i="9"/>
  <c r="G212" i="9"/>
  <c r="H212" i="9"/>
  <c r="I212" i="9"/>
  <c r="J212" i="9"/>
  <c r="G213" i="9"/>
  <c r="H213" i="9"/>
  <c r="I213" i="9"/>
  <c r="J213" i="9"/>
  <c r="G214" i="9"/>
  <c r="H214" i="9"/>
  <c r="I214" i="9"/>
  <c r="J214" i="9"/>
  <c r="G215" i="9"/>
  <c r="H215" i="9"/>
  <c r="I215" i="9"/>
  <c r="J215" i="9"/>
  <c r="G216" i="9"/>
  <c r="H216" i="9"/>
  <c r="I216" i="9"/>
  <c r="J216" i="9"/>
  <c r="G217" i="9"/>
  <c r="H217" i="9"/>
  <c r="I217" i="9"/>
  <c r="J217" i="9"/>
  <c r="G218" i="9"/>
  <c r="H218" i="9"/>
  <c r="I218" i="9"/>
  <c r="J218" i="9"/>
  <c r="G219" i="9"/>
  <c r="H219" i="9"/>
  <c r="I219" i="9"/>
  <c r="J219" i="9"/>
  <c r="G220" i="9"/>
  <c r="H220" i="9"/>
  <c r="I220" i="9"/>
  <c r="J220" i="9"/>
  <c r="G221" i="9"/>
  <c r="H221" i="9"/>
  <c r="I221" i="9"/>
  <c r="J221" i="9"/>
  <c r="G222" i="9"/>
  <c r="H222" i="9"/>
  <c r="I222" i="9"/>
  <c r="J222" i="9"/>
  <c r="G223" i="9"/>
  <c r="H223" i="9"/>
  <c r="I223" i="9"/>
  <c r="J223" i="9"/>
  <c r="G224" i="9"/>
  <c r="H224" i="9"/>
  <c r="I224" i="9"/>
  <c r="J224" i="9"/>
  <c r="G225" i="9"/>
  <c r="H225" i="9"/>
  <c r="I225" i="9"/>
  <c r="J225" i="9"/>
  <c r="G226" i="9"/>
  <c r="H226" i="9"/>
  <c r="I226" i="9"/>
  <c r="J226" i="9"/>
  <c r="G227" i="9"/>
  <c r="H227" i="9"/>
  <c r="I227" i="9"/>
  <c r="J227" i="9"/>
  <c r="G228" i="9"/>
  <c r="H228" i="9"/>
  <c r="I228" i="9"/>
  <c r="J228" i="9"/>
  <c r="G229" i="9"/>
  <c r="H229" i="9"/>
  <c r="I229" i="9"/>
  <c r="J229" i="9"/>
  <c r="G230" i="9"/>
  <c r="H230" i="9"/>
  <c r="I230" i="9"/>
  <c r="J230" i="9"/>
  <c r="G231" i="9"/>
  <c r="H231" i="9"/>
  <c r="I231" i="9"/>
  <c r="J231" i="9"/>
  <c r="G232" i="9"/>
  <c r="H232" i="9"/>
  <c r="I232" i="9"/>
  <c r="J232" i="9"/>
  <c r="G233" i="9"/>
  <c r="H233" i="9"/>
  <c r="I233" i="9"/>
  <c r="J233" i="9"/>
  <c r="G234" i="9"/>
  <c r="H234" i="9"/>
  <c r="I234" i="9"/>
  <c r="J234" i="9"/>
  <c r="G235" i="9"/>
  <c r="H235" i="9"/>
  <c r="I235" i="9"/>
  <c r="J235" i="9"/>
  <c r="G236" i="9"/>
  <c r="H236" i="9"/>
  <c r="I236" i="9"/>
  <c r="J236" i="9"/>
  <c r="G237" i="9"/>
  <c r="H237" i="9"/>
  <c r="I237" i="9"/>
  <c r="J237" i="9"/>
  <c r="G238" i="9"/>
  <c r="H238" i="9"/>
  <c r="I238" i="9"/>
  <c r="J238" i="9"/>
  <c r="G239" i="9"/>
  <c r="H239" i="9"/>
  <c r="I239" i="9"/>
  <c r="J239" i="9"/>
  <c r="G240" i="9"/>
  <c r="H240" i="9"/>
  <c r="I240" i="9"/>
  <c r="J240" i="9"/>
  <c r="G241" i="9"/>
  <c r="H241" i="9"/>
  <c r="I241" i="9"/>
  <c r="J241" i="9"/>
  <c r="G242" i="9"/>
  <c r="H242" i="9"/>
  <c r="I242" i="9"/>
  <c r="J242" i="9"/>
  <c r="G243" i="9"/>
  <c r="H243" i="9"/>
  <c r="I243" i="9"/>
  <c r="J243" i="9"/>
  <c r="G244" i="9"/>
  <c r="H244" i="9"/>
  <c r="I244" i="9"/>
  <c r="J244" i="9"/>
  <c r="G245" i="9"/>
  <c r="H245" i="9"/>
  <c r="I245" i="9"/>
  <c r="J245" i="9"/>
  <c r="G246" i="9"/>
  <c r="H246" i="9"/>
  <c r="I246" i="9"/>
  <c r="J246" i="9"/>
  <c r="G247" i="9"/>
  <c r="H247" i="9"/>
  <c r="I247" i="9"/>
  <c r="J247" i="9"/>
  <c r="G248" i="9"/>
  <c r="H248" i="9"/>
  <c r="I248" i="9"/>
  <c r="J248" i="9"/>
  <c r="G249" i="9"/>
  <c r="H249" i="9"/>
  <c r="I249" i="9"/>
  <c r="J249" i="9"/>
  <c r="G250" i="9"/>
  <c r="H250" i="9"/>
  <c r="I250" i="9"/>
  <c r="J250" i="9"/>
  <c r="G251" i="9"/>
  <c r="H251" i="9"/>
  <c r="I251" i="9"/>
  <c r="J251" i="9"/>
  <c r="G252" i="9"/>
  <c r="H252" i="9"/>
  <c r="I252" i="9"/>
  <c r="J252" i="9"/>
  <c r="G253" i="9"/>
  <c r="H253" i="9"/>
  <c r="I253" i="9"/>
  <c r="J253" i="9"/>
  <c r="G254" i="9"/>
  <c r="H254" i="9"/>
  <c r="I254" i="9"/>
  <c r="J254" i="9"/>
  <c r="G255" i="9"/>
  <c r="H255" i="9"/>
  <c r="I255" i="9"/>
  <c r="J255" i="9"/>
  <c r="G256" i="9"/>
  <c r="H256" i="9"/>
  <c r="I256" i="9"/>
  <c r="J256" i="9"/>
  <c r="G257" i="9"/>
  <c r="H257" i="9"/>
  <c r="I257" i="9"/>
  <c r="J257" i="9"/>
  <c r="G258" i="9"/>
  <c r="H258" i="9"/>
  <c r="I258" i="9"/>
  <c r="J258" i="9"/>
  <c r="G259" i="9"/>
  <c r="H259" i="9"/>
  <c r="I259" i="9"/>
  <c r="J259" i="9"/>
  <c r="G260" i="9"/>
  <c r="H260" i="9"/>
  <c r="I260" i="9"/>
  <c r="J260" i="9"/>
  <c r="G261" i="9"/>
  <c r="H261" i="9"/>
  <c r="I261" i="9"/>
  <c r="J261" i="9"/>
  <c r="G262" i="9"/>
  <c r="H262" i="9"/>
  <c r="I262" i="9"/>
  <c r="J262" i="9"/>
  <c r="G263" i="9"/>
  <c r="H263" i="9"/>
  <c r="I263" i="9"/>
  <c r="J263" i="9"/>
  <c r="G264" i="9"/>
  <c r="H264" i="9"/>
  <c r="I264" i="9"/>
  <c r="J264" i="9"/>
  <c r="G265" i="9"/>
  <c r="H265" i="9"/>
  <c r="I265" i="9"/>
  <c r="J265" i="9"/>
  <c r="G266" i="9"/>
  <c r="H266" i="9"/>
  <c r="I266" i="9"/>
  <c r="J266" i="9"/>
  <c r="G267" i="9"/>
  <c r="H267" i="9"/>
  <c r="I267" i="9"/>
  <c r="J267" i="9"/>
  <c r="G268" i="9"/>
  <c r="H268" i="9"/>
  <c r="I268" i="9"/>
  <c r="J268" i="9"/>
  <c r="G269" i="9"/>
  <c r="H269" i="9"/>
  <c r="I269" i="9"/>
  <c r="J269" i="9"/>
  <c r="G270" i="9"/>
  <c r="H270" i="9"/>
  <c r="I270" i="9"/>
  <c r="J270" i="9"/>
  <c r="G271" i="9"/>
  <c r="H271" i="9"/>
  <c r="I271" i="9"/>
  <c r="J271" i="9"/>
  <c r="G272" i="9"/>
  <c r="H272" i="9"/>
  <c r="I272" i="9"/>
  <c r="J272" i="9"/>
  <c r="G273" i="9"/>
  <c r="H273" i="9"/>
  <c r="I273" i="9"/>
  <c r="J273" i="9"/>
  <c r="G274" i="9"/>
  <c r="H274" i="9"/>
  <c r="I274" i="9"/>
  <c r="J274" i="9"/>
  <c r="G275" i="9"/>
  <c r="H275" i="9"/>
  <c r="I275" i="9"/>
  <c r="J275" i="9"/>
  <c r="G276" i="9"/>
  <c r="H276" i="9"/>
  <c r="I276" i="9"/>
  <c r="J276" i="9"/>
  <c r="G277" i="9"/>
  <c r="H277" i="9"/>
  <c r="I277" i="9"/>
  <c r="J277" i="9"/>
  <c r="G278" i="9"/>
  <c r="H278" i="9"/>
  <c r="I278" i="9"/>
  <c r="J278" i="9"/>
  <c r="G279" i="9"/>
  <c r="H279" i="9"/>
  <c r="I279" i="9"/>
  <c r="J279" i="9"/>
  <c r="G280" i="9"/>
  <c r="H280" i="9"/>
  <c r="I280" i="9"/>
  <c r="J280" i="9"/>
  <c r="G281" i="9"/>
  <c r="H281" i="9"/>
  <c r="I281" i="9"/>
  <c r="J281" i="9"/>
  <c r="G282" i="9"/>
  <c r="H282" i="9"/>
  <c r="I282" i="9"/>
  <c r="J282" i="9"/>
  <c r="G283" i="9"/>
  <c r="H283" i="9"/>
  <c r="I283" i="9"/>
  <c r="J283" i="9"/>
  <c r="G284" i="9"/>
  <c r="H284" i="9"/>
  <c r="I284" i="9"/>
  <c r="J284" i="9"/>
  <c r="G285" i="9"/>
  <c r="H285" i="9"/>
  <c r="I285" i="9"/>
  <c r="J285" i="9"/>
  <c r="G286" i="9"/>
  <c r="H286" i="9"/>
  <c r="I286" i="9"/>
  <c r="J286" i="9"/>
  <c r="G287" i="9"/>
  <c r="H287" i="9"/>
  <c r="I287" i="9"/>
  <c r="J287" i="9"/>
  <c r="G288" i="9"/>
  <c r="H288" i="9"/>
  <c r="I288" i="9"/>
  <c r="J288" i="9"/>
  <c r="G289" i="9"/>
  <c r="H289" i="9"/>
  <c r="I289" i="9"/>
  <c r="J289" i="9"/>
  <c r="G290" i="9"/>
  <c r="H290" i="9"/>
  <c r="I290" i="9"/>
  <c r="J290" i="9"/>
  <c r="G291" i="9"/>
  <c r="H291" i="9"/>
  <c r="I291" i="9"/>
  <c r="J291" i="9"/>
  <c r="G292" i="9"/>
  <c r="H292" i="9"/>
  <c r="I292" i="9"/>
  <c r="J292" i="9"/>
  <c r="G293" i="9"/>
  <c r="H293" i="9"/>
  <c r="I293" i="9"/>
  <c r="J293" i="9"/>
  <c r="G294" i="9"/>
  <c r="H294" i="9"/>
  <c r="I294" i="9"/>
  <c r="J294" i="9"/>
  <c r="G295" i="9"/>
  <c r="H295" i="9"/>
  <c r="I295" i="9"/>
  <c r="J295" i="9"/>
  <c r="G296" i="9"/>
  <c r="H296" i="9"/>
  <c r="I296" i="9"/>
  <c r="J296" i="9"/>
  <c r="G297" i="9"/>
  <c r="H297" i="9"/>
  <c r="I297" i="9"/>
  <c r="J297" i="9"/>
  <c r="G298" i="9"/>
  <c r="H298" i="9"/>
  <c r="I298" i="9"/>
  <c r="J298" i="9"/>
  <c r="G299" i="9"/>
  <c r="H299" i="9"/>
  <c r="I299" i="9"/>
  <c r="J299" i="9"/>
  <c r="G300" i="9"/>
  <c r="H300" i="9"/>
  <c r="I300" i="9"/>
  <c r="J300" i="9"/>
  <c r="G301" i="9"/>
  <c r="H301" i="9"/>
  <c r="I301" i="9"/>
  <c r="J301" i="9"/>
  <c r="G302" i="9"/>
  <c r="H302" i="9"/>
  <c r="I302" i="9"/>
  <c r="J302" i="9"/>
  <c r="G303" i="9"/>
  <c r="H303" i="9"/>
  <c r="I303" i="9"/>
  <c r="J303" i="9"/>
  <c r="G304" i="9"/>
  <c r="H304" i="9"/>
  <c r="I304" i="9"/>
  <c r="J304" i="9"/>
  <c r="G305" i="9"/>
  <c r="H305" i="9"/>
  <c r="I305" i="9"/>
  <c r="J305" i="9"/>
  <c r="G306" i="9"/>
  <c r="H306" i="9"/>
  <c r="I306" i="9"/>
  <c r="J306" i="9"/>
  <c r="G307" i="9"/>
  <c r="H307" i="9"/>
  <c r="I307" i="9"/>
  <c r="J307" i="9"/>
  <c r="G308" i="9"/>
  <c r="H308" i="9"/>
  <c r="I308" i="9"/>
  <c r="J308" i="9"/>
  <c r="G309" i="9"/>
  <c r="H309" i="9"/>
  <c r="I309" i="9"/>
  <c r="J309" i="9"/>
  <c r="G310" i="9"/>
  <c r="H310" i="9"/>
  <c r="I310" i="9"/>
  <c r="J310" i="9"/>
  <c r="G311" i="9"/>
  <c r="H311" i="9"/>
  <c r="I311" i="9"/>
  <c r="J311" i="9"/>
  <c r="G312" i="9"/>
  <c r="H312" i="9"/>
  <c r="I312" i="9"/>
  <c r="J312" i="9"/>
  <c r="G313" i="9"/>
  <c r="H313" i="9"/>
  <c r="I313" i="9"/>
  <c r="J313" i="9"/>
  <c r="G314" i="9"/>
  <c r="H314" i="9"/>
  <c r="I314" i="9"/>
  <c r="J314" i="9"/>
  <c r="G315" i="9"/>
  <c r="H315" i="9"/>
  <c r="I315" i="9"/>
  <c r="J315" i="9"/>
  <c r="G316" i="9"/>
  <c r="H316" i="9"/>
  <c r="I316" i="9"/>
  <c r="J316" i="9"/>
  <c r="G317" i="9"/>
  <c r="H317" i="9"/>
  <c r="I317" i="9"/>
  <c r="J317" i="9"/>
  <c r="G318" i="9"/>
  <c r="H318" i="9"/>
  <c r="I318" i="9"/>
  <c r="J318" i="9"/>
  <c r="G319" i="9"/>
  <c r="H319" i="9"/>
  <c r="I319" i="9"/>
  <c r="J319" i="9"/>
  <c r="G320" i="9"/>
  <c r="H320" i="9"/>
  <c r="I320" i="9"/>
  <c r="J320" i="9"/>
  <c r="G321" i="9"/>
  <c r="H321" i="9"/>
  <c r="I321" i="9"/>
  <c r="J321" i="9"/>
  <c r="G322" i="9"/>
  <c r="H322" i="9"/>
  <c r="I322" i="9"/>
  <c r="J322" i="9"/>
  <c r="G323" i="9"/>
  <c r="H323" i="9"/>
  <c r="I323" i="9"/>
  <c r="J323" i="9"/>
  <c r="G324" i="9"/>
  <c r="H324" i="9"/>
  <c r="I324" i="9"/>
  <c r="J324" i="9"/>
  <c r="G325" i="9"/>
  <c r="H325" i="9"/>
  <c r="I325" i="9"/>
  <c r="J325" i="9"/>
  <c r="G326" i="9"/>
  <c r="H326" i="9"/>
  <c r="I326" i="9"/>
  <c r="J326" i="9"/>
  <c r="G327" i="9"/>
  <c r="H327" i="9"/>
  <c r="I327" i="9"/>
  <c r="J327" i="9"/>
  <c r="G328" i="9"/>
  <c r="H328" i="9"/>
  <c r="I328" i="9"/>
  <c r="J328" i="9"/>
  <c r="G329" i="9"/>
  <c r="H329" i="9"/>
  <c r="I329" i="9"/>
  <c r="J329" i="9"/>
  <c r="G330" i="9"/>
  <c r="H330" i="9"/>
  <c r="I330" i="9"/>
  <c r="J330" i="9"/>
  <c r="G331" i="9"/>
  <c r="H331" i="9"/>
  <c r="I331" i="9"/>
  <c r="J331" i="9"/>
  <c r="G332" i="9"/>
  <c r="H332" i="9"/>
  <c r="I332" i="9"/>
  <c r="J332" i="9"/>
  <c r="G333" i="9"/>
  <c r="H333" i="9"/>
  <c r="I333" i="9"/>
  <c r="J333" i="9"/>
  <c r="G334" i="9"/>
  <c r="H334" i="9"/>
  <c r="I334" i="9"/>
  <c r="J334" i="9"/>
  <c r="G335" i="9"/>
  <c r="H335" i="9"/>
  <c r="I335" i="9"/>
  <c r="J335" i="9"/>
  <c r="G336" i="9"/>
  <c r="H336" i="9"/>
  <c r="I336" i="9"/>
  <c r="J336" i="9"/>
  <c r="G337" i="9"/>
  <c r="H337" i="9"/>
  <c r="I337" i="9"/>
  <c r="J337" i="9"/>
  <c r="G338" i="9"/>
  <c r="H338" i="9"/>
  <c r="I338" i="9"/>
  <c r="J338" i="9"/>
  <c r="G339" i="9"/>
  <c r="H339" i="9"/>
  <c r="I339" i="9"/>
  <c r="J339" i="9"/>
  <c r="G340" i="9"/>
  <c r="H340" i="9"/>
  <c r="I340" i="9"/>
  <c r="J340" i="9"/>
  <c r="G341" i="9"/>
  <c r="H341" i="9"/>
  <c r="I341" i="9"/>
  <c r="J341" i="9"/>
  <c r="G342" i="9"/>
  <c r="H342" i="9"/>
  <c r="I342" i="9"/>
  <c r="J342" i="9"/>
  <c r="G343" i="9"/>
  <c r="H343" i="9"/>
  <c r="I343" i="9"/>
  <c r="J343" i="9"/>
  <c r="G344" i="9"/>
  <c r="H344" i="9"/>
  <c r="I344" i="9"/>
  <c r="J344" i="9"/>
  <c r="G345" i="9"/>
  <c r="H345" i="9"/>
  <c r="I345" i="9"/>
  <c r="J345" i="9"/>
  <c r="G346" i="9"/>
  <c r="H346" i="9"/>
  <c r="I346" i="9"/>
  <c r="J346" i="9"/>
  <c r="G347" i="9"/>
  <c r="H347" i="9"/>
  <c r="I347" i="9"/>
  <c r="J347" i="9"/>
  <c r="G348" i="9"/>
  <c r="H348" i="9"/>
  <c r="I348" i="9"/>
  <c r="J348" i="9"/>
  <c r="G349" i="9"/>
  <c r="H349" i="9"/>
  <c r="I349" i="9"/>
  <c r="J349" i="9"/>
  <c r="G350" i="9"/>
  <c r="H350" i="9"/>
  <c r="I350" i="9"/>
  <c r="J350" i="9"/>
  <c r="G351" i="9"/>
  <c r="H351" i="9"/>
  <c r="I351" i="9"/>
  <c r="J351" i="9"/>
  <c r="G352" i="9"/>
  <c r="H352" i="9"/>
  <c r="I352" i="9"/>
  <c r="J352" i="9"/>
  <c r="G353" i="9"/>
  <c r="H353" i="9"/>
  <c r="I353" i="9"/>
  <c r="J353" i="9"/>
  <c r="G354" i="9"/>
  <c r="H354" i="9"/>
  <c r="I354" i="9"/>
  <c r="J354" i="9"/>
  <c r="G355" i="9"/>
  <c r="H355" i="9"/>
  <c r="I355" i="9"/>
  <c r="J355" i="9"/>
  <c r="G356" i="9"/>
  <c r="H356" i="9"/>
  <c r="I356" i="9"/>
  <c r="J356" i="9"/>
  <c r="G357" i="9"/>
  <c r="H357" i="9"/>
  <c r="I357" i="9"/>
  <c r="J357" i="9"/>
  <c r="G358" i="9"/>
  <c r="H358" i="9"/>
  <c r="I358" i="9"/>
  <c r="J358" i="9"/>
  <c r="G359" i="9"/>
  <c r="H359" i="9"/>
  <c r="I359" i="9"/>
  <c r="J359" i="9"/>
  <c r="G360" i="9"/>
  <c r="H360" i="9"/>
  <c r="I360" i="9"/>
  <c r="J360" i="9"/>
  <c r="G361" i="9"/>
  <c r="H361" i="9"/>
  <c r="I361" i="9"/>
  <c r="J361" i="9"/>
  <c r="G362" i="9"/>
  <c r="H362" i="9"/>
  <c r="I362" i="9"/>
  <c r="J362" i="9"/>
  <c r="G363" i="9"/>
  <c r="H363" i="9"/>
  <c r="I363" i="9"/>
  <c r="J363" i="9"/>
  <c r="G364" i="9"/>
  <c r="H364" i="9"/>
  <c r="I364" i="9"/>
  <c r="J364" i="9"/>
  <c r="G365" i="9"/>
  <c r="H365" i="9"/>
  <c r="I365" i="9"/>
  <c r="J365" i="9"/>
  <c r="G366" i="9"/>
  <c r="H366" i="9"/>
  <c r="I366" i="9"/>
  <c r="J366" i="9"/>
  <c r="G367" i="9"/>
  <c r="H367" i="9"/>
  <c r="I367" i="9"/>
  <c r="J367" i="9"/>
  <c r="G368" i="9"/>
  <c r="H368" i="9"/>
  <c r="I368" i="9"/>
  <c r="J368" i="9"/>
  <c r="G369" i="9"/>
  <c r="H369" i="9"/>
  <c r="I369" i="9"/>
  <c r="J369" i="9"/>
  <c r="G370" i="9"/>
  <c r="H370" i="9"/>
  <c r="I370" i="9"/>
  <c r="J370" i="9"/>
  <c r="G371" i="9"/>
  <c r="H371" i="9"/>
  <c r="I371" i="9"/>
  <c r="J371" i="9"/>
  <c r="G372" i="9"/>
  <c r="H372" i="9"/>
  <c r="I372" i="9"/>
  <c r="J372" i="9"/>
  <c r="G373" i="9"/>
  <c r="H373" i="9"/>
  <c r="I373" i="9"/>
  <c r="J373" i="9"/>
  <c r="G374" i="9"/>
  <c r="H374" i="9"/>
  <c r="I374" i="9"/>
  <c r="J374" i="9"/>
  <c r="G375" i="9"/>
  <c r="H375" i="9"/>
  <c r="I375" i="9"/>
  <c r="J375" i="9"/>
  <c r="G376" i="9"/>
  <c r="H376" i="9"/>
  <c r="I376" i="9"/>
  <c r="J376" i="9"/>
  <c r="G377" i="9"/>
  <c r="H377" i="9"/>
  <c r="I377" i="9"/>
  <c r="J377" i="9"/>
  <c r="G378" i="9"/>
  <c r="H378" i="9"/>
  <c r="I378" i="9"/>
  <c r="J378" i="9"/>
  <c r="G379" i="9"/>
  <c r="H379" i="9"/>
  <c r="I379" i="9"/>
  <c r="J379" i="9"/>
  <c r="G380" i="9"/>
  <c r="H380" i="9"/>
  <c r="I380" i="9"/>
  <c r="J380" i="9"/>
  <c r="G381" i="9"/>
  <c r="H381" i="9"/>
  <c r="I381" i="9"/>
  <c r="J381" i="9"/>
  <c r="G382" i="9"/>
  <c r="H382" i="9"/>
  <c r="I382" i="9"/>
  <c r="J382" i="9"/>
  <c r="G383" i="9"/>
  <c r="H383" i="9"/>
  <c r="I383" i="9"/>
  <c r="J383" i="9"/>
  <c r="G384" i="9"/>
  <c r="H384" i="9"/>
  <c r="I384" i="9"/>
  <c r="J384" i="9"/>
  <c r="G385" i="9"/>
  <c r="H385" i="9"/>
  <c r="I385" i="9"/>
  <c r="J385" i="9"/>
  <c r="G386" i="9"/>
  <c r="H386" i="9"/>
  <c r="I386" i="9"/>
  <c r="J386" i="9"/>
  <c r="G387" i="9"/>
  <c r="H387" i="9"/>
  <c r="I387" i="9"/>
  <c r="J387" i="9"/>
  <c r="G388" i="9"/>
  <c r="H388" i="9"/>
  <c r="I388" i="9"/>
  <c r="J388" i="9"/>
  <c r="G389" i="9"/>
  <c r="H389" i="9"/>
  <c r="I389" i="9"/>
  <c r="J389" i="9"/>
  <c r="G390" i="9"/>
  <c r="H390" i="9"/>
  <c r="I390" i="9"/>
  <c r="J390" i="9"/>
  <c r="G391" i="9"/>
  <c r="H391" i="9"/>
  <c r="I391" i="9"/>
  <c r="J391" i="9"/>
  <c r="G392" i="9"/>
  <c r="H392" i="9"/>
  <c r="I392" i="9"/>
  <c r="J392" i="9"/>
  <c r="G393" i="9"/>
  <c r="H393" i="9"/>
  <c r="I393" i="9"/>
  <c r="J393" i="9"/>
  <c r="G394" i="9"/>
  <c r="H394" i="9"/>
  <c r="I394" i="9"/>
  <c r="J394" i="9"/>
  <c r="G395" i="9"/>
  <c r="H395" i="9"/>
  <c r="I395" i="9"/>
  <c r="J395" i="9"/>
  <c r="G396" i="9"/>
  <c r="H396" i="9"/>
  <c r="I396" i="9"/>
  <c r="J396" i="9"/>
  <c r="G397" i="9"/>
  <c r="H397" i="9"/>
  <c r="I397" i="9"/>
  <c r="J397" i="9"/>
  <c r="G398" i="9"/>
  <c r="H398" i="9"/>
  <c r="I398" i="9"/>
  <c r="J398" i="9"/>
  <c r="G399" i="9"/>
  <c r="H399" i="9"/>
  <c r="I399" i="9"/>
  <c r="J399" i="9"/>
  <c r="G400" i="9"/>
  <c r="H400" i="9"/>
  <c r="I400" i="9"/>
  <c r="J400" i="9"/>
  <c r="G401" i="9"/>
  <c r="H401" i="9"/>
  <c r="I401" i="9"/>
  <c r="J401" i="9"/>
  <c r="G402" i="9"/>
  <c r="H402" i="9"/>
  <c r="I402" i="9"/>
  <c r="J402" i="9"/>
  <c r="G403" i="9"/>
  <c r="H403" i="9"/>
  <c r="I403" i="9"/>
  <c r="J403" i="9"/>
  <c r="G404" i="9"/>
  <c r="H404" i="9"/>
  <c r="I404" i="9"/>
  <c r="J404" i="9"/>
  <c r="G405" i="9"/>
  <c r="H405" i="9"/>
  <c r="I405" i="9"/>
  <c r="J405" i="9"/>
  <c r="G406" i="9"/>
  <c r="H406" i="9"/>
  <c r="I406" i="9"/>
  <c r="J406" i="9"/>
  <c r="G407" i="9"/>
  <c r="H407" i="9"/>
  <c r="I407" i="9"/>
  <c r="J407" i="9"/>
  <c r="G408" i="9"/>
  <c r="H408" i="9"/>
  <c r="I408" i="9"/>
  <c r="J408" i="9"/>
  <c r="G409" i="9"/>
  <c r="H409" i="9"/>
  <c r="I409" i="9"/>
  <c r="J409" i="9"/>
  <c r="G410" i="9"/>
  <c r="H410" i="9"/>
  <c r="I410" i="9"/>
  <c r="J410" i="9"/>
  <c r="G411" i="9"/>
  <c r="H411" i="9"/>
  <c r="I411" i="9"/>
  <c r="J411" i="9"/>
  <c r="G412" i="9"/>
  <c r="H412" i="9"/>
  <c r="I412" i="9"/>
  <c r="J412" i="9"/>
  <c r="G413" i="9"/>
  <c r="H413" i="9"/>
  <c r="I413" i="9"/>
  <c r="J413" i="9"/>
  <c r="G414" i="9"/>
  <c r="H414" i="9"/>
  <c r="I414" i="9"/>
  <c r="J414" i="9"/>
  <c r="G415" i="9"/>
  <c r="H415" i="9"/>
  <c r="I415" i="9"/>
  <c r="J415" i="9"/>
  <c r="G416" i="9"/>
  <c r="H416" i="9"/>
  <c r="I416" i="9"/>
  <c r="J416" i="9"/>
  <c r="G417" i="9"/>
  <c r="H417" i="9"/>
  <c r="I417" i="9"/>
  <c r="J417" i="9"/>
  <c r="G418" i="9"/>
  <c r="H418" i="9"/>
  <c r="I418" i="9"/>
  <c r="J418" i="9"/>
  <c r="G419" i="9"/>
  <c r="H419" i="9"/>
  <c r="I419" i="9"/>
  <c r="J419" i="9"/>
  <c r="G420" i="9"/>
  <c r="H420" i="9"/>
  <c r="I420" i="9"/>
  <c r="J420" i="9"/>
  <c r="G421" i="9"/>
  <c r="H421" i="9"/>
  <c r="I421" i="9"/>
  <c r="J421" i="9"/>
  <c r="G422" i="9"/>
  <c r="H422" i="9"/>
  <c r="I422" i="9"/>
  <c r="J422" i="9"/>
  <c r="G423" i="9"/>
  <c r="H423" i="9"/>
  <c r="I423" i="9"/>
  <c r="J423" i="9"/>
  <c r="G424" i="9"/>
  <c r="H424" i="9"/>
  <c r="I424" i="9"/>
  <c r="J424" i="9"/>
  <c r="G425" i="9"/>
  <c r="H425" i="9"/>
  <c r="I425" i="9"/>
  <c r="J425" i="9"/>
  <c r="G426" i="9"/>
  <c r="H426" i="9"/>
  <c r="I426" i="9"/>
  <c r="J426" i="9"/>
  <c r="G427" i="9"/>
  <c r="H427" i="9"/>
  <c r="I427" i="9"/>
  <c r="J427" i="9"/>
  <c r="G428" i="9"/>
  <c r="H428" i="9"/>
  <c r="I428" i="9"/>
  <c r="J428" i="9"/>
  <c r="G429" i="9"/>
  <c r="H429" i="9"/>
  <c r="I429" i="9"/>
  <c r="J429" i="9"/>
  <c r="G430" i="9"/>
  <c r="H430" i="9"/>
  <c r="I430" i="9"/>
  <c r="J430" i="9"/>
  <c r="G431" i="9"/>
  <c r="H431" i="9"/>
  <c r="I431" i="9"/>
  <c r="J431" i="9"/>
  <c r="G432" i="9"/>
  <c r="H432" i="9"/>
  <c r="I432" i="9"/>
  <c r="J432" i="9"/>
  <c r="G433" i="9"/>
  <c r="H433" i="9"/>
  <c r="I433" i="9"/>
  <c r="J433" i="9"/>
  <c r="G434" i="9"/>
  <c r="H434" i="9"/>
  <c r="I434" i="9"/>
  <c r="J434" i="9"/>
  <c r="G435" i="9"/>
  <c r="H435" i="9"/>
  <c r="I435" i="9"/>
  <c r="J435" i="9"/>
  <c r="G436" i="9"/>
  <c r="H436" i="9"/>
  <c r="I436" i="9"/>
  <c r="J436" i="9"/>
  <c r="G437" i="9"/>
  <c r="H437" i="9"/>
  <c r="I437" i="9"/>
  <c r="J437" i="9"/>
  <c r="G438" i="9"/>
  <c r="H438" i="9"/>
  <c r="I438" i="9"/>
  <c r="J438" i="9"/>
  <c r="G439" i="9"/>
  <c r="H439" i="9"/>
  <c r="I439" i="9"/>
  <c r="J439" i="9"/>
  <c r="G440" i="9"/>
  <c r="H440" i="9"/>
  <c r="I440" i="9"/>
  <c r="J440" i="9"/>
  <c r="G441" i="9"/>
  <c r="H441" i="9"/>
  <c r="I441" i="9"/>
  <c r="J441" i="9"/>
  <c r="G442" i="9"/>
  <c r="H442" i="9"/>
  <c r="I442" i="9"/>
  <c r="J442" i="9"/>
  <c r="G443" i="9"/>
  <c r="H443" i="9"/>
  <c r="I443" i="9"/>
  <c r="J443" i="9"/>
  <c r="G444" i="9"/>
  <c r="H444" i="9"/>
  <c r="I444" i="9"/>
  <c r="J444" i="9"/>
  <c r="G445" i="9"/>
  <c r="H445" i="9"/>
  <c r="I445" i="9"/>
  <c r="J445" i="9"/>
  <c r="G446" i="9"/>
  <c r="H446" i="9"/>
  <c r="I446" i="9"/>
  <c r="J446" i="9"/>
  <c r="G447" i="9"/>
  <c r="H447" i="9"/>
  <c r="I447" i="9"/>
  <c r="J447" i="9"/>
  <c r="G448" i="9"/>
  <c r="H448" i="9"/>
  <c r="I448" i="9"/>
  <c r="J448" i="9"/>
  <c r="G449" i="9"/>
  <c r="H449" i="9"/>
  <c r="I449" i="9"/>
  <c r="J449" i="9"/>
  <c r="G450" i="9"/>
  <c r="H450" i="9"/>
  <c r="I450" i="9"/>
  <c r="J450" i="9"/>
  <c r="G451" i="9"/>
  <c r="H451" i="9"/>
  <c r="I451" i="9"/>
  <c r="J451" i="9"/>
  <c r="G452" i="9"/>
  <c r="H452" i="9"/>
  <c r="I452" i="9"/>
  <c r="J452" i="9"/>
  <c r="G453" i="9"/>
  <c r="H453" i="9"/>
  <c r="I453" i="9"/>
  <c r="J453" i="9"/>
  <c r="G454" i="9"/>
  <c r="H454" i="9"/>
  <c r="I454" i="9"/>
  <c r="J454" i="9"/>
  <c r="G455" i="9"/>
  <c r="H455" i="9"/>
  <c r="I455" i="9"/>
  <c r="J455" i="9"/>
  <c r="G456" i="9"/>
  <c r="H456" i="9"/>
  <c r="I456" i="9"/>
  <c r="J456" i="9"/>
  <c r="G457" i="9"/>
  <c r="H457" i="9"/>
  <c r="I457" i="9"/>
  <c r="J457" i="9"/>
  <c r="G458" i="9"/>
  <c r="H458" i="9"/>
  <c r="I458" i="9"/>
  <c r="J458" i="9"/>
  <c r="G459" i="9"/>
  <c r="H459" i="9"/>
  <c r="I459" i="9"/>
  <c r="J459" i="9"/>
  <c r="G460" i="9"/>
  <c r="H460" i="9"/>
  <c r="I460" i="9"/>
  <c r="J460" i="9"/>
  <c r="G461" i="9"/>
  <c r="H461" i="9"/>
  <c r="I461" i="9"/>
  <c r="J461" i="9"/>
  <c r="G462" i="9"/>
  <c r="H462" i="9"/>
  <c r="I462" i="9"/>
  <c r="J462" i="9"/>
  <c r="G463" i="9"/>
  <c r="H463" i="9"/>
  <c r="I463" i="9"/>
  <c r="J463" i="9"/>
  <c r="G464" i="9"/>
  <c r="H464" i="9"/>
  <c r="I464" i="9"/>
  <c r="J464" i="9"/>
  <c r="G465" i="9"/>
  <c r="H465" i="9"/>
  <c r="I465" i="9"/>
  <c r="J465" i="9"/>
  <c r="G466" i="9"/>
  <c r="H466" i="9"/>
  <c r="I466" i="9"/>
  <c r="J466" i="9"/>
  <c r="G467" i="9"/>
  <c r="H467" i="9"/>
  <c r="I467" i="9"/>
  <c r="J467" i="9"/>
  <c r="G468" i="9"/>
  <c r="H468" i="9"/>
  <c r="I468" i="9"/>
  <c r="J468" i="9"/>
  <c r="G469" i="9"/>
  <c r="H469" i="9"/>
  <c r="I469" i="9"/>
  <c r="J469" i="9"/>
  <c r="G470" i="9"/>
  <c r="H470" i="9"/>
  <c r="I470" i="9"/>
  <c r="J470" i="9"/>
  <c r="G471" i="9"/>
  <c r="H471" i="9"/>
  <c r="I471" i="9"/>
  <c r="J471" i="9"/>
  <c r="G472" i="9"/>
  <c r="H472" i="9"/>
  <c r="I472" i="9"/>
  <c r="J472" i="9"/>
  <c r="G473" i="9"/>
  <c r="H473" i="9"/>
  <c r="I473" i="9"/>
  <c r="J473" i="9"/>
  <c r="G474" i="9"/>
  <c r="H474" i="9"/>
  <c r="I474" i="9"/>
  <c r="J474" i="9"/>
  <c r="G475" i="9"/>
  <c r="H475" i="9"/>
  <c r="I475" i="9"/>
  <c r="J475" i="9"/>
  <c r="G476" i="9"/>
  <c r="H476" i="9"/>
  <c r="I476" i="9"/>
  <c r="J476" i="9"/>
  <c r="G477" i="9"/>
  <c r="H477" i="9"/>
  <c r="I477" i="9"/>
  <c r="J477" i="9"/>
  <c r="G478" i="9"/>
  <c r="H478" i="9"/>
  <c r="I478" i="9"/>
  <c r="J478" i="9"/>
  <c r="G479" i="9"/>
  <c r="H479" i="9"/>
  <c r="I479" i="9"/>
  <c r="J479" i="9"/>
  <c r="G480" i="9"/>
  <c r="H480" i="9"/>
  <c r="I480" i="9"/>
  <c r="J480" i="9"/>
  <c r="G481" i="9"/>
  <c r="H481" i="9"/>
  <c r="I481" i="9"/>
  <c r="J481" i="9"/>
  <c r="G482" i="9"/>
  <c r="H482" i="9"/>
  <c r="I482" i="9"/>
  <c r="J482" i="9"/>
  <c r="G483" i="9"/>
  <c r="H483" i="9"/>
  <c r="I483" i="9"/>
  <c r="J483" i="9"/>
  <c r="G484" i="9"/>
  <c r="H484" i="9"/>
  <c r="I484" i="9"/>
  <c r="J484" i="9"/>
  <c r="G485" i="9"/>
  <c r="H485" i="9"/>
  <c r="I485" i="9"/>
  <c r="J485" i="9"/>
  <c r="G486" i="9"/>
  <c r="H486" i="9"/>
  <c r="I486" i="9"/>
  <c r="J486" i="9"/>
  <c r="G487" i="9"/>
  <c r="H487" i="9"/>
  <c r="I487" i="9"/>
  <c r="J487" i="9"/>
  <c r="G488" i="9"/>
  <c r="H488" i="9"/>
  <c r="I488" i="9"/>
  <c r="J488" i="9"/>
  <c r="G489" i="9"/>
  <c r="H489" i="9"/>
  <c r="I489" i="9"/>
  <c r="J489" i="9"/>
  <c r="G490" i="9"/>
  <c r="H490" i="9"/>
  <c r="I490" i="9"/>
  <c r="J490" i="9"/>
  <c r="G491" i="9"/>
  <c r="H491" i="9"/>
  <c r="I491" i="9"/>
  <c r="J491" i="9"/>
  <c r="G492" i="9"/>
  <c r="H492" i="9"/>
  <c r="I492" i="9"/>
  <c r="J492" i="9"/>
  <c r="G493" i="9"/>
  <c r="H493" i="9"/>
  <c r="I493" i="9"/>
  <c r="J493" i="9"/>
  <c r="G494" i="9"/>
  <c r="H494" i="9"/>
  <c r="I494" i="9"/>
  <c r="J494" i="9"/>
  <c r="G495" i="9"/>
  <c r="H495" i="9"/>
  <c r="I495" i="9"/>
  <c r="J495" i="9"/>
  <c r="G496" i="9"/>
  <c r="H496" i="9"/>
  <c r="I496" i="9"/>
  <c r="J496" i="9"/>
  <c r="G497" i="9"/>
  <c r="H497" i="9"/>
  <c r="I497" i="9"/>
  <c r="J497" i="9"/>
  <c r="G498" i="9"/>
  <c r="H498" i="9"/>
  <c r="I498" i="9"/>
  <c r="J498" i="9"/>
  <c r="G499" i="9"/>
  <c r="H499" i="9"/>
  <c r="I499" i="9"/>
  <c r="J499" i="9"/>
  <c r="G500" i="9"/>
  <c r="H500" i="9"/>
  <c r="I500" i="9"/>
  <c r="J500" i="9"/>
  <c r="G501" i="9"/>
  <c r="H501" i="9"/>
  <c r="I501" i="9"/>
  <c r="J501" i="9"/>
  <c r="G502" i="9"/>
  <c r="H502" i="9"/>
  <c r="I502" i="9"/>
  <c r="J502" i="9"/>
  <c r="G503" i="9"/>
  <c r="H503" i="9"/>
  <c r="I503" i="9"/>
  <c r="J503" i="9"/>
  <c r="G504" i="9"/>
  <c r="H504" i="9"/>
  <c r="I504" i="9"/>
  <c r="J504" i="9"/>
  <c r="G505" i="9"/>
  <c r="H505" i="9"/>
  <c r="I505" i="9"/>
  <c r="J505" i="9"/>
  <c r="G506" i="9"/>
  <c r="H506" i="9"/>
  <c r="I506" i="9"/>
  <c r="J506" i="9"/>
  <c r="G507" i="9"/>
  <c r="H507" i="9"/>
  <c r="I507" i="9"/>
  <c r="J507" i="9"/>
  <c r="G508" i="9"/>
  <c r="H508" i="9"/>
  <c r="I508" i="9"/>
  <c r="J508" i="9"/>
  <c r="G509" i="9"/>
  <c r="H509" i="9"/>
  <c r="I509" i="9"/>
  <c r="J509" i="9"/>
  <c r="G510" i="9"/>
  <c r="H510" i="9"/>
  <c r="I510" i="9"/>
  <c r="J510" i="9"/>
  <c r="G511" i="9"/>
  <c r="H511" i="9"/>
  <c r="I511" i="9"/>
  <c r="J511" i="9"/>
  <c r="G512" i="9"/>
  <c r="H512" i="9"/>
  <c r="I512" i="9"/>
  <c r="J512" i="9"/>
  <c r="G513" i="9"/>
  <c r="H513" i="9"/>
  <c r="I513" i="9"/>
  <c r="J513" i="9"/>
  <c r="G514" i="9"/>
  <c r="H514" i="9"/>
  <c r="I514" i="9"/>
  <c r="J514" i="9"/>
  <c r="G515" i="9"/>
  <c r="H515" i="9"/>
  <c r="I515" i="9"/>
  <c r="J515" i="9"/>
  <c r="G516" i="9"/>
  <c r="H516" i="9"/>
  <c r="I516" i="9"/>
  <c r="J516" i="9"/>
  <c r="G517" i="9"/>
  <c r="H517" i="9"/>
  <c r="I517" i="9"/>
  <c r="J517" i="9"/>
  <c r="G518" i="9"/>
  <c r="H518" i="9"/>
  <c r="I518" i="9"/>
  <c r="J518" i="9"/>
  <c r="G519" i="9"/>
  <c r="H519" i="9"/>
  <c r="I519" i="9"/>
  <c r="J519" i="9"/>
  <c r="G520" i="9"/>
  <c r="H520" i="9"/>
  <c r="I520" i="9"/>
  <c r="J520" i="9"/>
  <c r="G521" i="9"/>
  <c r="H521" i="9"/>
  <c r="I521" i="9"/>
  <c r="J521" i="9"/>
  <c r="G522" i="9"/>
  <c r="H522" i="9"/>
  <c r="I522" i="9"/>
  <c r="J522" i="9"/>
  <c r="G523" i="9"/>
  <c r="H523" i="9"/>
  <c r="I523" i="9"/>
  <c r="J523" i="9"/>
  <c r="G524" i="9"/>
  <c r="H524" i="9"/>
  <c r="I524" i="9"/>
  <c r="J524" i="9"/>
  <c r="G525" i="9"/>
  <c r="H525" i="9"/>
  <c r="I525" i="9"/>
  <c r="J525" i="9"/>
  <c r="G526" i="9"/>
  <c r="H526" i="9"/>
  <c r="I526" i="9"/>
  <c r="J526" i="9"/>
  <c r="G527" i="9"/>
  <c r="H527" i="9"/>
  <c r="I527" i="9"/>
  <c r="J527" i="9"/>
  <c r="G528" i="9"/>
  <c r="H528" i="9"/>
  <c r="I528" i="9"/>
  <c r="J528" i="9"/>
  <c r="G529" i="9"/>
  <c r="H529" i="9"/>
  <c r="I529" i="9"/>
  <c r="J529" i="9"/>
  <c r="G530" i="9"/>
  <c r="H530" i="9"/>
  <c r="I530" i="9"/>
  <c r="J530" i="9"/>
  <c r="G531" i="9"/>
  <c r="H531" i="9"/>
  <c r="I531" i="9"/>
  <c r="J531" i="9"/>
  <c r="G532" i="9"/>
  <c r="H532" i="9"/>
  <c r="I532" i="9"/>
  <c r="J532" i="9"/>
  <c r="G533" i="9"/>
  <c r="H533" i="9"/>
  <c r="I533" i="9"/>
  <c r="J533" i="9"/>
  <c r="G534" i="9"/>
  <c r="H534" i="9"/>
  <c r="I534" i="9"/>
  <c r="J534" i="9"/>
  <c r="G535" i="9"/>
  <c r="H535" i="9"/>
  <c r="I535" i="9"/>
  <c r="J535" i="9"/>
  <c r="G536" i="9"/>
  <c r="H536" i="9"/>
  <c r="I536" i="9"/>
  <c r="J536" i="9"/>
  <c r="G537" i="9"/>
  <c r="H537" i="9"/>
  <c r="I537" i="9"/>
  <c r="J537" i="9"/>
  <c r="G538" i="9"/>
  <c r="H538" i="9"/>
  <c r="I538" i="9"/>
  <c r="J538" i="9"/>
  <c r="G539" i="9"/>
  <c r="H539" i="9"/>
  <c r="I539" i="9"/>
  <c r="J539" i="9"/>
  <c r="G540" i="9"/>
  <c r="H540" i="9"/>
  <c r="I540" i="9"/>
  <c r="J540" i="9"/>
  <c r="G541" i="9"/>
  <c r="H541" i="9"/>
  <c r="I541" i="9"/>
  <c r="J541" i="9"/>
  <c r="G542" i="9"/>
  <c r="H542" i="9"/>
  <c r="I542" i="9"/>
  <c r="J542" i="9"/>
  <c r="G543" i="9"/>
  <c r="H543" i="9"/>
  <c r="I543" i="9"/>
  <c r="J543" i="9"/>
  <c r="G544" i="9"/>
  <c r="H544" i="9"/>
  <c r="I544" i="9"/>
  <c r="J544" i="9"/>
  <c r="G545" i="9"/>
  <c r="H545" i="9"/>
  <c r="I545" i="9"/>
  <c r="J545" i="9"/>
  <c r="G546" i="9"/>
  <c r="H546" i="9"/>
  <c r="I546" i="9"/>
  <c r="J546" i="9"/>
  <c r="G547" i="9"/>
  <c r="H547" i="9"/>
  <c r="I547" i="9"/>
  <c r="J547" i="9"/>
  <c r="G548" i="9"/>
  <c r="H548" i="9"/>
  <c r="I548" i="9"/>
  <c r="J548" i="9"/>
  <c r="G549" i="9"/>
  <c r="H549" i="9"/>
  <c r="I549" i="9"/>
  <c r="J549" i="9"/>
  <c r="G550" i="9"/>
  <c r="H550" i="9"/>
  <c r="I550" i="9"/>
  <c r="J550" i="9"/>
  <c r="G551" i="9"/>
  <c r="H551" i="9"/>
  <c r="I551" i="9"/>
  <c r="J551" i="9"/>
  <c r="G552" i="9"/>
  <c r="H552" i="9"/>
  <c r="I552" i="9"/>
  <c r="J552" i="9"/>
  <c r="G553" i="9"/>
  <c r="H553" i="9"/>
  <c r="I553" i="9"/>
  <c r="J553" i="9"/>
  <c r="G554" i="9"/>
  <c r="H554" i="9"/>
  <c r="I554" i="9"/>
  <c r="J554" i="9"/>
  <c r="G555" i="9"/>
  <c r="H555" i="9"/>
  <c r="I555" i="9"/>
  <c r="J555" i="9"/>
  <c r="G556" i="9"/>
  <c r="H556" i="9"/>
  <c r="I556" i="9"/>
  <c r="J556" i="9"/>
  <c r="G557" i="9"/>
  <c r="H557" i="9"/>
  <c r="I557" i="9"/>
  <c r="J557" i="9"/>
  <c r="G558" i="9"/>
  <c r="H558" i="9"/>
  <c r="I558" i="9"/>
  <c r="J558" i="9"/>
  <c r="G559" i="9"/>
  <c r="H559" i="9"/>
  <c r="I559" i="9"/>
  <c r="J559" i="9"/>
  <c r="G560" i="9"/>
  <c r="H560" i="9"/>
  <c r="I560" i="9"/>
  <c r="J560" i="9"/>
  <c r="G561" i="9"/>
  <c r="H561" i="9"/>
  <c r="I561" i="9"/>
  <c r="J561" i="9"/>
  <c r="G562" i="9"/>
  <c r="H562" i="9"/>
  <c r="I562" i="9"/>
  <c r="J562" i="9"/>
  <c r="G563" i="9"/>
  <c r="H563" i="9"/>
  <c r="I563" i="9"/>
  <c r="J563" i="9"/>
  <c r="G564" i="9"/>
  <c r="H564" i="9"/>
  <c r="I564" i="9"/>
  <c r="J564" i="9"/>
  <c r="G565" i="9"/>
  <c r="H565" i="9"/>
  <c r="I565" i="9"/>
  <c r="J565" i="9"/>
  <c r="G566" i="9"/>
  <c r="H566" i="9"/>
  <c r="I566" i="9"/>
  <c r="J566" i="9"/>
  <c r="G567" i="9"/>
  <c r="H567" i="9"/>
  <c r="I567" i="9"/>
  <c r="J567" i="9"/>
  <c r="G568" i="9"/>
  <c r="H568" i="9"/>
  <c r="I568" i="9"/>
  <c r="J568" i="9"/>
  <c r="G569" i="9"/>
  <c r="H569" i="9"/>
  <c r="I569" i="9"/>
  <c r="J569" i="9"/>
  <c r="G570" i="9"/>
  <c r="H570" i="9"/>
  <c r="I570" i="9"/>
  <c r="J570" i="9"/>
  <c r="G571" i="9"/>
  <c r="H571" i="9"/>
  <c r="I571" i="9"/>
  <c r="J571" i="9"/>
  <c r="G572" i="9"/>
  <c r="H572" i="9"/>
  <c r="I572" i="9"/>
  <c r="J572" i="9"/>
  <c r="G573" i="9"/>
  <c r="H573" i="9"/>
  <c r="I573" i="9"/>
  <c r="J573" i="9"/>
  <c r="G574" i="9"/>
  <c r="H574" i="9"/>
  <c r="I574" i="9"/>
  <c r="J574" i="9"/>
  <c r="G575" i="9"/>
  <c r="H575" i="9"/>
  <c r="I575" i="9"/>
  <c r="J575" i="9"/>
  <c r="G576" i="9"/>
  <c r="H576" i="9"/>
  <c r="I576" i="9"/>
  <c r="J576" i="9"/>
  <c r="G577" i="9"/>
  <c r="H577" i="9"/>
  <c r="I577" i="9"/>
  <c r="J577" i="9"/>
  <c r="G578" i="9"/>
  <c r="H578" i="9"/>
  <c r="I578" i="9"/>
  <c r="J578" i="9"/>
  <c r="G579" i="9"/>
  <c r="H579" i="9"/>
  <c r="I579" i="9"/>
  <c r="J579" i="9"/>
  <c r="G580" i="9"/>
  <c r="H580" i="9"/>
  <c r="I580" i="9"/>
  <c r="J580" i="9"/>
  <c r="G581" i="9"/>
  <c r="H581" i="9"/>
  <c r="I581" i="9"/>
  <c r="J581" i="9"/>
  <c r="G582" i="9"/>
  <c r="H582" i="9"/>
  <c r="I582" i="9"/>
  <c r="J582" i="9"/>
  <c r="G583" i="9"/>
  <c r="H583" i="9"/>
  <c r="I583" i="9"/>
  <c r="J583" i="9"/>
  <c r="G584" i="9"/>
  <c r="H584" i="9"/>
  <c r="I584" i="9"/>
  <c r="J584" i="9"/>
  <c r="G585" i="9"/>
  <c r="H585" i="9"/>
  <c r="I585" i="9"/>
  <c r="J585" i="9"/>
  <c r="G586" i="9"/>
  <c r="H586" i="9"/>
  <c r="I586" i="9"/>
  <c r="J586" i="9"/>
  <c r="G587" i="9"/>
  <c r="H587" i="9"/>
  <c r="I587" i="9"/>
  <c r="J587" i="9"/>
  <c r="G588" i="9"/>
  <c r="H588" i="9"/>
  <c r="I588" i="9"/>
  <c r="J588" i="9"/>
  <c r="G589" i="9"/>
  <c r="H589" i="9"/>
  <c r="I589" i="9"/>
  <c r="J589" i="9"/>
  <c r="G590" i="9"/>
  <c r="H590" i="9"/>
  <c r="I590" i="9"/>
  <c r="J590" i="9"/>
  <c r="G591" i="9"/>
  <c r="H591" i="9"/>
  <c r="I591" i="9"/>
  <c r="J591" i="9"/>
  <c r="G592" i="9"/>
  <c r="H592" i="9"/>
  <c r="I592" i="9"/>
  <c r="J592" i="9"/>
  <c r="G593" i="9"/>
  <c r="H593" i="9"/>
  <c r="I593" i="9"/>
  <c r="J593" i="9"/>
  <c r="G594" i="9"/>
  <c r="H594" i="9"/>
  <c r="I594" i="9"/>
  <c r="J594" i="9"/>
  <c r="G595" i="9"/>
  <c r="H595" i="9"/>
  <c r="I595" i="9"/>
  <c r="J595" i="9"/>
  <c r="G596" i="9"/>
  <c r="H596" i="9"/>
  <c r="I596" i="9"/>
  <c r="J596" i="9"/>
  <c r="G597" i="9"/>
  <c r="H597" i="9"/>
  <c r="I597" i="9"/>
  <c r="J597" i="9"/>
  <c r="G598" i="9"/>
  <c r="H598" i="9"/>
  <c r="I598" i="9"/>
  <c r="J598" i="9"/>
  <c r="G599" i="9"/>
  <c r="H599" i="9"/>
  <c r="I599" i="9"/>
  <c r="J599" i="9"/>
  <c r="G600" i="9"/>
  <c r="H600" i="9"/>
  <c r="I600" i="9"/>
  <c r="J600" i="9"/>
  <c r="G601" i="9"/>
  <c r="H601" i="9"/>
  <c r="I601" i="9"/>
  <c r="J601" i="9"/>
  <c r="G602" i="9"/>
  <c r="H602" i="9"/>
  <c r="I602" i="9"/>
  <c r="J602" i="9"/>
  <c r="G603" i="9"/>
  <c r="H603" i="9"/>
  <c r="I603" i="9"/>
  <c r="J603" i="9"/>
  <c r="G604" i="9"/>
  <c r="H604" i="9"/>
  <c r="I604" i="9"/>
  <c r="J604" i="9"/>
  <c r="G605" i="9"/>
  <c r="H605" i="9"/>
  <c r="I605" i="9"/>
  <c r="J605" i="9"/>
  <c r="G606" i="9"/>
  <c r="H606" i="9"/>
  <c r="I606" i="9"/>
  <c r="J606" i="9"/>
  <c r="G607" i="9"/>
  <c r="H607" i="9"/>
  <c r="I607" i="9"/>
  <c r="J607" i="9"/>
  <c r="G608" i="9"/>
  <c r="H608" i="9"/>
  <c r="I608" i="9"/>
  <c r="J608" i="9"/>
  <c r="G609" i="9"/>
  <c r="H609" i="9"/>
  <c r="I609" i="9"/>
  <c r="J609" i="9"/>
  <c r="G610" i="9"/>
  <c r="H610" i="9"/>
  <c r="I610" i="9"/>
  <c r="J610" i="9"/>
  <c r="G611" i="9"/>
  <c r="H611" i="9"/>
  <c r="I611" i="9"/>
  <c r="J611" i="9"/>
  <c r="G612" i="9"/>
  <c r="H612" i="9"/>
  <c r="I612" i="9"/>
  <c r="J612" i="9"/>
  <c r="G613" i="9"/>
  <c r="H613" i="9"/>
  <c r="I613" i="9"/>
  <c r="J613" i="9"/>
  <c r="G614" i="9"/>
  <c r="H614" i="9"/>
  <c r="I614" i="9"/>
  <c r="J614" i="9"/>
  <c r="G615" i="9"/>
  <c r="H615" i="9"/>
  <c r="I615" i="9"/>
  <c r="J615" i="9"/>
  <c r="G616" i="9"/>
  <c r="H616" i="9"/>
  <c r="I616" i="9"/>
  <c r="J616" i="9"/>
  <c r="G617" i="9"/>
  <c r="H617" i="9"/>
  <c r="I617" i="9"/>
  <c r="J617" i="9"/>
  <c r="G618" i="9"/>
  <c r="H618" i="9"/>
  <c r="I618" i="9"/>
  <c r="J618" i="9"/>
  <c r="G619" i="9"/>
  <c r="H619" i="9"/>
  <c r="I619" i="9"/>
  <c r="J619" i="9"/>
  <c r="G620" i="9"/>
  <c r="H620" i="9"/>
  <c r="I620" i="9"/>
  <c r="J620" i="9"/>
  <c r="G621" i="9"/>
  <c r="H621" i="9"/>
  <c r="I621" i="9"/>
  <c r="J621" i="9"/>
  <c r="G622" i="9"/>
  <c r="H622" i="9"/>
  <c r="I622" i="9"/>
  <c r="J622" i="9"/>
  <c r="G623" i="9"/>
  <c r="H623" i="9"/>
  <c r="I623" i="9"/>
  <c r="J623" i="9"/>
  <c r="G624" i="9"/>
  <c r="H624" i="9"/>
  <c r="I624" i="9"/>
  <c r="J624" i="9"/>
  <c r="G625" i="9"/>
  <c r="H625" i="9"/>
  <c r="I625" i="9"/>
  <c r="J625" i="9"/>
  <c r="G626" i="9"/>
  <c r="H626" i="9"/>
  <c r="I626" i="9"/>
  <c r="J626" i="9"/>
  <c r="G627" i="9"/>
  <c r="H627" i="9"/>
  <c r="I627" i="9"/>
  <c r="J627" i="9"/>
  <c r="G628" i="9"/>
  <c r="H628" i="9"/>
  <c r="I628" i="9"/>
  <c r="J628" i="9"/>
  <c r="G629" i="9"/>
  <c r="H629" i="9"/>
  <c r="I629" i="9"/>
  <c r="J629" i="9"/>
  <c r="G630" i="9"/>
  <c r="H630" i="9"/>
  <c r="I630" i="9"/>
  <c r="J630" i="9"/>
  <c r="G631" i="9"/>
  <c r="H631" i="9"/>
  <c r="I631" i="9"/>
  <c r="J631" i="9"/>
  <c r="G632" i="9"/>
  <c r="H632" i="9"/>
  <c r="I632" i="9"/>
  <c r="J632" i="9"/>
  <c r="G633" i="9"/>
  <c r="H633" i="9"/>
  <c r="I633" i="9"/>
  <c r="J633" i="9"/>
  <c r="G634" i="9"/>
  <c r="H634" i="9"/>
  <c r="I634" i="9"/>
  <c r="J634" i="9"/>
  <c r="G635" i="9"/>
  <c r="H635" i="9"/>
  <c r="I635" i="9"/>
  <c r="J635" i="9"/>
  <c r="G636" i="9"/>
  <c r="H636" i="9"/>
  <c r="I636" i="9"/>
  <c r="J636" i="9"/>
  <c r="G637" i="9"/>
  <c r="H637" i="9"/>
  <c r="I637" i="9"/>
  <c r="J637" i="9"/>
  <c r="G638" i="9"/>
  <c r="H638" i="9"/>
  <c r="I638" i="9"/>
  <c r="J638" i="9"/>
  <c r="G639" i="9"/>
  <c r="H639" i="9"/>
  <c r="I639" i="9"/>
  <c r="J639" i="9"/>
  <c r="G640" i="9"/>
  <c r="H640" i="9"/>
  <c r="I640" i="9"/>
  <c r="J640" i="9"/>
  <c r="G641" i="9"/>
  <c r="H641" i="9"/>
  <c r="I641" i="9"/>
  <c r="J641" i="9"/>
  <c r="G642" i="9"/>
  <c r="H642" i="9"/>
  <c r="I642" i="9"/>
  <c r="J642" i="9"/>
  <c r="G643" i="9"/>
  <c r="H643" i="9"/>
  <c r="I643" i="9"/>
  <c r="J643" i="9"/>
  <c r="G644" i="9"/>
  <c r="H644" i="9"/>
  <c r="I644" i="9"/>
  <c r="J644" i="9"/>
  <c r="G645" i="9"/>
  <c r="H645" i="9"/>
  <c r="I645" i="9"/>
  <c r="J645" i="9"/>
  <c r="G646" i="9"/>
  <c r="H646" i="9"/>
  <c r="I646" i="9"/>
  <c r="J646" i="9"/>
  <c r="G647" i="9"/>
  <c r="H647" i="9"/>
  <c r="I647" i="9"/>
  <c r="J647" i="9"/>
  <c r="G648" i="9"/>
  <c r="H648" i="9"/>
  <c r="I648" i="9"/>
  <c r="J648" i="9"/>
  <c r="G649" i="9"/>
  <c r="H649" i="9"/>
  <c r="I649" i="9"/>
  <c r="J649" i="9"/>
  <c r="G650" i="9"/>
  <c r="H650" i="9"/>
  <c r="I650" i="9"/>
  <c r="J650" i="9"/>
  <c r="G651" i="9"/>
  <c r="H651" i="9"/>
  <c r="I651" i="9"/>
  <c r="J651" i="9"/>
  <c r="G652" i="9"/>
  <c r="H652" i="9"/>
  <c r="I652" i="9"/>
  <c r="J652" i="9"/>
  <c r="G653" i="9"/>
  <c r="H653" i="9"/>
  <c r="I653" i="9"/>
  <c r="J653" i="9"/>
  <c r="G654" i="9"/>
  <c r="H654" i="9"/>
  <c r="I654" i="9"/>
  <c r="J654" i="9"/>
  <c r="G655" i="9"/>
  <c r="H655" i="9"/>
  <c r="I655" i="9"/>
  <c r="J655" i="9"/>
  <c r="G656" i="9"/>
  <c r="H656" i="9"/>
  <c r="I656" i="9"/>
  <c r="J656" i="9"/>
  <c r="G657" i="9"/>
  <c r="H657" i="9"/>
  <c r="I657" i="9"/>
  <c r="J657" i="9"/>
  <c r="G658" i="9"/>
  <c r="H658" i="9"/>
  <c r="I658" i="9"/>
  <c r="J658" i="9"/>
  <c r="G659" i="9"/>
  <c r="H659" i="9"/>
  <c r="I659" i="9"/>
  <c r="J659" i="9"/>
  <c r="G660" i="9"/>
  <c r="H660" i="9"/>
  <c r="I660" i="9"/>
  <c r="J660" i="9"/>
  <c r="G661" i="9"/>
  <c r="H661" i="9"/>
  <c r="I661" i="9"/>
  <c r="J661" i="9"/>
  <c r="G662" i="9"/>
  <c r="H662" i="9"/>
  <c r="I662" i="9"/>
  <c r="J662" i="9"/>
  <c r="G663" i="9"/>
  <c r="H663" i="9"/>
  <c r="I663" i="9"/>
  <c r="J663" i="9"/>
  <c r="G664" i="9"/>
  <c r="H664" i="9"/>
  <c r="I664" i="9"/>
  <c r="J664" i="9"/>
  <c r="G665" i="9"/>
  <c r="H665" i="9"/>
  <c r="I665" i="9"/>
  <c r="J665" i="9"/>
  <c r="G666" i="9"/>
  <c r="H666" i="9"/>
  <c r="I666" i="9"/>
  <c r="J666" i="9"/>
  <c r="G667" i="9"/>
  <c r="H667" i="9"/>
  <c r="I667" i="9"/>
  <c r="J667" i="9"/>
  <c r="G668" i="9"/>
  <c r="H668" i="9"/>
  <c r="I668" i="9"/>
  <c r="J668" i="9"/>
  <c r="G669" i="9"/>
  <c r="H669" i="9"/>
  <c r="I669" i="9"/>
  <c r="J669" i="9"/>
  <c r="G670" i="9"/>
  <c r="H670" i="9"/>
  <c r="I670" i="9"/>
  <c r="J670" i="9"/>
  <c r="G671" i="9"/>
  <c r="H671" i="9"/>
  <c r="I671" i="9"/>
  <c r="J671" i="9"/>
  <c r="G672" i="9"/>
  <c r="H672" i="9"/>
  <c r="I672" i="9"/>
  <c r="J672" i="9"/>
  <c r="G673" i="9"/>
  <c r="H673" i="9"/>
  <c r="I673" i="9"/>
  <c r="J673" i="9"/>
  <c r="G674" i="9"/>
  <c r="H674" i="9"/>
  <c r="I674" i="9"/>
  <c r="J674" i="9"/>
  <c r="G675" i="9"/>
  <c r="H675" i="9"/>
  <c r="I675" i="9"/>
  <c r="J675" i="9"/>
  <c r="G676" i="9"/>
  <c r="H676" i="9"/>
  <c r="I676" i="9"/>
  <c r="J676" i="9"/>
  <c r="G677" i="9"/>
  <c r="H677" i="9"/>
  <c r="I677" i="9"/>
  <c r="J677" i="9"/>
  <c r="G678" i="9"/>
  <c r="H678" i="9"/>
  <c r="I678" i="9"/>
  <c r="J678" i="9"/>
  <c r="G679" i="9"/>
  <c r="H679" i="9"/>
  <c r="I679" i="9"/>
  <c r="J679" i="9"/>
  <c r="G680" i="9"/>
  <c r="H680" i="9"/>
  <c r="I680" i="9"/>
  <c r="J680" i="9"/>
  <c r="G681" i="9"/>
  <c r="H681" i="9"/>
  <c r="I681" i="9"/>
  <c r="J681" i="9"/>
  <c r="G682" i="9"/>
  <c r="H682" i="9"/>
  <c r="I682" i="9"/>
  <c r="J682" i="9"/>
  <c r="G683" i="9"/>
  <c r="H683" i="9"/>
  <c r="I683" i="9"/>
  <c r="J683" i="9"/>
  <c r="G684" i="9"/>
  <c r="H684" i="9"/>
  <c r="I684" i="9"/>
  <c r="J684" i="9"/>
  <c r="G685" i="9"/>
  <c r="H685" i="9"/>
  <c r="I685" i="9"/>
  <c r="J685" i="9"/>
  <c r="G686" i="9"/>
  <c r="H686" i="9"/>
  <c r="I686" i="9"/>
  <c r="J686" i="9"/>
  <c r="G687" i="9"/>
  <c r="H687" i="9"/>
  <c r="I687" i="9"/>
  <c r="J687" i="9"/>
  <c r="G688" i="9"/>
  <c r="H688" i="9"/>
  <c r="I688" i="9"/>
  <c r="J688" i="9"/>
  <c r="G689" i="9"/>
  <c r="H689" i="9"/>
  <c r="I689" i="9"/>
  <c r="J689" i="9"/>
  <c r="G690" i="9"/>
  <c r="H690" i="9"/>
  <c r="I690" i="9"/>
  <c r="J690" i="9"/>
  <c r="G691" i="9"/>
  <c r="H691" i="9"/>
  <c r="I691" i="9"/>
  <c r="J691" i="9"/>
  <c r="G692" i="9"/>
  <c r="H692" i="9"/>
  <c r="I692" i="9"/>
  <c r="J692" i="9"/>
  <c r="G693" i="9"/>
  <c r="H693" i="9"/>
  <c r="I693" i="9"/>
  <c r="J693" i="9"/>
  <c r="G694" i="9"/>
  <c r="H694" i="9"/>
  <c r="I694" i="9"/>
  <c r="J694" i="9"/>
  <c r="G695" i="9"/>
  <c r="H695" i="9"/>
  <c r="I695" i="9"/>
  <c r="J695" i="9"/>
  <c r="G696" i="9"/>
  <c r="H696" i="9"/>
  <c r="I696" i="9"/>
  <c r="J696" i="9"/>
  <c r="G697" i="9"/>
  <c r="H697" i="9"/>
  <c r="I697" i="9"/>
  <c r="J697" i="9"/>
  <c r="G698" i="9"/>
  <c r="H698" i="9"/>
  <c r="I698" i="9"/>
  <c r="J698" i="9"/>
  <c r="G699" i="9"/>
  <c r="H699" i="9"/>
  <c r="I699" i="9"/>
  <c r="J699" i="9"/>
  <c r="G700" i="9"/>
  <c r="H700" i="9"/>
  <c r="I700" i="9"/>
  <c r="J700" i="9"/>
  <c r="G701" i="9"/>
  <c r="H701" i="9"/>
  <c r="I701" i="9"/>
  <c r="J701" i="9"/>
  <c r="G702" i="9"/>
  <c r="H702" i="9"/>
  <c r="I702" i="9"/>
  <c r="J702" i="9"/>
  <c r="G703" i="9"/>
  <c r="H703" i="9"/>
  <c r="I703" i="9"/>
  <c r="J703" i="9"/>
  <c r="G704" i="9"/>
  <c r="H704" i="9"/>
  <c r="I704" i="9"/>
  <c r="J704" i="9"/>
  <c r="G705" i="9"/>
  <c r="H705" i="9"/>
  <c r="I705" i="9"/>
  <c r="J705" i="9"/>
  <c r="G706" i="9"/>
  <c r="H706" i="9"/>
  <c r="I706" i="9"/>
  <c r="J706" i="9"/>
  <c r="G707" i="9"/>
  <c r="H707" i="9"/>
  <c r="I707" i="9"/>
  <c r="J707" i="9"/>
  <c r="G708" i="9"/>
  <c r="H708" i="9"/>
  <c r="I708" i="9"/>
  <c r="J708" i="9"/>
  <c r="G709" i="9"/>
  <c r="H709" i="9"/>
  <c r="I709" i="9"/>
  <c r="J709" i="9"/>
  <c r="G710" i="9"/>
  <c r="H710" i="9"/>
  <c r="I710" i="9"/>
  <c r="J710" i="9"/>
  <c r="G711" i="9"/>
  <c r="H711" i="9"/>
  <c r="I711" i="9"/>
  <c r="J711" i="9"/>
  <c r="G712" i="9"/>
  <c r="H712" i="9"/>
  <c r="I712" i="9"/>
  <c r="J712" i="9"/>
  <c r="G713" i="9"/>
  <c r="H713" i="9"/>
  <c r="I713" i="9"/>
  <c r="J713" i="9"/>
  <c r="G714" i="9"/>
  <c r="H714" i="9"/>
  <c r="I714" i="9"/>
  <c r="J714" i="9"/>
  <c r="G715" i="9"/>
  <c r="H715" i="9"/>
  <c r="I715" i="9"/>
  <c r="J715" i="9"/>
  <c r="G716" i="9"/>
  <c r="H716" i="9"/>
  <c r="I716" i="9"/>
  <c r="J716" i="9"/>
  <c r="G717" i="9"/>
  <c r="H717" i="9"/>
  <c r="I717" i="9"/>
  <c r="J717" i="9"/>
  <c r="G718" i="9"/>
  <c r="H718" i="9"/>
  <c r="I718" i="9"/>
  <c r="J718" i="9"/>
  <c r="G719" i="9"/>
  <c r="H719" i="9"/>
  <c r="I719" i="9"/>
  <c r="J719" i="9"/>
  <c r="G720" i="9"/>
  <c r="H720" i="9"/>
  <c r="I720" i="9"/>
  <c r="J720" i="9"/>
  <c r="G721" i="9"/>
  <c r="H721" i="9"/>
  <c r="I721" i="9"/>
  <c r="J721" i="9"/>
  <c r="G722" i="9"/>
  <c r="H722" i="9"/>
  <c r="I722" i="9"/>
  <c r="J722" i="9"/>
  <c r="G723" i="9"/>
  <c r="H723" i="9"/>
  <c r="I723" i="9"/>
  <c r="J723" i="9"/>
  <c r="G724" i="9"/>
  <c r="H724" i="9"/>
  <c r="I724" i="9"/>
  <c r="J724" i="9"/>
  <c r="G725" i="9"/>
  <c r="H725" i="9"/>
  <c r="I725" i="9"/>
  <c r="J725" i="9"/>
  <c r="G726" i="9"/>
  <c r="H726" i="9"/>
  <c r="I726" i="9"/>
  <c r="J726" i="9"/>
  <c r="G727" i="9"/>
  <c r="H727" i="9"/>
  <c r="I727" i="9"/>
  <c r="J727" i="9"/>
  <c r="G728" i="9"/>
  <c r="H728" i="9"/>
  <c r="I728" i="9"/>
  <c r="J728" i="9"/>
  <c r="G729" i="9"/>
  <c r="H729" i="9"/>
  <c r="I729" i="9"/>
  <c r="J729" i="9"/>
  <c r="G730" i="9"/>
  <c r="H730" i="9"/>
  <c r="I730" i="9"/>
  <c r="J730" i="9"/>
  <c r="G731" i="9"/>
  <c r="H731" i="9"/>
  <c r="I731" i="9"/>
  <c r="J731" i="9"/>
  <c r="G732" i="9"/>
  <c r="H732" i="9"/>
  <c r="I732" i="9"/>
  <c r="J732" i="9"/>
  <c r="G733" i="9"/>
  <c r="H733" i="9"/>
  <c r="I733" i="9"/>
  <c r="J733" i="9"/>
  <c r="G734" i="9"/>
  <c r="H734" i="9"/>
  <c r="I734" i="9"/>
  <c r="J734" i="9"/>
  <c r="G735" i="9"/>
  <c r="H735" i="9"/>
  <c r="I735" i="9"/>
  <c r="J735" i="9"/>
  <c r="G736" i="9"/>
  <c r="H736" i="9"/>
  <c r="I736" i="9"/>
  <c r="J736" i="9"/>
  <c r="G737" i="9"/>
  <c r="H737" i="9"/>
  <c r="I737" i="9"/>
  <c r="J737" i="9"/>
  <c r="G738" i="9"/>
  <c r="H738" i="9"/>
  <c r="I738" i="9"/>
  <c r="J738" i="9"/>
  <c r="G739" i="9"/>
  <c r="H739" i="9"/>
  <c r="I739" i="9"/>
  <c r="J739" i="9"/>
  <c r="G740" i="9"/>
  <c r="H740" i="9"/>
  <c r="I740" i="9"/>
  <c r="J740" i="9"/>
  <c r="G741" i="9"/>
  <c r="H741" i="9"/>
  <c r="I741" i="9"/>
  <c r="J741" i="9"/>
  <c r="G742" i="9"/>
  <c r="H742" i="9"/>
  <c r="I742" i="9"/>
  <c r="J742" i="9"/>
  <c r="G743" i="9"/>
  <c r="H743" i="9"/>
  <c r="I743" i="9"/>
  <c r="J743" i="9"/>
  <c r="G744" i="9"/>
  <c r="H744" i="9"/>
  <c r="I744" i="9"/>
  <c r="J744" i="9"/>
  <c r="G745" i="9"/>
  <c r="H745" i="9"/>
  <c r="I745" i="9"/>
  <c r="J745" i="9"/>
  <c r="G746" i="9"/>
  <c r="H746" i="9"/>
  <c r="I746" i="9"/>
  <c r="J746" i="9"/>
  <c r="G747" i="9"/>
  <c r="H747" i="9"/>
  <c r="I747" i="9"/>
  <c r="J747" i="9"/>
  <c r="G748" i="9"/>
  <c r="H748" i="9"/>
  <c r="I748" i="9"/>
  <c r="J748" i="9"/>
  <c r="G749" i="9"/>
  <c r="H749" i="9"/>
  <c r="I749" i="9"/>
  <c r="J749" i="9"/>
  <c r="G750" i="9"/>
  <c r="H750" i="9"/>
  <c r="I750" i="9"/>
  <c r="J750" i="9"/>
  <c r="G751" i="9"/>
  <c r="H751" i="9"/>
  <c r="I751" i="9"/>
  <c r="J751" i="9"/>
  <c r="G752" i="9"/>
  <c r="H752" i="9"/>
  <c r="I752" i="9"/>
  <c r="J752" i="9"/>
  <c r="G753" i="9"/>
  <c r="H753" i="9"/>
  <c r="I753" i="9"/>
  <c r="J753" i="9"/>
  <c r="G754" i="9"/>
  <c r="H754" i="9"/>
  <c r="I754" i="9"/>
  <c r="J754" i="9"/>
  <c r="G755" i="9"/>
  <c r="H755" i="9"/>
  <c r="I755" i="9"/>
  <c r="J755" i="9"/>
  <c r="G756" i="9"/>
  <c r="H756" i="9"/>
  <c r="I756" i="9"/>
  <c r="J756" i="9"/>
  <c r="G757" i="9"/>
  <c r="H757" i="9"/>
  <c r="I757" i="9"/>
  <c r="J757" i="9"/>
  <c r="G758" i="9"/>
  <c r="H758" i="9"/>
  <c r="I758" i="9"/>
  <c r="J758" i="9"/>
  <c r="G759" i="9"/>
  <c r="H759" i="9"/>
  <c r="I759" i="9"/>
  <c r="J759" i="9"/>
  <c r="G760" i="9"/>
  <c r="H760" i="9"/>
  <c r="I760" i="9"/>
  <c r="J760" i="9"/>
  <c r="G761" i="9"/>
  <c r="H761" i="9"/>
  <c r="I761" i="9"/>
  <c r="J761" i="9"/>
  <c r="G762" i="9"/>
  <c r="H762" i="9"/>
  <c r="I762" i="9"/>
  <c r="J762" i="9"/>
  <c r="G763" i="9"/>
  <c r="H763" i="9"/>
  <c r="I763" i="9"/>
  <c r="J763" i="9"/>
  <c r="G764" i="9"/>
  <c r="H764" i="9"/>
  <c r="I764" i="9"/>
  <c r="J764" i="9"/>
  <c r="G765" i="9"/>
  <c r="H765" i="9"/>
  <c r="I765" i="9"/>
  <c r="J765" i="9"/>
  <c r="G766" i="9"/>
  <c r="H766" i="9"/>
  <c r="I766" i="9"/>
  <c r="J766" i="9"/>
  <c r="G767" i="9"/>
  <c r="H767" i="9"/>
  <c r="I767" i="9"/>
  <c r="J767" i="9"/>
  <c r="G768" i="9"/>
  <c r="H768" i="9"/>
  <c r="I768" i="9"/>
  <c r="J768" i="9"/>
  <c r="G769" i="9"/>
  <c r="H769" i="9"/>
  <c r="I769" i="9"/>
  <c r="J769" i="9"/>
  <c r="G770" i="9"/>
  <c r="H770" i="9"/>
  <c r="I770" i="9"/>
  <c r="J770" i="9"/>
  <c r="G771" i="9"/>
  <c r="H771" i="9"/>
  <c r="I771" i="9"/>
  <c r="J771" i="9"/>
  <c r="G772" i="9"/>
  <c r="H772" i="9"/>
  <c r="I772" i="9"/>
  <c r="J772" i="9"/>
  <c r="G773" i="9"/>
  <c r="H773" i="9"/>
  <c r="I773" i="9"/>
  <c r="J773" i="9"/>
  <c r="G774" i="9"/>
  <c r="H774" i="9"/>
  <c r="I774" i="9"/>
  <c r="J774" i="9"/>
  <c r="G775" i="9"/>
  <c r="H775" i="9"/>
  <c r="I775" i="9"/>
  <c r="J775" i="9"/>
  <c r="G776" i="9"/>
  <c r="H776" i="9"/>
  <c r="I776" i="9"/>
  <c r="J776" i="9"/>
  <c r="G777" i="9"/>
  <c r="H777" i="9"/>
  <c r="I777" i="9"/>
  <c r="J777" i="9"/>
  <c r="G778" i="9"/>
  <c r="H778" i="9"/>
  <c r="I778" i="9"/>
  <c r="J778" i="9"/>
  <c r="G779" i="9"/>
  <c r="H779" i="9"/>
  <c r="I779" i="9"/>
  <c r="J779" i="9"/>
  <c r="G780" i="9"/>
  <c r="H780" i="9"/>
  <c r="I780" i="9"/>
  <c r="J780" i="9"/>
  <c r="G781" i="9"/>
  <c r="H781" i="9"/>
  <c r="I781" i="9"/>
  <c r="J781" i="9"/>
  <c r="G782" i="9"/>
  <c r="H782" i="9"/>
  <c r="I782" i="9"/>
  <c r="J782" i="9"/>
  <c r="G783" i="9"/>
  <c r="H783" i="9"/>
  <c r="I783" i="9"/>
  <c r="J783" i="9"/>
  <c r="G784" i="9"/>
  <c r="H784" i="9"/>
  <c r="I784" i="9"/>
  <c r="J784" i="9"/>
  <c r="G785" i="9"/>
  <c r="H785" i="9"/>
  <c r="I785" i="9"/>
  <c r="J785" i="9"/>
  <c r="G786" i="9"/>
  <c r="H786" i="9"/>
  <c r="I786" i="9"/>
  <c r="J786" i="9"/>
  <c r="G787" i="9"/>
  <c r="H787" i="9"/>
  <c r="I787" i="9"/>
  <c r="J787" i="9"/>
  <c r="G788" i="9"/>
  <c r="H788" i="9"/>
  <c r="I788" i="9"/>
  <c r="J788" i="9"/>
  <c r="G789" i="9"/>
  <c r="H789" i="9"/>
  <c r="I789" i="9"/>
  <c r="J789" i="9"/>
  <c r="G790" i="9"/>
  <c r="H790" i="9"/>
  <c r="I790" i="9"/>
  <c r="J790" i="9"/>
  <c r="G791" i="9"/>
  <c r="H791" i="9"/>
  <c r="I791" i="9"/>
  <c r="J791" i="9"/>
  <c r="G792" i="9"/>
  <c r="H792" i="9"/>
  <c r="I792" i="9"/>
  <c r="J792" i="9"/>
  <c r="G793" i="9"/>
  <c r="H793" i="9"/>
  <c r="I793" i="9"/>
  <c r="J793" i="9"/>
  <c r="G794" i="9"/>
  <c r="H794" i="9"/>
  <c r="I794" i="9"/>
  <c r="J794" i="9"/>
  <c r="G795" i="9"/>
  <c r="H795" i="9"/>
  <c r="I795" i="9"/>
  <c r="J795" i="9"/>
  <c r="G796" i="9"/>
  <c r="H796" i="9"/>
  <c r="I796" i="9"/>
  <c r="J796" i="9"/>
  <c r="G797" i="9"/>
  <c r="H797" i="9"/>
  <c r="I797" i="9"/>
  <c r="J797" i="9"/>
  <c r="G798" i="9"/>
  <c r="H798" i="9"/>
  <c r="I798" i="9"/>
  <c r="J798" i="9"/>
  <c r="G799" i="9"/>
  <c r="H799" i="9"/>
  <c r="I799" i="9"/>
  <c r="J799" i="9"/>
  <c r="G800" i="9"/>
  <c r="H800" i="9"/>
  <c r="I800" i="9"/>
  <c r="J800" i="9"/>
  <c r="G801" i="9"/>
  <c r="H801" i="9"/>
  <c r="I801" i="9"/>
  <c r="J801" i="9"/>
  <c r="G802" i="9"/>
  <c r="H802" i="9"/>
  <c r="I802" i="9"/>
  <c r="J802" i="9"/>
  <c r="G803" i="9"/>
  <c r="H803" i="9"/>
  <c r="I803" i="9"/>
  <c r="J803" i="9"/>
  <c r="G804" i="9"/>
  <c r="H804" i="9"/>
  <c r="I804" i="9"/>
  <c r="J804" i="9"/>
  <c r="G805" i="9"/>
  <c r="H805" i="9"/>
  <c r="I805" i="9"/>
  <c r="J805" i="9"/>
  <c r="G806" i="9"/>
  <c r="H806" i="9"/>
  <c r="I806" i="9"/>
  <c r="J806" i="9"/>
  <c r="G807" i="9"/>
  <c r="H807" i="9"/>
  <c r="I807" i="9"/>
  <c r="J807" i="9"/>
  <c r="G808" i="9"/>
  <c r="H808" i="9"/>
  <c r="I808" i="9"/>
  <c r="J808" i="9"/>
  <c r="G809" i="9"/>
  <c r="H809" i="9"/>
  <c r="I809" i="9"/>
  <c r="J809" i="9"/>
  <c r="G810" i="9"/>
  <c r="H810" i="9"/>
  <c r="I810" i="9"/>
  <c r="J810" i="9"/>
  <c r="G811" i="9"/>
  <c r="H811" i="9"/>
  <c r="I811" i="9"/>
  <c r="J811" i="9"/>
  <c r="G812" i="9"/>
  <c r="H812" i="9"/>
  <c r="I812" i="9"/>
  <c r="J812" i="9"/>
  <c r="G813" i="9"/>
  <c r="H813" i="9"/>
  <c r="I813" i="9"/>
  <c r="J813" i="9"/>
  <c r="G814" i="9"/>
  <c r="H814" i="9"/>
  <c r="I814" i="9"/>
  <c r="J814" i="9"/>
  <c r="G815" i="9"/>
  <c r="H815" i="9"/>
  <c r="I815" i="9"/>
  <c r="J815" i="9"/>
  <c r="G816" i="9"/>
  <c r="H816" i="9"/>
  <c r="I816" i="9"/>
  <c r="J816" i="9"/>
  <c r="G817" i="9"/>
  <c r="H817" i="9"/>
  <c r="I817" i="9"/>
  <c r="J817" i="9"/>
  <c r="G818" i="9"/>
  <c r="H818" i="9"/>
  <c r="I818" i="9"/>
  <c r="J818" i="9"/>
  <c r="G819" i="9"/>
  <c r="H819" i="9"/>
  <c r="I819" i="9"/>
  <c r="J819" i="9"/>
  <c r="G820" i="9"/>
  <c r="H820" i="9"/>
  <c r="I820" i="9"/>
  <c r="J820" i="9"/>
  <c r="G821" i="9"/>
  <c r="H821" i="9"/>
  <c r="I821" i="9"/>
  <c r="J821" i="9"/>
  <c r="G822" i="9"/>
  <c r="H822" i="9"/>
  <c r="I822" i="9"/>
  <c r="J822" i="9"/>
  <c r="G823" i="9"/>
  <c r="H823" i="9"/>
  <c r="I823" i="9"/>
  <c r="J823" i="9"/>
  <c r="G824" i="9"/>
  <c r="H824" i="9"/>
  <c r="I824" i="9"/>
  <c r="J824" i="9"/>
  <c r="G825" i="9"/>
  <c r="H825" i="9"/>
  <c r="I825" i="9"/>
  <c r="J825" i="9"/>
  <c r="G826" i="9"/>
  <c r="H826" i="9"/>
  <c r="I826" i="9"/>
  <c r="J826" i="9"/>
  <c r="G827" i="9"/>
  <c r="H827" i="9"/>
  <c r="I827" i="9"/>
  <c r="J827" i="9"/>
  <c r="G828" i="9"/>
  <c r="H828" i="9"/>
  <c r="I828" i="9"/>
  <c r="J828" i="9"/>
  <c r="G829" i="9"/>
  <c r="H829" i="9"/>
  <c r="I829" i="9"/>
  <c r="J829" i="9"/>
  <c r="G830" i="9"/>
  <c r="H830" i="9"/>
  <c r="I830" i="9"/>
  <c r="J830" i="9"/>
  <c r="G831" i="9"/>
  <c r="H831" i="9"/>
  <c r="I831" i="9"/>
  <c r="J831" i="9"/>
  <c r="G832" i="9"/>
  <c r="H832" i="9"/>
  <c r="I832" i="9"/>
  <c r="J832" i="9"/>
  <c r="G833" i="9"/>
  <c r="H833" i="9"/>
  <c r="I833" i="9"/>
  <c r="J833" i="9"/>
  <c r="G834" i="9"/>
  <c r="H834" i="9"/>
  <c r="I834" i="9"/>
  <c r="J834" i="9"/>
  <c r="G835" i="9"/>
  <c r="H835" i="9"/>
  <c r="I835" i="9"/>
  <c r="J835" i="9"/>
  <c r="G836" i="9"/>
  <c r="H836" i="9"/>
  <c r="I836" i="9"/>
  <c r="J836" i="9"/>
  <c r="G837" i="9"/>
  <c r="H837" i="9"/>
  <c r="I837" i="9"/>
  <c r="J837" i="9"/>
  <c r="G838" i="9"/>
  <c r="H838" i="9"/>
  <c r="I838" i="9"/>
  <c r="J838" i="9"/>
  <c r="G839" i="9"/>
  <c r="H839" i="9"/>
  <c r="I839" i="9"/>
  <c r="J839" i="9"/>
  <c r="G840" i="9"/>
  <c r="H840" i="9"/>
  <c r="I840" i="9"/>
  <c r="J840" i="9"/>
  <c r="G841" i="9"/>
  <c r="H841" i="9"/>
  <c r="I841" i="9"/>
  <c r="J841" i="9"/>
  <c r="G842" i="9"/>
  <c r="H842" i="9"/>
  <c r="I842" i="9"/>
  <c r="J842" i="9"/>
  <c r="G843" i="9"/>
  <c r="H843" i="9"/>
  <c r="I843" i="9"/>
  <c r="J843" i="9"/>
  <c r="G844" i="9"/>
  <c r="H844" i="9"/>
  <c r="I844" i="9"/>
  <c r="J844" i="9"/>
  <c r="G845" i="9"/>
  <c r="H845" i="9"/>
  <c r="I845" i="9"/>
  <c r="J845" i="9"/>
  <c r="G846" i="9"/>
  <c r="H846" i="9"/>
  <c r="I846" i="9"/>
  <c r="J846" i="9"/>
  <c r="G847" i="9"/>
  <c r="H847" i="9"/>
  <c r="I847" i="9"/>
  <c r="J847" i="9"/>
  <c r="G848" i="9"/>
  <c r="H848" i="9"/>
  <c r="I848" i="9"/>
  <c r="J848" i="9"/>
  <c r="G849" i="9"/>
  <c r="H849" i="9"/>
  <c r="I849" i="9"/>
  <c r="J849" i="9"/>
  <c r="G850" i="9"/>
  <c r="H850" i="9"/>
  <c r="I850" i="9"/>
  <c r="J850" i="9"/>
  <c r="G851" i="9"/>
  <c r="H851" i="9"/>
  <c r="I851" i="9"/>
  <c r="J851" i="9"/>
  <c r="G852" i="9"/>
  <c r="H852" i="9"/>
  <c r="I852" i="9"/>
  <c r="J852" i="9"/>
  <c r="G853" i="9"/>
  <c r="H853" i="9"/>
  <c r="I853" i="9"/>
  <c r="J853" i="9"/>
  <c r="G854" i="9"/>
  <c r="H854" i="9"/>
  <c r="I854" i="9"/>
  <c r="J854" i="9"/>
  <c r="G855" i="9"/>
  <c r="H855" i="9"/>
  <c r="I855" i="9"/>
  <c r="J855" i="9"/>
  <c r="G856" i="9"/>
  <c r="H856" i="9"/>
  <c r="I856" i="9"/>
  <c r="J856" i="9"/>
  <c r="G857" i="9"/>
  <c r="H857" i="9"/>
  <c r="I857" i="9"/>
  <c r="J857" i="9"/>
  <c r="G858" i="9"/>
  <c r="H858" i="9"/>
  <c r="I858" i="9"/>
  <c r="J858" i="9"/>
  <c r="G859" i="9"/>
  <c r="H859" i="9"/>
  <c r="I859" i="9"/>
  <c r="J859" i="9"/>
  <c r="G860" i="9"/>
  <c r="H860" i="9"/>
  <c r="I860" i="9"/>
  <c r="J860" i="9"/>
  <c r="G861" i="9"/>
  <c r="H861" i="9"/>
  <c r="I861" i="9"/>
  <c r="J861" i="9"/>
  <c r="G862" i="9"/>
  <c r="H862" i="9"/>
  <c r="I862" i="9"/>
  <c r="J862" i="9"/>
  <c r="G863" i="9"/>
  <c r="H863" i="9"/>
  <c r="I863" i="9"/>
  <c r="J863" i="9"/>
  <c r="G864" i="9"/>
  <c r="H864" i="9"/>
  <c r="I864" i="9"/>
  <c r="J864" i="9"/>
  <c r="G865" i="9"/>
  <c r="H865" i="9"/>
  <c r="I865" i="9"/>
  <c r="J865" i="9"/>
  <c r="G866" i="9"/>
  <c r="H866" i="9"/>
  <c r="I866" i="9"/>
  <c r="J866" i="9"/>
  <c r="G867" i="9"/>
  <c r="H867" i="9"/>
  <c r="I867" i="9"/>
  <c r="J867" i="9"/>
  <c r="G868" i="9"/>
  <c r="H868" i="9"/>
  <c r="I868" i="9"/>
  <c r="J868" i="9"/>
  <c r="G869" i="9"/>
  <c r="H869" i="9"/>
  <c r="I869" i="9"/>
  <c r="J869" i="9"/>
  <c r="G870" i="9"/>
  <c r="H870" i="9"/>
  <c r="I870" i="9"/>
  <c r="J870" i="9"/>
  <c r="G871" i="9"/>
  <c r="H871" i="9"/>
  <c r="I871" i="9"/>
  <c r="J871" i="9"/>
  <c r="G872" i="9"/>
  <c r="H872" i="9"/>
  <c r="I872" i="9"/>
  <c r="J872" i="9"/>
  <c r="G873" i="9"/>
  <c r="H873" i="9"/>
  <c r="I873" i="9"/>
  <c r="J873" i="9"/>
  <c r="G874" i="9"/>
  <c r="H874" i="9"/>
  <c r="I874" i="9"/>
  <c r="J874" i="9"/>
  <c r="G875" i="9"/>
  <c r="H875" i="9"/>
  <c r="I875" i="9"/>
  <c r="J875" i="9"/>
  <c r="G876" i="9"/>
  <c r="H876" i="9"/>
  <c r="I876" i="9"/>
  <c r="J876" i="9"/>
  <c r="G877" i="9"/>
  <c r="H877" i="9"/>
  <c r="I877" i="9"/>
  <c r="J877" i="9"/>
  <c r="G878" i="9"/>
  <c r="H878" i="9"/>
  <c r="I878" i="9"/>
  <c r="J878" i="9"/>
  <c r="G879" i="9"/>
  <c r="H879" i="9"/>
  <c r="I879" i="9"/>
  <c r="J879" i="9"/>
  <c r="G880" i="9"/>
  <c r="H880" i="9"/>
  <c r="I880" i="9"/>
  <c r="J880" i="9"/>
  <c r="G881" i="9"/>
  <c r="H881" i="9"/>
  <c r="I881" i="9"/>
  <c r="J881" i="9"/>
  <c r="G882" i="9"/>
  <c r="H882" i="9"/>
  <c r="I882" i="9"/>
  <c r="J882" i="9"/>
  <c r="G883" i="9"/>
  <c r="H883" i="9"/>
  <c r="I883" i="9"/>
  <c r="J883" i="9"/>
  <c r="G884" i="9"/>
  <c r="H884" i="9"/>
  <c r="I884" i="9"/>
  <c r="J884" i="9"/>
  <c r="G885" i="9"/>
  <c r="H885" i="9"/>
  <c r="I885" i="9"/>
  <c r="J885" i="9"/>
  <c r="G886" i="9"/>
  <c r="H886" i="9"/>
  <c r="I886" i="9"/>
  <c r="J886" i="9"/>
  <c r="G887" i="9"/>
  <c r="H887" i="9"/>
  <c r="I887" i="9"/>
  <c r="J887" i="9"/>
  <c r="G888" i="9"/>
  <c r="H888" i="9"/>
  <c r="I888" i="9"/>
  <c r="J888" i="9"/>
  <c r="G889" i="9"/>
  <c r="H889" i="9"/>
  <c r="I889" i="9"/>
  <c r="J889" i="9"/>
  <c r="G890" i="9"/>
  <c r="H890" i="9"/>
  <c r="I890" i="9"/>
  <c r="J890" i="9"/>
  <c r="G891" i="9"/>
  <c r="H891" i="9"/>
  <c r="I891" i="9"/>
  <c r="J891" i="9"/>
  <c r="G892" i="9"/>
  <c r="H892" i="9"/>
  <c r="I892" i="9"/>
  <c r="J892" i="9"/>
  <c r="G893" i="9"/>
  <c r="H893" i="9"/>
  <c r="I893" i="9"/>
  <c r="J893" i="9"/>
  <c r="G894" i="9"/>
  <c r="H894" i="9"/>
  <c r="I894" i="9"/>
  <c r="J894" i="9"/>
  <c r="G895" i="9"/>
  <c r="H895" i="9"/>
  <c r="I895" i="9"/>
  <c r="J895" i="9"/>
  <c r="G896" i="9"/>
  <c r="H896" i="9"/>
  <c r="I896" i="9"/>
  <c r="J896" i="9"/>
  <c r="G897" i="9"/>
  <c r="H897" i="9"/>
  <c r="I897" i="9"/>
  <c r="J897" i="9"/>
  <c r="G898" i="9"/>
  <c r="H898" i="9"/>
  <c r="I898" i="9"/>
  <c r="J898" i="9"/>
  <c r="G899" i="9"/>
  <c r="H899" i="9"/>
  <c r="I899" i="9"/>
  <c r="J899" i="9"/>
  <c r="G900" i="9"/>
  <c r="H900" i="9"/>
  <c r="I900" i="9"/>
  <c r="J900" i="9"/>
  <c r="G901" i="9"/>
  <c r="H901" i="9"/>
  <c r="I901" i="9"/>
  <c r="J901" i="9"/>
  <c r="G902" i="9"/>
  <c r="H902" i="9"/>
  <c r="I902" i="9"/>
  <c r="J902" i="9"/>
  <c r="G903" i="9"/>
  <c r="H903" i="9"/>
  <c r="I903" i="9"/>
  <c r="J903" i="9"/>
  <c r="G904" i="9"/>
  <c r="H904" i="9"/>
  <c r="I904" i="9"/>
  <c r="J904" i="9"/>
  <c r="G905" i="9"/>
  <c r="H905" i="9"/>
  <c r="I905" i="9"/>
  <c r="J905" i="9"/>
  <c r="G906" i="9"/>
  <c r="H906" i="9"/>
  <c r="I906" i="9"/>
  <c r="J906" i="9"/>
  <c r="G907" i="9"/>
  <c r="H907" i="9"/>
  <c r="I907" i="9"/>
  <c r="J907" i="9"/>
  <c r="G908" i="9"/>
  <c r="H908" i="9"/>
  <c r="I908" i="9"/>
  <c r="J908" i="9"/>
  <c r="G909" i="9"/>
  <c r="H909" i="9"/>
  <c r="I909" i="9"/>
  <c r="J909" i="9"/>
  <c r="G910" i="9"/>
  <c r="H910" i="9"/>
  <c r="I910" i="9"/>
  <c r="J910" i="9"/>
  <c r="G911" i="9"/>
  <c r="H911" i="9"/>
  <c r="I911" i="9"/>
  <c r="J911" i="9"/>
  <c r="G912" i="9"/>
  <c r="H912" i="9"/>
  <c r="I912" i="9"/>
  <c r="J912" i="9"/>
  <c r="G913" i="9"/>
  <c r="H913" i="9"/>
  <c r="I913" i="9"/>
  <c r="J913" i="9"/>
  <c r="G914" i="9"/>
  <c r="H914" i="9"/>
  <c r="I914" i="9"/>
  <c r="J914" i="9"/>
  <c r="G915" i="9"/>
  <c r="H915" i="9"/>
  <c r="I915" i="9"/>
  <c r="J915" i="9"/>
  <c r="G916" i="9"/>
  <c r="H916" i="9"/>
  <c r="I916" i="9"/>
  <c r="J916" i="9"/>
  <c r="G917" i="9"/>
  <c r="H917" i="9"/>
  <c r="I917" i="9"/>
  <c r="J917" i="9"/>
  <c r="G918" i="9"/>
  <c r="H918" i="9"/>
  <c r="I918" i="9"/>
  <c r="J918" i="9"/>
  <c r="G919" i="9"/>
  <c r="H919" i="9"/>
  <c r="I919" i="9"/>
  <c r="J919" i="9"/>
  <c r="G920" i="9"/>
  <c r="H920" i="9"/>
  <c r="I920" i="9"/>
  <c r="J920" i="9"/>
  <c r="G921" i="9"/>
  <c r="H921" i="9"/>
  <c r="I921" i="9"/>
  <c r="J921" i="9"/>
  <c r="G922" i="9"/>
  <c r="H922" i="9"/>
  <c r="I922" i="9"/>
  <c r="J922" i="9"/>
  <c r="G923" i="9"/>
  <c r="H923" i="9"/>
  <c r="I923" i="9"/>
  <c r="J923" i="9"/>
  <c r="G924" i="9"/>
  <c r="H924" i="9"/>
  <c r="I924" i="9"/>
  <c r="J924" i="9"/>
  <c r="G925" i="9"/>
  <c r="H925" i="9"/>
  <c r="I925" i="9"/>
  <c r="J925" i="9"/>
  <c r="G926" i="9"/>
  <c r="H926" i="9"/>
  <c r="I926" i="9"/>
  <c r="J926" i="9"/>
  <c r="G927" i="9"/>
  <c r="H927" i="9"/>
  <c r="I927" i="9"/>
  <c r="J927" i="9"/>
  <c r="G928" i="9"/>
  <c r="H928" i="9"/>
  <c r="I928" i="9"/>
  <c r="J928" i="9"/>
  <c r="G929" i="9"/>
  <c r="H929" i="9"/>
  <c r="I929" i="9"/>
  <c r="J929" i="9"/>
  <c r="G930" i="9"/>
  <c r="H930" i="9"/>
  <c r="I930" i="9"/>
  <c r="J930" i="9"/>
  <c r="G931" i="9"/>
  <c r="H931" i="9"/>
  <c r="I931" i="9"/>
  <c r="J931" i="9"/>
  <c r="G932" i="9"/>
  <c r="H932" i="9"/>
  <c r="I932" i="9"/>
  <c r="J932" i="9"/>
  <c r="G933" i="9"/>
  <c r="H933" i="9"/>
  <c r="I933" i="9"/>
  <c r="J933" i="9"/>
  <c r="G934" i="9"/>
  <c r="H934" i="9"/>
  <c r="I934" i="9"/>
  <c r="J934" i="9"/>
  <c r="G935" i="9"/>
  <c r="H935" i="9"/>
  <c r="I935" i="9"/>
  <c r="J935" i="9"/>
  <c r="G936" i="9"/>
  <c r="H936" i="9"/>
  <c r="I936" i="9"/>
  <c r="J936" i="9"/>
  <c r="G937" i="9"/>
  <c r="H937" i="9"/>
  <c r="I937" i="9"/>
  <c r="J937" i="9"/>
  <c r="G938" i="9"/>
  <c r="H938" i="9"/>
  <c r="I938" i="9"/>
  <c r="J938" i="9"/>
  <c r="G939" i="9"/>
  <c r="H939" i="9"/>
  <c r="I939" i="9"/>
  <c r="J939" i="9"/>
  <c r="G940" i="9"/>
  <c r="H940" i="9"/>
  <c r="I940" i="9"/>
  <c r="J940" i="9"/>
  <c r="G941" i="9"/>
  <c r="H941" i="9"/>
  <c r="I941" i="9"/>
  <c r="J941" i="9"/>
  <c r="G942" i="9"/>
  <c r="H942" i="9"/>
  <c r="I942" i="9"/>
  <c r="J942" i="9"/>
  <c r="G943" i="9"/>
  <c r="H943" i="9"/>
  <c r="I943" i="9"/>
  <c r="J943" i="9"/>
  <c r="G944" i="9"/>
  <c r="H944" i="9"/>
  <c r="I944" i="9"/>
  <c r="J944" i="9"/>
  <c r="G945" i="9"/>
  <c r="H945" i="9"/>
  <c r="I945" i="9"/>
  <c r="J945" i="9"/>
  <c r="G946" i="9"/>
  <c r="H946" i="9"/>
  <c r="I946" i="9"/>
  <c r="J946" i="9"/>
  <c r="G947" i="9"/>
  <c r="H947" i="9"/>
  <c r="I947" i="9"/>
  <c r="J947" i="9"/>
  <c r="G948" i="9"/>
  <c r="H948" i="9"/>
  <c r="I948" i="9"/>
  <c r="J948" i="9"/>
  <c r="G949" i="9"/>
  <c r="H949" i="9"/>
  <c r="I949" i="9"/>
  <c r="J949" i="9"/>
  <c r="G950" i="9"/>
  <c r="H950" i="9"/>
  <c r="I950" i="9"/>
  <c r="J950" i="9"/>
  <c r="G951" i="9"/>
  <c r="H951" i="9"/>
  <c r="I951" i="9"/>
  <c r="J951" i="9"/>
  <c r="G952" i="9"/>
  <c r="H952" i="9"/>
  <c r="I952" i="9"/>
  <c r="J952" i="9"/>
  <c r="G953" i="9"/>
  <c r="H953" i="9"/>
  <c r="I953" i="9"/>
  <c r="J953" i="9"/>
  <c r="G954" i="9"/>
  <c r="H954" i="9"/>
  <c r="I954" i="9"/>
  <c r="J954" i="9"/>
  <c r="G955" i="9"/>
  <c r="H955" i="9"/>
  <c r="I955" i="9"/>
  <c r="J955" i="9"/>
  <c r="G956" i="9"/>
  <c r="H956" i="9"/>
  <c r="I956" i="9"/>
  <c r="J956" i="9"/>
  <c r="G957" i="9"/>
  <c r="H957" i="9"/>
  <c r="I957" i="9"/>
  <c r="J957" i="9"/>
  <c r="G958" i="9"/>
  <c r="H958" i="9"/>
  <c r="I958" i="9"/>
  <c r="J958" i="9"/>
  <c r="G959" i="9"/>
  <c r="H959" i="9"/>
  <c r="I959" i="9"/>
  <c r="J959" i="9"/>
  <c r="G960" i="9"/>
  <c r="H960" i="9"/>
  <c r="I960" i="9"/>
  <c r="J960" i="9"/>
  <c r="G961" i="9"/>
  <c r="H961" i="9"/>
  <c r="I961" i="9"/>
  <c r="J961" i="9"/>
  <c r="G962" i="9"/>
  <c r="H962" i="9"/>
  <c r="I962" i="9"/>
  <c r="J962" i="9"/>
  <c r="G963" i="9"/>
  <c r="H963" i="9"/>
  <c r="I963" i="9"/>
  <c r="J963" i="9"/>
  <c r="G964" i="9"/>
  <c r="H964" i="9"/>
  <c r="I964" i="9"/>
  <c r="J964" i="9"/>
  <c r="G965" i="9"/>
  <c r="H965" i="9"/>
  <c r="I965" i="9"/>
  <c r="J965" i="9"/>
  <c r="G966" i="9"/>
  <c r="H966" i="9"/>
  <c r="I966" i="9"/>
  <c r="J966" i="9"/>
  <c r="G967" i="9"/>
  <c r="H967" i="9"/>
  <c r="I967" i="9"/>
  <c r="J967" i="9"/>
  <c r="G968" i="9"/>
  <c r="H968" i="9"/>
  <c r="I968" i="9"/>
  <c r="J968" i="9"/>
  <c r="G969" i="9"/>
  <c r="H969" i="9"/>
  <c r="I969" i="9"/>
  <c r="J969" i="9"/>
  <c r="G970" i="9"/>
  <c r="H970" i="9"/>
  <c r="I970" i="9"/>
  <c r="J970" i="9"/>
  <c r="G971" i="9"/>
  <c r="H971" i="9"/>
  <c r="I971" i="9"/>
  <c r="J971" i="9"/>
  <c r="G972" i="9"/>
  <c r="H972" i="9"/>
  <c r="I972" i="9"/>
  <c r="J972" i="9"/>
  <c r="G973" i="9"/>
  <c r="H973" i="9"/>
  <c r="I973" i="9"/>
  <c r="J973" i="9"/>
  <c r="G974" i="9"/>
  <c r="H974" i="9"/>
  <c r="I974" i="9"/>
  <c r="J974" i="9"/>
  <c r="G975" i="9"/>
  <c r="H975" i="9"/>
  <c r="I975" i="9"/>
  <c r="J975" i="9"/>
  <c r="G976" i="9"/>
  <c r="H976" i="9"/>
  <c r="I976" i="9"/>
  <c r="J976" i="9"/>
  <c r="G977" i="9"/>
  <c r="H977" i="9"/>
  <c r="I977" i="9"/>
  <c r="J977" i="9"/>
  <c r="G978" i="9"/>
  <c r="H978" i="9"/>
  <c r="I978" i="9"/>
  <c r="J978" i="9"/>
  <c r="G979" i="9"/>
  <c r="H979" i="9"/>
  <c r="I979" i="9"/>
  <c r="J979" i="9"/>
  <c r="G980" i="9"/>
  <c r="H980" i="9"/>
  <c r="I980" i="9"/>
  <c r="J980" i="9"/>
  <c r="G981" i="9"/>
  <c r="H981" i="9"/>
  <c r="I981" i="9"/>
  <c r="J981" i="9"/>
  <c r="G982" i="9"/>
  <c r="H982" i="9"/>
  <c r="I982" i="9"/>
  <c r="J982" i="9"/>
  <c r="G983" i="9"/>
  <c r="H983" i="9"/>
  <c r="I983" i="9"/>
  <c r="J983" i="9"/>
  <c r="G984" i="9"/>
  <c r="H984" i="9"/>
  <c r="I984" i="9"/>
  <c r="J984" i="9"/>
  <c r="G985" i="9"/>
  <c r="H985" i="9"/>
  <c r="I985" i="9"/>
  <c r="J985" i="9"/>
  <c r="G986" i="9"/>
  <c r="H986" i="9"/>
  <c r="I986" i="9"/>
  <c r="J986" i="9"/>
  <c r="G987" i="9"/>
  <c r="H987" i="9"/>
  <c r="I987" i="9"/>
  <c r="J987" i="9"/>
  <c r="G988" i="9"/>
  <c r="H988" i="9"/>
  <c r="I988" i="9"/>
  <c r="J988" i="9"/>
  <c r="G989" i="9"/>
  <c r="H989" i="9"/>
  <c r="I989" i="9"/>
  <c r="J989" i="9"/>
  <c r="G990" i="9"/>
  <c r="H990" i="9"/>
  <c r="I990" i="9"/>
  <c r="J990" i="9"/>
  <c r="G991" i="9"/>
  <c r="H991" i="9"/>
  <c r="I991" i="9"/>
  <c r="J991" i="9"/>
  <c r="G992" i="9"/>
  <c r="H992" i="9"/>
  <c r="I992" i="9"/>
  <c r="J992" i="9"/>
  <c r="G993" i="9"/>
  <c r="H993" i="9"/>
  <c r="I993" i="9"/>
  <c r="J993" i="9"/>
  <c r="G994" i="9"/>
  <c r="H994" i="9"/>
  <c r="I994" i="9"/>
  <c r="J994" i="9"/>
  <c r="G995" i="9"/>
  <c r="H995" i="9"/>
  <c r="I995" i="9"/>
  <c r="J995" i="9"/>
  <c r="G996" i="9"/>
  <c r="H996" i="9"/>
  <c r="I996" i="9"/>
  <c r="J996" i="9"/>
  <c r="G997" i="9"/>
  <c r="H997" i="9"/>
  <c r="I997" i="9"/>
  <c r="J997" i="9"/>
  <c r="G998" i="9"/>
  <c r="H998" i="9"/>
  <c r="I998" i="9"/>
  <c r="J998" i="9"/>
  <c r="G999" i="9"/>
  <c r="H999" i="9"/>
  <c r="I999" i="9"/>
  <c r="J999" i="9"/>
  <c r="G1000" i="9"/>
  <c r="H1000" i="9"/>
  <c r="I1000" i="9"/>
  <c r="J1000" i="9"/>
  <c r="G1001" i="9"/>
  <c r="H1001" i="9"/>
  <c r="I1001" i="9"/>
  <c r="J1001" i="9"/>
  <c r="G1002" i="9"/>
  <c r="H1002" i="9"/>
  <c r="I1002" i="9"/>
  <c r="J1002" i="9"/>
  <c r="G1003" i="9"/>
  <c r="H1003" i="9"/>
  <c r="I1003" i="9"/>
  <c r="J1003" i="9"/>
  <c r="G1004" i="9"/>
  <c r="H1004" i="9"/>
  <c r="I1004" i="9"/>
  <c r="J1004" i="9"/>
  <c r="G1005" i="9"/>
  <c r="H1005" i="9"/>
  <c r="I1005" i="9"/>
  <c r="J1005" i="9"/>
  <c r="G1006" i="9"/>
  <c r="H1006" i="9"/>
  <c r="I1006" i="9"/>
  <c r="J1006" i="9"/>
  <c r="G1007" i="9"/>
  <c r="H1007" i="9"/>
  <c r="I1007" i="9"/>
  <c r="J1007" i="9"/>
  <c r="G1008" i="9"/>
  <c r="H1008" i="9"/>
  <c r="I1008" i="9"/>
  <c r="J1008" i="9"/>
  <c r="G1009" i="9"/>
  <c r="H1009" i="9"/>
  <c r="I1009" i="9"/>
  <c r="J1009" i="9"/>
  <c r="G1010" i="9"/>
  <c r="H1010" i="9"/>
  <c r="I1010" i="9"/>
  <c r="J1010" i="9"/>
  <c r="G1011" i="9"/>
  <c r="H1011" i="9"/>
  <c r="I1011" i="9"/>
  <c r="J1011" i="9"/>
  <c r="G1012" i="9"/>
  <c r="H1012" i="9"/>
  <c r="I1012" i="9"/>
  <c r="J1012" i="9"/>
  <c r="G1013" i="9"/>
  <c r="H1013" i="9"/>
  <c r="I1013" i="9"/>
  <c r="J1013" i="9"/>
  <c r="G1014" i="9"/>
  <c r="H1014" i="9"/>
  <c r="I1014" i="9"/>
  <c r="J1014" i="9"/>
  <c r="G1015" i="9"/>
  <c r="H1015" i="9"/>
  <c r="I1015" i="9"/>
  <c r="J1015" i="9"/>
  <c r="G1016" i="9"/>
  <c r="H1016" i="9"/>
  <c r="I1016" i="9"/>
  <c r="J1016" i="9"/>
  <c r="G1017" i="9"/>
  <c r="H1017" i="9"/>
  <c r="I1017" i="9"/>
  <c r="J1017" i="9"/>
  <c r="G1018" i="9"/>
  <c r="H1018" i="9"/>
  <c r="I1018" i="9"/>
  <c r="J1018" i="9"/>
  <c r="G1019" i="9"/>
  <c r="H1019" i="9"/>
  <c r="I1019" i="9"/>
  <c r="J1019" i="9"/>
  <c r="G1020" i="9"/>
  <c r="H1020" i="9"/>
  <c r="I1020" i="9"/>
  <c r="J1020" i="9"/>
  <c r="G1021" i="9"/>
  <c r="H1021" i="9"/>
  <c r="I1021" i="9"/>
  <c r="J1021" i="9"/>
  <c r="G1022" i="9"/>
  <c r="H1022" i="9"/>
  <c r="I1022" i="9"/>
  <c r="J1022" i="9"/>
  <c r="G1023" i="9"/>
  <c r="H1023" i="9"/>
  <c r="I1023" i="9"/>
  <c r="J1023" i="9"/>
  <c r="G1024" i="9"/>
  <c r="H1024" i="9"/>
  <c r="I1024" i="9"/>
  <c r="J1024" i="9"/>
  <c r="G1025" i="9"/>
  <c r="H1025" i="9"/>
  <c r="I1025" i="9"/>
  <c r="J1025" i="9"/>
  <c r="G1026" i="9"/>
  <c r="H1026" i="9"/>
  <c r="I1026" i="9"/>
  <c r="J1026" i="9"/>
  <c r="G1027" i="9"/>
  <c r="H1027" i="9"/>
  <c r="I1027" i="9"/>
  <c r="J1027" i="9"/>
  <c r="G1028" i="9"/>
  <c r="H1028" i="9"/>
  <c r="I1028" i="9"/>
  <c r="J1028" i="9"/>
  <c r="G1029" i="9"/>
  <c r="H1029" i="9"/>
  <c r="I1029" i="9"/>
  <c r="J1029" i="9"/>
  <c r="G1030" i="9"/>
  <c r="H1030" i="9"/>
  <c r="I1030" i="9"/>
  <c r="J1030" i="9"/>
  <c r="G1031" i="9"/>
  <c r="H1031" i="9"/>
  <c r="I1031" i="9"/>
  <c r="J1031" i="9"/>
  <c r="G1032" i="9"/>
  <c r="H1032" i="9"/>
  <c r="I1032" i="9"/>
  <c r="J1032" i="9"/>
  <c r="G1033" i="9"/>
  <c r="H1033" i="9"/>
  <c r="I1033" i="9"/>
  <c r="J1033" i="9"/>
  <c r="G1034" i="9"/>
  <c r="H1034" i="9"/>
  <c r="I1034" i="9"/>
  <c r="J1034" i="9"/>
  <c r="G1035" i="9"/>
  <c r="H1035" i="9"/>
  <c r="I1035" i="9"/>
  <c r="J1035" i="9"/>
  <c r="G1036" i="9"/>
  <c r="H1036" i="9"/>
  <c r="I1036" i="9"/>
  <c r="J1036" i="9"/>
  <c r="G1037" i="9"/>
  <c r="H1037" i="9"/>
  <c r="I1037" i="9"/>
  <c r="J1037" i="9"/>
  <c r="G1038" i="9"/>
  <c r="H1038" i="9"/>
  <c r="I1038" i="9"/>
  <c r="J1038" i="9"/>
  <c r="G1039" i="9"/>
  <c r="H1039" i="9"/>
  <c r="I1039" i="9"/>
  <c r="J1039" i="9"/>
  <c r="G1040" i="9"/>
  <c r="H1040" i="9"/>
  <c r="I1040" i="9"/>
  <c r="J1040" i="9"/>
  <c r="G1041" i="9"/>
  <c r="H1041" i="9"/>
  <c r="I1041" i="9"/>
  <c r="J1041" i="9"/>
  <c r="G1042" i="9"/>
  <c r="H1042" i="9"/>
  <c r="I1042" i="9"/>
  <c r="J1042" i="9"/>
  <c r="G1043" i="9"/>
  <c r="H1043" i="9"/>
  <c r="I1043" i="9"/>
  <c r="J1043" i="9"/>
  <c r="G1044" i="9"/>
  <c r="H1044" i="9"/>
  <c r="I1044" i="9"/>
  <c r="J1044" i="9"/>
  <c r="G1045" i="9"/>
  <c r="H1045" i="9"/>
  <c r="I1045" i="9"/>
  <c r="J1045" i="9"/>
  <c r="G1046" i="9"/>
  <c r="H1046" i="9"/>
  <c r="I1046" i="9"/>
  <c r="J1046" i="9"/>
  <c r="G1047" i="9"/>
  <c r="H1047" i="9"/>
  <c r="I1047" i="9"/>
  <c r="J1047" i="9"/>
  <c r="G1048" i="9"/>
  <c r="H1048" i="9"/>
  <c r="I1048" i="9"/>
  <c r="J1048" i="9"/>
  <c r="G1049" i="9"/>
  <c r="H1049" i="9"/>
  <c r="I1049" i="9"/>
  <c r="J1049" i="9"/>
  <c r="G1050" i="9"/>
  <c r="H1050" i="9"/>
  <c r="I1050" i="9"/>
  <c r="J1050" i="9"/>
  <c r="G1051" i="9"/>
  <c r="H1051" i="9"/>
  <c r="I1051" i="9"/>
  <c r="J1051" i="9"/>
  <c r="G1052" i="9"/>
  <c r="H1052" i="9"/>
  <c r="I1052" i="9"/>
  <c r="J1052" i="9"/>
  <c r="G1053" i="9"/>
  <c r="H1053" i="9"/>
  <c r="I1053" i="9"/>
  <c r="J1053" i="9"/>
  <c r="G1054" i="9"/>
  <c r="H1054" i="9"/>
  <c r="I1054" i="9"/>
  <c r="J1054" i="9"/>
  <c r="G1055" i="9"/>
  <c r="H1055" i="9"/>
  <c r="I1055" i="9"/>
  <c r="J1055" i="9"/>
  <c r="G1056" i="9"/>
  <c r="H1056" i="9"/>
  <c r="I1056" i="9"/>
  <c r="J1056" i="9"/>
  <c r="G1057" i="9"/>
  <c r="H1057" i="9"/>
  <c r="I1057" i="9"/>
  <c r="J1057" i="9"/>
  <c r="G1058" i="9"/>
  <c r="H1058" i="9"/>
  <c r="I1058" i="9"/>
  <c r="J1058" i="9"/>
  <c r="G1059" i="9"/>
  <c r="H1059" i="9"/>
  <c r="I1059" i="9"/>
  <c r="J1059" i="9"/>
  <c r="G1060" i="9"/>
  <c r="H1060" i="9"/>
  <c r="I1060" i="9"/>
  <c r="J1060" i="9"/>
  <c r="G1061" i="9"/>
  <c r="H1061" i="9"/>
  <c r="I1061" i="9"/>
  <c r="J1061" i="9"/>
  <c r="G1062" i="9"/>
  <c r="H1062" i="9"/>
  <c r="I1062" i="9"/>
  <c r="J1062" i="9"/>
  <c r="G1063" i="9"/>
  <c r="H1063" i="9"/>
  <c r="I1063" i="9"/>
  <c r="J1063" i="9"/>
  <c r="G1064" i="9"/>
  <c r="H1064" i="9"/>
  <c r="I1064" i="9"/>
  <c r="J1064" i="9"/>
  <c r="G1065" i="9"/>
  <c r="H1065" i="9"/>
  <c r="I1065" i="9"/>
  <c r="J1065" i="9"/>
  <c r="G1066" i="9"/>
  <c r="H1066" i="9"/>
  <c r="I1066" i="9"/>
  <c r="J1066" i="9"/>
  <c r="G1067" i="9"/>
  <c r="H1067" i="9"/>
  <c r="I1067" i="9"/>
  <c r="J1067" i="9"/>
  <c r="G1068" i="9"/>
  <c r="H1068" i="9"/>
  <c r="I1068" i="9"/>
  <c r="J1068" i="9"/>
  <c r="G1069" i="9"/>
  <c r="H1069" i="9"/>
  <c r="I1069" i="9"/>
  <c r="J1069" i="9"/>
  <c r="G1070" i="9"/>
  <c r="H1070" i="9"/>
  <c r="I1070" i="9"/>
  <c r="J1070" i="9"/>
  <c r="G1071" i="9"/>
  <c r="H1071" i="9"/>
  <c r="I1071" i="9"/>
  <c r="J1071" i="9"/>
  <c r="G1072" i="9"/>
  <c r="H1072" i="9"/>
  <c r="I1072" i="9"/>
  <c r="J1072" i="9"/>
  <c r="G1073" i="9"/>
  <c r="H1073" i="9"/>
  <c r="I1073" i="9"/>
  <c r="J1073" i="9"/>
  <c r="G1074" i="9"/>
  <c r="H1074" i="9"/>
  <c r="I1074" i="9"/>
  <c r="J1074" i="9"/>
  <c r="G1075" i="9"/>
  <c r="H1075" i="9"/>
  <c r="I1075" i="9"/>
  <c r="J1075" i="9"/>
  <c r="G1076" i="9"/>
  <c r="H1076" i="9"/>
  <c r="I1076" i="9"/>
  <c r="J1076" i="9"/>
  <c r="G1077" i="9"/>
  <c r="H1077" i="9"/>
  <c r="I1077" i="9"/>
  <c r="J1077" i="9"/>
  <c r="G1078" i="9"/>
  <c r="H1078" i="9"/>
  <c r="I1078" i="9"/>
  <c r="J1078" i="9"/>
  <c r="G1079" i="9"/>
  <c r="H1079" i="9"/>
  <c r="I1079" i="9"/>
  <c r="J1079" i="9"/>
  <c r="G1080" i="9"/>
  <c r="H1080" i="9"/>
  <c r="I1080" i="9"/>
  <c r="J1080" i="9"/>
  <c r="G1081" i="9"/>
  <c r="H1081" i="9"/>
  <c r="I1081" i="9"/>
  <c r="J1081" i="9"/>
  <c r="G1082" i="9"/>
  <c r="H1082" i="9"/>
  <c r="I1082" i="9"/>
  <c r="J1082" i="9"/>
  <c r="G1083" i="9"/>
  <c r="H1083" i="9"/>
  <c r="I1083" i="9"/>
  <c r="J1083" i="9"/>
  <c r="G1084" i="9"/>
  <c r="H1084" i="9"/>
  <c r="I1084" i="9"/>
  <c r="J1084" i="9"/>
  <c r="G1085" i="9"/>
  <c r="H1085" i="9"/>
  <c r="I1085" i="9"/>
  <c r="J1085" i="9"/>
  <c r="G1086" i="9"/>
  <c r="H1086" i="9"/>
  <c r="I1086" i="9"/>
  <c r="J1086" i="9"/>
  <c r="G1087" i="9"/>
  <c r="H1087" i="9"/>
  <c r="I1087" i="9"/>
  <c r="J1087" i="9"/>
  <c r="G1088" i="9"/>
  <c r="H1088" i="9"/>
  <c r="I1088" i="9"/>
  <c r="J1088" i="9"/>
  <c r="G1089" i="9"/>
  <c r="H1089" i="9"/>
  <c r="I1089" i="9"/>
  <c r="J1089" i="9"/>
  <c r="G1090" i="9"/>
  <c r="H1090" i="9"/>
  <c r="I1090" i="9"/>
  <c r="J1090" i="9"/>
  <c r="G1091" i="9"/>
  <c r="H1091" i="9"/>
  <c r="I1091" i="9"/>
  <c r="J1091" i="9"/>
  <c r="G1092" i="9"/>
  <c r="H1092" i="9"/>
  <c r="I1092" i="9"/>
  <c r="J1092" i="9"/>
  <c r="G1093" i="9"/>
  <c r="H1093" i="9"/>
  <c r="I1093" i="9"/>
  <c r="J1093" i="9"/>
  <c r="G1094" i="9"/>
  <c r="H1094" i="9"/>
  <c r="I1094" i="9"/>
  <c r="J1094" i="9"/>
  <c r="G1095" i="9"/>
  <c r="H1095" i="9"/>
  <c r="I1095" i="9"/>
  <c r="J1095" i="9"/>
  <c r="G1096" i="9"/>
  <c r="H1096" i="9"/>
  <c r="I1096" i="9"/>
  <c r="J1096" i="9"/>
  <c r="G1097" i="9"/>
  <c r="H1097" i="9"/>
  <c r="I1097" i="9"/>
  <c r="J1097" i="9"/>
  <c r="G1098" i="9"/>
  <c r="H1098" i="9"/>
  <c r="I1098" i="9"/>
  <c r="J1098" i="9"/>
  <c r="G1099" i="9"/>
  <c r="H1099" i="9"/>
  <c r="I1099" i="9"/>
  <c r="J1099" i="9"/>
  <c r="G1100" i="9"/>
  <c r="H1100" i="9"/>
  <c r="I1100" i="9"/>
  <c r="J1100" i="9"/>
  <c r="G1101" i="9"/>
  <c r="H1101" i="9"/>
  <c r="I1101" i="9"/>
  <c r="J1101" i="9"/>
  <c r="G1102" i="9"/>
  <c r="H1102" i="9"/>
  <c r="I1102" i="9"/>
  <c r="J1102" i="9"/>
  <c r="G1103" i="9"/>
  <c r="H1103" i="9"/>
  <c r="I1103" i="9"/>
  <c r="J1103" i="9"/>
  <c r="G1104" i="9"/>
  <c r="H1104" i="9"/>
  <c r="I1104" i="9"/>
  <c r="J1104" i="9"/>
  <c r="G1105" i="9"/>
  <c r="H1105" i="9"/>
  <c r="I1105" i="9"/>
  <c r="J1105" i="9"/>
  <c r="G1106" i="9"/>
  <c r="H1106" i="9"/>
  <c r="I1106" i="9"/>
  <c r="J1106" i="9"/>
  <c r="G1107" i="9"/>
  <c r="H1107" i="9"/>
  <c r="I1107" i="9"/>
  <c r="J1107" i="9"/>
  <c r="G1108" i="9"/>
  <c r="H1108" i="9"/>
  <c r="I1108" i="9"/>
  <c r="J1108" i="9"/>
  <c r="G1109" i="9"/>
  <c r="H1109" i="9"/>
  <c r="I1109" i="9"/>
  <c r="J1109" i="9"/>
  <c r="G1110" i="9"/>
  <c r="H1110" i="9"/>
  <c r="I1110" i="9"/>
  <c r="J1110" i="9"/>
  <c r="G1111" i="9"/>
  <c r="H1111" i="9"/>
  <c r="I1111" i="9"/>
  <c r="J1111" i="9"/>
  <c r="G1112" i="9"/>
  <c r="H1112" i="9"/>
  <c r="I1112" i="9"/>
  <c r="J1112" i="9"/>
  <c r="G1113" i="9"/>
  <c r="H1113" i="9"/>
  <c r="I1113" i="9"/>
  <c r="J1113" i="9"/>
  <c r="G1114" i="9"/>
  <c r="H1114" i="9"/>
  <c r="I1114" i="9"/>
  <c r="J1114" i="9"/>
  <c r="G1115" i="9"/>
  <c r="H1115" i="9"/>
  <c r="I1115" i="9"/>
  <c r="J1115" i="9"/>
  <c r="G1116" i="9"/>
  <c r="H1116" i="9"/>
  <c r="I1116" i="9"/>
  <c r="J1116" i="9"/>
  <c r="G1117" i="9"/>
  <c r="H1117" i="9"/>
  <c r="I1117" i="9"/>
  <c r="J1117" i="9"/>
  <c r="G1118" i="9"/>
  <c r="H1118" i="9"/>
  <c r="I1118" i="9"/>
  <c r="J1118" i="9"/>
  <c r="G1119" i="9"/>
  <c r="H1119" i="9"/>
  <c r="I1119" i="9"/>
  <c r="J1119" i="9"/>
  <c r="G1120" i="9"/>
  <c r="H1120" i="9"/>
  <c r="I1120" i="9"/>
  <c r="J1120" i="9"/>
  <c r="G1121" i="9"/>
  <c r="H1121" i="9"/>
  <c r="I1121" i="9"/>
  <c r="J1121" i="9"/>
  <c r="G1122" i="9"/>
  <c r="H1122" i="9"/>
  <c r="I1122" i="9"/>
  <c r="J1122" i="9"/>
  <c r="G1123" i="9"/>
  <c r="H1123" i="9"/>
  <c r="I1123" i="9"/>
  <c r="J1123" i="9"/>
  <c r="G1124" i="9"/>
  <c r="H1124" i="9"/>
  <c r="I1124" i="9"/>
  <c r="J1124" i="9"/>
  <c r="G1125" i="9"/>
  <c r="H1125" i="9"/>
  <c r="I1125" i="9"/>
  <c r="J1125" i="9"/>
  <c r="G1126" i="9"/>
  <c r="H1126" i="9"/>
  <c r="I1126" i="9"/>
  <c r="J1126" i="9"/>
  <c r="G1127" i="9"/>
  <c r="H1127" i="9"/>
  <c r="I1127" i="9"/>
  <c r="J1127" i="9"/>
  <c r="G1128" i="9"/>
  <c r="H1128" i="9"/>
  <c r="I1128" i="9"/>
  <c r="J1128" i="9"/>
  <c r="G1129" i="9"/>
  <c r="H1129" i="9"/>
  <c r="I1129" i="9"/>
  <c r="J1129" i="9"/>
  <c r="G1130" i="9"/>
  <c r="H1130" i="9"/>
  <c r="I1130" i="9"/>
  <c r="J1130" i="9"/>
  <c r="G1131" i="9"/>
  <c r="H1131" i="9"/>
  <c r="I1131" i="9"/>
  <c r="J1131" i="9"/>
  <c r="G1132" i="9"/>
  <c r="H1132" i="9"/>
  <c r="I1132" i="9"/>
  <c r="J1132" i="9"/>
  <c r="G1133" i="9"/>
  <c r="H1133" i="9"/>
  <c r="I1133" i="9"/>
  <c r="J1133" i="9"/>
  <c r="G1134" i="9"/>
  <c r="H1134" i="9"/>
  <c r="I1134" i="9"/>
  <c r="J1134" i="9"/>
  <c r="G1135" i="9"/>
  <c r="H1135" i="9"/>
  <c r="I1135" i="9"/>
  <c r="J1135" i="9"/>
  <c r="G1136" i="9"/>
  <c r="H1136" i="9"/>
  <c r="I1136" i="9"/>
  <c r="J1136" i="9"/>
  <c r="G1137" i="9"/>
  <c r="H1137" i="9"/>
  <c r="I1137" i="9"/>
  <c r="J1137" i="9"/>
  <c r="G1138" i="9"/>
  <c r="H1138" i="9"/>
  <c r="I1138" i="9"/>
  <c r="J1138" i="9"/>
  <c r="G1139" i="9"/>
  <c r="H1139" i="9"/>
  <c r="I1139" i="9"/>
  <c r="J1139" i="9"/>
  <c r="G1140" i="9"/>
  <c r="H1140" i="9"/>
  <c r="I1140" i="9"/>
  <c r="J1140" i="9"/>
  <c r="G1141" i="9"/>
  <c r="H1141" i="9"/>
  <c r="I1141" i="9"/>
  <c r="J1141" i="9"/>
  <c r="G1142" i="9"/>
  <c r="H1142" i="9"/>
  <c r="I1142" i="9"/>
  <c r="J1142" i="9"/>
  <c r="G1143" i="9"/>
  <c r="H1143" i="9"/>
  <c r="I1143" i="9"/>
  <c r="J1143" i="9"/>
  <c r="G1144" i="9"/>
  <c r="H1144" i="9"/>
  <c r="I1144" i="9"/>
  <c r="J1144" i="9"/>
  <c r="G1145" i="9"/>
  <c r="H1145" i="9"/>
  <c r="I1145" i="9"/>
  <c r="J1145" i="9"/>
  <c r="G1146" i="9"/>
  <c r="H1146" i="9"/>
  <c r="I1146" i="9"/>
  <c r="J1146" i="9"/>
  <c r="G1147" i="9"/>
  <c r="H1147" i="9"/>
  <c r="I1147" i="9"/>
  <c r="J1147" i="9"/>
  <c r="G1148" i="9"/>
  <c r="H1148" i="9"/>
  <c r="I1148" i="9"/>
  <c r="J1148" i="9"/>
  <c r="G1149" i="9"/>
  <c r="H1149" i="9"/>
  <c r="I1149" i="9"/>
  <c r="J1149" i="9"/>
  <c r="G1150" i="9"/>
  <c r="H1150" i="9"/>
  <c r="I1150" i="9"/>
  <c r="J1150" i="9"/>
  <c r="G1151" i="9"/>
  <c r="H1151" i="9"/>
  <c r="I1151" i="9"/>
  <c r="J1151" i="9"/>
  <c r="G1152" i="9"/>
  <c r="H1152" i="9"/>
  <c r="I1152" i="9"/>
  <c r="J1152" i="9"/>
  <c r="G1153" i="9"/>
  <c r="H1153" i="9"/>
  <c r="I1153" i="9"/>
  <c r="J1153" i="9"/>
  <c r="G1154" i="9"/>
  <c r="H1154" i="9"/>
  <c r="I1154" i="9"/>
  <c r="J1154" i="9"/>
  <c r="G1155" i="9"/>
  <c r="H1155" i="9"/>
  <c r="I1155" i="9"/>
  <c r="J1155" i="9"/>
  <c r="G1156" i="9"/>
  <c r="H1156" i="9"/>
  <c r="I1156" i="9"/>
  <c r="J1156" i="9"/>
  <c r="G1157" i="9"/>
  <c r="H1157" i="9"/>
  <c r="I1157" i="9"/>
  <c r="J1157" i="9"/>
  <c r="G1158" i="9"/>
  <c r="H1158" i="9"/>
  <c r="I1158" i="9"/>
  <c r="J1158" i="9"/>
  <c r="G1159" i="9"/>
  <c r="H1159" i="9"/>
  <c r="I1159" i="9"/>
  <c r="J1159" i="9"/>
  <c r="G1160" i="9"/>
  <c r="H1160" i="9"/>
  <c r="I1160" i="9"/>
  <c r="J1160" i="9"/>
  <c r="G1161" i="9"/>
  <c r="H1161" i="9"/>
  <c r="I1161" i="9"/>
  <c r="J1161" i="9"/>
  <c r="G1162" i="9"/>
  <c r="H1162" i="9"/>
  <c r="I1162" i="9"/>
  <c r="J1162" i="9"/>
  <c r="G1163" i="9"/>
  <c r="H1163" i="9"/>
  <c r="I1163" i="9"/>
  <c r="J1163" i="9"/>
  <c r="G1164" i="9"/>
  <c r="H1164" i="9"/>
  <c r="I1164" i="9"/>
  <c r="J1164" i="9"/>
  <c r="G1165" i="9"/>
  <c r="H1165" i="9"/>
  <c r="I1165" i="9"/>
  <c r="J1165" i="9"/>
  <c r="G1166" i="9"/>
  <c r="H1166" i="9"/>
  <c r="I1166" i="9"/>
  <c r="J1166" i="9"/>
  <c r="G1167" i="9"/>
  <c r="H1167" i="9"/>
  <c r="I1167" i="9"/>
  <c r="J1167" i="9"/>
  <c r="G1168" i="9"/>
  <c r="H1168" i="9"/>
  <c r="I1168" i="9"/>
  <c r="J1168" i="9"/>
  <c r="G1169" i="9"/>
  <c r="H1169" i="9"/>
  <c r="I1169" i="9"/>
  <c r="J1169" i="9"/>
  <c r="G1170" i="9"/>
  <c r="H1170" i="9"/>
  <c r="I1170" i="9"/>
  <c r="J1170" i="9"/>
  <c r="G1171" i="9"/>
  <c r="H1171" i="9"/>
  <c r="I1171" i="9"/>
  <c r="J1171" i="9"/>
  <c r="G1172" i="9"/>
  <c r="H1172" i="9"/>
  <c r="I1172" i="9"/>
  <c r="J1172" i="9"/>
  <c r="G1173" i="9"/>
  <c r="H1173" i="9"/>
  <c r="I1173" i="9"/>
  <c r="J1173" i="9"/>
  <c r="G1174" i="9"/>
  <c r="H1174" i="9"/>
  <c r="I1174" i="9"/>
  <c r="J1174" i="9"/>
  <c r="G1175" i="9"/>
  <c r="H1175" i="9"/>
  <c r="I1175" i="9"/>
  <c r="J1175" i="9"/>
  <c r="G1176" i="9"/>
  <c r="H1176" i="9"/>
  <c r="I1176" i="9"/>
  <c r="J1176" i="9"/>
  <c r="G1177" i="9"/>
  <c r="H1177" i="9"/>
  <c r="I1177" i="9"/>
  <c r="J1177" i="9"/>
  <c r="G1178" i="9"/>
  <c r="H1178" i="9"/>
  <c r="I1178" i="9"/>
  <c r="J1178" i="9"/>
  <c r="G1179" i="9"/>
  <c r="H1179" i="9"/>
  <c r="I1179" i="9"/>
  <c r="J1179" i="9"/>
  <c r="G1180" i="9"/>
  <c r="H1180" i="9"/>
  <c r="I1180" i="9"/>
  <c r="J1180" i="9"/>
  <c r="G1181" i="9"/>
  <c r="H1181" i="9"/>
  <c r="I1181" i="9"/>
  <c r="J1181" i="9"/>
  <c r="G1182" i="9"/>
  <c r="H1182" i="9"/>
  <c r="I1182" i="9"/>
  <c r="J1182" i="9"/>
  <c r="G1183" i="9"/>
  <c r="H1183" i="9"/>
  <c r="I1183" i="9"/>
  <c r="J1183" i="9"/>
  <c r="G1184" i="9"/>
  <c r="H1184" i="9"/>
  <c r="I1184" i="9"/>
  <c r="J1184" i="9"/>
  <c r="G1185" i="9"/>
  <c r="H1185" i="9"/>
  <c r="I1185" i="9"/>
  <c r="J1185" i="9"/>
  <c r="G1186" i="9"/>
  <c r="H1186" i="9"/>
  <c r="I1186" i="9"/>
  <c r="J1186" i="9"/>
  <c r="G1187" i="9"/>
  <c r="H1187" i="9"/>
  <c r="I1187" i="9"/>
  <c r="J1187" i="9"/>
  <c r="G1188" i="9"/>
  <c r="H1188" i="9"/>
  <c r="I1188" i="9"/>
  <c r="J1188" i="9"/>
  <c r="G1189" i="9"/>
  <c r="H1189" i="9"/>
  <c r="I1189" i="9"/>
  <c r="J1189" i="9"/>
  <c r="G1190" i="9"/>
  <c r="H1190" i="9"/>
  <c r="I1190" i="9"/>
  <c r="J1190" i="9"/>
  <c r="G1191" i="9"/>
  <c r="H1191" i="9"/>
  <c r="I1191" i="9"/>
  <c r="J1191" i="9"/>
  <c r="G1192" i="9"/>
  <c r="H1192" i="9"/>
  <c r="I1192" i="9"/>
  <c r="J1192" i="9"/>
  <c r="G1193" i="9"/>
  <c r="H1193" i="9"/>
  <c r="I1193" i="9"/>
  <c r="J1193" i="9"/>
  <c r="G1194" i="9"/>
  <c r="H1194" i="9"/>
  <c r="I1194" i="9"/>
  <c r="J1194" i="9"/>
  <c r="G1195" i="9"/>
  <c r="H1195" i="9"/>
  <c r="I1195" i="9"/>
  <c r="J1195" i="9"/>
  <c r="G1196" i="9"/>
  <c r="H1196" i="9"/>
  <c r="I1196" i="9"/>
  <c r="J1196" i="9"/>
  <c r="G1197" i="9"/>
  <c r="H1197" i="9"/>
  <c r="I1197" i="9"/>
  <c r="J1197" i="9"/>
  <c r="G1198" i="9"/>
  <c r="H1198" i="9"/>
  <c r="I1198" i="9"/>
  <c r="J1198" i="9"/>
  <c r="G1199" i="9"/>
  <c r="H1199" i="9"/>
  <c r="I1199" i="9"/>
  <c r="J1199" i="9"/>
  <c r="G1200" i="9"/>
  <c r="H1200" i="9"/>
  <c r="I1200" i="9"/>
  <c r="J1200" i="9"/>
  <c r="G1201" i="9"/>
  <c r="H1201" i="9"/>
  <c r="I1201" i="9"/>
  <c r="J1201" i="9"/>
  <c r="G1202" i="9"/>
  <c r="H1202" i="9"/>
  <c r="I1202" i="9"/>
  <c r="J1202" i="9"/>
  <c r="G1203" i="9"/>
  <c r="H1203" i="9"/>
  <c r="I1203" i="9"/>
  <c r="J1203" i="9"/>
  <c r="G1204" i="9"/>
  <c r="H1204" i="9"/>
  <c r="I1204" i="9"/>
  <c r="J1204" i="9"/>
  <c r="G1205" i="9"/>
  <c r="H1205" i="9"/>
  <c r="I1205" i="9"/>
  <c r="J1205" i="9"/>
  <c r="G1206" i="9"/>
  <c r="H1206" i="9"/>
  <c r="I1206" i="9"/>
  <c r="J1206" i="9"/>
  <c r="G1207" i="9"/>
  <c r="H1207" i="9"/>
  <c r="I1207" i="9"/>
  <c r="J1207" i="9"/>
  <c r="G1208" i="9"/>
  <c r="H1208" i="9"/>
  <c r="I1208" i="9"/>
  <c r="J1208" i="9"/>
  <c r="G1209" i="9"/>
  <c r="H1209" i="9"/>
  <c r="I1209" i="9"/>
  <c r="J1209" i="9"/>
  <c r="G1210" i="9"/>
  <c r="H1210" i="9"/>
  <c r="I1210" i="9"/>
  <c r="J1210" i="9"/>
  <c r="G1211" i="9"/>
  <c r="H1211" i="9"/>
  <c r="I1211" i="9"/>
  <c r="J1211" i="9"/>
  <c r="G1212" i="9"/>
  <c r="H1212" i="9"/>
  <c r="I1212" i="9"/>
  <c r="J1212" i="9"/>
  <c r="G1213" i="9"/>
  <c r="H1213" i="9"/>
  <c r="I1213" i="9"/>
  <c r="J1213" i="9"/>
  <c r="G1214" i="9"/>
  <c r="H1214" i="9"/>
  <c r="I1214" i="9"/>
  <c r="J1214" i="9"/>
  <c r="G1215" i="9"/>
  <c r="H1215" i="9"/>
  <c r="I1215" i="9"/>
  <c r="J1215" i="9"/>
  <c r="G1216" i="9"/>
  <c r="H1216" i="9"/>
  <c r="I1216" i="9"/>
  <c r="J1216" i="9"/>
  <c r="G1217" i="9"/>
  <c r="H1217" i="9"/>
  <c r="I1217" i="9"/>
  <c r="J1217" i="9"/>
  <c r="G1218" i="9"/>
  <c r="H1218" i="9"/>
  <c r="I1218" i="9"/>
  <c r="J1218" i="9"/>
  <c r="G1219" i="9"/>
  <c r="H1219" i="9"/>
  <c r="I1219" i="9"/>
  <c r="J1219" i="9"/>
  <c r="G1220" i="9"/>
  <c r="H1220" i="9"/>
  <c r="I1220" i="9"/>
  <c r="J1220" i="9"/>
  <c r="G1221" i="9"/>
  <c r="H1221" i="9"/>
  <c r="I1221" i="9"/>
  <c r="J1221" i="9"/>
  <c r="G1222" i="9"/>
  <c r="H1222" i="9"/>
  <c r="I1222" i="9"/>
  <c r="J1222" i="9"/>
  <c r="G1223" i="9"/>
  <c r="H1223" i="9"/>
  <c r="I1223" i="9"/>
  <c r="J1223" i="9"/>
  <c r="G1224" i="9"/>
  <c r="H1224" i="9"/>
  <c r="I1224" i="9"/>
  <c r="J1224" i="9"/>
  <c r="G1225" i="9"/>
  <c r="H1225" i="9"/>
  <c r="I1225" i="9"/>
  <c r="J1225" i="9"/>
  <c r="G1226" i="9"/>
  <c r="H1226" i="9"/>
  <c r="I1226" i="9"/>
  <c r="J1226" i="9"/>
  <c r="G1227" i="9"/>
  <c r="H1227" i="9"/>
  <c r="I1227" i="9"/>
  <c r="J1227" i="9"/>
  <c r="G1228" i="9"/>
  <c r="H1228" i="9"/>
  <c r="I1228" i="9"/>
  <c r="J1228" i="9"/>
  <c r="G1229" i="9"/>
  <c r="H1229" i="9"/>
  <c r="I1229" i="9"/>
  <c r="J1229" i="9"/>
  <c r="G1230" i="9"/>
  <c r="H1230" i="9"/>
  <c r="I1230" i="9"/>
  <c r="J1230" i="9"/>
  <c r="G1231" i="9"/>
  <c r="H1231" i="9"/>
  <c r="I1231" i="9"/>
  <c r="J1231" i="9"/>
  <c r="G1232" i="9"/>
  <c r="H1232" i="9"/>
  <c r="I1232" i="9"/>
  <c r="J1232" i="9"/>
  <c r="G1233" i="9"/>
  <c r="H1233" i="9"/>
  <c r="I1233" i="9"/>
  <c r="J1233" i="9"/>
  <c r="G1234" i="9"/>
  <c r="H1234" i="9"/>
  <c r="I1234" i="9"/>
  <c r="J1234" i="9"/>
  <c r="G1235" i="9"/>
  <c r="H1235" i="9"/>
  <c r="I1235" i="9"/>
  <c r="J1235" i="9"/>
  <c r="G1236" i="9"/>
  <c r="H1236" i="9"/>
  <c r="I1236" i="9"/>
  <c r="J1236" i="9"/>
  <c r="G1237" i="9"/>
  <c r="H1237" i="9"/>
  <c r="I1237" i="9"/>
  <c r="J1237" i="9"/>
  <c r="G1238" i="9"/>
  <c r="H1238" i="9"/>
  <c r="I1238" i="9"/>
  <c r="J1238" i="9"/>
  <c r="G1239" i="9"/>
  <c r="H1239" i="9"/>
  <c r="I1239" i="9"/>
  <c r="J1239" i="9"/>
  <c r="G1240" i="9"/>
  <c r="H1240" i="9"/>
  <c r="I1240" i="9"/>
  <c r="J1240" i="9"/>
  <c r="G1241" i="9"/>
  <c r="H1241" i="9"/>
  <c r="I1241" i="9"/>
  <c r="J1241" i="9"/>
  <c r="G1242" i="9"/>
  <c r="H1242" i="9"/>
  <c r="I1242" i="9"/>
  <c r="J1242" i="9"/>
  <c r="G1243" i="9"/>
  <c r="H1243" i="9"/>
  <c r="I1243" i="9"/>
  <c r="J1243" i="9"/>
  <c r="G1244" i="9"/>
  <c r="H1244" i="9"/>
  <c r="I1244" i="9"/>
  <c r="J1244" i="9"/>
  <c r="G1245" i="9"/>
  <c r="H1245" i="9"/>
  <c r="I1245" i="9"/>
  <c r="J1245" i="9"/>
  <c r="G1246" i="9"/>
  <c r="H1246" i="9"/>
  <c r="I1246" i="9"/>
  <c r="J1246" i="9"/>
  <c r="G1247" i="9"/>
  <c r="H1247" i="9"/>
  <c r="I1247" i="9"/>
  <c r="J1247" i="9"/>
  <c r="G1248" i="9"/>
  <c r="H1248" i="9"/>
  <c r="I1248" i="9"/>
  <c r="J1248" i="9"/>
  <c r="G1249" i="9"/>
  <c r="H1249" i="9"/>
  <c r="I1249" i="9"/>
  <c r="J1249" i="9"/>
  <c r="G1250" i="9"/>
  <c r="H1250" i="9"/>
  <c r="I1250" i="9"/>
  <c r="J1250" i="9"/>
  <c r="G1251" i="9"/>
  <c r="H1251" i="9"/>
  <c r="I1251" i="9"/>
  <c r="J1251" i="9"/>
  <c r="G1252" i="9"/>
  <c r="H1252" i="9"/>
  <c r="I1252" i="9"/>
  <c r="J1252" i="9"/>
  <c r="G1253" i="9"/>
  <c r="H1253" i="9"/>
  <c r="I1253" i="9"/>
  <c r="J1253" i="9"/>
  <c r="G1254" i="9"/>
  <c r="H1254" i="9"/>
  <c r="I1254" i="9"/>
  <c r="J1254" i="9"/>
  <c r="G1255" i="9"/>
  <c r="H1255" i="9"/>
  <c r="I1255" i="9"/>
  <c r="J1255" i="9"/>
  <c r="G1256" i="9"/>
  <c r="H1256" i="9"/>
  <c r="I1256" i="9"/>
  <c r="J1256" i="9"/>
  <c r="G1257" i="9"/>
  <c r="H1257" i="9"/>
  <c r="I1257" i="9"/>
  <c r="J1257" i="9"/>
  <c r="G1258" i="9"/>
  <c r="H1258" i="9"/>
  <c r="I1258" i="9"/>
  <c r="J1258" i="9"/>
  <c r="G1259" i="9"/>
  <c r="H1259" i="9"/>
  <c r="I1259" i="9"/>
  <c r="J1259" i="9"/>
  <c r="G1260" i="9"/>
  <c r="H1260" i="9"/>
  <c r="I1260" i="9"/>
  <c r="J1260" i="9"/>
  <c r="G1261" i="9"/>
  <c r="H1261" i="9"/>
  <c r="I1261" i="9"/>
  <c r="J1261" i="9"/>
  <c r="G1262" i="9"/>
  <c r="H1262" i="9"/>
  <c r="I1262" i="9"/>
  <c r="J1262" i="9"/>
  <c r="G1263" i="9"/>
  <c r="H1263" i="9"/>
  <c r="I1263" i="9"/>
  <c r="J1263" i="9"/>
  <c r="G1264" i="9"/>
  <c r="H1264" i="9"/>
  <c r="I1264" i="9"/>
  <c r="J1264" i="9"/>
  <c r="G1265" i="9"/>
  <c r="H1265" i="9"/>
  <c r="I1265" i="9"/>
  <c r="J1265" i="9"/>
  <c r="G1266" i="9"/>
  <c r="H1266" i="9"/>
  <c r="I1266" i="9"/>
  <c r="J1266" i="9"/>
  <c r="G1267" i="9"/>
  <c r="H1267" i="9"/>
  <c r="I1267" i="9"/>
  <c r="J1267" i="9"/>
  <c r="G1268" i="9"/>
  <c r="H1268" i="9"/>
  <c r="I1268" i="9"/>
  <c r="J1268" i="9"/>
  <c r="G1269" i="9"/>
  <c r="H1269" i="9"/>
  <c r="I1269" i="9"/>
  <c r="J1269" i="9"/>
  <c r="G1270" i="9"/>
  <c r="H1270" i="9"/>
  <c r="I1270" i="9"/>
  <c r="J1270" i="9"/>
  <c r="G1271" i="9"/>
  <c r="H1271" i="9"/>
  <c r="I1271" i="9"/>
  <c r="J1271" i="9"/>
  <c r="G1272" i="9"/>
  <c r="H1272" i="9"/>
  <c r="I1272" i="9"/>
  <c r="J1272" i="9"/>
  <c r="G1273" i="9"/>
  <c r="H1273" i="9"/>
  <c r="I1273" i="9"/>
  <c r="J1273" i="9"/>
  <c r="G1274" i="9"/>
  <c r="H1274" i="9"/>
  <c r="I1274" i="9"/>
  <c r="J1274" i="9"/>
  <c r="G1275" i="9"/>
  <c r="H1275" i="9"/>
  <c r="I1275" i="9"/>
  <c r="J1275" i="9"/>
  <c r="G1276" i="9"/>
  <c r="H1276" i="9"/>
  <c r="I1276" i="9"/>
  <c r="J1276" i="9"/>
  <c r="G1277" i="9"/>
  <c r="H1277" i="9"/>
  <c r="I1277" i="9"/>
  <c r="J1277" i="9"/>
  <c r="G1278" i="9"/>
  <c r="H1278" i="9"/>
  <c r="I1278" i="9"/>
  <c r="J1278" i="9"/>
  <c r="G1279" i="9"/>
  <c r="H1279" i="9"/>
  <c r="I1279" i="9"/>
  <c r="J1279" i="9"/>
  <c r="G1280" i="9"/>
  <c r="H1280" i="9"/>
  <c r="I1280" i="9"/>
  <c r="J1280" i="9"/>
  <c r="G1281" i="9"/>
  <c r="H1281" i="9"/>
  <c r="I1281" i="9"/>
  <c r="J1281" i="9"/>
  <c r="G1282" i="9"/>
  <c r="H1282" i="9"/>
  <c r="I1282" i="9"/>
  <c r="J1282" i="9"/>
  <c r="G1283" i="9"/>
  <c r="H1283" i="9"/>
  <c r="I1283" i="9"/>
  <c r="J1283" i="9"/>
  <c r="G1284" i="9"/>
  <c r="H1284" i="9"/>
  <c r="I1284" i="9"/>
  <c r="J1284" i="9"/>
  <c r="G1285" i="9"/>
  <c r="H1285" i="9"/>
  <c r="I1285" i="9"/>
  <c r="J1285" i="9"/>
  <c r="G1286" i="9"/>
  <c r="H1286" i="9"/>
  <c r="I1286" i="9"/>
  <c r="J1286" i="9"/>
  <c r="G1287" i="9"/>
  <c r="H1287" i="9"/>
  <c r="I1287" i="9"/>
  <c r="J1287" i="9"/>
  <c r="G1288" i="9"/>
  <c r="H1288" i="9"/>
  <c r="I1288" i="9"/>
  <c r="J1288" i="9"/>
  <c r="G1289" i="9"/>
  <c r="H1289" i="9"/>
  <c r="I1289" i="9"/>
  <c r="J1289" i="9"/>
  <c r="G1290" i="9"/>
  <c r="H1290" i="9"/>
  <c r="I1290" i="9"/>
  <c r="J1290" i="9"/>
  <c r="G1291" i="9"/>
  <c r="H1291" i="9"/>
  <c r="I1291" i="9"/>
  <c r="J1291" i="9"/>
  <c r="G1292" i="9"/>
  <c r="H1292" i="9"/>
  <c r="I1292" i="9"/>
  <c r="J1292" i="9"/>
  <c r="G1293" i="9"/>
  <c r="H1293" i="9"/>
  <c r="I1293" i="9"/>
  <c r="J1293" i="9"/>
  <c r="G1294" i="9"/>
  <c r="H1294" i="9"/>
  <c r="I1294" i="9"/>
  <c r="J1294" i="9"/>
  <c r="G1295" i="9"/>
  <c r="H1295" i="9"/>
  <c r="I1295" i="9"/>
  <c r="J1295" i="9"/>
  <c r="G1296" i="9"/>
  <c r="H1296" i="9"/>
  <c r="I1296" i="9"/>
  <c r="J1296" i="9"/>
  <c r="G1297" i="9"/>
  <c r="H1297" i="9"/>
  <c r="I1297" i="9"/>
  <c r="J1297" i="9"/>
  <c r="G1298" i="9"/>
  <c r="H1298" i="9"/>
  <c r="I1298" i="9"/>
  <c r="J1298" i="9"/>
  <c r="G1299" i="9"/>
  <c r="H1299" i="9"/>
  <c r="I1299" i="9"/>
  <c r="J1299" i="9"/>
  <c r="G1300" i="9"/>
  <c r="H1300" i="9"/>
  <c r="I1300" i="9"/>
  <c r="J1300" i="9"/>
  <c r="G1301" i="9"/>
  <c r="H1301" i="9"/>
  <c r="I1301" i="9"/>
  <c r="J1301" i="9"/>
  <c r="G1302" i="9"/>
  <c r="H1302" i="9"/>
  <c r="I1302" i="9"/>
  <c r="J1302" i="9"/>
  <c r="G1303" i="9"/>
  <c r="H1303" i="9"/>
  <c r="I1303" i="9"/>
  <c r="J1303" i="9"/>
  <c r="G1304" i="9"/>
  <c r="H1304" i="9"/>
  <c r="I1304" i="9"/>
  <c r="J1304" i="9"/>
  <c r="G1305" i="9"/>
  <c r="H1305" i="9"/>
  <c r="I1305" i="9"/>
  <c r="J1305" i="9"/>
  <c r="G1306" i="9"/>
  <c r="H1306" i="9"/>
  <c r="I1306" i="9"/>
  <c r="J1306" i="9"/>
  <c r="G1307" i="9"/>
  <c r="H1307" i="9"/>
  <c r="I1307" i="9"/>
  <c r="J1307" i="9"/>
  <c r="G1308" i="9"/>
  <c r="H1308" i="9"/>
  <c r="I1308" i="9"/>
  <c r="J1308" i="9"/>
  <c r="G1309" i="9"/>
  <c r="H1309" i="9"/>
  <c r="I1309" i="9"/>
  <c r="J1309" i="9"/>
  <c r="G1310" i="9"/>
  <c r="H1310" i="9"/>
  <c r="I1310" i="9"/>
  <c r="J1310" i="9"/>
  <c r="G1311" i="9"/>
  <c r="H1311" i="9"/>
  <c r="I1311" i="9"/>
  <c r="J1311" i="9"/>
  <c r="G1312" i="9"/>
  <c r="H1312" i="9"/>
  <c r="I1312" i="9"/>
  <c r="J1312" i="9"/>
  <c r="G1313" i="9"/>
  <c r="H1313" i="9"/>
  <c r="I1313" i="9"/>
  <c r="J1313" i="9"/>
  <c r="G1314" i="9"/>
  <c r="H1314" i="9"/>
  <c r="I1314" i="9"/>
  <c r="J1314" i="9"/>
  <c r="G1315" i="9"/>
  <c r="H1315" i="9"/>
  <c r="I1315" i="9"/>
  <c r="J1315" i="9"/>
  <c r="G1316" i="9"/>
  <c r="H1316" i="9"/>
  <c r="I1316" i="9"/>
  <c r="J1316" i="9"/>
  <c r="G1317" i="9"/>
  <c r="H1317" i="9"/>
  <c r="I1317" i="9"/>
  <c r="J1317" i="9"/>
  <c r="G1318" i="9"/>
  <c r="H1318" i="9"/>
  <c r="I1318" i="9"/>
  <c r="J1318" i="9"/>
  <c r="G1319" i="9"/>
  <c r="H1319" i="9"/>
  <c r="I1319" i="9"/>
  <c r="J1319" i="9"/>
  <c r="G1320" i="9"/>
  <c r="H1320" i="9"/>
  <c r="I1320" i="9"/>
  <c r="J1320" i="9"/>
  <c r="G1321" i="9"/>
  <c r="H1321" i="9"/>
  <c r="I1321" i="9"/>
  <c r="J1321" i="9"/>
  <c r="G1322" i="9"/>
  <c r="H1322" i="9"/>
  <c r="I1322" i="9"/>
  <c r="J1322" i="9"/>
  <c r="G1323" i="9"/>
  <c r="H1323" i="9"/>
  <c r="I1323" i="9"/>
  <c r="J1323" i="9"/>
  <c r="G1324" i="9"/>
  <c r="H1324" i="9"/>
  <c r="I1324" i="9"/>
  <c r="J1324" i="9"/>
  <c r="G1325" i="9"/>
  <c r="H1325" i="9"/>
  <c r="I1325" i="9"/>
  <c r="J1325" i="9"/>
  <c r="G1326" i="9"/>
  <c r="H1326" i="9"/>
  <c r="I1326" i="9"/>
  <c r="J1326" i="9"/>
  <c r="G1327" i="9"/>
  <c r="H1327" i="9"/>
  <c r="I1327" i="9"/>
  <c r="J1327" i="9"/>
  <c r="G1328" i="9"/>
  <c r="H1328" i="9"/>
  <c r="I1328" i="9"/>
  <c r="J1328" i="9"/>
  <c r="G1329" i="9"/>
  <c r="H1329" i="9"/>
  <c r="I1329" i="9"/>
  <c r="J1329" i="9"/>
  <c r="G1330" i="9"/>
  <c r="H1330" i="9"/>
  <c r="I1330" i="9"/>
  <c r="J1330" i="9"/>
  <c r="G1331" i="9"/>
  <c r="H1331" i="9"/>
  <c r="I1331" i="9"/>
  <c r="J1331" i="9"/>
  <c r="G1332" i="9"/>
  <c r="H1332" i="9"/>
  <c r="I1332" i="9"/>
  <c r="J1332" i="9"/>
  <c r="G1333" i="9"/>
  <c r="H1333" i="9"/>
  <c r="I1333" i="9"/>
  <c r="J1333" i="9"/>
  <c r="G1334" i="9"/>
  <c r="H1334" i="9"/>
  <c r="I1334" i="9"/>
  <c r="J1334" i="9"/>
  <c r="G1335" i="9"/>
  <c r="H1335" i="9"/>
  <c r="I1335" i="9"/>
  <c r="J1335" i="9"/>
  <c r="G1336" i="9"/>
  <c r="H1336" i="9"/>
  <c r="I1336" i="9"/>
  <c r="J1336" i="9"/>
  <c r="G1337" i="9"/>
  <c r="H1337" i="9"/>
  <c r="I1337" i="9"/>
  <c r="J1337" i="9"/>
  <c r="G1338" i="9"/>
  <c r="H1338" i="9"/>
  <c r="I1338" i="9"/>
  <c r="J1338" i="9"/>
  <c r="G1339" i="9"/>
  <c r="H1339" i="9"/>
  <c r="I1339" i="9"/>
  <c r="J1339" i="9"/>
  <c r="G1340" i="9"/>
  <c r="H1340" i="9"/>
  <c r="I1340" i="9"/>
  <c r="J1340" i="9"/>
  <c r="G1341" i="9"/>
  <c r="H1341" i="9"/>
  <c r="I1341" i="9"/>
  <c r="J1341" i="9"/>
  <c r="G1342" i="9"/>
  <c r="H1342" i="9"/>
  <c r="I1342" i="9"/>
  <c r="J1342" i="9"/>
  <c r="G1343" i="9"/>
  <c r="H1343" i="9"/>
  <c r="I1343" i="9"/>
  <c r="J1343" i="9"/>
  <c r="G1344" i="9"/>
  <c r="H1344" i="9"/>
  <c r="I1344" i="9"/>
  <c r="J1344" i="9"/>
  <c r="G1345" i="9"/>
  <c r="H1345" i="9"/>
  <c r="I1345" i="9"/>
  <c r="J1345" i="9"/>
  <c r="G1346" i="9"/>
  <c r="H1346" i="9"/>
  <c r="I1346" i="9"/>
  <c r="J1346" i="9"/>
  <c r="G1347" i="9"/>
  <c r="H1347" i="9"/>
  <c r="I1347" i="9"/>
  <c r="J1347" i="9"/>
  <c r="G1348" i="9"/>
  <c r="H1348" i="9"/>
  <c r="I1348" i="9"/>
  <c r="J1348" i="9"/>
  <c r="G1349" i="9"/>
  <c r="H1349" i="9"/>
  <c r="I1349" i="9"/>
  <c r="J1349" i="9"/>
  <c r="G1350" i="9"/>
  <c r="H1350" i="9"/>
  <c r="I1350" i="9"/>
  <c r="J1350" i="9"/>
  <c r="G1351" i="9"/>
  <c r="H1351" i="9"/>
  <c r="I1351" i="9"/>
  <c r="J1351" i="9"/>
  <c r="G1352" i="9"/>
  <c r="H1352" i="9"/>
  <c r="I1352" i="9"/>
  <c r="J1352" i="9"/>
  <c r="G1353" i="9"/>
  <c r="H1353" i="9"/>
  <c r="I1353" i="9"/>
  <c r="J1353" i="9"/>
  <c r="G1354" i="9"/>
  <c r="H1354" i="9"/>
  <c r="I1354" i="9"/>
  <c r="J1354" i="9"/>
  <c r="G1355" i="9"/>
  <c r="H1355" i="9"/>
  <c r="I1355" i="9"/>
  <c r="J1355" i="9"/>
  <c r="G1356" i="9"/>
  <c r="H1356" i="9"/>
  <c r="I1356" i="9"/>
  <c r="J1356" i="9"/>
  <c r="G1357" i="9"/>
  <c r="H1357" i="9"/>
  <c r="I1357" i="9"/>
  <c r="J1357" i="9"/>
  <c r="G1358" i="9"/>
  <c r="H1358" i="9"/>
  <c r="I1358" i="9"/>
  <c r="J1358" i="9"/>
  <c r="G1359" i="9"/>
  <c r="H1359" i="9"/>
  <c r="I1359" i="9"/>
  <c r="J1359" i="9"/>
  <c r="G1360" i="9"/>
  <c r="H1360" i="9"/>
  <c r="I1360" i="9"/>
  <c r="J1360" i="9"/>
  <c r="G1361" i="9"/>
  <c r="H1361" i="9"/>
  <c r="I1361" i="9"/>
  <c r="J1361" i="9"/>
  <c r="G1362" i="9"/>
  <c r="H1362" i="9"/>
  <c r="I1362" i="9"/>
  <c r="J1362" i="9"/>
  <c r="G1363" i="9"/>
  <c r="H1363" i="9"/>
  <c r="I1363" i="9"/>
  <c r="J1363" i="9"/>
  <c r="G1364" i="9"/>
  <c r="H1364" i="9"/>
  <c r="I1364" i="9"/>
  <c r="J1364" i="9"/>
  <c r="G1365" i="9"/>
  <c r="H1365" i="9"/>
  <c r="I1365" i="9"/>
  <c r="J1365" i="9"/>
  <c r="G1366" i="9"/>
  <c r="H1366" i="9"/>
  <c r="I1366" i="9"/>
  <c r="J1366" i="9"/>
  <c r="G1367" i="9"/>
  <c r="H1367" i="9"/>
  <c r="I1367" i="9"/>
  <c r="J1367" i="9"/>
  <c r="G1368" i="9"/>
  <c r="H1368" i="9"/>
  <c r="I1368" i="9"/>
  <c r="J1368" i="9"/>
  <c r="G1369" i="9"/>
  <c r="H1369" i="9"/>
  <c r="I1369" i="9"/>
  <c r="J1369" i="9"/>
  <c r="G1370" i="9"/>
  <c r="H1370" i="9"/>
  <c r="I1370" i="9"/>
  <c r="J1370" i="9"/>
  <c r="G1371" i="9"/>
  <c r="H1371" i="9"/>
  <c r="I1371" i="9"/>
  <c r="J1371" i="9"/>
  <c r="G1372" i="9"/>
  <c r="H1372" i="9"/>
  <c r="I1372" i="9"/>
  <c r="J1372" i="9"/>
  <c r="G1373" i="9"/>
  <c r="H1373" i="9"/>
  <c r="I1373" i="9"/>
  <c r="J1373" i="9"/>
  <c r="G1374" i="9"/>
  <c r="H1374" i="9"/>
  <c r="I1374" i="9"/>
  <c r="J1374" i="9"/>
  <c r="G1375" i="9"/>
  <c r="H1375" i="9"/>
  <c r="I1375" i="9"/>
  <c r="J1375" i="9"/>
  <c r="G1376" i="9"/>
  <c r="H1376" i="9"/>
  <c r="I1376" i="9"/>
  <c r="J1376" i="9"/>
  <c r="G1377" i="9"/>
  <c r="H1377" i="9"/>
  <c r="I1377" i="9"/>
  <c r="J1377" i="9"/>
  <c r="G1378" i="9"/>
  <c r="H1378" i="9"/>
  <c r="I1378" i="9"/>
  <c r="J1378" i="9"/>
  <c r="G1379" i="9"/>
  <c r="H1379" i="9"/>
  <c r="I1379" i="9"/>
  <c r="J1379" i="9"/>
  <c r="G1380" i="9"/>
  <c r="H1380" i="9"/>
  <c r="I1380" i="9"/>
  <c r="J1380" i="9"/>
  <c r="G1381" i="9"/>
  <c r="H1381" i="9"/>
  <c r="I1381" i="9"/>
  <c r="J1381" i="9"/>
  <c r="G1382" i="9"/>
  <c r="H1382" i="9"/>
  <c r="I1382" i="9"/>
  <c r="J1382" i="9"/>
  <c r="G1383" i="9"/>
  <c r="H1383" i="9"/>
  <c r="I1383" i="9"/>
  <c r="J1383" i="9"/>
  <c r="G1384" i="9"/>
  <c r="H1384" i="9"/>
  <c r="I1384" i="9"/>
  <c r="J1384" i="9"/>
  <c r="G1385" i="9"/>
  <c r="H1385" i="9"/>
  <c r="I1385" i="9"/>
  <c r="J1385" i="9"/>
  <c r="G1386" i="9"/>
  <c r="H1386" i="9"/>
  <c r="I1386" i="9"/>
  <c r="J1386" i="9"/>
  <c r="G1387" i="9"/>
  <c r="H1387" i="9"/>
  <c r="I1387" i="9"/>
  <c r="J1387" i="9"/>
  <c r="G1388" i="9"/>
  <c r="H1388" i="9"/>
  <c r="I1388" i="9"/>
  <c r="J1388" i="9"/>
  <c r="G1389" i="9"/>
  <c r="H1389" i="9"/>
  <c r="I1389" i="9"/>
  <c r="J1389" i="9"/>
  <c r="G1390" i="9"/>
  <c r="H1390" i="9"/>
  <c r="I1390" i="9"/>
  <c r="J1390" i="9"/>
  <c r="G1391" i="9"/>
  <c r="H1391" i="9"/>
  <c r="I1391" i="9"/>
  <c r="J1391" i="9"/>
  <c r="G1392" i="9"/>
  <c r="H1392" i="9"/>
  <c r="I1392" i="9"/>
  <c r="J1392" i="9"/>
  <c r="G1393" i="9"/>
  <c r="H1393" i="9"/>
  <c r="I1393" i="9"/>
  <c r="J1393" i="9"/>
  <c r="G1394" i="9"/>
  <c r="H1394" i="9"/>
  <c r="I1394" i="9"/>
  <c r="J1394" i="9"/>
  <c r="G1395" i="9"/>
  <c r="H1395" i="9"/>
  <c r="I1395" i="9"/>
  <c r="J1395" i="9"/>
  <c r="G1396" i="9"/>
  <c r="H1396" i="9"/>
  <c r="I1396" i="9"/>
  <c r="J1396" i="9"/>
  <c r="G1397" i="9"/>
  <c r="H1397" i="9"/>
  <c r="I1397" i="9"/>
  <c r="J1397" i="9"/>
  <c r="G1398" i="9"/>
  <c r="H1398" i="9"/>
  <c r="I1398" i="9"/>
  <c r="J1398" i="9"/>
  <c r="G1399" i="9"/>
  <c r="H1399" i="9"/>
  <c r="I1399" i="9"/>
  <c r="J1399" i="9"/>
  <c r="G1400" i="9"/>
  <c r="H1400" i="9"/>
  <c r="I1400" i="9"/>
  <c r="J1400" i="9"/>
  <c r="G1401" i="9"/>
  <c r="H1401" i="9"/>
  <c r="I1401" i="9"/>
  <c r="J1401" i="9"/>
  <c r="G1402" i="9"/>
  <c r="H1402" i="9"/>
  <c r="I1402" i="9"/>
  <c r="J1402" i="9"/>
  <c r="G1403" i="9"/>
  <c r="H1403" i="9"/>
  <c r="I1403" i="9"/>
  <c r="J1403" i="9"/>
  <c r="G1404" i="9"/>
  <c r="H1404" i="9"/>
  <c r="I1404" i="9"/>
  <c r="J1404" i="9"/>
  <c r="G1405" i="9"/>
  <c r="H1405" i="9"/>
  <c r="I1405" i="9"/>
  <c r="J1405" i="9"/>
  <c r="G1406" i="9"/>
  <c r="H1406" i="9"/>
  <c r="I1406" i="9"/>
  <c r="J1406" i="9"/>
  <c r="G1407" i="9"/>
  <c r="H1407" i="9"/>
  <c r="I1407" i="9"/>
  <c r="J1407" i="9"/>
  <c r="G1408" i="9"/>
  <c r="H1408" i="9"/>
  <c r="I1408" i="9"/>
  <c r="J1408" i="9"/>
  <c r="G1409" i="9"/>
  <c r="H1409" i="9"/>
  <c r="I1409" i="9"/>
  <c r="J1409" i="9"/>
  <c r="G1410" i="9"/>
  <c r="H1410" i="9"/>
  <c r="I1410" i="9"/>
  <c r="J1410" i="9"/>
  <c r="G1411" i="9"/>
  <c r="H1411" i="9"/>
  <c r="I1411" i="9"/>
  <c r="J1411" i="9"/>
  <c r="G1412" i="9"/>
  <c r="H1412" i="9"/>
  <c r="I1412" i="9"/>
  <c r="J1412" i="9"/>
  <c r="G1413" i="9"/>
  <c r="H1413" i="9"/>
  <c r="I1413" i="9"/>
  <c r="J1413" i="9"/>
  <c r="G1414" i="9"/>
  <c r="H1414" i="9"/>
  <c r="I1414" i="9"/>
  <c r="J1414" i="9"/>
  <c r="G1415" i="9"/>
  <c r="H1415" i="9"/>
  <c r="I1415" i="9"/>
  <c r="J1415" i="9"/>
  <c r="G1416" i="9"/>
  <c r="H1416" i="9"/>
  <c r="I1416" i="9"/>
  <c r="J1416" i="9"/>
  <c r="G1417" i="9"/>
  <c r="H1417" i="9"/>
  <c r="I1417" i="9"/>
  <c r="J1417" i="9"/>
  <c r="G1418" i="9"/>
  <c r="H1418" i="9"/>
  <c r="I1418" i="9"/>
  <c r="J1418" i="9"/>
  <c r="G1419" i="9"/>
  <c r="H1419" i="9"/>
  <c r="I1419" i="9"/>
  <c r="J1419" i="9"/>
  <c r="G1420" i="9"/>
  <c r="H1420" i="9"/>
  <c r="I1420" i="9"/>
  <c r="J1420" i="9"/>
  <c r="G1421" i="9"/>
  <c r="H1421" i="9"/>
  <c r="I1421" i="9"/>
  <c r="J1421" i="9"/>
  <c r="G1422" i="9"/>
  <c r="H1422" i="9"/>
  <c r="I1422" i="9"/>
  <c r="J1422" i="9"/>
  <c r="G1423" i="9"/>
  <c r="H1423" i="9"/>
  <c r="I1423" i="9"/>
  <c r="J1423" i="9"/>
  <c r="G1424" i="9"/>
  <c r="H1424" i="9"/>
  <c r="I1424" i="9"/>
  <c r="J1424" i="9"/>
  <c r="G1425" i="9"/>
  <c r="H1425" i="9"/>
  <c r="I1425" i="9"/>
  <c r="J1425" i="9"/>
  <c r="G1426" i="9"/>
  <c r="H1426" i="9"/>
  <c r="I1426" i="9"/>
  <c r="J1426" i="9"/>
  <c r="G1427" i="9"/>
  <c r="H1427" i="9"/>
  <c r="I1427" i="9"/>
  <c r="J1427" i="9"/>
  <c r="G1428" i="9"/>
  <c r="H1428" i="9"/>
  <c r="I1428" i="9"/>
  <c r="J1428" i="9"/>
  <c r="G1429" i="9"/>
  <c r="H1429" i="9"/>
  <c r="I1429" i="9"/>
  <c r="J1429" i="9"/>
  <c r="G1430" i="9"/>
  <c r="H1430" i="9"/>
  <c r="I1430" i="9"/>
  <c r="J1430" i="9"/>
  <c r="G1431" i="9"/>
  <c r="H1431" i="9"/>
  <c r="I1431" i="9"/>
  <c r="J1431" i="9"/>
  <c r="G1432" i="9"/>
  <c r="H1432" i="9"/>
  <c r="I1432" i="9"/>
  <c r="J1432" i="9"/>
  <c r="G1433" i="9"/>
  <c r="H1433" i="9"/>
  <c r="I1433" i="9"/>
  <c r="J1433" i="9"/>
  <c r="G1434" i="9"/>
  <c r="H1434" i="9"/>
  <c r="I1434" i="9"/>
  <c r="J1434" i="9"/>
  <c r="G1435" i="9"/>
  <c r="H1435" i="9"/>
  <c r="I1435" i="9"/>
  <c r="J1435" i="9"/>
  <c r="G1436" i="9"/>
  <c r="H1436" i="9"/>
  <c r="I1436" i="9"/>
  <c r="J1436" i="9"/>
  <c r="G1437" i="9"/>
  <c r="H1437" i="9"/>
  <c r="I1437" i="9"/>
  <c r="J1437" i="9"/>
  <c r="G1438" i="9"/>
  <c r="H1438" i="9"/>
  <c r="I1438" i="9"/>
  <c r="J1438" i="9"/>
  <c r="G1439" i="9"/>
  <c r="H1439" i="9"/>
  <c r="I1439" i="9"/>
  <c r="J1439" i="9"/>
  <c r="G1440" i="9"/>
  <c r="H1440" i="9"/>
  <c r="I1440" i="9"/>
  <c r="J1440" i="9"/>
  <c r="G1441" i="9"/>
  <c r="H1441" i="9"/>
  <c r="I1441" i="9"/>
  <c r="J1441" i="9"/>
  <c r="G1442" i="9"/>
  <c r="H1442" i="9"/>
  <c r="I1442" i="9"/>
  <c r="J1442" i="9"/>
  <c r="G1443" i="9"/>
  <c r="H1443" i="9"/>
  <c r="I1443" i="9"/>
  <c r="J1443" i="9"/>
  <c r="G1444" i="9"/>
  <c r="H1444" i="9"/>
  <c r="I1444" i="9"/>
  <c r="J1444" i="9"/>
  <c r="G1445" i="9"/>
  <c r="H1445" i="9"/>
  <c r="I1445" i="9"/>
  <c r="J1445" i="9"/>
  <c r="G1446" i="9"/>
  <c r="H1446" i="9"/>
  <c r="I1446" i="9"/>
  <c r="J1446" i="9"/>
  <c r="G1447" i="9"/>
  <c r="H1447" i="9"/>
  <c r="I1447" i="9"/>
  <c r="J1447" i="9"/>
  <c r="G1448" i="9"/>
  <c r="H1448" i="9"/>
  <c r="I1448" i="9"/>
  <c r="J1448" i="9"/>
  <c r="G1449" i="9"/>
  <c r="H1449" i="9"/>
  <c r="I1449" i="9"/>
  <c r="J1449" i="9"/>
  <c r="G1450" i="9"/>
  <c r="H1450" i="9"/>
  <c r="I1450" i="9"/>
  <c r="J1450" i="9"/>
  <c r="G1451" i="9"/>
  <c r="H1451" i="9"/>
  <c r="I1451" i="9"/>
  <c r="J1451" i="9"/>
  <c r="G1452" i="9"/>
  <c r="H1452" i="9"/>
  <c r="I1452" i="9"/>
  <c r="J1452" i="9"/>
  <c r="G1453" i="9"/>
  <c r="H1453" i="9"/>
  <c r="I1453" i="9"/>
  <c r="J1453" i="9"/>
  <c r="G1454" i="9"/>
  <c r="H1454" i="9"/>
  <c r="I1454" i="9"/>
  <c r="J1454" i="9"/>
  <c r="G1455" i="9"/>
  <c r="H1455" i="9"/>
  <c r="I1455" i="9"/>
  <c r="J1455" i="9"/>
  <c r="G1456" i="9"/>
  <c r="H1456" i="9"/>
  <c r="I1456" i="9"/>
  <c r="J1456" i="9"/>
  <c r="G1457" i="9"/>
  <c r="H1457" i="9"/>
  <c r="I1457" i="9"/>
  <c r="J1457" i="9"/>
  <c r="G1458" i="9"/>
  <c r="H1458" i="9"/>
  <c r="I1458" i="9"/>
  <c r="J1458" i="9"/>
  <c r="G1459" i="9"/>
  <c r="H1459" i="9"/>
  <c r="I1459" i="9"/>
  <c r="J1459" i="9"/>
  <c r="G1460" i="9"/>
  <c r="H1460" i="9"/>
  <c r="I1460" i="9"/>
  <c r="J1460" i="9"/>
  <c r="G1461" i="9"/>
  <c r="H1461" i="9"/>
  <c r="I1461" i="9"/>
  <c r="J1461" i="9"/>
  <c r="G1462" i="9"/>
  <c r="H1462" i="9"/>
  <c r="I1462" i="9"/>
  <c r="J1462" i="9"/>
  <c r="G1463" i="9"/>
  <c r="H1463" i="9"/>
  <c r="I1463" i="9"/>
  <c r="J1463" i="9"/>
  <c r="G1464" i="9"/>
  <c r="H1464" i="9"/>
  <c r="I1464" i="9"/>
  <c r="J1464" i="9"/>
  <c r="G1465" i="9"/>
  <c r="H1465" i="9"/>
  <c r="I1465" i="9"/>
  <c r="J1465" i="9"/>
  <c r="G1466" i="9"/>
  <c r="H1466" i="9"/>
  <c r="I1466" i="9"/>
  <c r="J1466" i="9"/>
  <c r="G1467" i="9"/>
  <c r="H1467" i="9"/>
  <c r="I1467" i="9"/>
  <c r="J1467" i="9"/>
  <c r="G1468" i="9"/>
  <c r="H1468" i="9"/>
  <c r="I1468" i="9"/>
  <c r="J1468" i="9"/>
  <c r="G1469" i="9"/>
  <c r="H1469" i="9"/>
  <c r="I1469" i="9"/>
  <c r="J1469" i="9"/>
  <c r="G1470" i="9"/>
  <c r="H1470" i="9"/>
  <c r="I1470" i="9"/>
  <c r="J1470" i="9"/>
  <c r="G1471" i="9"/>
  <c r="H1471" i="9"/>
  <c r="I1471" i="9"/>
  <c r="J1471" i="9"/>
  <c r="G1472" i="9"/>
  <c r="H1472" i="9"/>
  <c r="I1472" i="9"/>
  <c r="J1472" i="9"/>
  <c r="G1473" i="9"/>
  <c r="H1473" i="9"/>
  <c r="I1473" i="9"/>
  <c r="J1473" i="9"/>
  <c r="G1474" i="9"/>
  <c r="H1474" i="9"/>
  <c r="I1474" i="9"/>
  <c r="J1474" i="9"/>
  <c r="G1475" i="9"/>
  <c r="H1475" i="9"/>
  <c r="I1475" i="9"/>
  <c r="J1475" i="9"/>
  <c r="G1476" i="9"/>
  <c r="H1476" i="9"/>
  <c r="I1476" i="9"/>
  <c r="J1476" i="9"/>
  <c r="G1477" i="9"/>
  <c r="H1477" i="9"/>
  <c r="I1477" i="9"/>
  <c r="J1477" i="9"/>
  <c r="G1478" i="9"/>
  <c r="H1478" i="9"/>
  <c r="I1478" i="9"/>
  <c r="J1478" i="9"/>
  <c r="G1479" i="9"/>
  <c r="H1479" i="9"/>
  <c r="I1479" i="9"/>
  <c r="J1479" i="9"/>
  <c r="G1480" i="9"/>
  <c r="H1480" i="9"/>
  <c r="I1480" i="9"/>
  <c r="J1480" i="9"/>
  <c r="G1481" i="9"/>
  <c r="H1481" i="9"/>
  <c r="I1481" i="9"/>
  <c r="J1481" i="9"/>
  <c r="G1482" i="9"/>
  <c r="H1482" i="9"/>
  <c r="I1482" i="9"/>
  <c r="J1482" i="9"/>
  <c r="G1483" i="9"/>
  <c r="H1483" i="9"/>
  <c r="I1483" i="9"/>
  <c r="J1483" i="9"/>
  <c r="G1484" i="9"/>
  <c r="H1484" i="9"/>
  <c r="I1484" i="9"/>
  <c r="J1484" i="9"/>
  <c r="G1485" i="9"/>
  <c r="H1485" i="9"/>
  <c r="I1485" i="9"/>
  <c r="J1485" i="9"/>
  <c r="G1486" i="9"/>
  <c r="H1486" i="9"/>
  <c r="I1486" i="9"/>
  <c r="J1486" i="9"/>
  <c r="G1487" i="9"/>
  <c r="H1487" i="9"/>
  <c r="I1487" i="9"/>
  <c r="J1487" i="9"/>
  <c r="G1488" i="9"/>
  <c r="H1488" i="9"/>
  <c r="I1488" i="9"/>
  <c r="J1488" i="9"/>
  <c r="G1489" i="9"/>
  <c r="H1489" i="9"/>
  <c r="I1489" i="9"/>
  <c r="J1489" i="9"/>
  <c r="G1490" i="9"/>
  <c r="H1490" i="9"/>
  <c r="I1490" i="9"/>
  <c r="J1490" i="9"/>
  <c r="G1491" i="9"/>
  <c r="H1491" i="9"/>
  <c r="I1491" i="9"/>
  <c r="J1491" i="9"/>
  <c r="G1492" i="9"/>
  <c r="H1492" i="9"/>
  <c r="I1492" i="9"/>
  <c r="J1492" i="9"/>
  <c r="G1493" i="9"/>
  <c r="H1493" i="9"/>
  <c r="I1493" i="9"/>
  <c r="J1493" i="9"/>
  <c r="G1494" i="9"/>
  <c r="H1494" i="9"/>
  <c r="I1494" i="9"/>
  <c r="J1494" i="9"/>
  <c r="G1495" i="9"/>
  <c r="H1495" i="9"/>
  <c r="I1495" i="9"/>
  <c r="J1495" i="9"/>
  <c r="G1496" i="9"/>
  <c r="H1496" i="9"/>
  <c r="I1496" i="9"/>
  <c r="J1496" i="9"/>
  <c r="G1497" i="9"/>
  <c r="H1497" i="9"/>
  <c r="I1497" i="9"/>
  <c r="J1497" i="9"/>
  <c r="G1498" i="9"/>
  <c r="H1498" i="9"/>
  <c r="I1498" i="9"/>
  <c r="J1498" i="9"/>
  <c r="G1499" i="9"/>
  <c r="H1499" i="9"/>
  <c r="I1499" i="9"/>
  <c r="J1499" i="9"/>
  <c r="G1500" i="9"/>
  <c r="H1500" i="9"/>
  <c r="I1500" i="9"/>
  <c r="J1500" i="9"/>
  <c r="G1501" i="9"/>
  <c r="H1501" i="9"/>
  <c r="I1501" i="9"/>
  <c r="J1501" i="9"/>
  <c r="G1502" i="9"/>
  <c r="H1502" i="9"/>
  <c r="I1502" i="9"/>
  <c r="J1502" i="9"/>
  <c r="G1503" i="9"/>
  <c r="H1503" i="9"/>
  <c r="I1503" i="9"/>
  <c r="J1503" i="9"/>
  <c r="G1504" i="9"/>
  <c r="H1504" i="9"/>
  <c r="I1504" i="9"/>
  <c r="J1504" i="9"/>
  <c r="G1505" i="9"/>
  <c r="H1505" i="9"/>
  <c r="I1505" i="9"/>
  <c r="J1505" i="9"/>
  <c r="G1506" i="9"/>
  <c r="H1506" i="9"/>
  <c r="I1506" i="9"/>
  <c r="J1506" i="9"/>
  <c r="G1507" i="9"/>
  <c r="H1507" i="9"/>
  <c r="I1507" i="9"/>
  <c r="J1507" i="9"/>
  <c r="G1508" i="9"/>
  <c r="H1508" i="9"/>
  <c r="I1508" i="9"/>
  <c r="J1508" i="9"/>
  <c r="G1509" i="9"/>
  <c r="H1509" i="9"/>
  <c r="I1509" i="9"/>
  <c r="J1509" i="9"/>
  <c r="G1510" i="9"/>
  <c r="H1510" i="9"/>
  <c r="I1510" i="9"/>
  <c r="J1510" i="9"/>
  <c r="G1511" i="9"/>
  <c r="H1511" i="9"/>
  <c r="I1511" i="9"/>
  <c r="J1511" i="9"/>
  <c r="G1512" i="9"/>
  <c r="H1512" i="9"/>
  <c r="I1512" i="9"/>
  <c r="J1512" i="9"/>
  <c r="G1513" i="9"/>
  <c r="H1513" i="9"/>
  <c r="I1513" i="9"/>
  <c r="J1513" i="9"/>
  <c r="G1514" i="9"/>
  <c r="H1514" i="9"/>
  <c r="I1514" i="9"/>
  <c r="J1514" i="9"/>
  <c r="G1515" i="9"/>
  <c r="H1515" i="9"/>
  <c r="I1515" i="9"/>
  <c r="J1515" i="9"/>
  <c r="G1516" i="9"/>
  <c r="H1516" i="9"/>
  <c r="I1516" i="9"/>
  <c r="J1516" i="9"/>
  <c r="G1517" i="9"/>
  <c r="H1517" i="9"/>
  <c r="I1517" i="9"/>
  <c r="J1517" i="9"/>
  <c r="G1518" i="9"/>
  <c r="H1518" i="9"/>
  <c r="I1518" i="9"/>
  <c r="J1518" i="9"/>
  <c r="G1519" i="9"/>
  <c r="H1519" i="9"/>
  <c r="I1519" i="9"/>
  <c r="J1519" i="9"/>
  <c r="G1520" i="9"/>
  <c r="H1520" i="9"/>
  <c r="I1520" i="9"/>
  <c r="J1520" i="9"/>
  <c r="G1521" i="9"/>
  <c r="H1521" i="9"/>
  <c r="I1521" i="9"/>
  <c r="J1521" i="9"/>
  <c r="G1522" i="9"/>
  <c r="H1522" i="9"/>
  <c r="I1522" i="9"/>
  <c r="J1522" i="9"/>
  <c r="G1523" i="9"/>
  <c r="H1523" i="9"/>
  <c r="I1523" i="9"/>
  <c r="J1523" i="9"/>
  <c r="G1524" i="9"/>
  <c r="H1524" i="9"/>
  <c r="I1524" i="9"/>
  <c r="J1524" i="9"/>
  <c r="G1525" i="9"/>
  <c r="H1525" i="9"/>
  <c r="I1525" i="9"/>
  <c r="J1525" i="9"/>
  <c r="G1526" i="9"/>
  <c r="H1526" i="9"/>
  <c r="I1526" i="9"/>
  <c r="J1526" i="9"/>
  <c r="G1527" i="9"/>
  <c r="H1527" i="9"/>
  <c r="I1527" i="9"/>
  <c r="J1527" i="9"/>
  <c r="G1528" i="9"/>
  <c r="H1528" i="9"/>
  <c r="I1528" i="9"/>
  <c r="J1528" i="9"/>
  <c r="G1529" i="9"/>
  <c r="H1529" i="9"/>
  <c r="I1529" i="9"/>
  <c r="J1529" i="9"/>
  <c r="G1530" i="9"/>
  <c r="H1530" i="9"/>
  <c r="I1530" i="9"/>
  <c r="J1530" i="9"/>
  <c r="G1531" i="9"/>
  <c r="H1531" i="9"/>
  <c r="I1531" i="9"/>
  <c r="J1531" i="9"/>
  <c r="G1532" i="9"/>
  <c r="H1532" i="9"/>
  <c r="I1532" i="9"/>
  <c r="J1532" i="9"/>
  <c r="G1533" i="9"/>
  <c r="H1533" i="9"/>
  <c r="I1533" i="9"/>
  <c r="J1533" i="9"/>
  <c r="G1534" i="9"/>
  <c r="H1534" i="9"/>
  <c r="I1534" i="9"/>
  <c r="J1534" i="9"/>
  <c r="G1535" i="9"/>
  <c r="H1535" i="9"/>
  <c r="I1535" i="9"/>
  <c r="J1535" i="9"/>
  <c r="G1536" i="9"/>
  <c r="H1536" i="9"/>
  <c r="I1536" i="9"/>
  <c r="J1536" i="9"/>
  <c r="G1537" i="9"/>
  <c r="H1537" i="9"/>
  <c r="I1537" i="9"/>
  <c r="J1537" i="9"/>
  <c r="G1538" i="9"/>
  <c r="H1538" i="9"/>
  <c r="I1538" i="9"/>
  <c r="J1538" i="9"/>
  <c r="G1539" i="9"/>
  <c r="H1539" i="9"/>
  <c r="I1539" i="9"/>
  <c r="J1539" i="9"/>
  <c r="G1540" i="9"/>
  <c r="H1540" i="9"/>
  <c r="I1540" i="9"/>
  <c r="J1540" i="9"/>
  <c r="G1541" i="9"/>
  <c r="H1541" i="9"/>
  <c r="I1541" i="9"/>
  <c r="J1541" i="9"/>
  <c r="G1542" i="9"/>
  <c r="H1542" i="9"/>
  <c r="I1542" i="9"/>
  <c r="J1542" i="9"/>
  <c r="G1543" i="9"/>
  <c r="H1543" i="9"/>
  <c r="I1543" i="9"/>
  <c r="J1543" i="9"/>
  <c r="G1544" i="9"/>
  <c r="H1544" i="9"/>
  <c r="I1544" i="9"/>
  <c r="J1544" i="9"/>
  <c r="G1545" i="9"/>
  <c r="H1545" i="9"/>
  <c r="I1545" i="9"/>
  <c r="J1545" i="9"/>
  <c r="G1546" i="9"/>
  <c r="H1546" i="9"/>
  <c r="I1546" i="9"/>
  <c r="J1546" i="9"/>
  <c r="G1547" i="9"/>
  <c r="H1547" i="9"/>
  <c r="I1547" i="9"/>
  <c r="J1547" i="9"/>
  <c r="G1548" i="9"/>
  <c r="H1548" i="9"/>
  <c r="I1548" i="9"/>
  <c r="J1548" i="9"/>
  <c r="G1549" i="9"/>
  <c r="H1549" i="9"/>
  <c r="I1549" i="9"/>
  <c r="J1549" i="9"/>
  <c r="G1550" i="9"/>
  <c r="H1550" i="9"/>
  <c r="I1550" i="9"/>
  <c r="J1550" i="9"/>
  <c r="G1551" i="9"/>
  <c r="H1551" i="9"/>
  <c r="I1551" i="9"/>
  <c r="J1551" i="9"/>
  <c r="G1552" i="9"/>
  <c r="H1552" i="9"/>
  <c r="I1552" i="9"/>
  <c r="J1552" i="9"/>
  <c r="G1553" i="9"/>
  <c r="H1553" i="9"/>
  <c r="I1553" i="9"/>
  <c r="J1553" i="9"/>
  <c r="G1554" i="9"/>
  <c r="H1554" i="9"/>
  <c r="I1554" i="9"/>
  <c r="J1554" i="9"/>
  <c r="G1555" i="9"/>
  <c r="H1555" i="9"/>
  <c r="I1555" i="9"/>
  <c r="J1555" i="9"/>
  <c r="G1556" i="9"/>
  <c r="H1556" i="9"/>
  <c r="I1556" i="9"/>
  <c r="J1556" i="9"/>
  <c r="G1557" i="9"/>
  <c r="H1557" i="9"/>
  <c r="I1557" i="9"/>
  <c r="J1557" i="9"/>
  <c r="G1558" i="9"/>
  <c r="H1558" i="9"/>
  <c r="I1558" i="9"/>
  <c r="J1558" i="9"/>
  <c r="G1559" i="9"/>
  <c r="H1559" i="9"/>
  <c r="I1559" i="9"/>
  <c r="J1559" i="9"/>
  <c r="G1560" i="9"/>
  <c r="H1560" i="9"/>
  <c r="I1560" i="9"/>
  <c r="J1560" i="9"/>
  <c r="G1561" i="9"/>
  <c r="H1561" i="9"/>
  <c r="I1561" i="9"/>
  <c r="J1561" i="9"/>
  <c r="G1562" i="9"/>
  <c r="H1562" i="9"/>
  <c r="I1562" i="9"/>
  <c r="J1562" i="9"/>
  <c r="G1563" i="9"/>
  <c r="H1563" i="9"/>
  <c r="I1563" i="9"/>
  <c r="J1563" i="9"/>
  <c r="G1564" i="9"/>
  <c r="H1564" i="9"/>
  <c r="I1564" i="9"/>
  <c r="J1564" i="9"/>
  <c r="G1565" i="9"/>
  <c r="H1565" i="9"/>
  <c r="I1565" i="9"/>
  <c r="J1565" i="9"/>
  <c r="G1566" i="9"/>
  <c r="H1566" i="9"/>
  <c r="I1566" i="9"/>
  <c r="J1566" i="9"/>
  <c r="G1567" i="9"/>
  <c r="H1567" i="9"/>
  <c r="I1567" i="9"/>
  <c r="J1567" i="9"/>
  <c r="G1568" i="9"/>
  <c r="H1568" i="9"/>
  <c r="I1568" i="9"/>
  <c r="J1568" i="9"/>
  <c r="G1569" i="9"/>
  <c r="H1569" i="9"/>
  <c r="I1569" i="9"/>
  <c r="J1569" i="9"/>
  <c r="G1570" i="9"/>
  <c r="H1570" i="9"/>
  <c r="I1570" i="9"/>
  <c r="J1570" i="9"/>
  <c r="G1571" i="9"/>
  <c r="H1571" i="9"/>
  <c r="I1571" i="9"/>
  <c r="J1571" i="9"/>
  <c r="G1572" i="9"/>
  <c r="H1572" i="9"/>
  <c r="I1572" i="9"/>
  <c r="J1572" i="9"/>
  <c r="G1573" i="9"/>
  <c r="H1573" i="9"/>
  <c r="I1573" i="9"/>
  <c r="J1573" i="9"/>
  <c r="G1574" i="9"/>
  <c r="H1574" i="9"/>
  <c r="I1574" i="9"/>
  <c r="J1574" i="9"/>
  <c r="G1575" i="9"/>
  <c r="H1575" i="9"/>
  <c r="I1575" i="9"/>
  <c r="J1575" i="9"/>
  <c r="G1576" i="9"/>
  <c r="H1576" i="9"/>
  <c r="I1576" i="9"/>
  <c r="J1576" i="9"/>
  <c r="G1577" i="9"/>
  <c r="H1577" i="9"/>
  <c r="I1577" i="9"/>
  <c r="J1577" i="9"/>
  <c r="G1578" i="9"/>
  <c r="H1578" i="9"/>
  <c r="I1578" i="9"/>
  <c r="J1578" i="9"/>
  <c r="G1579" i="9"/>
  <c r="H1579" i="9"/>
  <c r="I1579" i="9"/>
  <c r="J1579" i="9"/>
  <c r="G1580" i="9"/>
  <c r="H1580" i="9"/>
  <c r="I1580" i="9"/>
  <c r="J1580" i="9"/>
  <c r="G1581" i="9"/>
  <c r="H1581" i="9"/>
  <c r="I1581" i="9"/>
  <c r="J1581" i="9"/>
  <c r="G1582" i="9"/>
  <c r="H1582" i="9"/>
  <c r="I1582" i="9"/>
  <c r="J1582" i="9"/>
  <c r="G1583" i="9"/>
  <c r="H1583" i="9"/>
  <c r="I1583" i="9"/>
  <c r="J1583" i="9"/>
  <c r="G1584" i="9"/>
  <c r="H1584" i="9"/>
  <c r="I1584" i="9"/>
  <c r="J1584" i="9"/>
  <c r="G1585" i="9"/>
  <c r="H1585" i="9"/>
  <c r="I1585" i="9"/>
  <c r="J1585" i="9"/>
  <c r="G1586" i="9"/>
  <c r="H1586" i="9"/>
  <c r="I1586" i="9"/>
  <c r="J1586" i="9"/>
  <c r="G1587" i="9"/>
  <c r="H1587" i="9"/>
  <c r="I1587" i="9"/>
  <c r="J1587" i="9"/>
  <c r="G1588" i="9"/>
  <c r="H1588" i="9"/>
  <c r="I1588" i="9"/>
  <c r="J1588" i="9"/>
  <c r="G1589" i="9"/>
  <c r="H1589" i="9"/>
  <c r="I1589" i="9"/>
  <c r="J1589" i="9"/>
  <c r="G1590" i="9"/>
  <c r="H1590" i="9"/>
  <c r="I1590" i="9"/>
  <c r="J1590" i="9"/>
  <c r="G1591" i="9"/>
  <c r="H1591" i="9"/>
  <c r="I1591" i="9"/>
  <c r="J1591" i="9"/>
  <c r="G1592" i="9"/>
  <c r="H1592" i="9"/>
  <c r="I1592" i="9"/>
  <c r="J1592" i="9"/>
  <c r="G1593" i="9"/>
  <c r="H1593" i="9"/>
  <c r="I1593" i="9"/>
  <c r="J1593" i="9"/>
  <c r="G1594" i="9"/>
  <c r="H1594" i="9"/>
  <c r="I1594" i="9"/>
  <c r="J1594" i="9"/>
  <c r="G1595" i="9"/>
  <c r="H1595" i="9"/>
  <c r="I1595" i="9"/>
  <c r="J1595" i="9"/>
  <c r="G1596" i="9"/>
  <c r="H1596" i="9"/>
  <c r="I1596" i="9"/>
  <c r="J1596" i="9"/>
  <c r="G1597" i="9"/>
  <c r="H1597" i="9"/>
  <c r="I1597" i="9"/>
  <c r="J1597" i="9"/>
  <c r="G1598" i="9"/>
  <c r="H1598" i="9"/>
  <c r="I1598" i="9"/>
  <c r="J1598" i="9"/>
  <c r="G1599" i="9"/>
  <c r="H1599" i="9"/>
  <c r="I1599" i="9"/>
  <c r="J1599" i="9"/>
  <c r="G1600" i="9"/>
  <c r="H1600" i="9"/>
  <c r="I1600" i="9"/>
  <c r="J1600" i="9"/>
  <c r="G1601" i="9"/>
  <c r="H1601" i="9"/>
  <c r="I1601" i="9"/>
  <c r="J1601" i="9"/>
  <c r="G1602" i="9"/>
  <c r="H1602" i="9"/>
  <c r="I1602" i="9"/>
  <c r="J1602" i="9"/>
  <c r="G1603" i="9"/>
  <c r="H1603" i="9"/>
  <c r="I1603" i="9"/>
  <c r="J1603" i="9"/>
  <c r="G1604" i="9"/>
  <c r="H1604" i="9"/>
  <c r="I1604" i="9"/>
  <c r="J1604" i="9"/>
  <c r="G1605" i="9"/>
  <c r="H1605" i="9"/>
  <c r="I1605" i="9"/>
  <c r="J1605" i="9"/>
  <c r="G1606" i="9"/>
  <c r="H1606" i="9"/>
  <c r="I1606" i="9"/>
  <c r="J1606" i="9"/>
  <c r="G1607" i="9"/>
  <c r="H1607" i="9"/>
  <c r="I1607" i="9"/>
  <c r="J1607" i="9"/>
  <c r="G1608" i="9"/>
  <c r="H1608" i="9"/>
  <c r="I1608" i="9"/>
  <c r="J1608" i="9"/>
  <c r="G1609" i="9"/>
  <c r="H1609" i="9"/>
  <c r="I1609" i="9"/>
  <c r="J1609" i="9"/>
  <c r="G1610" i="9"/>
  <c r="H1610" i="9"/>
  <c r="I1610" i="9"/>
  <c r="J1610" i="9"/>
  <c r="G1611" i="9"/>
  <c r="H1611" i="9"/>
  <c r="I1611" i="9"/>
  <c r="J1611" i="9"/>
  <c r="G1612" i="9"/>
  <c r="H1612" i="9"/>
  <c r="I1612" i="9"/>
  <c r="J1612" i="9"/>
  <c r="G1613" i="9"/>
  <c r="H1613" i="9"/>
  <c r="I1613" i="9"/>
  <c r="J1613" i="9"/>
  <c r="G1614" i="9"/>
  <c r="H1614" i="9"/>
  <c r="I1614" i="9"/>
  <c r="J1614" i="9"/>
  <c r="G1615" i="9"/>
  <c r="H1615" i="9"/>
  <c r="I1615" i="9"/>
  <c r="J1615" i="9"/>
  <c r="G1616" i="9"/>
  <c r="H1616" i="9"/>
  <c r="I1616" i="9"/>
  <c r="J1616" i="9"/>
  <c r="G1617" i="9"/>
  <c r="H1617" i="9"/>
  <c r="I1617" i="9"/>
  <c r="J1617" i="9"/>
  <c r="G1618" i="9"/>
  <c r="H1618" i="9"/>
  <c r="I1618" i="9"/>
  <c r="J1618" i="9"/>
  <c r="G1619" i="9"/>
  <c r="H1619" i="9"/>
  <c r="I1619" i="9"/>
  <c r="J1619" i="9"/>
  <c r="G1620" i="9"/>
  <c r="H1620" i="9"/>
  <c r="I1620" i="9"/>
  <c r="J1620" i="9"/>
  <c r="G1621" i="9"/>
  <c r="H1621" i="9"/>
  <c r="I1621" i="9"/>
  <c r="J1621" i="9"/>
  <c r="G1622" i="9"/>
  <c r="H1622" i="9"/>
  <c r="I1622" i="9"/>
  <c r="J1622" i="9"/>
  <c r="G1623" i="9"/>
  <c r="H1623" i="9"/>
  <c r="I1623" i="9"/>
  <c r="J1623" i="9"/>
  <c r="G1624" i="9"/>
  <c r="H1624" i="9"/>
  <c r="I1624" i="9"/>
  <c r="J1624" i="9"/>
  <c r="G1625" i="9"/>
  <c r="H1625" i="9"/>
  <c r="I1625" i="9"/>
  <c r="J1625" i="9"/>
  <c r="G1626" i="9"/>
  <c r="H1626" i="9"/>
  <c r="I1626" i="9"/>
  <c r="J1626" i="9"/>
  <c r="G1627" i="9"/>
  <c r="H1627" i="9"/>
  <c r="I1627" i="9"/>
  <c r="J1627" i="9"/>
  <c r="G1628" i="9"/>
  <c r="H1628" i="9"/>
  <c r="I1628" i="9"/>
  <c r="J1628" i="9"/>
  <c r="G1629" i="9"/>
  <c r="H1629" i="9"/>
  <c r="I1629" i="9"/>
  <c r="J1629" i="9"/>
  <c r="G1630" i="9"/>
  <c r="H1630" i="9"/>
  <c r="I1630" i="9"/>
  <c r="J1630" i="9"/>
  <c r="G1631" i="9"/>
  <c r="H1631" i="9"/>
  <c r="I1631" i="9"/>
  <c r="J1631" i="9"/>
  <c r="G1632" i="9"/>
  <c r="H1632" i="9"/>
  <c r="I1632" i="9"/>
  <c r="J1632" i="9"/>
  <c r="G1633" i="9"/>
  <c r="H1633" i="9"/>
  <c r="I1633" i="9"/>
  <c r="J1633" i="9"/>
  <c r="G1634" i="9"/>
  <c r="H1634" i="9"/>
  <c r="I1634" i="9"/>
  <c r="J1634" i="9"/>
  <c r="G1635" i="9"/>
  <c r="H1635" i="9"/>
  <c r="I1635" i="9"/>
  <c r="J1635" i="9"/>
  <c r="G1636" i="9"/>
  <c r="H1636" i="9"/>
  <c r="I1636" i="9"/>
  <c r="J1636" i="9"/>
  <c r="G1637" i="9"/>
  <c r="H1637" i="9"/>
  <c r="I1637" i="9"/>
  <c r="J1637" i="9"/>
  <c r="G1638" i="9"/>
  <c r="H1638" i="9"/>
  <c r="I1638" i="9"/>
  <c r="J1638" i="9"/>
  <c r="G1639" i="9"/>
  <c r="H1639" i="9"/>
  <c r="I1639" i="9"/>
  <c r="J1639" i="9"/>
  <c r="G1640" i="9"/>
  <c r="H1640" i="9"/>
  <c r="I1640" i="9"/>
  <c r="J1640" i="9"/>
  <c r="G1641" i="9"/>
  <c r="H1641" i="9"/>
  <c r="I1641" i="9"/>
  <c r="J1641" i="9"/>
  <c r="G1642" i="9"/>
  <c r="H1642" i="9"/>
  <c r="I1642" i="9"/>
  <c r="J1642" i="9"/>
  <c r="G1643" i="9"/>
  <c r="H1643" i="9"/>
  <c r="I1643" i="9"/>
  <c r="J1643" i="9"/>
  <c r="G1644" i="9"/>
  <c r="H1644" i="9"/>
  <c r="I1644" i="9"/>
  <c r="J1644" i="9"/>
  <c r="G1645" i="9"/>
  <c r="H1645" i="9"/>
  <c r="I1645" i="9"/>
  <c r="J1645" i="9"/>
  <c r="G1646" i="9"/>
  <c r="H1646" i="9"/>
  <c r="I1646" i="9"/>
  <c r="J1646" i="9"/>
  <c r="G1647" i="9"/>
  <c r="H1647" i="9"/>
  <c r="I1647" i="9"/>
  <c r="J1647" i="9"/>
  <c r="G1648" i="9"/>
  <c r="H1648" i="9"/>
  <c r="I1648" i="9"/>
  <c r="J1648" i="9"/>
  <c r="G1649" i="9"/>
  <c r="H1649" i="9"/>
  <c r="I1649" i="9"/>
  <c r="J1649" i="9"/>
  <c r="G1650" i="9"/>
  <c r="H1650" i="9"/>
  <c r="I1650" i="9"/>
  <c r="J1650" i="9"/>
  <c r="G1651" i="9"/>
  <c r="H1651" i="9"/>
  <c r="I1651" i="9"/>
  <c r="J1651" i="9"/>
  <c r="G1652" i="9"/>
  <c r="H1652" i="9"/>
  <c r="I1652" i="9"/>
  <c r="J1652" i="9"/>
  <c r="G1653" i="9"/>
  <c r="H1653" i="9"/>
  <c r="I1653" i="9"/>
  <c r="J1653" i="9"/>
  <c r="G1654" i="9"/>
  <c r="H1654" i="9"/>
  <c r="I1654" i="9"/>
  <c r="J1654" i="9"/>
  <c r="G1655" i="9"/>
  <c r="H1655" i="9"/>
  <c r="I1655" i="9"/>
  <c r="J1655" i="9"/>
  <c r="G1656" i="9"/>
  <c r="H1656" i="9"/>
  <c r="I1656" i="9"/>
  <c r="J1656" i="9"/>
  <c r="G1657" i="9"/>
  <c r="H1657" i="9"/>
  <c r="I1657" i="9"/>
  <c r="J1657" i="9"/>
  <c r="G1658" i="9"/>
  <c r="H1658" i="9"/>
  <c r="I1658" i="9"/>
  <c r="J1658" i="9"/>
  <c r="G1659" i="9"/>
  <c r="H1659" i="9"/>
  <c r="I1659" i="9"/>
  <c r="J1659" i="9"/>
  <c r="G1660" i="9"/>
  <c r="H1660" i="9"/>
  <c r="I1660" i="9"/>
  <c r="J1660" i="9"/>
  <c r="G1661" i="9"/>
  <c r="H1661" i="9"/>
  <c r="I1661" i="9"/>
  <c r="J1661" i="9"/>
  <c r="G1662" i="9"/>
  <c r="H1662" i="9"/>
  <c r="I1662" i="9"/>
  <c r="J1662" i="9"/>
  <c r="G1663" i="9"/>
  <c r="H1663" i="9"/>
  <c r="I1663" i="9"/>
  <c r="J1663" i="9"/>
  <c r="G1664" i="9"/>
  <c r="H1664" i="9"/>
  <c r="I1664" i="9"/>
  <c r="J1664" i="9"/>
  <c r="G1665" i="9"/>
  <c r="H1665" i="9"/>
  <c r="I1665" i="9"/>
  <c r="J1665" i="9"/>
  <c r="G1666" i="9"/>
  <c r="H1666" i="9"/>
  <c r="I1666" i="9"/>
  <c r="J1666" i="9"/>
  <c r="G1667" i="9"/>
  <c r="H1667" i="9"/>
  <c r="I1667" i="9"/>
  <c r="J1667" i="9"/>
  <c r="G1668" i="9"/>
  <c r="H1668" i="9"/>
  <c r="I1668" i="9"/>
  <c r="J1668" i="9"/>
  <c r="G1669" i="9"/>
  <c r="H1669" i="9"/>
  <c r="I1669" i="9"/>
  <c r="J1669" i="9"/>
  <c r="G1670" i="9"/>
  <c r="H1670" i="9"/>
  <c r="I1670" i="9"/>
  <c r="J1670" i="9"/>
  <c r="G1671" i="9"/>
  <c r="H1671" i="9"/>
  <c r="I1671" i="9"/>
  <c r="J1671" i="9"/>
  <c r="G1672" i="9"/>
  <c r="H1672" i="9"/>
  <c r="I1672" i="9"/>
  <c r="J1672" i="9"/>
  <c r="G1673" i="9"/>
  <c r="H1673" i="9"/>
  <c r="I1673" i="9"/>
  <c r="J1673" i="9"/>
  <c r="G1674" i="9"/>
  <c r="H1674" i="9"/>
  <c r="I1674" i="9"/>
  <c r="J1674" i="9"/>
  <c r="G1675" i="9"/>
  <c r="H1675" i="9"/>
  <c r="I1675" i="9"/>
  <c r="J1675" i="9"/>
  <c r="G1676" i="9"/>
  <c r="H1676" i="9"/>
  <c r="I1676" i="9"/>
  <c r="J1676" i="9"/>
  <c r="G1677" i="9"/>
  <c r="H1677" i="9"/>
  <c r="I1677" i="9"/>
  <c r="J1677" i="9"/>
  <c r="G1678" i="9"/>
  <c r="H1678" i="9"/>
  <c r="I1678" i="9"/>
  <c r="J1678" i="9"/>
  <c r="G1679" i="9"/>
  <c r="H1679" i="9"/>
  <c r="I1679" i="9"/>
  <c r="J1679" i="9"/>
  <c r="G1680" i="9"/>
  <c r="H1680" i="9"/>
  <c r="I1680" i="9"/>
  <c r="J1680" i="9"/>
  <c r="G1681" i="9"/>
  <c r="H1681" i="9"/>
  <c r="I1681" i="9"/>
  <c r="J1681" i="9"/>
  <c r="G1682" i="9"/>
  <c r="H1682" i="9"/>
  <c r="I1682" i="9"/>
  <c r="J1682" i="9"/>
  <c r="G1683" i="9"/>
  <c r="H1683" i="9"/>
  <c r="I1683" i="9"/>
  <c r="J1683" i="9"/>
  <c r="G1684" i="9"/>
  <c r="H1684" i="9"/>
  <c r="I1684" i="9"/>
  <c r="J1684" i="9"/>
  <c r="G1685" i="9"/>
  <c r="H1685" i="9"/>
  <c r="I1685" i="9"/>
  <c r="J1685" i="9"/>
  <c r="G1686" i="9"/>
  <c r="H1686" i="9"/>
  <c r="I1686" i="9"/>
  <c r="J1686" i="9"/>
  <c r="G1687" i="9"/>
  <c r="H1687" i="9"/>
  <c r="I1687" i="9"/>
  <c r="J1687" i="9"/>
  <c r="G1688" i="9"/>
  <c r="H1688" i="9"/>
  <c r="I1688" i="9"/>
  <c r="J1688" i="9"/>
  <c r="G1689" i="9"/>
  <c r="H1689" i="9"/>
  <c r="I1689" i="9"/>
  <c r="J1689" i="9"/>
  <c r="G1690" i="9"/>
  <c r="H1690" i="9"/>
  <c r="I1690" i="9"/>
  <c r="J1690" i="9"/>
  <c r="G1691" i="9"/>
  <c r="H1691" i="9"/>
  <c r="I1691" i="9"/>
  <c r="J1691" i="9"/>
  <c r="G1692" i="9"/>
  <c r="H1692" i="9"/>
  <c r="I1692" i="9"/>
  <c r="J1692" i="9"/>
  <c r="G1693" i="9"/>
  <c r="H1693" i="9"/>
  <c r="I1693" i="9"/>
  <c r="J1693" i="9"/>
  <c r="G1694" i="9"/>
  <c r="H1694" i="9"/>
  <c r="I1694" i="9"/>
  <c r="J1694" i="9"/>
  <c r="G1695" i="9"/>
  <c r="H1695" i="9"/>
  <c r="I1695" i="9"/>
  <c r="J1695" i="9"/>
  <c r="G1696" i="9"/>
  <c r="H1696" i="9"/>
  <c r="I1696" i="9"/>
  <c r="J1696" i="9"/>
  <c r="G1697" i="9"/>
  <c r="H1697" i="9"/>
  <c r="I1697" i="9"/>
  <c r="J1697" i="9"/>
  <c r="G1698" i="9"/>
  <c r="H1698" i="9"/>
  <c r="I1698" i="9"/>
  <c r="J1698" i="9"/>
  <c r="G1699" i="9"/>
  <c r="H1699" i="9"/>
  <c r="I1699" i="9"/>
  <c r="J1699" i="9"/>
  <c r="G1700" i="9"/>
  <c r="H1700" i="9"/>
  <c r="I1700" i="9"/>
  <c r="J1700" i="9"/>
  <c r="G1701" i="9"/>
  <c r="H1701" i="9"/>
  <c r="I1701" i="9"/>
  <c r="J1701" i="9"/>
  <c r="G1702" i="9"/>
  <c r="H1702" i="9"/>
  <c r="I1702" i="9"/>
  <c r="J1702" i="9"/>
  <c r="G1703" i="9"/>
  <c r="H1703" i="9"/>
  <c r="I1703" i="9"/>
  <c r="J1703" i="9"/>
  <c r="G1704" i="9"/>
  <c r="H1704" i="9"/>
  <c r="I1704" i="9"/>
  <c r="J1704" i="9"/>
  <c r="G1705" i="9"/>
  <c r="H1705" i="9"/>
  <c r="I1705" i="9"/>
  <c r="J1705" i="9"/>
  <c r="G1706" i="9"/>
  <c r="H1706" i="9"/>
  <c r="I1706" i="9"/>
  <c r="J1706" i="9"/>
  <c r="G1707" i="9"/>
  <c r="H1707" i="9"/>
  <c r="I1707" i="9"/>
  <c r="J1707" i="9"/>
  <c r="G1708" i="9"/>
  <c r="H1708" i="9"/>
  <c r="I1708" i="9"/>
  <c r="J1708" i="9"/>
  <c r="G1709" i="9"/>
  <c r="H1709" i="9"/>
  <c r="I1709" i="9"/>
  <c r="J1709" i="9"/>
  <c r="G1710" i="9"/>
  <c r="H1710" i="9"/>
  <c r="I1710" i="9"/>
  <c r="J1710" i="9"/>
  <c r="G1711" i="9"/>
  <c r="H1711" i="9"/>
  <c r="I1711" i="9"/>
  <c r="J1711" i="9"/>
  <c r="G1712" i="9"/>
  <c r="H1712" i="9"/>
  <c r="I1712" i="9"/>
  <c r="J1712" i="9"/>
  <c r="G1713" i="9"/>
  <c r="H1713" i="9"/>
  <c r="I1713" i="9"/>
  <c r="J1713" i="9"/>
  <c r="G1714" i="9"/>
  <c r="H1714" i="9"/>
  <c r="I1714" i="9"/>
  <c r="J1714" i="9"/>
  <c r="G1715" i="9"/>
  <c r="H1715" i="9"/>
  <c r="I1715" i="9"/>
  <c r="J1715" i="9"/>
  <c r="G1716" i="9"/>
  <c r="H1716" i="9"/>
  <c r="I1716" i="9"/>
  <c r="J1716" i="9"/>
  <c r="G1717" i="9"/>
  <c r="H1717" i="9"/>
  <c r="I1717" i="9"/>
  <c r="J1717" i="9"/>
  <c r="G1718" i="9"/>
  <c r="H1718" i="9"/>
  <c r="I1718" i="9"/>
  <c r="J1718" i="9"/>
  <c r="G1719" i="9"/>
  <c r="H1719" i="9"/>
  <c r="I1719" i="9"/>
  <c r="J1719" i="9"/>
  <c r="G1720" i="9"/>
  <c r="H1720" i="9"/>
  <c r="I1720" i="9"/>
  <c r="J1720" i="9"/>
  <c r="G1721" i="9"/>
  <c r="H1721" i="9"/>
  <c r="I1721" i="9"/>
  <c r="J1721" i="9"/>
  <c r="G1722" i="9"/>
  <c r="H1722" i="9"/>
  <c r="I1722" i="9"/>
  <c r="J1722" i="9"/>
  <c r="G1723" i="9"/>
  <c r="H1723" i="9"/>
  <c r="I1723" i="9"/>
  <c r="J1723" i="9"/>
  <c r="G1724" i="9"/>
  <c r="H1724" i="9"/>
  <c r="I1724" i="9"/>
  <c r="J1724" i="9"/>
  <c r="G1725" i="9"/>
  <c r="H1725" i="9"/>
  <c r="I1725" i="9"/>
  <c r="J1725" i="9"/>
  <c r="G1726" i="9"/>
  <c r="H1726" i="9"/>
  <c r="I1726" i="9"/>
  <c r="J1726" i="9"/>
  <c r="G1727" i="9"/>
  <c r="H1727" i="9"/>
  <c r="I1727" i="9"/>
  <c r="J1727" i="9"/>
  <c r="G1728" i="9"/>
  <c r="H1728" i="9"/>
  <c r="I1728" i="9"/>
  <c r="J1728" i="9"/>
  <c r="G1729" i="9"/>
  <c r="H1729" i="9"/>
  <c r="I1729" i="9"/>
  <c r="J1729" i="9"/>
  <c r="G1730" i="9"/>
  <c r="H1730" i="9"/>
  <c r="I1730" i="9"/>
  <c r="J1730" i="9"/>
  <c r="G1731" i="9"/>
  <c r="H1731" i="9"/>
  <c r="I1731" i="9"/>
  <c r="J1731" i="9"/>
  <c r="G1732" i="9"/>
  <c r="H1732" i="9"/>
  <c r="I1732" i="9"/>
  <c r="J1732" i="9"/>
  <c r="G1733" i="9"/>
  <c r="H1733" i="9"/>
  <c r="I1733" i="9"/>
  <c r="J1733" i="9"/>
  <c r="G1734" i="9"/>
  <c r="H1734" i="9"/>
  <c r="I1734" i="9"/>
  <c r="J1734" i="9"/>
  <c r="G1735" i="9"/>
  <c r="H1735" i="9"/>
  <c r="I1735" i="9"/>
  <c r="J1735" i="9"/>
  <c r="G1736" i="9"/>
  <c r="H1736" i="9"/>
  <c r="I1736" i="9"/>
  <c r="J1736" i="9"/>
  <c r="G1737" i="9"/>
  <c r="H1737" i="9"/>
  <c r="I1737" i="9"/>
  <c r="J1737" i="9"/>
  <c r="G1738" i="9"/>
  <c r="H1738" i="9"/>
  <c r="I1738" i="9"/>
  <c r="J1738" i="9"/>
  <c r="G1739" i="9"/>
  <c r="H1739" i="9"/>
  <c r="I1739" i="9"/>
  <c r="J1739" i="9"/>
  <c r="G1740" i="9"/>
  <c r="H1740" i="9"/>
  <c r="I1740" i="9"/>
  <c r="J1740" i="9"/>
  <c r="G1741" i="9"/>
  <c r="H1741" i="9"/>
  <c r="I1741" i="9"/>
  <c r="J1741" i="9"/>
  <c r="G1742" i="9"/>
  <c r="H1742" i="9"/>
  <c r="I1742" i="9"/>
  <c r="J1742" i="9"/>
  <c r="G1743" i="9"/>
  <c r="H1743" i="9"/>
  <c r="I1743" i="9"/>
  <c r="J1743" i="9"/>
  <c r="G1744" i="9"/>
  <c r="H1744" i="9"/>
  <c r="I1744" i="9"/>
  <c r="J1744" i="9"/>
  <c r="G1745" i="9"/>
  <c r="H1745" i="9"/>
  <c r="I1745" i="9"/>
  <c r="J1745" i="9"/>
  <c r="G1746" i="9"/>
  <c r="H1746" i="9"/>
  <c r="I1746" i="9"/>
  <c r="J1746" i="9"/>
  <c r="G1747" i="9"/>
  <c r="H1747" i="9"/>
  <c r="I1747" i="9"/>
  <c r="J1747" i="9"/>
  <c r="G1748" i="9"/>
  <c r="H1748" i="9"/>
  <c r="I1748" i="9"/>
  <c r="J1748" i="9"/>
  <c r="G1749" i="9"/>
  <c r="H1749" i="9"/>
  <c r="I1749" i="9"/>
  <c r="J1749" i="9"/>
  <c r="G1750" i="9"/>
  <c r="H1750" i="9"/>
  <c r="I1750" i="9"/>
  <c r="J1750" i="9"/>
  <c r="G1751" i="9"/>
  <c r="H1751" i="9"/>
  <c r="I1751" i="9"/>
  <c r="J1751" i="9"/>
  <c r="G1752" i="9"/>
  <c r="H1752" i="9"/>
  <c r="I1752" i="9"/>
  <c r="J1752" i="9"/>
  <c r="G1753" i="9"/>
  <c r="H1753" i="9"/>
  <c r="I1753" i="9"/>
  <c r="J1753" i="9"/>
  <c r="G1754" i="9"/>
  <c r="H1754" i="9"/>
  <c r="I1754" i="9"/>
  <c r="J1754" i="9"/>
  <c r="G1755" i="9"/>
  <c r="H1755" i="9"/>
  <c r="I1755" i="9"/>
  <c r="J1755" i="9"/>
  <c r="G1756" i="9"/>
  <c r="H1756" i="9"/>
  <c r="I1756" i="9"/>
  <c r="J1756" i="9"/>
  <c r="G1757" i="9"/>
  <c r="H1757" i="9"/>
  <c r="I1757" i="9"/>
  <c r="J1757" i="9"/>
  <c r="G1758" i="9"/>
  <c r="H1758" i="9"/>
  <c r="I1758" i="9"/>
  <c r="J1758" i="9"/>
  <c r="G1759" i="9"/>
  <c r="H1759" i="9"/>
  <c r="I1759" i="9"/>
  <c r="J1759" i="9"/>
  <c r="G1760" i="9"/>
  <c r="H1760" i="9"/>
  <c r="I1760" i="9"/>
  <c r="J1760" i="9"/>
  <c r="G1761" i="9"/>
  <c r="H1761" i="9"/>
  <c r="I1761" i="9"/>
  <c r="J1761" i="9"/>
  <c r="G1762" i="9"/>
  <c r="H1762" i="9"/>
  <c r="I1762" i="9"/>
  <c r="J1762" i="9"/>
  <c r="G1763" i="9"/>
  <c r="H1763" i="9"/>
  <c r="I1763" i="9"/>
  <c r="J1763" i="9"/>
  <c r="G1764" i="9"/>
  <c r="H1764" i="9"/>
  <c r="I1764" i="9"/>
  <c r="J1764" i="9"/>
  <c r="G1765" i="9"/>
  <c r="H1765" i="9"/>
  <c r="I1765" i="9"/>
  <c r="J1765" i="9"/>
  <c r="G1766" i="9"/>
  <c r="H1766" i="9"/>
  <c r="I1766" i="9"/>
  <c r="J1766" i="9"/>
  <c r="G1767" i="9"/>
  <c r="H1767" i="9"/>
  <c r="I1767" i="9"/>
  <c r="J1767" i="9"/>
  <c r="G1768" i="9"/>
  <c r="H1768" i="9"/>
  <c r="I1768" i="9"/>
  <c r="J1768" i="9"/>
  <c r="G1769" i="9"/>
  <c r="H1769" i="9"/>
  <c r="I1769" i="9"/>
  <c r="J1769" i="9"/>
  <c r="G1770" i="9"/>
  <c r="H1770" i="9"/>
  <c r="I1770" i="9"/>
  <c r="J1770" i="9"/>
  <c r="G1771" i="9"/>
  <c r="H1771" i="9"/>
  <c r="I1771" i="9"/>
  <c r="J1771" i="9"/>
  <c r="G1772" i="9"/>
  <c r="H1772" i="9"/>
  <c r="I1772" i="9"/>
  <c r="J1772" i="9"/>
  <c r="G1773" i="9"/>
  <c r="H1773" i="9"/>
  <c r="I1773" i="9"/>
  <c r="J1773" i="9"/>
  <c r="G1774" i="9"/>
  <c r="H1774" i="9"/>
  <c r="I1774" i="9"/>
  <c r="J1774" i="9"/>
  <c r="G1775" i="9"/>
  <c r="H1775" i="9"/>
  <c r="I1775" i="9"/>
  <c r="J1775" i="9"/>
  <c r="G1776" i="9"/>
  <c r="H1776" i="9"/>
  <c r="I1776" i="9"/>
  <c r="J1776" i="9"/>
  <c r="G1777" i="9"/>
  <c r="H1777" i="9"/>
  <c r="I1777" i="9"/>
  <c r="J1777" i="9"/>
  <c r="G1778" i="9"/>
  <c r="H1778" i="9"/>
  <c r="I1778" i="9"/>
  <c r="J1778" i="9"/>
  <c r="G1779" i="9"/>
  <c r="H1779" i="9"/>
  <c r="I1779" i="9"/>
  <c r="J1779" i="9"/>
  <c r="G1780" i="9"/>
  <c r="H1780" i="9"/>
  <c r="I1780" i="9"/>
  <c r="J1780" i="9"/>
  <c r="G1781" i="9"/>
  <c r="H1781" i="9"/>
  <c r="I1781" i="9"/>
  <c r="J1781" i="9"/>
  <c r="G1782" i="9"/>
  <c r="H1782" i="9"/>
  <c r="I1782" i="9"/>
  <c r="J1782" i="9"/>
  <c r="G1783" i="9"/>
  <c r="H1783" i="9"/>
  <c r="I1783" i="9"/>
  <c r="J1783" i="9"/>
  <c r="G1784" i="9"/>
  <c r="H1784" i="9"/>
  <c r="I1784" i="9"/>
  <c r="J1784" i="9"/>
  <c r="G1785" i="9"/>
  <c r="H1785" i="9"/>
  <c r="I1785" i="9"/>
  <c r="J1785" i="9"/>
  <c r="G1786" i="9"/>
  <c r="H1786" i="9"/>
  <c r="I1786" i="9"/>
  <c r="J1786" i="9"/>
  <c r="G1787" i="9"/>
  <c r="H1787" i="9"/>
  <c r="I1787" i="9"/>
  <c r="J1787" i="9"/>
  <c r="G1788" i="9"/>
  <c r="H1788" i="9"/>
  <c r="I1788" i="9"/>
  <c r="J1788" i="9"/>
  <c r="G1789" i="9"/>
  <c r="H1789" i="9"/>
  <c r="I1789" i="9"/>
  <c r="J1789" i="9"/>
  <c r="G1790" i="9"/>
  <c r="H1790" i="9"/>
  <c r="I1790" i="9"/>
  <c r="J1790" i="9"/>
  <c r="G1791" i="9"/>
  <c r="H1791" i="9"/>
  <c r="I1791" i="9"/>
  <c r="J1791" i="9"/>
  <c r="G1792" i="9"/>
  <c r="H1792" i="9"/>
  <c r="I1792" i="9"/>
  <c r="J1792" i="9"/>
  <c r="G1793" i="9"/>
  <c r="H1793" i="9"/>
  <c r="I1793" i="9"/>
  <c r="J1793" i="9"/>
  <c r="G1794" i="9"/>
  <c r="H1794" i="9"/>
  <c r="I1794" i="9"/>
  <c r="J1794" i="9"/>
  <c r="G1795" i="9"/>
  <c r="H1795" i="9"/>
  <c r="I1795" i="9"/>
  <c r="J1795" i="9"/>
  <c r="G1796" i="9"/>
  <c r="H1796" i="9"/>
  <c r="I1796" i="9"/>
  <c r="J1796" i="9"/>
  <c r="G1797" i="9"/>
  <c r="H1797" i="9"/>
  <c r="I1797" i="9"/>
  <c r="J1797" i="9"/>
  <c r="G1798" i="9"/>
  <c r="H1798" i="9"/>
  <c r="I1798" i="9"/>
  <c r="J1798" i="9"/>
  <c r="G1799" i="9"/>
  <c r="H1799" i="9"/>
  <c r="I1799" i="9"/>
  <c r="J1799" i="9"/>
  <c r="G1800" i="9"/>
  <c r="H1800" i="9"/>
  <c r="I1800" i="9"/>
  <c r="J1800" i="9"/>
  <c r="G1801" i="9"/>
  <c r="H1801" i="9"/>
  <c r="I1801" i="9"/>
  <c r="J1801" i="9"/>
  <c r="G1802" i="9"/>
  <c r="H1802" i="9"/>
  <c r="I1802" i="9"/>
  <c r="J1802" i="9"/>
  <c r="G1803" i="9"/>
  <c r="H1803" i="9"/>
  <c r="I1803" i="9"/>
  <c r="J1803" i="9"/>
  <c r="G1804" i="9"/>
  <c r="H1804" i="9"/>
  <c r="I1804" i="9"/>
  <c r="J1804" i="9"/>
  <c r="G1805" i="9"/>
  <c r="H1805" i="9"/>
  <c r="I1805" i="9"/>
  <c r="J1805" i="9"/>
  <c r="G1806" i="9"/>
  <c r="H1806" i="9"/>
  <c r="I1806" i="9"/>
  <c r="J1806" i="9"/>
  <c r="G1807" i="9"/>
  <c r="H1807" i="9"/>
  <c r="I1807" i="9"/>
  <c r="J1807" i="9"/>
  <c r="G1808" i="9"/>
  <c r="H1808" i="9"/>
  <c r="I1808" i="9"/>
  <c r="J1808" i="9"/>
  <c r="G1809" i="9"/>
  <c r="H1809" i="9"/>
  <c r="I1809" i="9"/>
  <c r="J1809" i="9"/>
  <c r="G1810" i="9"/>
  <c r="H1810" i="9"/>
  <c r="I1810" i="9"/>
  <c r="J1810" i="9"/>
  <c r="G1811" i="9"/>
  <c r="H1811" i="9"/>
  <c r="I1811" i="9"/>
  <c r="J1811" i="9"/>
  <c r="G1812" i="9"/>
  <c r="H1812" i="9"/>
  <c r="I1812" i="9"/>
  <c r="J1812" i="9"/>
  <c r="G1813" i="9"/>
  <c r="H1813" i="9"/>
  <c r="I1813" i="9"/>
  <c r="J1813" i="9"/>
  <c r="G1814" i="9"/>
  <c r="H1814" i="9"/>
  <c r="I1814" i="9"/>
  <c r="J1814" i="9"/>
  <c r="G1815" i="9"/>
  <c r="H1815" i="9"/>
  <c r="I1815" i="9"/>
  <c r="J1815" i="9"/>
  <c r="G1816" i="9"/>
  <c r="H1816" i="9"/>
  <c r="I1816" i="9"/>
  <c r="J1816" i="9"/>
  <c r="G1817" i="9"/>
  <c r="H1817" i="9"/>
  <c r="I1817" i="9"/>
  <c r="J1817" i="9"/>
  <c r="G1818" i="9"/>
  <c r="H1818" i="9"/>
  <c r="I1818" i="9"/>
  <c r="J1818" i="9"/>
  <c r="G1819" i="9"/>
  <c r="H1819" i="9"/>
  <c r="I1819" i="9"/>
  <c r="J1819" i="9"/>
  <c r="G1820" i="9"/>
  <c r="H1820" i="9"/>
  <c r="I1820" i="9"/>
  <c r="J1820" i="9"/>
  <c r="G1821" i="9"/>
  <c r="H1821" i="9"/>
  <c r="I1821" i="9"/>
  <c r="J1821" i="9"/>
  <c r="G1822" i="9"/>
  <c r="H1822" i="9"/>
  <c r="I1822" i="9"/>
  <c r="J1822" i="9"/>
  <c r="G1823" i="9"/>
  <c r="H1823" i="9"/>
  <c r="I1823" i="9"/>
  <c r="J1823" i="9"/>
  <c r="G1824" i="9"/>
  <c r="H1824" i="9"/>
  <c r="I1824" i="9"/>
  <c r="J1824" i="9"/>
  <c r="G1825" i="9"/>
  <c r="H1825" i="9"/>
  <c r="I1825" i="9"/>
  <c r="J1825" i="9"/>
  <c r="G1826" i="9"/>
  <c r="H1826" i="9"/>
  <c r="I1826" i="9"/>
  <c r="J1826" i="9"/>
  <c r="G1827" i="9"/>
  <c r="H1827" i="9"/>
  <c r="I1827" i="9"/>
  <c r="J1827" i="9"/>
  <c r="G1828" i="9"/>
  <c r="H1828" i="9"/>
  <c r="I1828" i="9"/>
  <c r="J1828" i="9"/>
  <c r="G1829" i="9"/>
  <c r="H1829" i="9"/>
  <c r="I1829" i="9"/>
  <c r="J1829" i="9"/>
  <c r="G1830" i="9"/>
  <c r="H1830" i="9"/>
  <c r="I1830" i="9"/>
  <c r="J1830" i="9"/>
  <c r="G1831" i="9"/>
  <c r="H1831" i="9"/>
  <c r="I1831" i="9"/>
  <c r="J1831" i="9"/>
  <c r="G1832" i="9"/>
  <c r="H1832" i="9"/>
  <c r="I1832" i="9"/>
  <c r="J1832" i="9"/>
  <c r="G1833" i="9"/>
  <c r="H1833" i="9"/>
  <c r="I1833" i="9"/>
  <c r="J1833" i="9"/>
  <c r="G1834" i="9"/>
  <c r="H1834" i="9"/>
  <c r="I1834" i="9"/>
  <c r="J1834" i="9"/>
  <c r="G1835" i="9"/>
  <c r="H1835" i="9"/>
  <c r="I1835" i="9"/>
  <c r="J1835" i="9"/>
  <c r="G1836" i="9"/>
  <c r="H1836" i="9"/>
  <c r="I1836" i="9"/>
  <c r="J1836" i="9"/>
  <c r="G1837" i="9"/>
  <c r="H1837" i="9"/>
  <c r="I1837" i="9"/>
  <c r="J1837" i="9"/>
  <c r="G1838" i="9"/>
  <c r="H1838" i="9"/>
  <c r="I1838" i="9"/>
  <c r="J1838" i="9"/>
  <c r="G1839" i="9"/>
  <c r="H1839" i="9"/>
  <c r="I1839" i="9"/>
  <c r="J1839" i="9"/>
  <c r="G1840" i="9"/>
  <c r="H1840" i="9"/>
  <c r="I1840" i="9"/>
  <c r="J1840" i="9"/>
  <c r="G1841" i="9"/>
  <c r="H1841" i="9"/>
  <c r="I1841" i="9"/>
  <c r="J1841" i="9"/>
  <c r="G1842" i="9"/>
  <c r="H1842" i="9"/>
  <c r="I1842" i="9"/>
  <c r="J1842" i="9"/>
  <c r="G1843" i="9"/>
  <c r="H1843" i="9"/>
  <c r="I1843" i="9"/>
  <c r="J1843" i="9"/>
  <c r="G1844" i="9"/>
  <c r="H1844" i="9"/>
  <c r="I1844" i="9"/>
  <c r="J1844" i="9"/>
  <c r="G1845" i="9"/>
  <c r="H1845" i="9"/>
  <c r="I1845" i="9"/>
  <c r="J1845" i="9"/>
  <c r="G1846" i="9"/>
  <c r="H1846" i="9"/>
  <c r="I1846" i="9"/>
  <c r="J1846" i="9"/>
  <c r="G1847" i="9"/>
  <c r="H1847" i="9"/>
  <c r="I1847" i="9"/>
  <c r="J1847" i="9"/>
  <c r="G1848" i="9"/>
  <c r="H1848" i="9"/>
  <c r="I1848" i="9"/>
  <c r="J1848" i="9"/>
  <c r="G1849" i="9"/>
  <c r="H1849" i="9"/>
  <c r="I1849" i="9"/>
  <c r="J1849" i="9"/>
  <c r="G1850" i="9"/>
  <c r="H1850" i="9"/>
  <c r="I1850" i="9"/>
  <c r="J1850" i="9"/>
  <c r="G1851" i="9"/>
  <c r="H1851" i="9"/>
  <c r="I1851" i="9"/>
  <c r="J1851" i="9"/>
  <c r="G1852" i="9"/>
  <c r="H1852" i="9"/>
  <c r="I1852" i="9"/>
  <c r="J1852" i="9"/>
  <c r="G1853" i="9"/>
  <c r="H1853" i="9"/>
  <c r="I1853" i="9"/>
  <c r="J1853" i="9"/>
  <c r="G1854" i="9"/>
  <c r="H1854" i="9"/>
  <c r="I1854" i="9"/>
  <c r="J1854" i="9"/>
  <c r="G1855" i="9"/>
  <c r="H1855" i="9"/>
  <c r="I1855" i="9"/>
  <c r="J1855" i="9"/>
  <c r="G1856" i="9"/>
  <c r="H1856" i="9"/>
  <c r="I1856" i="9"/>
  <c r="J1856" i="9"/>
  <c r="G1857" i="9"/>
  <c r="H1857" i="9"/>
  <c r="I1857" i="9"/>
  <c r="J1857" i="9"/>
  <c r="G1858" i="9"/>
  <c r="H1858" i="9"/>
  <c r="I1858" i="9"/>
  <c r="J1858" i="9"/>
  <c r="G1859" i="9"/>
  <c r="H1859" i="9"/>
  <c r="I1859" i="9"/>
  <c r="J1859" i="9"/>
  <c r="G1860" i="9"/>
  <c r="H1860" i="9"/>
  <c r="I1860" i="9"/>
  <c r="J1860" i="9"/>
  <c r="G1861" i="9"/>
  <c r="H1861" i="9"/>
  <c r="I1861" i="9"/>
  <c r="J1861" i="9"/>
  <c r="G1862" i="9"/>
  <c r="H1862" i="9"/>
  <c r="I1862" i="9"/>
  <c r="J1862" i="9"/>
  <c r="G1863" i="9"/>
  <c r="H1863" i="9"/>
  <c r="I1863" i="9"/>
  <c r="J1863" i="9"/>
  <c r="G1864" i="9"/>
  <c r="H1864" i="9"/>
  <c r="I1864" i="9"/>
  <c r="J1864" i="9"/>
  <c r="G1865" i="9"/>
  <c r="H1865" i="9"/>
  <c r="I1865" i="9"/>
  <c r="J1865" i="9"/>
  <c r="G1866" i="9"/>
  <c r="H1866" i="9"/>
  <c r="I1866" i="9"/>
  <c r="J1866" i="9"/>
  <c r="G1867" i="9"/>
  <c r="H1867" i="9"/>
  <c r="I1867" i="9"/>
  <c r="J1867" i="9"/>
  <c r="G1868" i="9"/>
  <c r="H1868" i="9"/>
  <c r="I1868" i="9"/>
  <c r="J1868" i="9"/>
  <c r="G1869" i="9"/>
  <c r="H1869" i="9"/>
  <c r="I1869" i="9"/>
  <c r="J1869" i="9"/>
  <c r="G1870" i="9"/>
  <c r="H1870" i="9"/>
  <c r="I1870" i="9"/>
  <c r="J1870" i="9"/>
  <c r="G1871" i="9"/>
  <c r="H1871" i="9"/>
  <c r="I1871" i="9"/>
  <c r="J1871" i="9"/>
  <c r="G1872" i="9"/>
  <c r="H1872" i="9"/>
  <c r="I1872" i="9"/>
  <c r="J1872" i="9"/>
  <c r="G1873" i="9"/>
  <c r="H1873" i="9"/>
  <c r="I1873" i="9"/>
  <c r="J1873" i="9"/>
  <c r="G1874" i="9"/>
  <c r="H1874" i="9"/>
  <c r="I1874" i="9"/>
  <c r="J1874" i="9"/>
  <c r="G1875" i="9"/>
  <c r="H1875" i="9"/>
  <c r="I1875" i="9"/>
  <c r="J1875" i="9"/>
  <c r="G1876" i="9"/>
  <c r="H1876" i="9"/>
  <c r="I1876" i="9"/>
  <c r="J1876" i="9"/>
  <c r="G1877" i="9"/>
  <c r="H1877" i="9"/>
  <c r="I1877" i="9"/>
  <c r="J1877" i="9"/>
  <c r="G1878" i="9"/>
  <c r="H1878" i="9"/>
  <c r="I1878" i="9"/>
  <c r="J1878" i="9"/>
  <c r="G1879" i="9"/>
  <c r="H1879" i="9"/>
  <c r="I1879" i="9"/>
  <c r="J1879" i="9"/>
  <c r="G1880" i="9"/>
  <c r="H1880" i="9"/>
  <c r="I1880" i="9"/>
  <c r="J1880" i="9"/>
  <c r="G1881" i="9"/>
  <c r="H1881" i="9"/>
  <c r="I1881" i="9"/>
  <c r="J1881" i="9"/>
  <c r="G1882" i="9"/>
  <c r="H1882" i="9"/>
  <c r="I1882" i="9"/>
  <c r="J1882" i="9"/>
  <c r="G1883" i="9"/>
  <c r="H1883" i="9"/>
  <c r="I1883" i="9"/>
  <c r="J1883" i="9"/>
  <c r="G1884" i="9"/>
  <c r="H1884" i="9"/>
  <c r="I1884" i="9"/>
  <c r="J1884" i="9"/>
  <c r="G1885" i="9"/>
  <c r="H1885" i="9"/>
  <c r="I1885" i="9"/>
  <c r="J1885" i="9"/>
  <c r="G1886" i="9"/>
  <c r="H1886" i="9"/>
  <c r="I1886" i="9"/>
  <c r="J1886" i="9"/>
  <c r="G1887" i="9"/>
  <c r="H1887" i="9"/>
  <c r="I1887" i="9"/>
  <c r="J1887" i="9"/>
  <c r="G1888" i="9"/>
  <c r="H1888" i="9"/>
  <c r="I1888" i="9"/>
  <c r="J1888" i="9"/>
  <c r="G1889" i="9"/>
  <c r="H1889" i="9"/>
  <c r="I1889" i="9"/>
  <c r="J1889" i="9"/>
  <c r="G1890" i="9"/>
  <c r="H1890" i="9"/>
  <c r="I1890" i="9"/>
  <c r="J1890" i="9"/>
  <c r="G1891" i="9"/>
  <c r="H1891" i="9"/>
  <c r="I1891" i="9"/>
  <c r="J1891" i="9"/>
  <c r="G1892" i="9"/>
  <c r="H1892" i="9"/>
  <c r="I1892" i="9"/>
  <c r="J1892" i="9"/>
  <c r="G1893" i="9"/>
  <c r="H1893" i="9"/>
  <c r="I1893" i="9"/>
  <c r="J1893" i="9"/>
  <c r="G1894" i="9"/>
  <c r="H1894" i="9"/>
  <c r="I1894" i="9"/>
  <c r="J1894" i="9"/>
  <c r="G1895" i="9"/>
  <c r="H1895" i="9"/>
  <c r="I1895" i="9"/>
  <c r="J1895" i="9"/>
  <c r="G1896" i="9"/>
  <c r="H1896" i="9"/>
  <c r="I1896" i="9"/>
  <c r="J1896" i="9"/>
  <c r="G1897" i="9"/>
  <c r="H1897" i="9"/>
  <c r="I1897" i="9"/>
  <c r="J1897" i="9"/>
  <c r="G1898" i="9"/>
  <c r="H1898" i="9"/>
  <c r="I1898" i="9"/>
  <c r="J1898" i="9"/>
  <c r="G1899" i="9"/>
  <c r="H1899" i="9"/>
  <c r="I1899" i="9"/>
  <c r="J1899" i="9"/>
  <c r="G1900" i="9"/>
  <c r="H1900" i="9"/>
  <c r="I1900" i="9"/>
  <c r="J1900" i="9"/>
  <c r="G1901" i="9"/>
  <c r="H1901" i="9"/>
  <c r="I1901" i="9"/>
  <c r="J1901" i="9"/>
  <c r="G1902" i="9"/>
  <c r="H1902" i="9"/>
  <c r="I1902" i="9"/>
  <c r="J1902" i="9"/>
  <c r="G1903" i="9"/>
  <c r="H1903" i="9"/>
  <c r="I1903" i="9"/>
  <c r="J1903" i="9"/>
  <c r="G1904" i="9"/>
  <c r="H1904" i="9"/>
  <c r="I1904" i="9"/>
  <c r="J1904" i="9"/>
  <c r="G1905" i="9"/>
  <c r="H1905" i="9"/>
  <c r="I1905" i="9"/>
  <c r="J1905" i="9"/>
  <c r="G1906" i="9"/>
  <c r="H1906" i="9"/>
  <c r="I1906" i="9"/>
  <c r="J1906" i="9"/>
  <c r="G1907" i="9"/>
  <c r="H1907" i="9"/>
  <c r="I1907" i="9"/>
  <c r="J1907" i="9"/>
  <c r="G1908" i="9"/>
  <c r="H1908" i="9"/>
  <c r="I1908" i="9"/>
  <c r="J1908" i="9"/>
  <c r="G1909" i="9"/>
  <c r="H1909" i="9"/>
  <c r="I1909" i="9"/>
  <c r="J1909" i="9"/>
  <c r="G1910" i="9"/>
  <c r="H1910" i="9"/>
  <c r="I1910" i="9"/>
  <c r="J1910" i="9"/>
  <c r="G1911" i="9"/>
  <c r="H1911" i="9"/>
  <c r="I1911" i="9"/>
  <c r="J1911" i="9"/>
  <c r="G1912" i="9"/>
  <c r="H1912" i="9"/>
  <c r="I1912" i="9"/>
  <c r="J1912" i="9"/>
  <c r="G1913" i="9"/>
  <c r="H1913" i="9"/>
  <c r="I1913" i="9"/>
  <c r="J1913" i="9"/>
  <c r="G1914" i="9"/>
  <c r="H1914" i="9"/>
  <c r="I1914" i="9"/>
  <c r="J1914" i="9"/>
  <c r="G1915" i="9"/>
  <c r="H1915" i="9"/>
  <c r="I1915" i="9"/>
  <c r="J1915" i="9"/>
  <c r="G1916" i="9"/>
  <c r="H1916" i="9"/>
  <c r="I1916" i="9"/>
  <c r="J1916" i="9"/>
  <c r="G1917" i="9"/>
  <c r="H1917" i="9"/>
  <c r="I1917" i="9"/>
  <c r="J1917" i="9"/>
  <c r="G1918" i="9"/>
  <c r="H1918" i="9"/>
  <c r="I1918" i="9"/>
  <c r="J1918" i="9"/>
  <c r="G1919" i="9"/>
  <c r="H1919" i="9"/>
  <c r="I1919" i="9"/>
  <c r="J1919" i="9"/>
  <c r="G1920" i="9"/>
  <c r="H1920" i="9"/>
  <c r="I1920" i="9"/>
  <c r="J1920" i="9"/>
  <c r="G1921" i="9"/>
  <c r="H1921" i="9"/>
  <c r="I1921" i="9"/>
  <c r="J1921" i="9"/>
  <c r="G1922" i="9"/>
  <c r="H1922" i="9"/>
  <c r="I1922" i="9"/>
  <c r="J1922" i="9"/>
  <c r="G1923" i="9"/>
  <c r="H1923" i="9"/>
  <c r="I1923" i="9"/>
  <c r="J1923" i="9"/>
  <c r="G1924" i="9"/>
  <c r="H1924" i="9"/>
  <c r="I1924" i="9"/>
  <c r="J1924" i="9"/>
  <c r="G1925" i="9"/>
  <c r="H1925" i="9"/>
  <c r="I1925" i="9"/>
  <c r="J1925" i="9"/>
  <c r="G1926" i="9"/>
  <c r="H1926" i="9"/>
  <c r="I1926" i="9"/>
  <c r="J1926" i="9"/>
  <c r="G1927" i="9"/>
  <c r="H1927" i="9"/>
  <c r="I1927" i="9"/>
  <c r="J1927" i="9"/>
  <c r="G1928" i="9"/>
  <c r="H1928" i="9"/>
  <c r="I1928" i="9"/>
  <c r="J1928" i="9"/>
  <c r="G1929" i="9"/>
  <c r="H1929" i="9"/>
  <c r="I1929" i="9"/>
  <c r="J1929" i="9"/>
  <c r="G1930" i="9"/>
  <c r="H1930" i="9"/>
  <c r="I1930" i="9"/>
  <c r="J1930" i="9"/>
  <c r="G1931" i="9"/>
  <c r="H1931" i="9"/>
  <c r="I1931" i="9"/>
  <c r="J1931" i="9"/>
  <c r="G1932" i="9"/>
  <c r="H1932" i="9"/>
  <c r="I1932" i="9"/>
  <c r="J1932" i="9"/>
  <c r="G1933" i="9"/>
  <c r="H1933" i="9"/>
  <c r="I1933" i="9"/>
  <c r="J1933" i="9"/>
  <c r="G1934" i="9"/>
  <c r="H1934" i="9"/>
  <c r="I1934" i="9"/>
  <c r="J1934" i="9"/>
  <c r="G1935" i="9"/>
  <c r="H1935" i="9"/>
  <c r="I1935" i="9"/>
  <c r="J1935" i="9"/>
  <c r="G1936" i="9"/>
  <c r="H1936" i="9"/>
  <c r="I1936" i="9"/>
  <c r="J1936" i="9"/>
  <c r="G1937" i="9"/>
  <c r="H1937" i="9"/>
  <c r="I1937" i="9"/>
  <c r="J1937" i="9"/>
  <c r="G1938" i="9"/>
  <c r="H1938" i="9"/>
  <c r="I1938" i="9"/>
  <c r="J1938" i="9"/>
  <c r="G1939" i="9"/>
  <c r="H1939" i="9"/>
  <c r="I1939" i="9"/>
  <c r="J1939" i="9"/>
  <c r="G1940" i="9"/>
  <c r="H1940" i="9"/>
  <c r="I1940" i="9"/>
  <c r="J1940" i="9"/>
  <c r="G1941" i="9"/>
  <c r="H1941" i="9"/>
  <c r="I1941" i="9"/>
  <c r="J1941" i="9"/>
  <c r="G1942" i="9"/>
  <c r="H1942" i="9"/>
  <c r="I1942" i="9"/>
  <c r="J1942" i="9"/>
  <c r="G1943" i="9"/>
  <c r="H1943" i="9"/>
  <c r="I1943" i="9"/>
  <c r="J1943" i="9"/>
  <c r="G1944" i="9"/>
  <c r="H1944" i="9"/>
  <c r="I1944" i="9"/>
  <c r="J1944" i="9"/>
  <c r="G1945" i="9"/>
  <c r="H1945" i="9"/>
  <c r="I1945" i="9"/>
  <c r="J1945" i="9"/>
  <c r="G1946" i="9"/>
  <c r="H1946" i="9"/>
  <c r="I1946" i="9"/>
  <c r="J1946" i="9"/>
  <c r="G1947" i="9"/>
  <c r="H1947" i="9"/>
  <c r="I1947" i="9"/>
  <c r="J1947" i="9"/>
  <c r="G1948" i="9"/>
  <c r="H1948" i="9"/>
  <c r="I1948" i="9"/>
  <c r="J1948" i="9"/>
  <c r="G1949" i="9"/>
  <c r="H1949" i="9"/>
  <c r="I1949" i="9"/>
  <c r="J1949" i="9"/>
  <c r="G1950" i="9"/>
  <c r="H1950" i="9"/>
  <c r="I1950" i="9"/>
  <c r="J1950" i="9"/>
  <c r="G1951" i="9"/>
  <c r="H1951" i="9"/>
  <c r="I1951" i="9"/>
  <c r="J1951" i="9"/>
  <c r="G1952" i="9"/>
  <c r="H1952" i="9"/>
  <c r="I1952" i="9"/>
  <c r="J1952" i="9"/>
  <c r="G1953" i="9"/>
  <c r="H1953" i="9"/>
  <c r="I1953" i="9"/>
  <c r="J1953" i="9"/>
  <c r="G1954" i="9"/>
  <c r="H1954" i="9"/>
  <c r="I1954" i="9"/>
  <c r="J1954" i="9"/>
  <c r="G1955" i="9"/>
  <c r="H1955" i="9"/>
  <c r="I1955" i="9"/>
  <c r="J1955" i="9"/>
  <c r="G1956" i="9"/>
  <c r="H1956" i="9"/>
  <c r="I1956" i="9"/>
  <c r="J1956" i="9"/>
  <c r="G1957" i="9"/>
  <c r="H1957" i="9"/>
  <c r="I1957" i="9"/>
  <c r="J1957" i="9"/>
  <c r="G1958" i="9"/>
  <c r="H1958" i="9"/>
  <c r="I1958" i="9"/>
  <c r="J1958" i="9"/>
  <c r="G1959" i="9"/>
  <c r="H1959" i="9"/>
  <c r="I1959" i="9"/>
  <c r="J1959" i="9"/>
  <c r="G1960" i="9"/>
  <c r="H1960" i="9"/>
  <c r="I1960" i="9"/>
  <c r="J1960" i="9"/>
  <c r="G1961" i="9"/>
  <c r="H1961" i="9"/>
  <c r="I1961" i="9"/>
  <c r="J1961" i="9"/>
  <c r="G1962" i="9"/>
  <c r="H1962" i="9"/>
  <c r="I1962" i="9"/>
  <c r="J1962" i="9"/>
  <c r="G1963" i="9"/>
  <c r="H1963" i="9"/>
  <c r="I1963" i="9"/>
  <c r="J1963" i="9"/>
  <c r="G1964" i="9"/>
  <c r="H1964" i="9"/>
  <c r="I1964" i="9"/>
  <c r="J1964" i="9"/>
  <c r="G1965" i="9"/>
  <c r="H1965" i="9"/>
  <c r="I1965" i="9"/>
  <c r="J1965" i="9"/>
  <c r="G1966" i="9"/>
  <c r="H1966" i="9"/>
  <c r="I1966" i="9"/>
  <c r="J1966" i="9"/>
  <c r="G1967" i="9"/>
  <c r="H1967" i="9"/>
  <c r="I1967" i="9"/>
  <c r="J1967" i="9"/>
  <c r="G1968" i="9"/>
  <c r="H1968" i="9"/>
  <c r="I1968" i="9"/>
  <c r="J1968" i="9"/>
  <c r="G1969" i="9"/>
  <c r="H1969" i="9"/>
  <c r="I1969" i="9"/>
  <c r="J1969" i="9"/>
  <c r="G1970" i="9"/>
  <c r="H1970" i="9"/>
  <c r="I1970" i="9"/>
  <c r="J1970" i="9"/>
  <c r="G1971" i="9"/>
  <c r="H1971" i="9"/>
  <c r="I1971" i="9"/>
  <c r="J1971" i="9"/>
  <c r="G1972" i="9"/>
  <c r="H1972" i="9"/>
  <c r="I1972" i="9"/>
  <c r="J1972" i="9"/>
  <c r="G1973" i="9"/>
  <c r="H1973" i="9"/>
  <c r="I1973" i="9"/>
  <c r="J1973" i="9"/>
  <c r="G1974" i="9"/>
  <c r="H1974" i="9"/>
  <c r="I1974" i="9"/>
  <c r="J1974" i="9"/>
  <c r="G1975" i="9"/>
  <c r="H1975" i="9"/>
  <c r="I1975" i="9"/>
  <c r="J1975" i="9"/>
  <c r="G1976" i="9"/>
  <c r="H1976" i="9"/>
  <c r="I1976" i="9"/>
  <c r="J1976" i="9"/>
  <c r="G1977" i="9"/>
  <c r="H1977" i="9"/>
  <c r="I1977" i="9"/>
  <c r="J1977" i="9"/>
  <c r="G1978" i="9"/>
  <c r="H1978" i="9"/>
  <c r="I1978" i="9"/>
  <c r="J1978" i="9"/>
  <c r="G1979" i="9"/>
  <c r="H1979" i="9"/>
  <c r="I1979" i="9"/>
  <c r="J1979" i="9"/>
  <c r="G1980" i="9"/>
  <c r="H1980" i="9"/>
  <c r="I1980" i="9"/>
  <c r="J1980" i="9"/>
  <c r="G1981" i="9"/>
  <c r="H1981" i="9"/>
  <c r="I1981" i="9"/>
  <c r="J1981" i="9"/>
  <c r="G1982" i="9"/>
  <c r="H1982" i="9"/>
  <c r="I1982" i="9"/>
  <c r="J1982" i="9"/>
  <c r="G1983" i="9"/>
  <c r="H1983" i="9"/>
  <c r="I1983" i="9"/>
  <c r="J1983" i="9"/>
  <c r="G1984" i="9"/>
  <c r="H1984" i="9"/>
  <c r="I1984" i="9"/>
  <c r="J1984" i="9"/>
  <c r="G1985" i="9"/>
  <c r="H1985" i="9"/>
  <c r="I1985" i="9"/>
  <c r="J1985" i="9"/>
  <c r="G1986" i="9"/>
  <c r="H1986" i="9"/>
  <c r="I1986" i="9"/>
  <c r="J1986" i="9"/>
  <c r="G1987" i="9"/>
  <c r="H1987" i="9"/>
  <c r="I1987" i="9"/>
  <c r="J1987" i="9"/>
  <c r="G1988" i="9"/>
  <c r="H1988" i="9"/>
  <c r="I1988" i="9"/>
  <c r="J1988" i="9"/>
  <c r="G1989" i="9"/>
  <c r="H1989" i="9"/>
  <c r="I1989" i="9"/>
  <c r="J1989" i="9"/>
  <c r="G1990" i="9"/>
  <c r="H1990" i="9"/>
  <c r="I1990" i="9"/>
  <c r="J1990" i="9"/>
  <c r="G1991" i="9"/>
  <c r="H1991" i="9"/>
  <c r="I1991" i="9"/>
  <c r="J1991" i="9"/>
  <c r="G1992" i="9"/>
  <c r="H1992" i="9"/>
  <c r="I1992" i="9"/>
  <c r="J1992" i="9"/>
  <c r="G1993" i="9"/>
  <c r="H1993" i="9"/>
  <c r="I1993" i="9"/>
  <c r="J1993" i="9"/>
  <c r="G1994" i="9"/>
  <c r="H1994" i="9"/>
  <c r="I1994" i="9"/>
  <c r="J1994" i="9"/>
  <c r="G1995" i="9"/>
  <c r="H1995" i="9"/>
  <c r="I1995" i="9"/>
  <c r="J1995" i="9"/>
  <c r="G1996" i="9"/>
  <c r="H1996" i="9"/>
  <c r="I1996" i="9"/>
  <c r="J1996" i="9"/>
  <c r="G1997" i="9"/>
  <c r="H1997" i="9"/>
  <c r="I1997" i="9"/>
  <c r="J1997" i="9"/>
  <c r="G1998" i="9"/>
  <c r="H1998" i="9"/>
  <c r="I1998" i="9"/>
  <c r="J1998" i="9"/>
  <c r="G1999" i="9"/>
  <c r="H1999" i="9"/>
  <c r="I1999" i="9"/>
  <c r="J1999" i="9"/>
  <c r="G2000" i="9"/>
  <c r="H2000" i="9"/>
  <c r="I2000" i="9"/>
  <c r="J2000" i="9"/>
  <c r="G2001" i="9"/>
  <c r="H2001" i="9"/>
  <c r="I2001" i="9"/>
  <c r="J2001" i="9"/>
  <c r="G2002" i="9"/>
  <c r="H2002" i="9"/>
  <c r="I2002" i="9"/>
  <c r="J2002" i="9"/>
  <c r="G2003" i="9"/>
  <c r="H2003" i="9"/>
  <c r="I2003" i="9"/>
  <c r="J2003" i="9"/>
  <c r="G2004" i="9"/>
  <c r="H2004" i="9"/>
  <c r="I2004" i="9"/>
  <c r="J2004" i="9"/>
  <c r="G2005" i="9"/>
  <c r="H2005" i="9"/>
  <c r="I2005" i="9"/>
  <c r="J2005" i="9"/>
  <c r="G2006" i="9"/>
  <c r="H2006" i="9"/>
  <c r="I2006" i="9"/>
  <c r="J2006" i="9"/>
  <c r="G2007" i="9"/>
  <c r="H2007" i="9"/>
  <c r="I2007" i="9"/>
  <c r="J2007" i="9"/>
  <c r="G2008" i="9"/>
  <c r="H2008" i="9"/>
  <c r="I2008" i="9"/>
  <c r="J2008" i="9"/>
  <c r="G2009" i="9"/>
  <c r="H2009" i="9"/>
  <c r="I2009" i="9"/>
  <c r="J2009" i="9"/>
  <c r="G2010" i="9"/>
  <c r="H2010" i="9"/>
  <c r="I2010" i="9"/>
  <c r="J2010" i="9"/>
  <c r="G2011" i="9"/>
  <c r="H2011" i="9"/>
  <c r="I2011" i="9"/>
  <c r="J2011" i="9"/>
  <c r="G2012" i="9"/>
  <c r="H2012" i="9"/>
  <c r="I2012" i="9"/>
  <c r="J2012" i="9"/>
  <c r="G2013" i="9"/>
  <c r="H2013" i="9"/>
  <c r="I2013" i="9"/>
  <c r="J2013" i="9"/>
  <c r="G2014" i="9"/>
  <c r="H2014" i="9"/>
  <c r="I2014" i="9"/>
  <c r="J2014" i="9"/>
  <c r="G2015" i="9"/>
  <c r="H2015" i="9"/>
  <c r="I2015" i="9"/>
  <c r="J2015" i="9"/>
  <c r="G2016" i="9"/>
  <c r="H2016" i="9"/>
  <c r="I2016" i="9"/>
  <c r="J2016" i="9"/>
  <c r="G2017" i="9"/>
  <c r="H2017" i="9"/>
  <c r="I2017" i="9"/>
  <c r="J2017" i="9"/>
  <c r="G2018" i="9"/>
  <c r="H2018" i="9"/>
  <c r="I2018" i="9"/>
  <c r="J2018" i="9"/>
  <c r="G2019" i="9"/>
  <c r="H2019" i="9"/>
  <c r="I2019" i="9"/>
  <c r="J2019" i="9"/>
  <c r="G2020" i="9"/>
  <c r="H2020" i="9"/>
  <c r="I2020" i="9"/>
  <c r="J2020" i="9"/>
  <c r="G2021" i="9"/>
  <c r="H2021" i="9"/>
  <c r="I2021" i="9"/>
  <c r="J2021" i="9"/>
  <c r="G2022" i="9"/>
  <c r="H2022" i="9"/>
  <c r="I2022" i="9"/>
  <c r="J2022" i="9"/>
  <c r="G2023" i="9"/>
  <c r="H2023" i="9"/>
  <c r="I2023" i="9"/>
  <c r="J2023" i="9"/>
  <c r="G2024" i="9"/>
  <c r="H2024" i="9"/>
  <c r="I2024" i="9"/>
  <c r="J2024" i="9"/>
  <c r="G2025" i="9"/>
  <c r="H2025" i="9"/>
  <c r="I2025" i="9"/>
  <c r="J2025" i="9"/>
  <c r="G2026" i="9"/>
  <c r="H2026" i="9"/>
  <c r="I2026" i="9"/>
  <c r="J2026" i="9"/>
  <c r="G2027" i="9"/>
  <c r="H2027" i="9"/>
  <c r="I2027" i="9"/>
  <c r="J2027" i="9"/>
  <c r="G2028" i="9"/>
  <c r="H2028" i="9"/>
  <c r="I2028" i="9"/>
  <c r="J2028" i="9"/>
  <c r="G2029" i="9"/>
  <c r="H2029" i="9"/>
  <c r="I2029" i="9"/>
  <c r="J2029" i="9"/>
  <c r="G2030" i="9"/>
  <c r="H2030" i="9"/>
  <c r="I2030" i="9"/>
  <c r="J2030" i="9"/>
  <c r="G2031" i="9"/>
  <c r="H2031" i="9"/>
  <c r="I2031" i="9"/>
  <c r="J2031" i="9"/>
  <c r="G2032" i="9"/>
  <c r="H2032" i="9"/>
  <c r="I2032" i="9"/>
  <c r="J2032" i="9"/>
  <c r="G2033" i="9"/>
  <c r="H2033" i="9"/>
  <c r="I2033" i="9"/>
  <c r="J2033" i="9"/>
  <c r="G2034" i="9"/>
  <c r="H2034" i="9"/>
  <c r="I2034" i="9"/>
  <c r="J2034" i="9"/>
  <c r="G2035" i="9"/>
  <c r="H2035" i="9"/>
  <c r="I2035" i="9"/>
  <c r="J2035" i="9"/>
  <c r="G2036" i="9"/>
  <c r="H2036" i="9"/>
  <c r="I2036" i="9"/>
  <c r="J2036" i="9"/>
  <c r="G2037" i="9"/>
  <c r="H2037" i="9"/>
  <c r="I2037" i="9"/>
  <c r="J2037" i="9"/>
  <c r="G2038" i="9"/>
  <c r="H2038" i="9"/>
  <c r="I2038" i="9"/>
  <c r="J2038" i="9"/>
  <c r="G2039" i="9"/>
  <c r="H2039" i="9"/>
  <c r="I2039" i="9"/>
  <c r="J2039" i="9"/>
  <c r="G2040" i="9"/>
  <c r="H2040" i="9"/>
  <c r="I2040" i="9"/>
  <c r="J2040" i="9"/>
  <c r="G2041" i="9"/>
  <c r="H2041" i="9"/>
  <c r="I2041" i="9"/>
  <c r="J2041" i="9"/>
  <c r="G2042" i="9"/>
  <c r="H2042" i="9"/>
  <c r="I2042" i="9"/>
  <c r="J2042" i="9"/>
  <c r="G2043" i="9"/>
  <c r="H2043" i="9"/>
  <c r="I2043" i="9"/>
  <c r="J2043" i="9"/>
  <c r="G2044" i="9"/>
  <c r="H2044" i="9"/>
  <c r="I2044" i="9"/>
  <c r="J2044" i="9"/>
  <c r="G2045" i="9"/>
  <c r="H2045" i="9"/>
  <c r="I2045" i="9"/>
  <c r="J2045" i="9"/>
  <c r="G2046" i="9"/>
  <c r="H2046" i="9"/>
  <c r="I2046" i="9"/>
  <c r="J2046" i="9"/>
  <c r="G2047" i="9"/>
  <c r="H2047" i="9"/>
  <c r="I2047" i="9"/>
  <c r="J2047" i="9"/>
  <c r="G2048" i="9"/>
  <c r="H2048" i="9"/>
  <c r="I2048" i="9"/>
  <c r="J2048" i="9"/>
  <c r="G2049" i="9"/>
  <c r="H2049" i="9"/>
  <c r="I2049" i="9"/>
  <c r="J2049" i="9"/>
  <c r="G2050" i="9"/>
  <c r="H2050" i="9"/>
  <c r="I2050" i="9"/>
  <c r="J2050" i="9"/>
  <c r="G2051" i="9"/>
  <c r="H2051" i="9"/>
  <c r="I2051" i="9"/>
  <c r="J2051" i="9"/>
  <c r="G2052" i="9"/>
  <c r="H2052" i="9"/>
  <c r="I2052" i="9"/>
  <c r="J2052" i="9"/>
  <c r="G2053" i="9"/>
  <c r="H2053" i="9"/>
  <c r="I2053" i="9"/>
  <c r="J2053" i="9"/>
  <c r="G2054" i="9"/>
  <c r="H2054" i="9"/>
  <c r="I2054" i="9"/>
  <c r="J2054" i="9"/>
  <c r="G2055" i="9"/>
  <c r="H2055" i="9"/>
  <c r="I2055" i="9"/>
  <c r="J2055" i="9"/>
  <c r="G2056" i="9"/>
  <c r="H2056" i="9"/>
  <c r="I2056" i="9"/>
  <c r="J2056" i="9"/>
  <c r="G2057" i="9"/>
  <c r="H2057" i="9"/>
  <c r="I2057" i="9"/>
  <c r="J2057" i="9"/>
  <c r="G2058" i="9"/>
  <c r="H2058" i="9"/>
  <c r="I2058" i="9"/>
  <c r="J2058" i="9"/>
  <c r="G2059" i="9"/>
  <c r="H2059" i="9"/>
  <c r="I2059" i="9"/>
  <c r="J2059" i="9"/>
  <c r="G2060" i="9"/>
  <c r="H2060" i="9"/>
  <c r="I2060" i="9"/>
  <c r="J2060" i="9"/>
  <c r="G2061" i="9"/>
  <c r="H2061" i="9"/>
  <c r="I2061" i="9"/>
  <c r="J2061" i="9"/>
  <c r="G2062" i="9"/>
  <c r="H2062" i="9"/>
  <c r="I2062" i="9"/>
  <c r="J2062" i="9"/>
  <c r="G2063" i="9"/>
  <c r="H2063" i="9"/>
  <c r="I2063" i="9"/>
  <c r="J2063" i="9"/>
  <c r="G2064" i="9"/>
  <c r="H2064" i="9"/>
  <c r="I2064" i="9"/>
  <c r="J2064" i="9"/>
  <c r="G2065" i="9"/>
  <c r="H2065" i="9"/>
  <c r="I2065" i="9"/>
  <c r="J2065" i="9"/>
  <c r="G2066" i="9"/>
  <c r="H2066" i="9"/>
  <c r="I2066" i="9"/>
  <c r="J2066" i="9"/>
  <c r="G2067" i="9"/>
  <c r="H2067" i="9"/>
  <c r="I2067" i="9"/>
  <c r="J2067" i="9"/>
  <c r="G2068" i="9"/>
  <c r="H2068" i="9"/>
  <c r="I2068" i="9"/>
  <c r="J2068" i="9"/>
  <c r="G2069" i="9"/>
  <c r="H2069" i="9"/>
  <c r="I2069" i="9"/>
  <c r="J2069" i="9"/>
  <c r="G2070" i="9"/>
  <c r="H2070" i="9"/>
  <c r="I2070" i="9"/>
  <c r="J2070" i="9"/>
  <c r="G2071" i="9"/>
  <c r="H2071" i="9"/>
  <c r="I2071" i="9"/>
  <c r="J2071" i="9"/>
  <c r="G2072" i="9"/>
  <c r="H2072" i="9"/>
  <c r="I2072" i="9"/>
  <c r="J2072" i="9"/>
  <c r="G2073" i="9"/>
  <c r="H2073" i="9"/>
  <c r="I2073" i="9"/>
  <c r="J2073" i="9"/>
  <c r="G2074" i="9"/>
  <c r="H2074" i="9"/>
  <c r="I2074" i="9"/>
  <c r="J2074" i="9"/>
  <c r="G2075" i="9"/>
  <c r="H2075" i="9"/>
  <c r="I2075" i="9"/>
  <c r="J2075" i="9"/>
  <c r="G2076" i="9"/>
  <c r="H2076" i="9"/>
  <c r="I2076" i="9"/>
  <c r="J2076" i="9"/>
  <c r="G2077" i="9"/>
  <c r="H2077" i="9"/>
  <c r="I2077" i="9"/>
  <c r="J2077" i="9"/>
  <c r="G2078" i="9"/>
  <c r="H2078" i="9"/>
  <c r="I2078" i="9"/>
  <c r="J2078" i="9"/>
  <c r="G2079" i="9"/>
  <c r="H2079" i="9"/>
  <c r="I2079" i="9"/>
  <c r="J2079" i="9"/>
  <c r="G2080" i="9"/>
  <c r="H2080" i="9"/>
  <c r="I2080" i="9"/>
  <c r="J2080" i="9"/>
  <c r="G2081" i="9"/>
  <c r="H2081" i="9"/>
  <c r="I2081" i="9"/>
  <c r="J2081" i="9"/>
  <c r="G2082" i="9"/>
  <c r="H2082" i="9"/>
  <c r="I2082" i="9"/>
  <c r="J2082" i="9"/>
  <c r="G2083" i="9"/>
  <c r="H2083" i="9"/>
  <c r="I2083" i="9"/>
  <c r="J2083" i="9"/>
  <c r="G2084" i="9"/>
  <c r="H2084" i="9"/>
  <c r="I2084" i="9"/>
  <c r="J2084" i="9"/>
  <c r="G2085" i="9"/>
  <c r="H2085" i="9"/>
  <c r="I2085" i="9"/>
  <c r="J2085" i="9"/>
  <c r="G2086" i="9"/>
  <c r="H2086" i="9"/>
  <c r="I2086" i="9"/>
  <c r="J2086" i="9"/>
  <c r="G2087" i="9"/>
  <c r="H2087" i="9"/>
  <c r="I2087" i="9"/>
  <c r="J2087" i="9"/>
  <c r="G2088" i="9"/>
  <c r="H2088" i="9"/>
  <c r="I2088" i="9"/>
  <c r="J2088" i="9"/>
  <c r="G2089" i="9"/>
  <c r="H2089" i="9"/>
  <c r="I2089" i="9"/>
  <c r="J2089" i="9"/>
  <c r="G2090" i="9"/>
  <c r="H2090" i="9"/>
  <c r="I2090" i="9"/>
  <c r="J2090" i="9"/>
  <c r="G2091" i="9"/>
  <c r="H2091" i="9"/>
  <c r="I2091" i="9"/>
  <c r="J2091" i="9"/>
  <c r="G2092" i="9"/>
  <c r="H2092" i="9"/>
  <c r="I2092" i="9"/>
  <c r="J2092" i="9"/>
  <c r="G2093" i="9"/>
  <c r="H2093" i="9"/>
  <c r="I2093" i="9"/>
  <c r="J2093" i="9"/>
  <c r="G2094" i="9"/>
  <c r="H2094" i="9"/>
  <c r="I2094" i="9"/>
  <c r="J2094" i="9"/>
  <c r="G2095" i="9"/>
  <c r="H2095" i="9"/>
  <c r="I2095" i="9"/>
  <c r="J2095" i="9"/>
  <c r="G2096" i="9"/>
  <c r="H2096" i="9"/>
  <c r="I2096" i="9"/>
  <c r="J2096" i="9"/>
  <c r="G2097" i="9"/>
  <c r="H2097" i="9"/>
  <c r="I2097" i="9"/>
  <c r="J2097" i="9"/>
  <c r="G2098" i="9"/>
  <c r="H2098" i="9"/>
  <c r="I2098" i="9"/>
  <c r="J2098" i="9"/>
  <c r="G2099" i="9"/>
  <c r="H2099" i="9"/>
  <c r="I2099" i="9"/>
  <c r="J2099" i="9"/>
  <c r="G2100" i="9"/>
  <c r="H2100" i="9"/>
  <c r="I2100" i="9"/>
  <c r="J2100" i="9"/>
  <c r="G2101" i="9"/>
  <c r="H2101" i="9"/>
  <c r="I2101" i="9"/>
  <c r="J2101" i="9"/>
  <c r="G2102" i="9"/>
  <c r="H2102" i="9"/>
  <c r="I2102" i="9"/>
  <c r="J2102" i="9"/>
  <c r="G2103" i="9"/>
  <c r="H2103" i="9"/>
  <c r="I2103" i="9"/>
  <c r="J2103" i="9"/>
  <c r="G2104" i="9"/>
  <c r="H2104" i="9"/>
  <c r="I2104" i="9"/>
  <c r="J2104" i="9"/>
  <c r="G2105" i="9"/>
  <c r="H2105" i="9"/>
  <c r="I2105" i="9"/>
  <c r="J2105" i="9"/>
  <c r="G2106" i="9"/>
  <c r="H2106" i="9"/>
  <c r="I2106" i="9"/>
  <c r="J2106" i="9"/>
  <c r="G2107" i="9"/>
  <c r="H2107" i="9"/>
  <c r="I2107" i="9"/>
  <c r="J2107" i="9"/>
  <c r="G2108" i="9"/>
  <c r="H2108" i="9"/>
  <c r="I2108" i="9"/>
  <c r="J2108" i="9"/>
  <c r="G2109" i="9"/>
  <c r="H2109" i="9"/>
  <c r="I2109" i="9"/>
  <c r="J2109" i="9"/>
  <c r="G2110" i="9"/>
  <c r="H2110" i="9"/>
  <c r="I2110" i="9"/>
  <c r="J2110" i="9"/>
  <c r="G2111" i="9"/>
  <c r="H2111" i="9"/>
  <c r="I2111" i="9"/>
  <c r="J2111" i="9"/>
  <c r="G2112" i="9"/>
  <c r="H2112" i="9"/>
  <c r="I2112" i="9"/>
  <c r="J2112" i="9"/>
  <c r="G2113" i="9"/>
  <c r="H2113" i="9"/>
  <c r="I2113" i="9"/>
  <c r="J2113" i="9"/>
  <c r="G2114" i="9"/>
  <c r="H2114" i="9"/>
  <c r="I2114" i="9"/>
  <c r="J2114" i="9"/>
  <c r="G2115" i="9"/>
  <c r="H2115" i="9"/>
  <c r="I2115" i="9"/>
  <c r="J2115" i="9"/>
  <c r="G2116" i="9"/>
  <c r="H2116" i="9"/>
  <c r="I2116" i="9"/>
  <c r="J2116" i="9"/>
  <c r="G2117" i="9"/>
  <c r="H2117" i="9"/>
  <c r="I2117" i="9"/>
  <c r="J2117" i="9"/>
  <c r="G2118" i="9"/>
  <c r="H2118" i="9"/>
  <c r="I2118" i="9"/>
  <c r="J2118" i="9"/>
  <c r="G2119" i="9"/>
  <c r="H2119" i="9"/>
  <c r="I2119" i="9"/>
  <c r="J2119" i="9"/>
  <c r="G2120" i="9"/>
  <c r="H2120" i="9"/>
  <c r="I2120" i="9"/>
  <c r="J2120" i="9"/>
  <c r="G2121" i="9"/>
  <c r="H2121" i="9"/>
  <c r="I2121" i="9"/>
  <c r="J2121" i="9"/>
  <c r="G2122" i="9"/>
  <c r="H2122" i="9"/>
  <c r="I2122" i="9"/>
  <c r="J2122" i="9"/>
  <c r="G2123" i="9"/>
  <c r="H2123" i="9"/>
  <c r="I2123" i="9"/>
  <c r="J2123" i="9"/>
  <c r="G2124" i="9"/>
  <c r="H2124" i="9"/>
  <c r="I2124" i="9"/>
  <c r="J2124" i="9"/>
  <c r="G2125" i="9"/>
  <c r="H2125" i="9"/>
  <c r="I2125" i="9"/>
  <c r="J2125" i="9"/>
  <c r="G2126" i="9"/>
  <c r="H2126" i="9"/>
  <c r="I2126" i="9"/>
  <c r="J2126" i="9"/>
  <c r="G2127" i="9"/>
  <c r="H2127" i="9"/>
  <c r="I2127" i="9"/>
  <c r="J2127" i="9"/>
  <c r="G2128" i="9"/>
  <c r="H2128" i="9"/>
  <c r="I2128" i="9"/>
  <c r="J2128" i="9"/>
  <c r="G2129" i="9"/>
  <c r="H2129" i="9"/>
  <c r="I2129" i="9"/>
  <c r="J2129" i="9"/>
  <c r="G2130" i="9"/>
  <c r="H2130" i="9"/>
  <c r="I2130" i="9"/>
  <c r="J2130" i="9"/>
  <c r="G2131" i="9"/>
  <c r="H2131" i="9"/>
  <c r="I2131" i="9"/>
  <c r="J2131" i="9"/>
  <c r="G2132" i="9"/>
  <c r="H2132" i="9"/>
  <c r="I2132" i="9"/>
  <c r="J2132" i="9"/>
  <c r="G2133" i="9"/>
  <c r="H2133" i="9"/>
  <c r="I2133" i="9"/>
  <c r="J2133" i="9"/>
  <c r="G2134" i="9"/>
  <c r="H2134" i="9"/>
  <c r="I2134" i="9"/>
  <c r="J2134" i="9"/>
  <c r="G2135" i="9"/>
  <c r="H2135" i="9"/>
  <c r="I2135" i="9"/>
  <c r="J2135" i="9"/>
  <c r="G2136" i="9"/>
  <c r="H2136" i="9"/>
  <c r="I2136" i="9"/>
  <c r="J2136" i="9"/>
  <c r="G2137" i="9"/>
  <c r="H2137" i="9"/>
  <c r="I2137" i="9"/>
  <c r="J2137" i="9"/>
  <c r="G2138" i="9"/>
  <c r="H2138" i="9"/>
  <c r="I2138" i="9"/>
  <c r="J2138" i="9"/>
  <c r="G2139" i="9"/>
  <c r="H2139" i="9"/>
  <c r="I2139" i="9"/>
  <c r="J2139" i="9"/>
  <c r="G2140" i="9"/>
  <c r="H2140" i="9"/>
  <c r="I2140" i="9"/>
  <c r="J2140" i="9"/>
  <c r="G2141" i="9"/>
  <c r="H2141" i="9"/>
  <c r="I2141" i="9"/>
  <c r="J2141" i="9"/>
  <c r="G2142" i="9"/>
  <c r="H2142" i="9"/>
  <c r="I2142" i="9"/>
  <c r="J2142" i="9"/>
  <c r="G2143" i="9"/>
  <c r="H2143" i="9"/>
  <c r="I2143" i="9"/>
  <c r="J2143" i="9"/>
  <c r="G2144" i="9"/>
  <c r="H2144" i="9"/>
  <c r="I2144" i="9"/>
  <c r="J2144" i="9"/>
  <c r="G2145" i="9"/>
  <c r="H2145" i="9"/>
  <c r="I2145" i="9"/>
  <c r="J2145" i="9"/>
  <c r="G2146" i="9"/>
  <c r="H2146" i="9"/>
  <c r="I2146" i="9"/>
  <c r="J2146" i="9"/>
  <c r="G2147" i="9"/>
  <c r="H2147" i="9"/>
  <c r="I2147" i="9"/>
  <c r="J2147" i="9"/>
  <c r="G2148" i="9"/>
  <c r="H2148" i="9"/>
  <c r="I2148" i="9"/>
  <c r="J2148" i="9"/>
  <c r="G2149" i="9"/>
  <c r="H2149" i="9"/>
  <c r="I2149" i="9"/>
  <c r="J2149" i="9"/>
  <c r="G2150" i="9"/>
  <c r="H2150" i="9"/>
  <c r="I2150" i="9"/>
  <c r="J2150" i="9"/>
  <c r="G2151" i="9"/>
  <c r="H2151" i="9"/>
  <c r="I2151" i="9"/>
  <c r="J2151" i="9"/>
  <c r="G2152" i="9"/>
  <c r="H2152" i="9"/>
  <c r="I2152" i="9"/>
  <c r="J2152" i="9"/>
  <c r="G2153" i="9"/>
  <c r="H2153" i="9"/>
  <c r="I2153" i="9"/>
  <c r="J2153" i="9"/>
  <c r="G2154" i="9"/>
  <c r="H2154" i="9"/>
  <c r="I2154" i="9"/>
  <c r="J2154" i="9"/>
  <c r="G2155" i="9"/>
  <c r="H2155" i="9"/>
  <c r="I2155" i="9"/>
  <c r="J2155" i="9"/>
  <c r="G2156" i="9"/>
  <c r="H2156" i="9"/>
  <c r="I2156" i="9"/>
  <c r="J2156" i="9"/>
  <c r="G2157" i="9"/>
  <c r="H2157" i="9"/>
  <c r="I2157" i="9"/>
  <c r="J2157" i="9"/>
  <c r="G2158" i="9"/>
  <c r="H2158" i="9"/>
  <c r="I2158" i="9"/>
  <c r="J2158" i="9"/>
  <c r="G2159" i="9"/>
  <c r="H2159" i="9"/>
  <c r="I2159" i="9"/>
  <c r="J2159" i="9"/>
  <c r="G2160" i="9"/>
  <c r="H2160" i="9"/>
  <c r="I2160" i="9"/>
  <c r="J2160" i="9"/>
  <c r="G2161" i="9"/>
  <c r="H2161" i="9"/>
  <c r="I2161" i="9"/>
  <c r="J2161" i="9"/>
  <c r="G2162" i="9"/>
  <c r="H2162" i="9"/>
  <c r="I2162" i="9"/>
  <c r="J2162" i="9"/>
  <c r="G2163" i="9"/>
  <c r="H2163" i="9"/>
  <c r="I2163" i="9"/>
  <c r="J2163" i="9"/>
  <c r="G2164" i="9"/>
  <c r="H2164" i="9"/>
  <c r="I2164" i="9"/>
  <c r="J2164" i="9"/>
  <c r="G2165" i="9"/>
  <c r="H2165" i="9"/>
  <c r="I2165" i="9"/>
  <c r="J2165" i="9"/>
  <c r="G2166" i="9"/>
  <c r="H2166" i="9"/>
  <c r="I2166" i="9"/>
  <c r="J2166" i="9"/>
  <c r="G2167" i="9"/>
  <c r="H2167" i="9"/>
  <c r="I2167" i="9"/>
  <c r="J2167" i="9"/>
  <c r="G2168" i="9"/>
  <c r="H2168" i="9"/>
  <c r="I2168" i="9"/>
  <c r="J2168" i="9"/>
  <c r="G2169" i="9"/>
  <c r="H2169" i="9"/>
  <c r="I2169" i="9"/>
  <c r="J2169" i="9"/>
  <c r="G2170" i="9"/>
  <c r="H2170" i="9"/>
  <c r="I2170" i="9"/>
  <c r="J2170" i="9"/>
  <c r="G2171" i="9"/>
  <c r="H2171" i="9"/>
  <c r="I2171" i="9"/>
  <c r="J2171" i="9"/>
  <c r="G2172" i="9"/>
  <c r="H2172" i="9"/>
  <c r="I2172" i="9"/>
  <c r="J2172" i="9"/>
  <c r="G2173" i="9"/>
  <c r="H2173" i="9"/>
  <c r="I2173" i="9"/>
  <c r="J2173" i="9"/>
  <c r="G2174" i="9"/>
  <c r="H2174" i="9"/>
  <c r="I2174" i="9"/>
  <c r="J2174" i="9"/>
  <c r="G2175" i="9"/>
  <c r="H2175" i="9"/>
  <c r="I2175" i="9"/>
  <c r="J2175" i="9"/>
  <c r="G2176" i="9"/>
  <c r="H2176" i="9"/>
  <c r="I2176" i="9"/>
  <c r="J2176" i="9"/>
  <c r="G2177" i="9"/>
  <c r="H2177" i="9"/>
  <c r="I2177" i="9"/>
  <c r="J2177" i="9"/>
  <c r="G2178" i="9"/>
  <c r="H2178" i="9"/>
  <c r="I2178" i="9"/>
  <c r="J2178" i="9"/>
  <c r="G2179" i="9"/>
  <c r="H2179" i="9"/>
  <c r="I2179" i="9"/>
  <c r="J2179" i="9"/>
  <c r="G2180" i="9"/>
  <c r="H2180" i="9"/>
  <c r="I2180" i="9"/>
  <c r="J2180" i="9"/>
  <c r="G2181" i="9"/>
  <c r="H2181" i="9"/>
  <c r="I2181" i="9"/>
  <c r="J2181" i="9"/>
  <c r="G2182" i="9"/>
  <c r="H2182" i="9"/>
  <c r="I2182" i="9"/>
  <c r="J2182" i="9"/>
  <c r="G2183" i="9"/>
  <c r="H2183" i="9"/>
  <c r="I2183" i="9"/>
  <c r="J2183" i="9"/>
  <c r="G2184" i="9"/>
  <c r="H2184" i="9"/>
  <c r="I2184" i="9"/>
  <c r="J2184" i="9"/>
  <c r="G2185" i="9"/>
  <c r="H2185" i="9"/>
  <c r="I2185" i="9"/>
  <c r="J2185" i="9"/>
  <c r="G2186" i="9"/>
  <c r="H2186" i="9"/>
  <c r="I2186" i="9"/>
  <c r="J2186" i="9"/>
  <c r="G2187" i="9"/>
  <c r="H2187" i="9"/>
  <c r="I2187" i="9"/>
  <c r="J2187" i="9"/>
  <c r="G2188" i="9"/>
  <c r="H2188" i="9"/>
  <c r="I2188" i="9"/>
  <c r="J2188" i="9"/>
  <c r="G2189" i="9"/>
  <c r="H2189" i="9"/>
  <c r="I2189" i="9"/>
  <c r="J2189" i="9"/>
  <c r="G2190" i="9"/>
  <c r="H2190" i="9"/>
  <c r="I2190" i="9"/>
  <c r="J2190" i="9"/>
  <c r="G2191" i="9"/>
  <c r="H2191" i="9"/>
  <c r="I2191" i="9"/>
  <c r="J2191" i="9"/>
  <c r="G2192" i="9"/>
  <c r="H2192" i="9"/>
  <c r="I2192" i="9"/>
  <c r="J2192" i="9"/>
  <c r="G2193" i="9"/>
  <c r="H2193" i="9"/>
  <c r="I2193" i="9"/>
  <c r="J2193" i="9"/>
  <c r="G2194" i="9"/>
  <c r="H2194" i="9"/>
  <c r="I2194" i="9"/>
  <c r="J2194" i="9"/>
  <c r="G2195" i="9"/>
  <c r="H2195" i="9"/>
  <c r="I2195" i="9"/>
  <c r="J2195" i="9"/>
  <c r="G2196" i="9"/>
  <c r="H2196" i="9"/>
  <c r="I2196" i="9"/>
  <c r="J2196" i="9"/>
  <c r="G2197" i="9"/>
  <c r="H2197" i="9"/>
  <c r="I2197" i="9"/>
  <c r="J2197" i="9"/>
  <c r="G2198" i="9"/>
  <c r="H2198" i="9"/>
  <c r="I2198" i="9"/>
  <c r="J2198" i="9"/>
  <c r="G2199" i="9"/>
  <c r="H2199" i="9"/>
  <c r="I2199" i="9"/>
  <c r="J2199" i="9"/>
  <c r="G2200" i="9"/>
  <c r="H2200" i="9"/>
  <c r="I2200" i="9"/>
  <c r="J2200" i="9"/>
  <c r="G2201" i="9"/>
  <c r="H2201" i="9"/>
  <c r="I2201" i="9"/>
  <c r="J2201" i="9"/>
  <c r="G2202" i="9"/>
  <c r="H2202" i="9"/>
  <c r="I2202" i="9"/>
  <c r="J2202" i="9"/>
  <c r="G2203" i="9"/>
  <c r="H2203" i="9"/>
  <c r="I2203" i="9"/>
  <c r="J2203" i="9"/>
  <c r="G2204" i="9"/>
  <c r="H2204" i="9"/>
  <c r="I2204" i="9"/>
  <c r="J2204" i="9"/>
  <c r="G2205" i="9"/>
  <c r="H2205" i="9"/>
  <c r="I2205" i="9"/>
  <c r="J2205" i="9"/>
  <c r="G2206" i="9"/>
  <c r="H2206" i="9"/>
  <c r="I2206" i="9"/>
  <c r="J2206" i="9"/>
  <c r="G2207" i="9"/>
  <c r="H2207" i="9"/>
  <c r="I2207" i="9"/>
  <c r="J2207" i="9"/>
  <c r="G2208" i="9"/>
  <c r="H2208" i="9"/>
  <c r="I2208" i="9"/>
  <c r="J2208" i="9"/>
  <c r="G2209" i="9"/>
  <c r="H2209" i="9"/>
  <c r="I2209" i="9"/>
  <c r="J2209" i="9"/>
  <c r="G2210" i="9"/>
  <c r="H2210" i="9"/>
  <c r="I2210" i="9"/>
  <c r="J2210" i="9"/>
  <c r="G2211" i="9"/>
  <c r="H2211" i="9"/>
  <c r="I2211" i="9"/>
  <c r="J2211" i="9"/>
  <c r="G2212" i="9"/>
  <c r="H2212" i="9"/>
  <c r="I2212" i="9"/>
  <c r="J2212" i="9"/>
  <c r="G2213" i="9"/>
  <c r="H2213" i="9"/>
  <c r="I2213" i="9"/>
  <c r="J2213" i="9"/>
  <c r="G2214" i="9"/>
  <c r="H2214" i="9"/>
  <c r="I2214" i="9"/>
  <c r="J2214" i="9"/>
  <c r="G2215" i="9"/>
  <c r="H2215" i="9"/>
  <c r="I2215" i="9"/>
  <c r="J2215" i="9"/>
  <c r="G2216" i="9"/>
  <c r="H2216" i="9"/>
  <c r="I2216" i="9"/>
  <c r="J2216" i="9"/>
  <c r="G2217" i="9"/>
  <c r="H2217" i="9"/>
  <c r="I2217" i="9"/>
  <c r="J2217" i="9"/>
  <c r="G2218" i="9"/>
  <c r="H2218" i="9"/>
  <c r="I2218" i="9"/>
  <c r="J2218" i="9"/>
  <c r="G2219" i="9"/>
  <c r="H2219" i="9"/>
  <c r="I2219" i="9"/>
  <c r="J2219" i="9"/>
  <c r="G2220" i="9"/>
  <c r="H2220" i="9"/>
  <c r="I2220" i="9"/>
  <c r="J2220" i="9"/>
  <c r="G2221" i="9"/>
  <c r="H2221" i="9"/>
  <c r="I2221" i="9"/>
  <c r="J2221" i="9"/>
  <c r="G2222" i="9"/>
  <c r="H2222" i="9"/>
  <c r="I2222" i="9"/>
  <c r="J2222" i="9"/>
  <c r="G2223" i="9"/>
  <c r="H2223" i="9"/>
  <c r="I2223" i="9"/>
  <c r="J2223" i="9"/>
  <c r="G2224" i="9"/>
  <c r="H2224" i="9"/>
  <c r="I2224" i="9"/>
  <c r="J2224" i="9"/>
  <c r="G2225" i="9"/>
  <c r="H2225" i="9"/>
  <c r="I2225" i="9"/>
  <c r="J2225" i="9"/>
  <c r="G2226" i="9"/>
  <c r="H2226" i="9"/>
  <c r="I2226" i="9"/>
  <c r="J2226" i="9"/>
  <c r="G2227" i="9"/>
  <c r="H2227" i="9"/>
  <c r="I2227" i="9"/>
  <c r="J2227" i="9"/>
  <c r="G2228" i="9"/>
  <c r="H2228" i="9"/>
  <c r="I2228" i="9"/>
  <c r="J2228" i="9"/>
  <c r="G2229" i="9"/>
  <c r="H2229" i="9"/>
  <c r="I2229" i="9"/>
  <c r="J2229" i="9"/>
  <c r="G2230" i="9"/>
  <c r="H2230" i="9"/>
  <c r="I2230" i="9"/>
  <c r="J2230" i="9"/>
  <c r="G2231" i="9"/>
  <c r="H2231" i="9"/>
  <c r="I2231" i="9"/>
  <c r="J2231" i="9"/>
  <c r="G2232" i="9"/>
  <c r="H2232" i="9"/>
  <c r="I2232" i="9"/>
  <c r="J2232" i="9"/>
  <c r="G2233" i="9"/>
  <c r="H2233" i="9"/>
  <c r="I2233" i="9"/>
  <c r="J2233" i="9"/>
  <c r="G2234" i="9"/>
  <c r="H2234" i="9"/>
  <c r="I2234" i="9"/>
  <c r="J2234" i="9"/>
  <c r="G2235" i="9"/>
  <c r="H2235" i="9"/>
  <c r="I2235" i="9"/>
  <c r="J2235" i="9"/>
  <c r="G2236" i="9"/>
  <c r="H2236" i="9"/>
  <c r="I2236" i="9"/>
  <c r="J2236" i="9"/>
  <c r="G2237" i="9"/>
  <c r="H2237" i="9"/>
  <c r="I2237" i="9"/>
  <c r="J2237" i="9"/>
  <c r="G2238" i="9"/>
  <c r="H2238" i="9"/>
  <c r="I2238" i="9"/>
  <c r="J2238" i="9"/>
  <c r="G2239" i="9"/>
  <c r="H2239" i="9"/>
  <c r="I2239" i="9"/>
  <c r="J2239" i="9"/>
  <c r="G2240" i="9"/>
  <c r="H2240" i="9"/>
  <c r="I2240" i="9"/>
  <c r="J2240" i="9"/>
  <c r="G2241" i="9"/>
  <c r="H2241" i="9"/>
  <c r="I2241" i="9"/>
  <c r="J2241" i="9"/>
  <c r="G2242" i="9"/>
  <c r="H2242" i="9"/>
  <c r="I2242" i="9"/>
  <c r="J2242" i="9"/>
  <c r="G2243" i="9"/>
  <c r="H2243" i="9"/>
  <c r="I2243" i="9"/>
  <c r="J2243" i="9"/>
  <c r="G2244" i="9"/>
  <c r="H2244" i="9"/>
  <c r="I2244" i="9"/>
  <c r="J2244" i="9"/>
  <c r="G2245" i="9"/>
  <c r="H2245" i="9"/>
  <c r="I2245" i="9"/>
  <c r="J2245" i="9"/>
  <c r="G2246" i="9"/>
  <c r="H2246" i="9"/>
  <c r="I2246" i="9"/>
  <c r="J2246" i="9"/>
  <c r="G2247" i="9"/>
  <c r="H2247" i="9"/>
  <c r="I2247" i="9"/>
  <c r="J2247" i="9"/>
  <c r="G2248" i="9"/>
  <c r="H2248" i="9"/>
  <c r="I2248" i="9"/>
  <c r="J2248" i="9"/>
  <c r="G2249" i="9"/>
  <c r="H2249" i="9"/>
  <c r="I2249" i="9"/>
  <c r="J2249" i="9"/>
  <c r="G2250" i="9"/>
  <c r="H2250" i="9"/>
  <c r="I2250" i="9"/>
  <c r="J2250" i="9"/>
  <c r="G2251" i="9"/>
  <c r="H2251" i="9"/>
  <c r="I2251" i="9"/>
  <c r="J2251" i="9"/>
  <c r="G2252" i="9"/>
  <c r="H2252" i="9"/>
  <c r="I2252" i="9"/>
  <c r="J2252" i="9"/>
  <c r="G2253" i="9"/>
  <c r="H2253" i="9"/>
  <c r="I2253" i="9"/>
  <c r="J2253" i="9"/>
  <c r="G2254" i="9"/>
  <c r="H2254" i="9"/>
  <c r="I2254" i="9"/>
  <c r="J2254" i="9"/>
  <c r="G2255" i="9"/>
  <c r="H2255" i="9"/>
  <c r="I2255" i="9"/>
  <c r="J2255" i="9"/>
  <c r="G2256" i="9"/>
  <c r="H2256" i="9"/>
  <c r="I2256" i="9"/>
  <c r="J2256" i="9"/>
  <c r="G2257" i="9"/>
  <c r="H2257" i="9"/>
  <c r="I2257" i="9"/>
  <c r="J2257" i="9"/>
  <c r="G2258" i="9"/>
  <c r="H2258" i="9"/>
  <c r="I2258" i="9"/>
  <c r="J2258" i="9"/>
  <c r="G2259" i="9"/>
  <c r="H2259" i="9"/>
  <c r="I2259" i="9"/>
  <c r="J2259" i="9"/>
  <c r="G2260" i="9"/>
  <c r="H2260" i="9"/>
  <c r="I2260" i="9"/>
  <c r="J2260" i="9"/>
  <c r="G2261" i="9"/>
  <c r="H2261" i="9"/>
  <c r="I2261" i="9"/>
  <c r="J2261" i="9"/>
  <c r="G2262" i="9"/>
  <c r="H2262" i="9"/>
  <c r="I2262" i="9"/>
  <c r="J2262" i="9"/>
  <c r="G2263" i="9"/>
  <c r="H2263" i="9"/>
  <c r="I2263" i="9"/>
  <c r="J2263" i="9"/>
  <c r="G2264" i="9"/>
  <c r="H2264" i="9"/>
  <c r="I2264" i="9"/>
  <c r="J2264" i="9"/>
  <c r="G2265" i="9"/>
  <c r="H2265" i="9"/>
  <c r="I2265" i="9"/>
  <c r="J2265" i="9"/>
  <c r="G2266" i="9"/>
  <c r="H2266" i="9"/>
  <c r="I2266" i="9"/>
  <c r="J2266" i="9"/>
  <c r="G2267" i="9"/>
  <c r="H2267" i="9"/>
  <c r="I2267" i="9"/>
  <c r="J2267" i="9"/>
  <c r="G2268" i="9"/>
  <c r="H2268" i="9"/>
  <c r="I2268" i="9"/>
  <c r="J2268" i="9"/>
  <c r="G2269" i="9"/>
  <c r="H2269" i="9"/>
  <c r="I2269" i="9"/>
  <c r="J2269" i="9"/>
  <c r="G2270" i="9"/>
  <c r="H2270" i="9"/>
  <c r="I2270" i="9"/>
  <c r="J2270" i="9"/>
  <c r="G2271" i="9"/>
  <c r="H2271" i="9"/>
  <c r="I2271" i="9"/>
  <c r="J2271" i="9"/>
  <c r="G2272" i="9"/>
  <c r="H2272" i="9"/>
  <c r="I2272" i="9"/>
  <c r="J2272" i="9"/>
  <c r="G2273" i="9"/>
  <c r="H2273" i="9"/>
  <c r="I2273" i="9"/>
  <c r="J2273" i="9"/>
  <c r="G2274" i="9"/>
  <c r="H2274" i="9"/>
  <c r="I2274" i="9"/>
  <c r="J2274" i="9"/>
  <c r="G2275" i="9"/>
  <c r="H2275" i="9"/>
  <c r="I2275" i="9"/>
  <c r="J2275" i="9"/>
  <c r="G2276" i="9"/>
  <c r="H2276" i="9"/>
  <c r="I2276" i="9"/>
  <c r="J2276" i="9"/>
  <c r="G2277" i="9"/>
  <c r="H2277" i="9"/>
  <c r="I2277" i="9"/>
  <c r="J2277" i="9"/>
  <c r="G2278" i="9"/>
  <c r="H2278" i="9"/>
  <c r="I2278" i="9"/>
  <c r="J2278" i="9"/>
  <c r="G2279" i="9"/>
  <c r="H2279" i="9"/>
  <c r="I2279" i="9"/>
  <c r="J2279" i="9"/>
  <c r="G2280" i="9"/>
  <c r="H2280" i="9"/>
  <c r="I2280" i="9"/>
  <c r="J2280" i="9"/>
  <c r="G2281" i="9"/>
  <c r="H2281" i="9"/>
  <c r="I2281" i="9"/>
  <c r="J2281" i="9"/>
  <c r="G2282" i="9"/>
  <c r="H2282" i="9"/>
  <c r="I2282" i="9"/>
  <c r="J2282" i="9"/>
  <c r="G2283" i="9"/>
  <c r="H2283" i="9"/>
  <c r="I2283" i="9"/>
  <c r="J2283" i="9"/>
  <c r="G2284" i="9"/>
  <c r="H2284" i="9"/>
  <c r="I2284" i="9"/>
  <c r="J2284" i="9"/>
  <c r="G2285" i="9"/>
  <c r="H2285" i="9"/>
  <c r="I2285" i="9"/>
  <c r="J2285" i="9"/>
  <c r="G2286" i="9"/>
  <c r="H2286" i="9"/>
  <c r="I2286" i="9"/>
  <c r="J2286" i="9"/>
  <c r="G2287" i="9"/>
  <c r="H2287" i="9"/>
  <c r="I2287" i="9"/>
  <c r="J2287" i="9"/>
  <c r="G2288" i="9"/>
  <c r="H2288" i="9"/>
  <c r="I2288" i="9"/>
  <c r="J2288" i="9"/>
  <c r="G2289" i="9"/>
  <c r="H2289" i="9"/>
  <c r="I2289" i="9"/>
  <c r="J2289" i="9"/>
  <c r="G2290" i="9"/>
  <c r="H2290" i="9"/>
  <c r="I2290" i="9"/>
  <c r="J2290" i="9"/>
  <c r="G2291" i="9"/>
  <c r="H2291" i="9"/>
  <c r="I2291" i="9"/>
  <c r="J2291" i="9"/>
  <c r="G2292" i="9"/>
  <c r="H2292" i="9"/>
  <c r="I2292" i="9"/>
  <c r="J2292" i="9"/>
  <c r="G2293" i="9"/>
  <c r="H2293" i="9"/>
  <c r="I2293" i="9"/>
  <c r="J2293" i="9"/>
  <c r="G2294" i="9"/>
  <c r="H2294" i="9"/>
  <c r="I2294" i="9"/>
  <c r="J2294" i="9"/>
  <c r="G2295" i="9"/>
  <c r="H2295" i="9"/>
  <c r="I2295" i="9"/>
  <c r="J2295" i="9"/>
  <c r="G2296" i="9"/>
  <c r="H2296" i="9"/>
  <c r="I2296" i="9"/>
  <c r="J2296" i="9"/>
  <c r="G2297" i="9"/>
  <c r="H2297" i="9"/>
  <c r="I2297" i="9"/>
  <c r="J2297" i="9"/>
  <c r="G2298" i="9"/>
  <c r="H2298" i="9"/>
  <c r="I2298" i="9"/>
  <c r="J2298" i="9"/>
  <c r="G2299" i="9"/>
  <c r="H2299" i="9"/>
  <c r="I2299" i="9"/>
  <c r="J2299" i="9"/>
  <c r="G2300" i="9"/>
  <c r="H2300" i="9"/>
  <c r="I2300" i="9"/>
  <c r="J2300" i="9"/>
  <c r="G2301" i="9"/>
  <c r="H2301" i="9"/>
  <c r="I2301" i="9"/>
  <c r="J2301" i="9"/>
  <c r="G2302" i="9"/>
  <c r="H2302" i="9"/>
  <c r="I2302" i="9"/>
  <c r="J2302" i="9"/>
  <c r="G2303" i="9"/>
  <c r="H2303" i="9"/>
  <c r="I2303" i="9"/>
  <c r="J2303" i="9"/>
  <c r="G2304" i="9"/>
  <c r="H2304" i="9"/>
  <c r="I2304" i="9"/>
  <c r="J2304" i="9"/>
  <c r="G2305" i="9"/>
  <c r="H2305" i="9"/>
  <c r="I2305" i="9"/>
  <c r="J2305" i="9"/>
  <c r="G2306" i="9"/>
  <c r="H2306" i="9"/>
  <c r="I2306" i="9"/>
  <c r="J2306" i="9"/>
  <c r="G2307" i="9"/>
  <c r="H2307" i="9"/>
  <c r="I2307" i="9"/>
  <c r="J2307" i="9"/>
  <c r="G2308" i="9"/>
  <c r="H2308" i="9"/>
  <c r="I2308" i="9"/>
  <c r="J2308" i="9"/>
  <c r="G2309" i="9"/>
  <c r="H2309" i="9"/>
  <c r="I2309" i="9"/>
  <c r="J2309" i="9"/>
  <c r="G2310" i="9"/>
  <c r="H2310" i="9"/>
  <c r="I2310" i="9"/>
  <c r="J2310" i="9"/>
  <c r="G2311" i="9"/>
  <c r="H2311" i="9"/>
  <c r="I2311" i="9"/>
  <c r="J2311" i="9"/>
  <c r="G2312" i="9"/>
  <c r="H2312" i="9"/>
  <c r="I2312" i="9"/>
  <c r="J2312" i="9"/>
  <c r="G2313" i="9"/>
  <c r="H2313" i="9"/>
  <c r="I2313" i="9"/>
  <c r="J2313" i="9"/>
  <c r="G2314" i="9"/>
  <c r="H2314" i="9"/>
  <c r="I2314" i="9"/>
  <c r="J2314" i="9"/>
  <c r="G2315" i="9"/>
  <c r="H2315" i="9"/>
  <c r="I2315" i="9"/>
  <c r="J2315" i="9"/>
  <c r="G2316" i="9"/>
  <c r="H2316" i="9"/>
  <c r="I2316" i="9"/>
  <c r="J2316" i="9"/>
  <c r="G2317" i="9"/>
  <c r="H2317" i="9"/>
  <c r="I2317" i="9"/>
  <c r="J2317" i="9"/>
  <c r="G2318" i="9"/>
  <c r="H2318" i="9"/>
  <c r="I2318" i="9"/>
  <c r="J2318" i="9"/>
  <c r="G2319" i="9"/>
  <c r="H2319" i="9"/>
  <c r="I2319" i="9"/>
  <c r="J2319" i="9"/>
  <c r="G2320" i="9"/>
  <c r="H2320" i="9"/>
  <c r="I2320" i="9"/>
  <c r="J2320" i="9"/>
  <c r="G2321" i="9"/>
  <c r="H2321" i="9"/>
  <c r="I2321" i="9"/>
  <c r="J2321" i="9"/>
  <c r="G2322" i="9"/>
  <c r="H2322" i="9"/>
  <c r="I2322" i="9"/>
  <c r="J2322" i="9"/>
  <c r="G2323" i="9"/>
  <c r="H2323" i="9"/>
  <c r="I2323" i="9"/>
  <c r="J2323" i="9"/>
  <c r="G2324" i="9"/>
  <c r="H2324" i="9"/>
  <c r="I2324" i="9"/>
  <c r="J2324" i="9"/>
  <c r="G2325" i="9"/>
  <c r="H2325" i="9"/>
  <c r="I2325" i="9"/>
  <c r="J2325" i="9"/>
  <c r="G2326" i="9"/>
  <c r="H2326" i="9"/>
  <c r="I2326" i="9"/>
  <c r="J2326" i="9"/>
  <c r="G2327" i="9"/>
  <c r="H2327" i="9"/>
  <c r="I2327" i="9"/>
  <c r="J2327" i="9"/>
  <c r="G2328" i="9"/>
  <c r="H2328" i="9"/>
  <c r="I2328" i="9"/>
  <c r="J2328" i="9"/>
  <c r="G2329" i="9"/>
  <c r="H2329" i="9"/>
  <c r="I2329" i="9"/>
  <c r="J2329" i="9"/>
  <c r="G2330" i="9"/>
  <c r="H2330" i="9"/>
  <c r="I2330" i="9"/>
  <c r="J2330" i="9"/>
  <c r="G2331" i="9"/>
  <c r="H2331" i="9"/>
  <c r="I2331" i="9"/>
  <c r="J2331" i="9"/>
  <c r="G2332" i="9"/>
  <c r="H2332" i="9"/>
  <c r="I2332" i="9"/>
  <c r="J2332" i="9"/>
  <c r="G2333" i="9"/>
  <c r="H2333" i="9"/>
  <c r="I2333" i="9"/>
  <c r="J2333" i="9"/>
  <c r="G2334" i="9"/>
  <c r="H2334" i="9"/>
  <c r="I2334" i="9"/>
  <c r="J2334" i="9"/>
  <c r="G2335" i="9"/>
  <c r="H2335" i="9"/>
  <c r="I2335" i="9"/>
  <c r="J2335" i="9"/>
  <c r="G2336" i="9"/>
  <c r="H2336" i="9"/>
  <c r="I2336" i="9"/>
  <c r="J2336" i="9"/>
  <c r="G2337" i="9"/>
  <c r="H2337" i="9"/>
  <c r="I2337" i="9"/>
  <c r="J2337" i="9"/>
  <c r="G2338" i="9"/>
  <c r="H2338" i="9"/>
  <c r="I2338" i="9"/>
  <c r="J2338" i="9"/>
  <c r="G2339" i="9"/>
  <c r="H2339" i="9"/>
  <c r="I2339" i="9"/>
  <c r="J2339" i="9"/>
  <c r="G2340" i="9"/>
  <c r="H2340" i="9"/>
  <c r="I2340" i="9"/>
  <c r="J2340" i="9"/>
  <c r="G2341" i="9"/>
  <c r="H2341" i="9"/>
  <c r="I2341" i="9"/>
  <c r="J2341" i="9"/>
  <c r="G2342" i="9"/>
  <c r="H2342" i="9"/>
  <c r="I2342" i="9"/>
  <c r="J2342" i="9"/>
  <c r="G2343" i="9"/>
  <c r="H2343" i="9"/>
  <c r="I2343" i="9"/>
  <c r="J2343" i="9"/>
  <c r="G2344" i="9"/>
  <c r="H2344" i="9"/>
  <c r="I2344" i="9"/>
  <c r="J2344" i="9"/>
  <c r="G2345" i="9"/>
  <c r="H2345" i="9"/>
  <c r="I2345" i="9"/>
  <c r="J2345" i="9"/>
  <c r="G2346" i="9"/>
  <c r="H2346" i="9"/>
  <c r="I2346" i="9"/>
  <c r="J2346" i="9"/>
  <c r="G2347" i="9"/>
  <c r="H2347" i="9"/>
  <c r="I2347" i="9"/>
  <c r="J2347" i="9"/>
  <c r="G2348" i="9"/>
  <c r="H2348" i="9"/>
  <c r="I2348" i="9"/>
  <c r="J2348" i="9"/>
  <c r="G2349" i="9"/>
  <c r="H2349" i="9"/>
  <c r="I2349" i="9"/>
  <c r="J2349" i="9"/>
  <c r="G2350" i="9"/>
  <c r="H2350" i="9"/>
  <c r="I2350" i="9"/>
  <c r="J2350" i="9"/>
  <c r="G2351" i="9"/>
  <c r="H2351" i="9"/>
  <c r="I2351" i="9"/>
  <c r="J2351" i="9"/>
  <c r="G2352" i="9"/>
  <c r="H2352" i="9"/>
  <c r="I2352" i="9"/>
  <c r="J2352" i="9"/>
  <c r="G2353" i="9"/>
  <c r="H2353" i="9"/>
  <c r="I2353" i="9"/>
  <c r="J2353" i="9"/>
  <c r="G2354" i="9"/>
  <c r="H2354" i="9"/>
  <c r="I2354" i="9"/>
  <c r="J2354" i="9"/>
  <c r="G2355" i="9"/>
  <c r="H2355" i="9"/>
  <c r="I2355" i="9"/>
  <c r="J2355" i="9"/>
  <c r="G2356" i="9"/>
  <c r="H2356" i="9"/>
  <c r="I2356" i="9"/>
  <c r="J2356" i="9"/>
  <c r="G2357" i="9"/>
  <c r="H2357" i="9"/>
  <c r="I2357" i="9"/>
  <c r="J2357" i="9"/>
  <c r="G2358" i="9"/>
  <c r="H2358" i="9"/>
  <c r="I2358" i="9"/>
  <c r="J2358" i="9"/>
  <c r="G2359" i="9"/>
  <c r="H2359" i="9"/>
  <c r="I2359" i="9"/>
  <c r="J2359" i="9"/>
  <c r="G2360" i="9"/>
  <c r="H2360" i="9"/>
  <c r="I2360" i="9"/>
  <c r="J2360" i="9"/>
  <c r="G2361" i="9"/>
  <c r="H2361" i="9"/>
  <c r="I2361" i="9"/>
  <c r="J2361" i="9"/>
  <c r="G2362" i="9"/>
  <c r="H2362" i="9"/>
  <c r="I2362" i="9"/>
  <c r="J2362" i="9"/>
  <c r="G2363" i="9"/>
  <c r="H2363" i="9"/>
  <c r="I2363" i="9"/>
  <c r="J2363" i="9"/>
  <c r="G2364" i="9"/>
  <c r="H2364" i="9"/>
  <c r="I2364" i="9"/>
  <c r="J2364" i="9"/>
  <c r="G2365" i="9"/>
  <c r="H2365" i="9"/>
  <c r="I2365" i="9"/>
  <c r="J2365" i="9"/>
  <c r="G2366" i="9"/>
  <c r="H2366" i="9"/>
  <c r="I2366" i="9"/>
  <c r="J2366" i="9"/>
  <c r="G2367" i="9"/>
  <c r="H2367" i="9"/>
  <c r="I2367" i="9"/>
  <c r="J2367" i="9"/>
  <c r="G2368" i="9"/>
  <c r="H2368" i="9"/>
  <c r="I2368" i="9"/>
  <c r="J2368" i="9"/>
  <c r="G2369" i="9"/>
  <c r="H2369" i="9"/>
  <c r="I2369" i="9"/>
  <c r="J2369" i="9"/>
  <c r="G2370" i="9"/>
  <c r="H2370" i="9"/>
  <c r="I2370" i="9"/>
  <c r="J2370" i="9"/>
  <c r="G2371" i="9"/>
  <c r="H2371" i="9"/>
  <c r="I2371" i="9"/>
  <c r="J2371" i="9"/>
  <c r="G2372" i="9"/>
  <c r="H2372" i="9"/>
  <c r="I2372" i="9"/>
  <c r="J2372" i="9"/>
  <c r="G2373" i="9"/>
  <c r="H2373" i="9"/>
  <c r="I2373" i="9"/>
  <c r="J2373" i="9"/>
  <c r="G2374" i="9"/>
  <c r="H2374" i="9"/>
  <c r="I2374" i="9"/>
  <c r="J2374" i="9"/>
  <c r="G2375" i="9"/>
  <c r="H2375" i="9"/>
  <c r="I2375" i="9"/>
  <c r="J2375" i="9"/>
  <c r="G2376" i="9"/>
  <c r="H2376" i="9"/>
  <c r="I2376" i="9"/>
  <c r="J2376" i="9"/>
  <c r="G2377" i="9"/>
  <c r="H2377" i="9"/>
  <c r="I2377" i="9"/>
  <c r="J2377" i="9"/>
  <c r="G2378" i="9"/>
  <c r="H2378" i="9"/>
  <c r="I2378" i="9"/>
  <c r="J2378" i="9"/>
  <c r="G2379" i="9"/>
  <c r="H2379" i="9"/>
  <c r="I2379" i="9"/>
  <c r="J2379" i="9"/>
  <c r="G2380" i="9"/>
  <c r="H2380" i="9"/>
  <c r="I2380" i="9"/>
  <c r="J2380" i="9"/>
  <c r="G2381" i="9"/>
  <c r="H2381" i="9"/>
  <c r="I2381" i="9"/>
  <c r="J2381" i="9"/>
  <c r="G2382" i="9"/>
  <c r="H2382" i="9"/>
  <c r="I2382" i="9"/>
  <c r="J2382" i="9"/>
  <c r="G2383" i="9"/>
  <c r="H2383" i="9"/>
  <c r="I2383" i="9"/>
  <c r="J2383" i="9"/>
  <c r="G2384" i="9"/>
  <c r="H2384" i="9"/>
  <c r="I2384" i="9"/>
  <c r="J2384" i="9"/>
  <c r="G2385" i="9"/>
  <c r="H2385" i="9"/>
  <c r="I2385" i="9"/>
  <c r="J2385" i="9"/>
  <c r="G2386" i="9"/>
  <c r="H2386" i="9"/>
  <c r="I2386" i="9"/>
  <c r="J2386" i="9"/>
  <c r="G2387" i="9"/>
  <c r="H2387" i="9"/>
  <c r="I2387" i="9"/>
  <c r="J2387" i="9"/>
  <c r="G2388" i="9"/>
  <c r="H2388" i="9"/>
  <c r="I2388" i="9"/>
  <c r="J2388" i="9"/>
  <c r="G2389" i="9"/>
  <c r="H2389" i="9"/>
  <c r="I2389" i="9"/>
  <c r="J2389" i="9"/>
  <c r="G2390" i="9"/>
  <c r="H2390" i="9"/>
  <c r="I2390" i="9"/>
  <c r="J2390" i="9"/>
  <c r="G2391" i="9"/>
  <c r="H2391" i="9"/>
  <c r="I2391" i="9"/>
  <c r="J2391" i="9"/>
  <c r="G2392" i="9"/>
  <c r="H2392" i="9"/>
  <c r="I2392" i="9"/>
  <c r="J2392" i="9"/>
  <c r="G2393" i="9"/>
  <c r="H2393" i="9"/>
  <c r="I2393" i="9"/>
  <c r="J2393" i="9"/>
  <c r="G2394" i="9"/>
  <c r="H2394" i="9"/>
  <c r="I2394" i="9"/>
  <c r="J2394" i="9"/>
  <c r="G2395" i="9"/>
  <c r="H2395" i="9"/>
  <c r="I2395" i="9"/>
  <c r="J2395" i="9"/>
  <c r="G2396" i="9"/>
  <c r="H2396" i="9"/>
  <c r="I2396" i="9"/>
  <c r="J2396" i="9"/>
  <c r="G2397" i="9"/>
  <c r="H2397" i="9"/>
  <c r="I2397" i="9"/>
  <c r="J2397" i="9"/>
  <c r="G2398" i="9"/>
  <c r="H2398" i="9"/>
  <c r="I2398" i="9"/>
  <c r="J2398" i="9"/>
  <c r="G2399" i="9"/>
  <c r="H2399" i="9"/>
  <c r="I2399" i="9"/>
  <c r="J2399" i="9"/>
  <c r="G2400" i="9"/>
  <c r="H2400" i="9"/>
  <c r="I2400" i="9"/>
  <c r="J2400" i="9"/>
  <c r="G2401" i="9"/>
  <c r="H2401" i="9"/>
  <c r="I2401" i="9"/>
  <c r="J2401" i="9"/>
  <c r="G2402" i="9"/>
  <c r="H2402" i="9"/>
  <c r="I2402" i="9"/>
  <c r="J2402" i="9"/>
  <c r="G2403" i="9"/>
  <c r="H2403" i="9"/>
  <c r="I2403" i="9"/>
  <c r="J2403" i="9"/>
  <c r="G2404" i="9"/>
  <c r="H2404" i="9"/>
  <c r="I2404" i="9"/>
  <c r="J2404" i="9"/>
  <c r="G2405" i="9"/>
  <c r="H2405" i="9"/>
  <c r="I2405" i="9"/>
  <c r="J2405" i="9"/>
  <c r="G2406" i="9"/>
  <c r="H2406" i="9"/>
  <c r="I2406" i="9"/>
  <c r="J2406" i="9"/>
  <c r="G2407" i="9"/>
  <c r="H2407" i="9"/>
  <c r="I2407" i="9"/>
  <c r="J2407" i="9"/>
  <c r="G2408" i="9"/>
  <c r="H2408" i="9"/>
  <c r="I2408" i="9"/>
  <c r="J2408" i="9"/>
  <c r="G2409" i="9"/>
  <c r="H2409" i="9"/>
  <c r="I2409" i="9"/>
  <c r="J2409" i="9"/>
  <c r="G2410" i="9"/>
  <c r="H2410" i="9"/>
  <c r="I2410" i="9"/>
  <c r="J2410" i="9"/>
  <c r="G2411" i="9"/>
  <c r="H2411" i="9"/>
  <c r="I2411" i="9"/>
  <c r="J2411" i="9"/>
  <c r="G2412" i="9"/>
  <c r="H2412" i="9"/>
  <c r="I2412" i="9"/>
  <c r="J2412" i="9"/>
  <c r="G2413" i="9"/>
  <c r="H2413" i="9"/>
  <c r="I2413" i="9"/>
  <c r="J2413" i="9"/>
  <c r="G2414" i="9"/>
  <c r="H2414" i="9"/>
  <c r="I2414" i="9"/>
  <c r="J2414" i="9"/>
  <c r="G2415" i="9"/>
  <c r="H2415" i="9"/>
  <c r="I2415" i="9"/>
  <c r="J2415" i="9"/>
  <c r="G2416" i="9"/>
  <c r="H2416" i="9"/>
  <c r="I2416" i="9"/>
  <c r="J2416" i="9"/>
  <c r="G2417" i="9"/>
  <c r="H2417" i="9"/>
  <c r="I2417" i="9"/>
  <c r="J2417" i="9"/>
  <c r="G2418" i="9"/>
  <c r="H2418" i="9"/>
  <c r="I2418" i="9"/>
  <c r="J2418" i="9"/>
  <c r="G2419" i="9"/>
  <c r="H2419" i="9"/>
  <c r="I2419" i="9"/>
  <c r="J2419" i="9"/>
  <c r="G2420" i="9"/>
  <c r="H2420" i="9"/>
  <c r="I2420" i="9"/>
  <c r="J2420" i="9"/>
  <c r="G2421" i="9"/>
  <c r="H2421" i="9"/>
  <c r="I2421" i="9"/>
  <c r="J2421" i="9"/>
  <c r="G2422" i="9"/>
  <c r="H2422" i="9"/>
  <c r="I2422" i="9"/>
  <c r="J2422" i="9"/>
  <c r="G2423" i="9"/>
  <c r="H2423" i="9"/>
  <c r="I2423" i="9"/>
  <c r="J2423" i="9"/>
  <c r="G2424" i="9"/>
  <c r="H2424" i="9"/>
  <c r="I2424" i="9"/>
  <c r="J2424" i="9"/>
  <c r="G2425" i="9"/>
  <c r="H2425" i="9"/>
  <c r="I2425" i="9"/>
  <c r="J2425" i="9"/>
  <c r="G2426" i="9"/>
  <c r="H2426" i="9"/>
  <c r="I2426" i="9"/>
  <c r="J2426" i="9"/>
  <c r="G2427" i="9"/>
  <c r="H2427" i="9"/>
  <c r="I2427" i="9"/>
  <c r="J2427" i="9"/>
  <c r="G2428" i="9"/>
  <c r="H2428" i="9"/>
  <c r="I2428" i="9"/>
  <c r="J2428" i="9"/>
  <c r="G2429" i="9"/>
  <c r="H2429" i="9"/>
  <c r="I2429" i="9"/>
  <c r="J2429" i="9"/>
  <c r="G2430" i="9"/>
  <c r="H2430" i="9"/>
  <c r="I2430" i="9"/>
  <c r="J2430" i="9"/>
  <c r="G2431" i="9"/>
  <c r="H2431" i="9"/>
  <c r="I2431" i="9"/>
  <c r="J2431" i="9"/>
  <c r="G2432" i="9"/>
  <c r="H2432" i="9"/>
  <c r="I2432" i="9"/>
  <c r="J2432" i="9"/>
  <c r="G2433" i="9"/>
  <c r="H2433" i="9"/>
  <c r="I2433" i="9"/>
  <c r="J2433" i="9"/>
  <c r="G2434" i="9"/>
  <c r="H2434" i="9"/>
  <c r="I2434" i="9"/>
  <c r="J2434" i="9"/>
  <c r="G2435" i="9"/>
  <c r="H2435" i="9"/>
  <c r="I2435" i="9"/>
  <c r="J2435" i="9"/>
  <c r="G2436" i="9"/>
  <c r="H2436" i="9"/>
  <c r="I2436" i="9"/>
  <c r="J2436" i="9"/>
  <c r="G2437" i="9"/>
  <c r="H2437" i="9"/>
  <c r="I2437" i="9"/>
  <c r="J2437" i="9"/>
  <c r="G2438" i="9"/>
  <c r="H2438" i="9"/>
  <c r="I2438" i="9"/>
  <c r="J2438" i="9"/>
  <c r="G2439" i="9"/>
  <c r="H2439" i="9"/>
  <c r="I2439" i="9"/>
  <c r="J2439" i="9"/>
  <c r="G2440" i="9"/>
  <c r="H2440" i="9"/>
  <c r="I2440" i="9"/>
  <c r="J2440" i="9"/>
  <c r="G2441" i="9"/>
  <c r="H2441" i="9"/>
  <c r="I2441" i="9"/>
  <c r="J2441" i="9"/>
  <c r="G2442" i="9"/>
  <c r="H2442" i="9"/>
  <c r="I2442" i="9"/>
  <c r="J2442" i="9"/>
  <c r="G2443" i="9"/>
  <c r="H2443" i="9"/>
  <c r="I2443" i="9"/>
  <c r="J2443" i="9"/>
  <c r="G2444" i="9"/>
  <c r="H2444" i="9"/>
  <c r="I2444" i="9"/>
  <c r="J2444" i="9"/>
  <c r="G2445" i="9"/>
  <c r="H2445" i="9"/>
  <c r="I2445" i="9"/>
  <c r="J2445" i="9"/>
  <c r="G2446" i="9"/>
  <c r="H2446" i="9"/>
  <c r="I2446" i="9"/>
  <c r="J2446" i="9"/>
  <c r="G2447" i="9"/>
  <c r="H2447" i="9"/>
  <c r="I2447" i="9"/>
  <c r="J2447" i="9"/>
  <c r="G2448" i="9"/>
  <c r="H2448" i="9"/>
  <c r="I2448" i="9"/>
  <c r="J2448" i="9"/>
  <c r="G2449" i="9"/>
  <c r="H2449" i="9"/>
  <c r="I2449" i="9"/>
  <c r="J2449" i="9"/>
  <c r="G2450" i="9"/>
  <c r="H2450" i="9"/>
  <c r="I2450" i="9"/>
  <c r="J2450" i="9"/>
  <c r="G2451" i="9"/>
  <c r="H2451" i="9"/>
  <c r="I2451" i="9"/>
  <c r="J2451" i="9"/>
  <c r="G2452" i="9"/>
  <c r="H2452" i="9"/>
  <c r="I2452" i="9"/>
  <c r="J2452" i="9"/>
  <c r="G2453" i="9"/>
  <c r="H2453" i="9"/>
  <c r="I2453" i="9"/>
  <c r="J2453" i="9"/>
  <c r="G2454" i="9"/>
  <c r="H2454" i="9"/>
  <c r="I2454" i="9"/>
  <c r="J2454" i="9"/>
  <c r="G2455" i="9"/>
  <c r="H2455" i="9"/>
  <c r="I2455" i="9"/>
  <c r="J2455" i="9"/>
  <c r="G2456" i="9"/>
  <c r="H2456" i="9"/>
  <c r="I2456" i="9"/>
  <c r="J2456" i="9"/>
  <c r="G2457" i="9"/>
  <c r="H2457" i="9"/>
  <c r="I2457" i="9"/>
  <c r="J2457" i="9"/>
  <c r="G2458" i="9"/>
  <c r="H2458" i="9"/>
  <c r="I2458" i="9"/>
  <c r="J2458" i="9"/>
  <c r="G2459" i="9"/>
  <c r="H2459" i="9"/>
  <c r="I2459" i="9"/>
  <c r="J2459" i="9"/>
  <c r="G2460" i="9"/>
  <c r="H2460" i="9"/>
  <c r="I2460" i="9"/>
  <c r="J2460" i="9"/>
  <c r="G2461" i="9"/>
  <c r="H2461" i="9"/>
  <c r="I2461" i="9"/>
  <c r="J2461" i="9"/>
  <c r="G2462" i="9"/>
  <c r="H2462" i="9"/>
  <c r="I2462" i="9"/>
  <c r="J2462" i="9"/>
  <c r="G2463" i="9"/>
  <c r="H2463" i="9"/>
  <c r="I2463" i="9"/>
  <c r="J2463" i="9"/>
  <c r="G2464" i="9"/>
  <c r="H2464" i="9"/>
  <c r="I2464" i="9"/>
  <c r="J2464" i="9"/>
  <c r="G2465" i="9"/>
  <c r="H2465" i="9"/>
  <c r="I2465" i="9"/>
  <c r="J2465" i="9"/>
  <c r="G2466" i="9"/>
  <c r="H2466" i="9"/>
  <c r="I2466" i="9"/>
  <c r="J2466" i="9"/>
  <c r="G2467" i="9"/>
  <c r="H2467" i="9"/>
  <c r="I2467" i="9"/>
  <c r="J2467" i="9"/>
  <c r="G2468" i="9"/>
  <c r="H2468" i="9"/>
  <c r="I2468" i="9"/>
  <c r="J2468" i="9"/>
  <c r="G2469" i="9"/>
  <c r="H2469" i="9"/>
  <c r="I2469" i="9"/>
  <c r="J2469" i="9"/>
  <c r="G2470" i="9"/>
  <c r="H2470" i="9"/>
  <c r="I2470" i="9"/>
  <c r="J2470" i="9"/>
  <c r="G2471" i="9"/>
  <c r="H2471" i="9"/>
  <c r="I2471" i="9"/>
  <c r="J2471" i="9"/>
  <c r="G2472" i="9"/>
  <c r="H2472" i="9"/>
  <c r="I2472" i="9"/>
  <c r="J2472" i="9"/>
  <c r="G2473" i="9"/>
  <c r="H2473" i="9"/>
  <c r="I2473" i="9"/>
  <c r="J2473" i="9"/>
  <c r="G2474" i="9"/>
  <c r="H2474" i="9"/>
  <c r="I2474" i="9"/>
  <c r="J2474" i="9"/>
  <c r="G2475" i="9"/>
  <c r="H2475" i="9"/>
  <c r="I2475" i="9"/>
  <c r="J2475" i="9"/>
  <c r="G2476" i="9"/>
  <c r="H2476" i="9"/>
  <c r="I2476" i="9"/>
  <c r="J2476" i="9"/>
  <c r="G2477" i="9"/>
  <c r="H2477" i="9"/>
  <c r="I2477" i="9"/>
  <c r="J2477" i="9"/>
  <c r="G2478" i="9"/>
  <c r="H2478" i="9"/>
  <c r="I2478" i="9"/>
  <c r="J2478" i="9"/>
  <c r="G2479" i="9"/>
  <c r="H2479" i="9"/>
  <c r="I2479" i="9"/>
  <c r="J2479" i="9"/>
  <c r="G2480" i="9"/>
  <c r="H2480" i="9"/>
  <c r="I2480" i="9"/>
  <c r="J2480" i="9"/>
  <c r="G2481" i="9"/>
  <c r="H2481" i="9"/>
  <c r="I2481" i="9"/>
  <c r="J2481" i="9"/>
  <c r="G2482" i="9"/>
  <c r="H2482" i="9"/>
  <c r="I2482" i="9"/>
  <c r="J2482" i="9"/>
  <c r="G2483" i="9"/>
  <c r="H2483" i="9"/>
  <c r="I2483" i="9"/>
  <c r="J2483" i="9"/>
  <c r="G2484" i="9"/>
  <c r="H2484" i="9"/>
  <c r="I2484" i="9"/>
  <c r="J2484" i="9"/>
  <c r="G2485" i="9"/>
  <c r="H2485" i="9"/>
  <c r="I2485" i="9"/>
  <c r="J2485" i="9"/>
  <c r="G2486" i="9"/>
  <c r="H2486" i="9"/>
  <c r="I2486" i="9"/>
  <c r="J2486" i="9"/>
  <c r="G2487" i="9"/>
  <c r="H2487" i="9"/>
  <c r="I2487" i="9"/>
  <c r="J2487" i="9"/>
  <c r="G2488" i="9"/>
  <c r="H2488" i="9"/>
  <c r="I2488" i="9"/>
  <c r="J2488" i="9"/>
  <c r="G2489" i="9"/>
  <c r="H2489" i="9"/>
  <c r="I2489" i="9"/>
  <c r="J2489" i="9"/>
  <c r="G2490" i="9"/>
  <c r="H2490" i="9"/>
  <c r="I2490" i="9"/>
  <c r="J2490" i="9"/>
  <c r="G2491" i="9"/>
  <c r="H2491" i="9"/>
  <c r="I2491" i="9"/>
  <c r="J2491" i="9"/>
  <c r="G2492" i="9"/>
  <c r="H2492" i="9"/>
  <c r="I2492" i="9"/>
  <c r="J2492" i="9"/>
  <c r="G2493" i="9"/>
  <c r="H2493" i="9"/>
  <c r="I2493" i="9"/>
  <c r="J2493" i="9"/>
  <c r="G2494" i="9"/>
  <c r="H2494" i="9"/>
  <c r="I2494" i="9"/>
  <c r="J2494" i="9"/>
  <c r="G2495" i="9"/>
  <c r="H2495" i="9"/>
  <c r="I2495" i="9"/>
  <c r="J2495" i="9"/>
  <c r="G2496" i="9"/>
  <c r="H2496" i="9"/>
  <c r="I2496" i="9"/>
  <c r="J2496" i="9"/>
  <c r="G2497" i="9"/>
  <c r="H2497" i="9"/>
  <c r="I2497" i="9"/>
  <c r="J2497" i="9"/>
  <c r="G2498" i="9"/>
  <c r="H2498" i="9"/>
  <c r="I2498" i="9"/>
  <c r="J2498" i="9"/>
  <c r="G2499" i="9"/>
  <c r="H2499" i="9"/>
  <c r="I2499" i="9"/>
  <c r="J2499" i="9"/>
  <c r="G2500" i="9"/>
  <c r="H2500" i="9"/>
  <c r="I2500" i="9"/>
  <c r="J2500" i="9"/>
  <c r="G2501" i="9"/>
  <c r="H2501" i="9"/>
  <c r="I2501" i="9"/>
  <c r="J2501" i="9"/>
  <c r="G2502" i="9"/>
  <c r="H2502" i="9"/>
  <c r="I2502" i="9"/>
  <c r="J2502" i="9"/>
  <c r="G2503" i="9"/>
  <c r="H2503" i="9"/>
  <c r="I2503" i="9"/>
  <c r="J2503" i="9"/>
  <c r="G2504" i="9"/>
  <c r="H2504" i="9"/>
  <c r="I2504" i="9"/>
  <c r="J2504" i="9"/>
  <c r="G2505" i="9"/>
  <c r="H2505" i="9"/>
  <c r="I2505" i="9"/>
  <c r="J2505" i="9"/>
  <c r="G2506" i="9"/>
  <c r="H2506" i="9"/>
  <c r="I2506" i="9"/>
  <c r="J2506" i="9"/>
  <c r="G2507" i="9"/>
  <c r="H2507" i="9"/>
  <c r="I2507" i="9"/>
  <c r="J2507" i="9"/>
  <c r="G2508" i="9"/>
  <c r="H2508" i="9"/>
  <c r="I2508" i="9"/>
  <c r="J2508" i="9"/>
  <c r="G2509" i="9"/>
  <c r="H2509" i="9"/>
  <c r="I2509" i="9"/>
  <c r="J2509" i="9"/>
  <c r="G2510" i="9"/>
  <c r="H2510" i="9"/>
  <c r="I2510" i="9"/>
  <c r="J2510" i="9"/>
  <c r="G2511" i="9"/>
  <c r="H2511" i="9"/>
  <c r="I2511" i="9"/>
  <c r="J2511" i="9"/>
  <c r="G2512" i="9"/>
  <c r="H2512" i="9"/>
  <c r="I2512" i="9"/>
  <c r="J2512" i="9"/>
  <c r="G2513" i="9"/>
  <c r="H2513" i="9"/>
  <c r="I2513" i="9"/>
  <c r="J2513" i="9"/>
  <c r="G2514" i="9"/>
  <c r="H2514" i="9"/>
  <c r="I2514" i="9"/>
  <c r="J2514" i="9"/>
  <c r="G2515" i="9"/>
  <c r="H2515" i="9"/>
  <c r="I2515" i="9"/>
  <c r="J2515" i="9"/>
  <c r="G2516" i="9"/>
  <c r="H2516" i="9"/>
  <c r="I2516" i="9"/>
  <c r="J2516" i="9"/>
  <c r="G2517" i="9"/>
  <c r="H2517" i="9"/>
  <c r="I2517" i="9"/>
  <c r="J2517" i="9"/>
  <c r="G2518" i="9"/>
  <c r="H2518" i="9"/>
  <c r="I2518" i="9"/>
  <c r="J2518" i="9"/>
  <c r="G2519" i="9"/>
  <c r="H2519" i="9"/>
  <c r="I2519" i="9"/>
  <c r="J2519" i="9"/>
  <c r="G2520" i="9"/>
  <c r="H2520" i="9"/>
  <c r="I2520" i="9"/>
  <c r="J2520" i="9"/>
  <c r="G2521" i="9"/>
  <c r="H2521" i="9"/>
  <c r="I2521" i="9"/>
  <c r="J2521" i="9"/>
  <c r="G2522" i="9"/>
  <c r="H2522" i="9"/>
  <c r="I2522" i="9"/>
  <c r="J2522" i="9"/>
  <c r="G2523" i="9"/>
  <c r="H2523" i="9"/>
  <c r="I2523" i="9"/>
  <c r="J2523" i="9"/>
  <c r="G2524" i="9"/>
  <c r="H2524" i="9"/>
  <c r="I2524" i="9"/>
  <c r="J2524" i="9"/>
  <c r="G2525" i="9"/>
  <c r="H2525" i="9"/>
  <c r="I2525" i="9"/>
  <c r="J2525" i="9"/>
  <c r="G2526" i="9"/>
  <c r="H2526" i="9"/>
  <c r="I2526" i="9"/>
  <c r="J2526" i="9"/>
  <c r="G2527" i="9"/>
  <c r="H2527" i="9"/>
  <c r="I2527" i="9"/>
  <c r="J2527" i="9"/>
  <c r="G2528" i="9"/>
  <c r="H2528" i="9"/>
  <c r="I2528" i="9"/>
  <c r="J2528" i="9"/>
  <c r="G2529" i="9"/>
  <c r="H2529" i="9"/>
  <c r="I2529" i="9"/>
  <c r="J2529" i="9"/>
  <c r="G2530" i="9"/>
  <c r="H2530" i="9"/>
  <c r="I2530" i="9"/>
  <c r="J2530" i="9"/>
  <c r="G2531" i="9"/>
  <c r="H2531" i="9"/>
  <c r="I2531" i="9"/>
  <c r="J2531" i="9"/>
  <c r="G2532" i="9"/>
  <c r="H2532" i="9"/>
  <c r="I2532" i="9"/>
  <c r="J2532" i="9"/>
  <c r="G2533" i="9"/>
  <c r="H2533" i="9"/>
  <c r="I2533" i="9"/>
  <c r="J2533" i="9"/>
  <c r="G2534" i="9"/>
  <c r="H2534" i="9"/>
  <c r="I2534" i="9"/>
  <c r="J2534" i="9"/>
  <c r="G2535" i="9"/>
  <c r="H2535" i="9"/>
  <c r="I2535" i="9"/>
  <c r="J2535" i="9"/>
  <c r="G2536" i="9"/>
  <c r="H2536" i="9"/>
  <c r="I2536" i="9"/>
  <c r="J2536" i="9"/>
  <c r="G2537" i="9"/>
  <c r="H2537" i="9"/>
  <c r="I2537" i="9"/>
  <c r="J2537" i="9"/>
  <c r="G2538" i="9"/>
  <c r="H2538" i="9"/>
  <c r="I2538" i="9"/>
  <c r="J2538" i="9"/>
  <c r="G2539" i="9"/>
  <c r="H2539" i="9"/>
  <c r="I2539" i="9"/>
  <c r="J2539" i="9"/>
  <c r="G2540" i="9"/>
  <c r="H2540" i="9"/>
  <c r="I2540" i="9"/>
  <c r="J2540" i="9"/>
  <c r="G2541" i="9"/>
  <c r="H2541" i="9"/>
  <c r="I2541" i="9"/>
  <c r="J2541" i="9"/>
  <c r="G2542" i="9"/>
  <c r="H2542" i="9"/>
  <c r="I2542" i="9"/>
  <c r="J2542" i="9"/>
  <c r="G2543" i="9"/>
  <c r="H2543" i="9"/>
  <c r="I2543" i="9"/>
  <c r="J2543" i="9"/>
  <c r="G2544" i="9"/>
  <c r="H2544" i="9"/>
  <c r="I2544" i="9"/>
  <c r="J2544" i="9"/>
  <c r="G2545" i="9"/>
  <c r="H2545" i="9"/>
  <c r="I2545" i="9"/>
  <c r="J2545" i="9"/>
  <c r="G2546" i="9"/>
  <c r="H2546" i="9"/>
  <c r="I2546" i="9"/>
  <c r="J2546" i="9"/>
  <c r="G2547" i="9"/>
  <c r="H2547" i="9"/>
  <c r="I2547" i="9"/>
  <c r="J2547" i="9"/>
  <c r="G2548" i="9"/>
  <c r="H2548" i="9"/>
  <c r="I2548" i="9"/>
  <c r="J2548" i="9"/>
  <c r="G2549" i="9"/>
  <c r="H2549" i="9"/>
  <c r="I2549" i="9"/>
  <c r="J2549" i="9"/>
  <c r="G2550" i="9"/>
  <c r="H2550" i="9"/>
  <c r="I2550" i="9"/>
  <c r="J2550" i="9"/>
  <c r="G2551" i="9"/>
  <c r="H2551" i="9"/>
  <c r="I2551" i="9"/>
  <c r="J2551" i="9"/>
  <c r="G2552" i="9"/>
  <c r="H2552" i="9"/>
  <c r="I2552" i="9"/>
  <c r="J2552" i="9"/>
  <c r="G2553" i="9"/>
  <c r="H2553" i="9"/>
  <c r="I2553" i="9"/>
  <c r="J2553" i="9"/>
  <c r="G2554" i="9"/>
  <c r="H2554" i="9"/>
  <c r="I2554" i="9"/>
  <c r="J2554" i="9"/>
  <c r="G2555" i="9"/>
  <c r="H2555" i="9"/>
  <c r="I2555" i="9"/>
  <c r="J2555" i="9"/>
  <c r="G2556" i="9"/>
  <c r="H2556" i="9"/>
  <c r="I2556" i="9"/>
  <c r="J2556" i="9"/>
  <c r="G2557" i="9"/>
  <c r="H2557" i="9"/>
  <c r="I2557" i="9"/>
  <c r="J2557" i="9"/>
  <c r="G2558" i="9"/>
  <c r="H2558" i="9"/>
  <c r="I2558" i="9"/>
  <c r="J2558" i="9"/>
  <c r="G2559" i="9"/>
  <c r="H2559" i="9"/>
  <c r="I2559" i="9"/>
  <c r="J2559" i="9"/>
  <c r="G2560" i="9"/>
  <c r="H2560" i="9"/>
  <c r="I2560" i="9"/>
  <c r="J2560" i="9"/>
  <c r="G2561" i="9"/>
  <c r="H2561" i="9"/>
  <c r="I2561" i="9"/>
  <c r="J2561" i="9"/>
  <c r="G2562" i="9"/>
  <c r="H2562" i="9"/>
  <c r="I2562" i="9"/>
  <c r="J2562" i="9"/>
  <c r="G2563" i="9"/>
  <c r="H2563" i="9"/>
  <c r="I2563" i="9"/>
  <c r="J2563" i="9"/>
  <c r="G2564" i="9"/>
  <c r="H2564" i="9"/>
  <c r="I2564" i="9"/>
  <c r="J2564" i="9"/>
  <c r="G2565" i="9"/>
  <c r="H2565" i="9"/>
  <c r="I2565" i="9"/>
  <c r="J2565" i="9"/>
  <c r="G2566" i="9"/>
  <c r="H2566" i="9"/>
  <c r="I2566" i="9"/>
  <c r="J2566" i="9"/>
  <c r="G2567" i="9"/>
  <c r="H2567" i="9"/>
  <c r="I2567" i="9"/>
  <c r="J2567" i="9"/>
  <c r="G2568" i="9"/>
  <c r="H2568" i="9"/>
  <c r="I2568" i="9"/>
  <c r="J2568" i="9"/>
  <c r="G2569" i="9"/>
  <c r="H2569" i="9"/>
  <c r="I2569" i="9"/>
  <c r="J2569" i="9"/>
  <c r="G2570" i="9"/>
  <c r="H2570" i="9"/>
  <c r="I2570" i="9"/>
  <c r="J2570" i="9"/>
  <c r="G2571" i="9"/>
  <c r="H2571" i="9"/>
  <c r="I2571" i="9"/>
  <c r="J2571" i="9"/>
  <c r="G2572" i="9"/>
  <c r="H2572" i="9"/>
  <c r="I2572" i="9"/>
  <c r="J2572" i="9"/>
  <c r="G2573" i="9"/>
  <c r="H2573" i="9"/>
  <c r="I2573" i="9"/>
  <c r="J2573" i="9"/>
  <c r="G2574" i="9"/>
  <c r="H2574" i="9"/>
  <c r="I2574" i="9"/>
  <c r="J2574" i="9"/>
  <c r="G2575" i="9"/>
  <c r="H2575" i="9"/>
  <c r="I2575" i="9"/>
  <c r="J2575" i="9"/>
  <c r="G2576" i="9"/>
  <c r="H2576" i="9"/>
  <c r="I2576" i="9"/>
  <c r="J2576" i="9"/>
  <c r="G2577" i="9"/>
  <c r="H2577" i="9"/>
  <c r="I2577" i="9"/>
  <c r="J2577" i="9"/>
  <c r="G2578" i="9"/>
  <c r="H2578" i="9"/>
  <c r="I2578" i="9"/>
  <c r="J2578" i="9"/>
  <c r="G2579" i="9"/>
  <c r="H2579" i="9"/>
  <c r="I2579" i="9"/>
  <c r="J2579" i="9"/>
  <c r="G2580" i="9"/>
  <c r="H2580" i="9"/>
  <c r="I2580" i="9"/>
  <c r="J2580" i="9"/>
  <c r="G2581" i="9"/>
  <c r="H2581" i="9"/>
  <c r="I2581" i="9"/>
  <c r="J2581" i="9"/>
  <c r="G2582" i="9"/>
  <c r="H2582" i="9"/>
  <c r="I2582" i="9"/>
  <c r="J2582" i="9"/>
  <c r="G2583" i="9"/>
  <c r="H2583" i="9"/>
  <c r="I2583" i="9"/>
  <c r="J2583" i="9"/>
  <c r="G2584" i="9"/>
  <c r="H2584" i="9"/>
  <c r="I2584" i="9"/>
  <c r="J2584" i="9"/>
  <c r="G2585" i="9"/>
  <c r="H2585" i="9"/>
  <c r="I2585" i="9"/>
  <c r="J2585" i="9"/>
  <c r="G2586" i="9"/>
  <c r="H2586" i="9"/>
  <c r="I2586" i="9"/>
  <c r="J2586" i="9"/>
  <c r="G2587" i="9"/>
  <c r="H2587" i="9"/>
  <c r="I2587" i="9"/>
  <c r="J2587" i="9"/>
  <c r="G2588" i="9"/>
  <c r="H2588" i="9"/>
  <c r="I2588" i="9"/>
  <c r="J2588" i="9"/>
  <c r="G2589" i="9"/>
  <c r="H2589" i="9"/>
  <c r="I2589" i="9"/>
  <c r="J2589" i="9"/>
  <c r="G2590" i="9"/>
  <c r="H2590" i="9"/>
  <c r="I2590" i="9"/>
  <c r="J2590" i="9"/>
  <c r="G2591" i="9"/>
  <c r="H2591" i="9"/>
  <c r="I2591" i="9"/>
  <c r="J2591" i="9"/>
  <c r="G2592" i="9"/>
  <c r="H2592" i="9"/>
  <c r="I2592" i="9"/>
  <c r="J2592" i="9"/>
  <c r="G2593" i="9"/>
  <c r="H2593" i="9"/>
  <c r="I2593" i="9"/>
  <c r="J2593" i="9"/>
  <c r="G2594" i="9"/>
  <c r="H2594" i="9"/>
  <c r="I2594" i="9"/>
  <c r="J2594" i="9"/>
  <c r="G2595" i="9"/>
  <c r="H2595" i="9"/>
  <c r="I2595" i="9"/>
  <c r="J2595" i="9"/>
  <c r="G2596" i="9"/>
  <c r="H2596" i="9"/>
  <c r="I2596" i="9"/>
  <c r="J2596" i="9"/>
  <c r="G2597" i="9"/>
  <c r="H2597" i="9"/>
  <c r="I2597" i="9"/>
  <c r="J2597" i="9"/>
  <c r="G2598" i="9"/>
  <c r="H2598" i="9"/>
  <c r="I2598" i="9"/>
  <c r="J2598" i="9"/>
  <c r="G2599" i="9"/>
  <c r="H2599" i="9"/>
  <c r="I2599" i="9"/>
  <c r="J2599" i="9"/>
  <c r="G2600" i="9"/>
  <c r="H2600" i="9"/>
  <c r="I2600" i="9"/>
  <c r="J2600" i="9"/>
  <c r="G2601" i="9"/>
  <c r="H2601" i="9"/>
  <c r="I2601" i="9"/>
  <c r="J2601" i="9"/>
  <c r="G2602" i="9"/>
  <c r="H2602" i="9"/>
  <c r="I2602" i="9"/>
  <c r="J2602" i="9"/>
  <c r="G2603" i="9"/>
  <c r="H2603" i="9"/>
  <c r="I2603" i="9"/>
  <c r="J2603" i="9"/>
  <c r="G2604" i="9"/>
  <c r="H2604" i="9"/>
  <c r="I2604" i="9"/>
  <c r="J2604" i="9"/>
  <c r="G2605" i="9"/>
  <c r="H2605" i="9"/>
  <c r="I2605" i="9"/>
  <c r="J2605" i="9"/>
  <c r="G2606" i="9"/>
  <c r="H2606" i="9"/>
  <c r="I2606" i="9"/>
  <c r="J2606" i="9"/>
  <c r="G2607" i="9"/>
  <c r="H2607" i="9"/>
  <c r="I2607" i="9"/>
  <c r="J2607" i="9"/>
  <c r="G2608" i="9"/>
  <c r="H2608" i="9"/>
  <c r="I2608" i="9"/>
  <c r="J2608" i="9"/>
  <c r="G2609" i="9"/>
  <c r="H2609" i="9"/>
  <c r="I2609" i="9"/>
  <c r="J2609" i="9"/>
  <c r="G2610" i="9"/>
  <c r="H2610" i="9"/>
  <c r="I2610" i="9"/>
  <c r="J2610" i="9"/>
  <c r="G2611" i="9"/>
  <c r="H2611" i="9"/>
  <c r="I2611" i="9"/>
  <c r="J2611" i="9"/>
  <c r="G2612" i="9"/>
  <c r="H2612" i="9"/>
  <c r="I2612" i="9"/>
  <c r="J2612" i="9"/>
  <c r="G2613" i="9"/>
  <c r="H2613" i="9"/>
  <c r="I2613" i="9"/>
  <c r="J2613" i="9"/>
  <c r="G2614" i="9"/>
  <c r="H2614" i="9"/>
  <c r="I2614" i="9"/>
  <c r="J2614" i="9"/>
  <c r="G2615" i="9"/>
  <c r="H2615" i="9"/>
  <c r="I2615" i="9"/>
  <c r="J2615" i="9"/>
  <c r="G2616" i="9"/>
  <c r="H2616" i="9"/>
  <c r="I2616" i="9"/>
  <c r="J2616" i="9"/>
  <c r="G2617" i="9"/>
  <c r="H2617" i="9"/>
  <c r="I2617" i="9"/>
  <c r="J2617" i="9"/>
  <c r="G2618" i="9"/>
  <c r="H2618" i="9"/>
  <c r="I2618" i="9"/>
  <c r="J2618" i="9"/>
  <c r="G2619" i="9"/>
  <c r="H2619" i="9"/>
  <c r="I2619" i="9"/>
  <c r="J2619" i="9"/>
  <c r="G2620" i="9"/>
  <c r="H2620" i="9"/>
  <c r="I2620" i="9"/>
  <c r="J2620" i="9"/>
  <c r="G2621" i="9"/>
  <c r="H2621" i="9"/>
  <c r="I2621" i="9"/>
  <c r="J2621" i="9"/>
  <c r="G2622" i="9"/>
  <c r="H2622" i="9"/>
  <c r="I2622" i="9"/>
  <c r="J2622" i="9"/>
  <c r="G2623" i="9"/>
  <c r="H2623" i="9"/>
  <c r="I2623" i="9"/>
  <c r="J2623" i="9"/>
  <c r="G2624" i="9"/>
  <c r="H2624" i="9"/>
  <c r="I2624" i="9"/>
  <c r="J2624" i="9"/>
  <c r="G2625" i="9"/>
  <c r="H2625" i="9"/>
  <c r="I2625" i="9"/>
  <c r="J2625" i="9"/>
  <c r="G2626" i="9"/>
  <c r="H2626" i="9"/>
  <c r="I2626" i="9"/>
  <c r="J2626" i="9"/>
  <c r="G2627" i="9"/>
  <c r="H2627" i="9"/>
  <c r="I2627" i="9"/>
  <c r="J2627" i="9"/>
  <c r="G2628" i="9"/>
  <c r="H2628" i="9"/>
  <c r="I2628" i="9"/>
  <c r="J2628" i="9"/>
  <c r="G2629" i="9"/>
  <c r="H2629" i="9"/>
  <c r="I2629" i="9"/>
  <c r="J2629" i="9"/>
  <c r="G2630" i="9"/>
  <c r="H2630" i="9"/>
  <c r="I2630" i="9"/>
  <c r="J2630" i="9"/>
  <c r="G2631" i="9"/>
  <c r="H2631" i="9"/>
  <c r="I2631" i="9"/>
  <c r="J2631" i="9"/>
  <c r="G2632" i="9"/>
  <c r="H2632" i="9"/>
  <c r="I2632" i="9"/>
  <c r="J2632" i="9"/>
  <c r="G2633" i="9"/>
  <c r="H2633" i="9"/>
  <c r="I2633" i="9"/>
  <c r="J2633" i="9"/>
  <c r="G2634" i="9"/>
  <c r="H2634" i="9"/>
  <c r="I2634" i="9"/>
  <c r="J2634" i="9"/>
  <c r="G2635" i="9"/>
  <c r="H2635" i="9"/>
  <c r="I2635" i="9"/>
  <c r="J2635" i="9"/>
  <c r="G2636" i="9"/>
  <c r="H2636" i="9"/>
  <c r="I2636" i="9"/>
  <c r="J2636" i="9"/>
  <c r="G2637" i="9"/>
  <c r="H2637" i="9"/>
  <c r="I2637" i="9"/>
  <c r="J2637" i="9"/>
  <c r="G2638" i="9"/>
  <c r="H2638" i="9"/>
  <c r="I2638" i="9"/>
  <c r="J2638" i="9"/>
  <c r="G2639" i="9"/>
  <c r="H2639" i="9"/>
  <c r="I2639" i="9"/>
  <c r="J2639" i="9"/>
  <c r="G2640" i="9"/>
  <c r="H2640" i="9"/>
  <c r="I2640" i="9"/>
  <c r="J2640" i="9"/>
  <c r="G2641" i="9"/>
  <c r="H2641" i="9"/>
  <c r="I2641" i="9"/>
  <c r="J2641" i="9"/>
  <c r="G2642" i="9"/>
  <c r="H2642" i="9"/>
  <c r="I2642" i="9"/>
  <c r="J2642" i="9"/>
  <c r="G2643" i="9"/>
  <c r="H2643" i="9"/>
  <c r="I2643" i="9"/>
  <c r="J2643" i="9"/>
  <c r="G2644" i="9"/>
  <c r="H2644" i="9"/>
  <c r="I2644" i="9"/>
  <c r="J2644" i="9"/>
  <c r="G2645" i="9"/>
  <c r="H2645" i="9"/>
  <c r="I2645" i="9"/>
  <c r="J2645" i="9"/>
  <c r="G2646" i="9"/>
  <c r="H2646" i="9"/>
  <c r="I2646" i="9"/>
  <c r="J2646" i="9"/>
  <c r="G2647" i="9"/>
  <c r="H2647" i="9"/>
  <c r="I2647" i="9"/>
  <c r="J2647" i="9"/>
  <c r="G2648" i="9"/>
  <c r="H2648" i="9"/>
  <c r="I2648" i="9"/>
  <c r="J2648" i="9"/>
  <c r="G2649" i="9"/>
  <c r="H2649" i="9"/>
  <c r="I2649" i="9"/>
  <c r="J2649" i="9"/>
  <c r="G2650" i="9"/>
  <c r="H2650" i="9"/>
  <c r="I2650" i="9"/>
  <c r="J2650" i="9"/>
  <c r="G2651" i="9"/>
  <c r="H2651" i="9"/>
  <c r="I2651" i="9"/>
  <c r="J2651" i="9"/>
  <c r="G2652" i="9"/>
  <c r="H2652" i="9"/>
  <c r="I2652" i="9"/>
  <c r="J2652" i="9"/>
  <c r="G2653" i="9"/>
  <c r="H2653" i="9"/>
  <c r="I2653" i="9"/>
  <c r="J2653" i="9"/>
  <c r="G2654" i="9"/>
  <c r="H2654" i="9"/>
  <c r="I2654" i="9"/>
  <c r="J2654" i="9"/>
  <c r="G2655" i="9"/>
  <c r="H2655" i="9"/>
  <c r="I2655" i="9"/>
  <c r="J2655" i="9"/>
  <c r="G2656" i="9"/>
  <c r="H2656" i="9"/>
  <c r="I2656" i="9"/>
  <c r="J2656" i="9"/>
  <c r="G2657" i="9"/>
  <c r="H2657" i="9"/>
  <c r="I2657" i="9"/>
  <c r="J2657" i="9"/>
  <c r="G2658" i="9"/>
  <c r="H2658" i="9"/>
  <c r="I2658" i="9"/>
  <c r="J2658" i="9"/>
  <c r="G2659" i="9"/>
  <c r="H2659" i="9"/>
  <c r="I2659" i="9"/>
  <c r="J2659" i="9"/>
  <c r="G2660" i="9"/>
  <c r="H2660" i="9"/>
  <c r="I2660" i="9"/>
  <c r="J2660" i="9"/>
  <c r="G2661" i="9"/>
  <c r="H2661" i="9"/>
  <c r="I2661" i="9"/>
  <c r="J2661" i="9"/>
  <c r="G2662" i="9"/>
  <c r="H2662" i="9"/>
  <c r="I2662" i="9"/>
  <c r="J2662" i="9"/>
  <c r="G2663" i="9"/>
  <c r="H2663" i="9"/>
  <c r="I2663" i="9"/>
  <c r="J2663" i="9"/>
  <c r="G2664" i="9"/>
  <c r="H2664" i="9"/>
  <c r="I2664" i="9"/>
  <c r="J2664" i="9"/>
  <c r="G2665" i="9"/>
  <c r="H2665" i="9"/>
  <c r="I2665" i="9"/>
  <c r="J2665" i="9"/>
  <c r="G2666" i="9"/>
  <c r="H2666" i="9"/>
  <c r="I2666" i="9"/>
  <c r="J2666" i="9"/>
  <c r="G2667" i="9"/>
  <c r="H2667" i="9"/>
  <c r="I2667" i="9"/>
  <c r="J2667" i="9"/>
  <c r="G2668" i="9"/>
  <c r="H2668" i="9"/>
  <c r="I2668" i="9"/>
  <c r="J2668" i="9"/>
  <c r="G2669" i="9"/>
  <c r="H2669" i="9"/>
  <c r="I2669" i="9"/>
  <c r="J2669" i="9"/>
  <c r="G2670" i="9"/>
  <c r="H2670" i="9"/>
  <c r="I2670" i="9"/>
  <c r="J2670" i="9"/>
  <c r="G2671" i="9"/>
  <c r="H2671" i="9"/>
  <c r="I2671" i="9"/>
  <c r="J2671" i="9"/>
  <c r="G2672" i="9"/>
  <c r="H2672" i="9"/>
  <c r="I2672" i="9"/>
  <c r="J2672" i="9"/>
  <c r="G2673" i="9"/>
  <c r="H2673" i="9"/>
  <c r="I2673" i="9"/>
  <c r="J2673" i="9"/>
  <c r="G2674" i="9"/>
  <c r="H2674" i="9"/>
  <c r="I2674" i="9"/>
  <c r="J2674" i="9"/>
  <c r="G2675" i="9"/>
  <c r="H2675" i="9"/>
  <c r="I2675" i="9"/>
  <c r="J2675" i="9"/>
  <c r="G2676" i="9"/>
  <c r="H2676" i="9"/>
  <c r="I2676" i="9"/>
  <c r="J2676" i="9"/>
  <c r="G2677" i="9"/>
  <c r="H2677" i="9"/>
  <c r="I2677" i="9"/>
  <c r="J2677" i="9"/>
  <c r="G2678" i="9"/>
  <c r="H2678" i="9"/>
  <c r="I2678" i="9"/>
  <c r="J2678" i="9"/>
  <c r="G2679" i="9"/>
  <c r="H2679" i="9"/>
  <c r="I2679" i="9"/>
  <c r="J2679" i="9"/>
  <c r="G2680" i="9"/>
  <c r="H2680" i="9"/>
  <c r="I2680" i="9"/>
  <c r="J2680" i="9"/>
  <c r="G2681" i="9"/>
  <c r="H2681" i="9"/>
  <c r="I2681" i="9"/>
  <c r="J2681" i="9"/>
  <c r="G2682" i="9"/>
  <c r="H2682" i="9"/>
  <c r="I2682" i="9"/>
  <c r="J2682" i="9"/>
  <c r="G2683" i="9"/>
  <c r="H2683" i="9"/>
  <c r="I2683" i="9"/>
  <c r="J2683" i="9"/>
  <c r="G2684" i="9"/>
  <c r="H2684" i="9"/>
  <c r="I2684" i="9"/>
  <c r="J2684" i="9"/>
  <c r="G2685" i="9"/>
  <c r="H2685" i="9"/>
  <c r="I2685" i="9"/>
  <c r="J2685" i="9"/>
  <c r="G2686" i="9"/>
  <c r="H2686" i="9"/>
  <c r="I2686" i="9"/>
  <c r="J2686" i="9"/>
  <c r="G2687" i="9"/>
  <c r="H2687" i="9"/>
  <c r="I2687" i="9"/>
  <c r="J2687" i="9"/>
  <c r="G2688" i="9"/>
  <c r="H2688" i="9"/>
  <c r="I2688" i="9"/>
  <c r="J2688" i="9"/>
  <c r="G2689" i="9"/>
  <c r="H2689" i="9"/>
  <c r="I2689" i="9"/>
  <c r="J2689" i="9"/>
  <c r="G2690" i="9"/>
  <c r="H2690" i="9"/>
  <c r="I2690" i="9"/>
  <c r="J2690" i="9"/>
  <c r="G2691" i="9"/>
  <c r="H2691" i="9"/>
  <c r="I2691" i="9"/>
  <c r="J2691" i="9"/>
  <c r="G2692" i="9"/>
  <c r="H2692" i="9"/>
  <c r="I2692" i="9"/>
  <c r="J2692" i="9"/>
  <c r="G2693" i="9"/>
  <c r="H2693" i="9"/>
  <c r="I2693" i="9"/>
  <c r="J2693" i="9"/>
  <c r="G2694" i="9"/>
  <c r="H2694" i="9"/>
  <c r="I2694" i="9"/>
  <c r="J2694" i="9"/>
  <c r="G2695" i="9"/>
  <c r="H2695" i="9"/>
  <c r="I2695" i="9"/>
  <c r="J2695" i="9"/>
  <c r="G2696" i="9"/>
  <c r="H2696" i="9"/>
  <c r="I2696" i="9"/>
  <c r="J2696" i="9"/>
  <c r="G2697" i="9"/>
  <c r="H2697" i="9"/>
  <c r="I2697" i="9"/>
  <c r="J2697" i="9"/>
  <c r="G2698" i="9"/>
  <c r="H2698" i="9"/>
  <c r="I2698" i="9"/>
  <c r="J2698" i="9"/>
  <c r="G2699" i="9"/>
  <c r="H2699" i="9"/>
  <c r="I2699" i="9"/>
  <c r="J2699" i="9"/>
  <c r="G2700" i="9"/>
  <c r="H2700" i="9"/>
  <c r="I2700" i="9"/>
  <c r="J2700" i="9"/>
  <c r="G2701" i="9"/>
  <c r="H2701" i="9"/>
  <c r="I2701" i="9"/>
  <c r="J2701" i="9"/>
  <c r="G2702" i="9"/>
  <c r="H2702" i="9"/>
  <c r="I2702" i="9"/>
  <c r="J2702" i="9"/>
  <c r="G2703" i="9"/>
  <c r="H2703" i="9"/>
  <c r="I2703" i="9"/>
  <c r="J2703" i="9"/>
  <c r="G2704" i="9"/>
  <c r="H2704" i="9"/>
  <c r="I2704" i="9"/>
  <c r="J2704" i="9"/>
  <c r="G2705" i="9"/>
  <c r="H2705" i="9"/>
  <c r="I2705" i="9"/>
  <c r="J2705" i="9"/>
  <c r="G2706" i="9"/>
  <c r="H2706" i="9"/>
  <c r="I2706" i="9"/>
  <c r="J2706" i="9"/>
  <c r="G2707" i="9"/>
  <c r="H2707" i="9"/>
  <c r="I2707" i="9"/>
  <c r="J2707" i="9"/>
  <c r="G2708" i="9"/>
  <c r="H2708" i="9"/>
  <c r="I2708" i="9"/>
  <c r="J2708" i="9"/>
  <c r="G2709" i="9"/>
  <c r="H2709" i="9"/>
  <c r="I2709" i="9"/>
  <c r="J2709" i="9"/>
  <c r="G2710" i="9"/>
  <c r="H2710" i="9"/>
  <c r="I2710" i="9"/>
  <c r="J2710" i="9"/>
  <c r="G2711" i="9"/>
  <c r="H2711" i="9"/>
  <c r="I2711" i="9"/>
  <c r="J2711" i="9"/>
  <c r="G2712" i="9"/>
  <c r="H2712" i="9"/>
  <c r="I2712" i="9"/>
  <c r="J2712" i="9"/>
  <c r="G2713" i="9"/>
  <c r="H2713" i="9"/>
  <c r="I2713" i="9"/>
  <c r="J2713" i="9"/>
  <c r="G2714" i="9"/>
  <c r="H2714" i="9"/>
  <c r="I2714" i="9"/>
  <c r="J2714" i="9"/>
  <c r="G2715" i="9"/>
  <c r="H2715" i="9"/>
  <c r="I2715" i="9"/>
  <c r="J2715" i="9"/>
  <c r="G2716" i="9"/>
  <c r="H2716" i="9"/>
  <c r="I2716" i="9"/>
  <c r="J2716" i="9"/>
  <c r="G2717" i="9"/>
  <c r="H2717" i="9"/>
  <c r="I2717" i="9"/>
  <c r="J2717" i="9"/>
  <c r="G2718" i="9"/>
  <c r="H2718" i="9"/>
  <c r="I2718" i="9"/>
  <c r="J2718" i="9"/>
  <c r="G2719" i="9"/>
  <c r="H2719" i="9"/>
  <c r="I2719" i="9"/>
  <c r="J2719" i="9"/>
  <c r="G2720" i="9"/>
  <c r="H2720" i="9"/>
  <c r="I2720" i="9"/>
  <c r="J2720" i="9"/>
  <c r="G2721" i="9"/>
  <c r="H2721" i="9"/>
  <c r="I2721" i="9"/>
  <c r="J2721" i="9"/>
  <c r="G2722" i="9"/>
  <c r="H2722" i="9"/>
  <c r="I2722" i="9"/>
  <c r="J2722" i="9"/>
  <c r="G2723" i="9"/>
  <c r="H2723" i="9"/>
  <c r="I2723" i="9"/>
  <c r="J2723" i="9"/>
  <c r="G2724" i="9"/>
  <c r="H2724" i="9"/>
  <c r="I2724" i="9"/>
  <c r="J2724" i="9"/>
  <c r="G2725" i="9"/>
  <c r="H2725" i="9"/>
  <c r="I2725" i="9"/>
  <c r="J2725" i="9"/>
  <c r="G2726" i="9"/>
  <c r="H2726" i="9"/>
  <c r="I2726" i="9"/>
  <c r="J2726" i="9"/>
  <c r="G2727" i="9"/>
  <c r="H2727" i="9"/>
  <c r="I2727" i="9"/>
  <c r="J2727" i="9"/>
  <c r="G2728" i="9"/>
  <c r="H2728" i="9"/>
  <c r="I2728" i="9"/>
  <c r="J2728" i="9"/>
  <c r="G2729" i="9"/>
  <c r="H2729" i="9"/>
  <c r="I2729" i="9"/>
  <c r="J2729" i="9"/>
  <c r="G2730" i="9"/>
  <c r="H2730" i="9"/>
  <c r="I2730" i="9"/>
  <c r="J2730" i="9"/>
  <c r="G2731" i="9"/>
  <c r="H2731" i="9"/>
  <c r="I2731" i="9"/>
  <c r="J2731" i="9"/>
  <c r="G2732" i="9"/>
  <c r="H2732" i="9"/>
  <c r="I2732" i="9"/>
  <c r="J2732" i="9"/>
  <c r="G2733" i="9"/>
  <c r="H2733" i="9"/>
  <c r="I2733" i="9"/>
  <c r="J2733" i="9"/>
  <c r="G2734" i="9"/>
  <c r="H2734" i="9"/>
  <c r="I2734" i="9"/>
  <c r="J2734" i="9"/>
  <c r="G2735" i="9"/>
  <c r="H2735" i="9"/>
  <c r="I2735" i="9"/>
  <c r="J2735" i="9"/>
  <c r="G2736" i="9"/>
  <c r="H2736" i="9"/>
  <c r="I2736" i="9"/>
  <c r="J2736" i="9"/>
  <c r="G2737" i="9"/>
  <c r="H2737" i="9"/>
  <c r="I2737" i="9"/>
  <c r="J2737" i="9"/>
  <c r="G2738" i="9"/>
  <c r="H2738" i="9"/>
  <c r="I2738" i="9"/>
  <c r="J2738" i="9"/>
  <c r="G2739" i="9"/>
  <c r="H2739" i="9"/>
  <c r="I2739" i="9"/>
  <c r="J2739" i="9"/>
  <c r="G2740" i="9"/>
  <c r="H2740" i="9"/>
  <c r="I2740" i="9"/>
  <c r="J2740" i="9"/>
  <c r="G2741" i="9"/>
  <c r="H2741" i="9"/>
  <c r="I2741" i="9"/>
  <c r="J2741" i="9"/>
  <c r="G2742" i="9"/>
  <c r="H2742" i="9"/>
  <c r="I2742" i="9"/>
  <c r="J2742" i="9"/>
  <c r="G2743" i="9"/>
  <c r="H2743" i="9"/>
  <c r="I2743" i="9"/>
  <c r="J2743" i="9"/>
  <c r="G2744" i="9"/>
  <c r="H2744" i="9"/>
  <c r="I2744" i="9"/>
  <c r="J2744" i="9"/>
  <c r="G2745" i="9"/>
  <c r="H2745" i="9"/>
  <c r="I2745" i="9"/>
  <c r="J2745" i="9"/>
  <c r="G2746" i="9"/>
  <c r="H2746" i="9"/>
  <c r="I2746" i="9"/>
  <c r="J2746" i="9"/>
  <c r="G2747" i="9"/>
  <c r="H2747" i="9"/>
  <c r="I2747" i="9"/>
  <c r="J2747" i="9"/>
  <c r="G2748" i="9"/>
  <c r="H2748" i="9"/>
  <c r="I2748" i="9"/>
  <c r="J2748" i="9"/>
  <c r="G2749" i="9"/>
  <c r="H2749" i="9"/>
  <c r="I2749" i="9"/>
  <c r="J2749" i="9"/>
  <c r="G2750" i="9"/>
  <c r="H2750" i="9"/>
  <c r="I2750" i="9"/>
  <c r="J2750" i="9"/>
  <c r="G2751" i="9"/>
  <c r="H2751" i="9"/>
  <c r="I2751" i="9"/>
  <c r="J2751" i="9"/>
  <c r="G2752" i="9"/>
  <c r="H2752" i="9"/>
  <c r="I2752" i="9"/>
  <c r="J2752" i="9"/>
  <c r="G2753" i="9"/>
  <c r="H2753" i="9"/>
  <c r="I2753" i="9"/>
  <c r="J2753" i="9"/>
  <c r="G2754" i="9"/>
  <c r="H2754" i="9"/>
  <c r="I2754" i="9"/>
  <c r="J2754" i="9"/>
  <c r="G2755" i="9"/>
  <c r="H2755" i="9"/>
  <c r="I2755" i="9"/>
  <c r="J2755" i="9"/>
  <c r="G2756" i="9"/>
  <c r="H2756" i="9"/>
  <c r="I2756" i="9"/>
  <c r="J2756" i="9"/>
  <c r="G2757" i="9"/>
  <c r="H2757" i="9"/>
  <c r="I2757" i="9"/>
  <c r="J2757" i="9"/>
  <c r="G2758" i="9"/>
  <c r="H2758" i="9"/>
  <c r="I2758" i="9"/>
  <c r="J2758" i="9"/>
  <c r="G2759" i="9"/>
  <c r="H2759" i="9"/>
  <c r="I2759" i="9"/>
  <c r="J2759" i="9"/>
  <c r="G2760" i="9"/>
  <c r="H2760" i="9"/>
  <c r="I2760" i="9"/>
  <c r="J2760" i="9"/>
  <c r="G2761" i="9"/>
  <c r="H2761" i="9"/>
  <c r="I2761" i="9"/>
  <c r="J2761" i="9"/>
  <c r="G2762" i="9"/>
  <c r="H2762" i="9"/>
  <c r="I2762" i="9"/>
  <c r="J2762" i="9"/>
  <c r="G2763" i="9"/>
  <c r="H2763" i="9"/>
  <c r="I2763" i="9"/>
  <c r="J2763" i="9"/>
  <c r="G2764" i="9"/>
  <c r="H2764" i="9"/>
  <c r="I2764" i="9"/>
  <c r="J2764" i="9"/>
  <c r="G2765" i="9"/>
  <c r="H2765" i="9"/>
  <c r="I2765" i="9"/>
  <c r="J2765" i="9"/>
  <c r="G2766" i="9"/>
  <c r="H2766" i="9"/>
  <c r="I2766" i="9"/>
  <c r="J2766" i="9"/>
  <c r="G2767" i="9"/>
  <c r="H2767" i="9"/>
  <c r="I2767" i="9"/>
  <c r="J2767" i="9"/>
  <c r="G2768" i="9"/>
  <c r="H2768" i="9"/>
  <c r="I2768" i="9"/>
  <c r="J2768" i="9"/>
  <c r="G2769" i="9"/>
  <c r="H2769" i="9"/>
  <c r="I2769" i="9"/>
  <c r="J2769" i="9"/>
  <c r="G2770" i="9"/>
  <c r="H2770" i="9"/>
  <c r="I2770" i="9"/>
  <c r="J2770" i="9"/>
  <c r="G2771" i="9"/>
  <c r="H2771" i="9"/>
  <c r="I2771" i="9"/>
  <c r="J2771" i="9"/>
  <c r="G2772" i="9"/>
  <c r="H2772" i="9"/>
  <c r="I2772" i="9"/>
  <c r="J2772" i="9"/>
  <c r="G2773" i="9"/>
  <c r="H2773" i="9"/>
  <c r="I2773" i="9"/>
  <c r="J2773" i="9"/>
  <c r="G2774" i="9"/>
  <c r="H2774" i="9"/>
  <c r="I2774" i="9"/>
  <c r="J2774" i="9"/>
  <c r="G2775" i="9"/>
  <c r="H2775" i="9"/>
  <c r="I2775" i="9"/>
  <c r="J2775" i="9"/>
  <c r="G2776" i="9"/>
  <c r="H2776" i="9"/>
  <c r="I2776" i="9"/>
  <c r="J2776" i="9"/>
  <c r="G2777" i="9"/>
  <c r="H2777" i="9"/>
  <c r="I2777" i="9"/>
  <c r="J2777" i="9"/>
  <c r="G2778" i="9"/>
  <c r="H2778" i="9"/>
  <c r="I2778" i="9"/>
  <c r="J2778" i="9"/>
  <c r="G2779" i="9"/>
  <c r="H2779" i="9"/>
  <c r="I2779" i="9"/>
  <c r="J2779" i="9"/>
  <c r="G2780" i="9"/>
  <c r="H2780" i="9"/>
  <c r="I2780" i="9"/>
  <c r="J2780" i="9"/>
  <c r="G2781" i="9"/>
  <c r="H2781" i="9"/>
  <c r="I2781" i="9"/>
  <c r="J2781" i="9"/>
  <c r="G2782" i="9"/>
  <c r="H2782" i="9"/>
  <c r="I2782" i="9"/>
  <c r="J2782" i="9"/>
  <c r="G2783" i="9"/>
  <c r="H2783" i="9"/>
  <c r="I2783" i="9"/>
  <c r="J2783" i="9"/>
  <c r="G2784" i="9"/>
  <c r="H2784" i="9"/>
  <c r="I2784" i="9"/>
  <c r="J2784" i="9"/>
  <c r="G2785" i="9"/>
  <c r="H2785" i="9"/>
  <c r="I2785" i="9"/>
  <c r="J2785" i="9"/>
  <c r="G2786" i="9"/>
  <c r="H2786" i="9"/>
  <c r="I2786" i="9"/>
  <c r="J2786" i="9"/>
  <c r="G2787" i="9"/>
  <c r="H2787" i="9"/>
  <c r="I2787" i="9"/>
  <c r="J2787" i="9"/>
  <c r="G2788" i="9"/>
  <c r="H2788" i="9"/>
  <c r="I2788" i="9"/>
  <c r="J2788" i="9"/>
  <c r="G2789" i="9"/>
  <c r="H2789" i="9"/>
  <c r="I2789" i="9"/>
  <c r="J2789" i="9"/>
  <c r="G2790" i="9"/>
  <c r="H2790" i="9"/>
  <c r="I2790" i="9"/>
  <c r="J2790" i="9"/>
  <c r="G2791" i="9"/>
  <c r="H2791" i="9"/>
  <c r="I2791" i="9"/>
  <c r="J2791" i="9"/>
  <c r="G2792" i="9"/>
  <c r="H2792" i="9"/>
  <c r="I2792" i="9"/>
  <c r="J2792" i="9"/>
  <c r="G2793" i="9"/>
  <c r="H2793" i="9"/>
  <c r="I2793" i="9"/>
  <c r="J2793" i="9"/>
  <c r="G2794" i="9"/>
  <c r="H2794" i="9"/>
  <c r="I2794" i="9"/>
  <c r="J2794" i="9"/>
  <c r="G2795" i="9"/>
  <c r="H2795" i="9"/>
  <c r="I2795" i="9"/>
  <c r="J2795" i="9"/>
  <c r="G2796" i="9"/>
  <c r="H2796" i="9"/>
  <c r="I2796" i="9"/>
  <c r="J2796" i="9"/>
  <c r="G2797" i="9"/>
  <c r="H2797" i="9"/>
  <c r="I2797" i="9"/>
  <c r="J2797" i="9"/>
  <c r="G2798" i="9"/>
  <c r="H2798" i="9"/>
  <c r="I2798" i="9"/>
  <c r="J2798" i="9"/>
  <c r="G2799" i="9"/>
  <c r="H2799" i="9"/>
  <c r="I2799" i="9"/>
  <c r="J2799" i="9"/>
  <c r="G2800" i="9"/>
  <c r="H2800" i="9"/>
  <c r="I2800" i="9"/>
  <c r="J2800" i="9"/>
  <c r="G2801" i="9"/>
  <c r="H2801" i="9"/>
  <c r="I2801" i="9"/>
  <c r="J2801" i="9"/>
  <c r="G2802" i="9"/>
  <c r="H2802" i="9"/>
  <c r="I2802" i="9"/>
  <c r="J2802" i="9"/>
  <c r="G2803" i="9"/>
  <c r="H2803" i="9"/>
  <c r="I2803" i="9"/>
  <c r="J2803" i="9"/>
  <c r="G2804" i="9"/>
  <c r="H2804" i="9"/>
  <c r="I2804" i="9"/>
  <c r="J2804" i="9"/>
  <c r="G2805" i="9"/>
  <c r="H2805" i="9"/>
  <c r="I2805" i="9"/>
  <c r="J2805" i="9"/>
  <c r="G2806" i="9"/>
  <c r="H2806" i="9"/>
  <c r="I2806" i="9"/>
  <c r="J2806" i="9"/>
  <c r="G2807" i="9"/>
  <c r="H2807" i="9"/>
  <c r="I2807" i="9"/>
  <c r="J2807" i="9"/>
  <c r="G2808" i="9"/>
  <c r="H2808" i="9"/>
  <c r="I2808" i="9"/>
  <c r="J2808" i="9"/>
  <c r="G2809" i="9"/>
  <c r="H2809" i="9"/>
  <c r="I2809" i="9"/>
  <c r="J2809" i="9"/>
  <c r="G2810" i="9"/>
  <c r="H2810" i="9"/>
  <c r="I2810" i="9"/>
  <c r="J2810" i="9"/>
  <c r="G2811" i="9"/>
  <c r="H2811" i="9"/>
  <c r="I2811" i="9"/>
  <c r="J2811" i="9"/>
  <c r="G2812" i="9"/>
  <c r="H2812" i="9"/>
  <c r="I2812" i="9"/>
  <c r="J2812" i="9"/>
  <c r="G2813" i="9"/>
  <c r="H2813" i="9"/>
  <c r="I2813" i="9"/>
  <c r="J2813" i="9"/>
  <c r="G2814" i="9"/>
  <c r="H2814" i="9"/>
  <c r="I2814" i="9"/>
  <c r="J2814" i="9"/>
  <c r="G2815" i="9"/>
  <c r="H2815" i="9"/>
  <c r="I2815" i="9"/>
  <c r="J2815" i="9"/>
  <c r="G2816" i="9"/>
  <c r="H2816" i="9"/>
  <c r="I2816" i="9"/>
  <c r="J2816" i="9"/>
  <c r="G2817" i="9"/>
  <c r="H2817" i="9"/>
  <c r="I2817" i="9"/>
  <c r="J2817" i="9"/>
  <c r="G2818" i="9"/>
  <c r="H2818" i="9"/>
  <c r="I2818" i="9"/>
  <c r="J2818" i="9"/>
  <c r="G2819" i="9"/>
  <c r="H2819" i="9"/>
  <c r="I2819" i="9"/>
  <c r="J2819" i="9"/>
  <c r="G2820" i="9"/>
  <c r="H2820" i="9"/>
  <c r="I2820" i="9"/>
  <c r="J2820" i="9"/>
  <c r="G2821" i="9"/>
  <c r="H2821" i="9"/>
  <c r="I2821" i="9"/>
  <c r="J2821" i="9"/>
  <c r="G2822" i="9"/>
  <c r="H2822" i="9"/>
  <c r="I2822" i="9"/>
  <c r="J2822" i="9"/>
  <c r="G2823" i="9"/>
  <c r="H2823" i="9"/>
  <c r="I2823" i="9"/>
  <c r="J2823" i="9"/>
  <c r="G2824" i="9"/>
  <c r="H2824" i="9"/>
  <c r="I2824" i="9"/>
  <c r="J2824" i="9"/>
  <c r="G2825" i="9"/>
  <c r="H2825" i="9"/>
  <c r="I2825" i="9"/>
  <c r="J2825" i="9"/>
  <c r="G2826" i="9"/>
  <c r="H2826" i="9"/>
  <c r="I2826" i="9"/>
  <c r="J2826" i="9"/>
  <c r="G2827" i="9"/>
  <c r="H2827" i="9"/>
  <c r="I2827" i="9"/>
  <c r="J2827" i="9"/>
  <c r="G2828" i="9"/>
  <c r="H2828" i="9"/>
  <c r="I2828" i="9"/>
  <c r="J2828" i="9"/>
  <c r="G2829" i="9"/>
  <c r="H2829" i="9"/>
  <c r="I2829" i="9"/>
  <c r="J2829" i="9"/>
  <c r="G2830" i="9"/>
  <c r="H2830" i="9"/>
  <c r="I2830" i="9"/>
  <c r="J2830" i="9"/>
  <c r="G2831" i="9"/>
  <c r="H2831" i="9"/>
  <c r="I2831" i="9"/>
  <c r="J2831" i="9"/>
  <c r="G2832" i="9"/>
  <c r="H2832" i="9"/>
  <c r="I2832" i="9"/>
  <c r="J2832" i="9"/>
  <c r="G2833" i="9"/>
  <c r="H2833" i="9"/>
  <c r="I2833" i="9"/>
  <c r="J2833" i="9"/>
  <c r="G2834" i="9"/>
  <c r="H2834" i="9"/>
  <c r="I2834" i="9"/>
  <c r="J2834" i="9"/>
  <c r="G2835" i="9"/>
  <c r="H2835" i="9"/>
  <c r="I2835" i="9"/>
  <c r="J2835" i="9"/>
  <c r="G2836" i="9"/>
  <c r="H2836" i="9"/>
  <c r="I2836" i="9"/>
  <c r="J2836" i="9"/>
  <c r="G2837" i="9"/>
  <c r="H2837" i="9"/>
  <c r="I2837" i="9"/>
  <c r="J2837" i="9"/>
  <c r="G2838" i="9"/>
  <c r="H2838" i="9"/>
  <c r="I2838" i="9"/>
  <c r="J2838" i="9"/>
  <c r="G2839" i="9"/>
  <c r="H2839" i="9"/>
  <c r="I2839" i="9"/>
  <c r="J2839" i="9"/>
  <c r="G2840" i="9"/>
  <c r="H2840" i="9"/>
  <c r="I2840" i="9"/>
  <c r="J2840" i="9"/>
  <c r="G2841" i="9"/>
  <c r="H2841" i="9"/>
  <c r="I2841" i="9"/>
  <c r="J2841" i="9"/>
  <c r="G2842" i="9"/>
  <c r="H2842" i="9"/>
  <c r="I2842" i="9"/>
  <c r="J2842" i="9"/>
  <c r="G2843" i="9"/>
  <c r="H2843" i="9"/>
  <c r="I2843" i="9"/>
  <c r="J2843" i="9"/>
  <c r="G2844" i="9"/>
  <c r="H2844" i="9"/>
  <c r="I2844" i="9"/>
  <c r="J2844" i="9"/>
  <c r="G2845" i="9"/>
  <c r="H2845" i="9"/>
  <c r="I2845" i="9"/>
  <c r="J2845" i="9"/>
  <c r="G2846" i="9"/>
  <c r="H2846" i="9"/>
  <c r="I2846" i="9"/>
  <c r="J2846" i="9"/>
  <c r="G2847" i="9"/>
  <c r="H2847" i="9"/>
  <c r="I2847" i="9"/>
  <c r="J2847" i="9"/>
  <c r="G2848" i="9"/>
  <c r="H2848" i="9"/>
  <c r="I2848" i="9"/>
  <c r="J2848" i="9"/>
  <c r="G2849" i="9"/>
  <c r="H2849" i="9"/>
  <c r="I2849" i="9"/>
  <c r="J2849" i="9"/>
  <c r="G2850" i="9"/>
  <c r="H2850" i="9"/>
  <c r="I2850" i="9"/>
  <c r="J2850" i="9"/>
  <c r="G2851" i="9"/>
  <c r="H2851" i="9"/>
  <c r="I2851" i="9"/>
  <c r="J2851" i="9"/>
  <c r="G2852" i="9"/>
  <c r="H2852" i="9"/>
  <c r="I2852" i="9"/>
  <c r="J2852" i="9"/>
  <c r="G2853" i="9"/>
  <c r="H2853" i="9"/>
  <c r="I2853" i="9"/>
  <c r="J2853" i="9"/>
  <c r="G2854" i="9"/>
  <c r="H2854" i="9"/>
  <c r="I2854" i="9"/>
  <c r="J2854" i="9"/>
  <c r="G2855" i="9"/>
  <c r="H2855" i="9"/>
  <c r="I2855" i="9"/>
  <c r="J2855" i="9"/>
  <c r="G2856" i="9"/>
  <c r="H2856" i="9"/>
  <c r="I2856" i="9"/>
  <c r="J2856" i="9"/>
  <c r="G2857" i="9"/>
  <c r="H2857" i="9"/>
  <c r="I2857" i="9"/>
  <c r="J2857" i="9"/>
  <c r="G2858" i="9"/>
  <c r="H2858" i="9"/>
  <c r="I2858" i="9"/>
  <c r="J2858" i="9"/>
  <c r="G2859" i="9"/>
  <c r="H2859" i="9"/>
  <c r="I2859" i="9"/>
  <c r="J2859" i="9"/>
  <c r="G2860" i="9"/>
  <c r="H2860" i="9"/>
  <c r="I2860" i="9"/>
  <c r="J2860" i="9"/>
  <c r="G2861" i="9"/>
  <c r="H2861" i="9"/>
  <c r="I2861" i="9"/>
  <c r="J2861" i="9"/>
  <c r="G2862" i="9"/>
  <c r="H2862" i="9"/>
  <c r="I2862" i="9"/>
  <c r="J2862" i="9"/>
  <c r="G2863" i="9"/>
  <c r="H2863" i="9"/>
  <c r="I2863" i="9"/>
  <c r="J2863" i="9"/>
  <c r="G2864" i="9"/>
  <c r="H2864" i="9"/>
  <c r="I2864" i="9"/>
  <c r="J2864" i="9"/>
  <c r="G2865" i="9"/>
  <c r="H2865" i="9"/>
  <c r="I2865" i="9"/>
  <c r="J2865" i="9"/>
  <c r="G2866" i="9"/>
  <c r="H2866" i="9"/>
  <c r="I2866" i="9"/>
  <c r="J2866" i="9"/>
  <c r="G2867" i="9"/>
  <c r="H2867" i="9"/>
  <c r="I2867" i="9"/>
  <c r="J2867" i="9"/>
  <c r="G2868" i="9"/>
  <c r="H2868" i="9"/>
  <c r="I2868" i="9"/>
  <c r="J2868" i="9"/>
  <c r="G2869" i="9"/>
  <c r="H2869" i="9"/>
  <c r="I2869" i="9"/>
  <c r="J2869" i="9"/>
  <c r="G2870" i="9"/>
  <c r="H2870" i="9"/>
  <c r="I2870" i="9"/>
  <c r="J2870" i="9"/>
  <c r="G2871" i="9"/>
  <c r="H2871" i="9"/>
  <c r="I2871" i="9"/>
  <c r="J2871" i="9"/>
  <c r="G2872" i="9"/>
  <c r="H2872" i="9"/>
  <c r="I2872" i="9"/>
  <c r="J2872" i="9"/>
  <c r="G2873" i="9"/>
  <c r="H2873" i="9"/>
  <c r="I2873" i="9"/>
  <c r="J2873" i="9"/>
  <c r="G2874" i="9"/>
  <c r="H2874" i="9"/>
  <c r="I2874" i="9"/>
  <c r="J2874" i="9"/>
  <c r="G2875" i="9"/>
  <c r="H2875" i="9"/>
  <c r="I2875" i="9"/>
  <c r="J2875" i="9"/>
  <c r="G2876" i="9"/>
  <c r="H2876" i="9"/>
  <c r="I2876" i="9"/>
  <c r="J2876" i="9"/>
  <c r="G2877" i="9"/>
  <c r="H2877" i="9"/>
  <c r="I2877" i="9"/>
  <c r="J2877" i="9"/>
  <c r="G2878" i="9"/>
  <c r="H2878" i="9"/>
  <c r="I2878" i="9"/>
  <c r="J2878" i="9"/>
  <c r="G2879" i="9"/>
  <c r="H2879" i="9"/>
  <c r="I2879" i="9"/>
  <c r="J2879" i="9"/>
  <c r="G2880" i="9"/>
  <c r="H2880" i="9"/>
  <c r="I2880" i="9"/>
  <c r="J2880" i="9"/>
  <c r="G2881" i="9"/>
  <c r="H2881" i="9"/>
  <c r="I2881" i="9"/>
  <c r="J2881" i="9"/>
  <c r="G2882" i="9"/>
  <c r="H2882" i="9"/>
  <c r="I2882" i="9"/>
  <c r="J2882" i="9"/>
  <c r="G2883" i="9"/>
  <c r="H2883" i="9"/>
  <c r="I2883" i="9"/>
  <c r="J2883" i="9"/>
  <c r="G2884" i="9"/>
  <c r="H2884" i="9"/>
  <c r="I2884" i="9"/>
  <c r="J2884" i="9"/>
  <c r="G2885" i="9"/>
  <c r="H2885" i="9"/>
  <c r="I2885" i="9"/>
  <c r="J2885" i="9"/>
  <c r="G2886" i="9"/>
  <c r="H2886" i="9"/>
  <c r="I2886" i="9"/>
  <c r="J2886" i="9"/>
  <c r="G2887" i="9"/>
  <c r="H2887" i="9"/>
  <c r="I2887" i="9"/>
  <c r="J2887" i="9"/>
  <c r="G2888" i="9"/>
  <c r="H2888" i="9"/>
  <c r="I2888" i="9"/>
  <c r="J2888" i="9"/>
  <c r="G2889" i="9"/>
  <c r="H2889" i="9"/>
  <c r="I2889" i="9"/>
  <c r="J2889" i="9"/>
  <c r="G2890" i="9"/>
  <c r="H2890" i="9"/>
  <c r="I2890" i="9"/>
  <c r="J2890" i="9"/>
  <c r="G2891" i="9"/>
  <c r="H2891" i="9"/>
  <c r="I2891" i="9"/>
  <c r="J2891" i="9"/>
  <c r="G2892" i="9"/>
  <c r="H2892" i="9"/>
  <c r="I2892" i="9"/>
  <c r="J2892" i="9"/>
  <c r="G2893" i="9"/>
  <c r="H2893" i="9"/>
  <c r="I2893" i="9"/>
  <c r="J2893" i="9"/>
  <c r="G2894" i="9"/>
  <c r="H2894" i="9"/>
  <c r="I2894" i="9"/>
  <c r="J2894" i="9"/>
  <c r="G2895" i="9"/>
  <c r="H2895" i="9"/>
  <c r="I2895" i="9"/>
  <c r="J2895" i="9"/>
  <c r="G2896" i="9"/>
  <c r="H2896" i="9"/>
  <c r="I2896" i="9"/>
  <c r="J2896" i="9"/>
  <c r="G2897" i="9"/>
  <c r="H2897" i="9"/>
  <c r="I2897" i="9"/>
  <c r="J2897" i="9"/>
  <c r="G2898" i="9"/>
  <c r="H2898" i="9"/>
  <c r="I2898" i="9"/>
  <c r="J2898" i="9"/>
  <c r="G2899" i="9"/>
  <c r="H2899" i="9"/>
  <c r="I2899" i="9"/>
  <c r="J2899" i="9"/>
  <c r="G2900" i="9"/>
  <c r="H2900" i="9"/>
  <c r="I2900" i="9"/>
  <c r="J2900" i="9"/>
  <c r="G2901" i="9"/>
  <c r="H2901" i="9"/>
  <c r="I2901" i="9"/>
  <c r="J2901" i="9"/>
  <c r="G2902" i="9"/>
  <c r="H2902" i="9"/>
  <c r="I2902" i="9"/>
  <c r="J2902" i="9"/>
  <c r="G2903" i="9"/>
  <c r="H2903" i="9"/>
  <c r="I2903" i="9"/>
  <c r="J2903" i="9"/>
  <c r="G2904" i="9"/>
  <c r="H2904" i="9"/>
  <c r="I2904" i="9"/>
  <c r="J2904" i="9"/>
  <c r="G2905" i="9"/>
  <c r="H2905" i="9"/>
  <c r="I2905" i="9"/>
  <c r="J2905" i="9"/>
  <c r="G2906" i="9"/>
  <c r="H2906" i="9"/>
  <c r="I2906" i="9"/>
  <c r="J2906" i="9"/>
  <c r="G2907" i="9"/>
  <c r="H2907" i="9"/>
  <c r="I2907" i="9"/>
  <c r="J2907" i="9"/>
  <c r="G2908" i="9"/>
  <c r="H2908" i="9"/>
  <c r="I2908" i="9"/>
  <c r="J2908" i="9"/>
  <c r="G2909" i="9"/>
  <c r="H2909" i="9"/>
  <c r="I2909" i="9"/>
  <c r="J2909" i="9"/>
  <c r="G2910" i="9"/>
  <c r="H2910" i="9"/>
  <c r="I2910" i="9"/>
  <c r="J2910" i="9"/>
  <c r="G2911" i="9"/>
  <c r="H2911" i="9"/>
  <c r="I2911" i="9"/>
  <c r="J2911" i="9"/>
  <c r="G2912" i="9"/>
  <c r="H2912" i="9"/>
  <c r="I2912" i="9"/>
  <c r="J2912" i="9"/>
  <c r="G2913" i="9"/>
  <c r="H2913" i="9"/>
  <c r="I2913" i="9"/>
  <c r="J2913" i="9"/>
  <c r="G2914" i="9"/>
  <c r="H2914" i="9"/>
  <c r="I2914" i="9"/>
  <c r="J2914" i="9"/>
  <c r="G2915" i="9"/>
  <c r="H2915" i="9"/>
  <c r="I2915" i="9"/>
  <c r="J2915" i="9"/>
  <c r="G2916" i="9"/>
  <c r="H2916" i="9"/>
  <c r="I2916" i="9"/>
  <c r="J2916" i="9"/>
  <c r="G2917" i="9"/>
  <c r="H2917" i="9"/>
  <c r="I2917" i="9"/>
  <c r="J2917" i="9"/>
  <c r="G2918" i="9"/>
  <c r="H2918" i="9"/>
  <c r="I2918" i="9"/>
  <c r="J2918" i="9"/>
  <c r="G2919" i="9"/>
  <c r="H2919" i="9"/>
  <c r="I2919" i="9"/>
  <c r="J2919" i="9"/>
  <c r="G2920" i="9"/>
  <c r="H2920" i="9"/>
  <c r="I2920" i="9"/>
  <c r="J2920" i="9"/>
  <c r="G2921" i="9"/>
  <c r="H2921" i="9"/>
  <c r="I2921" i="9"/>
  <c r="J2921" i="9"/>
  <c r="G2922" i="9"/>
  <c r="H2922" i="9"/>
  <c r="I2922" i="9"/>
  <c r="J2922" i="9"/>
  <c r="G2923" i="9"/>
  <c r="H2923" i="9"/>
  <c r="I2923" i="9"/>
  <c r="J2923" i="9"/>
  <c r="G2924" i="9"/>
  <c r="H2924" i="9"/>
  <c r="I2924" i="9"/>
  <c r="J2924" i="9"/>
  <c r="G2925" i="9"/>
  <c r="H2925" i="9"/>
  <c r="I2925" i="9"/>
  <c r="J2925" i="9"/>
  <c r="G2926" i="9"/>
  <c r="H2926" i="9"/>
  <c r="I2926" i="9"/>
  <c r="J2926" i="9"/>
  <c r="A4" i="9"/>
  <c r="B4" i="9"/>
  <c r="C4" i="9"/>
  <c r="D4" i="9"/>
  <c r="E4" i="9"/>
  <c r="A5" i="9"/>
  <c r="B5" i="9"/>
  <c r="C5" i="9"/>
  <c r="D5" i="9"/>
  <c r="E5" i="9"/>
  <c r="A6" i="9"/>
  <c r="B6" i="9"/>
  <c r="C6" i="9"/>
  <c r="D6" i="9"/>
  <c r="E6" i="9"/>
  <c r="A7" i="9"/>
  <c r="B7" i="9"/>
  <c r="C7" i="9"/>
  <c r="D7" i="9"/>
  <c r="E7" i="9"/>
  <c r="A8" i="9"/>
  <c r="B8" i="9"/>
  <c r="C8" i="9"/>
  <c r="D8" i="9"/>
  <c r="E8" i="9"/>
  <c r="A9" i="9"/>
  <c r="B9" i="9"/>
  <c r="C9" i="9"/>
  <c r="D9" i="9"/>
  <c r="E9" i="9"/>
  <c r="A10" i="9"/>
  <c r="B10" i="9"/>
  <c r="C10" i="9"/>
  <c r="D10" i="9"/>
  <c r="E10" i="9"/>
  <c r="A11" i="9"/>
  <c r="B11" i="9"/>
  <c r="C11" i="9"/>
  <c r="D11" i="9"/>
  <c r="E11" i="9"/>
  <c r="A12" i="9"/>
  <c r="B12" i="9"/>
  <c r="C12" i="9"/>
  <c r="D12" i="9"/>
  <c r="E12" i="9"/>
  <c r="A13" i="9"/>
  <c r="B13" i="9"/>
  <c r="C13" i="9"/>
  <c r="D13" i="9"/>
  <c r="E13" i="9"/>
  <c r="A14" i="9"/>
  <c r="B14" i="9"/>
  <c r="C14" i="9"/>
  <c r="D14" i="9"/>
  <c r="E14" i="9"/>
  <c r="A15" i="9"/>
  <c r="B15" i="9"/>
  <c r="C15" i="9"/>
  <c r="D15" i="9"/>
  <c r="E15" i="9"/>
  <c r="A16" i="9"/>
  <c r="B16" i="9"/>
  <c r="C16" i="9"/>
  <c r="D16" i="9"/>
  <c r="E16" i="9"/>
  <c r="A17" i="9"/>
  <c r="B17" i="9"/>
  <c r="C17" i="9"/>
  <c r="D17" i="9"/>
  <c r="E17" i="9"/>
  <c r="A18" i="9"/>
  <c r="B18" i="9"/>
  <c r="C18" i="9"/>
  <c r="D18" i="9"/>
  <c r="E18" i="9"/>
  <c r="A19" i="9"/>
  <c r="B19" i="9"/>
  <c r="C19" i="9"/>
  <c r="D19" i="9"/>
  <c r="E19" i="9"/>
  <c r="A20" i="9"/>
  <c r="B20" i="9"/>
  <c r="C20" i="9"/>
  <c r="D20" i="9"/>
  <c r="E20" i="9"/>
  <c r="A21" i="9"/>
  <c r="B21" i="9"/>
  <c r="C21" i="9"/>
  <c r="D21" i="9"/>
  <c r="E21" i="9"/>
  <c r="A22" i="9"/>
  <c r="B22" i="9"/>
  <c r="C22" i="9"/>
  <c r="D22" i="9"/>
  <c r="E22" i="9"/>
  <c r="A23" i="9"/>
  <c r="B23" i="9"/>
  <c r="C23" i="9"/>
  <c r="D23" i="9"/>
  <c r="E23" i="9"/>
  <c r="A24" i="9"/>
  <c r="B24" i="9"/>
  <c r="C24" i="9"/>
  <c r="D24" i="9"/>
  <c r="E24" i="9"/>
  <c r="A25" i="9"/>
  <c r="B25" i="9"/>
  <c r="C25" i="9"/>
  <c r="D25" i="9"/>
  <c r="E25" i="9"/>
  <c r="A26" i="9"/>
  <c r="B26" i="9"/>
  <c r="C26" i="9"/>
  <c r="D26" i="9"/>
  <c r="E26" i="9"/>
  <c r="A27" i="9"/>
  <c r="B27" i="9"/>
  <c r="C27" i="9"/>
  <c r="D27" i="9"/>
  <c r="E27" i="9"/>
  <c r="A28" i="9"/>
  <c r="B28" i="9"/>
  <c r="C28" i="9"/>
  <c r="D28" i="9"/>
  <c r="E28" i="9"/>
  <c r="A29" i="9"/>
  <c r="B29" i="9"/>
  <c r="C29" i="9"/>
  <c r="D29" i="9"/>
  <c r="E29" i="9"/>
  <c r="A30" i="9"/>
  <c r="B30" i="9"/>
  <c r="C30" i="9"/>
  <c r="D30" i="9"/>
  <c r="E30" i="9"/>
  <c r="A31" i="9"/>
  <c r="B31" i="9"/>
  <c r="C31" i="9"/>
  <c r="D31" i="9"/>
  <c r="E31" i="9"/>
  <c r="A32" i="9"/>
  <c r="B32" i="9"/>
  <c r="C32" i="9"/>
  <c r="D32" i="9"/>
  <c r="E32" i="9"/>
  <c r="A33" i="9"/>
  <c r="B33" i="9"/>
  <c r="C33" i="9"/>
  <c r="D33" i="9"/>
  <c r="E33" i="9"/>
  <c r="A34" i="9"/>
  <c r="B34" i="9"/>
  <c r="C34" i="9"/>
  <c r="D34" i="9"/>
  <c r="E34" i="9"/>
  <c r="A35" i="9"/>
  <c r="B35" i="9"/>
  <c r="C35" i="9"/>
  <c r="D35" i="9"/>
  <c r="E35" i="9"/>
  <c r="A36" i="9"/>
  <c r="B36" i="9"/>
  <c r="C36" i="9"/>
  <c r="D36" i="9"/>
  <c r="E36" i="9"/>
  <c r="A37" i="9"/>
  <c r="B37" i="9"/>
  <c r="C37" i="9"/>
  <c r="D37" i="9"/>
  <c r="E37" i="9"/>
  <c r="A38" i="9"/>
  <c r="B38" i="9"/>
  <c r="C38" i="9"/>
  <c r="D38" i="9"/>
  <c r="E38" i="9"/>
  <c r="A39" i="9"/>
  <c r="B39" i="9"/>
  <c r="C39" i="9"/>
  <c r="D39" i="9"/>
  <c r="E39" i="9"/>
  <c r="A40" i="9"/>
  <c r="B40" i="9"/>
  <c r="C40" i="9"/>
  <c r="D40" i="9"/>
  <c r="E40" i="9"/>
  <c r="A41" i="9"/>
  <c r="B41" i="9"/>
  <c r="C41" i="9"/>
  <c r="D41" i="9"/>
  <c r="E41" i="9"/>
  <c r="A42" i="9"/>
  <c r="B42" i="9"/>
  <c r="C42" i="9"/>
  <c r="D42" i="9"/>
  <c r="E42" i="9"/>
  <c r="A43" i="9"/>
  <c r="B43" i="9"/>
  <c r="C43" i="9"/>
  <c r="D43" i="9"/>
  <c r="E43" i="9"/>
  <c r="A44" i="9"/>
  <c r="B44" i="9"/>
  <c r="C44" i="9"/>
  <c r="D44" i="9"/>
  <c r="E44" i="9"/>
  <c r="A45" i="9"/>
  <c r="B45" i="9"/>
  <c r="C45" i="9"/>
  <c r="D45" i="9"/>
  <c r="E45" i="9"/>
  <c r="A46" i="9"/>
  <c r="B46" i="9"/>
  <c r="C46" i="9"/>
  <c r="D46" i="9"/>
  <c r="E46" i="9"/>
  <c r="A47" i="9"/>
  <c r="B47" i="9"/>
  <c r="C47" i="9"/>
  <c r="D47" i="9"/>
  <c r="E47" i="9"/>
  <c r="A48" i="9"/>
  <c r="B48" i="9"/>
  <c r="C48" i="9"/>
  <c r="D48" i="9"/>
  <c r="E48" i="9"/>
  <c r="A49" i="9"/>
  <c r="B49" i="9"/>
  <c r="C49" i="9"/>
  <c r="D49" i="9"/>
  <c r="E49" i="9"/>
  <c r="A50" i="9"/>
  <c r="B50" i="9"/>
  <c r="C50" i="9"/>
  <c r="D50" i="9"/>
  <c r="E50" i="9"/>
  <c r="A51" i="9"/>
  <c r="B51" i="9"/>
  <c r="C51" i="9"/>
  <c r="D51" i="9"/>
  <c r="E51" i="9"/>
  <c r="A52" i="9"/>
  <c r="B52" i="9"/>
  <c r="C52" i="9"/>
  <c r="D52" i="9"/>
  <c r="E52" i="9"/>
  <c r="A53" i="9"/>
  <c r="B53" i="9"/>
  <c r="C53" i="9"/>
  <c r="D53" i="9"/>
  <c r="E53" i="9"/>
  <c r="A54" i="9"/>
  <c r="B54" i="9"/>
  <c r="C54" i="9"/>
  <c r="D54" i="9"/>
  <c r="E54" i="9"/>
  <c r="A55" i="9"/>
  <c r="B55" i="9"/>
  <c r="C55" i="9"/>
  <c r="D55" i="9"/>
  <c r="E55" i="9"/>
  <c r="A56" i="9"/>
  <c r="B56" i="9"/>
  <c r="C56" i="9"/>
  <c r="D56" i="9"/>
  <c r="E56" i="9"/>
  <c r="A57" i="9"/>
  <c r="B57" i="9"/>
  <c r="C57" i="9"/>
  <c r="D57" i="9"/>
  <c r="E57" i="9"/>
  <c r="A58" i="9"/>
  <c r="B58" i="9"/>
  <c r="C58" i="9"/>
  <c r="D58" i="9"/>
  <c r="E58" i="9"/>
  <c r="A59" i="9"/>
  <c r="B59" i="9"/>
  <c r="C59" i="9"/>
  <c r="D59" i="9"/>
  <c r="E59" i="9"/>
  <c r="A60" i="9"/>
  <c r="B60" i="9"/>
  <c r="C60" i="9"/>
  <c r="D60" i="9"/>
  <c r="E60" i="9"/>
  <c r="A61" i="9"/>
  <c r="B61" i="9"/>
  <c r="C61" i="9"/>
  <c r="D61" i="9"/>
  <c r="E61" i="9"/>
  <c r="A62" i="9"/>
  <c r="B62" i="9"/>
  <c r="C62" i="9"/>
  <c r="D62" i="9"/>
  <c r="E62" i="9"/>
  <c r="A63" i="9"/>
  <c r="B63" i="9"/>
  <c r="C63" i="9"/>
  <c r="D63" i="9"/>
  <c r="E63" i="9"/>
  <c r="A64" i="9"/>
  <c r="B64" i="9"/>
  <c r="C64" i="9"/>
  <c r="D64" i="9"/>
  <c r="E64" i="9"/>
  <c r="A65" i="9"/>
  <c r="B65" i="9"/>
  <c r="C65" i="9"/>
  <c r="D65" i="9"/>
  <c r="E65" i="9"/>
  <c r="A66" i="9"/>
  <c r="B66" i="9"/>
  <c r="C66" i="9"/>
  <c r="D66" i="9"/>
  <c r="E66" i="9"/>
  <c r="A67" i="9"/>
  <c r="B67" i="9"/>
  <c r="C67" i="9"/>
  <c r="D67" i="9"/>
  <c r="E67" i="9"/>
  <c r="A68" i="9"/>
  <c r="B68" i="9"/>
  <c r="C68" i="9"/>
  <c r="D68" i="9"/>
  <c r="E68" i="9"/>
  <c r="A69" i="9"/>
  <c r="B69" i="9"/>
  <c r="C69" i="9"/>
  <c r="D69" i="9"/>
  <c r="E69" i="9"/>
  <c r="A70" i="9"/>
  <c r="B70" i="9"/>
  <c r="C70" i="9"/>
  <c r="D70" i="9"/>
  <c r="E70" i="9"/>
  <c r="A71" i="9"/>
  <c r="B71" i="9"/>
  <c r="C71" i="9"/>
  <c r="D71" i="9"/>
  <c r="E71" i="9"/>
  <c r="A72" i="9"/>
  <c r="B72" i="9"/>
  <c r="C72" i="9"/>
  <c r="D72" i="9"/>
  <c r="E72" i="9"/>
  <c r="A73" i="9"/>
  <c r="B73" i="9"/>
  <c r="C73" i="9"/>
  <c r="D73" i="9"/>
  <c r="E73" i="9"/>
  <c r="A74" i="9"/>
  <c r="B74" i="9"/>
  <c r="C74" i="9"/>
  <c r="D74" i="9"/>
  <c r="E74" i="9"/>
  <c r="A75" i="9"/>
  <c r="B75" i="9"/>
  <c r="C75" i="9"/>
  <c r="D75" i="9"/>
  <c r="E75" i="9"/>
  <c r="A76" i="9"/>
  <c r="B76" i="9"/>
  <c r="C76" i="9"/>
  <c r="D76" i="9"/>
  <c r="E76" i="9"/>
  <c r="A77" i="9"/>
  <c r="B77" i="9"/>
  <c r="C77" i="9"/>
  <c r="D77" i="9"/>
  <c r="E77" i="9"/>
  <c r="A78" i="9"/>
  <c r="B78" i="9"/>
  <c r="C78" i="9"/>
  <c r="D78" i="9"/>
  <c r="E78" i="9"/>
  <c r="A79" i="9"/>
  <c r="B79" i="9"/>
  <c r="C79" i="9"/>
  <c r="D79" i="9"/>
  <c r="E79" i="9"/>
  <c r="A80" i="9"/>
  <c r="B80" i="9"/>
  <c r="C80" i="9"/>
  <c r="D80" i="9"/>
  <c r="E80" i="9"/>
  <c r="A81" i="9"/>
  <c r="B81" i="9"/>
  <c r="C81" i="9"/>
  <c r="D81" i="9"/>
  <c r="E81" i="9"/>
  <c r="A82" i="9"/>
  <c r="B82" i="9"/>
  <c r="C82" i="9"/>
  <c r="D82" i="9"/>
  <c r="E82" i="9"/>
  <c r="A83" i="9"/>
  <c r="B83" i="9"/>
  <c r="C83" i="9"/>
  <c r="D83" i="9"/>
  <c r="E83" i="9"/>
  <c r="A84" i="9"/>
  <c r="B84" i="9"/>
  <c r="C84" i="9"/>
  <c r="D84" i="9"/>
  <c r="E84" i="9"/>
  <c r="A85" i="9"/>
  <c r="B85" i="9"/>
  <c r="C85" i="9"/>
  <c r="D85" i="9"/>
  <c r="E85" i="9"/>
  <c r="A86" i="9"/>
  <c r="B86" i="9"/>
  <c r="C86" i="9"/>
  <c r="D86" i="9"/>
  <c r="E86" i="9"/>
  <c r="A87" i="9"/>
  <c r="B87" i="9"/>
  <c r="C87" i="9"/>
  <c r="D87" i="9"/>
  <c r="E87" i="9"/>
  <c r="A88" i="9"/>
  <c r="B88" i="9"/>
  <c r="C88" i="9"/>
  <c r="D88" i="9"/>
  <c r="E88" i="9"/>
  <c r="A89" i="9"/>
  <c r="B89" i="9"/>
  <c r="C89" i="9"/>
  <c r="D89" i="9"/>
  <c r="E89" i="9"/>
  <c r="A90" i="9"/>
  <c r="B90" i="9"/>
  <c r="C90" i="9"/>
  <c r="D90" i="9"/>
  <c r="E90" i="9"/>
  <c r="A91" i="9"/>
  <c r="B91" i="9"/>
  <c r="C91" i="9"/>
  <c r="D91" i="9"/>
  <c r="E91" i="9"/>
  <c r="A92" i="9"/>
  <c r="B92" i="9"/>
  <c r="C92" i="9"/>
  <c r="D92" i="9"/>
  <c r="E92" i="9"/>
  <c r="A93" i="9"/>
  <c r="B93" i="9"/>
  <c r="C93" i="9"/>
  <c r="D93" i="9"/>
  <c r="E93" i="9"/>
  <c r="A94" i="9"/>
  <c r="B94" i="9"/>
  <c r="C94" i="9"/>
  <c r="D94" i="9"/>
  <c r="E94" i="9"/>
  <c r="A95" i="9"/>
  <c r="B95" i="9"/>
  <c r="C95" i="9"/>
  <c r="D95" i="9"/>
  <c r="E95" i="9"/>
  <c r="A96" i="9"/>
  <c r="B96" i="9"/>
  <c r="C96" i="9"/>
  <c r="D96" i="9"/>
  <c r="E96" i="9"/>
  <c r="A97" i="9"/>
  <c r="B97" i="9"/>
  <c r="C97" i="9"/>
  <c r="D97" i="9"/>
  <c r="E97" i="9"/>
  <c r="A98" i="9"/>
  <c r="B98" i="9"/>
  <c r="C98" i="9"/>
  <c r="D98" i="9"/>
  <c r="E98" i="9"/>
  <c r="A99" i="9"/>
  <c r="B99" i="9"/>
  <c r="C99" i="9"/>
  <c r="D99" i="9"/>
  <c r="E99" i="9"/>
  <c r="A100" i="9"/>
  <c r="B100" i="9"/>
  <c r="C100" i="9"/>
  <c r="D100" i="9"/>
  <c r="E100" i="9"/>
  <c r="A101" i="9"/>
  <c r="B101" i="9"/>
  <c r="C101" i="9"/>
  <c r="D101" i="9"/>
  <c r="E101" i="9"/>
  <c r="A102" i="9"/>
  <c r="B102" i="9"/>
  <c r="C102" i="9"/>
  <c r="D102" i="9"/>
  <c r="E102" i="9"/>
  <c r="A103" i="9"/>
  <c r="B103" i="9"/>
  <c r="C103" i="9"/>
  <c r="D103" i="9"/>
  <c r="E103" i="9"/>
  <c r="A104" i="9"/>
  <c r="B104" i="9"/>
  <c r="C104" i="9"/>
  <c r="D104" i="9"/>
  <c r="E104" i="9"/>
  <c r="A105" i="9"/>
  <c r="B105" i="9"/>
  <c r="C105" i="9"/>
  <c r="D105" i="9"/>
  <c r="E105" i="9"/>
  <c r="A106" i="9"/>
  <c r="B106" i="9"/>
  <c r="C106" i="9"/>
  <c r="D106" i="9"/>
  <c r="E106" i="9"/>
  <c r="A107" i="9"/>
  <c r="B107" i="9"/>
  <c r="C107" i="9"/>
  <c r="D107" i="9"/>
  <c r="E107" i="9"/>
  <c r="A108" i="9"/>
  <c r="B108" i="9"/>
  <c r="C108" i="9"/>
  <c r="D108" i="9"/>
  <c r="E108" i="9"/>
  <c r="A109" i="9"/>
  <c r="B109" i="9"/>
  <c r="C109" i="9"/>
  <c r="D109" i="9"/>
  <c r="E109" i="9"/>
  <c r="A110" i="9"/>
  <c r="B110" i="9"/>
  <c r="C110" i="9"/>
  <c r="D110" i="9"/>
  <c r="E110" i="9"/>
  <c r="A111" i="9"/>
  <c r="B111" i="9"/>
  <c r="C111" i="9"/>
  <c r="D111" i="9"/>
  <c r="E111" i="9"/>
  <c r="A112" i="9"/>
  <c r="B112" i="9"/>
  <c r="C112" i="9"/>
  <c r="D112" i="9"/>
  <c r="E112" i="9"/>
  <c r="A113" i="9"/>
  <c r="B113" i="9"/>
  <c r="C113" i="9"/>
  <c r="D113" i="9"/>
  <c r="E113" i="9"/>
  <c r="A114" i="9"/>
  <c r="B114" i="9"/>
  <c r="C114" i="9"/>
  <c r="D114" i="9"/>
  <c r="E114" i="9"/>
  <c r="A115" i="9"/>
  <c r="B115" i="9"/>
  <c r="C115" i="9"/>
  <c r="D115" i="9"/>
  <c r="E115" i="9"/>
  <c r="A116" i="9"/>
  <c r="B116" i="9"/>
  <c r="C116" i="9"/>
  <c r="D116" i="9"/>
  <c r="E116" i="9"/>
  <c r="A117" i="9"/>
  <c r="B117" i="9"/>
  <c r="C117" i="9"/>
  <c r="D117" i="9"/>
  <c r="E117" i="9"/>
  <c r="A118" i="9"/>
  <c r="B118" i="9"/>
  <c r="C118" i="9"/>
  <c r="D118" i="9"/>
  <c r="E118" i="9"/>
  <c r="A119" i="9"/>
  <c r="B119" i="9"/>
  <c r="C119" i="9"/>
  <c r="D119" i="9"/>
  <c r="E119" i="9"/>
  <c r="A120" i="9"/>
  <c r="B120" i="9"/>
  <c r="C120" i="9"/>
  <c r="D120" i="9"/>
  <c r="E120" i="9"/>
  <c r="A121" i="9"/>
  <c r="B121" i="9"/>
  <c r="C121" i="9"/>
  <c r="D121" i="9"/>
  <c r="E121" i="9"/>
  <c r="A122" i="9"/>
  <c r="B122" i="9"/>
  <c r="C122" i="9"/>
  <c r="D122" i="9"/>
  <c r="E122" i="9"/>
  <c r="A123" i="9"/>
  <c r="B123" i="9"/>
  <c r="C123" i="9"/>
  <c r="D123" i="9"/>
  <c r="E123" i="9"/>
  <c r="A124" i="9"/>
  <c r="B124" i="9"/>
  <c r="C124" i="9"/>
  <c r="D124" i="9"/>
  <c r="E124" i="9"/>
  <c r="A125" i="9"/>
  <c r="B125" i="9"/>
  <c r="C125" i="9"/>
  <c r="D125" i="9"/>
  <c r="E125" i="9"/>
  <c r="A126" i="9"/>
  <c r="B126" i="9"/>
  <c r="C126" i="9"/>
  <c r="D126" i="9"/>
  <c r="E126" i="9"/>
  <c r="A127" i="9"/>
  <c r="B127" i="9"/>
  <c r="C127" i="9"/>
  <c r="D127" i="9"/>
  <c r="E127" i="9"/>
  <c r="A128" i="9"/>
  <c r="B128" i="9"/>
  <c r="C128" i="9"/>
  <c r="D128" i="9"/>
  <c r="E128" i="9"/>
  <c r="A129" i="9"/>
  <c r="B129" i="9"/>
  <c r="C129" i="9"/>
  <c r="D129" i="9"/>
  <c r="E129" i="9"/>
  <c r="A130" i="9"/>
  <c r="B130" i="9"/>
  <c r="C130" i="9"/>
  <c r="D130" i="9"/>
  <c r="E130" i="9"/>
  <c r="A131" i="9"/>
  <c r="B131" i="9"/>
  <c r="C131" i="9"/>
  <c r="D131" i="9"/>
  <c r="E131" i="9"/>
  <c r="A132" i="9"/>
  <c r="B132" i="9"/>
  <c r="C132" i="9"/>
  <c r="D132" i="9"/>
  <c r="E132" i="9"/>
  <c r="A133" i="9"/>
  <c r="B133" i="9"/>
  <c r="C133" i="9"/>
  <c r="D133" i="9"/>
  <c r="E133" i="9"/>
  <c r="A134" i="9"/>
  <c r="B134" i="9"/>
  <c r="C134" i="9"/>
  <c r="D134" i="9"/>
  <c r="E134" i="9"/>
  <c r="A135" i="9"/>
  <c r="B135" i="9"/>
  <c r="C135" i="9"/>
  <c r="D135" i="9"/>
  <c r="E135" i="9"/>
  <c r="A136" i="9"/>
  <c r="B136" i="9"/>
  <c r="C136" i="9"/>
  <c r="D136" i="9"/>
  <c r="E136" i="9"/>
  <c r="A137" i="9"/>
  <c r="B137" i="9"/>
  <c r="C137" i="9"/>
  <c r="D137" i="9"/>
  <c r="E137" i="9"/>
  <c r="A138" i="9"/>
  <c r="B138" i="9"/>
  <c r="C138" i="9"/>
  <c r="D138" i="9"/>
  <c r="E138" i="9"/>
  <c r="A139" i="9"/>
  <c r="B139" i="9"/>
  <c r="C139" i="9"/>
  <c r="D139" i="9"/>
  <c r="E139" i="9"/>
  <c r="A140" i="9"/>
  <c r="B140" i="9"/>
  <c r="C140" i="9"/>
  <c r="D140" i="9"/>
  <c r="E140" i="9"/>
  <c r="A141" i="9"/>
  <c r="B141" i="9"/>
  <c r="C141" i="9"/>
  <c r="D141" i="9"/>
  <c r="E141" i="9"/>
  <c r="A142" i="9"/>
  <c r="B142" i="9"/>
  <c r="C142" i="9"/>
  <c r="D142" i="9"/>
  <c r="E142" i="9"/>
  <c r="A143" i="9"/>
  <c r="B143" i="9"/>
  <c r="C143" i="9"/>
  <c r="D143" i="9"/>
  <c r="E143" i="9"/>
  <c r="A144" i="9"/>
  <c r="B144" i="9"/>
  <c r="C144" i="9"/>
  <c r="D144" i="9"/>
  <c r="E144" i="9"/>
  <c r="A145" i="9"/>
  <c r="B145" i="9"/>
  <c r="C145" i="9"/>
  <c r="D145" i="9"/>
  <c r="E145" i="9"/>
  <c r="A146" i="9"/>
  <c r="B146" i="9"/>
  <c r="C146" i="9"/>
  <c r="D146" i="9"/>
  <c r="E146" i="9"/>
  <c r="A147" i="9"/>
  <c r="B147" i="9"/>
  <c r="C147" i="9"/>
  <c r="D147" i="9"/>
  <c r="E147" i="9"/>
  <c r="A148" i="9"/>
  <c r="B148" i="9"/>
  <c r="C148" i="9"/>
  <c r="D148" i="9"/>
  <c r="E148" i="9"/>
  <c r="A149" i="9"/>
  <c r="B149" i="9"/>
  <c r="C149" i="9"/>
  <c r="D149" i="9"/>
  <c r="E149" i="9"/>
  <c r="A150" i="9"/>
  <c r="B150" i="9"/>
  <c r="C150" i="9"/>
  <c r="D150" i="9"/>
  <c r="E150" i="9"/>
  <c r="A151" i="9"/>
  <c r="B151" i="9"/>
  <c r="C151" i="9"/>
  <c r="D151" i="9"/>
  <c r="E151" i="9"/>
  <c r="A152" i="9"/>
  <c r="B152" i="9"/>
  <c r="C152" i="9"/>
  <c r="D152" i="9"/>
  <c r="E152" i="9"/>
  <c r="A153" i="9"/>
  <c r="B153" i="9"/>
  <c r="C153" i="9"/>
  <c r="D153" i="9"/>
  <c r="E153" i="9"/>
  <c r="A154" i="9"/>
  <c r="B154" i="9"/>
  <c r="C154" i="9"/>
  <c r="D154" i="9"/>
  <c r="E154" i="9"/>
  <c r="A155" i="9"/>
  <c r="B155" i="9"/>
  <c r="C155" i="9"/>
  <c r="D155" i="9"/>
  <c r="E155" i="9"/>
  <c r="A156" i="9"/>
  <c r="B156" i="9"/>
  <c r="C156" i="9"/>
  <c r="D156" i="9"/>
  <c r="E156" i="9"/>
  <c r="A157" i="9"/>
  <c r="B157" i="9"/>
  <c r="C157" i="9"/>
  <c r="D157" i="9"/>
  <c r="E157" i="9"/>
  <c r="A158" i="9"/>
  <c r="B158" i="9"/>
  <c r="C158" i="9"/>
  <c r="D158" i="9"/>
  <c r="E158" i="9"/>
  <c r="A159" i="9"/>
  <c r="B159" i="9"/>
  <c r="C159" i="9"/>
  <c r="D159" i="9"/>
  <c r="E159" i="9"/>
  <c r="A160" i="9"/>
  <c r="B160" i="9"/>
  <c r="C160" i="9"/>
  <c r="D160" i="9"/>
  <c r="E160" i="9"/>
  <c r="A161" i="9"/>
  <c r="B161" i="9"/>
  <c r="C161" i="9"/>
  <c r="D161" i="9"/>
  <c r="E161" i="9"/>
  <c r="A162" i="9"/>
  <c r="B162" i="9"/>
  <c r="C162" i="9"/>
  <c r="D162" i="9"/>
  <c r="E162" i="9"/>
  <c r="A163" i="9"/>
  <c r="B163" i="9"/>
  <c r="C163" i="9"/>
  <c r="D163" i="9"/>
  <c r="E163" i="9"/>
  <c r="A164" i="9"/>
  <c r="B164" i="9"/>
  <c r="C164" i="9"/>
  <c r="D164" i="9"/>
  <c r="E164" i="9"/>
  <c r="A165" i="9"/>
  <c r="B165" i="9"/>
  <c r="C165" i="9"/>
  <c r="D165" i="9"/>
  <c r="E165" i="9"/>
  <c r="A166" i="9"/>
  <c r="B166" i="9"/>
  <c r="C166" i="9"/>
  <c r="D166" i="9"/>
  <c r="E166" i="9"/>
  <c r="A167" i="9"/>
  <c r="B167" i="9"/>
  <c r="C167" i="9"/>
  <c r="D167" i="9"/>
  <c r="E167" i="9"/>
  <c r="A168" i="9"/>
  <c r="B168" i="9"/>
  <c r="C168" i="9"/>
  <c r="D168" i="9"/>
  <c r="E168" i="9"/>
  <c r="A169" i="9"/>
  <c r="B169" i="9"/>
  <c r="C169" i="9"/>
  <c r="D169" i="9"/>
  <c r="E169" i="9"/>
  <c r="A170" i="9"/>
  <c r="B170" i="9"/>
  <c r="C170" i="9"/>
  <c r="D170" i="9"/>
  <c r="E170" i="9"/>
  <c r="A171" i="9"/>
  <c r="B171" i="9"/>
  <c r="C171" i="9"/>
  <c r="D171" i="9"/>
  <c r="E171" i="9"/>
  <c r="A172" i="9"/>
  <c r="B172" i="9"/>
  <c r="C172" i="9"/>
  <c r="D172" i="9"/>
  <c r="E172" i="9"/>
  <c r="A173" i="9"/>
  <c r="B173" i="9"/>
  <c r="C173" i="9"/>
  <c r="D173" i="9"/>
  <c r="E173" i="9"/>
  <c r="A174" i="9"/>
  <c r="B174" i="9"/>
  <c r="C174" i="9"/>
  <c r="D174" i="9"/>
  <c r="E174" i="9"/>
  <c r="A175" i="9"/>
  <c r="B175" i="9"/>
  <c r="C175" i="9"/>
  <c r="D175" i="9"/>
  <c r="E175" i="9"/>
  <c r="A176" i="9"/>
  <c r="B176" i="9"/>
  <c r="C176" i="9"/>
  <c r="D176" i="9"/>
  <c r="E176" i="9"/>
  <c r="A177" i="9"/>
  <c r="B177" i="9"/>
  <c r="C177" i="9"/>
  <c r="D177" i="9"/>
  <c r="E177" i="9"/>
  <c r="A178" i="9"/>
  <c r="B178" i="9"/>
  <c r="C178" i="9"/>
  <c r="D178" i="9"/>
  <c r="E178" i="9"/>
  <c r="A179" i="9"/>
  <c r="B179" i="9"/>
  <c r="C179" i="9"/>
  <c r="D179" i="9"/>
  <c r="E179" i="9"/>
  <c r="A180" i="9"/>
  <c r="B180" i="9"/>
  <c r="C180" i="9"/>
  <c r="D180" i="9"/>
  <c r="E180" i="9"/>
  <c r="A181" i="9"/>
  <c r="B181" i="9"/>
  <c r="C181" i="9"/>
  <c r="D181" i="9"/>
  <c r="E181" i="9"/>
  <c r="A182" i="9"/>
  <c r="B182" i="9"/>
  <c r="C182" i="9"/>
  <c r="D182" i="9"/>
  <c r="E182" i="9"/>
  <c r="A183" i="9"/>
  <c r="B183" i="9"/>
  <c r="C183" i="9"/>
  <c r="D183" i="9"/>
  <c r="E183" i="9"/>
  <c r="A184" i="9"/>
  <c r="B184" i="9"/>
  <c r="C184" i="9"/>
  <c r="D184" i="9"/>
  <c r="E184" i="9"/>
  <c r="A185" i="9"/>
  <c r="B185" i="9"/>
  <c r="C185" i="9"/>
  <c r="D185" i="9"/>
  <c r="E185" i="9"/>
  <c r="A186" i="9"/>
  <c r="B186" i="9"/>
  <c r="C186" i="9"/>
  <c r="D186" i="9"/>
  <c r="E186" i="9"/>
  <c r="A187" i="9"/>
  <c r="B187" i="9"/>
  <c r="C187" i="9"/>
  <c r="D187" i="9"/>
  <c r="E187" i="9"/>
  <c r="A188" i="9"/>
  <c r="B188" i="9"/>
  <c r="C188" i="9"/>
  <c r="D188" i="9"/>
  <c r="E188" i="9"/>
  <c r="A189" i="9"/>
  <c r="B189" i="9"/>
  <c r="C189" i="9"/>
  <c r="D189" i="9"/>
  <c r="E189" i="9"/>
  <c r="A190" i="9"/>
  <c r="B190" i="9"/>
  <c r="C190" i="9"/>
  <c r="D190" i="9"/>
  <c r="E190" i="9"/>
  <c r="A191" i="9"/>
  <c r="B191" i="9"/>
  <c r="C191" i="9"/>
  <c r="D191" i="9"/>
  <c r="E191" i="9"/>
  <c r="A192" i="9"/>
  <c r="B192" i="9"/>
  <c r="C192" i="9"/>
  <c r="D192" i="9"/>
  <c r="E192" i="9"/>
  <c r="A193" i="9"/>
  <c r="B193" i="9"/>
  <c r="C193" i="9"/>
  <c r="D193" i="9"/>
  <c r="E193" i="9"/>
  <c r="A194" i="9"/>
  <c r="B194" i="9"/>
  <c r="C194" i="9"/>
  <c r="D194" i="9"/>
  <c r="E194" i="9"/>
  <c r="A195" i="9"/>
  <c r="B195" i="9"/>
  <c r="C195" i="9"/>
  <c r="D195" i="9"/>
  <c r="E195" i="9"/>
  <c r="A196" i="9"/>
  <c r="B196" i="9"/>
  <c r="C196" i="9"/>
  <c r="D196" i="9"/>
  <c r="E196" i="9"/>
  <c r="A197" i="9"/>
  <c r="B197" i="9"/>
  <c r="C197" i="9"/>
  <c r="D197" i="9"/>
  <c r="E197" i="9"/>
  <c r="A198" i="9"/>
  <c r="B198" i="9"/>
  <c r="C198" i="9"/>
  <c r="D198" i="9"/>
  <c r="E198" i="9"/>
  <c r="A199" i="9"/>
  <c r="B199" i="9"/>
  <c r="C199" i="9"/>
  <c r="D199" i="9"/>
  <c r="E199" i="9"/>
  <c r="A200" i="9"/>
  <c r="B200" i="9"/>
  <c r="C200" i="9"/>
  <c r="D200" i="9"/>
  <c r="E200" i="9"/>
  <c r="A201" i="9"/>
  <c r="B201" i="9"/>
  <c r="C201" i="9"/>
  <c r="D201" i="9"/>
  <c r="E201" i="9"/>
  <c r="A202" i="9"/>
  <c r="B202" i="9"/>
  <c r="C202" i="9"/>
  <c r="D202" i="9"/>
  <c r="E202" i="9"/>
  <c r="A203" i="9"/>
  <c r="B203" i="9"/>
  <c r="C203" i="9"/>
  <c r="D203" i="9"/>
  <c r="E203" i="9"/>
  <c r="A204" i="9"/>
  <c r="B204" i="9"/>
  <c r="C204" i="9"/>
  <c r="D204" i="9"/>
  <c r="E204" i="9"/>
  <c r="A205" i="9"/>
  <c r="B205" i="9"/>
  <c r="C205" i="9"/>
  <c r="D205" i="9"/>
  <c r="E205" i="9"/>
  <c r="A206" i="9"/>
  <c r="B206" i="9"/>
  <c r="C206" i="9"/>
  <c r="D206" i="9"/>
  <c r="E206" i="9"/>
  <c r="A207" i="9"/>
  <c r="B207" i="9"/>
  <c r="C207" i="9"/>
  <c r="D207" i="9"/>
  <c r="E207" i="9"/>
  <c r="A208" i="9"/>
  <c r="B208" i="9"/>
  <c r="C208" i="9"/>
  <c r="D208" i="9"/>
  <c r="E208" i="9"/>
  <c r="A209" i="9"/>
  <c r="B209" i="9"/>
  <c r="C209" i="9"/>
  <c r="D209" i="9"/>
  <c r="E209" i="9"/>
  <c r="A210" i="9"/>
  <c r="B210" i="9"/>
  <c r="C210" i="9"/>
  <c r="D210" i="9"/>
  <c r="E210" i="9"/>
  <c r="A211" i="9"/>
  <c r="B211" i="9"/>
  <c r="C211" i="9"/>
  <c r="D211" i="9"/>
  <c r="E211" i="9"/>
  <c r="A212" i="9"/>
  <c r="B212" i="9"/>
  <c r="C212" i="9"/>
  <c r="D212" i="9"/>
  <c r="E212" i="9"/>
  <c r="A213" i="9"/>
  <c r="B213" i="9"/>
  <c r="C213" i="9"/>
  <c r="D213" i="9"/>
  <c r="E213" i="9"/>
  <c r="A214" i="9"/>
  <c r="B214" i="9"/>
  <c r="C214" i="9"/>
  <c r="D214" i="9"/>
  <c r="E214" i="9"/>
  <c r="A215" i="9"/>
  <c r="B215" i="9"/>
  <c r="C215" i="9"/>
  <c r="D215" i="9"/>
  <c r="E215" i="9"/>
  <c r="A216" i="9"/>
  <c r="B216" i="9"/>
  <c r="C216" i="9"/>
  <c r="D216" i="9"/>
  <c r="E216" i="9"/>
  <c r="A217" i="9"/>
  <c r="B217" i="9"/>
  <c r="C217" i="9"/>
  <c r="D217" i="9"/>
  <c r="E217" i="9"/>
  <c r="A218" i="9"/>
  <c r="B218" i="9"/>
  <c r="C218" i="9"/>
  <c r="D218" i="9"/>
  <c r="E218" i="9"/>
  <c r="A219" i="9"/>
  <c r="B219" i="9"/>
  <c r="C219" i="9"/>
  <c r="D219" i="9"/>
  <c r="E219" i="9"/>
  <c r="A220" i="9"/>
  <c r="B220" i="9"/>
  <c r="C220" i="9"/>
  <c r="D220" i="9"/>
  <c r="E220" i="9"/>
  <c r="A221" i="9"/>
  <c r="B221" i="9"/>
  <c r="C221" i="9"/>
  <c r="D221" i="9"/>
  <c r="E221" i="9"/>
  <c r="A222" i="9"/>
  <c r="B222" i="9"/>
  <c r="C222" i="9"/>
  <c r="D222" i="9"/>
  <c r="E222" i="9"/>
  <c r="A223" i="9"/>
  <c r="B223" i="9"/>
  <c r="C223" i="9"/>
  <c r="D223" i="9"/>
  <c r="E223" i="9"/>
  <c r="A224" i="9"/>
  <c r="B224" i="9"/>
  <c r="C224" i="9"/>
  <c r="D224" i="9"/>
  <c r="E224" i="9"/>
  <c r="A225" i="9"/>
  <c r="B225" i="9"/>
  <c r="C225" i="9"/>
  <c r="D225" i="9"/>
  <c r="E225" i="9"/>
  <c r="A226" i="9"/>
  <c r="B226" i="9"/>
  <c r="C226" i="9"/>
  <c r="D226" i="9"/>
  <c r="E226" i="9"/>
  <c r="A227" i="9"/>
  <c r="B227" i="9"/>
  <c r="C227" i="9"/>
  <c r="D227" i="9"/>
  <c r="E227" i="9"/>
  <c r="A228" i="9"/>
  <c r="B228" i="9"/>
  <c r="C228" i="9"/>
  <c r="D228" i="9"/>
  <c r="E228" i="9"/>
  <c r="A229" i="9"/>
  <c r="B229" i="9"/>
  <c r="C229" i="9"/>
  <c r="D229" i="9"/>
  <c r="E229" i="9"/>
  <c r="A230" i="9"/>
  <c r="B230" i="9"/>
  <c r="C230" i="9"/>
  <c r="D230" i="9"/>
  <c r="E230" i="9"/>
  <c r="A231" i="9"/>
  <c r="B231" i="9"/>
  <c r="C231" i="9"/>
  <c r="D231" i="9"/>
  <c r="E231" i="9"/>
  <c r="A232" i="9"/>
  <c r="B232" i="9"/>
  <c r="C232" i="9"/>
  <c r="D232" i="9"/>
  <c r="E232" i="9"/>
  <c r="A233" i="9"/>
  <c r="B233" i="9"/>
  <c r="C233" i="9"/>
  <c r="D233" i="9"/>
  <c r="E233" i="9"/>
  <c r="A234" i="9"/>
  <c r="B234" i="9"/>
  <c r="C234" i="9"/>
  <c r="D234" i="9"/>
  <c r="E234" i="9"/>
  <c r="A235" i="9"/>
  <c r="B235" i="9"/>
  <c r="C235" i="9"/>
  <c r="D235" i="9"/>
  <c r="E235" i="9"/>
  <c r="A236" i="9"/>
  <c r="B236" i="9"/>
  <c r="C236" i="9"/>
  <c r="D236" i="9"/>
  <c r="E236" i="9"/>
  <c r="A237" i="9"/>
  <c r="B237" i="9"/>
  <c r="C237" i="9"/>
  <c r="D237" i="9"/>
  <c r="E237" i="9"/>
  <c r="A238" i="9"/>
  <c r="B238" i="9"/>
  <c r="C238" i="9"/>
  <c r="D238" i="9"/>
  <c r="E238" i="9"/>
  <c r="A239" i="9"/>
  <c r="B239" i="9"/>
  <c r="C239" i="9"/>
  <c r="D239" i="9"/>
  <c r="E239" i="9"/>
  <c r="A240" i="9"/>
  <c r="B240" i="9"/>
  <c r="C240" i="9"/>
  <c r="D240" i="9"/>
  <c r="E240" i="9"/>
  <c r="A241" i="9"/>
  <c r="B241" i="9"/>
  <c r="C241" i="9"/>
  <c r="D241" i="9"/>
  <c r="E241" i="9"/>
  <c r="A242" i="9"/>
  <c r="B242" i="9"/>
  <c r="C242" i="9"/>
  <c r="D242" i="9"/>
  <c r="E242" i="9"/>
  <c r="A243" i="9"/>
  <c r="B243" i="9"/>
  <c r="C243" i="9"/>
  <c r="D243" i="9"/>
  <c r="E243" i="9"/>
  <c r="A244" i="9"/>
  <c r="B244" i="9"/>
  <c r="C244" i="9"/>
  <c r="D244" i="9"/>
  <c r="E244" i="9"/>
  <c r="A245" i="9"/>
  <c r="B245" i="9"/>
  <c r="C245" i="9"/>
  <c r="D245" i="9"/>
  <c r="E245" i="9"/>
  <c r="A246" i="9"/>
  <c r="B246" i="9"/>
  <c r="C246" i="9"/>
  <c r="D246" i="9"/>
  <c r="E246" i="9"/>
  <c r="A247" i="9"/>
  <c r="B247" i="9"/>
  <c r="C247" i="9"/>
  <c r="D247" i="9"/>
  <c r="E247" i="9"/>
  <c r="A248" i="9"/>
  <c r="B248" i="9"/>
  <c r="C248" i="9"/>
  <c r="D248" i="9"/>
  <c r="E248" i="9"/>
  <c r="A249" i="9"/>
  <c r="B249" i="9"/>
  <c r="C249" i="9"/>
  <c r="D249" i="9"/>
  <c r="E249" i="9"/>
  <c r="A250" i="9"/>
  <c r="B250" i="9"/>
  <c r="C250" i="9"/>
  <c r="D250" i="9"/>
  <c r="E250" i="9"/>
  <c r="A251" i="9"/>
  <c r="B251" i="9"/>
  <c r="C251" i="9"/>
  <c r="D251" i="9"/>
  <c r="E251" i="9"/>
  <c r="A252" i="9"/>
  <c r="B252" i="9"/>
  <c r="C252" i="9"/>
  <c r="D252" i="9"/>
  <c r="E252" i="9"/>
  <c r="A253" i="9"/>
  <c r="B253" i="9"/>
  <c r="C253" i="9"/>
  <c r="D253" i="9"/>
  <c r="E253" i="9"/>
  <c r="A254" i="9"/>
  <c r="B254" i="9"/>
  <c r="C254" i="9"/>
  <c r="D254" i="9"/>
  <c r="E254" i="9"/>
  <c r="A255" i="9"/>
  <c r="B255" i="9"/>
  <c r="C255" i="9"/>
  <c r="D255" i="9"/>
  <c r="E255" i="9"/>
  <c r="A256" i="9"/>
  <c r="B256" i="9"/>
  <c r="C256" i="9"/>
  <c r="D256" i="9"/>
  <c r="E256" i="9"/>
  <c r="A257" i="9"/>
  <c r="B257" i="9"/>
  <c r="C257" i="9"/>
  <c r="D257" i="9"/>
  <c r="E257" i="9"/>
  <c r="A258" i="9"/>
  <c r="B258" i="9"/>
  <c r="C258" i="9"/>
  <c r="D258" i="9"/>
  <c r="E258" i="9"/>
  <c r="A259" i="9"/>
  <c r="B259" i="9"/>
  <c r="C259" i="9"/>
  <c r="D259" i="9"/>
  <c r="E259" i="9"/>
  <c r="A260" i="9"/>
  <c r="B260" i="9"/>
  <c r="C260" i="9"/>
  <c r="D260" i="9"/>
  <c r="E260" i="9"/>
  <c r="A261" i="9"/>
  <c r="B261" i="9"/>
  <c r="C261" i="9"/>
  <c r="D261" i="9"/>
  <c r="E261" i="9"/>
  <c r="A262" i="9"/>
  <c r="B262" i="9"/>
  <c r="C262" i="9"/>
  <c r="D262" i="9"/>
  <c r="E262" i="9"/>
  <c r="A263" i="9"/>
  <c r="B263" i="9"/>
  <c r="C263" i="9"/>
  <c r="D263" i="9"/>
  <c r="E263" i="9"/>
  <c r="A264" i="9"/>
  <c r="B264" i="9"/>
  <c r="C264" i="9"/>
  <c r="D264" i="9"/>
  <c r="E264" i="9"/>
  <c r="A265" i="9"/>
  <c r="B265" i="9"/>
  <c r="C265" i="9"/>
  <c r="D265" i="9"/>
  <c r="E265" i="9"/>
  <c r="A266" i="9"/>
  <c r="B266" i="9"/>
  <c r="C266" i="9"/>
  <c r="D266" i="9"/>
  <c r="E266" i="9"/>
  <c r="A267" i="9"/>
  <c r="B267" i="9"/>
  <c r="C267" i="9"/>
  <c r="D267" i="9"/>
  <c r="E267" i="9"/>
  <c r="A268" i="9"/>
  <c r="B268" i="9"/>
  <c r="C268" i="9"/>
  <c r="D268" i="9"/>
  <c r="E268" i="9"/>
  <c r="A269" i="9"/>
  <c r="B269" i="9"/>
  <c r="C269" i="9"/>
  <c r="D269" i="9"/>
  <c r="E269" i="9"/>
  <c r="A270" i="9"/>
  <c r="B270" i="9"/>
  <c r="C270" i="9"/>
  <c r="D270" i="9"/>
  <c r="E270" i="9"/>
  <c r="A271" i="9"/>
  <c r="B271" i="9"/>
  <c r="C271" i="9"/>
  <c r="D271" i="9"/>
  <c r="E271" i="9"/>
  <c r="A272" i="9"/>
  <c r="B272" i="9"/>
  <c r="C272" i="9"/>
  <c r="D272" i="9"/>
  <c r="E272" i="9"/>
  <c r="A273" i="9"/>
  <c r="B273" i="9"/>
  <c r="C273" i="9"/>
  <c r="D273" i="9"/>
  <c r="E273" i="9"/>
  <c r="A274" i="9"/>
  <c r="B274" i="9"/>
  <c r="C274" i="9"/>
  <c r="D274" i="9"/>
  <c r="E274" i="9"/>
  <c r="A275" i="9"/>
  <c r="B275" i="9"/>
  <c r="C275" i="9"/>
  <c r="D275" i="9"/>
  <c r="E275" i="9"/>
  <c r="A276" i="9"/>
  <c r="B276" i="9"/>
  <c r="C276" i="9"/>
  <c r="D276" i="9"/>
  <c r="E276" i="9"/>
  <c r="A277" i="9"/>
  <c r="B277" i="9"/>
  <c r="C277" i="9"/>
  <c r="D277" i="9"/>
  <c r="E277" i="9"/>
  <c r="A278" i="9"/>
  <c r="B278" i="9"/>
  <c r="C278" i="9"/>
  <c r="D278" i="9"/>
  <c r="E278" i="9"/>
  <c r="A279" i="9"/>
  <c r="B279" i="9"/>
  <c r="C279" i="9"/>
  <c r="D279" i="9"/>
  <c r="E279" i="9"/>
  <c r="A280" i="9"/>
  <c r="B280" i="9"/>
  <c r="C280" i="9"/>
  <c r="D280" i="9"/>
  <c r="E280" i="9"/>
  <c r="A281" i="9"/>
  <c r="B281" i="9"/>
  <c r="C281" i="9"/>
  <c r="D281" i="9"/>
  <c r="E281" i="9"/>
  <c r="A282" i="9"/>
  <c r="B282" i="9"/>
  <c r="C282" i="9"/>
  <c r="D282" i="9"/>
  <c r="E282" i="9"/>
  <c r="A283" i="9"/>
  <c r="B283" i="9"/>
  <c r="C283" i="9"/>
  <c r="D283" i="9"/>
  <c r="E283" i="9"/>
  <c r="A284" i="9"/>
  <c r="B284" i="9"/>
  <c r="C284" i="9"/>
  <c r="D284" i="9"/>
  <c r="E284" i="9"/>
  <c r="A285" i="9"/>
  <c r="B285" i="9"/>
  <c r="C285" i="9"/>
  <c r="D285" i="9"/>
  <c r="E285" i="9"/>
  <c r="A286" i="9"/>
  <c r="B286" i="9"/>
  <c r="C286" i="9"/>
  <c r="D286" i="9"/>
  <c r="E286" i="9"/>
  <c r="A287" i="9"/>
  <c r="B287" i="9"/>
  <c r="C287" i="9"/>
  <c r="D287" i="9"/>
  <c r="E287" i="9"/>
  <c r="A288" i="9"/>
  <c r="B288" i="9"/>
  <c r="C288" i="9"/>
  <c r="D288" i="9"/>
  <c r="E288" i="9"/>
  <c r="A289" i="9"/>
  <c r="B289" i="9"/>
  <c r="C289" i="9"/>
  <c r="D289" i="9"/>
  <c r="E289" i="9"/>
  <c r="A290" i="9"/>
  <c r="B290" i="9"/>
  <c r="C290" i="9"/>
  <c r="D290" i="9"/>
  <c r="E290" i="9"/>
  <c r="A291" i="9"/>
  <c r="B291" i="9"/>
  <c r="C291" i="9"/>
  <c r="D291" i="9"/>
  <c r="E291" i="9"/>
  <c r="A292" i="9"/>
  <c r="B292" i="9"/>
  <c r="C292" i="9"/>
  <c r="D292" i="9"/>
  <c r="E292" i="9"/>
  <c r="A293" i="9"/>
  <c r="B293" i="9"/>
  <c r="C293" i="9"/>
  <c r="D293" i="9"/>
  <c r="E293" i="9"/>
  <c r="A294" i="9"/>
  <c r="B294" i="9"/>
  <c r="C294" i="9"/>
  <c r="D294" i="9"/>
  <c r="E294" i="9"/>
  <c r="A295" i="9"/>
  <c r="B295" i="9"/>
  <c r="C295" i="9"/>
  <c r="D295" i="9"/>
  <c r="E295" i="9"/>
  <c r="A296" i="9"/>
  <c r="B296" i="9"/>
  <c r="C296" i="9"/>
  <c r="D296" i="9"/>
  <c r="E296" i="9"/>
  <c r="A297" i="9"/>
  <c r="B297" i="9"/>
  <c r="C297" i="9"/>
  <c r="D297" i="9"/>
  <c r="E297" i="9"/>
  <c r="A298" i="9"/>
  <c r="B298" i="9"/>
  <c r="C298" i="9"/>
  <c r="D298" i="9"/>
  <c r="E298" i="9"/>
  <c r="A299" i="9"/>
  <c r="B299" i="9"/>
  <c r="C299" i="9"/>
  <c r="D299" i="9"/>
  <c r="E299" i="9"/>
  <c r="A300" i="9"/>
  <c r="B300" i="9"/>
  <c r="C300" i="9"/>
  <c r="D300" i="9"/>
  <c r="E300" i="9"/>
  <c r="A301" i="9"/>
  <c r="B301" i="9"/>
  <c r="C301" i="9"/>
  <c r="D301" i="9"/>
  <c r="E301" i="9"/>
  <c r="A302" i="9"/>
  <c r="B302" i="9"/>
  <c r="C302" i="9"/>
  <c r="D302" i="9"/>
  <c r="E302" i="9"/>
  <c r="A303" i="9"/>
  <c r="B303" i="9"/>
  <c r="C303" i="9"/>
  <c r="D303" i="9"/>
  <c r="E303" i="9"/>
  <c r="A304" i="9"/>
  <c r="B304" i="9"/>
  <c r="C304" i="9"/>
  <c r="D304" i="9"/>
  <c r="E304" i="9"/>
  <c r="A305" i="9"/>
  <c r="B305" i="9"/>
  <c r="C305" i="9"/>
  <c r="D305" i="9"/>
  <c r="E305" i="9"/>
  <c r="A306" i="9"/>
  <c r="B306" i="9"/>
  <c r="C306" i="9"/>
  <c r="D306" i="9"/>
  <c r="E306" i="9"/>
  <c r="A307" i="9"/>
  <c r="B307" i="9"/>
  <c r="C307" i="9"/>
  <c r="D307" i="9"/>
  <c r="E307" i="9"/>
  <c r="A308" i="9"/>
  <c r="B308" i="9"/>
  <c r="C308" i="9"/>
  <c r="D308" i="9"/>
  <c r="E308" i="9"/>
  <c r="A309" i="9"/>
  <c r="B309" i="9"/>
  <c r="C309" i="9"/>
  <c r="D309" i="9"/>
  <c r="E309" i="9"/>
  <c r="A310" i="9"/>
  <c r="B310" i="9"/>
  <c r="C310" i="9"/>
  <c r="D310" i="9"/>
  <c r="E310" i="9"/>
  <c r="A311" i="9"/>
  <c r="B311" i="9"/>
  <c r="C311" i="9"/>
  <c r="D311" i="9"/>
  <c r="E311" i="9"/>
  <c r="A312" i="9"/>
  <c r="B312" i="9"/>
  <c r="C312" i="9"/>
  <c r="D312" i="9"/>
  <c r="E312" i="9"/>
  <c r="A313" i="9"/>
  <c r="B313" i="9"/>
  <c r="C313" i="9"/>
  <c r="D313" i="9"/>
  <c r="E313" i="9"/>
  <c r="A314" i="9"/>
  <c r="B314" i="9"/>
  <c r="C314" i="9"/>
  <c r="D314" i="9"/>
  <c r="E314" i="9"/>
  <c r="A315" i="9"/>
  <c r="B315" i="9"/>
  <c r="C315" i="9"/>
  <c r="D315" i="9"/>
  <c r="E315" i="9"/>
  <c r="A316" i="9"/>
  <c r="B316" i="9"/>
  <c r="C316" i="9"/>
  <c r="D316" i="9"/>
  <c r="E316" i="9"/>
  <c r="A317" i="9"/>
  <c r="B317" i="9"/>
  <c r="C317" i="9"/>
  <c r="D317" i="9"/>
  <c r="E317" i="9"/>
  <c r="A318" i="9"/>
  <c r="B318" i="9"/>
  <c r="C318" i="9"/>
  <c r="D318" i="9"/>
  <c r="E318" i="9"/>
  <c r="A319" i="9"/>
  <c r="B319" i="9"/>
  <c r="C319" i="9"/>
  <c r="D319" i="9"/>
  <c r="E319" i="9"/>
  <c r="A320" i="9"/>
  <c r="B320" i="9"/>
  <c r="C320" i="9"/>
  <c r="D320" i="9"/>
  <c r="E320" i="9"/>
  <c r="A321" i="9"/>
  <c r="B321" i="9"/>
  <c r="C321" i="9"/>
  <c r="D321" i="9"/>
  <c r="E321" i="9"/>
  <c r="A322" i="9"/>
  <c r="B322" i="9"/>
  <c r="C322" i="9"/>
  <c r="D322" i="9"/>
  <c r="E322" i="9"/>
  <c r="A323" i="9"/>
  <c r="B323" i="9"/>
  <c r="C323" i="9"/>
  <c r="D323" i="9"/>
  <c r="E323" i="9"/>
  <c r="A324" i="9"/>
  <c r="B324" i="9"/>
  <c r="C324" i="9"/>
  <c r="D324" i="9"/>
  <c r="E324" i="9"/>
  <c r="A325" i="9"/>
  <c r="B325" i="9"/>
  <c r="C325" i="9"/>
  <c r="D325" i="9"/>
  <c r="E325" i="9"/>
  <c r="A326" i="9"/>
  <c r="B326" i="9"/>
  <c r="C326" i="9"/>
  <c r="D326" i="9"/>
  <c r="E326" i="9"/>
  <c r="A327" i="9"/>
  <c r="B327" i="9"/>
  <c r="C327" i="9"/>
  <c r="D327" i="9"/>
  <c r="E327" i="9"/>
  <c r="A328" i="9"/>
  <c r="B328" i="9"/>
  <c r="C328" i="9"/>
  <c r="D328" i="9"/>
  <c r="E328" i="9"/>
  <c r="A329" i="9"/>
  <c r="B329" i="9"/>
  <c r="C329" i="9"/>
  <c r="D329" i="9"/>
  <c r="E329" i="9"/>
  <c r="A330" i="9"/>
  <c r="B330" i="9"/>
  <c r="C330" i="9"/>
  <c r="D330" i="9"/>
  <c r="E330" i="9"/>
  <c r="A331" i="9"/>
  <c r="B331" i="9"/>
  <c r="C331" i="9"/>
  <c r="D331" i="9"/>
  <c r="E331" i="9"/>
  <c r="A332" i="9"/>
  <c r="B332" i="9"/>
  <c r="C332" i="9"/>
  <c r="D332" i="9"/>
  <c r="E332" i="9"/>
  <c r="A333" i="9"/>
  <c r="B333" i="9"/>
  <c r="C333" i="9"/>
  <c r="D333" i="9"/>
  <c r="E333" i="9"/>
  <c r="A334" i="9"/>
  <c r="B334" i="9"/>
  <c r="C334" i="9"/>
  <c r="D334" i="9"/>
  <c r="E334" i="9"/>
  <c r="A335" i="9"/>
  <c r="B335" i="9"/>
  <c r="C335" i="9"/>
  <c r="D335" i="9"/>
  <c r="E335" i="9"/>
  <c r="A336" i="9"/>
  <c r="B336" i="9"/>
  <c r="C336" i="9"/>
  <c r="D336" i="9"/>
  <c r="E336" i="9"/>
  <c r="A337" i="9"/>
  <c r="B337" i="9"/>
  <c r="C337" i="9"/>
  <c r="D337" i="9"/>
  <c r="E337" i="9"/>
  <c r="A338" i="9"/>
  <c r="B338" i="9"/>
  <c r="C338" i="9"/>
  <c r="D338" i="9"/>
  <c r="E338" i="9"/>
  <c r="A339" i="9"/>
  <c r="B339" i="9"/>
  <c r="C339" i="9"/>
  <c r="D339" i="9"/>
  <c r="E339" i="9"/>
  <c r="A340" i="9"/>
  <c r="B340" i="9"/>
  <c r="C340" i="9"/>
  <c r="D340" i="9"/>
  <c r="E340" i="9"/>
  <c r="A341" i="9"/>
  <c r="B341" i="9"/>
  <c r="C341" i="9"/>
  <c r="D341" i="9"/>
  <c r="E341" i="9"/>
  <c r="A342" i="9"/>
  <c r="B342" i="9"/>
  <c r="C342" i="9"/>
  <c r="D342" i="9"/>
  <c r="E342" i="9"/>
  <c r="A343" i="9"/>
  <c r="B343" i="9"/>
  <c r="C343" i="9"/>
  <c r="D343" i="9"/>
  <c r="E343" i="9"/>
  <c r="A344" i="9"/>
  <c r="B344" i="9"/>
  <c r="C344" i="9"/>
  <c r="D344" i="9"/>
  <c r="E344" i="9"/>
  <c r="A345" i="9"/>
  <c r="B345" i="9"/>
  <c r="C345" i="9"/>
  <c r="D345" i="9"/>
  <c r="E345" i="9"/>
  <c r="A346" i="9"/>
  <c r="B346" i="9"/>
  <c r="C346" i="9"/>
  <c r="D346" i="9"/>
  <c r="E346" i="9"/>
  <c r="A347" i="9"/>
  <c r="B347" i="9"/>
  <c r="C347" i="9"/>
  <c r="D347" i="9"/>
  <c r="E347" i="9"/>
  <c r="A348" i="9"/>
  <c r="B348" i="9"/>
  <c r="C348" i="9"/>
  <c r="D348" i="9"/>
  <c r="E348" i="9"/>
  <c r="A349" i="9"/>
  <c r="B349" i="9"/>
  <c r="C349" i="9"/>
  <c r="D349" i="9"/>
  <c r="E349" i="9"/>
  <c r="A350" i="9"/>
  <c r="B350" i="9"/>
  <c r="C350" i="9"/>
  <c r="D350" i="9"/>
  <c r="E350" i="9"/>
  <c r="A351" i="9"/>
  <c r="B351" i="9"/>
  <c r="C351" i="9"/>
  <c r="D351" i="9"/>
  <c r="E351" i="9"/>
  <c r="A352" i="9"/>
  <c r="B352" i="9"/>
  <c r="C352" i="9"/>
  <c r="D352" i="9"/>
  <c r="E352" i="9"/>
  <c r="A353" i="9"/>
  <c r="B353" i="9"/>
  <c r="C353" i="9"/>
  <c r="D353" i="9"/>
  <c r="E353" i="9"/>
  <c r="A354" i="9"/>
  <c r="B354" i="9"/>
  <c r="C354" i="9"/>
  <c r="D354" i="9"/>
  <c r="E354" i="9"/>
  <c r="A355" i="9"/>
  <c r="B355" i="9"/>
  <c r="C355" i="9"/>
  <c r="D355" i="9"/>
  <c r="E355" i="9"/>
  <c r="A356" i="9"/>
  <c r="B356" i="9"/>
  <c r="C356" i="9"/>
  <c r="D356" i="9"/>
  <c r="E356" i="9"/>
  <c r="A357" i="9"/>
  <c r="B357" i="9"/>
  <c r="C357" i="9"/>
  <c r="D357" i="9"/>
  <c r="E357" i="9"/>
  <c r="A358" i="9"/>
  <c r="B358" i="9"/>
  <c r="C358" i="9"/>
  <c r="D358" i="9"/>
  <c r="E358" i="9"/>
  <c r="A359" i="9"/>
  <c r="B359" i="9"/>
  <c r="C359" i="9"/>
  <c r="D359" i="9"/>
  <c r="E359" i="9"/>
  <c r="A360" i="9"/>
  <c r="B360" i="9"/>
  <c r="C360" i="9"/>
  <c r="D360" i="9"/>
  <c r="E360" i="9"/>
  <c r="A361" i="9"/>
  <c r="B361" i="9"/>
  <c r="C361" i="9"/>
  <c r="D361" i="9"/>
  <c r="E361" i="9"/>
  <c r="A362" i="9"/>
  <c r="B362" i="9"/>
  <c r="C362" i="9"/>
  <c r="D362" i="9"/>
  <c r="E362" i="9"/>
  <c r="A363" i="9"/>
  <c r="B363" i="9"/>
  <c r="C363" i="9"/>
  <c r="D363" i="9"/>
  <c r="E363" i="9"/>
  <c r="A364" i="9"/>
  <c r="B364" i="9"/>
  <c r="C364" i="9"/>
  <c r="D364" i="9"/>
  <c r="E364" i="9"/>
  <c r="A365" i="9"/>
  <c r="B365" i="9"/>
  <c r="C365" i="9"/>
  <c r="D365" i="9"/>
  <c r="E365" i="9"/>
  <c r="A366" i="9"/>
  <c r="B366" i="9"/>
  <c r="C366" i="9"/>
  <c r="D366" i="9"/>
  <c r="E366" i="9"/>
  <c r="A367" i="9"/>
  <c r="B367" i="9"/>
  <c r="C367" i="9"/>
  <c r="D367" i="9"/>
  <c r="E367" i="9"/>
  <c r="A368" i="9"/>
  <c r="B368" i="9"/>
  <c r="C368" i="9"/>
  <c r="D368" i="9"/>
  <c r="E368" i="9"/>
  <c r="A369" i="9"/>
  <c r="B369" i="9"/>
  <c r="C369" i="9"/>
  <c r="D369" i="9"/>
  <c r="E369" i="9"/>
  <c r="A370" i="9"/>
  <c r="B370" i="9"/>
  <c r="C370" i="9"/>
  <c r="D370" i="9"/>
  <c r="E370" i="9"/>
  <c r="A371" i="9"/>
  <c r="B371" i="9"/>
  <c r="C371" i="9"/>
  <c r="D371" i="9"/>
  <c r="E371" i="9"/>
  <c r="A372" i="9"/>
  <c r="B372" i="9"/>
  <c r="C372" i="9"/>
  <c r="D372" i="9"/>
  <c r="E372" i="9"/>
  <c r="A373" i="9"/>
  <c r="B373" i="9"/>
  <c r="C373" i="9"/>
  <c r="D373" i="9"/>
  <c r="E373" i="9"/>
  <c r="A374" i="9"/>
  <c r="B374" i="9"/>
  <c r="C374" i="9"/>
  <c r="D374" i="9"/>
  <c r="E374" i="9"/>
  <c r="A375" i="9"/>
  <c r="B375" i="9"/>
  <c r="C375" i="9"/>
  <c r="D375" i="9"/>
  <c r="E375" i="9"/>
  <c r="A376" i="9"/>
  <c r="B376" i="9"/>
  <c r="C376" i="9"/>
  <c r="D376" i="9"/>
  <c r="E376" i="9"/>
  <c r="A377" i="9"/>
  <c r="B377" i="9"/>
  <c r="C377" i="9"/>
  <c r="D377" i="9"/>
  <c r="E377" i="9"/>
  <c r="A378" i="9"/>
  <c r="B378" i="9"/>
  <c r="C378" i="9"/>
  <c r="D378" i="9"/>
  <c r="E378" i="9"/>
  <c r="A379" i="9"/>
  <c r="B379" i="9"/>
  <c r="C379" i="9"/>
  <c r="D379" i="9"/>
  <c r="E379" i="9"/>
  <c r="A380" i="9"/>
  <c r="B380" i="9"/>
  <c r="C380" i="9"/>
  <c r="D380" i="9"/>
  <c r="E380" i="9"/>
  <c r="A381" i="9"/>
  <c r="B381" i="9"/>
  <c r="C381" i="9"/>
  <c r="D381" i="9"/>
  <c r="E381" i="9"/>
  <c r="A382" i="9"/>
  <c r="B382" i="9"/>
  <c r="C382" i="9"/>
  <c r="D382" i="9"/>
  <c r="E382" i="9"/>
  <c r="A383" i="9"/>
  <c r="B383" i="9"/>
  <c r="C383" i="9"/>
  <c r="D383" i="9"/>
  <c r="E383" i="9"/>
  <c r="A384" i="9"/>
  <c r="B384" i="9"/>
  <c r="C384" i="9"/>
  <c r="D384" i="9"/>
  <c r="E384" i="9"/>
  <c r="A385" i="9"/>
  <c r="B385" i="9"/>
  <c r="C385" i="9"/>
  <c r="D385" i="9"/>
  <c r="E385" i="9"/>
  <c r="A386" i="9"/>
  <c r="B386" i="9"/>
  <c r="C386" i="9"/>
  <c r="D386" i="9"/>
  <c r="E386" i="9"/>
  <c r="A387" i="9"/>
  <c r="B387" i="9"/>
  <c r="C387" i="9"/>
  <c r="D387" i="9"/>
  <c r="E387" i="9"/>
  <c r="A388" i="9"/>
  <c r="B388" i="9"/>
  <c r="C388" i="9"/>
  <c r="D388" i="9"/>
  <c r="E388" i="9"/>
  <c r="A389" i="9"/>
  <c r="B389" i="9"/>
  <c r="C389" i="9"/>
  <c r="D389" i="9"/>
  <c r="E389" i="9"/>
  <c r="A390" i="9"/>
  <c r="B390" i="9"/>
  <c r="C390" i="9"/>
  <c r="D390" i="9"/>
  <c r="E390" i="9"/>
  <c r="A391" i="9"/>
  <c r="B391" i="9"/>
  <c r="C391" i="9"/>
  <c r="D391" i="9"/>
  <c r="E391" i="9"/>
  <c r="A392" i="9"/>
  <c r="B392" i="9"/>
  <c r="C392" i="9"/>
  <c r="D392" i="9"/>
  <c r="E392" i="9"/>
  <c r="A393" i="9"/>
  <c r="B393" i="9"/>
  <c r="C393" i="9"/>
  <c r="D393" i="9"/>
  <c r="E393" i="9"/>
  <c r="A394" i="9"/>
  <c r="B394" i="9"/>
  <c r="C394" i="9"/>
  <c r="D394" i="9"/>
  <c r="E394" i="9"/>
  <c r="A395" i="9"/>
  <c r="B395" i="9"/>
  <c r="C395" i="9"/>
  <c r="D395" i="9"/>
  <c r="E395" i="9"/>
  <c r="A396" i="9"/>
  <c r="B396" i="9"/>
  <c r="C396" i="9"/>
  <c r="D396" i="9"/>
  <c r="E396" i="9"/>
  <c r="A397" i="9"/>
  <c r="B397" i="9"/>
  <c r="C397" i="9"/>
  <c r="D397" i="9"/>
  <c r="E397" i="9"/>
  <c r="A398" i="9"/>
  <c r="B398" i="9"/>
  <c r="C398" i="9"/>
  <c r="D398" i="9"/>
  <c r="E398" i="9"/>
  <c r="A399" i="9"/>
  <c r="B399" i="9"/>
  <c r="C399" i="9"/>
  <c r="D399" i="9"/>
  <c r="E399" i="9"/>
  <c r="A400" i="9"/>
  <c r="B400" i="9"/>
  <c r="C400" i="9"/>
  <c r="D400" i="9"/>
  <c r="E400" i="9"/>
  <c r="A401" i="9"/>
  <c r="B401" i="9"/>
  <c r="C401" i="9"/>
  <c r="D401" i="9"/>
  <c r="E401" i="9"/>
  <c r="A402" i="9"/>
  <c r="B402" i="9"/>
  <c r="C402" i="9"/>
  <c r="D402" i="9"/>
  <c r="E402" i="9"/>
  <c r="A403" i="9"/>
  <c r="B403" i="9"/>
  <c r="C403" i="9"/>
  <c r="D403" i="9"/>
  <c r="E403" i="9"/>
  <c r="A404" i="9"/>
  <c r="B404" i="9"/>
  <c r="C404" i="9"/>
  <c r="D404" i="9"/>
  <c r="E404" i="9"/>
  <c r="A405" i="9"/>
  <c r="B405" i="9"/>
  <c r="C405" i="9"/>
  <c r="D405" i="9"/>
  <c r="E405" i="9"/>
  <c r="A406" i="9"/>
  <c r="B406" i="9"/>
  <c r="C406" i="9"/>
  <c r="D406" i="9"/>
  <c r="E406" i="9"/>
  <c r="A407" i="9"/>
  <c r="B407" i="9"/>
  <c r="C407" i="9"/>
  <c r="D407" i="9"/>
  <c r="E407" i="9"/>
  <c r="A408" i="9"/>
  <c r="B408" i="9"/>
  <c r="C408" i="9"/>
  <c r="D408" i="9"/>
  <c r="E408" i="9"/>
  <c r="A409" i="9"/>
  <c r="B409" i="9"/>
  <c r="C409" i="9"/>
  <c r="D409" i="9"/>
  <c r="E409" i="9"/>
  <c r="A410" i="9"/>
  <c r="B410" i="9"/>
  <c r="C410" i="9"/>
  <c r="D410" i="9"/>
  <c r="E410" i="9"/>
  <c r="A411" i="9"/>
  <c r="B411" i="9"/>
  <c r="C411" i="9"/>
  <c r="D411" i="9"/>
  <c r="E411" i="9"/>
  <c r="A412" i="9"/>
  <c r="B412" i="9"/>
  <c r="C412" i="9"/>
  <c r="D412" i="9"/>
  <c r="E412" i="9"/>
  <c r="A413" i="9"/>
  <c r="B413" i="9"/>
  <c r="C413" i="9"/>
  <c r="D413" i="9"/>
  <c r="E413" i="9"/>
  <c r="A414" i="9"/>
  <c r="B414" i="9"/>
  <c r="C414" i="9"/>
  <c r="D414" i="9"/>
  <c r="E414" i="9"/>
  <c r="A415" i="9"/>
  <c r="B415" i="9"/>
  <c r="C415" i="9"/>
  <c r="D415" i="9"/>
  <c r="E415" i="9"/>
  <c r="A416" i="9"/>
  <c r="B416" i="9"/>
  <c r="C416" i="9"/>
  <c r="D416" i="9"/>
  <c r="E416" i="9"/>
  <c r="A417" i="9"/>
  <c r="B417" i="9"/>
  <c r="C417" i="9"/>
  <c r="D417" i="9"/>
  <c r="E417" i="9"/>
  <c r="A418" i="9"/>
  <c r="B418" i="9"/>
  <c r="C418" i="9"/>
  <c r="D418" i="9"/>
  <c r="E418" i="9"/>
  <c r="A419" i="9"/>
  <c r="B419" i="9"/>
  <c r="C419" i="9"/>
  <c r="D419" i="9"/>
  <c r="E419" i="9"/>
  <c r="A420" i="9"/>
  <c r="B420" i="9"/>
  <c r="C420" i="9"/>
  <c r="D420" i="9"/>
  <c r="E420" i="9"/>
  <c r="A421" i="9"/>
  <c r="B421" i="9"/>
  <c r="C421" i="9"/>
  <c r="D421" i="9"/>
  <c r="E421" i="9"/>
  <c r="A422" i="9"/>
  <c r="B422" i="9"/>
  <c r="C422" i="9"/>
  <c r="D422" i="9"/>
  <c r="E422" i="9"/>
  <c r="A423" i="9"/>
  <c r="B423" i="9"/>
  <c r="C423" i="9"/>
  <c r="D423" i="9"/>
  <c r="E423" i="9"/>
  <c r="A424" i="9"/>
  <c r="B424" i="9"/>
  <c r="C424" i="9"/>
  <c r="D424" i="9"/>
  <c r="E424" i="9"/>
  <c r="A425" i="9"/>
  <c r="B425" i="9"/>
  <c r="C425" i="9"/>
  <c r="D425" i="9"/>
  <c r="E425" i="9"/>
  <c r="A426" i="9"/>
  <c r="B426" i="9"/>
  <c r="C426" i="9"/>
  <c r="D426" i="9"/>
  <c r="E426" i="9"/>
  <c r="A427" i="9"/>
  <c r="B427" i="9"/>
  <c r="C427" i="9"/>
  <c r="D427" i="9"/>
  <c r="E427" i="9"/>
  <c r="A428" i="9"/>
  <c r="B428" i="9"/>
  <c r="C428" i="9"/>
  <c r="D428" i="9"/>
  <c r="E428" i="9"/>
  <c r="A429" i="9"/>
  <c r="B429" i="9"/>
  <c r="C429" i="9"/>
  <c r="D429" i="9"/>
  <c r="E429" i="9"/>
  <c r="A430" i="9"/>
  <c r="B430" i="9"/>
  <c r="C430" i="9"/>
  <c r="D430" i="9"/>
  <c r="E430" i="9"/>
  <c r="A431" i="9"/>
  <c r="B431" i="9"/>
  <c r="C431" i="9"/>
  <c r="D431" i="9"/>
  <c r="E431" i="9"/>
  <c r="A432" i="9"/>
  <c r="B432" i="9"/>
  <c r="C432" i="9"/>
  <c r="D432" i="9"/>
  <c r="E432" i="9"/>
  <c r="A433" i="9"/>
  <c r="B433" i="9"/>
  <c r="C433" i="9"/>
  <c r="D433" i="9"/>
  <c r="E433" i="9"/>
  <c r="A434" i="9"/>
  <c r="B434" i="9"/>
  <c r="C434" i="9"/>
  <c r="D434" i="9"/>
  <c r="E434" i="9"/>
  <c r="A435" i="9"/>
  <c r="B435" i="9"/>
  <c r="C435" i="9"/>
  <c r="D435" i="9"/>
  <c r="E435" i="9"/>
  <c r="A436" i="9"/>
  <c r="B436" i="9"/>
  <c r="C436" i="9"/>
  <c r="D436" i="9"/>
  <c r="E436" i="9"/>
  <c r="A437" i="9"/>
  <c r="B437" i="9"/>
  <c r="C437" i="9"/>
  <c r="D437" i="9"/>
  <c r="E437" i="9"/>
  <c r="A438" i="9"/>
  <c r="B438" i="9"/>
  <c r="C438" i="9"/>
  <c r="D438" i="9"/>
  <c r="E438" i="9"/>
  <c r="A439" i="9"/>
  <c r="B439" i="9"/>
  <c r="C439" i="9"/>
  <c r="D439" i="9"/>
  <c r="E439" i="9"/>
  <c r="A440" i="9"/>
  <c r="B440" i="9"/>
  <c r="C440" i="9"/>
  <c r="D440" i="9"/>
  <c r="E440" i="9"/>
  <c r="A441" i="9"/>
  <c r="B441" i="9"/>
  <c r="C441" i="9"/>
  <c r="D441" i="9"/>
  <c r="E441" i="9"/>
  <c r="A442" i="9"/>
  <c r="B442" i="9"/>
  <c r="C442" i="9"/>
  <c r="D442" i="9"/>
  <c r="E442" i="9"/>
  <c r="A443" i="9"/>
  <c r="B443" i="9"/>
  <c r="C443" i="9"/>
  <c r="D443" i="9"/>
  <c r="E443" i="9"/>
  <c r="A444" i="9"/>
  <c r="B444" i="9"/>
  <c r="C444" i="9"/>
  <c r="D444" i="9"/>
  <c r="E444" i="9"/>
  <c r="A445" i="9"/>
  <c r="B445" i="9"/>
  <c r="C445" i="9"/>
  <c r="D445" i="9"/>
  <c r="E445" i="9"/>
  <c r="A446" i="9"/>
  <c r="B446" i="9"/>
  <c r="C446" i="9"/>
  <c r="D446" i="9"/>
  <c r="E446" i="9"/>
  <c r="A447" i="9"/>
  <c r="B447" i="9"/>
  <c r="C447" i="9"/>
  <c r="D447" i="9"/>
  <c r="E447" i="9"/>
  <c r="A448" i="9"/>
  <c r="B448" i="9"/>
  <c r="C448" i="9"/>
  <c r="D448" i="9"/>
  <c r="E448" i="9"/>
  <c r="A449" i="9"/>
  <c r="B449" i="9"/>
  <c r="C449" i="9"/>
  <c r="D449" i="9"/>
  <c r="E449" i="9"/>
  <c r="A450" i="9"/>
  <c r="B450" i="9"/>
  <c r="C450" i="9"/>
  <c r="D450" i="9"/>
  <c r="E450" i="9"/>
  <c r="A451" i="9"/>
  <c r="B451" i="9"/>
  <c r="C451" i="9"/>
  <c r="D451" i="9"/>
  <c r="E451" i="9"/>
  <c r="A452" i="9"/>
  <c r="B452" i="9"/>
  <c r="C452" i="9"/>
  <c r="D452" i="9"/>
  <c r="E452" i="9"/>
  <c r="A453" i="9"/>
  <c r="B453" i="9"/>
  <c r="C453" i="9"/>
  <c r="D453" i="9"/>
  <c r="E453" i="9"/>
  <c r="A454" i="9"/>
  <c r="B454" i="9"/>
  <c r="C454" i="9"/>
  <c r="D454" i="9"/>
  <c r="E454" i="9"/>
  <c r="A455" i="9"/>
  <c r="B455" i="9"/>
  <c r="C455" i="9"/>
  <c r="D455" i="9"/>
  <c r="E455" i="9"/>
  <c r="A456" i="9"/>
  <c r="B456" i="9"/>
  <c r="C456" i="9"/>
  <c r="D456" i="9"/>
  <c r="E456" i="9"/>
  <c r="A457" i="9"/>
  <c r="B457" i="9"/>
  <c r="C457" i="9"/>
  <c r="D457" i="9"/>
  <c r="E457" i="9"/>
  <c r="A458" i="9"/>
  <c r="B458" i="9"/>
  <c r="C458" i="9"/>
  <c r="D458" i="9"/>
  <c r="E458" i="9"/>
  <c r="A459" i="9"/>
  <c r="B459" i="9"/>
  <c r="C459" i="9"/>
  <c r="D459" i="9"/>
  <c r="E459" i="9"/>
  <c r="A460" i="9"/>
  <c r="B460" i="9"/>
  <c r="C460" i="9"/>
  <c r="D460" i="9"/>
  <c r="E460" i="9"/>
  <c r="A461" i="9"/>
  <c r="B461" i="9"/>
  <c r="C461" i="9"/>
  <c r="D461" i="9"/>
  <c r="E461" i="9"/>
  <c r="A462" i="9"/>
  <c r="B462" i="9"/>
  <c r="C462" i="9"/>
  <c r="D462" i="9"/>
  <c r="E462" i="9"/>
  <c r="A463" i="9"/>
  <c r="B463" i="9"/>
  <c r="C463" i="9"/>
  <c r="D463" i="9"/>
  <c r="E463" i="9"/>
  <c r="A464" i="9"/>
  <c r="B464" i="9"/>
  <c r="C464" i="9"/>
  <c r="D464" i="9"/>
  <c r="E464" i="9"/>
  <c r="A465" i="9"/>
  <c r="B465" i="9"/>
  <c r="C465" i="9"/>
  <c r="D465" i="9"/>
  <c r="E465" i="9"/>
  <c r="A466" i="9"/>
  <c r="B466" i="9"/>
  <c r="C466" i="9"/>
  <c r="D466" i="9"/>
  <c r="E466" i="9"/>
  <c r="A467" i="9"/>
  <c r="B467" i="9"/>
  <c r="C467" i="9"/>
  <c r="D467" i="9"/>
  <c r="E467" i="9"/>
  <c r="A468" i="9"/>
  <c r="B468" i="9"/>
  <c r="C468" i="9"/>
  <c r="D468" i="9"/>
  <c r="E468" i="9"/>
  <c r="A469" i="9"/>
  <c r="B469" i="9"/>
  <c r="C469" i="9"/>
  <c r="D469" i="9"/>
  <c r="E469" i="9"/>
  <c r="A470" i="9"/>
  <c r="B470" i="9"/>
  <c r="C470" i="9"/>
  <c r="D470" i="9"/>
  <c r="E470" i="9"/>
  <c r="A471" i="9"/>
  <c r="B471" i="9"/>
  <c r="C471" i="9"/>
  <c r="D471" i="9"/>
  <c r="E471" i="9"/>
  <c r="A472" i="9"/>
  <c r="B472" i="9"/>
  <c r="C472" i="9"/>
  <c r="D472" i="9"/>
  <c r="E472" i="9"/>
  <c r="A473" i="9"/>
  <c r="B473" i="9"/>
  <c r="C473" i="9"/>
  <c r="D473" i="9"/>
  <c r="E473" i="9"/>
  <c r="A474" i="9"/>
  <c r="B474" i="9"/>
  <c r="C474" i="9"/>
  <c r="D474" i="9"/>
  <c r="E474" i="9"/>
  <c r="A475" i="9"/>
  <c r="B475" i="9"/>
  <c r="C475" i="9"/>
  <c r="D475" i="9"/>
  <c r="E475" i="9"/>
  <c r="A476" i="9"/>
  <c r="B476" i="9"/>
  <c r="C476" i="9"/>
  <c r="D476" i="9"/>
  <c r="E476" i="9"/>
  <c r="A477" i="9"/>
  <c r="B477" i="9"/>
  <c r="C477" i="9"/>
  <c r="D477" i="9"/>
  <c r="E477" i="9"/>
  <c r="A478" i="9"/>
  <c r="B478" i="9"/>
  <c r="C478" i="9"/>
  <c r="D478" i="9"/>
  <c r="E478" i="9"/>
  <c r="A479" i="9"/>
  <c r="B479" i="9"/>
  <c r="C479" i="9"/>
  <c r="D479" i="9"/>
  <c r="E479" i="9"/>
  <c r="A480" i="9"/>
  <c r="B480" i="9"/>
  <c r="C480" i="9"/>
  <c r="D480" i="9"/>
  <c r="E480" i="9"/>
  <c r="A481" i="9"/>
  <c r="B481" i="9"/>
  <c r="C481" i="9"/>
  <c r="D481" i="9"/>
  <c r="E481" i="9"/>
  <c r="A482" i="9"/>
  <c r="B482" i="9"/>
  <c r="C482" i="9"/>
  <c r="D482" i="9"/>
  <c r="E482" i="9"/>
  <c r="A483" i="9"/>
  <c r="B483" i="9"/>
  <c r="C483" i="9"/>
  <c r="D483" i="9"/>
  <c r="E483" i="9"/>
  <c r="A484" i="9"/>
  <c r="B484" i="9"/>
  <c r="C484" i="9"/>
  <c r="D484" i="9"/>
  <c r="E484" i="9"/>
  <c r="A485" i="9"/>
  <c r="B485" i="9"/>
  <c r="C485" i="9"/>
  <c r="D485" i="9"/>
  <c r="E485" i="9"/>
  <c r="A486" i="9"/>
  <c r="B486" i="9"/>
  <c r="C486" i="9"/>
  <c r="D486" i="9"/>
  <c r="E486" i="9"/>
  <c r="A487" i="9"/>
  <c r="B487" i="9"/>
  <c r="C487" i="9"/>
  <c r="D487" i="9"/>
  <c r="E487" i="9"/>
  <c r="A488" i="9"/>
  <c r="B488" i="9"/>
  <c r="C488" i="9"/>
  <c r="D488" i="9"/>
  <c r="E488" i="9"/>
  <c r="A489" i="9"/>
  <c r="B489" i="9"/>
  <c r="C489" i="9"/>
  <c r="D489" i="9"/>
  <c r="E489" i="9"/>
  <c r="A490" i="9"/>
  <c r="B490" i="9"/>
  <c r="C490" i="9"/>
  <c r="D490" i="9"/>
  <c r="E490" i="9"/>
  <c r="A491" i="9"/>
  <c r="B491" i="9"/>
  <c r="C491" i="9"/>
  <c r="D491" i="9"/>
  <c r="E491" i="9"/>
  <c r="A492" i="9"/>
  <c r="B492" i="9"/>
  <c r="C492" i="9"/>
  <c r="D492" i="9"/>
  <c r="E492" i="9"/>
  <c r="A493" i="9"/>
  <c r="B493" i="9"/>
  <c r="C493" i="9"/>
  <c r="D493" i="9"/>
  <c r="E493" i="9"/>
  <c r="A494" i="9"/>
  <c r="B494" i="9"/>
  <c r="C494" i="9"/>
  <c r="D494" i="9"/>
  <c r="E494" i="9"/>
  <c r="A495" i="9"/>
  <c r="B495" i="9"/>
  <c r="C495" i="9"/>
  <c r="D495" i="9"/>
  <c r="E495" i="9"/>
  <c r="A496" i="9"/>
  <c r="B496" i="9"/>
  <c r="C496" i="9"/>
  <c r="D496" i="9"/>
  <c r="E496" i="9"/>
  <c r="A497" i="9"/>
  <c r="B497" i="9"/>
  <c r="C497" i="9"/>
  <c r="D497" i="9"/>
  <c r="E497" i="9"/>
  <c r="A498" i="9"/>
  <c r="B498" i="9"/>
  <c r="C498" i="9"/>
  <c r="D498" i="9"/>
  <c r="E498" i="9"/>
  <c r="A499" i="9"/>
  <c r="B499" i="9"/>
  <c r="C499" i="9"/>
  <c r="D499" i="9"/>
  <c r="E499" i="9"/>
  <c r="A500" i="9"/>
  <c r="B500" i="9"/>
  <c r="C500" i="9"/>
  <c r="D500" i="9"/>
  <c r="E500" i="9"/>
  <c r="A501" i="9"/>
  <c r="B501" i="9"/>
  <c r="C501" i="9"/>
  <c r="D501" i="9"/>
  <c r="E501" i="9"/>
  <c r="A502" i="9"/>
  <c r="B502" i="9"/>
  <c r="C502" i="9"/>
  <c r="D502" i="9"/>
  <c r="E502" i="9"/>
  <c r="A503" i="9"/>
  <c r="B503" i="9"/>
  <c r="C503" i="9"/>
  <c r="D503" i="9"/>
  <c r="E503" i="9"/>
  <c r="A504" i="9"/>
  <c r="B504" i="9"/>
  <c r="C504" i="9"/>
  <c r="D504" i="9"/>
  <c r="E504" i="9"/>
  <c r="A505" i="9"/>
  <c r="B505" i="9"/>
  <c r="C505" i="9"/>
  <c r="D505" i="9"/>
  <c r="E505" i="9"/>
  <c r="A506" i="9"/>
  <c r="B506" i="9"/>
  <c r="C506" i="9"/>
  <c r="D506" i="9"/>
  <c r="E506" i="9"/>
  <c r="A507" i="9"/>
  <c r="B507" i="9"/>
  <c r="C507" i="9"/>
  <c r="D507" i="9"/>
  <c r="E507" i="9"/>
  <c r="A508" i="9"/>
  <c r="B508" i="9"/>
  <c r="C508" i="9"/>
  <c r="D508" i="9"/>
  <c r="E508" i="9"/>
  <c r="A509" i="9"/>
  <c r="B509" i="9"/>
  <c r="C509" i="9"/>
  <c r="D509" i="9"/>
  <c r="E509" i="9"/>
  <c r="A510" i="9"/>
  <c r="B510" i="9"/>
  <c r="C510" i="9"/>
  <c r="D510" i="9"/>
  <c r="E510" i="9"/>
  <c r="A511" i="9"/>
  <c r="B511" i="9"/>
  <c r="C511" i="9"/>
  <c r="D511" i="9"/>
  <c r="E511" i="9"/>
  <c r="A512" i="9"/>
  <c r="B512" i="9"/>
  <c r="C512" i="9"/>
  <c r="D512" i="9"/>
  <c r="E512" i="9"/>
  <c r="A513" i="9"/>
  <c r="B513" i="9"/>
  <c r="C513" i="9"/>
  <c r="D513" i="9"/>
  <c r="E513" i="9"/>
  <c r="A514" i="9"/>
  <c r="B514" i="9"/>
  <c r="C514" i="9"/>
  <c r="D514" i="9"/>
  <c r="E514" i="9"/>
  <c r="A515" i="9"/>
  <c r="B515" i="9"/>
  <c r="C515" i="9"/>
  <c r="D515" i="9"/>
  <c r="E515" i="9"/>
  <c r="A516" i="9"/>
  <c r="B516" i="9"/>
  <c r="C516" i="9"/>
  <c r="D516" i="9"/>
  <c r="E516" i="9"/>
  <c r="A517" i="9"/>
  <c r="B517" i="9"/>
  <c r="C517" i="9"/>
  <c r="D517" i="9"/>
  <c r="E517" i="9"/>
  <c r="A518" i="9"/>
  <c r="B518" i="9"/>
  <c r="C518" i="9"/>
  <c r="D518" i="9"/>
  <c r="E518" i="9"/>
  <c r="A519" i="9"/>
  <c r="B519" i="9"/>
  <c r="C519" i="9"/>
  <c r="D519" i="9"/>
  <c r="E519" i="9"/>
  <c r="A520" i="9"/>
  <c r="B520" i="9"/>
  <c r="C520" i="9"/>
  <c r="D520" i="9"/>
  <c r="E520" i="9"/>
  <c r="A521" i="9"/>
  <c r="B521" i="9"/>
  <c r="C521" i="9"/>
  <c r="D521" i="9"/>
  <c r="E521" i="9"/>
  <c r="A522" i="9"/>
  <c r="B522" i="9"/>
  <c r="C522" i="9"/>
  <c r="D522" i="9"/>
  <c r="E522" i="9"/>
  <c r="A523" i="9"/>
  <c r="B523" i="9"/>
  <c r="C523" i="9"/>
  <c r="D523" i="9"/>
  <c r="E523" i="9"/>
  <c r="A524" i="9"/>
  <c r="B524" i="9"/>
  <c r="C524" i="9"/>
  <c r="D524" i="9"/>
  <c r="E524" i="9"/>
  <c r="A525" i="9"/>
  <c r="B525" i="9"/>
  <c r="C525" i="9"/>
  <c r="D525" i="9"/>
  <c r="E525" i="9"/>
  <c r="A526" i="9"/>
  <c r="B526" i="9"/>
  <c r="C526" i="9"/>
  <c r="D526" i="9"/>
  <c r="E526" i="9"/>
  <c r="A527" i="9"/>
  <c r="B527" i="9"/>
  <c r="C527" i="9"/>
  <c r="D527" i="9"/>
  <c r="E527" i="9"/>
  <c r="A528" i="9"/>
  <c r="B528" i="9"/>
  <c r="C528" i="9"/>
  <c r="D528" i="9"/>
  <c r="E528" i="9"/>
  <c r="A529" i="9"/>
  <c r="B529" i="9"/>
  <c r="C529" i="9"/>
  <c r="D529" i="9"/>
  <c r="E529" i="9"/>
  <c r="A530" i="9"/>
  <c r="B530" i="9"/>
  <c r="C530" i="9"/>
  <c r="D530" i="9"/>
  <c r="E530" i="9"/>
  <c r="A531" i="9"/>
  <c r="B531" i="9"/>
  <c r="C531" i="9"/>
  <c r="D531" i="9"/>
  <c r="E531" i="9"/>
  <c r="A532" i="9"/>
  <c r="B532" i="9"/>
  <c r="C532" i="9"/>
  <c r="D532" i="9"/>
  <c r="E532" i="9"/>
  <c r="A533" i="9"/>
  <c r="B533" i="9"/>
  <c r="C533" i="9"/>
  <c r="D533" i="9"/>
  <c r="E533" i="9"/>
  <c r="A534" i="9"/>
  <c r="B534" i="9"/>
  <c r="C534" i="9"/>
  <c r="D534" i="9"/>
  <c r="E534" i="9"/>
  <c r="A535" i="9"/>
  <c r="B535" i="9"/>
  <c r="C535" i="9"/>
  <c r="D535" i="9"/>
  <c r="E535" i="9"/>
  <c r="A536" i="9"/>
  <c r="B536" i="9"/>
  <c r="C536" i="9"/>
  <c r="D536" i="9"/>
  <c r="E536" i="9"/>
  <c r="A537" i="9"/>
  <c r="B537" i="9"/>
  <c r="C537" i="9"/>
  <c r="D537" i="9"/>
  <c r="E537" i="9"/>
  <c r="A538" i="9"/>
  <c r="B538" i="9"/>
  <c r="C538" i="9"/>
  <c r="D538" i="9"/>
  <c r="E538" i="9"/>
  <c r="A539" i="9"/>
  <c r="B539" i="9"/>
  <c r="C539" i="9"/>
  <c r="D539" i="9"/>
  <c r="E539" i="9"/>
  <c r="A540" i="9"/>
  <c r="B540" i="9"/>
  <c r="C540" i="9"/>
  <c r="D540" i="9"/>
  <c r="E540" i="9"/>
  <c r="A541" i="9"/>
  <c r="B541" i="9"/>
  <c r="C541" i="9"/>
  <c r="D541" i="9"/>
  <c r="E541" i="9"/>
  <c r="A542" i="9"/>
  <c r="B542" i="9"/>
  <c r="C542" i="9"/>
  <c r="D542" i="9"/>
  <c r="E542" i="9"/>
  <c r="A543" i="9"/>
  <c r="B543" i="9"/>
  <c r="C543" i="9"/>
  <c r="D543" i="9"/>
  <c r="E543" i="9"/>
  <c r="A544" i="9"/>
  <c r="B544" i="9"/>
  <c r="C544" i="9"/>
  <c r="D544" i="9"/>
  <c r="E544" i="9"/>
  <c r="A545" i="9"/>
  <c r="B545" i="9"/>
  <c r="C545" i="9"/>
  <c r="D545" i="9"/>
  <c r="E545" i="9"/>
  <c r="A546" i="9"/>
  <c r="B546" i="9"/>
  <c r="C546" i="9"/>
  <c r="D546" i="9"/>
  <c r="E546" i="9"/>
  <c r="A547" i="9"/>
  <c r="B547" i="9"/>
  <c r="C547" i="9"/>
  <c r="D547" i="9"/>
  <c r="E547" i="9"/>
  <c r="A548" i="9"/>
  <c r="B548" i="9"/>
  <c r="C548" i="9"/>
  <c r="D548" i="9"/>
  <c r="E548" i="9"/>
  <c r="A549" i="9"/>
  <c r="B549" i="9"/>
  <c r="C549" i="9"/>
  <c r="D549" i="9"/>
  <c r="E549" i="9"/>
  <c r="A550" i="9"/>
  <c r="B550" i="9"/>
  <c r="C550" i="9"/>
  <c r="D550" i="9"/>
  <c r="E550" i="9"/>
  <c r="A551" i="9"/>
  <c r="B551" i="9"/>
  <c r="C551" i="9"/>
  <c r="D551" i="9"/>
  <c r="E551" i="9"/>
  <c r="A552" i="9"/>
  <c r="B552" i="9"/>
  <c r="C552" i="9"/>
  <c r="D552" i="9"/>
  <c r="E552" i="9"/>
  <c r="A553" i="9"/>
  <c r="B553" i="9"/>
  <c r="C553" i="9"/>
  <c r="D553" i="9"/>
  <c r="E553" i="9"/>
  <c r="A554" i="9"/>
  <c r="B554" i="9"/>
  <c r="C554" i="9"/>
  <c r="D554" i="9"/>
  <c r="E554" i="9"/>
  <c r="A555" i="9"/>
  <c r="B555" i="9"/>
  <c r="C555" i="9"/>
  <c r="D555" i="9"/>
  <c r="E555" i="9"/>
  <c r="A556" i="9"/>
  <c r="B556" i="9"/>
  <c r="C556" i="9"/>
  <c r="D556" i="9"/>
  <c r="E556" i="9"/>
  <c r="A557" i="9"/>
  <c r="B557" i="9"/>
  <c r="C557" i="9"/>
  <c r="D557" i="9"/>
  <c r="E557" i="9"/>
  <c r="A558" i="9"/>
  <c r="B558" i="9"/>
  <c r="C558" i="9"/>
  <c r="D558" i="9"/>
  <c r="E558" i="9"/>
  <c r="A559" i="9"/>
  <c r="B559" i="9"/>
  <c r="C559" i="9"/>
  <c r="D559" i="9"/>
  <c r="E559" i="9"/>
  <c r="A560" i="9"/>
  <c r="B560" i="9"/>
  <c r="C560" i="9"/>
  <c r="D560" i="9"/>
  <c r="E560" i="9"/>
  <c r="A561" i="9"/>
  <c r="B561" i="9"/>
  <c r="C561" i="9"/>
  <c r="D561" i="9"/>
  <c r="E561" i="9"/>
  <c r="A562" i="9"/>
  <c r="B562" i="9"/>
  <c r="C562" i="9"/>
  <c r="D562" i="9"/>
  <c r="E562" i="9"/>
  <c r="A563" i="9"/>
  <c r="B563" i="9"/>
  <c r="C563" i="9"/>
  <c r="D563" i="9"/>
  <c r="E563" i="9"/>
  <c r="A564" i="9"/>
  <c r="B564" i="9"/>
  <c r="C564" i="9"/>
  <c r="D564" i="9"/>
  <c r="E564" i="9"/>
  <c r="A565" i="9"/>
  <c r="B565" i="9"/>
  <c r="C565" i="9"/>
  <c r="D565" i="9"/>
  <c r="E565" i="9"/>
  <c r="A566" i="9"/>
  <c r="B566" i="9"/>
  <c r="C566" i="9"/>
  <c r="D566" i="9"/>
  <c r="E566" i="9"/>
  <c r="A567" i="9"/>
  <c r="B567" i="9"/>
  <c r="C567" i="9"/>
  <c r="D567" i="9"/>
  <c r="E567" i="9"/>
  <c r="A568" i="9"/>
  <c r="B568" i="9"/>
  <c r="C568" i="9"/>
  <c r="D568" i="9"/>
  <c r="E568" i="9"/>
  <c r="A569" i="9"/>
  <c r="B569" i="9"/>
  <c r="C569" i="9"/>
  <c r="D569" i="9"/>
  <c r="E569" i="9"/>
  <c r="A570" i="9"/>
  <c r="B570" i="9"/>
  <c r="C570" i="9"/>
  <c r="D570" i="9"/>
  <c r="E570" i="9"/>
  <c r="A571" i="9"/>
  <c r="B571" i="9"/>
  <c r="C571" i="9"/>
  <c r="D571" i="9"/>
  <c r="E571" i="9"/>
  <c r="A572" i="9"/>
  <c r="B572" i="9"/>
  <c r="C572" i="9"/>
  <c r="D572" i="9"/>
  <c r="E572" i="9"/>
  <c r="A573" i="9"/>
  <c r="B573" i="9"/>
  <c r="C573" i="9"/>
  <c r="D573" i="9"/>
  <c r="E573" i="9"/>
  <c r="A574" i="9"/>
  <c r="B574" i="9"/>
  <c r="C574" i="9"/>
  <c r="D574" i="9"/>
  <c r="E574" i="9"/>
  <c r="A575" i="9"/>
  <c r="B575" i="9"/>
  <c r="C575" i="9"/>
  <c r="D575" i="9"/>
  <c r="E575" i="9"/>
  <c r="A576" i="9"/>
  <c r="B576" i="9"/>
  <c r="C576" i="9"/>
  <c r="D576" i="9"/>
  <c r="E576" i="9"/>
  <c r="A577" i="9"/>
  <c r="B577" i="9"/>
  <c r="C577" i="9"/>
  <c r="D577" i="9"/>
  <c r="E577" i="9"/>
  <c r="A578" i="9"/>
  <c r="B578" i="9"/>
  <c r="C578" i="9"/>
  <c r="D578" i="9"/>
  <c r="E578" i="9"/>
  <c r="A579" i="9"/>
  <c r="B579" i="9"/>
  <c r="C579" i="9"/>
  <c r="D579" i="9"/>
  <c r="E579" i="9"/>
  <c r="A580" i="9"/>
  <c r="B580" i="9"/>
  <c r="C580" i="9"/>
  <c r="D580" i="9"/>
  <c r="E580" i="9"/>
  <c r="A581" i="9"/>
  <c r="B581" i="9"/>
  <c r="C581" i="9"/>
  <c r="D581" i="9"/>
  <c r="E581" i="9"/>
  <c r="A582" i="9"/>
  <c r="B582" i="9"/>
  <c r="C582" i="9"/>
  <c r="D582" i="9"/>
  <c r="E582" i="9"/>
  <c r="A583" i="9"/>
  <c r="B583" i="9"/>
  <c r="C583" i="9"/>
  <c r="D583" i="9"/>
  <c r="E583" i="9"/>
  <c r="A584" i="9"/>
  <c r="B584" i="9"/>
  <c r="C584" i="9"/>
  <c r="D584" i="9"/>
  <c r="E584" i="9"/>
  <c r="A585" i="9"/>
  <c r="B585" i="9"/>
  <c r="C585" i="9"/>
  <c r="D585" i="9"/>
  <c r="E585" i="9"/>
  <c r="A586" i="9"/>
  <c r="B586" i="9"/>
  <c r="C586" i="9"/>
  <c r="D586" i="9"/>
  <c r="E586" i="9"/>
  <c r="A587" i="9"/>
  <c r="B587" i="9"/>
  <c r="C587" i="9"/>
  <c r="D587" i="9"/>
  <c r="E587" i="9"/>
  <c r="A588" i="9"/>
  <c r="B588" i="9"/>
  <c r="C588" i="9"/>
  <c r="D588" i="9"/>
  <c r="E588" i="9"/>
  <c r="A589" i="9"/>
  <c r="B589" i="9"/>
  <c r="C589" i="9"/>
  <c r="D589" i="9"/>
  <c r="E589" i="9"/>
  <c r="A590" i="9"/>
  <c r="B590" i="9"/>
  <c r="C590" i="9"/>
  <c r="D590" i="9"/>
  <c r="E590" i="9"/>
  <c r="A591" i="9"/>
  <c r="B591" i="9"/>
  <c r="C591" i="9"/>
  <c r="D591" i="9"/>
  <c r="E591" i="9"/>
  <c r="A592" i="9"/>
  <c r="B592" i="9"/>
  <c r="C592" i="9"/>
  <c r="D592" i="9"/>
  <c r="E592" i="9"/>
  <c r="A593" i="9"/>
  <c r="B593" i="9"/>
  <c r="C593" i="9"/>
  <c r="D593" i="9"/>
  <c r="E593" i="9"/>
  <c r="A594" i="9"/>
  <c r="B594" i="9"/>
  <c r="C594" i="9"/>
  <c r="D594" i="9"/>
  <c r="E594" i="9"/>
  <c r="A595" i="9"/>
  <c r="B595" i="9"/>
  <c r="C595" i="9"/>
  <c r="D595" i="9"/>
  <c r="E595" i="9"/>
  <c r="A596" i="9"/>
  <c r="B596" i="9"/>
  <c r="C596" i="9"/>
  <c r="D596" i="9"/>
  <c r="E596" i="9"/>
  <c r="A597" i="9"/>
  <c r="B597" i="9"/>
  <c r="C597" i="9"/>
  <c r="D597" i="9"/>
  <c r="E597" i="9"/>
  <c r="A598" i="9"/>
  <c r="B598" i="9"/>
  <c r="C598" i="9"/>
  <c r="D598" i="9"/>
  <c r="E598" i="9"/>
  <c r="A599" i="9"/>
  <c r="B599" i="9"/>
  <c r="C599" i="9"/>
  <c r="D599" i="9"/>
  <c r="E599" i="9"/>
  <c r="A600" i="9"/>
  <c r="B600" i="9"/>
  <c r="C600" i="9"/>
  <c r="D600" i="9"/>
  <c r="E600" i="9"/>
  <c r="A601" i="9"/>
  <c r="B601" i="9"/>
  <c r="C601" i="9"/>
  <c r="D601" i="9"/>
  <c r="E601" i="9"/>
  <c r="A602" i="9"/>
  <c r="B602" i="9"/>
  <c r="C602" i="9"/>
  <c r="D602" i="9"/>
  <c r="E602" i="9"/>
  <c r="A603" i="9"/>
  <c r="B603" i="9"/>
  <c r="C603" i="9"/>
  <c r="D603" i="9"/>
  <c r="E603" i="9"/>
  <c r="A604" i="9"/>
  <c r="B604" i="9"/>
  <c r="C604" i="9"/>
  <c r="D604" i="9"/>
  <c r="E604" i="9"/>
  <c r="A605" i="9"/>
  <c r="B605" i="9"/>
  <c r="C605" i="9"/>
  <c r="D605" i="9"/>
  <c r="E605" i="9"/>
  <c r="A606" i="9"/>
  <c r="B606" i="9"/>
  <c r="C606" i="9"/>
  <c r="D606" i="9"/>
  <c r="E606" i="9"/>
  <c r="A607" i="9"/>
  <c r="B607" i="9"/>
  <c r="C607" i="9"/>
  <c r="D607" i="9"/>
  <c r="E607" i="9"/>
  <c r="A608" i="9"/>
  <c r="B608" i="9"/>
  <c r="C608" i="9"/>
  <c r="D608" i="9"/>
  <c r="E608" i="9"/>
  <c r="A609" i="9"/>
  <c r="B609" i="9"/>
  <c r="C609" i="9"/>
  <c r="D609" i="9"/>
  <c r="E609" i="9"/>
  <c r="A610" i="9"/>
  <c r="B610" i="9"/>
  <c r="C610" i="9"/>
  <c r="D610" i="9"/>
  <c r="E610" i="9"/>
  <c r="A611" i="9"/>
  <c r="B611" i="9"/>
  <c r="C611" i="9"/>
  <c r="D611" i="9"/>
  <c r="E611" i="9"/>
  <c r="A612" i="9"/>
  <c r="B612" i="9"/>
  <c r="C612" i="9"/>
  <c r="D612" i="9"/>
  <c r="E612" i="9"/>
  <c r="A613" i="9"/>
  <c r="B613" i="9"/>
  <c r="C613" i="9"/>
  <c r="D613" i="9"/>
  <c r="E613" i="9"/>
  <c r="A614" i="9"/>
  <c r="B614" i="9"/>
  <c r="C614" i="9"/>
  <c r="D614" i="9"/>
  <c r="E614" i="9"/>
  <c r="A615" i="9"/>
  <c r="B615" i="9"/>
  <c r="C615" i="9"/>
  <c r="D615" i="9"/>
  <c r="E615" i="9"/>
  <c r="A616" i="9"/>
  <c r="B616" i="9"/>
  <c r="C616" i="9"/>
  <c r="D616" i="9"/>
  <c r="E616" i="9"/>
  <c r="A617" i="9"/>
  <c r="B617" i="9"/>
  <c r="C617" i="9"/>
  <c r="D617" i="9"/>
  <c r="E617" i="9"/>
  <c r="A618" i="9"/>
  <c r="B618" i="9"/>
  <c r="C618" i="9"/>
  <c r="D618" i="9"/>
  <c r="E618" i="9"/>
  <c r="A619" i="9"/>
  <c r="B619" i="9"/>
  <c r="C619" i="9"/>
  <c r="D619" i="9"/>
  <c r="E619" i="9"/>
  <c r="A620" i="9"/>
  <c r="B620" i="9"/>
  <c r="C620" i="9"/>
  <c r="D620" i="9"/>
  <c r="E620" i="9"/>
  <c r="A621" i="9"/>
  <c r="B621" i="9"/>
  <c r="C621" i="9"/>
  <c r="D621" i="9"/>
  <c r="E621" i="9"/>
  <c r="A622" i="9"/>
  <c r="B622" i="9"/>
  <c r="C622" i="9"/>
  <c r="D622" i="9"/>
  <c r="E622" i="9"/>
  <c r="A623" i="9"/>
  <c r="B623" i="9"/>
  <c r="C623" i="9"/>
  <c r="D623" i="9"/>
  <c r="E623" i="9"/>
  <c r="A624" i="9"/>
  <c r="B624" i="9"/>
  <c r="C624" i="9"/>
  <c r="D624" i="9"/>
  <c r="E624" i="9"/>
  <c r="A625" i="9"/>
  <c r="B625" i="9"/>
  <c r="C625" i="9"/>
  <c r="D625" i="9"/>
  <c r="E625" i="9"/>
  <c r="A626" i="9"/>
  <c r="B626" i="9"/>
  <c r="C626" i="9"/>
  <c r="D626" i="9"/>
  <c r="E626" i="9"/>
  <c r="A627" i="9"/>
  <c r="B627" i="9"/>
  <c r="C627" i="9"/>
  <c r="D627" i="9"/>
  <c r="E627" i="9"/>
  <c r="A628" i="9"/>
  <c r="B628" i="9"/>
  <c r="C628" i="9"/>
  <c r="D628" i="9"/>
  <c r="E628" i="9"/>
  <c r="A629" i="9"/>
  <c r="B629" i="9"/>
  <c r="C629" i="9"/>
  <c r="D629" i="9"/>
  <c r="E629" i="9"/>
  <c r="A630" i="9"/>
  <c r="B630" i="9"/>
  <c r="C630" i="9"/>
  <c r="D630" i="9"/>
  <c r="E630" i="9"/>
  <c r="A631" i="9"/>
  <c r="B631" i="9"/>
  <c r="C631" i="9"/>
  <c r="D631" i="9"/>
  <c r="E631" i="9"/>
  <c r="A632" i="9"/>
  <c r="B632" i="9"/>
  <c r="C632" i="9"/>
  <c r="D632" i="9"/>
  <c r="E632" i="9"/>
  <c r="A633" i="9"/>
  <c r="B633" i="9"/>
  <c r="C633" i="9"/>
  <c r="D633" i="9"/>
  <c r="E633" i="9"/>
  <c r="A634" i="9"/>
  <c r="B634" i="9"/>
  <c r="C634" i="9"/>
  <c r="D634" i="9"/>
  <c r="E634" i="9"/>
  <c r="A635" i="9"/>
  <c r="B635" i="9"/>
  <c r="C635" i="9"/>
  <c r="D635" i="9"/>
  <c r="E635" i="9"/>
  <c r="A636" i="9"/>
  <c r="B636" i="9"/>
  <c r="C636" i="9"/>
  <c r="D636" i="9"/>
  <c r="E636" i="9"/>
  <c r="A637" i="9"/>
  <c r="B637" i="9"/>
  <c r="C637" i="9"/>
  <c r="D637" i="9"/>
  <c r="E637" i="9"/>
  <c r="A638" i="9"/>
  <c r="B638" i="9"/>
  <c r="C638" i="9"/>
  <c r="D638" i="9"/>
  <c r="E638" i="9"/>
  <c r="A639" i="9"/>
  <c r="B639" i="9"/>
  <c r="C639" i="9"/>
  <c r="D639" i="9"/>
  <c r="E639" i="9"/>
  <c r="A640" i="9"/>
  <c r="B640" i="9"/>
  <c r="C640" i="9"/>
  <c r="D640" i="9"/>
  <c r="E640" i="9"/>
  <c r="A641" i="9"/>
  <c r="B641" i="9"/>
  <c r="C641" i="9"/>
  <c r="D641" i="9"/>
  <c r="E641" i="9"/>
  <c r="A642" i="9"/>
  <c r="B642" i="9"/>
  <c r="C642" i="9"/>
  <c r="D642" i="9"/>
  <c r="E642" i="9"/>
  <c r="A643" i="9"/>
  <c r="B643" i="9"/>
  <c r="C643" i="9"/>
  <c r="D643" i="9"/>
  <c r="E643" i="9"/>
  <c r="A644" i="9"/>
  <c r="B644" i="9"/>
  <c r="C644" i="9"/>
  <c r="D644" i="9"/>
  <c r="E644" i="9"/>
  <c r="A645" i="9"/>
  <c r="B645" i="9"/>
  <c r="C645" i="9"/>
  <c r="D645" i="9"/>
  <c r="E645" i="9"/>
  <c r="A646" i="9"/>
  <c r="B646" i="9"/>
  <c r="C646" i="9"/>
  <c r="D646" i="9"/>
  <c r="E646" i="9"/>
  <c r="A647" i="9"/>
  <c r="B647" i="9"/>
  <c r="C647" i="9"/>
  <c r="D647" i="9"/>
  <c r="E647" i="9"/>
  <c r="A648" i="9"/>
  <c r="B648" i="9"/>
  <c r="C648" i="9"/>
  <c r="D648" i="9"/>
  <c r="E648" i="9"/>
  <c r="A649" i="9"/>
  <c r="B649" i="9"/>
  <c r="C649" i="9"/>
  <c r="D649" i="9"/>
  <c r="E649" i="9"/>
  <c r="A650" i="9"/>
  <c r="B650" i="9"/>
  <c r="C650" i="9"/>
  <c r="D650" i="9"/>
  <c r="E650" i="9"/>
  <c r="A651" i="9"/>
  <c r="B651" i="9"/>
  <c r="C651" i="9"/>
  <c r="D651" i="9"/>
  <c r="E651" i="9"/>
  <c r="A652" i="9"/>
  <c r="B652" i="9"/>
  <c r="C652" i="9"/>
  <c r="D652" i="9"/>
  <c r="E652" i="9"/>
  <c r="A653" i="9"/>
  <c r="B653" i="9"/>
  <c r="C653" i="9"/>
  <c r="D653" i="9"/>
  <c r="E653" i="9"/>
  <c r="A654" i="9"/>
  <c r="B654" i="9"/>
  <c r="C654" i="9"/>
  <c r="D654" i="9"/>
  <c r="E654" i="9"/>
  <c r="A655" i="9"/>
  <c r="B655" i="9"/>
  <c r="C655" i="9"/>
  <c r="D655" i="9"/>
  <c r="E655" i="9"/>
  <c r="A656" i="9"/>
  <c r="B656" i="9"/>
  <c r="C656" i="9"/>
  <c r="D656" i="9"/>
  <c r="E656" i="9"/>
  <c r="A657" i="9"/>
  <c r="B657" i="9"/>
  <c r="C657" i="9"/>
  <c r="D657" i="9"/>
  <c r="E657" i="9"/>
  <c r="A658" i="9"/>
  <c r="B658" i="9"/>
  <c r="C658" i="9"/>
  <c r="D658" i="9"/>
  <c r="E658" i="9"/>
  <c r="A659" i="9"/>
  <c r="B659" i="9"/>
  <c r="C659" i="9"/>
  <c r="D659" i="9"/>
  <c r="E659" i="9"/>
  <c r="A660" i="9"/>
  <c r="B660" i="9"/>
  <c r="C660" i="9"/>
  <c r="D660" i="9"/>
  <c r="E660" i="9"/>
  <c r="A661" i="9"/>
  <c r="B661" i="9"/>
  <c r="C661" i="9"/>
  <c r="D661" i="9"/>
  <c r="E661" i="9"/>
  <c r="A662" i="9"/>
  <c r="B662" i="9"/>
  <c r="C662" i="9"/>
  <c r="D662" i="9"/>
  <c r="E662" i="9"/>
  <c r="A663" i="9"/>
  <c r="B663" i="9"/>
  <c r="C663" i="9"/>
  <c r="D663" i="9"/>
  <c r="E663" i="9"/>
  <c r="A664" i="9"/>
  <c r="B664" i="9"/>
  <c r="C664" i="9"/>
  <c r="D664" i="9"/>
  <c r="E664" i="9"/>
  <c r="A665" i="9"/>
  <c r="B665" i="9"/>
  <c r="C665" i="9"/>
  <c r="D665" i="9"/>
  <c r="E665" i="9"/>
  <c r="A666" i="9"/>
  <c r="B666" i="9"/>
  <c r="C666" i="9"/>
  <c r="D666" i="9"/>
  <c r="E666" i="9"/>
  <c r="A667" i="9"/>
  <c r="B667" i="9"/>
  <c r="C667" i="9"/>
  <c r="D667" i="9"/>
  <c r="E667" i="9"/>
  <c r="A668" i="9"/>
  <c r="B668" i="9"/>
  <c r="C668" i="9"/>
  <c r="D668" i="9"/>
  <c r="E668" i="9"/>
  <c r="A669" i="9"/>
  <c r="B669" i="9"/>
  <c r="C669" i="9"/>
  <c r="D669" i="9"/>
  <c r="E669" i="9"/>
  <c r="A670" i="9"/>
  <c r="B670" i="9"/>
  <c r="C670" i="9"/>
  <c r="D670" i="9"/>
  <c r="E670" i="9"/>
  <c r="A671" i="9"/>
  <c r="B671" i="9"/>
  <c r="C671" i="9"/>
  <c r="D671" i="9"/>
  <c r="E671" i="9"/>
  <c r="A672" i="9"/>
  <c r="B672" i="9"/>
  <c r="C672" i="9"/>
  <c r="D672" i="9"/>
  <c r="E672" i="9"/>
  <c r="A673" i="9"/>
  <c r="B673" i="9"/>
  <c r="C673" i="9"/>
  <c r="D673" i="9"/>
  <c r="E673" i="9"/>
  <c r="A674" i="9"/>
  <c r="B674" i="9"/>
  <c r="C674" i="9"/>
  <c r="D674" i="9"/>
  <c r="E674" i="9"/>
  <c r="A675" i="9"/>
  <c r="B675" i="9"/>
  <c r="C675" i="9"/>
  <c r="D675" i="9"/>
  <c r="E675" i="9"/>
  <c r="A676" i="9"/>
  <c r="B676" i="9"/>
  <c r="C676" i="9"/>
  <c r="D676" i="9"/>
  <c r="E676" i="9"/>
  <c r="A677" i="9"/>
  <c r="B677" i="9"/>
  <c r="C677" i="9"/>
  <c r="D677" i="9"/>
  <c r="E677" i="9"/>
  <c r="A678" i="9"/>
  <c r="B678" i="9"/>
  <c r="C678" i="9"/>
  <c r="D678" i="9"/>
  <c r="E678" i="9"/>
  <c r="A679" i="9"/>
  <c r="B679" i="9"/>
  <c r="C679" i="9"/>
  <c r="D679" i="9"/>
  <c r="E679" i="9"/>
  <c r="A680" i="9"/>
  <c r="B680" i="9"/>
  <c r="C680" i="9"/>
  <c r="D680" i="9"/>
  <c r="E680" i="9"/>
  <c r="A681" i="9"/>
  <c r="B681" i="9"/>
  <c r="C681" i="9"/>
  <c r="D681" i="9"/>
  <c r="E681" i="9"/>
  <c r="A682" i="9"/>
  <c r="B682" i="9"/>
  <c r="C682" i="9"/>
  <c r="D682" i="9"/>
  <c r="E682" i="9"/>
  <c r="A683" i="9"/>
  <c r="B683" i="9"/>
  <c r="C683" i="9"/>
  <c r="D683" i="9"/>
  <c r="E683" i="9"/>
  <c r="A684" i="9"/>
  <c r="B684" i="9"/>
  <c r="C684" i="9"/>
  <c r="D684" i="9"/>
  <c r="E684" i="9"/>
  <c r="A685" i="9"/>
  <c r="B685" i="9"/>
  <c r="C685" i="9"/>
  <c r="D685" i="9"/>
  <c r="E685" i="9"/>
  <c r="A686" i="9"/>
  <c r="B686" i="9"/>
  <c r="C686" i="9"/>
  <c r="D686" i="9"/>
  <c r="E686" i="9"/>
  <c r="A687" i="9"/>
  <c r="B687" i="9"/>
  <c r="C687" i="9"/>
  <c r="D687" i="9"/>
  <c r="E687" i="9"/>
  <c r="A688" i="9"/>
  <c r="B688" i="9"/>
  <c r="C688" i="9"/>
  <c r="D688" i="9"/>
  <c r="E688" i="9"/>
  <c r="A689" i="9"/>
  <c r="B689" i="9"/>
  <c r="C689" i="9"/>
  <c r="D689" i="9"/>
  <c r="E689" i="9"/>
  <c r="A690" i="9"/>
  <c r="B690" i="9"/>
  <c r="C690" i="9"/>
  <c r="D690" i="9"/>
  <c r="E690" i="9"/>
  <c r="A691" i="9"/>
  <c r="B691" i="9"/>
  <c r="C691" i="9"/>
  <c r="D691" i="9"/>
  <c r="E691" i="9"/>
  <c r="A692" i="9"/>
  <c r="B692" i="9"/>
  <c r="C692" i="9"/>
  <c r="D692" i="9"/>
  <c r="E692" i="9"/>
  <c r="A693" i="9"/>
  <c r="B693" i="9"/>
  <c r="C693" i="9"/>
  <c r="D693" i="9"/>
  <c r="E693" i="9"/>
  <c r="A694" i="9"/>
  <c r="B694" i="9"/>
  <c r="C694" i="9"/>
  <c r="D694" i="9"/>
  <c r="E694" i="9"/>
  <c r="A695" i="9"/>
  <c r="B695" i="9"/>
  <c r="C695" i="9"/>
  <c r="D695" i="9"/>
  <c r="E695" i="9"/>
  <c r="A696" i="9"/>
  <c r="B696" i="9"/>
  <c r="C696" i="9"/>
  <c r="D696" i="9"/>
  <c r="E696" i="9"/>
  <c r="A697" i="9"/>
  <c r="B697" i="9"/>
  <c r="C697" i="9"/>
  <c r="D697" i="9"/>
  <c r="E697" i="9"/>
  <c r="A698" i="9"/>
  <c r="B698" i="9"/>
  <c r="C698" i="9"/>
  <c r="D698" i="9"/>
  <c r="E698" i="9"/>
  <c r="A699" i="9"/>
  <c r="B699" i="9"/>
  <c r="C699" i="9"/>
  <c r="D699" i="9"/>
  <c r="E699" i="9"/>
  <c r="A700" i="9"/>
  <c r="B700" i="9"/>
  <c r="C700" i="9"/>
  <c r="D700" i="9"/>
  <c r="E700" i="9"/>
  <c r="A701" i="9"/>
  <c r="B701" i="9"/>
  <c r="C701" i="9"/>
  <c r="D701" i="9"/>
  <c r="E701" i="9"/>
  <c r="A702" i="9"/>
  <c r="B702" i="9"/>
  <c r="C702" i="9"/>
  <c r="D702" i="9"/>
  <c r="E702" i="9"/>
  <c r="A703" i="9"/>
  <c r="B703" i="9"/>
  <c r="C703" i="9"/>
  <c r="D703" i="9"/>
  <c r="E703" i="9"/>
  <c r="A704" i="9"/>
  <c r="B704" i="9"/>
  <c r="C704" i="9"/>
  <c r="D704" i="9"/>
  <c r="E704" i="9"/>
  <c r="A705" i="9"/>
  <c r="B705" i="9"/>
  <c r="C705" i="9"/>
  <c r="D705" i="9"/>
  <c r="E705" i="9"/>
  <c r="A706" i="9"/>
  <c r="B706" i="9"/>
  <c r="C706" i="9"/>
  <c r="D706" i="9"/>
  <c r="E706" i="9"/>
  <c r="A707" i="9"/>
  <c r="B707" i="9"/>
  <c r="C707" i="9"/>
  <c r="D707" i="9"/>
  <c r="E707" i="9"/>
  <c r="A708" i="9"/>
  <c r="B708" i="9"/>
  <c r="C708" i="9"/>
  <c r="D708" i="9"/>
  <c r="E708" i="9"/>
  <c r="A709" i="9"/>
  <c r="B709" i="9"/>
  <c r="C709" i="9"/>
  <c r="D709" i="9"/>
  <c r="E709" i="9"/>
  <c r="A710" i="9"/>
  <c r="B710" i="9"/>
  <c r="C710" i="9"/>
  <c r="D710" i="9"/>
  <c r="E710" i="9"/>
  <c r="A711" i="9"/>
  <c r="B711" i="9"/>
  <c r="C711" i="9"/>
  <c r="D711" i="9"/>
  <c r="E711" i="9"/>
  <c r="A712" i="9"/>
  <c r="B712" i="9"/>
  <c r="C712" i="9"/>
  <c r="D712" i="9"/>
  <c r="E712" i="9"/>
  <c r="A713" i="9"/>
  <c r="B713" i="9"/>
  <c r="C713" i="9"/>
  <c r="D713" i="9"/>
  <c r="E713" i="9"/>
  <c r="A714" i="9"/>
  <c r="B714" i="9"/>
  <c r="C714" i="9"/>
  <c r="D714" i="9"/>
  <c r="E714" i="9"/>
  <c r="A715" i="9"/>
  <c r="B715" i="9"/>
  <c r="C715" i="9"/>
  <c r="D715" i="9"/>
  <c r="E715" i="9"/>
  <c r="A716" i="9"/>
  <c r="B716" i="9"/>
  <c r="C716" i="9"/>
  <c r="D716" i="9"/>
  <c r="E716" i="9"/>
  <c r="A717" i="9"/>
  <c r="B717" i="9"/>
  <c r="C717" i="9"/>
  <c r="D717" i="9"/>
  <c r="E717" i="9"/>
  <c r="A718" i="9"/>
  <c r="B718" i="9"/>
  <c r="C718" i="9"/>
  <c r="D718" i="9"/>
  <c r="E718" i="9"/>
  <c r="A719" i="9"/>
  <c r="B719" i="9"/>
  <c r="C719" i="9"/>
  <c r="D719" i="9"/>
  <c r="E719" i="9"/>
  <c r="A720" i="9"/>
  <c r="B720" i="9"/>
  <c r="C720" i="9"/>
  <c r="D720" i="9"/>
  <c r="E720" i="9"/>
  <c r="A721" i="9"/>
  <c r="B721" i="9"/>
  <c r="C721" i="9"/>
  <c r="D721" i="9"/>
  <c r="E721" i="9"/>
  <c r="A722" i="9"/>
  <c r="B722" i="9"/>
  <c r="C722" i="9"/>
  <c r="D722" i="9"/>
  <c r="E722" i="9"/>
  <c r="A723" i="9"/>
  <c r="B723" i="9"/>
  <c r="C723" i="9"/>
  <c r="D723" i="9"/>
  <c r="E723" i="9"/>
  <c r="A724" i="9"/>
  <c r="B724" i="9"/>
  <c r="C724" i="9"/>
  <c r="D724" i="9"/>
  <c r="E724" i="9"/>
  <c r="A725" i="9"/>
  <c r="B725" i="9"/>
  <c r="C725" i="9"/>
  <c r="D725" i="9"/>
  <c r="E725" i="9"/>
  <c r="A726" i="9"/>
  <c r="B726" i="9"/>
  <c r="C726" i="9"/>
  <c r="D726" i="9"/>
  <c r="E726" i="9"/>
  <c r="A727" i="9"/>
  <c r="B727" i="9"/>
  <c r="C727" i="9"/>
  <c r="D727" i="9"/>
  <c r="E727" i="9"/>
  <c r="A728" i="9"/>
  <c r="B728" i="9"/>
  <c r="C728" i="9"/>
  <c r="D728" i="9"/>
  <c r="E728" i="9"/>
  <c r="A729" i="9"/>
  <c r="B729" i="9"/>
  <c r="C729" i="9"/>
  <c r="D729" i="9"/>
  <c r="E729" i="9"/>
  <c r="A730" i="9"/>
  <c r="B730" i="9"/>
  <c r="C730" i="9"/>
  <c r="D730" i="9"/>
  <c r="E730" i="9"/>
  <c r="A731" i="9"/>
  <c r="B731" i="9"/>
  <c r="C731" i="9"/>
  <c r="D731" i="9"/>
  <c r="E731" i="9"/>
  <c r="A732" i="9"/>
  <c r="B732" i="9"/>
  <c r="C732" i="9"/>
  <c r="D732" i="9"/>
  <c r="E732" i="9"/>
  <c r="A733" i="9"/>
  <c r="B733" i="9"/>
  <c r="C733" i="9"/>
  <c r="D733" i="9"/>
  <c r="E733" i="9"/>
  <c r="A734" i="9"/>
  <c r="B734" i="9"/>
  <c r="C734" i="9"/>
  <c r="D734" i="9"/>
  <c r="E734" i="9"/>
  <c r="A735" i="9"/>
  <c r="B735" i="9"/>
  <c r="C735" i="9"/>
  <c r="D735" i="9"/>
  <c r="E735" i="9"/>
  <c r="A736" i="9"/>
  <c r="B736" i="9"/>
  <c r="C736" i="9"/>
  <c r="D736" i="9"/>
  <c r="E736" i="9"/>
  <c r="A737" i="9"/>
  <c r="B737" i="9"/>
  <c r="C737" i="9"/>
  <c r="D737" i="9"/>
  <c r="E737" i="9"/>
  <c r="A738" i="9"/>
  <c r="B738" i="9"/>
  <c r="C738" i="9"/>
  <c r="D738" i="9"/>
  <c r="E738" i="9"/>
  <c r="A739" i="9"/>
  <c r="B739" i="9"/>
  <c r="C739" i="9"/>
  <c r="D739" i="9"/>
  <c r="E739" i="9"/>
  <c r="A740" i="9"/>
  <c r="B740" i="9"/>
  <c r="C740" i="9"/>
  <c r="D740" i="9"/>
  <c r="E740" i="9"/>
  <c r="A741" i="9"/>
  <c r="B741" i="9"/>
  <c r="C741" i="9"/>
  <c r="D741" i="9"/>
  <c r="E741" i="9"/>
  <c r="A742" i="9"/>
  <c r="B742" i="9"/>
  <c r="C742" i="9"/>
  <c r="D742" i="9"/>
  <c r="E742" i="9"/>
  <c r="A743" i="9"/>
  <c r="B743" i="9"/>
  <c r="C743" i="9"/>
  <c r="D743" i="9"/>
  <c r="E743" i="9"/>
  <c r="A744" i="9"/>
  <c r="B744" i="9"/>
  <c r="C744" i="9"/>
  <c r="D744" i="9"/>
  <c r="E744" i="9"/>
  <c r="A745" i="9"/>
  <c r="B745" i="9"/>
  <c r="C745" i="9"/>
  <c r="D745" i="9"/>
  <c r="E745" i="9"/>
  <c r="A746" i="9"/>
  <c r="B746" i="9"/>
  <c r="C746" i="9"/>
  <c r="D746" i="9"/>
  <c r="E746" i="9"/>
  <c r="A747" i="9"/>
  <c r="B747" i="9"/>
  <c r="C747" i="9"/>
  <c r="D747" i="9"/>
  <c r="E747" i="9"/>
  <c r="A748" i="9"/>
  <c r="B748" i="9"/>
  <c r="C748" i="9"/>
  <c r="D748" i="9"/>
  <c r="E748" i="9"/>
  <c r="A749" i="9"/>
  <c r="B749" i="9"/>
  <c r="C749" i="9"/>
  <c r="D749" i="9"/>
  <c r="E749" i="9"/>
  <c r="A750" i="9"/>
  <c r="B750" i="9"/>
  <c r="C750" i="9"/>
  <c r="D750" i="9"/>
  <c r="E750" i="9"/>
  <c r="A751" i="9"/>
  <c r="B751" i="9"/>
  <c r="C751" i="9"/>
  <c r="D751" i="9"/>
  <c r="E751" i="9"/>
  <c r="A752" i="9"/>
  <c r="B752" i="9"/>
  <c r="C752" i="9"/>
  <c r="D752" i="9"/>
  <c r="E752" i="9"/>
  <c r="A753" i="9"/>
  <c r="B753" i="9"/>
  <c r="C753" i="9"/>
  <c r="D753" i="9"/>
  <c r="E753" i="9"/>
  <c r="A754" i="9"/>
  <c r="B754" i="9"/>
  <c r="C754" i="9"/>
  <c r="D754" i="9"/>
  <c r="E754" i="9"/>
  <c r="A755" i="9"/>
  <c r="B755" i="9"/>
  <c r="C755" i="9"/>
  <c r="D755" i="9"/>
  <c r="E755" i="9"/>
  <c r="A756" i="9"/>
  <c r="B756" i="9"/>
  <c r="C756" i="9"/>
  <c r="D756" i="9"/>
  <c r="E756" i="9"/>
  <c r="A757" i="9"/>
  <c r="B757" i="9"/>
  <c r="C757" i="9"/>
  <c r="D757" i="9"/>
  <c r="E757" i="9"/>
  <c r="A758" i="9"/>
  <c r="B758" i="9"/>
  <c r="C758" i="9"/>
  <c r="D758" i="9"/>
  <c r="E758" i="9"/>
  <c r="A759" i="9"/>
  <c r="B759" i="9"/>
  <c r="C759" i="9"/>
  <c r="D759" i="9"/>
  <c r="E759" i="9"/>
  <c r="A760" i="9"/>
  <c r="B760" i="9"/>
  <c r="C760" i="9"/>
  <c r="D760" i="9"/>
  <c r="E760" i="9"/>
  <c r="A761" i="9"/>
  <c r="B761" i="9"/>
  <c r="C761" i="9"/>
  <c r="D761" i="9"/>
  <c r="E761" i="9"/>
  <c r="A762" i="9"/>
  <c r="B762" i="9"/>
  <c r="C762" i="9"/>
  <c r="D762" i="9"/>
  <c r="E762" i="9"/>
  <c r="A763" i="9"/>
  <c r="B763" i="9"/>
  <c r="C763" i="9"/>
  <c r="D763" i="9"/>
  <c r="E763" i="9"/>
  <c r="A764" i="9"/>
  <c r="B764" i="9"/>
  <c r="C764" i="9"/>
  <c r="D764" i="9"/>
  <c r="E764" i="9"/>
  <c r="A765" i="9"/>
  <c r="B765" i="9"/>
  <c r="C765" i="9"/>
  <c r="D765" i="9"/>
  <c r="E765" i="9"/>
  <c r="A766" i="9"/>
  <c r="B766" i="9"/>
  <c r="C766" i="9"/>
  <c r="D766" i="9"/>
  <c r="E766" i="9"/>
  <c r="A767" i="9"/>
  <c r="B767" i="9"/>
  <c r="C767" i="9"/>
  <c r="D767" i="9"/>
  <c r="E767" i="9"/>
  <c r="A768" i="9"/>
  <c r="B768" i="9"/>
  <c r="C768" i="9"/>
  <c r="D768" i="9"/>
  <c r="E768" i="9"/>
  <c r="A769" i="9"/>
  <c r="B769" i="9"/>
  <c r="C769" i="9"/>
  <c r="D769" i="9"/>
  <c r="E769" i="9"/>
  <c r="A770" i="9"/>
  <c r="B770" i="9"/>
  <c r="C770" i="9"/>
  <c r="D770" i="9"/>
  <c r="E770" i="9"/>
  <c r="A771" i="9"/>
  <c r="B771" i="9"/>
  <c r="C771" i="9"/>
  <c r="D771" i="9"/>
  <c r="E771" i="9"/>
  <c r="A772" i="9"/>
  <c r="B772" i="9"/>
  <c r="C772" i="9"/>
  <c r="D772" i="9"/>
  <c r="E772" i="9"/>
  <c r="A773" i="9"/>
  <c r="B773" i="9"/>
  <c r="C773" i="9"/>
  <c r="D773" i="9"/>
  <c r="E773" i="9"/>
  <c r="A774" i="9"/>
  <c r="B774" i="9"/>
  <c r="C774" i="9"/>
  <c r="D774" i="9"/>
  <c r="E774" i="9"/>
  <c r="A775" i="9"/>
  <c r="B775" i="9"/>
  <c r="C775" i="9"/>
  <c r="D775" i="9"/>
  <c r="E775" i="9"/>
  <c r="A776" i="9"/>
  <c r="B776" i="9"/>
  <c r="C776" i="9"/>
  <c r="D776" i="9"/>
  <c r="E776" i="9"/>
  <c r="A777" i="9"/>
  <c r="B777" i="9"/>
  <c r="C777" i="9"/>
  <c r="D777" i="9"/>
  <c r="E777" i="9"/>
  <c r="A778" i="9"/>
  <c r="B778" i="9"/>
  <c r="C778" i="9"/>
  <c r="D778" i="9"/>
  <c r="E778" i="9"/>
  <c r="A779" i="9"/>
  <c r="B779" i="9"/>
  <c r="C779" i="9"/>
  <c r="D779" i="9"/>
  <c r="E779" i="9"/>
  <c r="A780" i="9"/>
  <c r="B780" i="9"/>
  <c r="C780" i="9"/>
  <c r="D780" i="9"/>
  <c r="E780" i="9"/>
  <c r="A781" i="9"/>
  <c r="B781" i="9"/>
  <c r="C781" i="9"/>
  <c r="D781" i="9"/>
  <c r="E781" i="9"/>
  <c r="A782" i="9"/>
  <c r="B782" i="9"/>
  <c r="C782" i="9"/>
  <c r="D782" i="9"/>
  <c r="E782" i="9"/>
  <c r="A783" i="9"/>
  <c r="B783" i="9"/>
  <c r="C783" i="9"/>
  <c r="D783" i="9"/>
  <c r="E783" i="9"/>
  <c r="A784" i="9"/>
  <c r="B784" i="9"/>
  <c r="C784" i="9"/>
  <c r="D784" i="9"/>
  <c r="E784" i="9"/>
  <c r="A785" i="9"/>
  <c r="B785" i="9"/>
  <c r="C785" i="9"/>
  <c r="D785" i="9"/>
  <c r="E785" i="9"/>
  <c r="A786" i="9"/>
  <c r="B786" i="9"/>
  <c r="C786" i="9"/>
  <c r="D786" i="9"/>
  <c r="E786" i="9"/>
  <c r="A787" i="9"/>
  <c r="B787" i="9"/>
  <c r="C787" i="9"/>
  <c r="D787" i="9"/>
  <c r="E787" i="9"/>
  <c r="A788" i="9"/>
  <c r="B788" i="9"/>
  <c r="C788" i="9"/>
  <c r="D788" i="9"/>
  <c r="E788" i="9"/>
  <c r="A789" i="9"/>
  <c r="B789" i="9"/>
  <c r="C789" i="9"/>
  <c r="D789" i="9"/>
  <c r="E789" i="9"/>
  <c r="A790" i="9"/>
  <c r="B790" i="9"/>
  <c r="C790" i="9"/>
  <c r="D790" i="9"/>
  <c r="E790" i="9"/>
  <c r="A791" i="9"/>
  <c r="B791" i="9"/>
  <c r="C791" i="9"/>
  <c r="D791" i="9"/>
  <c r="E791" i="9"/>
  <c r="A792" i="9"/>
  <c r="B792" i="9"/>
  <c r="C792" i="9"/>
  <c r="D792" i="9"/>
  <c r="E792" i="9"/>
  <c r="A793" i="9"/>
  <c r="B793" i="9"/>
  <c r="C793" i="9"/>
  <c r="D793" i="9"/>
  <c r="E793" i="9"/>
  <c r="A794" i="9"/>
  <c r="B794" i="9"/>
  <c r="C794" i="9"/>
  <c r="D794" i="9"/>
  <c r="E794" i="9"/>
  <c r="A795" i="9"/>
  <c r="B795" i="9"/>
  <c r="C795" i="9"/>
  <c r="D795" i="9"/>
  <c r="E795" i="9"/>
  <c r="A796" i="9"/>
  <c r="B796" i="9"/>
  <c r="C796" i="9"/>
  <c r="D796" i="9"/>
  <c r="E796" i="9"/>
  <c r="A797" i="9"/>
  <c r="B797" i="9"/>
  <c r="C797" i="9"/>
  <c r="D797" i="9"/>
  <c r="E797" i="9"/>
  <c r="A798" i="9"/>
  <c r="B798" i="9"/>
  <c r="C798" i="9"/>
  <c r="D798" i="9"/>
  <c r="E798" i="9"/>
  <c r="A799" i="9"/>
  <c r="B799" i="9"/>
  <c r="C799" i="9"/>
  <c r="D799" i="9"/>
  <c r="E799" i="9"/>
  <c r="A800" i="9"/>
  <c r="B800" i="9"/>
  <c r="C800" i="9"/>
  <c r="D800" i="9"/>
  <c r="E800" i="9"/>
  <c r="A801" i="9"/>
  <c r="B801" i="9"/>
  <c r="C801" i="9"/>
  <c r="D801" i="9"/>
  <c r="E801" i="9"/>
  <c r="A802" i="9"/>
  <c r="B802" i="9"/>
  <c r="C802" i="9"/>
  <c r="D802" i="9"/>
  <c r="E802" i="9"/>
  <c r="A803" i="9"/>
  <c r="B803" i="9"/>
  <c r="C803" i="9"/>
  <c r="D803" i="9"/>
  <c r="E803" i="9"/>
  <c r="A804" i="9"/>
  <c r="B804" i="9"/>
  <c r="C804" i="9"/>
  <c r="D804" i="9"/>
  <c r="E804" i="9"/>
  <c r="A805" i="9"/>
  <c r="B805" i="9"/>
  <c r="C805" i="9"/>
  <c r="D805" i="9"/>
  <c r="E805" i="9"/>
  <c r="A806" i="9"/>
  <c r="B806" i="9"/>
  <c r="C806" i="9"/>
  <c r="D806" i="9"/>
  <c r="E806" i="9"/>
  <c r="A807" i="9"/>
  <c r="B807" i="9"/>
  <c r="C807" i="9"/>
  <c r="D807" i="9"/>
  <c r="E807" i="9"/>
  <c r="A808" i="9"/>
  <c r="B808" i="9"/>
  <c r="C808" i="9"/>
  <c r="D808" i="9"/>
  <c r="E808" i="9"/>
  <c r="A809" i="9"/>
  <c r="B809" i="9"/>
  <c r="C809" i="9"/>
  <c r="D809" i="9"/>
  <c r="E809" i="9"/>
  <c r="A810" i="9"/>
  <c r="B810" i="9"/>
  <c r="C810" i="9"/>
  <c r="D810" i="9"/>
  <c r="E810" i="9"/>
  <c r="A811" i="9"/>
  <c r="B811" i="9"/>
  <c r="C811" i="9"/>
  <c r="D811" i="9"/>
  <c r="E811" i="9"/>
  <c r="A812" i="9"/>
  <c r="B812" i="9"/>
  <c r="C812" i="9"/>
  <c r="D812" i="9"/>
  <c r="E812" i="9"/>
  <c r="A813" i="9"/>
  <c r="B813" i="9"/>
  <c r="C813" i="9"/>
  <c r="D813" i="9"/>
  <c r="E813" i="9"/>
  <c r="A814" i="9"/>
  <c r="B814" i="9"/>
  <c r="C814" i="9"/>
  <c r="D814" i="9"/>
  <c r="E814" i="9"/>
  <c r="A815" i="9"/>
  <c r="B815" i="9"/>
  <c r="C815" i="9"/>
  <c r="D815" i="9"/>
  <c r="E815" i="9"/>
  <c r="A816" i="9"/>
  <c r="B816" i="9"/>
  <c r="C816" i="9"/>
  <c r="D816" i="9"/>
  <c r="E816" i="9"/>
  <c r="A817" i="9"/>
  <c r="B817" i="9"/>
  <c r="C817" i="9"/>
  <c r="D817" i="9"/>
  <c r="E817" i="9"/>
  <c r="A818" i="9"/>
  <c r="B818" i="9"/>
  <c r="C818" i="9"/>
  <c r="D818" i="9"/>
  <c r="E818" i="9"/>
  <c r="A819" i="9"/>
  <c r="B819" i="9"/>
  <c r="C819" i="9"/>
  <c r="D819" i="9"/>
  <c r="E819" i="9"/>
  <c r="A820" i="9"/>
  <c r="B820" i="9"/>
  <c r="C820" i="9"/>
  <c r="D820" i="9"/>
  <c r="E820" i="9"/>
  <c r="A821" i="9"/>
  <c r="B821" i="9"/>
  <c r="C821" i="9"/>
  <c r="D821" i="9"/>
  <c r="E821" i="9"/>
  <c r="A822" i="9"/>
  <c r="B822" i="9"/>
  <c r="C822" i="9"/>
  <c r="D822" i="9"/>
  <c r="E822" i="9"/>
  <c r="A823" i="9"/>
  <c r="B823" i="9"/>
  <c r="C823" i="9"/>
  <c r="D823" i="9"/>
  <c r="E823" i="9"/>
  <c r="A824" i="9"/>
  <c r="B824" i="9"/>
  <c r="C824" i="9"/>
  <c r="D824" i="9"/>
  <c r="E824" i="9"/>
  <c r="A825" i="9"/>
  <c r="B825" i="9"/>
  <c r="C825" i="9"/>
  <c r="D825" i="9"/>
  <c r="E825" i="9"/>
  <c r="A826" i="9"/>
  <c r="B826" i="9"/>
  <c r="C826" i="9"/>
  <c r="D826" i="9"/>
  <c r="E826" i="9"/>
  <c r="A827" i="9"/>
  <c r="B827" i="9"/>
  <c r="C827" i="9"/>
  <c r="D827" i="9"/>
  <c r="E827" i="9"/>
  <c r="A828" i="9"/>
  <c r="B828" i="9"/>
  <c r="C828" i="9"/>
  <c r="D828" i="9"/>
  <c r="E828" i="9"/>
  <c r="A829" i="9"/>
  <c r="B829" i="9"/>
  <c r="C829" i="9"/>
  <c r="D829" i="9"/>
  <c r="E829" i="9"/>
  <c r="A830" i="9"/>
  <c r="B830" i="9"/>
  <c r="C830" i="9"/>
  <c r="D830" i="9"/>
  <c r="E830" i="9"/>
  <c r="A831" i="9"/>
  <c r="B831" i="9"/>
  <c r="C831" i="9"/>
  <c r="D831" i="9"/>
  <c r="E831" i="9"/>
  <c r="A832" i="9"/>
  <c r="B832" i="9"/>
  <c r="C832" i="9"/>
  <c r="D832" i="9"/>
  <c r="E832" i="9"/>
  <c r="A833" i="9"/>
  <c r="B833" i="9"/>
  <c r="C833" i="9"/>
  <c r="D833" i="9"/>
  <c r="E833" i="9"/>
  <c r="A834" i="9"/>
  <c r="B834" i="9"/>
  <c r="C834" i="9"/>
  <c r="D834" i="9"/>
  <c r="E834" i="9"/>
  <c r="A835" i="9"/>
  <c r="B835" i="9"/>
  <c r="C835" i="9"/>
  <c r="D835" i="9"/>
  <c r="E835" i="9"/>
  <c r="A836" i="9"/>
  <c r="B836" i="9"/>
  <c r="C836" i="9"/>
  <c r="D836" i="9"/>
  <c r="E836" i="9"/>
  <c r="A837" i="9"/>
  <c r="B837" i="9"/>
  <c r="C837" i="9"/>
  <c r="D837" i="9"/>
  <c r="E837" i="9"/>
  <c r="A838" i="9"/>
  <c r="B838" i="9"/>
  <c r="C838" i="9"/>
  <c r="D838" i="9"/>
  <c r="E838" i="9"/>
  <c r="A839" i="9"/>
  <c r="B839" i="9"/>
  <c r="C839" i="9"/>
  <c r="D839" i="9"/>
  <c r="E839" i="9"/>
  <c r="A840" i="9"/>
  <c r="B840" i="9"/>
  <c r="C840" i="9"/>
  <c r="D840" i="9"/>
  <c r="E840" i="9"/>
  <c r="A841" i="9"/>
  <c r="B841" i="9"/>
  <c r="C841" i="9"/>
  <c r="D841" i="9"/>
  <c r="E841" i="9"/>
  <c r="A842" i="9"/>
  <c r="B842" i="9"/>
  <c r="C842" i="9"/>
  <c r="D842" i="9"/>
  <c r="E842" i="9"/>
  <c r="A843" i="9"/>
  <c r="B843" i="9"/>
  <c r="C843" i="9"/>
  <c r="D843" i="9"/>
  <c r="E843" i="9"/>
  <c r="A844" i="9"/>
  <c r="B844" i="9"/>
  <c r="C844" i="9"/>
  <c r="D844" i="9"/>
  <c r="E844" i="9"/>
  <c r="A845" i="9"/>
  <c r="B845" i="9"/>
  <c r="C845" i="9"/>
  <c r="D845" i="9"/>
  <c r="E845" i="9"/>
  <c r="A846" i="9"/>
  <c r="B846" i="9"/>
  <c r="C846" i="9"/>
  <c r="D846" i="9"/>
  <c r="E846" i="9"/>
  <c r="A847" i="9"/>
  <c r="B847" i="9"/>
  <c r="C847" i="9"/>
  <c r="D847" i="9"/>
  <c r="E847" i="9"/>
  <c r="A848" i="9"/>
  <c r="B848" i="9"/>
  <c r="C848" i="9"/>
  <c r="D848" i="9"/>
  <c r="E848" i="9"/>
  <c r="A849" i="9"/>
  <c r="B849" i="9"/>
  <c r="C849" i="9"/>
  <c r="D849" i="9"/>
  <c r="E849" i="9"/>
  <c r="A850" i="9"/>
  <c r="B850" i="9"/>
  <c r="C850" i="9"/>
  <c r="D850" i="9"/>
  <c r="E850" i="9"/>
  <c r="A851" i="9"/>
  <c r="B851" i="9"/>
  <c r="C851" i="9"/>
  <c r="D851" i="9"/>
  <c r="E851" i="9"/>
  <c r="A852" i="9"/>
  <c r="B852" i="9"/>
  <c r="C852" i="9"/>
  <c r="D852" i="9"/>
  <c r="E852" i="9"/>
  <c r="A853" i="9"/>
  <c r="B853" i="9"/>
  <c r="C853" i="9"/>
  <c r="D853" i="9"/>
  <c r="E853" i="9"/>
  <c r="A854" i="9"/>
  <c r="B854" i="9"/>
  <c r="C854" i="9"/>
  <c r="D854" i="9"/>
  <c r="E854" i="9"/>
  <c r="A855" i="9"/>
  <c r="B855" i="9"/>
  <c r="C855" i="9"/>
  <c r="D855" i="9"/>
  <c r="E855" i="9"/>
  <c r="A856" i="9"/>
  <c r="B856" i="9"/>
  <c r="C856" i="9"/>
  <c r="D856" i="9"/>
  <c r="E856" i="9"/>
  <c r="A857" i="9"/>
  <c r="B857" i="9"/>
  <c r="C857" i="9"/>
  <c r="D857" i="9"/>
  <c r="E857" i="9"/>
  <c r="A858" i="9"/>
  <c r="B858" i="9"/>
  <c r="C858" i="9"/>
  <c r="D858" i="9"/>
  <c r="E858" i="9"/>
  <c r="A859" i="9"/>
  <c r="B859" i="9"/>
  <c r="C859" i="9"/>
  <c r="D859" i="9"/>
  <c r="E859" i="9"/>
  <c r="A860" i="9"/>
  <c r="B860" i="9"/>
  <c r="C860" i="9"/>
  <c r="D860" i="9"/>
  <c r="E860" i="9"/>
  <c r="A861" i="9"/>
  <c r="B861" i="9"/>
  <c r="C861" i="9"/>
  <c r="D861" i="9"/>
  <c r="E861" i="9"/>
  <c r="A862" i="9"/>
  <c r="B862" i="9"/>
  <c r="C862" i="9"/>
  <c r="D862" i="9"/>
  <c r="E862" i="9"/>
  <c r="A863" i="9"/>
  <c r="B863" i="9"/>
  <c r="C863" i="9"/>
  <c r="D863" i="9"/>
  <c r="E863" i="9"/>
  <c r="A864" i="9"/>
  <c r="B864" i="9"/>
  <c r="C864" i="9"/>
  <c r="D864" i="9"/>
  <c r="E864" i="9"/>
  <c r="A865" i="9"/>
  <c r="B865" i="9"/>
  <c r="C865" i="9"/>
  <c r="D865" i="9"/>
  <c r="E865" i="9"/>
  <c r="A866" i="9"/>
  <c r="B866" i="9"/>
  <c r="C866" i="9"/>
  <c r="D866" i="9"/>
  <c r="E866" i="9"/>
  <c r="A867" i="9"/>
  <c r="B867" i="9"/>
  <c r="C867" i="9"/>
  <c r="D867" i="9"/>
  <c r="E867" i="9"/>
  <c r="A868" i="9"/>
  <c r="B868" i="9"/>
  <c r="C868" i="9"/>
  <c r="D868" i="9"/>
  <c r="E868" i="9"/>
  <c r="A869" i="9"/>
  <c r="B869" i="9"/>
  <c r="C869" i="9"/>
  <c r="D869" i="9"/>
  <c r="E869" i="9"/>
  <c r="A870" i="9"/>
  <c r="B870" i="9"/>
  <c r="C870" i="9"/>
  <c r="D870" i="9"/>
  <c r="E870" i="9"/>
  <c r="A871" i="9"/>
  <c r="B871" i="9"/>
  <c r="C871" i="9"/>
  <c r="D871" i="9"/>
  <c r="E871" i="9"/>
  <c r="A872" i="9"/>
  <c r="B872" i="9"/>
  <c r="C872" i="9"/>
  <c r="D872" i="9"/>
  <c r="E872" i="9"/>
  <c r="A873" i="9"/>
  <c r="B873" i="9"/>
  <c r="C873" i="9"/>
  <c r="D873" i="9"/>
  <c r="E873" i="9"/>
  <c r="A874" i="9"/>
  <c r="B874" i="9"/>
  <c r="C874" i="9"/>
  <c r="D874" i="9"/>
  <c r="E874" i="9"/>
  <c r="A875" i="9"/>
  <c r="B875" i="9"/>
  <c r="C875" i="9"/>
  <c r="D875" i="9"/>
  <c r="E875" i="9"/>
  <c r="A876" i="9"/>
  <c r="B876" i="9"/>
  <c r="C876" i="9"/>
  <c r="D876" i="9"/>
  <c r="E876" i="9"/>
  <c r="A877" i="9"/>
  <c r="B877" i="9"/>
  <c r="C877" i="9"/>
  <c r="D877" i="9"/>
  <c r="E877" i="9"/>
  <c r="A878" i="9"/>
  <c r="B878" i="9"/>
  <c r="C878" i="9"/>
  <c r="D878" i="9"/>
  <c r="E878" i="9"/>
  <c r="A879" i="9"/>
  <c r="B879" i="9"/>
  <c r="C879" i="9"/>
  <c r="D879" i="9"/>
  <c r="E879" i="9"/>
  <c r="A880" i="9"/>
  <c r="B880" i="9"/>
  <c r="C880" i="9"/>
  <c r="D880" i="9"/>
  <c r="E880" i="9"/>
  <c r="A881" i="9"/>
  <c r="B881" i="9"/>
  <c r="C881" i="9"/>
  <c r="D881" i="9"/>
  <c r="E881" i="9"/>
  <c r="A882" i="9"/>
  <c r="B882" i="9"/>
  <c r="C882" i="9"/>
  <c r="D882" i="9"/>
  <c r="E882" i="9"/>
  <c r="A883" i="9"/>
  <c r="B883" i="9"/>
  <c r="C883" i="9"/>
  <c r="D883" i="9"/>
  <c r="E883" i="9"/>
  <c r="A884" i="9"/>
  <c r="B884" i="9"/>
  <c r="C884" i="9"/>
  <c r="D884" i="9"/>
  <c r="E884" i="9"/>
  <c r="A885" i="9"/>
  <c r="B885" i="9"/>
  <c r="C885" i="9"/>
  <c r="D885" i="9"/>
  <c r="E885" i="9"/>
  <c r="A886" i="9"/>
  <c r="B886" i="9"/>
  <c r="C886" i="9"/>
  <c r="D886" i="9"/>
  <c r="E886" i="9"/>
  <c r="A887" i="9"/>
  <c r="B887" i="9"/>
  <c r="C887" i="9"/>
  <c r="D887" i="9"/>
  <c r="E887" i="9"/>
  <c r="A888" i="9"/>
  <c r="B888" i="9"/>
  <c r="C888" i="9"/>
  <c r="D888" i="9"/>
  <c r="E888" i="9"/>
  <c r="A889" i="9"/>
  <c r="B889" i="9"/>
  <c r="C889" i="9"/>
  <c r="D889" i="9"/>
  <c r="E889" i="9"/>
  <c r="A890" i="9"/>
  <c r="B890" i="9"/>
  <c r="C890" i="9"/>
  <c r="D890" i="9"/>
  <c r="E890" i="9"/>
  <c r="A891" i="9"/>
  <c r="B891" i="9"/>
  <c r="C891" i="9"/>
  <c r="D891" i="9"/>
  <c r="E891" i="9"/>
  <c r="A892" i="9"/>
  <c r="B892" i="9"/>
  <c r="C892" i="9"/>
  <c r="D892" i="9"/>
  <c r="E892" i="9"/>
  <c r="A893" i="9"/>
  <c r="B893" i="9"/>
  <c r="C893" i="9"/>
  <c r="D893" i="9"/>
  <c r="E893" i="9"/>
  <c r="A894" i="9"/>
  <c r="B894" i="9"/>
  <c r="C894" i="9"/>
  <c r="D894" i="9"/>
  <c r="E894" i="9"/>
  <c r="A895" i="9"/>
  <c r="B895" i="9"/>
  <c r="C895" i="9"/>
  <c r="D895" i="9"/>
  <c r="E895" i="9"/>
  <c r="A896" i="9"/>
  <c r="B896" i="9"/>
  <c r="C896" i="9"/>
  <c r="D896" i="9"/>
  <c r="E896" i="9"/>
  <c r="A897" i="9"/>
  <c r="B897" i="9"/>
  <c r="C897" i="9"/>
  <c r="D897" i="9"/>
  <c r="E897" i="9"/>
  <c r="A898" i="9"/>
  <c r="B898" i="9"/>
  <c r="C898" i="9"/>
  <c r="D898" i="9"/>
  <c r="E898" i="9"/>
  <c r="A899" i="9"/>
  <c r="B899" i="9"/>
  <c r="C899" i="9"/>
  <c r="D899" i="9"/>
  <c r="E899" i="9"/>
  <c r="A900" i="9"/>
  <c r="B900" i="9"/>
  <c r="C900" i="9"/>
  <c r="D900" i="9"/>
  <c r="E900" i="9"/>
  <c r="A901" i="9"/>
  <c r="B901" i="9"/>
  <c r="C901" i="9"/>
  <c r="D901" i="9"/>
  <c r="E901" i="9"/>
  <c r="A902" i="9"/>
  <c r="B902" i="9"/>
  <c r="C902" i="9"/>
  <c r="D902" i="9"/>
  <c r="E902" i="9"/>
  <c r="A903" i="9"/>
  <c r="B903" i="9"/>
  <c r="C903" i="9"/>
  <c r="D903" i="9"/>
  <c r="E903" i="9"/>
  <c r="A904" i="9"/>
  <c r="B904" i="9"/>
  <c r="C904" i="9"/>
  <c r="D904" i="9"/>
  <c r="E904" i="9"/>
  <c r="A905" i="9"/>
  <c r="B905" i="9"/>
  <c r="C905" i="9"/>
  <c r="D905" i="9"/>
  <c r="E905" i="9"/>
  <c r="A906" i="9"/>
  <c r="B906" i="9"/>
  <c r="C906" i="9"/>
  <c r="D906" i="9"/>
  <c r="E906" i="9"/>
  <c r="A907" i="9"/>
  <c r="B907" i="9"/>
  <c r="C907" i="9"/>
  <c r="D907" i="9"/>
  <c r="E907" i="9"/>
  <c r="A908" i="9"/>
  <c r="B908" i="9"/>
  <c r="C908" i="9"/>
  <c r="D908" i="9"/>
  <c r="E908" i="9"/>
  <c r="A909" i="9"/>
  <c r="B909" i="9"/>
  <c r="C909" i="9"/>
  <c r="D909" i="9"/>
  <c r="E909" i="9"/>
  <c r="A910" i="9"/>
  <c r="B910" i="9"/>
  <c r="C910" i="9"/>
  <c r="D910" i="9"/>
  <c r="E910" i="9"/>
  <c r="A911" i="9"/>
  <c r="B911" i="9"/>
  <c r="C911" i="9"/>
  <c r="D911" i="9"/>
  <c r="E911" i="9"/>
  <c r="A912" i="9"/>
  <c r="B912" i="9"/>
  <c r="C912" i="9"/>
  <c r="D912" i="9"/>
  <c r="E912" i="9"/>
  <c r="A913" i="9"/>
  <c r="B913" i="9"/>
  <c r="C913" i="9"/>
  <c r="D913" i="9"/>
  <c r="E913" i="9"/>
  <c r="A914" i="9"/>
  <c r="B914" i="9"/>
  <c r="C914" i="9"/>
  <c r="D914" i="9"/>
  <c r="E914" i="9"/>
  <c r="A915" i="9"/>
  <c r="B915" i="9"/>
  <c r="C915" i="9"/>
  <c r="D915" i="9"/>
  <c r="E915" i="9"/>
  <c r="A916" i="9"/>
  <c r="B916" i="9"/>
  <c r="C916" i="9"/>
  <c r="D916" i="9"/>
  <c r="E916" i="9"/>
  <c r="A917" i="9"/>
  <c r="B917" i="9"/>
  <c r="C917" i="9"/>
  <c r="D917" i="9"/>
  <c r="E917" i="9"/>
  <c r="A918" i="9"/>
  <c r="B918" i="9"/>
  <c r="C918" i="9"/>
  <c r="D918" i="9"/>
  <c r="E918" i="9"/>
  <c r="A919" i="9"/>
  <c r="B919" i="9"/>
  <c r="C919" i="9"/>
  <c r="D919" i="9"/>
  <c r="E919" i="9"/>
  <c r="A920" i="9"/>
  <c r="B920" i="9"/>
  <c r="C920" i="9"/>
  <c r="D920" i="9"/>
  <c r="E920" i="9"/>
  <c r="A921" i="9"/>
  <c r="B921" i="9"/>
  <c r="C921" i="9"/>
  <c r="D921" i="9"/>
  <c r="E921" i="9"/>
  <c r="A922" i="9"/>
  <c r="B922" i="9"/>
  <c r="C922" i="9"/>
  <c r="D922" i="9"/>
  <c r="E922" i="9"/>
  <c r="A923" i="9"/>
  <c r="B923" i="9"/>
  <c r="C923" i="9"/>
  <c r="D923" i="9"/>
  <c r="E923" i="9"/>
  <c r="A924" i="9"/>
  <c r="B924" i="9"/>
  <c r="C924" i="9"/>
  <c r="D924" i="9"/>
  <c r="E924" i="9"/>
  <c r="A925" i="9"/>
  <c r="B925" i="9"/>
  <c r="C925" i="9"/>
  <c r="D925" i="9"/>
  <c r="E925" i="9"/>
  <c r="A926" i="9"/>
  <c r="B926" i="9"/>
  <c r="C926" i="9"/>
  <c r="D926" i="9"/>
  <c r="E926" i="9"/>
  <c r="A927" i="9"/>
  <c r="B927" i="9"/>
  <c r="C927" i="9"/>
  <c r="D927" i="9"/>
  <c r="E927" i="9"/>
  <c r="A928" i="9"/>
  <c r="B928" i="9"/>
  <c r="C928" i="9"/>
  <c r="D928" i="9"/>
  <c r="E928" i="9"/>
  <c r="A929" i="9"/>
  <c r="B929" i="9"/>
  <c r="C929" i="9"/>
  <c r="D929" i="9"/>
  <c r="E929" i="9"/>
  <c r="A930" i="9"/>
  <c r="B930" i="9"/>
  <c r="C930" i="9"/>
  <c r="D930" i="9"/>
  <c r="E930" i="9"/>
  <c r="A931" i="9"/>
  <c r="B931" i="9"/>
  <c r="C931" i="9"/>
  <c r="D931" i="9"/>
  <c r="E931" i="9"/>
  <c r="A932" i="9"/>
  <c r="B932" i="9"/>
  <c r="C932" i="9"/>
  <c r="D932" i="9"/>
  <c r="E932" i="9"/>
  <c r="A933" i="9"/>
  <c r="B933" i="9"/>
  <c r="C933" i="9"/>
  <c r="D933" i="9"/>
  <c r="E933" i="9"/>
  <c r="A934" i="9"/>
  <c r="B934" i="9"/>
  <c r="C934" i="9"/>
  <c r="D934" i="9"/>
  <c r="E934" i="9"/>
  <c r="A935" i="9"/>
  <c r="B935" i="9"/>
  <c r="C935" i="9"/>
  <c r="D935" i="9"/>
  <c r="E935" i="9"/>
  <c r="A936" i="9"/>
  <c r="B936" i="9"/>
  <c r="C936" i="9"/>
  <c r="D936" i="9"/>
  <c r="E936" i="9"/>
  <c r="A937" i="9"/>
  <c r="B937" i="9"/>
  <c r="C937" i="9"/>
  <c r="D937" i="9"/>
  <c r="E937" i="9"/>
  <c r="A938" i="9"/>
  <c r="B938" i="9"/>
  <c r="C938" i="9"/>
  <c r="D938" i="9"/>
  <c r="E938" i="9"/>
  <c r="A939" i="9"/>
  <c r="B939" i="9"/>
  <c r="C939" i="9"/>
  <c r="D939" i="9"/>
  <c r="E939" i="9"/>
  <c r="A940" i="9"/>
  <c r="B940" i="9"/>
  <c r="C940" i="9"/>
  <c r="D940" i="9"/>
  <c r="E940" i="9"/>
  <c r="A941" i="9"/>
  <c r="B941" i="9"/>
  <c r="C941" i="9"/>
  <c r="D941" i="9"/>
  <c r="E941" i="9"/>
  <c r="A942" i="9"/>
  <c r="B942" i="9"/>
  <c r="C942" i="9"/>
  <c r="D942" i="9"/>
  <c r="E942" i="9"/>
  <c r="A943" i="9"/>
  <c r="B943" i="9"/>
  <c r="C943" i="9"/>
  <c r="D943" i="9"/>
  <c r="E943" i="9"/>
  <c r="A944" i="9"/>
  <c r="B944" i="9"/>
  <c r="C944" i="9"/>
  <c r="D944" i="9"/>
  <c r="E944" i="9"/>
  <c r="A945" i="9"/>
  <c r="B945" i="9"/>
  <c r="C945" i="9"/>
  <c r="D945" i="9"/>
  <c r="E945" i="9"/>
  <c r="A946" i="9"/>
  <c r="B946" i="9"/>
  <c r="C946" i="9"/>
  <c r="D946" i="9"/>
  <c r="E946" i="9"/>
  <c r="A947" i="9"/>
  <c r="B947" i="9"/>
  <c r="C947" i="9"/>
  <c r="D947" i="9"/>
  <c r="E947" i="9"/>
  <c r="A948" i="9"/>
  <c r="B948" i="9"/>
  <c r="C948" i="9"/>
  <c r="D948" i="9"/>
  <c r="E948" i="9"/>
  <c r="A949" i="9"/>
  <c r="B949" i="9"/>
  <c r="C949" i="9"/>
  <c r="D949" i="9"/>
  <c r="E949" i="9"/>
  <c r="A950" i="9"/>
  <c r="B950" i="9"/>
  <c r="C950" i="9"/>
  <c r="D950" i="9"/>
  <c r="E950" i="9"/>
  <c r="A951" i="9"/>
  <c r="B951" i="9"/>
  <c r="C951" i="9"/>
  <c r="D951" i="9"/>
  <c r="E951" i="9"/>
  <c r="A952" i="9"/>
  <c r="B952" i="9"/>
  <c r="C952" i="9"/>
  <c r="D952" i="9"/>
  <c r="E952" i="9"/>
  <c r="A953" i="9"/>
  <c r="B953" i="9"/>
  <c r="C953" i="9"/>
  <c r="D953" i="9"/>
  <c r="E953" i="9"/>
  <c r="A954" i="9"/>
  <c r="B954" i="9"/>
  <c r="C954" i="9"/>
  <c r="D954" i="9"/>
  <c r="E954" i="9"/>
  <c r="A955" i="9"/>
  <c r="B955" i="9"/>
  <c r="C955" i="9"/>
  <c r="D955" i="9"/>
  <c r="E955" i="9"/>
  <c r="A956" i="9"/>
  <c r="B956" i="9"/>
  <c r="C956" i="9"/>
  <c r="D956" i="9"/>
  <c r="E956" i="9"/>
  <c r="A957" i="9"/>
  <c r="B957" i="9"/>
  <c r="C957" i="9"/>
  <c r="D957" i="9"/>
  <c r="E957" i="9"/>
  <c r="A958" i="9"/>
  <c r="B958" i="9"/>
  <c r="C958" i="9"/>
  <c r="D958" i="9"/>
  <c r="E958" i="9"/>
  <c r="A959" i="9"/>
  <c r="B959" i="9"/>
  <c r="C959" i="9"/>
  <c r="D959" i="9"/>
  <c r="E959" i="9"/>
  <c r="A960" i="9"/>
  <c r="B960" i="9"/>
  <c r="C960" i="9"/>
  <c r="D960" i="9"/>
  <c r="E960" i="9"/>
  <c r="A961" i="9"/>
  <c r="B961" i="9"/>
  <c r="C961" i="9"/>
  <c r="D961" i="9"/>
  <c r="E961" i="9"/>
  <c r="A962" i="9"/>
  <c r="B962" i="9"/>
  <c r="C962" i="9"/>
  <c r="D962" i="9"/>
  <c r="E962" i="9"/>
  <c r="A963" i="9"/>
  <c r="B963" i="9"/>
  <c r="C963" i="9"/>
  <c r="D963" i="9"/>
  <c r="E963" i="9"/>
  <c r="A964" i="9"/>
  <c r="B964" i="9"/>
  <c r="C964" i="9"/>
  <c r="D964" i="9"/>
  <c r="E964" i="9"/>
  <c r="A965" i="9"/>
  <c r="B965" i="9"/>
  <c r="C965" i="9"/>
  <c r="D965" i="9"/>
  <c r="E965" i="9"/>
  <c r="A966" i="9"/>
  <c r="B966" i="9"/>
  <c r="C966" i="9"/>
  <c r="D966" i="9"/>
  <c r="E966" i="9"/>
  <c r="A967" i="9"/>
  <c r="B967" i="9"/>
  <c r="C967" i="9"/>
  <c r="D967" i="9"/>
  <c r="E967" i="9"/>
  <c r="A968" i="9"/>
  <c r="B968" i="9"/>
  <c r="C968" i="9"/>
  <c r="D968" i="9"/>
  <c r="E968" i="9"/>
  <c r="A969" i="9"/>
  <c r="B969" i="9"/>
  <c r="C969" i="9"/>
  <c r="D969" i="9"/>
  <c r="E969" i="9"/>
  <c r="A970" i="9"/>
  <c r="B970" i="9"/>
  <c r="C970" i="9"/>
  <c r="D970" i="9"/>
  <c r="E970" i="9"/>
  <c r="A971" i="9"/>
  <c r="B971" i="9"/>
  <c r="C971" i="9"/>
  <c r="D971" i="9"/>
  <c r="E971" i="9"/>
  <c r="A972" i="9"/>
  <c r="B972" i="9"/>
  <c r="C972" i="9"/>
  <c r="D972" i="9"/>
  <c r="E972" i="9"/>
  <c r="A973" i="9"/>
  <c r="B973" i="9"/>
  <c r="C973" i="9"/>
  <c r="D973" i="9"/>
  <c r="E973" i="9"/>
  <c r="A974" i="9"/>
  <c r="B974" i="9"/>
  <c r="C974" i="9"/>
  <c r="D974" i="9"/>
  <c r="E974" i="9"/>
  <c r="A975" i="9"/>
  <c r="B975" i="9"/>
  <c r="C975" i="9"/>
  <c r="D975" i="9"/>
  <c r="E975" i="9"/>
  <c r="A976" i="9"/>
  <c r="B976" i="9"/>
  <c r="C976" i="9"/>
  <c r="D976" i="9"/>
  <c r="E976" i="9"/>
  <c r="A977" i="9"/>
  <c r="B977" i="9"/>
  <c r="C977" i="9"/>
  <c r="D977" i="9"/>
  <c r="E977" i="9"/>
  <c r="A978" i="9"/>
  <c r="B978" i="9"/>
  <c r="C978" i="9"/>
  <c r="D978" i="9"/>
  <c r="E978" i="9"/>
  <c r="A979" i="9"/>
  <c r="B979" i="9"/>
  <c r="C979" i="9"/>
  <c r="D979" i="9"/>
  <c r="E979" i="9"/>
  <c r="A980" i="9"/>
  <c r="B980" i="9"/>
  <c r="C980" i="9"/>
  <c r="D980" i="9"/>
  <c r="E980" i="9"/>
  <c r="A981" i="9"/>
  <c r="B981" i="9"/>
  <c r="C981" i="9"/>
  <c r="D981" i="9"/>
  <c r="E981" i="9"/>
  <c r="A982" i="9"/>
  <c r="B982" i="9"/>
  <c r="C982" i="9"/>
  <c r="D982" i="9"/>
  <c r="E982" i="9"/>
  <c r="A983" i="9"/>
  <c r="B983" i="9"/>
  <c r="C983" i="9"/>
  <c r="D983" i="9"/>
  <c r="E983" i="9"/>
  <c r="A984" i="9"/>
  <c r="B984" i="9"/>
  <c r="C984" i="9"/>
  <c r="D984" i="9"/>
  <c r="E984" i="9"/>
  <c r="A985" i="9"/>
  <c r="B985" i="9"/>
  <c r="C985" i="9"/>
  <c r="D985" i="9"/>
  <c r="E985" i="9"/>
  <c r="A986" i="9"/>
  <c r="B986" i="9"/>
  <c r="C986" i="9"/>
  <c r="D986" i="9"/>
  <c r="E986" i="9"/>
  <c r="A987" i="9"/>
  <c r="B987" i="9"/>
  <c r="C987" i="9"/>
  <c r="D987" i="9"/>
  <c r="E987" i="9"/>
  <c r="A988" i="9"/>
  <c r="B988" i="9"/>
  <c r="C988" i="9"/>
  <c r="D988" i="9"/>
  <c r="E988" i="9"/>
  <c r="A989" i="9"/>
  <c r="B989" i="9"/>
  <c r="C989" i="9"/>
  <c r="D989" i="9"/>
  <c r="E989" i="9"/>
  <c r="A990" i="9"/>
  <c r="B990" i="9"/>
  <c r="C990" i="9"/>
  <c r="D990" i="9"/>
  <c r="E990" i="9"/>
  <c r="A991" i="9"/>
  <c r="B991" i="9"/>
  <c r="C991" i="9"/>
  <c r="D991" i="9"/>
  <c r="E991" i="9"/>
  <c r="A992" i="9"/>
  <c r="B992" i="9"/>
  <c r="C992" i="9"/>
  <c r="D992" i="9"/>
  <c r="E992" i="9"/>
  <c r="A993" i="9"/>
  <c r="B993" i="9"/>
  <c r="C993" i="9"/>
  <c r="D993" i="9"/>
  <c r="E993" i="9"/>
  <c r="A994" i="9"/>
  <c r="B994" i="9"/>
  <c r="C994" i="9"/>
  <c r="D994" i="9"/>
  <c r="E994" i="9"/>
  <c r="A995" i="9"/>
  <c r="B995" i="9"/>
  <c r="C995" i="9"/>
  <c r="D995" i="9"/>
  <c r="E995" i="9"/>
  <c r="A996" i="9"/>
  <c r="B996" i="9"/>
  <c r="C996" i="9"/>
  <c r="D996" i="9"/>
  <c r="E996" i="9"/>
  <c r="A997" i="9"/>
  <c r="B997" i="9"/>
  <c r="C997" i="9"/>
  <c r="D997" i="9"/>
  <c r="E997" i="9"/>
  <c r="A998" i="9"/>
  <c r="B998" i="9"/>
  <c r="C998" i="9"/>
  <c r="D998" i="9"/>
  <c r="E998" i="9"/>
  <c r="A999" i="9"/>
  <c r="B999" i="9"/>
  <c r="C999" i="9"/>
  <c r="D999" i="9"/>
  <c r="E999" i="9"/>
  <c r="A1000" i="9"/>
  <c r="B1000" i="9"/>
  <c r="C1000" i="9"/>
  <c r="D1000" i="9"/>
  <c r="E1000" i="9"/>
  <c r="A1001" i="9"/>
  <c r="B1001" i="9"/>
  <c r="C1001" i="9"/>
  <c r="D1001" i="9"/>
  <c r="E1001" i="9"/>
  <c r="A1002" i="9"/>
  <c r="B1002" i="9"/>
  <c r="C1002" i="9"/>
  <c r="D1002" i="9"/>
  <c r="E1002" i="9"/>
  <c r="A1003" i="9"/>
  <c r="B1003" i="9"/>
  <c r="C1003" i="9"/>
  <c r="D1003" i="9"/>
  <c r="E1003" i="9"/>
  <c r="A1004" i="9"/>
  <c r="B1004" i="9"/>
  <c r="C1004" i="9"/>
  <c r="D1004" i="9"/>
  <c r="E1004" i="9"/>
  <c r="A1005" i="9"/>
  <c r="B1005" i="9"/>
  <c r="C1005" i="9"/>
  <c r="D1005" i="9"/>
  <c r="E1005" i="9"/>
  <c r="A1006" i="9"/>
  <c r="B1006" i="9"/>
  <c r="C1006" i="9"/>
  <c r="D1006" i="9"/>
  <c r="E1006" i="9"/>
  <c r="A1007" i="9"/>
  <c r="B1007" i="9"/>
  <c r="C1007" i="9"/>
  <c r="D1007" i="9"/>
  <c r="E1007" i="9"/>
  <c r="A1008" i="9"/>
  <c r="B1008" i="9"/>
  <c r="C1008" i="9"/>
  <c r="D1008" i="9"/>
  <c r="E1008" i="9"/>
  <c r="A1009" i="9"/>
  <c r="B1009" i="9"/>
  <c r="C1009" i="9"/>
  <c r="D1009" i="9"/>
  <c r="E1009" i="9"/>
  <c r="A1010" i="9"/>
  <c r="B1010" i="9"/>
  <c r="C1010" i="9"/>
  <c r="D1010" i="9"/>
  <c r="E1010" i="9"/>
  <c r="A1011" i="9"/>
  <c r="B1011" i="9"/>
  <c r="C1011" i="9"/>
  <c r="D1011" i="9"/>
  <c r="E1011" i="9"/>
  <c r="A1012" i="9"/>
  <c r="B1012" i="9"/>
  <c r="C1012" i="9"/>
  <c r="D1012" i="9"/>
  <c r="E1012" i="9"/>
  <c r="A1013" i="9"/>
  <c r="B1013" i="9"/>
  <c r="C1013" i="9"/>
  <c r="D1013" i="9"/>
  <c r="E1013" i="9"/>
  <c r="A1014" i="9"/>
  <c r="B1014" i="9"/>
  <c r="C1014" i="9"/>
  <c r="D1014" i="9"/>
  <c r="E1014" i="9"/>
  <c r="A1015" i="9"/>
  <c r="B1015" i="9"/>
  <c r="C1015" i="9"/>
  <c r="D1015" i="9"/>
  <c r="E1015" i="9"/>
  <c r="A1016" i="9"/>
  <c r="B1016" i="9"/>
  <c r="C1016" i="9"/>
  <c r="D1016" i="9"/>
  <c r="E1016" i="9"/>
  <c r="A1017" i="9"/>
  <c r="B1017" i="9"/>
  <c r="C1017" i="9"/>
  <c r="D1017" i="9"/>
  <c r="E1017" i="9"/>
  <c r="A1018" i="9"/>
  <c r="B1018" i="9"/>
  <c r="C1018" i="9"/>
  <c r="D1018" i="9"/>
  <c r="E1018" i="9"/>
  <c r="A1019" i="9"/>
  <c r="B1019" i="9"/>
  <c r="C1019" i="9"/>
  <c r="D1019" i="9"/>
  <c r="E1019" i="9"/>
  <c r="A1020" i="9"/>
  <c r="B1020" i="9"/>
  <c r="C1020" i="9"/>
  <c r="D1020" i="9"/>
  <c r="E1020" i="9"/>
  <c r="A1021" i="9"/>
  <c r="B1021" i="9"/>
  <c r="C1021" i="9"/>
  <c r="D1021" i="9"/>
  <c r="E1021" i="9"/>
  <c r="A1022" i="9"/>
  <c r="B1022" i="9"/>
  <c r="C1022" i="9"/>
  <c r="D1022" i="9"/>
  <c r="E1022" i="9"/>
  <c r="A1023" i="9"/>
  <c r="B1023" i="9"/>
  <c r="C1023" i="9"/>
  <c r="D1023" i="9"/>
  <c r="E1023" i="9"/>
  <c r="A1024" i="9"/>
  <c r="B1024" i="9"/>
  <c r="C1024" i="9"/>
  <c r="D1024" i="9"/>
  <c r="E1024" i="9"/>
  <c r="A1025" i="9"/>
  <c r="B1025" i="9"/>
  <c r="C1025" i="9"/>
  <c r="D1025" i="9"/>
  <c r="E1025" i="9"/>
  <c r="A1026" i="9"/>
  <c r="B1026" i="9"/>
  <c r="C1026" i="9"/>
  <c r="D1026" i="9"/>
  <c r="E1026" i="9"/>
  <c r="A1027" i="9"/>
  <c r="B1027" i="9"/>
  <c r="C1027" i="9"/>
  <c r="D1027" i="9"/>
  <c r="E1027" i="9"/>
  <c r="A1028" i="9"/>
  <c r="B1028" i="9"/>
  <c r="C1028" i="9"/>
  <c r="D1028" i="9"/>
  <c r="E1028" i="9"/>
  <c r="A1029" i="9"/>
  <c r="B1029" i="9"/>
  <c r="C1029" i="9"/>
  <c r="D1029" i="9"/>
  <c r="E1029" i="9"/>
  <c r="A1030" i="9"/>
  <c r="B1030" i="9"/>
  <c r="C1030" i="9"/>
  <c r="D1030" i="9"/>
  <c r="E1030" i="9"/>
  <c r="A1031" i="9"/>
  <c r="B1031" i="9"/>
  <c r="C1031" i="9"/>
  <c r="D1031" i="9"/>
  <c r="E1031" i="9"/>
  <c r="A1032" i="9"/>
  <c r="B1032" i="9"/>
  <c r="C1032" i="9"/>
  <c r="D1032" i="9"/>
  <c r="E1032" i="9"/>
  <c r="A1033" i="9"/>
  <c r="B1033" i="9"/>
  <c r="C1033" i="9"/>
  <c r="D1033" i="9"/>
  <c r="E1033" i="9"/>
  <c r="A1034" i="9"/>
  <c r="B1034" i="9"/>
  <c r="C1034" i="9"/>
  <c r="D1034" i="9"/>
  <c r="E1034" i="9"/>
  <c r="A1035" i="9"/>
  <c r="B1035" i="9"/>
  <c r="C1035" i="9"/>
  <c r="D1035" i="9"/>
  <c r="E1035" i="9"/>
  <c r="A1036" i="9"/>
  <c r="B1036" i="9"/>
  <c r="C1036" i="9"/>
  <c r="D1036" i="9"/>
  <c r="E1036" i="9"/>
  <c r="A1037" i="9"/>
  <c r="B1037" i="9"/>
  <c r="C1037" i="9"/>
  <c r="D1037" i="9"/>
  <c r="E1037" i="9"/>
  <c r="A1038" i="9"/>
  <c r="B1038" i="9"/>
  <c r="C1038" i="9"/>
  <c r="D1038" i="9"/>
  <c r="E1038" i="9"/>
  <c r="A1039" i="9"/>
  <c r="B1039" i="9"/>
  <c r="C1039" i="9"/>
  <c r="D1039" i="9"/>
  <c r="E1039" i="9"/>
  <c r="A1040" i="9"/>
  <c r="B1040" i="9"/>
  <c r="C1040" i="9"/>
  <c r="D1040" i="9"/>
  <c r="E1040" i="9"/>
  <c r="A1041" i="9"/>
  <c r="B1041" i="9"/>
  <c r="C1041" i="9"/>
  <c r="D1041" i="9"/>
  <c r="E1041" i="9"/>
  <c r="A1042" i="9"/>
  <c r="B1042" i="9"/>
  <c r="C1042" i="9"/>
  <c r="D1042" i="9"/>
  <c r="E1042" i="9"/>
  <c r="A1043" i="9"/>
  <c r="B1043" i="9"/>
  <c r="C1043" i="9"/>
  <c r="D1043" i="9"/>
  <c r="E1043" i="9"/>
  <c r="A1044" i="9"/>
  <c r="B1044" i="9"/>
  <c r="C1044" i="9"/>
  <c r="D1044" i="9"/>
  <c r="E1044" i="9"/>
  <c r="A1045" i="9"/>
  <c r="B1045" i="9"/>
  <c r="C1045" i="9"/>
  <c r="D1045" i="9"/>
  <c r="E1045" i="9"/>
  <c r="A1046" i="9"/>
  <c r="B1046" i="9"/>
  <c r="C1046" i="9"/>
  <c r="D1046" i="9"/>
  <c r="E1046" i="9"/>
  <c r="A1047" i="9"/>
  <c r="B1047" i="9"/>
  <c r="C1047" i="9"/>
  <c r="D1047" i="9"/>
  <c r="E1047" i="9"/>
  <c r="A1048" i="9"/>
  <c r="B1048" i="9"/>
  <c r="C1048" i="9"/>
  <c r="D1048" i="9"/>
  <c r="E1048" i="9"/>
  <c r="A1049" i="9"/>
  <c r="B1049" i="9"/>
  <c r="C1049" i="9"/>
  <c r="D1049" i="9"/>
  <c r="E1049" i="9"/>
  <c r="A1050" i="9"/>
  <c r="B1050" i="9"/>
  <c r="C1050" i="9"/>
  <c r="D1050" i="9"/>
  <c r="E1050" i="9"/>
  <c r="A1051" i="9"/>
  <c r="B1051" i="9"/>
  <c r="C1051" i="9"/>
  <c r="D1051" i="9"/>
  <c r="E1051" i="9"/>
  <c r="A1052" i="9"/>
  <c r="B1052" i="9"/>
  <c r="C1052" i="9"/>
  <c r="D1052" i="9"/>
  <c r="E1052" i="9"/>
  <c r="A1053" i="9"/>
  <c r="B1053" i="9"/>
  <c r="C1053" i="9"/>
  <c r="D1053" i="9"/>
  <c r="E1053" i="9"/>
  <c r="A1054" i="9"/>
  <c r="B1054" i="9"/>
  <c r="C1054" i="9"/>
  <c r="D1054" i="9"/>
  <c r="E1054" i="9"/>
  <c r="A1055" i="9"/>
  <c r="B1055" i="9"/>
  <c r="C1055" i="9"/>
  <c r="D1055" i="9"/>
  <c r="E1055" i="9"/>
  <c r="A1056" i="9"/>
  <c r="B1056" i="9"/>
  <c r="C1056" i="9"/>
  <c r="D1056" i="9"/>
  <c r="E1056" i="9"/>
  <c r="A1057" i="9"/>
  <c r="B1057" i="9"/>
  <c r="C1057" i="9"/>
  <c r="D1057" i="9"/>
  <c r="E1057" i="9"/>
  <c r="A1058" i="9"/>
  <c r="B1058" i="9"/>
  <c r="C1058" i="9"/>
  <c r="D1058" i="9"/>
  <c r="E1058" i="9"/>
  <c r="A1059" i="9"/>
  <c r="B1059" i="9"/>
  <c r="C1059" i="9"/>
  <c r="D1059" i="9"/>
  <c r="E1059" i="9"/>
  <c r="A1060" i="9"/>
  <c r="B1060" i="9"/>
  <c r="C1060" i="9"/>
  <c r="D1060" i="9"/>
  <c r="E1060" i="9"/>
  <c r="A1061" i="9"/>
  <c r="B1061" i="9"/>
  <c r="C1061" i="9"/>
  <c r="D1061" i="9"/>
  <c r="E1061" i="9"/>
  <c r="A1062" i="9"/>
  <c r="B1062" i="9"/>
  <c r="C1062" i="9"/>
  <c r="D1062" i="9"/>
  <c r="E1062" i="9"/>
  <c r="A1063" i="9"/>
  <c r="B1063" i="9"/>
  <c r="C1063" i="9"/>
  <c r="D1063" i="9"/>
  <c r="E1063" i="9"/>
  <c r="A1064" i="9"/>
  <c r="B1064" i="9"/>
  <c r="C1064" i="9"/>
  <c r="D1064" i="9"/>
  <c r="E1064" i="9"/>
  <c r="A1065" i="9"/>
  <c r="B1065" i="9"/>
  <c r="C1065" i="9"/>
  <c r="D1065" i="9"/>
  <c r="E1065" i="9"/>
  <c r="A1066" i="9"/>
  <c r="B1066" i="9"/>
  <c r="C1066" i="9"/>
  <c r="D1066" i="9"/>
  <c r="E1066" i="9"/>
  <c r="A1067" i="9"/>
  <c r="B1067" i="9"/>
  <c r="C1067" i="9"/>
  <c r="D1067" i="9"/>
  <c r="E1067" i="9"/>
  <c r="A1068" i="9"/>
  <c r="B1068" i="9"/>
  <c r="C1068" i="9"/>
  <c r="D1068" i="9"/>
  <c r="E1068" i="9"/>
  <c r="A1069" i="9"/>
  <c r="B1069" i="9"/>
  <c r="C1069" i="9"/>
  <c r="D1069" i="9"/>
  <c r="E1069" i="9"/>
  <c r="A1070" i="9"/>
  <c r="B1070" i="9"/>
  <c r="C1070" i="9"/>
  <c r="D1070" i="9"/>
  <c r="E1070" i="9"/>
  <c r="A1071" i="9"/>
  <c r="B1071" i="9"/>
  <c r="C1071" i="9"/>
  <c r="D1071" i="9"/>
  <c r="E1071" i="9"/>
  <c r="A1072" i="9"/>
  <c r="B1072" i="9"/>
  <c r="C1072" i="9"/>
  <c r="D1072" i="9"/>
  <c r="E1072" i="9"/>
  <c r="A1073" i="9"/>
  <c r="B1073" i="9"/>
  <c r="C1073" i="9"/>
  <c r="D1073" i="9"/>
  <c r="E1073" i="9"/>
  <c r="A1074" i="9"/>
  <c r="B1074" i="9"/>
  <c r="C1074" i="9"/>
  <c r="D1074" i="9"/>
  <c r="E1074" i="9"/>
  <c r="A1075" i="9"/>
  <c r="B1075" i="9"/>
  <c r="C1075" i="9"/>
  <c r="D1075" i="9"/>
  <c r="E1075" i="9"/>
  <c r="A1076" i="9"/>
  <c r="B1076" i="9"/>
  <c r="C1076" i="9"/>
  <c r="D1076" i="9"/>
  <c r="E1076" i="9"/>
  <c r="A1077" i="9"/>
  <c r="B1077" i="9"/>
  <c r="C1077" i="9"/>
  <c r="D1077" i="9"/>
  <c r="E1077" i="9"/>
  <c r="A1078" i="9"/>
  <c r="B1078" i="9"/>
  <c r="C1078" i="9"/>
  <c r="D1078" i="9"/>
  <c r="E1078" i="9"/>
  <c r="A1079" i="9"/>
  <c r="B1079" i="9"/>
  <c r="C1079" i="9"/>
  <c r="D1079" i="9"/>
  <c r="E1079" i="9"/>
  <c r="A1080" i="9"/>
  <c r="B1080" i="9"/>
  <c r="C1080" i="9"/>
  <c r="D1080" i="9"/>
  <c r="E1080" i="9"/>
  <c r="A1081" i="9"/>
  <c r="B1081" i="9"/>
  <c r="C1081" i="9"/>
  <c r="D1081" i="9"/>
  <c r="E1081" i="9"/>
  <c r="A1082" i="9"/>
  <c r="B1082" i="9"/>
  <c r="C1082" i="9"/>
  <c r="D1082" i="9"/>
  <c r="E1082" i="9"/>
  <c r="A1083" i="9"/>
  <c r="B1083" i="9"/>
  <c r="C1083" i="9"/>
  <c r="D1083" i="9"/>
  <c r="E1083" i="9"/>
  <c r="A1084" i="9"/>
  <c r="B1084" i="9"/>
  <c r="C1084" i="9"/>
  <c r="D1084" i="9"/>
  <c r="E1084" i="9"/>
  <c r="A1085" i="9"/>
  <c r="B1085" i="9"/>
  <c r="C1085" i="9"/>
  <c r="D1085" i="9"/>
  <c r="E1085" i="9"/>
  <c r="A1086" i="9"/>
  <c r="B1086" i="9"/>
  <c r="C1086" i="9"/>
  <c r="D1086" i="9"/>
  <c r="E1086" i="9"/>
  <c r="A1087" i="9"/>
  <c r="B1087" i="9"/>
  <c r="C1087" i="9"/>
  <c r="D1087" i="9"/>
  <c r="E1087" i="9"/>
  <c r="A1088" i="9"/>
  <c r="B1088" i="9"/>
  <c r="C1088" i="9"/>
  <c r="D1088" i="9"/>
  <c r="E1088" i="9"/>
  <c r="A1089" i="9"/>
  <c r="B1089" i="9"/>
  <c r="C1089" i="9"/>
  <c r="D1089" i="9"/>
  <c r="E1089" i="9"/>
  <c r="A1090" i="9"/>
  <c r="B1090" i="9"/>
  <c r="C1090" i="9"/>
  <c r="D1090" i="9"/>
  <c r="E1090" i="9"/>
  <c r="A1091" i="9"/>
  <c r="B1091" i="9"/>
  <c r="C1091" i="9"/>
  <c r="D1091" i="9"/>
  <c r="E1091" i="9"/>
  <c r="A1092" i="9"/>
  <c r="B1092" i="9"/>
  <c r="C1092" i="9"/>
  <c r="D1092" i="9"/>
  <c r="E1092" i="9"/>
  <c r="A1093" i="9"/>
  <c r="B1093" i="9"/>
  <c r="C1093" i="9"/>
  <c r="D1093" i="9"/>
  <c r="E1093" i="9"/>
  <c r="A1094" i="9"/>
  <c r="B1094" i="9"/>
  <c r="C1094" i="9"/>
  <c r="D1094" i="9"/>
  <c r="E1094" i="9"/>
  <c r="A1095" i="9"/>
  <c r="B1095" i="9"/>
  <c r="C1095" i="9"/>
  <c r="D1095" i="9"/>
  <c r="E1095" i="9"/>
  <c r="A1096" i="9"/>
  <c r="B1096" i="9"/>
  <c r="C1096" i="9"/>
  <c r="D1096" i="9"/>
  <c r="E1096" i="9"/>
  <c r="A1097" i="9"/>
  <c r="B1097" i="9"/>
  <c r="C1097" i="9"/>
  <c r="D1097" i="9"/>
  <c r="E1097" i="9"/>
  <c r="A1098" i="9"/>
  <c r="B1098" i="9"/>
  <c r="C1098" i="9"/>
  <c r="D1098" i="9"/>
  <c r="E1098" i="9"/>
  <c r="A1099" i="9"/>
  <c r="B1099" i="9"/>
  <c r="C1099" i="9"/>
  <c r="D1099" i="9"/>
  <c r="E1099" i="9"/>
  <c r="A1100" i="9"/>
  <c r="B1100" i="9"/>
  <c r="C1100" i="9"/>
  <c r="D1100" i="9"/>
  <c r="E1100" i="9"/>
  <c r="A1101" i="9"/>
  <c r="B1101" i="9"/>
  <c r="C1101" i="9"/>
  <c r="D1101" i="9"/>
  <c r="E1101" i="9"/>
  <c r="A1102" i="9"/>
  <c r="B1102" i="9"/>
  <c r="C1102" i="9"/>
  <c r="D1102" i="9"/>
  <c r="E1102" i="9"/>
  <c r="A1103" i="9"/>
  <c r="B1103" i="9"/>
  <c r="C1103" i="9"/>
  <c r="D1103" i="9"/>
  <c r="E1103" i="9"/>
  <c r="A1104" i="9"/>
  <c r="B1104" i="9"/>
  <c r="C1104" i="9"/>
  <c r="D1104" i="9"/>
  <c r="E1104" i="9"/>
  <c r="A1105" i="9"/>
  <c r="B1105" i="9"/>
  <c r="C1105" i="9"/>
  <c r="D1105" i="9"/>
  <c r="E1105" i="9"/>
  <c r="A1106" i="9"/>
  <c r="B1106" i="9"/>
  <c r="C1106" i="9"/>
  <c r="D1106" i="9"/>
  <c r="E1106" i="9"/>
  <c r="A1107" i="9"/>
  <c r="B1107" i="9"/>
  <c r="C1107" i="9"/>
  <c r="D1107" i="9"/>
  <c r="E1107" i="9"/>
  <c r="A1108" i="9"/>
  <c r="B1108" i="9"/>
  <c r="C1108" i="9"/>
  <c r="D1108" i="9"/>
  <c r="E1108" i="9"/>
  <c r="A1109" i="9"/>
  <c r="B1109" i="9"/>
  <c r="C1109" i="9"/>
  <c r="D1109" i="9"/>
  <c r="E1109" i="9"/>
  <c r="A1110" i="9"/>
  <c r="B1110" i="9"/>
  <c r="C1110" i="9"/>
  <c r="D1110" i="9"/>
  <c r="E1110" i="9"/>
  <c r="A1111" i="9"/>
  <c r="B1111" i="9"/>
  <c r="C1111" i="9"/>
  <c r="D1111" i="9"/>
  <c r="E1111" i="9"/>
  <c r="A1112" i="9"/>
  <c r="B1112" i="9"/>
  <c r="C1112" i="9"/>
  <c r="D1112" i="9"/>
  <c r="E1112" i="9"/>
  <c r="A1113" i="9"/>
  <c r="B1113" i="9"/>
  <c r="C1113" i="9"/>
  <c r="D1113" i="9"/>
  <c r="E1113" i="9"/>
  <c r="A1114" i="9"/>
  <c r="B1114" i="9"/>
  <c r="C1114" i="9"/>
  <c r="D1114" i="9"/>
  <c r="E1114" i="9"/>
  <c r="A1115" i="9"/>
  <c r="B1115" i="9"/>
  <c r="C1115" i="9"/>
  <c r="D1115" i="9"/>
  <c r="E1115" i="9"/>
  <c r="A1116" i="9"/>
  <c r="B1116" i="9"/>
  <c r="C1116" i="9"/>
  <c r="D1116" i="9"/>
  <c r="E1116" i="9"/>
  <c r="A1117" i="9"/>
  <c r="B1117" i="9"/>
  <c r="C1117" i="9"/>
  <c r="D1117" i="9"/>
  <c r="E1117" i="9"/>
  <c r="A1118" i="9"/>
  <c r="B1118" i="9"/>
  <c r="C1118" i="9"/>
  <c r="D1118" i="9"/>
  <c r="E1118" i="9"/>
  <c r="A1119" i="9"/>
  <c r="B1119" i="9"/>
  <c r="C1119" i="9"/>
  <c r="D1119" i="9"/>
  <c r="E1119" i="9"/>
  <c r="A1120" i="9"/>
  <c r="B1120" i="9"/>
  <c r="C1120" i="9"/>
  <c r="D1120" i="9"/>
  <c r="E1120" i="9"/>
  <c r="A1121" i="9"/>
  <c r="B1121" i="9"/>
  <c r="C1121" i="9"/>
  <c r="D1121" i="9"/>
  <c r="E1121" i="9"/>
  <c r="A1122" i="9"/>
  <c r="B1122" i="9"/>
  <c r="C1122" i="9"/>
  <c r="D1122" i="9"/>
  <c r="E1122" i="9"/>
  <c r="A1123" i="9"/>
  <c r="B1123" i="9"/>
  <c r="C1123" i="9"/>
  <c r="D1123" i="9"/>
  <c r="E1123" i="9"/>
  <c r="A1124" i="9"/>
  <c r="B1124" i="9"/>
  <c r="C1124" i="9"/>
  <c r="D1124" i="9"/>
  <c r="E1124" i="9"/>
  <c r="A1125" i="9"/>
  <c r="B1125" i="9"/>
  <c r="C1125" i="9"/>
  <c r="D1125" i="9"/>
  <c r="E1125" i="9"/>
  <c r="A1126" i="9"/>
  <c r="B1126" i="9"/>
  <c r="C1126" i="9"/>
  <c r="D1126" i="9"/>
  <c r="E1126" i="9"/>
  <c r="A1127" i="9"/>
  <c r="B1127" i="9"/>
  <c r="C1127" i="9"/>
  <c r="D1127" i="9"/>
  <c r="E1127" i="9"/>
  <c r="A1128" i="9"/>
  <c r="B1128" i="9"/>
  <c r="C1128" i="9"/>
  <c r="D1128" i="9"/>
  <c r="E1128" i="9"/>
  <c r="A1129" i="9"/>
  <c r="B1129" i="9"/>
  <c r="C1129" i="9"/>
  <c r="D1129" i="9"/>
  <c r="E1129" i="9"/>
  <c r="A1130" i="9"/>
  <c r="B1130" i="9"/>
  <c r="C1130" i="9"/>
  <c r="D1130" i="9"/>
  <c r="E1130" i="9"/>
  <c r="A1131" i="9"/>
  <c r="B1131" i="9"/>
  <c r="C1131" i="9"/>
  <c r="D1131" i="9"/>
  <c r="E1131" i="9"/>
  <c r="A1132" i="9"/>
  <c r="B1132" i="9"/>
  <c r="C1132" i="9"/>
  <c r="D1132" i="9"/>
  <c r="E1132" i="9"/>
  <c r="A1133" i="9"/>
  <c r="B1133" i="9"/>
  <c r="C1133" i="9"/>
  <c r="D1133" i="9"/>
  <c r="E1133" i="9"/>
  <c r="A1134" i="9"/>
  <c r="B1134" i="9"/>
  <c r="C1134" i="9"/>
  <c r="D1134" i="9"/>
  <c r="E1134" i="9"/>
  <c r="A1135" i="9"/>
  <c r="B1135" i="9"/>
  <c r="C1135" i="9"/>
  <c r="D1135" i="9"/>
  <c r="E1135" i="9"/>
  <c r="A1136" i="9"/>
  <c r="B1136" i="9"/>
  <c r="C1136" i="9"/>
  <c r="D1136" i="9"/>
  <c r="E1136" i="9"/>
  <c r="A1137" i="9"/>
  <c r="B1137" i="9"/>
  <c r="C1137" i="9"/>
  <c r="D1137" i="9"/>
  <c r="E1137" i="9"/>
  <c r="A1138" i="9"/>
  <c r="B1138" i="9"/>
  <c r="C1138" i="9"/>
  <c r="D1138" i="9"/>
  <c r="E1138" i="9"/>
  <c r="A1139" i="9"/>
  <c r="B1139" i="9"/>
  <c r="C1139" i="9"/>
  <c r="D1139" i="9"/>
  <c r="E1139" i="9"/>
  <c r="A1140" i="9"/>
  <c r="B1140" i="9"/>
  <c r="C1140" i="9"/>
  <c r="D1140" i="9"/>
  <c r="E1140" i="9"/>
  <c r="A1141" i="9"/>
  <c r="B1141" i="9"/>
  <c r="C1141" i="9"/>
  <c r="D1141" i="9"/>
  <c r="E1141" i="9"/>
  <c r="A1142" i="9"/>
  <c r="B1142" i="9"/>
  <c r="C1142" i="9"/>
  <c r="D1142" i="9"/>
  <c r="E1142" i="9"/>
  <c r="A1143" i="9"/>
  <c r="B1143" i="9"/>
  <c r="C1143" i="9"/>
  <c r="D1143" i="9"/>
  <c r="E1143" i="9"/>
  <c r="A1144" i="9"/>
  <c r="B1144" i="9"/>
  <c r="C1144" i="9"/>
  <c r="D1144" i="9"/>
  <c r="E1144" i="9"/>
  <c r="A1145" i="9"/>
  <c r="B1145" i="9"/>
  <c r="C1145" i="9"/>
  <c r="D1145" i="9"/>
  <c r="E1145" i="9"/>
  <c r="A1146" i="9"/>
  <c r="B1146" i="9"/>
  <c r="C1146" i="9"/>
  <c r="D1146" i="9"/>
  <c r="E1146" i="9"/>
  <c r="A1147" i="9"/>
  <c r="B1147" i="9"/>
  <c r="C1147" i="9"/>
  <c r="D1147" i="9"/>
  <c r="E1147" i="9"/>
  <c r="A1148" i="9"/>
  <c r="B1148" i="9"/>
  <c r="C1148" i="9"/>
  <c r="D1148" i="9"/>
  <c r="E1148" i="9"/>
  <c r="A1149" i="9"/>
  <c r="B1149" i="9"/>
  <c r="C1149" i="9"/>
  <c r="D1149" i="9"/>
  <c r="E1149" i="9"/>
  <c r="A1150" i="9"/>
  <c r="B1150" i="9"/>
  <c r="C1150" i="9"/>
  <c r="D1150" i="9"/>
  <c r="E1150" i="9"/>
  <c r="A1151" i="9"/>
  <c r="B1151" i="9"/>
  <c r="C1151" i="9"/>
  <c r="D1151" i="9"/>
  <c r="E1151" i="9"/>
  <c r="A1152" i="9"/>
  <c r="B1152" i="9"/>
  <c r="C1152" i="9"/>
  <c r="D1152" i="9"/>
  <c r="E1152" i="9"/>
  <c r="A1153" i="9"/>
  <c r="B1153" i="9"/>
  <c r="C1153" i="9"/>
  <c r="D1153" i="9"/>
  <c r="E1153" i="9"/>
  <c r="A1154" i="9"/>
  <c r="B1154" i="9"/>
  <c r="C1154" i="9"/>
  <c r="D1154" i="9"/>
  <c r="E1154" i="9"/>
  <c r="A1155" i="9"/>
  <c r="B1155" i="9"/>
  <c r="C1155" i="9"/>
  <c r="D1155" i="9"/>
  <c r="E1155" i="9"/>
  <c r="A1156" i="9"/>
  <c r="B1156" i="9"/>
  <c r="C1156" i="9"/>
  <c r="D1156" i="9"/>
  <c r="E1156" i="9"/>
  <c r="A1157" i="9"/>
  <c r="B1157" i="9"/>
  <c r="C1157" i="9"/>
  <c r="D1157" i="9"/>
  <c r="E1157" i="9"/>
  <c r="A1158" i="9"/>
  <c r="B1158" i="9"/>
  <c r="C1158" i="9"/>
  <c r="D1158" i="9"/>
  <c r="E1158" i="9"/>
  <c r="A1159" i="9"/>
  <c r="B1159" i="9"/>
  <c r="C1159" i="9"/>
  <c r="D1159" i="9"/>
  <c r="E1159" i="9"/>
  <c r="A1160" i="9"/>
  <c r="B1160" i="9"/>
  <c r="C1160" i="9"/>
  <c r="D1160" i="9"/>
  <c r="E1160" i="9"/>
  <c r="A1161" i="9"/>
  <c r="B1161" i="9"/>
  <c r="C1161" i="9"/>
  <c r="D1161" i="9"/>
  <c r="E1161" i="9"/>
  <c r="A1162" i="9"/>
  <c r="B1162" i="9"/>
  <c r="C1162" i="9"/>
  <c r="D1162" i="9"/>
  <c r="E1162" i="9"/>
  <c r="A1163" i="9"/>
  <c r="B1163" i="9"/>
  <c r="C1163" i="9"/>
  <c r="D1163" i="9"/>
  <c r="E1163" i="9"/>
  <c r="A1164" i="9"/>
  <c r="B1164" i="9"/>
  <c r="C1164" i="9"/>
  <c r="D1164" i="9"/>
  <c r="E1164" i="9"/>
  <c r="A1165" i="9"/>
  <c r="B1165" i="9"/>
  <c r="C1165" i="9"/>
  <c r="D1165" i="9"/>
  <c r="E1165" i="9"/>
  <c r="A1166" i="9"/>
  <c r="B1166" i="9"/>
  <c r="C1166" i="9"/>
  <c r="D1166" i="9"/>
  <c r="E1166" i="9"/>
  <c r="A1167" i="9"/>
  <c r="B1167" i="9"/>
  <c r="C1167" i="9"/>
  <c r="D1167" i="9"/>
  <c r="E1167" i="9"/>
  <c r="A1168" i="9"/>
  <c r="B1168" i="9"/>
  <c r="C1168" i="9"/>
  <c r="D1168" i="9"/>
  <c r="E1168" i="9"/>
  <c r="A1169" i="9"/>
  <c r="B1169" i="9"/>
  <c r="C1169" i="9"/>
  <c r="D1169" i="9"/>
  <c r="E1169" i="9"/>
  <c r="A1170" i="9"/>
  <c r="B1170" i="9"/>
  <c r="C1170" i="9"/>
  <c r="D1170" i="9"/>
  <c r="E1170" i="9"/>
  <c r="A1171" i="9"/>
  <c r="B1171" i="9"/>
  <c r="C1171" i="9"/>
  <c r="D1171" i="9"/>
  <c r="E1171" i="9"/>
  <c r="A1172" i="9"/>
  <c r="B1172" i="9"/>
  <c r="C1172" i="9"/>
  <c r="D1172" i="9"/>
  <c r="E1172" i="9"/>
  <c r="A1173" i="9"/>
  <c r="B1173" i="9"/>
  <c r="C1173" i="9"/>
  <c r="D1173" i="9"/>
  <c r="E1173" i="9"/>
  <c r="A1174" i="9"/>
  <c r="B1174" i="9"/>
  <c r="C1174" i="9"/>
  <c r="D1174" i="9"/>
  <c r="E1174" i="9"/>
  <c r="A1175" i="9"/>
  <c r="B1175" i="9"/>
  <c r="C1175" i="9"/>
  <c r="D1175" i="9"/>
  <c r="E1175" i="9"/>
  <c r="A1176" i="9"/>
  <c r="B1176" i="9"/>
  <c r="C1176" i="9"/>
  <c r="D1176" i="9"/>
  <c r="E1176" i="9"/>
  <c r="A1177" i="9"/>
  <c r="B1177" i="9"/>
  <c r="C1177" i="9"/>
  <c r="D1177" i="9"/>
  <c r="E1177" i="9"/>
  <c r="A1178" i="9"/>
  <c r="B1178" i="9"/>
  <c r="C1178" i="9"/>
  <c r="D1178" i="9"/>
  <c r="E1178" i="9"/>
  <c r="A1179" i="9"/>
  <c r="B1179" i="9"/>
  <c r="C1179" i="9"/>
  <c r="D1179" i="9"/>
  <c r="E1179" i="9"/>
  <c r="A1180" i="9"/>
  <c r="B1180" i="9"/>
  <c r="C1180" i="9"/>
  <c r="D1180" i="9"/>
  <c r="E1180" i="9"/>
  <c r="A1181" i="9"/>
  <c r="B1181" i="9"/>
  <c r="C1181" i="9"/>
  <c r="D1181" i="9"/>
  <c r="E1181" i="9"/>
  <c r="A1182" i="9"/>
  <c r="B1182" i="9"/>
  <c r="C1182" i="9"/>
  <c r="D1182" i="9"/>
  <c r="E1182" i="9"/>
  <c r="A1183" i="9"/>
  <c r="B1183" i="9"/>
  <c r="C1183" i="9"/>
  <c r="D1183" i="9"/>
  <c r="E1183" i="9"/>
  <c r="A1184" i="9"/>
  <c r="B1184" i="9"/>
  <c r="C1184" i="9"/>
  <c r="D1184" i="9"/>
  <c r="E1184" i="9"/>
  <c r="A1185" i="9"/>
  <c r="B1185" i="9"/>
  <c r="C1185" i="9"/>
  <c r="D1185" i="9"/>
  <c r="E1185" i="9"/>
  <c r="A1186" i="9"/>
  <c r="B1186" i="9"/>
  <c r="C1186" i="9"/>
  <c r="D1186" i="9"/>
  <c r="E1186" i="9"/>
  <c r="A1187" i="9"/>
  <c r="B1187" i="9"/>
  <c r="C1187" i="9"/>
  <c r="D1187" i="9"/>
  <c r="E1187" i="9"/>
  <c r="A1188" i="9"/>
  <c r="B1188" i="9"/>
  <c r="C1188" i="9"/>
  <c r="D1188" i="9"/>
  <c r="E1188" i="9"/>
  <c r="A1189" i="9"/>
  <c r="B1189" i="9"/>
  <c r="C1189" i="9"/>
  <c r="D1189" i="9"/>
  <c r="E1189" i="9"/>
  <c r="A1190" i="9"/>
  <c r="B1190" i="9"/>
  <c r="C1190" i="9"/>
  <c r="D1190" i="9"/>
  <c r="E1190" i="9"/>
  <c r="A1191" i="9"/>
  <c r="B1191" i="9"/>
  <c r="C1191" i="9"/>
  <c r="D1191" i="9"/>
  <c r="E1191" i="9"/>
  <c r="A1192" i="9"/>
  <c r="B1192" i="9"/>
  <c r="C1192" i="9"/>
  <c r="D1192" i="9"/>
  <c r="E1192" i="9"/>
  <c r="A1193" i="9"/>
  <c r="B1193" i="9"/>
  <c r="C1193" i="9"/>
  <c r="D1193" i="9"/>
  <c r="E1193" i="9"/>
  <c r="A1194" i="9"/>
  <c r="B1194" i="9"/>
  <c r="C1194" i="9"/>
  <c r="D1194" i="9"/>
  <c r="E1194" i="9"/>
  <c r="A1195" i="9"/>
  <c r="B1195" i="9"/>
  <c r="C1195" i="9"/>
  <c r="D1195" i="9"/>
  <c r="E1195" i="9"/>
  <c r="A1196" i="9"/>
  <c r="B1196" i="9"/>
  <c r="C1196" i="9"/>
  <c r="D1196" i="9"/>
  <c r="E1196" i="9"/>
  <c r="A1197" i="9"/>
  <c r="B1197" i="9"/>
  <c r="C1197" i="9"/>
  <c r="D1197" i="9"/>
  <c r="E1197" i="9"/>
  <c r="A1198" i="9"/>
  <c r="B1198" i="9"/>
  <c r="C1198" i="9"/>
  <c r="D1198" i="9"/>
  <c r="E1198" i="9"/>
  <c r="A1199" i="9"/>
  <c r="B1199" i="9"/>
  <c r="C1199" i="9"/>
  <c r="D1199" i="9"/>
  <c r="E1199" i="9"/>
  <c r="A1200" i="9"/>
  <c r="B1200" i="9"/>
  <c r="C1200" i="9"/>
  <c r="D1200" i="9"/>
  <c r="E1200" i="9"/>
  <c r="A1201" i="9"/>
  <c r="B1201" i="9"/>
  <c r="C1201" i="9"/>
  <c r="D1201" i="9"/>
  <c r="E1201" i="9"/>
  <c r="A1202" i="9"/>
  <c r="B1202" i="9"/>
  <c r="C1202" i="9"/>
  <c r="D1202" i="9"/>
  <c r="E1202" i="9"/>
  <c r="A1203" i="9"/>
  <c r="B1203" i="9"/>
  <c r="C1203" i="9"/>
  <c r="D1203" i="9"/>
  <c r="E1203" i="9"/>
  <c r="A1204" i="9"/>
  <c r="B1204" i="9"/>
  <c r="C1204" i="9"/>
  <c r="D1204" i="9"/>
  <c r="E1204" i="9"/>
  <c r="A1205" i="9"/>
  <c r="B1205" i="9"/>
  <c r="C1205" i="9"/>
  <c r="D1205" i="9"/>
  <c r="E1205" i="9"/>
  <c r="A1206" i="9"/>
  <c r="B1206" i="9"/>
  <c r="C1206" i="9"/>
  <c r="D1206" i="9"/>
  <c r="E1206" i="9"/>
  <c r="A1207" i="9"/>
  <c r="B1207" i="9"/>
  <c r="C1207" i="9"/>
  <c r="D1207" i="9"/>
  <c r="E1207" i="9"/>
  <c r="A1208" i="9"/>
  <c r="B1208" i="9"/>
  <c r="C1208" i="9"/>
  <c r="D1208" i="9"/>
  <c r="E1208" i="9"/>
  <c r="A1209" i="9"/>
  <c r="B1209" i="9"/>
  <c r="C1209" i="9"/>
  <c r="D1209" i="9"/>
  <c r="E1209" i="9"/>
  <c r="A1210" i="9"/>
  <c r="B1210" i="9"/>
  <c r="C1210" i="9"/>
  <c r="D1210" i="9"/>
  <c r="E1210" i="9"/>
  <c r="A1211" i="9"/>
  <c r="B1211" i="9"/>
  <c r="C1211" i="9"/>
  <c r="D1211" i="9"/>
  <c r="E1211" i="9"/>
  <c r="A1212" i="9"/>
  <c r="B1212" i="9"/>
  <c r="C1212" i="9"/>
  <c r="D1212" i="9"/>
  <c r="E1212" i="9"/>
  <c r="A1213" i="9"/>
  <c r="B1213" i="9"/>
  <c r="C1213" i="9"/>
  <c r="D1213" i="9"/>
  <c r="E1213" i="9"/>
  <c r="A1214" i="9"/>
  <c r="B1214" i="9"/>
  <c r="C1214" i="9"/>
  <c r="D1214" i="9"/>
  <c r="E1214" i="9"/>
  <c r="A1215" i="9"/>
  <c r="B1215" i="9"/>
  <c r="C1215" i="9"/>
  <c r="D1215" i="9"/>
  <c r="E1215" i="9"/>
  <c r="A1216" i="9"/>
  <c r="B1216" i="9"/>
  <c r="C1216" i="9"/>
  <c r="D1216" i="9"/>
  <c r="E1216" i="9"/>
  <c r="A1217" i="9"/>
  <c r="B1217" i="9"/>
  <c r="C1217" i="9"/>
  <c r="D1217" i="9"/>
  <c r="E1217" i="9"/>
  <c r="A1218" i="9"/>
  <c r="B1218" i="9"/>
  <c r="C1218" i="9"/>
  <c r="D1218" i="9"/>
  <c r="E1218" i="9"/>
  <c r="A1219" i="9"/>
  <c r="B1219" i="9"/>
  <c r="C1219" i="9"/>
  <c r="D1219" i="9"/>
  <c r="E1219" i="9"/>
  <c r="A1220" i="9"/>
  <c r="B1220" i="9"/>
  <c r="C1220" i="9"/>
  <c r="D1220" i="9"/>
  <c r="E1220" i="9"/>
  <c r="A1221" i="9"/>
  <c r="B1221" i="9"/>
  <c r="C1221" i="9"/>
  <c r="D1221" i="9"/>
  <c r="E1221" i="9"/>
  <c r="A1222" i="9"/>
  <c r="B1222" i="9"/>
  <c r="C1222" i="9"/>
  <c r="D1222" i="9"/>
  <c r="E1222" i="9"/>
  <c r="A1223" i="9"/>
  <c r="B1223" i="9"/>
  <c r="C1223" i="9"/>
  <c r="D1223" i="9"/>
  <c r="E1223" i="9"/>
  <c r="A1224" i="9"/>
  <c r="B1224" i="9"/>
  <c r="C1224" i="9"/>
  <c r="D1224" i="9"/>
  <c r="E1224" i="9"/>
  <c r="A1225" i="9"/>
  <c r="B1225" i="9"/>
  <c r="C1225" i="9"/>
  <c r="D1225" i="9"/>
  <c r="E1225" i="9"/>
  <c r="A1226" i="9"/>
  <c r="B1226" i="9"/>
  <c r="C1226" i="9"/>
  <c r="D1226" i="9"/>
  <c r="E1226" i="9"/>
  <c r="A1227" i="9"/>
  <c r="B1227" i="9"/>
  <c r="C1227" i="9"/>
  <c r="D1227" i="9"/>
  <c r="E1227" i="9"/>
  <c r="A1228" i="9"/>
  <c r="B1228" i="9"/>
  <c r="C1228" i="9"/>
  <c r="D1228" i="9"/>
  <c r="E1228" i="9"/>
  <c r="A1229" i="9"/>
  <c r="B1229" i="9"/>
  <c r="C1229" i="9"/>
  <c r="D1229" i="9"/>
  <c r="E1229" i="9"/>
  <c r="A1230" i="9"/>
  <c r="B1230" i="9"/>
  <c r="C1230" i="9"/>
  <c r="D1230" i="9"/>
  <c r="E1230" i="9"/>
  <c r="A1231" i="9"/>
  <c r="B1231" i="9"/>
  <c r="C1231" i="9"/>
  <c r="D1231" i="9"/>
  <c r="E1231" i="9"/>
  <c r="A1232" i="9"/>
  <c r="B1232" i="9"/>
  <c r="C1232" i="9"/>
  <c r="D1232" i="9"/>
  <c r="E1232" i="9"/>
  <c r="A1233" i="9"/>
  <c r="B1233" i="9"/>
  <c r="C1233" i="9"/>
  <c r="D1233" i="9"/>
  <c r="E1233" i="9"/>
  <c r="A1234" i="9"/>
  <c r="B1234" i="9"/>
  <c r="C1234" i="9"/>
  <c r="D1234" i="9"/>
  <c r="E1234" i="9"/>
  <c r="A1235" i="9"/>
  <c r="B1235" i="9"/>
  <c r="C1235" i="9"/>
  <c r="D1235" i="9"/>
  <c r="E1235" i="9"/>
  <c r="A1236" i="9"/>
  <c r="B1236" i="9"/>
  <c r="C1236" i="9"/>
  <c r="D1236" i="9"/>
  <c r="E1236" i="9"/>
  <c r="A1237" i="9"/>
  <c r="B1237" i="9"/>
  <c r="C1237" i="9"/>
  <c r="D1237" i="9"/>
  <c r="E1237" i="9"/>
  <c r="A1238" i="9"/>
  <c r="B1238" i="9"/>
  <c r="C1238" i="9"/>
  <c r="D1238" i="9"/>
  <c r="E1238" i="9"/>
  <c r="A1239" i="9"/>
  <c r="B1239" i="9"/>
  <c r="C1239" i="9"/>
  <c r="D1239" i="9"/>
  <c r="E1239" i="9"/>
  <c r="A1240" i="9"/>
  <c r="B1240" i="9"/>
  <c r="C1240" i="9"/>
  <c r="D1240" i="9"/>
  <c r="E1240" i="9"/>
  <c r="A1241" i="9"/>
  <c r="B1241" i="9"/>
  <c r="C1241" i="9"/>
  <c r="D1241" i="9"/>
  <c r="E1241" i="9"/>
  <c r="A1242" i="9"/>
  <c r="B1242" i="9"/>
  <c r="C1242" i="9"/>
  <c r="D1242" i="9"/>
  <c r="E1242" i="9"/>
  <c r="A1243" i="9"/>
  <c r="B1243" i="9"/>
  <c r="C1243" i="9"/>
  <c r="D1243" i="9"/>
  <c r="E1243" i="9"/>
  <c r="A1244" i="9"/>
  <c r="B1244" i="9"/>
  <c r="C1244" i="9"/>
  <c r="D1244" i="9"/>
  <c r="E1244" i="9"/>
  <c r="A1245" i="9"/>
  <c r="B1245" i="9"/>
  <c r="C1245" i="9"/>
  <c r="D1245" i="9"/>
  <c r="E1245" i="9"/>
  <c r="A1246" i="9"/>
  <c r="B1246" i="9"/>
  <c r="C1246" i="9"/>
  <c r="D1246" i="9"/>
  <c r="E1246" i="9"/>
  <c r="A1247" i="9"/>
  <c r="B1247" i="9"/>
  <c r="C1247" i="9"/>
  <c r="D1247" i="9"/>
  <c r="E1247" i="9"/>
  <c r="A1248" i="9"/>
  <c r="B1248" i="9"/>
  <c r="C1248" i="9"/>
  <c r="D1248" i="9"/>
  <c r="E1248" i="9"/>
  <c r="A1249" i="9"/>
  <c r="B1249" i="9"/>
  <c r="C1249" i="9"/>
  <c r="D1249" i="9"/>
  <c r="E1249" i="9"/>
  <c r="A1250" i="9"/>
  <c r="B1250" i="9"/>
  <c r="C1250" i="9"/>
  <c r="D1250" i="9"/>
  <c r="E1250" i="9"/>
  <c r="A1251" i="9"/>
  <c r="B1251" i="9"/>
  <c r="C1251" i="9"/>
  <c r="D1251" i="9"/>
  <c r="E1251" i="9"/>
  <c r="A1252" i="9"/>
  <c r="B1252" i="9"/>
  <c r="C1252" i="9"/>
  <c r="D1252" i="9"/>
  <c r="E1252" i="9"/>
  <c r="A1253" i="9"/>
  <c r="B1253" i="9"/>
  <c r="C1253" i="9"/>
  <c r="D1253" i="9"/>
  <c r="E1253" i="9"/>
  <c r="A1254" i="9"/>
  <c r="B1254" i="9"/>
  <c r="C1254" i="9"/>
  <c r="D1254" i="9"/>
  <c r="E1254" i="9"/>
  <c r="A1255" i="9"/>
  <c r="B1255" i="9"/>
  <c r="C1255" i="9"/>
  <c r="D1255" i="9"/>
  <c r="E1255" i="9"/>
  <c r="A1256" i="9"/>
  <c r="B1256" i="9"/>
  <c r="C1256" i="9"/>
  <c r="D1256" i="9"/>
  <c r="E1256" i="9"/>
  <c r="A1257" i="9"/>
  <c r="B1257" i="9"/>
  <c r="C1257" i="9"/>
  <c r="D1257" i="9"/>
  <c r="E1257" i="9"/>
  <c r="A1258" i="9"/>
  <c r="B1258" i="9"/>
  <c r="C1258" i="9"/>
  <c r="D1258" i="9"/>
  <c r="E1258" i="9"/>
  <c r="A1259" i="9"/>
  <c r="B1259" i="9"/>
  <c r="C1259" i="9"/>
  <c r="D1259" i="9"/>
  <c r="E1259" i="9"/>
  <c r="A1260" i="9"/>
  <c r="B1260" i="9"/>
  <c r="C1260" i="9"/>
  <c r="D1260" i="9"/>
  <c r="E1260" i="9"/>
  <c r="A1261" i="9"/>
  <c r="B1261" i="9"/>
  <c r="C1261" i="9"/>
  <c r="D1261" i="9"/>
  <c r="E1261" i="9"/>
  <c r="A1262" i="9"/>
  <c r="B1262" i="9"/>
  <c r="C1262" i="9"/>
  <c r="D1262" i="9"/>
  <c r="E1262" i="9"/>
  <c r="A1263" i="9"/>
  <c r="B1263" i="9"/>
  <c r="C1263" i="9"/>
  <c r="D1263" i="9"/>
  <c r="E1263" i="9"/>
  <c r="A1264" i="9"/>
  <c r="B1264" i="9"/>
  <c r="C1264" i="9"/>
  <c r="D1264" i="9"/>
  <c r="E1264" i="9"/>
  <c r="A1265" i="9"/>
  <c r="B1265" i="9"/>
  <c r="C1265" i="9"/>
  <c r="D1265" i="9"/>
  <c r="E1265" i="9"/>
  <c r="A1266" i="9"/>
  <c r="B1266" i="9"/>
  <c r="C1266" i="9"/>
  <c r="D1266" i="9"/>
  <c r="E1266" i="9"/>
  <c r="A1267" i="9"/>
  <c r="B1267" i="9"/>
  <c r="C1267" i="9"/>
  <c r="D1267" i="9"/>
  <c r="E1267" i="9"/>
  <c r="A1268" i="9"/>
  <c r="B1268" i="9"/>
  <c r="C1268" i="9"/>
  <c r="D1268" i="9"/>
  <c r="E1268" i="9"/>
  <c r="A1269" i="9"/>
  <c r="B1269" i="9"/>
  <c r="C1269" i="9"/>
  <c r="D1269" i="9"/>
  <c r="E1269" i="9"/>
  <c r="A1270" i="9"/>
  <c r="B1270" i="9"/>
  <c r="C1270" i="9"/>
  <c r="D1270" i="9"/>
  <c r="E1270" i="9"/>
  <c r="A1271" i="9"/>
  <c r="B1271" i="9"/>
  <c r="C1271" i="9"/>
  <c r="D1271" i="9"/>
  <c r="E1271" i="9"/>
  <c r="A1272" i="9"/>
  <c r="B1272" i="9"/>
  <c r="C1272" i="9"/>
  <c r="D1272" i="9"/>
  <c r="E1272" i="9"/>
  <c r="A1273" i="9"/>
  <c r="B1273" i="9"/>
  <c r="C1273" i="9"/>
  <c r="D1273" i="9"/>
  <c r="E1273" i="9"/>
  <c r="A1274" i="9"/>
  <c r="B1274" i="9"/>
  <c r="C1274" i="9"/>
  <c r="D1274" i="9"/>
  <c r="E1274" i="9"/>
  <c r="A1275" i="9"/>
  <c r="B1275" i="9"/>
  <c r="C1275" i="9"/>
  <c r="D1275" i="9"/>
  <c r="E1275" i="9"/>
  <c r="A1276" i="9"/>
  <c r="B1276" i="9"/>
  <c r="C1276" i="9"/>
  <c r="D1276" i="9"/>
  <c r="E1276" i="9"/>
  <c r="A1277" i="9"/>
  <c r="B1277" i="9"/>
  <c r="C1277" i="9"/>
  <c r="D1277" i="9"/>
  <c r="E1277" i="9"/>
  <c r="A1278" i="9"/>
  <c r="B1278" i="9"/>
  <c r="C1278" i="9"/>
  <c r="D1278" i="9"/>
  <c r="E1278" i="9"/>
  <c r="A1279" i="9"/>
  <c r="B1279" i="9"/>
  <c r="C1279" i="9"/>
  <c r="D1279" i="9"/>
  <c r="E1279" i="9"/>
  <c r="A1280" i="9"/>
  <c r="B1280" i="9"/>
  <c r="C1280" i="9"/>
  <c r="D1280" i="9"/>
  <c r="E1280" i="9"/>
  <c r="A1281" i="9"/>
  <c r="B1281" i="9"/>
  <c r="C1281" i="9"/>
  <c r="D1281" i="9"/>
  <c r="E1281" i="9"/>
  <c r="A1282" i="9"/>
  <c r="B1282" i="9"/>
  <c r="C1282" i="9"/>
  <c r="D1282" i="9"/>
  <c r="E1282" i="9"/>
  <c r="A1283" i="9"/>
  <c r="B1283" i="9"/>
  <c r="C1283" i="9"/>
  <c r="D1283" i="9"/>
  <c r="E1283" i="9"/>
  <c r="A1284" i="9"/>
  <c r="B1284" i="9"/>
  <c r="C1284" i="9"/>
  <c r="D1284" i="9"/>
  <c r="E1284" i="9"/>
  <c r="A1285" i="9"/>
  <c r="B1285" i="9"/>
  <c r="C1285" i="9"/>
  <c r="D1285" i="9"/>
  <c r="E1285" i="9"/>
  <c r="A1286" i="9"/>
  <c r="B1286" i="9"/>
  <c r="C1286" i="9"/>
  <c r="D1286" i="9"/>
  <c r="E1286" i="9"/>
  <c r="A1287" i="9"/>
  <c r="B1287" i="9"/>
  <c r="C1287" i="9"/>
  <c r="D1287" i="9"/>
  <c r="E1287" i="9"/>
  <c r="A1288" i="9"/>
  <c r="B1288" i="9"/>
  <c r="C1288" i="9"/>
  <c r="D1288" i="9"/>
  <c r="E1288" i="9"/>
  <c r="A1289" i="9"/>
  <c r="B1289" i="9"/>
  <c r="C1289" i="9"/>
  <c r="D1289" i="9"/>
  <c r="E1289" i="9"/>
  <c r="A1290" i="9"/>
  <c r="B1290" i="9"/>
  <c r="C1290" i="9"/>
  <c r="D1290" i="9"/>
  <c r="E1290" i="9"/>
  <c r="A1291" i="9"/>
  <c r="B1291" i="9"/>
  <c r="C1291" i="9"/>
  <c r="D1291" i="9"/>
  <c r="E1291" i="9"/>
  <c r="A1292" i="9"/>
  <c r="B1292" i="9"/>
  <c r="C1292" i="9"/>
  <c r="D1292" i="9"/>
  <c r="E1292" i="9"/>
  <c r="A1293" i="9"/>
  <c r="B1293" i="9"/>
  <c r="C1293" i="9"/>
  <c r="D1293" i="9"/>
  <c r="E1293" i="9"/>
  <c r="A1294" i="9"/>
  <c r="B1294" i="9"/>
  <c r="C1294" i="9"/>
  <c r="D1294" i="9"/>
  <c r="E1294" i="9"/>
  <c r="A1295" i="9"/>
  <c r="B1295" i="9"/>
  <c r="C1295" i="9"/>
  <c r="D1295" i="9"/>
  <c r="E1295" i="9"/>
  <c r="A1296" i="9"/>
  <c r="B1296" i="9"/>
  <c r="C1296" i="9"/>
  <c r="D1296" i="9"/>
  <c r="E1296" i="9"/>
  <c r="A1297" i="9"/>
  <c r="B1297" i="9"/>
  <c r="C1297" i="9"/>
  <c r="D1297" i="9"/>
  <c r="E1297" i="9"/>
  <c r="A1298" i="9"/>
  <c r="B1298" i="9"/>
  <c r="C1298" i="9"/>
  <c r="D1298" i="9"/>
  <c r="E1298" i="9"/>
  <c r="A1299" i="9"/>
  <c r="B1299" i="9"/>
  <c r="C1299" i="9"/>
  <c r="D1299" i="9"/>
  <c r="E1299" i="9"/>
  <c r="A1300" i="9"/>
  <c r="B1300" i="9"/>
  <c r="C1300" i="9"/>
  <c r="D1300" i="9"/>
  <c r="E1300" i="9"/>
  <c r="A1301" i="9"/>
  <c r="B1301" i="9"/>
  <c r="C1301" i="9"/>
  <c r="D1301" i="9"/>
  <c r="E1301" i="9"/>
  <c r="A1302" i="9"/>
  <c r="B1302" i="9"/>
  <c r="C1302" i="9"/>
  <c r="D1302" i="9"/>
  <c r="E1302" i="9"/>
  <c r="A1303" i="9"/>
  <c r="B1303" i="9"/>
  <c r="C1303" i="9"/>
  <c r="D1303" i="9"/>
  <c r="E1303" i="9"/>
  <c r="A1304" i="9"/>
  <c r="B1304" i="9"/>
  <c r="C1304" i="9"/>
  <c r="D1304" i="9"/>
  <c r="E1304" i="9"/>
  <c r="A1305" i="9"/>
  <c r="B1305" i="9"/>
  <c r="C1305" i="9"/>
  <c r="D1305" i="9"/>
  <c r="E1305" i="9"/>
  <c r="A1306" i="9"/>
  <c r="B1306" i="9"/>
  <c r="C1306" i="9"/>
  <c r="D1306" i="9"/>
  <c r="E1306" i="9"/>
  <c r="A1307" i="9"/>
  <c r="B1307" i="9"/>
  <c r="C1307" i="9"/>
  <c r="D1307" i="9"/>
  <c r="E1307" i="9"/>
  <c r="A1308" i="9"/>
  <c r="B1308" i="9"/>
  <c r="C1308" i="9"/>
  <c r="D1308" i="9"/>
  <c r="E1308" i="9"/>
  <c r="A1309" i="9"/>
  <c r="B1309" i="9"/>
  <c r="C1309" i="9"/>
  <c r="D1309" i="9"/>
  <c r="E1309" i="9"/>
  <c r="A1310" i="9"/>
  <c r="B1310" i="9"/>
  <c r="C1310" i="9"/>
  <c r="D1310" i="9"/>
  <c r="E1310" i="9"/>
  <c r="A1311" i="9"/>
  <c r="B1311" i="9"/>
  <c r="C1311" i="9"/>
  <c r="D1311" i="9"/>
  <c r="E1311" i="9"/>
  <c r="A1312" i="9"/>
  <c r="B1312" i="9"/>
  <c r="C1312" i="9"/>
  <c r="D1312" i="9"/>
  <c r="E1312" i="9"/>
  <c r="A1313" i="9"/>
  <c r="B1313" i="9"/>
  <c r="C1313" i="9"/>
  <c r="D1313" i="9"/>
  <c r="E1313" i="9"/>
  <c r="A1314" i="9"/>
  <c r="B1314" i="9"/>
  <c r="C1314" i="9"/>
  <c r="D1314" i="9"/>
  <c r="E1314" i="9"/>
  <c r="A1315" i="9"/>
  <c r="B1315" i="9"/>
  <c r="C1315" i="9"/>
  <c r="D1315" i="9"/>
  <c r="E1315" i="9"/>
  <c r="A1316" i="9"/>
  <c r="B1316" i="9"/>
  <c r="C1316" i="9"/>
  <c r="D1316" i="9"/>
  <c r="E1316" i="9"/>
  <c r="A1317" i="9"/>
  <c r="B1317" i="9"/>
  <c r="C1317" i="9"/>
  <c r="D1317" i="9"/>
  <c r="E1317" i="9"/>
  <c r="A1318" i="9"/>
  <c r="B1318" i="9"/>
  <c r="C1318" i="9"/>
  <c r="D1318" i="9"/>
  <c r="E1318" i="9"/>
  <c r="A1319" i="9"/>
  <c r="B1319" i="9"/>
  <c r="C1319" i="9"/>
  <c r="D1319" i="9"/>
  <c r="E1319" i="9"/>
  <c r="A1320" i="9"/>
  <c r="B1320" i="9"/>
  <c r="C1320" i="9"/>
  <c r="D1320" i="9"/>
  <c r="E1320" i="9"/>
  <c r="A1321" i="9"/>
  <c r="B1321" i="9"/>
  <c r="C1321" i="9"/>
  <c r="D1321" i="9"/>
  <c r="E1321" i="9"/>
  <c r="A1322" i="9"/>
  <c r="B1322" i="9"/>
  <c r="C1322" i="9"/>
  <c r="D1322" i="9"/>
  <c r="E1322" i="9"/>
  <c r="A1323" i="9"/>
  <c r="B1323" i="9"/>
  <c r="C1323" i="9"/>
  <c r="D1323" i="9"/>
  <c r="E1323" i="9"/>
  <c r="A1324" i="9"/>
  <c r="B1324" i="9"/>
  <c r="C1324" i="9"/>
  <c r="D1324" i="9"/>
  <c r="E1324" i="9"/>
  <c r="A1325" i="9"/>
  <c r="B1325" i="9"/>
  <c r="C1325" i="9"/>
  <c r="D1325" i="9"/>
  <c r="E1325" i="9"/>
  <c r="A1326" i="9"/>
  <c r="B1326" i="9"/>
  <c r="C1326" i="9"/>
  <c r="D1326" i="9"/>
  <c r="E1326" i="9"/>
  <c r="A1327" i="9"/>
  <c r="B1327" i="9"/>
  <c r="C1327" i="9"/>
  <c r="D1327" i="9"/>
  <c r="E1327" i="9"/>
  <c r="A1328" i="9"/>
  <c r="B1328" i="9"/>
  <c r="C1328" i="9"/>
  <c r="D1328" i="9"/>
  <c r="E1328" i="9"/>
  <c r="A1329" i="9"/>
  <c r="B1329" i="9"/>
  <c r="C1329" i="9"/>
  <c r="D1329" i="9"/>
  <c r="E1329" i="9"/>
  <c r="A1330" i="9"/>
  <c r="B1330" i="9"/>
  <c r="C1330" i="9"/>
  <c r="D1330" i="9"/>
  <c r="E1330" i="9"/>
  <c r="A1331" i="9"/>
  <c r="B1331" i="9"/>
  <c r="C1331" i="9"/>
  <c r="D1331" i="9"/>
  <c r="E1331" i="9"/>
  <c r="A1332" i="9"/>
  <c r="B1332" i="9"/>
  <c r="C1332" i="9"/>
  <c r="D1332" i="9"/>
  <c r="E1332" i="9"/>
  <c r="A1333" i="9"/>
  <c r="B1333" i="9"/>
  <c r="C1333" i="9"/>
  <c r="D1333" i="9"/>
  <c r="E1333" i="9"/>
  <c r="A1334" i="9"/>
  <c r="B1334" i="9"/>
  <c r="C1334" i="9"/>
  <c r="D1334" i="9"/>
  <c r="E1334" i="9"/>
  <c r="A1335" i="9"/>
  <c r="B1335" i="9"/>
  <c r="C1335" i="9"/>
  <c r="D1335" i="9"/>
  <c r="E1335" i="9"/>
  <c r="A1336" i="9"/>
  <c r="B1336" i="9"/>
  <c r="C1336" i="9"/>
  <c r="D1336" i="9"/>
  <c r="E1336" i="9"/>
  <c r="A1337" i="9"/>
  <c r="B1337" i="9"/>
  <c r="C1337" i="9"/>
  <c r="D1337" i="9"/>
  <c r="E1337" i="9"/>
  <c r="A1338" i="9"/>
  <c r="B1338" i="9"/>
  <c r="C1338" i="9"/>
  <c r="D1338" i="9"/>
  <c r="E1338" i="9"/>
  <c r="A1339" i="9"/>
  <c r="B1339" i="9"/>
  <c r="C1339" i="9"/>
  <c r="D1339" i="9"/>
  <c r="E1339" i="9"/>
  <c r="A1340" i="9"/>
  <c r="B1340" i="9"/>
  <c r="C1340" i="9"/>
  <c r="D1340" i="9"/>
  <c r="E1340" i="9"/>
  <c r="A1341" i="9"/>
  <c r="B1341" i="9"/>
  <c r="C1341" i="9"/>
  <c r="D1341" i="9"/>
  <c r="E1341" i="9"/>
  <c r="A1342" i="9"/>
  <c r="B1342" i="9"/>
  <c r="C1342" i="9"/>
  <c r="D1342" i="9"/>
  <c r="E1342" i="9"/>
  <c r="A1343" i="9"/>
  <c r="B1343" i="9"/>
  <c r="C1343" i="9"/>
  <c r="D1343" i="9"/>
  <c r="E1343" i="9"/>
  <c r="A1344" i="9"/>
  <c r="B1344" i="9"/>
  <c r="C1344" i="9"/>
  <c r="D1344" i="9"/>
  <c r="E1344" i="9"/>
  <c r="A1345" i="9"/>
  <c r="B1345" i="9"/>
  <c r="C1345" i="9"/>
  <c r="D1345" i="9"/>
  <c r="E1345" i="9"/>
  <c r="A1346" i="9"/>
  <c r="B1346" i="9"/>
  <c r="C1346" i="9"/>
  <c r="D1346" i="9"/>
  <c r="E1346" i="9"/>
  <c r="A1347" i="9"/>
  <c r="B1347" i="9"/>
  <c r="C1347" i="9"/>
  <c r="D1347" i="9"/>
  <c r="E1347" i="9"/>
  <c r="A1348" i="9"/>
  <c r="B1348" i="9"/>
  <c r="C1348" i="9"/>
  <c r="D1348" i="9"/>
  <c r="E1348" i="9"/>
  <c r="A1349" i="9"/>
  <c r="B1349" i="9"/>
  <c r="C1349" i="9"/>
  <c r="D1349" i="9"/>
  <c r="E1349" i="9"/>
  <c r="A1350" i="9"/>
  <c r="B1350" i="9"/>
  <c r="C1350" i="9"/>
  <c r="D1350" i="9"/>
  <c r="E1350" i="9"/>
  <c r="A1351" i="9"/>
  <c r="B1351" i="9"/>
  <c r="C1351" i="9"/>
  <c r="D1351" i="9"/>
  <c r="E1351" i="9"/>
  <c r="A1352" i="9"/>
  <c r="B1352" i="9"/>
  <c r="C1352" i="9"/>
  <c r="D1352" i="9"/>
  <c r="E1352" i="9"/>
  <c r="A1353" i="9"/>
  <c r="B1353" i="9"/>
  <c r="C1353" i="9"/>
  <c r="D1353" i="9"/>
  <c r="E1353" i="9"/>
  <c r="A1354" i="9"/>
  <c r="B1354" i="9"/>
  <c r="C1354" i="9"/>
  <c r="D1354" i="9"/>
  <c r="E1354" i="9"/>
  <c r="A1355" i="9"/>
  <c r="B1355" i="9"/>
  <c r="C1355" i="9"/>
  <c r="D1355" i="9"/>
  <c r="E1355" i="9"/>
  <c r="A1356" i="9"/>
  <c r="B1356" i="9"/>
  <c r="C1356" i="9"/>
  <c r="D1356" i="9"/>
  <c r="E1356" i="9"/>
  <c r="A1357" i="9"/>
  <c r="B1357" i="9"/>
  <c r="C1357" i="9"/>
  <c r="D1357" i="9"/>
  <c r="E1357" i="9"/>
  <c r="A1358" i="9"/>
  <c r="B1358" i="9"/>
  <c r="C1358" i="9"/>
  <c r="D1358" i="9"/>
  <c r="E1358" i="9"/>
  <c r="A1359" i="9"/>
  <c r="B1359" i="9"/>
  <c r="C1359" i="9"/>
  <c r="D1359" i="9"/>
  <c r="E1359" i="9"/>
  <c r="A1360" i="9"/>
  <c r="B1360" i="9"/>
  <c r="C1360" i="9"/>
  <c r="D1360" i="9"/>
  <c r="E1360" i="9"/>
  <c r="A1361" i="9"/>
  <c r="B1361" i="9"/>
  <c r="C1361" i="9"/>
  <c r="D1361" i="9"/>
  <c r="E1361" i="9"/>
  <c r="A1362" i="9"/>
  <c r="B1362" i="9"/>
  <c r="C1362" i="9"/>
  <c r="D1362" i="9"/>
  <c r="E1362" i="9"/>
  <c r="A1363" i="9"/>
  <c r="B1363" i="9"/>
  <c r="C1363" i="9"/>
  <c r="D1363" i="9"/>
  <c r="E1363" i="9"/>
  <c r="A1364" i="9"/>
  <c r="B1364" i="9"/>
  <c r="C1364" i="9"/>
  <c r="D1364" i="9"/>
  <c r="E1364" i="9"/>
  <c r="A1365" i="9"/>
  <c r="B1365" i="9"/>
  <c r="C1365" i="9"/>
  <c r="D1365" i="9"/>
  <c r="E1365" i="9"/>
  <c r="A1366" i="9"/>
  <c r="B1366" i="9"/>
  <c r="C1366" i="9"/>
  <c r="D1366" i="9"/>
  <c r="E1366" i="9"/>
  <c r="A1367" i="9"/>
  <c r="B1367" i="9"/>
  <c r="C1367" i="9"/>
  <c r="D1367" i="9"/>
  <c r="E1367" i="9"/>
  <c r="A1368" i="9"/>
  <c r="B1368" i="9"/>
  <c r="C1368" i="9"/>
  <c r="D1368" i="9"/>
  <c r="E1368" i="9"/>
  <c r="A1369" i="9"/>
  <c r="B1369" i="9"/>
  <c r="C1369" i="9"/>
  <c r="D1369" i="9"/>
  <c r="E1369" i="9"/>
  <c r="A1370" i="9"/>
  <c r="B1370" i="9"/>
  <c r="C1370" i="9"/>
  <c r="D1370" i="9"/>
  <c r="E1370" i="9"/>
  <c r="A1371" i="9"/>
  <c r="B1371" i="9"/>
  <c r="C1371" i="9"/>
  <c r="D1371" i="9"/>
  <c r="E1371" i="9"/>
  <c r="A1372" i="9"/>
  <c r="B1372" i="9"/>
  <c r="C1372" i="9"/>
  <c r="D1372" i="9"/>
  <c r="E1372" i="9"/>
  <c r="A1373" i="9"/>
  <c r="B1373" i="9"/>
  <c r="C1373" i="9"/>
  <c r="D1373" i="9"/>
  <c r="E1373" i="9"/>
  <c r="A1374" i="9"/>
  <c r="B1374" i="9"/>
  <c r="C1374" i="9"/>
  <c r="D1374" i="9"/>
  <c r="E1374" i="9"/>
  <c r="A1375" i="9"/>
  <c r="B1375" i="9"/>
  <c r="C1375" i="9"/>
  <c r="D1375" i="9"/>
  <c r="E1375" i="9"/>
  <c r="A1376" i="9"/>
  <c r="B1376" i="9"/>
  <c r="C1376" i="9"/>
  <c r="D1376" i="9"/>
  <c r="E1376" i="9"/>
  <c r="A1377" i="9"/>
  <c r="B1377" i="9"/>
  <c r="C1377" i="9"/>
  <c r="D1377" i="9"/>
  <c r="E1377" i="9"/>
  <c r="A1378" i="9"/>
  <c r="B1378" i="9"/>
  <c r="C1378" i="9"/>
  <c r="D1378" i="9"/>
  <c r="E1378" i="9"/>
  <c r="A1379" i="9"/>
  <c r="B1379" i="9"/>
  <c r="C1379" i="9"/>
  <c r="D1379" i="9"/>
  <c r="E1379" i="9"/>
  <c r="A1380" i="9"/>
  <c r="B1380" i="9"/>
  <c r="C1380" i="9"/>
  <c r="D1380" i="9"/>
  <c r="E1380" i="9"/>
  <c r="A1381" i="9"/>
  <c r="B1381" i="9"/>
  <c r="C1381" i="9"/>
  <c r="D1381" i="9"/>
  <c r="E1381" i="9"/>
  <c r="A1382" i="9"/>
  <c r="B1382" i="9"/>
  <c r="C1382" i="9"/>
  <c r="D1382" i="9"/>
  <c r="E1382" i="9"/>
  <c r="A1383" i="9"/>
  <c r="B1383" i="9"/>
  <c r="C1383" i="9"/>
  <c r="D1383" i="9"/>
  <c r="E1383" i="9"/>
  <c r="A1384" i="9"/>
  <c r="B1384" i="9"/>
  <c r="C1384" i="9"/>
  <c r="D1384" i="9"/>
  <c r="E1384" i="9"/>
  <c r="A1385" i="9"/>
  <c r="B1385" i="9"/>
  <c r="C1385" i="9"/>
  <c r="D1385" i="9"/>
  <c r="E1385" i="9"/>
  <c r="A1386" i="9"/>
  <c r="B1386" i="9"/>
  <c r="C1386" i="9"/>
  <c r="D1386" i="9"/>
  <c r="E1386" i="9"/>
  <c r="A1387" i="9"/>
  <c r="B1387" i="9"/>
  <c r="C1387" i="9"/>
  <c r="D1387" i="9"/>
  <c r="E1387" i="9"/>
  <c r="A1388" i="9"/>
  <c r="B1388" i="9"/>
  <c r="C1388" i="9"/>
  <c r="D1388" i="9"/>
  <c r="E1388" i="9"/>
  <c r="A1389" i="9"/>
  <c r="B1389" i="9"/>
  <c r="C1389" i="9"/>
  <c r="D1389" i="9"/>
  <c r="E1389" i="9"/>
  <c r="A1390" i="9"/>
  <c r="B1390" i="9"/>
  <c r="C1390" i="9"/>
  <c r="D1390" i="9"/>
  <c r="E1390" i="9"/>
  <c r="A1391" i="9"/>
  <c r="B1391" i="9"/>
  <c r="C1391" i="9"/>
  <c r="D1391" i="9"/>
  <c r="E1391" i="9"/>
  <c r="A1392" i="9"/>
  <c r="B1392" i="9"/>
  <c r="C1392" i="9"/>
  <c r="D1392" i="9"/>
  <c r="E1392" i="9"/>
  <c r="A1393" i="9"/>
  <c r="B1393" i="9"/>
  <c r="C1393" i="9"/>
  <c r="D1393" i="9"/>
  <c r="E1393" i="9"/>
  <c r="A1394" i="9"/>
  <c r="B1394" i="9"/>
  <c r="C1394" i="9"/>
  <c r="D1394" i="9"/>
  <c r="E1394" i="9"/>
  <c r="A1395" i="9"/>
  <c r="B1395" i="9"/>
  <c r="C1395" i="9"/>
  <c r="D1395" i="9"/>
  <c r="E1395" i="9"/>
  <c r="A1396" i="9"/>
  <c r="B1396" i="9"/>
  <c r="C1396" i="9"/>
  <c r="D1396" i="9"/>
  <c r="E1396" i="9"/>
  <c r="A1397" i="9"/>
  <c r="B1397" i="9"/>
  <c r="C1397" i="9"/>
  <c r="D1397" i="9"/>
  <c r="E1397" i="9"/>
  <c r="A1398" i="9"/>
  <c r="B1398" i="9"/>
  <c r="C1398" i="9"/>
  <c r="D1398" i="9"/>
  <c r="E1398" i="9"/>
  <c r="A1399" i="9"/>
  <c r="B1399" i="9"/>
  <c r="C1399" i="9"/>
  <c r="D1399" i="9"/>
  <c r="E1399" i="9"/>
  <c r="A1400" i="9"/>
  <c r="B1400" i="9"/>
  <c r="C1400" i="9"/>
  <c r="D1400" i="9"/>
  <c r="E1400" i="9"/>
  <c r="A1401" i="9"/>
  <c r="B1401" i="9"/>
  <c r="C1401" i="9"/>
  <c r="D1401" i="9"/>
  <c r="E1401" i="9"/>
  <c r="A1402" i="9"/>
  <c r="B1402" i="9"/>
  <c r="C1402" i="9"/>
  <c r="D1402" i="9"/>
  <c r="E1402" i="9"/>
  <c r="A1403" i="9"/>
  <c r="B1403" i="9"/>
  <c r="C1403" i="9"/>
  <c r="D1403" i="9"/>
  <c r="E1403" i="9"/>
  <c r="A1404" i="9"/>
  <c r="B1404" i="9"/>
  <c r="C1404" i="9"/>
  <c r="D1404" i="9"/>
  <c r="E1404" i="9"/>
  <c r="A1405" i="9"/>
  <c r="B1405" i="9"/>
  <c r="C1405" i="9"/>
  <c r="D1405" i="9"/>
  <c r="E1405" i="9"/>
  <c r="A1406" i="9"/>
  <c r="B1406" i="9"/>
  <c r="C1406" i="9"/>
  <c r="D1406" i="9"/>
  <c r="E1406" i="9"/>
  <c r="A1407" i="9"/>
  <c r="B1407" i="9"/>
  <c r="C1407" i="9"/>
  <c r="D1407" i="9"/>
  <c r="E1407" i="9"/>
  <c r="A1408" i="9"/>
  <c r="B1408" i="9"/>
  <c r="C1408" i="9"/>
  <c r="D1408" i="9"/>
  <c r="E1408" i="9"/>
  <c r="A1409" i="9"/>
  <c r="B1409" i="9"/>
  <c r="C1409" i="9"/>
  <c r="D1409" i="9"/>
  <c r="E1409" i="9"/>
  <c r="A1410" i="9"/>
  <c r="B1410" i="9"/>
  <c r="C1410" i="9"/>
  <c r="D1410" i="9"/>
  <c r="E1410" i="9"/>
  <c r="A1411" i="9"/>
  <c r="B1411" i="9"/>
  <c r="C1411" i="9"/>
  <c r="D1411" i="9"/>
  <c r="E1411" i="9"/>
  <c r="A1412" i="9"/>
  <c r="B1412" i="9"/>
  <c r="C1412" i="9"/>
  <c r="D1412" i="9"/>
  <c r="E1412" i="9"/>
  <c r="A1413" i="9"/>
  <c r="B1413" i="9"/>
  <c r="C1413" i="9"/>
  <c r="D1413" i="9"/>
  <c r="E1413" i="9"/>
  <c r="A1414" i="9"/>
  <c r="B1414" i="9"/>
  <c r="C1414" i="9"/>
  <c r="D1414" i="9"/>
  <c r="E1414" i="9"/>
  <c r="A1415" i="9"/>
  <c r="B1415" i="9"/>
  <c r="C1415" i="9"/>
  <c r="D1415" i="9"/>
  <c r="E1415" i="9"/>
  <c r="A1416" i="9"/>
  <c r="B1416" i="9"/>
  <c r="C1416" i="9"/>
  <c r="D1416" i="9"/>
  <c r="E1416" i="9"/>
  <c r="A1417" i="9"/>
  <c r="B1417" i="9"/>
  <c r="C1417" i="9"/>
  <c r="D1417" i="9"/>
  <c r="E1417" i="9"/>
  <c r="A1418" i="9"/>
  <c r="B1418" i="9"/>
  <c r="C1418" i="9"/>
  <c r="D1418" i="9"/>
  <c r="E1418" i="9"/>
  <c r="A1419" i="9"/>
  <c r="B1419" i="9"/>
  <c r="C1419" i="9"/>
  <c r="D1419" i="9"/>
  <c r="E1419" i="9"/>
  <c r="A1420" i="9"/>
  <c r="B1420" i="9"/>
  <c r="C1420" i="9"/>
  <c r="D1420" i="9"/>
  <c r="E1420" i="9"/>
  <c r="A1421" i="9"/>
  <c r="B1421" i="9"/>
  <c r="C1421" i="9"/>
  <c r="D1421" i="9"/>
  <c r="E1421" i="9"/>
  <c r="A1422" i="9"/>
  <c r="B1422" i="9"/>
  <c r="C1422" i="9"/>
  <c r="D1422" i="9"/>
  <c r="E1422" i="9"/>
  <c r="A1423" i="9"/>
  <c r="B1423" i="9"/>
  <c r="C1423" i="9"/>
  <c r="D1423" i="9"/>
  <c r="E1423" i="9"/>
  <c r="A1424" i="9"/>
  <c r="B1424" i="9"/>
  <c r="C1424" i="9"/>
  <c r="D1424" i="9"/>
  <c r="E1424" i="9"/>
  <c r="A1425" i="9"/>
  <c r="B1425" i="9"/>
  <c r="C1425" i="9"/>
  <c r="D1425" i="9"/>
  <c r="E1425" i="9"/>
  <c r="A1426" i="9"/>
  <c r="B1426" i="9"/>
  <c r="C1426" i="9"/>
  <c r="D1426" i="9"/>
  <c r="E1426" i="9"/>
  <c r="A1427" i="9"/>
  <c r="B1427" i="9"/>
  <c r="C1427" i="9"/>
  <c r="D1427" i="9"/>
  <c r="E1427" i="9"/>
  <c r="A1428" i="9"/>
  <c r="B1428" i="9"/>
  <c r="C1428" i="9"/>
  <c r="D1428" i="9"/>
  <c r="E1428" i="9"/>
  <c r="A1429" i="9"/>
  <c r="B1429" i="9"/>
  <c r="C1429" i="9"/>
  <c r="D1429" i="9"/>
  <c r="E1429" i="9"/>
  <c r="A1430" i="9"/>
  <c r="B1430" i="9"/>
  <c r="C1430" i="9"/>
  <c r="D1430" i="9"/>
  <c r="E1430" i="9"/>
  <c r="A1431" i="9"/>
  <c r="B1431" i="9"/>
  <c r="C1431" i="9"/>
  <c r="D1431" i="9"/>
  <c r="E1431" i="9"/>
  <c r="A1432" i="9"/>
  <c r="B1432" i="9"/>
  <c r="C1432" i="9"/>
  <c r="D1432" i="9"/>
  <c r="E1432" i="9"/>
  <c r="A1433" i="9"/>
  <c r="B1433" i="9"/>
  <c r="C1433" i="9"/>
  <c r="D1433" i="9"/>
  <c r="E1433" i="9"/>
  <c r="A1434" i="9"/>
  <c r="B1434" i="9"/>
  <c r="C1434" i="9"/>
  <c r="D1434" i="9"/>
  <c r="E1434" i="9"/>
  <c r="A1435" i="9"/>
  <c r="B1435" i="9"/>
  <c r="C1435" i="9"/>
  <c r="D1435" i="9"/>
  <c r="E1435" i="9"/>
  <c r="A1436" i="9"/>
  <c r="B1436" i="9"/>
  <c r="C1436" i="9"/>
  <c r="D1436" i="9"/>
  <c r="E1436" i="9"/>
  <c r="A1437" i="9"/>
  <c r="B1437" i="9"/>
  <c r="C1437" i="9"/>
  <c r="D1437" i="9"/>
  <c r="E1437" i="9"/>
  <c r="A1438" i="9"/>
  <c r="B1438" i="9"/>
  <c r="C1438" i="9"/>
  <c r="D1438" i="9"/>
  <c r="E1438" i="9"/>
  <c r="A1439" i="9"/>
  <c r="B1439" i="9"/>
  <c r="C1439" i="9"/>
  <c r="D1439" i="9"/>
  <c r="E1439" i="9"/>
  <c r="A1440" i="9"/>
  <c r="B1440" i="9"/>
  <c r="C1440" i="9"/>
  <c r="D1440" i="9"/>
  <c r="E1440" i="9"/>
  <c r="A1441" i="9"/>
  <c r="B1441" i="9"/>
  <c r="C1441" i="9"/>
  <c r="D1441" i="9"/>
  <c r="E1441" i="9"/>
  <c r="A1442" i="9"/>
  <c r="B1442" i="9"/>
  <c r="C1442" i="9"/>
  <c r="D1442" i="9"/>
  <c r="E1442" i="9"/>
  <c r="A1443" i="9"/>
  <c r="B1443" i="9"/>
  <c r="C1443" i="9"/>
  <c r="D1443" i="9"/>
  <c r="E1443" i="9"/>
  <c r="A1444" i="9"/>
  <c r="B1444" i="9"/>
  <c r="C1444" i="9"/>
  <c r="D1444" i="9"/>
  <c r="E1444" i="9"/>
  <c r="A1445" i="9"/>
  <c r="B1445" i="9"/>
  <c r="C1445" i="9"/>
  <c r="D1445" i="9"/>
  <c r="E1445" i="9"/>
  <c r="A1446" i="9"/>
  <c r="B1446" i="9"/>
  <c r="C1446" i="9"/>
  <c r="D1446" i="9"/>
  <c r="E1446" i="9"/>
  <c r="A1447" i="9"/>
  <c r="B1447" i="9"/>
  <c r="C1447" i="9"/>
  <c r="D1447" i="9"/>
  <c r="E1447" i="9"/>
  <c r="A1448" i="9"/>
  <c r="B1448" i="9"/>
  <c r="C1448" i="9"/>
  <c r="D1448" i="9"/>
  <c r="E1448" i="9"/>
  <c r="A1449" i="9"/>
  <c r="B1449" i="9"/>
  <c r="C1449" i="9"/>
  <c r="D1449" i="9"/>
  <c r="E1449" i="9"/>
  <c r="A1450" i="9"/>
  <c r="B1450" i="9"/>
  <c r="C1450" i="9"/>
  <c r="D1450" i="9"/>
  <c r="E1450" i="9"/>
  <c r="A1451" i="9"/>
  <c r="B1451" i="9"/>
  <c r="C1451" i="9"/>
  <c r="D1451" i="9"/>
  <c r="E1451" i="9"/>
  <c r="A1452" i="9"/>
  <c r="B1452" i="9"/>
  <c r="C1452" i="9"/>
  <c r="D1452" i="9"/>
  <c r="E1452" i="9"/>
  <c r="A1453" i="9"/>
  <c r="B1453" i="9"/>
  <c r="C1453" i="9"/>
  <c r="D1453" i="9"/>
  <c r="E1453" i="9"/>
  <c r="A1454" i="9"/>
  <c r="B1454" i="9"/>
  <c r="C1454" i="9"/>
  <c r="D1454" i="9"/>
  <c r="E1454" i="9"/>
  <c r="A1455" i="9"/>
  <c r="B1455" i="9"/>
  <c r="C1455" i="9"/>
  <c r="D1455" i="9"/>
  <c r="E1455" i="9"/>
  <c r="A1456" i="9"/>
  <c r="B1456" i="9"/>
  <c r="C1456" i="9"/>
  <c r="D1456" i="9"/>
  <c r="E1456" i="9"/>
  <c r="A1457" i="9"/>
  <c r="B1457" i="9"/>
  <c r="C1457" i="9"/>
  <c r="D1457" i="9"/>
  <c r="E1457" i="9"/>
  <c r="A1458" i="9"/>
  <c r="B1458" i="9"/>
  <c r="C1458" i="9"/>
  <c r="D1458" i="9"/>
  <c r="E1458" i="9"/>
  <c r="A1459" i="9"/>
  <c r="B1459" i="9"/>
  <c r="C1459" i="9"/>
  <c r="D1459" i="9"/>
  <c r="E1459" i="9"/>
  <c r="A1460" i="9"/>
  <c r="B1460" i="9"/>
  <c r="C1460" i="9"/>
  <c r="D1460" i="9"/>
  <c r="E1460" i="9"/>
  <c r="A1461" i="9"/>
  <c r="B1461" i="9"/>
  <c r="C1461" i="9"/>
  <c r="D1461" i="9"/>
  <c r="E1461" i="9"/>
  <c r="A1462" i="9"/>
  <c r="B1462" i="9"/>
  <c r="C1462" i="9"/>
  <c r="D1462" i="9"/>
  <c r="E1462" i="9"/>
  <c r="A1463" i="9"/>
  <c r="B1463" i="9"/>
  <c r="C1463" i="9"/>
  <c r="D1463" i="9"/>
  <c r="E1463" i="9"/>
  <c r="A1464" i="9"/>
  <c r="B1464" i="9"/>
  <c r="C1464" i="9"/>
  <c r="D1464" i="9"/>
  <c r="E1464" i="9"/>
  <c r="A1465" i="9"/>
  <c r="B1465" i="9"/>
  <c r="C1465" i="9"/>
  <c r="D1465" i="9"/>
  <c r="E1465" i="9"/>
  <c r="A1466" i="9"/>
  <c r="B1466" i="9"/>
  <c r="C1466" i="9"/>
  <c r="D1466" i="9"/>
  <c r="E1466" i="9"/>
  <c r="A1467" i="9"/>
  <c r="B1467" i="9"/>
  <c r="C1467" i="9"/>
  <c r="D1467" i="9"/>
  <c r="E1467" i="9"/>
  <c r="A1468" i="9"/>
  <c r="B1468" i="9"/>
  <c r="C1468" i="9"/>
  <c r="D1468" i="9"/>
  <c r="E1468" i="9"/>
  <c r="A1469" i="9"/>
  <c r="B1469" i="9"/>
  <c r="C1469" i="9"/>
  <c r="D1469" i="9"/>
  <c r="E1469" i="9"/>
  <c r="A1470" i="9"/>
  <c r="B1470" i="9"/>
  <c r="C1470" i="9"/>
  <c r="D1470" i="9"/>
  <c r="E1470" i="9"/>
  <c r="A1471" i="9"/>
  <c r="B1471" i="9"/>
  <c r="C1471" i="9"/>
  <c r="D1471" i="9"/>
  <c r="E1471" i="9"/>
  <c r="A1472" i="9"/>
  <c r="B1472" i="9"/>
  <c r="C1472" i="9"/>
  <c r="D1472" i="9"/>
  <c r="E1472" i="9"/>
  <c r="A1473" i="9"/>
  <c r="B1473" i="9"/>
  <c r="C1473" i="9"/>
  <c r="D1473" i="9"/>
  <c r="E1473" i="9"/>
  <c r="A1474" i="9"/>
  <c r="B1474" i="9"/>
  <c r="C1474" i="9"/>
  <c r="D1474" i="9"/>
  <c r="E1474" i="9"/>
  <c r="A1475" i="9"/>
  <c r="B1475" i="9"/>
  <c r="C1475" i="9"/>
  <c r="D1475" i="9"/>
  <c r="E1475" i="9"/>
  <c r="A1476" i="9"/>
  <c r="B1476" i="9"/>
  <c r="C1476" i="9"/>
  <c r="D1476" i="9"/>
  <c r="E1476" i="9"/>
  <c r="A1477" i="9"/>
  <c r="B1477" i="9"/>
  <c r="C1477" i="9"/>
  <c r="D1477" i="9"/>
  <c r="E1477" i="9"/>
  <c r="A1478" i="9"/>
  <c r="B1478" i="9"/>
  <c r="C1478" i="9"/>
  <c r="D1478" i="9"/>
  <c r="E1478" i="9"/>
  <c r="A1479" i="9"/>
  <c r="B1479" i="9"/>
  <c r="C1479" i="9"/>
  <c r="D1479" i="9"/>
  <c r="E1479" i="9"/>
  <c r="A1480" i="9"/>
  <c r="B1480" i="9"/>
  <c r="C1480" i="9"/>
  <c r="D1480" i="9"/>
  <c r="E1480" i="9"/>
  <c r="A1481" i="9"/>
  <c r="B1481" i="9"/>
  <c r="C1481" i="9"/>
  <c r="D1481" i="9"/>
  <c r="E1481" i="9"/>
  <c r="A1482" i="9"/>
  <c r="B1482" i="9"/>
  <c r="C1482" i="9"/>
  <c r="D1482" i="9"/>
  <c r="E1482" i="9"/>
  <c r="A1483" i="9"/>
  <c r="B1483" i="9"/>
  <c r="C1483" i="9"/>
  <c r="D1483" i="9"/>
  <c r="E1483" i="9"/>
  <c r="A1484" i="9"/>
  <c r="B1484" i="9"/>
  <c r="C1484" i="9"/>
  <c r="D1484" i="9"/>
  <c r="E1484" i="9"/>
  <c r="A1485" i="9"/>
  <c r="B1485" i="9"/>
  <c r="C1485" i="9"/>
  <c r="D1485" i="9"/>
  <c r="E1485" i="9"/>
  <c r="A1486" i="9"/>
  <c r="B1486" i="9"/>
  <c r="C1486" i="9"/>
  <c r="D1486" i="9"/>
  <c r="E1486" i="9"/>
  <c r="A1487" i="9"/>
  <c r="B1487" i="9"/>
  <c r="C1487" i="9"/>
  <c r="D1487" i="9"/>
  <c r="E1487" i="9"/>
  <c r="A1488" i="9"/>
  <c r="B1488" i="9"/>
  <c r="C1488" i="9"/>
  <c r="D1488" i="9"/>
  <c r="E1488" i="9"/>
  <c r="A1489" i="9"/>
  <c r="B1489" i="9"/>
  <c r="C1489" i="9"/>
  <c r="D1489" i="9"/>
  <c r="E1489" i="9"/>
  <c r="A1490" i="9"/>
  <c r="B1490" i="9"/>
  <c r="C1490" i="9"/>
  <c r="D1490" i="9"/>
  <c r="E1490" i="9"/>
  <c r="A1491" i="9"/>
  <c r="B1491" i="9"/>
  <c r="C1491" i="9"/>
  <c r="D1491" i="9"/>
  <c r="E1491" i="9"/>
  <c r="A1492" i="9"/>
  <c r="B1492" i="9"/>
  <c r="C1492" i="9"/>
  <c r="D1492" i="9"/>
  <c r="E1492" i="9"/>
  <c r="A1493" i="9"/>
  <c r="B1493" i="9"/>
  <c r="C1493" i="9"/>
  <c r="D1493" i="9"/>
  <c r="E1493" i="9"/>
  <c r="A1494" i="9"/>
  <c r="B1494" i="9"/>
  <c r="C1494" i="9"/>
  <c r="D1494" i="9"/>
  <c r="E1494" i="9"/>
  <c r="A1495" i="9"/>
  <c r="B1495" i="9"/>
  <c r="C1495" i="9"/>
  <c r="D1495" i="9"/>
  <c r="E1495" i="9"/>
  <c r="A1496" i="9"/>
  <c r="B1496" i="9"/>
  <c r="C1496" i="9"/>
  <c r="D1496" i="9"/>
  <c r="E1496" i="9"/>
  <c r="A1497" i="9"/>
  <c r="B1497" i="9"/>
  <c r="C1497" i="9"/>
  <c r="D1497" i="9"/>
  <c r="E1497" i="9"/>
  <c r="A1498" i="9"/>
  <c r="B1498" i="9"/>
  <c r="C1498" i="9"/>
  <c r="D1498" i="9"/>
  <c r="E1498" i="9"/>
  <c r="A1499" i="9"/>
  <c r="B1499" i="9"/>
  <c r="C1499" i="9"/>
  <c r="D1499" i="9"/>
  <c r="E1499" i="9"/>
  <c r="A1500" i="9"/>
  <c r="B1500" i="9"/>
  <c r="C1500" i="9"/>
  <c r="D1500" i="9"/>
  <c r="E1500" i="9"/>
  <c r="A1501" i="9"/>
  <c r="B1501" i="9"/>
  <c r="C1501" i="9"/>
  <c r="D1501" i="9"/>
  <c r="E1501" i="9"/>
  <c r="A1502" i="9"/>
  <c r="B1502" i="9"/>
  <c r="C1502" i="9"/>
  <c r="D1502" i="9"/>
  <c r="E1502" i="9"/>
  <c r="A1503" i="9"/>
  <c r="B1503" i="9"/>
  <c r="C1503" i="9"/>
  <c r="D1503" i="9"/>
  <c r="E1503" i="9"/>
  <c r="A1504" i="9"/>
  <c r="B1504" i="9"/>
  <c r="C1504" i="9"/>
  <c r="D1504" i="9"/>
  <c r="E1504" i="9"/>
  <c r="A1505" i="9"/>
  <c r="B1505" i="9"/>
  <c r="C1505" i="9"/>
  <c r="D1505" i="9"/>
  <c r="E1505" i="9"/>
  <c r="A1506" i="9"/>
  <c r="B1506" i="9"/>
  <c r="C1506" i="9"/>
  <c r="D1506" i="9"/>
  <c r="E1506" i="9"/>
  <c r="A1507" i="9"/>
  <c r="B1507" i="9"/>
  <c r="C1507" i="9"/>
  <c r="D1507" i="9"/>
  <c r="E1507" i="9"/>
  <c r="A1508" i="9"/>
  <c r="B1508" i="9"/>
  <c r="C1508" i="9"/>
  <c r="D1508" i="9"/>
  <c r="E1508" i="9"/>
  <c r="A1509" i="9"/>
  <c r="B1509" i="9"/>
  <c r="C1509" i="9"/>
  <c r="D1509" i="9"/>
  <c r="E1509" i="9"/>
  <c r="A1510" i="9"/>
  <c r="B1510" i="9"/>
  <c r="C1510" i="9"/>
  <c r="D1510" i="9"/>
  <c r="E1510" i="9"/>
  <c r="A1511" i="9"/>
  <c r="B1511" i="9"/>
  <c r="C1511" i="9"/>
  <c r="D1511" i="9"/>
  <c r="E1511" i="9"/>
  <c r="A1512" i="9"/>
  <c r="B1512" i="9"/>
  <c r="C1512" i="9"/>
  <c r="D1512" i="9"/>
  <c r="E1512" i="9"/>
  <c r="A1513" i="9"/>
  <c r="B1513" i="9"/>
  <c r="C1513" i="9"/>
  <c r="D1513" i="9"/>
  <c r="E1513" i="9"/>
  <c r="A1514" i="9"/>
  <c r="B1514" i="9"/>
  <c r="C1514" i="9"/>
  <c r="D1514" i="9"/>
  <c r="E1514" i="9"/>
  <c r="A1515" i="9"/>
  <c r="B1515" i="9"/>
  <c r="C1515" i="9"/>
  <c r="D1515" i="9"/>
  <c r="E1515" i="9"/>
  <c r="A1516" i="9"/>
  <c r="B1516" i="9"/>
  <c r="C1516" i="9"/>
  <c r="D1516" i="9"/>
  <c r="E1516" i="9"/>
  <c r="A1517" i="9"/>
  <c r="B1517" i="9"/>
  <c r="C1517" i="9"/>
  <c r="D1517" i="9"/>
  <c r="E1517" i="9"/>
  <c r="A1518" i="9"/>
  <c r="B1518" i="9"/>
  <c r="C1518" i="9"/>
  <c r="D1518" i="9"/>
  <c r="E1518" i="9"/>
  <c r="A1519" i="9"/>
  <c r="B1519" i="9"/>
  <c r="C1519" i="9"/>
  <c r="D1519" i="9"/>
  <c r="E1519" i="9"/>
  <c r="A1520" i="9"/>
  <c r="B1520" i="9"/>
  <c r="C1520" i="9"/>
  <c r="D1520" i="9"/>
  <c r="E1520" i="9"/>
  <c r="A1521" i="9"/>
  <c r="B1521" i="9"/>
  <c r="C1521" i="9"/>
  <c r="D1521" i="9"/>
  <c r="E1521" i="9"/>
  <c r="A1522" i="9"/>
  <c r="B1522" i="9"/>
  <c r="C1522" i="9"/>
  <c r="D1522" i="9"/>
  <c r="E1522" i="9"/>
  <c r="A1523" i="9"/>
  <c r="B1523" i="9"/>
  <c r="C1523" i="9"/>
  <c r="D1523" i="9"/>
  <c r="E1523" i="9"/>
  <c r="A1524" i="9"/>
  <c r="B1524" i="9"/>
  <c r="C1524" i="9"/>
  <c r="D1524" i="9"/>
  <c r="E1524" i="9"/>
  <c r="A1525" i="9"/>
  <c r="B1525" i="9"/>
  <c r="C1525" i="9"/>
  <c r="D1525" i="9"/>
  <c r="E1525" i="9"/>
  <c r="A1526" i="9"/>
  <c r="B1526" i="9"/>
  <c r="C1526" i="9"/>
  <c r="D1526" i="9"/>
  <c r="E1526" i="9"/>
  <c r="A1527" i="9"/>
  <c r="B1527" i="9"/>
  <c r="C1527" i="9"/>
  <c r="D1527" i="9"/>
  <c r="E1527" i="9"/>
  <c r="A1528" i="9"/>
  <c r="B1528" i="9"/>
  <c r="C1528" i="9"/>
  <c r="D1528" i="9"/>
  <c r="E1528" i="9"/>
  <c r="A1529" i="9"/>
  <c r="B1529" i="9"/>
  <c r="C1529" i="9"/>
  <c r="D1529" i="9"/>
  <c r="E1529" i="9"/>
  <c r="A1530" i="9"/>
  <c r="B1530" i="9"/>
  <c r="C1530" i="9"/>
  <c r="D1530" i="9"/>
  <c r="E1530" i="9"/>
  <c r="A1531" i="9"/>
  <c r="B1531" i="9"/>
  <c r="C1531" i="9"/>
  <c r="D1531" i="9"/>
  <c r="E1531" i="9"/>
  <c r="A1532" i="9"/>
  <c r="B1532" i="9"/>
  <c r="C1532" i="9"/>
  <c r="D1532" i="9"/>
  <c r="E1532" i="9"/>
  <c r="A1533" i="9"/>
  <c r="B1533" i="9"/>
  <c r="C1533" i="9"/>
  <c r="D1533" i="9"/>
  <c r="E1533" i="9"/>
  <c r="A1534" i="9"/>
  <c r="B1534" i="9"/>
  <c r="C1534" i="9"/>
  <c r="D1534" i="9"/>
  <c r="E1534" i="9"/>
  <c r="A1535" i="9"/>
  <c r="B1535" i="9"/>
  <c r="C1535" i="9"/>
  <c r="D1535" i="9"/>
  <c r="E1535" i="9"/>
  <c r="A1536" i="9"/>
  <c r="B1536" i="9"/>
  <c r="C1536" i="9"/>
  <c r="D1536" i="9"/>
  <c r="E1536" i="9"/>
  <c r="A1537" i="9"/>
  <c r="B1537" i="9"/>
  <c r="C1537" i="9"/>
  <c r="D1537" i="9"/>
  <c r="E1537" i="9"/>
  <c r="A1538" i="9"/>
  <c r="B1538" i="9"/>
  <c r="C1538" i="9"/>
  <c r="D1538" i="9"/>
  <c r="E1538" i="9"/>
  <c r="A1539" i="9"/>
  <c r="B1539" i="9"/>
  <c r="C1539" i="9"/>
  <c r="D1539" i="9"/>
  <c r="E1539" i="9"/>
  <c r="A1540" i="9"/>
  <c r="B1540" i="9"/>
  <c r="C1540" i="9"/>
  <c r="D1540" i="9"/>
  <c r="E1540" i="9"/>
  <c r="A1541" i="9"/>
  <c r="B1541" i="9"/>
  <c r="C1541" i="9"/>
  <c r="D1541" i="9"/>
  <c r="E1541" i="9"/>
  <c r="A1542" i="9"/>
  <c r="B1542" i="9"/>
  <c r="C1542" i="9"/>
  <c r="D1542" i="9"/>
  <c r="E1542" i="9"/>
  <c r="A1543" i="9"/>
  <c r="B1543" i="9"/>
  <c r="C1543" i="9"/>
  <c r="D1543" i="9"/>
  <c r="E1543" i="9"/>
  <c r="A1544" i="9"/>
  <c r="B1544" i="9"/>
  <c r="C1544" i="9"/>
  <c r="D1544" i="9"/>
  <c r="E1544" i="9"/>
  <c r="A1545" i="9"/>
  <c r="B1545" i="9"/>
  <c r="C1545" i="9"/>
  <c r="D1545" i="9"/>
  <c r="E1545" i="9"/>
  <c r="A1546" i="9"/>
  <c r="B1546" i="9"/>
  <c r="C1546" i="9"/>
  <c r="D1546" i="9"/>
  <c r="E1546" i="9"/>
  <c r="A1547" i="9"/>
  <c r="B1547" i="9"/>
  <c r="C1547" i="9"/>
  <c r="D1547" i="9"/>
  <c r="E1547" i="9"/>
  <c r="A1548" i="9"/>
  <c r="B1548" i="9"/>
  <c r="C1548" i="9"/>
  <c r="D1548" i="9"/>
  <c r="E1548" i="9"/>
  <c r="A1549" i="9"/>
  <c r="B1549" i="9"/>
  <c r="C1549" i="9"/>
  <c r="D1549" i="9"/>
  <c r="E1549" i="9"/>
  <c r="A1550" i="9"/>
  <c r="B1550" i="9"/>
  <c r="C1550" i="9"/>
  <c r="D1550" i="9"/>
  <c r="E1550" i="9"/>
  <c r="A1551" i="9"/>
  <c r="B1551" i="9"/>
  <c r="C1551" i="9"/>
  <c r="D1551" i="9"/>
  <c r="E1551" i="9"/>
  <c r="A1552" i="9"/>
  <c r="B1552" i="9"/>
  <c r="C1552" i="9"/>
  <c r="D1552" i="9"/>
  <c r="E1552" i="9"/>
  <c r="A1553" i="9"/>
  <c r="B1553" i="9"/>
  <c r="C1553" i="9"/>
  <c r="D1553" i="9"/>
  <c r="E1553" i="9"/>
  <c r="A1554" i="9"/>
  <c r="B1554" i="9"/>
  <c r="C1554" i="9"/>
  <c r="D1554" i="9"/>
  <c r="E1554" i="9"/>
  <c r="A1555" i="9"/>
  <c r="B1555" i="9"/>
  <c r="C1555" i="9"/>
  <c r="D1555" i="9"/>
  <c r="E1555" i="9"/>
  <c r="A1556" i="9"/>
  <c r="B1556" i="9"/>
  <c r="C1556" i="9"/>
  <c r="D1556" i="9"/>
  <c r="E1556" i="9"/>
  <c r="A1557" i="9"/>
  <c r="B1557" i="9"/>
  <c r="C1557" i="9"/>
  <c r="D1557" i="9"/>
  <c r="E1557" i="9"/>
  <c r="A1558" i="9"/>
  <c r="B1558" i="9"/>
  <c r="C1558" i="9"/>
  <c r="D1558" i="9"/>
  <c r="E1558" i="9"/>
  <c r="A1559" i="9"/>
  <c r="B1559" i="9"/>
  <c r="C1559" i="9"/>
  <c r="D1559" i="9"/>
  <c r="E1559" i="9"/>
  <c r="A1560" i="9"/>
  <c r="B1560" i="9"/>
  <c r="C1560" i="9"/>
  <c r="D1560" i="9"/>
  <c r="E1560" i="9"/>
  <c r="A1561" i="9"/>
  <c r="B1561" i="9"/>
  <c r="C1561" i="9"/>
  <c r="D1561" i="9"/>
  <c r="E1561" i="9"/>
  <c r="A1562" i="9"/>
  <c r="B1562" i="9"/>
  <c r="C1562" i="9"/>
  <c r="D1562" i="9"/>
  <c r="E1562" i="9"/>
  <c r="A1563" i="9"/>
  <c r="B1563" i="9"/>
  <c r="C1563" i="9"/>
  <c r="D1563" i="9"/>
  <c r="E1563" i="9"/>
  <c r="A1564" i="9"/>
  <c r="B1564" i="9"/>
  <c r="C1564" i="9"/>
  <c r="D1564" i="9"/>
  <c r="E1564" i="9"/>
  <c r="A1565" i="9"/>
  <c r="B1565" i="9"/>
  <c r="C1565" i="9"/>
  <c r="D1565" i="9"/>
  <c r="E1565" i="9"/>
  <c r="A1566" i="9"/>
  <c r="B1566" i="9"/>
  <c r="C1566" i="9"/>
  <c r="D1566" i="9"/>
  <c r="E1566" i="9"/>
  <c r="A1567" i="9"/>
  <c r="B1567" i="9"/>
  <c r="C1567" i="9"/>
  <c r="D1567" i="9"/>
  <c r="E1567" i="9"/>
  <c r="A1568" i="9"/>
  <c r="B1568" i="9"/>
  <c r="C1568" i="9"/>
  <c r="D1568" i="9"/>
  <c r="E1568" i="9"/>
  <c r="A1569" i="9"/>
  <c r="B1569" i="9"/>
  <c r="C1569" i="9"/>
  <c r="D1569" i="9"/>
  <c r="E1569" i="9"/>
  <c r="A1570" i="9"/>
  <c r="B1570" i="9"/>
  <c r="C1570" i="9"/>
  <c r="D1570" i="9"/>
  <c r="E1570" i="9"/>
  <c r="A1571" i="9"/>
  <c r="B1571" i="9"/>
  <c r="C1571" i="9"/>
  <c r="D1571" i="9"/>
  <c r="E1571" i="9"/>
  <c r="A1572" i="9"/>
  <c r="B1572" i="9"/>
  <c r="C1572" i="9"/>
  <c r="D1572" i="9"/>
  <c r="E1572" i="9"/>
  <c r="A1573" i="9"/>
  <c r="B1573" i="9"/>
  <c r="C1573" i="9"/>
  <c r="D1573" i="9"/>
  <c r="E1573" i="9"/>
  <c r="A1574" i="9"/>
  <c r="B1574" i="9"/>
  <c r="C1574" i="9"/>
  <c r="D1574" i="9"/>
  <c r="E1574" i="9"/>
  <c r="A1575" i="9"/>
  <c r="B1575" i="9"/>
  <c r="C1575" i="9"/>
  <c r="D1575" i="9"/>
  <c r="E1575" i="9"/>
  <c r="A1576" i="9"/>
  <c r="B1576" i="9"/>
  <c r="C1576" i="9"/>
  <c r="D1576" i="9"/>
  <c r="E1576" i="9"/>
  <c r="A1577" i="9"/>
  <c r="B1577" i="9"/>
  <c r="C1577" i="9"/>
  <c r="D1577" i="9"/>
  <c r="E1577" i="9"/>
  <c r="A1578" i="9"/>
  <c r="B1578" i="9"/>
  <c r="C1578" i="9"/>
  <c r="D1578" i="9"/>
  <c r="E1578" i="9"/>
  <c r="A1579" i="9"/>
  <c r="B1579" i="9"/>
  <c r="C1579" i="9"/>
  <c r="D1579" i="9"/>
  <c r="E1579" i="9"/>
  <c r="A1580" i="9"/>
  <c r="B1580" i="9"/>
  <c r="C1580" i="9"/>
  <c r="D1580" i="9"/>
  <c r="E1580" i="9"/>
  <c r="A1581" i="9"/>
  <c r="B1581" i="9"/>
  <c r="C1581" i="9"/>
  <c r="D1581" i="9"/>
  <c r="E1581" i="9"/>
  <c r="A1582" i="9"/>
  <c r="B1582" i="9"/>
  <c r="C1582" i="9"/>
  <c r="D1582" i="9"/>
  <c r="E1582" i="9"/>
  <c r="A1583" i="9"/>
  <c r="B1583" i="9"/>
  <c r="C1583" i="9"/>
  <c r="D1583" i="9"/>
  <c r="E1583" i="9"/>
  <c r="A1584" i="9"/>
  <c r="B1584" i="9"/>
  <c r="C1584" i="9"/>
  <c r="D1584" i="9"/>
  <c r="E1584" i="9"/>
  <c r="A1585" i="9"/>
  <c r="B1585" i="9"/>
  <c r="C1585" i="9"/>
  <c r="D1585" i="9"/>
  <c r="E1585" i="9"/>
  <c r="A1586" i="9"/>
  <c r="B1586" i="9"/>
  <c r="C1586" i="9"/>
  <c r="D1586" i="9"/>
  <c r="E1586" i="9"/>
  <c r="A1587" i="9"/>
  <c r="B1587" i="9"/>
  <c r="C1587" i="9"/>
  <c r="D1587" i="9"/>
  <c r="E1587" i="9"/>
  <c r="A1588" i="9"/>
  <c r="B1588" i="9"/>
  <c r="C1588" i="9"/>
  <c r="D1588" i="9"/>
  <c r="E1588" i="9"/>
  <c r="A1589" i="9"/>
  <c r="B1589" i="9"/>
  <c r="C1589" i="9"/>
  <c r="D1589" i="9"/>
  <c r="E1589" i="9"/>
  <c r="A1590" i="9"/>
  <c r="B1590" i="9"/>
  <c r="C1590" i="9"/>
  <c r="D1590" i="9"/>
  <c r="E1590" i="9"/>
  <c r="A1591" i="9"/>
  <c r="B1591" i="9"/>
  <c r="C1591" i="9"/>
  <c r="D1591" i="9"/>
  <c r="E1591" i="9"/>
  <c r="A1592" i="9"/>
  <c r="B1592" i="9"/>
  <c r="C1592" i="9"/>
  <c r="D1592" i="9"/>
  <c r="E1592" i="9"/>
  <c r="A1593" i="9"/>
  <c r="B1593" i="9"/>
  <c r="C1593" i="9"/>
  <c r="D1593" i="9"/>
  <c r="E1593" i="9"/>
  <c r="A1594" i="9"/>
  <c r="B1594" i="9"/>
  <c r="C1594" i="9"/>
  <c r="D1594" i="9"/>
  <c r="E1594" i="9"/>
  <c r="A1595" i="9"/>
  <c r="B1595" i="9"/>
  <c r="C1595" i="9"/>
  <c r="D1595" i="9"/>
  <c r="E1595" i="9"/>
  <c r="A1596" i="9"/>
  <c r="B1596" i="9"/>
  <c r="C1596" i="9"/>
  <c r="D1596" i="9"/>
  <c r="E1596" i="9"/>
  <c r="A1597" i="9"/>
  <c r="B1597" i="9"/>
  <c r="C1597" i="9"/>
  <c r="D1597" i="9"/>
  <c r="E1597" i="9"/>
  <c r="A1598" i="9"/>
  <c r="B1598" i="9"/>
  <c r="C1598" i="9"/>
  <c r="D1598" i="9"/>
  <c r="E1598" i="9"/>
  <c r="A1599" i="9"/>
  <c r="B1599" i="9"/>
  <c r="C1599" i="9"/>
  <c r="D1599" i="9"/>
  <c r="E1599" i="9"/>
  <c r="A1600" i="9"/>
  <c r="B1600" i="9"/>
  <c r="C1600" i="9"/>
  <c r="D1600" i="9"/>
  <c r="E1600" i="9"/>
  <c r="A1601" i="9"/>
  <c r="B1601" i="9"/>
  <c r="C1601" i="9"/>
  <c r="D1601" i="9"/>
  <c r="E1601" i="9"/>
  <c r="A1602" i="9"/>
  <c r="B1602" i="9"/>
  <c r="C1602" i="9"/>
  <c r="D1602" i="9"/>
  <c r="E1602" i="9"/>
  <c r="A1603" i="9"/>
  <c r="B1603" i="9"/>
  <c r="C1603" i="9"/>
  <c r="D1603" i="9"/>
  <c r="E1603" i="9"/>
  <c r="A1604" i="9"/>
  <c r="B1604" i="9"/>
  <c r="C1604" i="9"/>
  <c r="D1604" i="9"/>
  <c r="E1604" i="9"/>
  <c r="A1605" i="9"/>
  <c r="B1605" i="9"/>
  <c r="C1605" i="9"/>
  <c r="D1605" i="9"/>
  <c r="E1605" i="9"/>
  <c r="A1606" i="9"/>
  <c r="B1606" i="9"/>
  <c r="C1606" i="9"/>
  <c r="D1606" i="9"/>
  <c r="E1606" i="9"/>
  <c r="A1607" i="9"/>
  <c r="B1607" i="9"/>
  <c r="C1607" i="9"/>
  <c r="D1607" i="9"/>
  <c r="E1607" i="9"/>
  <c r="A1608" i="9"/>
  <c r="B1608" i="9"/>
  <c r="C1608" i="9"/>
  <c r="D1608" i="9"/>
  <c r="E1608" i="9"/>
  <c r="A1609" i="9"/>
  <c r="B1609" i="9"/>
  <c r="C1609" i="9"/>
  <c r="D1609" i="9"/>
  <c r="E1609" i="9"/>
  <c r="A1610" i="9"/>
  <c r="B1610" i="9"/>
  <c r="C1610" i="9"/>
  <c r="D1610" i="9"/>
  <c r="E1610" i="9"/>
  <c r="A1611" i="9"/>
  <c r="B1611" i="9"/>
  <c r="C1611" i="9"/>
  <c r="D1611" i="9"/>
  <c r="E1611" i="9"/>
  <c r="A1612" i="9"/>
  <c r="B1612" i="9"/>
  <c r="C1612" i="9"/>
  <c r="D1612" i="9"/>
  <c r="E1612" i="9"/>
  <c r="A1613" i="9"/>
  <c r="B1613" i="9"/>
  <c r="C1613" i="9"/>
  <c r="D1613" i="9"/>
  <c r="E1613" i="9"/>
  <c r="A1614" i="9"/>
  <c r="B1614" i="9"/>
  <c r="C1614" i="9"/>
  <c r="D1614" i="9"/>
  <c r="E1614" i="9"/>
  <c r="A1615" i="9"/>
  <c r="B1615" i="9"/>
  <c r="C1615" i="9"/>
  <c r="D1615" i="9"/>
  <c r="E1615" i="9"/>
  <c r="A1616" i="9"/>
  <c r="B1616" i="9"/>
  <c r="C1616" i="9"/>
  <c r="D1616" i="9"/>
  <c r="E1616" i="9"/>
  <c r="A1617" i="9"/>
  <c r="B1617" i="9"/>
  <c r="C1617" i="9"/>
  <c r="D1617" i="9"/>
  <c r="E1617" i="9"/>
  <c r="A1618" i="9"/>
  <c r="B1618" i="9"/>
  <c r="C1618" i="9"/>
  <c r="D1618" i="9"/>
  <c r="E1618" i="9"/>
  <c r="A1619" i="9"/>
  <c r="B1619" i="9"/>
  <c r="C1619" i="9"/>
  <c r="D1619" i="9"/>
  <c r="E1619" i="9"/>
  <c r="A1620" i="9"/>
  <c r="B1620" i="9"/>
  <c r="C1620" i="9"/>
  <c r="D1620" i="9"/>
  <c r="E1620" i="9"/>
  <c r="A1621" i="9"/>
  <c r="B1621" i="9"/>
  <c r="C1621" i="9"/>
  <c r="D1621" i="9"/>
  <c r="E1621" i="9"/>
  <c r="A1622" i="9"/>
  <c r="B1622" i="9"/>
  <c r="C1622" i="9"/>
  <c r="D1622" i="9"/>
  <c r="E1622" i="9"/>
  <c r="A1623" i="9"/>
  <c r="B1623" i="9"/>
  <c r="C1623" i="9"/>
  <c r="D1623" i="9"/>
  <c r="E1623" i="9"/>
  <c r="A1624" i="9"/>
  <c r="B1624" i="9"/>
  <c r="C1624" i="9"/>
  <c r="D1624" i="9"/>
  <c r="E1624" i="9"/>
  <c r="A1625" i="9"/>
  <c r="B1625" i="9"/>
  <c r="C1625" i="9"/>
  <c r="D1625" i="9"/>
  <c r="E1625" i="9"/>
  <c r="A1626" i="9"/>
  <c r="B1626" i="9"/>
  <c r="C1626" i="9"/>
  <c r="D1626" i="9"/>
  <c r="E1626" i="9"/>
  <c r="A1627" i="9"/>
  <c r="B1627" i="9"/>
  <c r="C1627" i="9"/>
  <c r="D1627" i="9"/>
  <c r="E1627" i="9"/>
  <c r="A1628" i="9"/>
  <c r="B1628" i="9"/>
  <c r="C1628" i="9"/>
  <c r="D1628" i="9"/>
  <c r="E1628" i="9"/>
  <c r="A1629" i="9"/>
  <c r="B1629" i="9"/>
  <c r="C1629" i="9"/>
  <c r="D1629" i="9"/>
  <c r="E1629" i="9"/>
  <c r="A1630" i="9"/>
  <c r="B1630" i="9"/>
  <c r="C1630" i="9"/>
  <c r="D1630" i="9"/>
  <c r="E1630" i="9"/>
  <c r="A1631" i="9"/>
  <c r="B1631" i="9"/>
  <c r="C1631" i="9"/>
  <c r="D1631" i="9"/>
  <c r="E1631" i="9"/>
  <c r="A1632" i="9"/>
  <c r="B1632" i="9"/>
  <c r="C1632" i="9"/>
  <c r="D1632" i="9"/>
  <c r="E1632" i="9"/>
  <c r="A1633" i="9"/>
  <c r="B1633" i="9"/>
  <c r="C1633" i="9"/>
  <c r="D1633" i="9"/>
  <c r="E1633" i="9"/>
  <c r="A1634" i="9"/>
  <c r="B1634" i="9"/>
  <c r="C1634" i="9"/>
  <c r="D1634" i="9"/>
  <c r="E1634" i="9"/>
  <c r="A1635" i="9"/>
  <c r="B1635" i="9"/>
  <c r="C1635" i="9"/>
  <c r="D1635" i="9"/>
  <c r="E1635" i="9"/>
  <c r="A1636" i="9"/>
  <c r="B1636" i="9"/>
  <c r="C1636" i="9"/>
  <c r="D1636" i="9"/>
  <c r="E1636" i="9"/>
  <c r="A1637" i="9"/>
  <c r="B1637" i="9"/>
  <c r="C1637" i="9"/>
  <c r="D1637" i="9"/>
  <c r="E1637" i="9"/>
  <c r="A1638" i="9"/>
  <c r="B1638" i="9"/>
  <c r="C1638" i="9"/>
  <c r="D1638" i="9"/>
  <c r="E1638" i="9"/>
  <c r="A1639" i="9"/>
  <c r="B1639" i="9"/>
  <c r="C1639" i="9"/>
  <c r="D1639" i="9"/>
  <c r="E1639" i="9"/>
  <c r="A1640" i="9"/>
  <c r="B1640" i="9"/>
  <c r="C1640" i="9"/>
  <c r="D1640" i="9"/>
  <c r="E1640" i="9"/>
  <c r="A1641" i="9"/>
  <c r="B1641" i="9"/>
  <c r="C1641" i="9"/>
  <c r="D1641" i="9"/>
  <c r="E1641" i="9"/>
  <c r="A1642" i="9"/>
  <c r="B1642" i="9"/>
  <c r="C1642" i="9"/>
  <c r="D1642" i="9"/>
  <c r="E1642" i="9"/>
  <c r="A1643" i="9"/>
  <c r="B1643" i="9"/>
  <c r="C1643" i="9"/>
  <c r="D1643" i="9"/>
  <c r="E1643" i="9"/>
  <c r="A1644" i="9"/>
  <c r="B1644" i="9"/>
  <c r="C1644" i="9"/>
  <c r="D1644" i="9"/>
  <c r="E1644" i="9"/>
  <c r="A1645" i="9"/>
  <c r="B1645" i="9"/>
  <c r="C1645" i="9"/>
  <c r="D1645" i="9"/>
  <c r="E1645" i="9"/>
  <c r="A1646" i="9"/>
  <c r="B1646" i="9"/>
  <c r="C1646" i="9"/>
  <c r="D1646" i="9"/>
  <c r="E1646" i="9"/>
  <c r="A1647" i="9"/>
  <c r="B1647" i="9"/>
  <c r="C1647" i="9"/>
  <c r="D1647" i="9"/>
  <c r="E1647" i="9"/>
  <c r="A1648" i="9"/>
  <c r="B1648" i="9"/>
  <c r="C1648" i="9"/>
  <c r="D1648" i="9"/>
  <c r="E1648" i="9"/>
  <c r="A1649" i="9"/>
  <c r="B1649" i="9"/>
  <c r="C1649" i="9"/>
  <c r="D1649" i="9"/>
  <c r="E1649" i="9"/>
  <c r="A1650" i="9"/>
  <c r="B1650" i="9"/>
  <c r="C1650" i="9"/>
  <c r="D1650" i="9"/>
  <c r="E1650" i="9"/>
  <c r="A1651" i="9"/>
  <c r="B1651" i="9"/>
  <c r="C1651" i="9"/>
  <c r="D1651" i="9"/>
  <c r="E1651" i="9"/>
  <c r="A1652" i="9"/>
  <c r="B1652" i="9"/>
  <c r="C1652" i="9"/>
  <c r="D1652" i="9"/>
  <c r="E1652" i="9"/>
  <c r="A1653" i="9"/>
  <c r="B1653" i="9"/>
  <c r="C1653" i="9"/>
  <c r="D1653" i="9"/>
  <c r="E1653" i="9"/>
  <c r="A1654" i="9"/>
  <c r="B1654" i="9"/>
  <c r="C1654" i="9"/>
  <c r="D1654" i="9"/>
  <c r="E1654" i="9"/>
  <c r="A1655" i="9"/>
  <c r="B1655" i="9"/>
  <c r="C1655" i="9"/>
  <c r="D1655" i="9"/>
  <c r="E1655" i="9"/>
  <c r="A1656" i="9"/>
  <c r="B1656" i="9"/>
  <c r="C1656" i="9"/>
  <c r="D1656" i="9"/>
  <c r="E1656" i="9"/>
  <c r="A1657" i="9"/>
  <c r="B1657" i="9"/>
  <c r="C1657" i="9"/>
  <c r="D1657" i="9"/>
  <c r="E1657" i="9"/>
  <c r="A1658" i="9"/>
  <c r="B1658" i="9"/>
  <c r="C1658" i="9"/>
  <c r="D1658" i="9"/>
  <c r="E1658" i="9"/>
  <c r="A1659" i="9"/>
  <c r="B1659" i="9"/>
  <c r="C1659" i="9"/>
  <c r="D1659" i="9"/>
  <c r="E1659" i="9"/>
  <c r="A1660" i="9"/>
  <c r="B1660" i="9"/>
  <c r="C1660" i="9"/>
  <c r="D1660" i="9"/>
  <c r="E1660" i="9"/>
  <c r="A1661" i="9"/>
  <c r="B1661" i="9"/>
  <c r="C1661" i="9"/>
  <c r="D1661" i="9"/>
  <c r="E1661" i="9"/>
  <c r="A1662" i="9"/>
  <c r="B1662" i="9"/>
  <c r="C1662" i="9"/>
  <c r="D1662" i="9"/>
  <c r="E1662" i="9"/>
  <c r="A1663" i="9"/>
  <c r="B1663" i="9"/>
  <c r="C1663" i="9"/>
  <c r="D1663" i="9"/>
  <c r="E1663" i="9"/>
  <c r="A1664" i="9"/>
  <c r="B1664" i="9"/>
  <c r="C1664" i="9"/>
  <c r="D1664" i="9"/>
  <c r="E1664" i="9"/>
  <c r="A1665" i="9"/>
  <c r="B1665" i="9"/>
  <c r="C1665" i="9"/>
  <c r="D1665" i="9"/>
  <c r="E1665" i="9"/>
  <c r="A1666" i="9"/>
  <c r="B1666" i="9"/>
  <c r="C1666" i="9"/>
  <c r="D1666" i="9"/>
  <c r="E1666" i="9"/>
  <c r="A1667" i="9"/>
  <c r="B1667" i="9"/>
  <c r="C1667" i="9"/>
  <c r="D1667" i="9"/>
  <c r="E1667" i="9"/>
  <c r="A1668" i="9"/>
  <c r="B1668" i="9"/>
  <c r="C1668" i="9"/>
  <c r="D1668" i="9"/>
  <c r="E1668" i="9"/>
  <c r="A1669" i="9"/>
  <c r="B1669" i="9"/>
  <c r="C1669" i="9"/>
  <c r="D1669" i="9"/>
  <c r="E1669" i="9"/>
  <c r="A1670" i="9"/>
  <c r="B1670" i="9"/>
  <c r="C1670" i="9"/>
  <c r="D1670" i="9"/>
  <c r="E1670" i="9"/>
  <c r="A1671" i="9"/>
  <c r="B1671" i="9"/>
  <c r="C1671" i="9"/>
  <c r="D1671" i="9"/>
  <c r="E1671" i="9"/>
  <c r="A1672" i="9"/>
  <c r="B1672" i="9"/>
  <c r="C1672" i="9"/>
  <c r="D1672" i="9"/>
  <c r="E1672" i="9"/>
  <c r="A1673" i="9"/>
  <c r="B1673" i="9"/>
  <c r="C1673" i="9"/>
  <c r="D1673" i="9"/>
  <c r="E1673" i="9"/>
  <c r="A1674" i="9"/>
  <c r="B1674" i="9"/>
  <c r="C1674" i="9"/>
  <c r="D1674" i="9"/>
  <c r="E1674" i="9"/>
  <c r="A1675" i="9"/>
  <c r="B1675" i="9"/>
  <c r="C1675" i="9"/>
  <c r="D1675" i="9"/>
  <c r="E1675" i="9"/>
  <c r="A1676" i="9"/>
  <c r="B1676" i="9"/>
  <c r="C1676" i="9"/>
  <c r="D1676" i="9"/>
  <c r="E1676" i="9"/>
  <c r="A1677" i="9"/>
  <c r="B1677" i="9"/>
  <c r="C1677" i="9"/>
  <c r="D1677" i="9"/>
  <c r="E1677" i="9"/>
  <c r="A1678" i="9"/>
  <c r="B1678" i="9"/>
  <c r="C1678" i="9"/>
  <c r="D1678" i="9"/>
  <c r="E1678" i="9"/>
  <c r="A1679" i="9"/>
  <c r="B1679" i="9"/>
  <c r="C1679" i="9"/>
  <c r="D1679" i="9"/>
  <c r="E1679" i="9"/>
  <c r="A1680" i="9"/>
  <c r="B1680" i="9"/>
  <c r="C1680" i="9"/>
  <c r="D1680" i="9"/>
  <c r="E1680" i="9"/>
  <c r="A1681" i="9"/>
  <c r="B1681" i="9"/>
  <c r="C1681" i="9"/>
  <c r="D1681" i="9"/>
  <c r="E1681" i="9"/>
  <c r="A1682" i="9"/>
  <c r="B1682" i="9"/>
  <c r="C1682" i="9"/>
  <c r="D1682" i="9"/>
  <c r="E1682" i="9"/>
  <c r="A1683" i="9"/>
  <c r="B1683" i="9"/>
  <c r="C1683" i="9"/>
  <c r="D1683" i="9"/>
  <c r="E1683" i="9"/>
  <c r="A1684" i="9"/>
  <c r="B1684" i="9"/>
  <c r="C1684" i="9"/>
  <c r="D1684" i="9"/>
  <c r="E1684" i="9"/>
  <c r="A1685" i="9"/>
  <c r="B1685" i="9"/>
  <c r="C1685" i="9"/>
  <c r="D1685" i="9"/>
  <c r="E1685" i="9"/>
  <c r="A1686" i="9"/>
  <c r="B1686" i="9"/>
  <c r="C1686" i="9"/>
  <c r="D1686" i="9"/>
  <c r="E1686" i="9"/>
  <c r="A1687" i="9"/>
  <c r="B1687" i="9"/>
  <c r="C1687" i="9"/>
  <c r="D1687" i="9"/>
  <c r="E1687" i="9"/>
  <c r="A1688" i="9"/>
  <c r="B1688" i="9"/>
  <c r="C1688" i="9"/>
  <c r="D1688" i="9"/>
  <c r="E1688" i="9"/>
  <c r="A1689" i="9"/>
  <c r="B1689" i="9"/>
  <c r="C1689" i="9"/>
  <c r="D1689" i="9"/>
  <c r="E1689" i="9"/>
  <c r="A1690" i="9"/>
  <c r="B1690" i="9"/>
  <c r="C1690" i="9"/>
  <c r="D1690" i="9"/>
  <c r="E1690" i="9"/>
  <c r="A1691" i="9"/>
  <c r="B1691" i="9"/>
  <c r="C1691" i="9"/>
  <c r="D1691" i="9"/>
  <c r="E1691" i="9"/>
  <c r="A1692" i="9"/>
  <c r="B1692" i="9"/>
  <c r="C1692" i="9"/>
  <c r="D1692" i="9"/>
  <c r="E1692" i="9"/>
  <c r="A1693" i="9"/>
  <c r="B1693" i="9"/>
  <c r="C1693" i="9"/>
  <c r="D1693" i="9"/>
  <c r="E1693" i="9"/>
  <c r="A1694" i="9"/>
  <c r="B1694" i="9"/>
  <c r="C1694" i="9"/>
  <c r="D1694" i="9"/>
  <c r="E1694" i="9"/>
  <c r="A1695" i="9"/>
  <c r="B1695" i="9"/>
  <c r="C1695" i="9"/>
  <c r="D1695" i="9"/>
  <c r="E1695" i="9"/>
  <c r="A1696" i="9"/>
  <c r="B1696" i="9"/>
  <c r="C1696" i="9"/>
  <c r="D1696" i="9"/>
  <c r="E1696" i="9"/>
  <c r="A1697" i="9"/>
  <c r="B1697" i="9"/>
  <c r="C1697" i="9"/>
  <c r="D1697" i="9"/>
  <c r="E1697" i="9"/>
  <c r="A1698" i="9"/>
  <c r="B1698" i="9"/>
  <c r="C1698" i="9"/>
  <c r="D1698" i="9"/>
  <c r="E1698" i="9"/>
  <c r="A1699" i="9"/>
  <c r="B1699" i="9"/>
  <c r="C1699" i="9"/>
  <c r="D1699" i="9"/>
  <c r="E1699" i="9"/>
  <c r="A1700" i="9"/>
  <c r="B1700" i="9"/>
  <c r="C1700" i="9"/>
  <c r="D1700" i="9"/>
  <c r="E1700" i="9"/>
  <c r="A1701" i="9"/>
  <c r="B1701" i="9"/>
  <c r="C1701" i="9"/>
  <c r="D1701" i="9"/>
  <c r="E1701" i="9"/>
  <c r="A1702" i="9"/>
  <c r="B1702" i="9"/>
  <c r="C1702" i="9"/>
  <c r="D1702" i="9"/>
  <c r="E1702" i="9"/>
  <c r="A1703" i="9"/>
  <c r="B1703" i="9"/>
  <c r="C1703" i="9"/>
  <c r="D1703" i="9"/>
  <c r="E1703" i="9"/>
  <c r="A1704" i="9"/>
  <c r="B1704" i="9"/>
  <c r="C1704" i="9"/>
  <c r="D1704" i="9"/>
  <c r="E1704" i="9"/>
  <c r="A1705" i="9"/>
  <c r="B1705" i="9"/>
  <c r="C1705" i="9"/>
  <c r="D1705" i="9"/>
  <c r="E1705" i="9"/>
  <c r="A1706" i="9"/>
  <c r="B1706" i="9"/>
  <c r="C1706" i="9"/>
  <c r="D1706" i="9"/>
  <c r="E1706" i="9"/>
  <c r="A1707" i="9"/>
  <c r="B1707" i="9"/>
  <c r="C1707" i="9"/>
  <c r="D1707" i="9"/>
  <c r="E1707" i="9"/>
  <c r="A1708" i="9"/>
  <c r="B1708" i="9"/>
  <c r="C1708" i="9"/>
  <c r="D1708" i="9"/>
  <c r="E1708" i="9"/>
  <c r="A1709" i="9"/>
  <c r="B1709" i="9"/>
  <c r="C1709" i="9"/>
  <c r="D1709" i="9"/>
  <c r="E1709" i="9"/>
  <c r="A1710" i="9"/>
  <c r="B1710" i="9"/>
  <c r="C1710" i="9"/>
  <c r="D1710" i="9"/>
  <c r="E1710" i="9"/>
  <c r="A1711" i="9"/>
  <c r="B1711" i="9"/>
  <c r="C1711" i="9"/>
  <c r="D1711" i="9"/>
  <c r="E1711" i="9"/>
  <c r="A1712" i="9"/>
  <c r="B1712" i="9"/>
  <c r="C1712" i="9"/>
  <c r="D1712" i="9"/>
  <c r="E1712" i="9"/>
  <c r="A1713" i="9"/>
  <c r="B1713" i="9"/>
  <c r="C1713" i="9"/>
  <c r="D1713" i="9"/>
  <c r="E1713" i="9"/>
  <c r="A1714" i="9"/>
  <c r="B1714" i="9"/>
  <c r="C1714" i="9"/>
  <c r="D1714" i="9"/>
  <c r="E1714" i="9"/>
  <c r="A1715" i="9"/>
  <c r="B1715" i="9"/>
  <c r="C1715" i="9"/>
  <c r="D1715" i="9"/>
  <c r="E1715" i="9"/>
  <c r="A1716" i="9"/>
  <c r="B1716" i="9"/>
  <c r="C1716" i="9"/>
  <c r="D1716" i="9"/>
  <c r="E1716" i="9"/>
  <c r="A1717" i="9"/>
  <c r="B1717" i="9"/>
  <c r="C1717" i="9"/>
  <c r="D1717" i="9"/>
  <c r="E1717" i="9"/>
  <c r="A1718" i="9"/>
  <c r="B1718" i="9"/>
  <c r="C1718" i="9"/>
  <c r="D1718" i="9"/>
  <c r="E1718" i="9"/>
  <c r="A1719" i="9"/>
  <c r="B1719" i="9"/>
  <c r="C1719" i="9"/>
  <c r="D1719" i="9"/>
  <c r="E1719" i="9"/>
  <c r="A1720" i="9"/>
  <c r="B1720" i="9"/>
  <c r="C1720" i="9"/>
  <c r="D1720" i="9"/>
  <c r="E1720" i="9"/>
  <c r="A1721" i="9"/>
  <c r="B1721" i="9"/>
  <c r="C1721" i="9"/>
  <c r="D1721" i="9"/>
  <c r="E1721" i="9"/>
  <c r="A1722" i="9"/>
  <c r="B1722" i="9"/>
  <c r="C1722" i="9"/>
  <c r="D1722" i="9"/>
  <c r="E1722" i="9"/>
  <c r="A1723" i="9"/>
  <c r="B1723" i="9"/>
  <c r="C1723" i="9"/>
  <c r="D1723" i="9"/>
  <c r="E1723" i="9"/>
  <c r="A1724" i="9"/>
  <c r="B1724" i="9"/>
  <c r="C1724" i="9"/>
  <c r="D1724" i="9"/>
  <c r="E1724" i="9"/>
  <c r="A1725" i="9"/>
  <c r="B1725" i="9"/>
  <c r="C1725" i="9"/>
  <c r="D1725" i="9"/>
  <c r="E1725" i="9"/>
  <c r="A1726" i="9"/>
  <c r="B1726" i="9"/>
  <c r="C1726" i="9"/>
  <c r="D1726" i="9"/>
  <c r="E1726" i="9"/>
  <c r="A1727" i="9"/>
  <c r="B1727" i="9"/>
  <c r="C1727" i="9"/>
  <c r="D1727" i="9"/>
  <c r="E1727" i="9"/>
  <c r="A1728" i="9"/>
  <c r="B1728" i="9"/>
  <c r="C1728" i="9"/>
  <c r="D1728" i="9"/>
  <c r="E1728" i="9"/>
  <c r="A1729" i="9"/>
  <c r="B1729" i="9"/>
  <c r="C1729" i="9"/>
  <c r="D1729" i="9"/>
  <c r="E1729" i="9"/>
  <c r="A1730" i="9"/>
  <c r="B1730" i="9"/>
  <c r="C1730" i="9"/>
  <c r="D1730" i="9"/>
  <c r="E1730" i="9"/>
  <c r="A1731" i="9"/>
  <c r="B1731" i="9"/>
  <c r="C1731" i="9"/>
  <c r="D1731" i="9"/>
  <c r="E1731" i="9"/>
  <c r="A1732" i="9"/>
  <c r="B1732" i="9"/>
  <c r="C1732" i="9"/>
  <c r="D1732" i="9"/>
  <c r="E1732" i="9"/>
  <c r="A1733" i="9"/>
  <c r="B1733" i="9"/>
  <c r="C1733" i="9"/>
  <c r="D1733" i="9"/>
  <c r="E1733" i="9"/>
  <c r="A1734" i="9"/>
  <c r="B1734" i="9"/>
  <c r="C1734" i="9"/>
  <c r="D1734" i="9"/>
  <c r="E1734" i="9"/>
  <c r="A1735" i="9"/>
  <c r="B1735" i="9"/>
  <c r="C1735" i="9"/>
  <c r="D1735" i="9"/>
  <c r="E1735" i="9"/>
  <c r="A1736" i="9"/>
  <c r="B1736" i="9"/>
  <c r="C1736" i="9"/>
  <c r="D1736" i="9"/>
  <c r="E1736" i="9"/>
  <c r="A1737" i="9"/>
  <c r="B1737" i="9"/>
  <c r="C1737" i="9"/>
  <c r="D1737" i="9"/>
  <c r="E1737" i="9"/>
  <c r="A1738" i="9"/>
  <c r="B1738" i="9"/>
  <c r="C1738" i="9"/>
  <c r="D1738" i="9"/>
  <c r="E1738" i="9"/>
  <c r="A1739" i="9"/>
  <c r="B1739" i="9"/>
  <c r="C1739" i="9"/>
  <c r="D1739" i="9"/>
  <c r="E1739" i="9"/>
  <c r="A1740" i="9"/>
  <c r="B1740" i="9"/>
  <c r="C1740" i="9"/>
  <c r="D1740" i="9"/>
  <c r="E1740" i="9"/>
  <c r="A1741" i="9"/>
  <c r="B1741" i="9"/>
  <c r="C1741" i="9"/>
  <c r="D1741" i="9"/>
  <c r="E1741" i="9"/>
  <c r="A1742" i="9"/>
  <c r="B1742" i="9"/>
  <c r="C1742" i="9"/>
  <c r="D1742" i="9"/>
  <c r="E1742" i="9"/>
  <c r="A1743" i="9"/>
  <c r="B1743" i="9"/>
  <c r="C1743" i="9"/>
  <c r="D1743" i="9"/>
  <c r="E1743" i="9"/>
  <c r="A1744" i="9"/>
  <c r="B1744" i="9"/>
  <c r="C1744" i="9"/>
  <c r="D1744" i="9"/>
  <c r="E1744" i="9"/>
  <c r="A1745" i="9"/>
  <c r="B1745" i="9"/>
  <c r="C1745" i="9"/>
  <c r="D1745" i="9"/>
  <c r="E1745" i="9"/>
  <c r="A1746" i="9"/>
  <c r="B1746" i="9"/>
  <c r="C1746" i="9"/>
  <c r="D1746" i="9"/>
  <c r="E1746" i="9"/>
  <c r="A1747" i="9"/>
  <c r="B1747" i="9"/>
  <c r="C1747" i="9"/>
  <c r="D1747" i="9"/>
  <c r="E1747" i="9"/>
  <c r="A1748" i="9"/>
  <c r="B1748" i="9"/>
  <c r="C1748" i="9"/>
  <c r="D1748" i="9"/>
  <c r="E1748" i="9"/>
  <c r="A1749" i="9"/>
  <c r="B1749" i="9"/>
  <c r="C1749" i="9"/>
  <c r="D1749" i="9"/>
  <c r="E1749" i="9"/>
  <c r="A1750" i="9"/>
  <c r="B1750" i="9"/>
  <c r="C1750" i="9"/>
  <c r="D1750" i="9"/>
  <c r="E1750" i="9"/>
  <c r="A1751" i="9"/>
  <c r="B1751" i="9"/>
  <c r="C1751" i="9"/>
  <c r="D1751" i="9"/>
  <c r="E1751" i="9"/>
  <c r="A1752" i="9"/>
  <c r="B1752" i="9"/>
  <c r="C1752" i="9"/>
  <c r="D1752" i="9"/>
  <c r="E1752" i="9"/>
  <c r="A1753" i="9"/>
  <c r="B1753" i="9"/>
  <c r="C1753" i="9"/>
  <c r="D1753" i="9"/>
  <c r="E1753" i="9"/>
  <c r="A1754" i="9"/>
  <c r="B1754" i="9"/>
  <c r="C1754" i="9"/>
  <c r="D1754" i="9"/>
  <c r="E1754" i="9"/>
  <c r="A1755" i="9"/>
  <c r="B1755" i="9"/>
  <c r="C1755" i="9"/>
  <c r="D1755" i="9"/>
  <c r="E1755" i="9"/>
  <c r="A1756" i="9"/>
  <c r="B1756" i="9"/>
  <c r="C1756" i="9"/>
  <c r="D1756" i="9"/>
  <c r="E1756" i="9"/>
  <c r="A1757" i="9"/>
  <c r="B1757" i="9"/>
  <c r="C1757" i="9"/>
  <c r="D1757" i="9"/>
  <c r="E1757" i="9"/>
  <c r="A1758" i="9"/>
  <c r="B1758" i="9"/>
  <c r="C1758" i="9"/>
  <c r="D1758" i="9"/>
  <c r="E1758" i="9"/>
  <c r="A1759" i="9"/>
  <c r="B1759" i="9"/>
  <c r="C1759" i="9"/>
  <c r="D1759" i="9"/>
  <c r="E1759" i="9"/>
  <c r="A1760" i="9"/>
  <c r="B1760" i="9"/>
  <c r="C1760" i="9"/>
  <c r="D1760" i="9"/>
  <c r="E1760" i="9"/>
  <c r="A1761" i="9"/>
  <c r="B1761" i="9"/>
  <c r="C1761" i="9"/>
  <c r="D1761" i="9"/>
  <c r="E1761" i="9"/>
  <c r="A1762" i="9"/>
  <c r="B1762" i="9"/>
  <c r="C1762" i="9"/>
  <c r="D1762" i="9"/>
  <c r="E1762" i="9"/>
  <c r="A1763" i="9"/>
  <c r="B1763" i="9"/>
  <c r="C1763" i="9"/>
  <c r="D1763" i="9"/>
  <c r="E1763" i="9"/>
  <c r="A1764" i="9"/>
  <c r="B1764" i="9"/>
  <c r="C1764" i="9"/>
  <c r="D1764" i="9"/>
  <c r="E1764" i="9"/>
  <c r="A1765" i="9"/>
  <c r="B1765" i="9"/>
  <c r="C1765" i="9"/>
  <c r="D1765" i="9"/>
  <c r="E1765" i="9"/>
  <c r="A1766" i="9"/>
  <c r="B1766" i="9"/>
  <c r="C1766" i="9"/>
  <c r="D1766" i="9"/>
  <c r="E1766" i="9"/>
  <c r="A1767" i="9"/>
  <c r="B1767" i="9"/>
  <c r="C1767" i="9"/>
  <c r="D1767" i="9"/>
  <c r="E1767" i="9"/>
  <c r="A1768" i="9"/>
  <c r="B1768" i="9"/>
  <c r="C1768" i="9"/>
  <c r="D1768" i="9"/>
  <c r="E1768" i="9"/>
  <c r="A1769" i="9"/>
  <c r="B1769" i="9"/>
  <c r="C1769" i="9"/>
  <c r="D1769" i="9"/>
  <c r="E1769" i="9"/>
  <c r="A1770" i="9"/>
  <c r="B1770" i="9"/>
  <c r="C1770" i="9"/>
  <c r="D1770" i="9"/>
  <c r="E1770" i="9"/>
  <c r="A1771" i="9"/>
  <c r="B1771" i="9"/>
  <c r="C1771" i="9"/>
  <c r="D1771" i="9"/>
  <c r="E1771" i="9"/>
  <c r="A1772" i="9"/>
  <c r="B1772" i="9"/>
  <c r="C1772" i="9"/>
  <c r="D1772" i="9"/>
  <c r="E1772" i="9"/>
  <c r="A1773" i="9"/>
  <c r="B1773" i="9"/>
  <c r="C1773" i="9"/>
  <c r="D1773" i="9"/>
  <c r="E1773" i="9"/>
  <c r="A1774" i="9"/>
  <c r="B1774" i="9"/>
  <c r="C1774" i="9"/>
  <c r="D1774" i="9"/>
  <c r="E1774" i="9"/>
  <c r="A1775" i="9"/>
  <c r="B1775" i="9"/>
  <c r="C1775" i="9"/>
  <c r="D1775" i="9"/>
  <c r="E1775" i="9"/>
  <c r="A1776" i="9"/>
  <c r="B1776" i="9"/>
  <c r="C1776" i="9"/>
  <c r="D1776" i="9"/>
  <c r="E1776" i="9"/>
  <c r="A1777" i="9"/>
  <c r="B1777" i="9"/>
  <c r="C1777" i="9"/>
  <c r="D1777" i="9"/>
  <c r="E1777" i="9"/>
  <c r="A1778" i="9"/>
  <c r="B1778" i="9"/>
  <c r="C1778" i="9"/>
  <c r="D1778" i="9"/>
  <c r="E1778" i="9"/>
  <c r="A1779" i="9"/>
  <c r="B1779" i="9"/>
  <c r="C1779" i="9"/>
  <c r="D1779" i="9"/>
  <c r="E1779" i="9"/>
  <c r="A1780" i="9"/>
  <c r="B1780" i="9"/>
  <c r="C1780" i="9"/>
  <c r="D1780" i="9"/>
  <c r="E1780" i="9"/>
  <c r="A1781" i="9"/>
  <c r="B1781" i="9"/>
  <c r="C1781" i="9"/>
  <c r="D1781" i="9"/>
  <c r="E1781" i="9"/>
  <c r="A1782" i="9"/>
  <c r="B1782" i="9"/>
  <c r="C1782" i="9"/>
  <c r="D1782" i="9"/>
  <c r="E1782" i="9"/>
  <c r="A1783" i="9"/>
  <c r="B1783" i="9"/>
  <c r="C1783" i="9"/>
  <c r="D1783" i="9"/>
  <c r="E1783" i="9"/>
  <c r="A1784" i="9"/>
  <c r="B1784" i="9"/>
  <c r="C1784" i="9"/>
  <c r="D1784" i="9"/>
  <c r="E1784" i="9"/>
  <c r="A1785" i="9"/>
  <c r="B1785" i="9"/>
  <c r="C1785" i="9"/>
  <c r="D1785" i="9"/>
  <c r="E1785" i="9"/>
  <c r="A1786" i="9"/>
  <c r="B1786" i="9"/>
  <c r="C1786" i="9"/>
  <c r="D1786" i="9"/>
  <c r="E1786" i="9"/>
  <c r="A1787" i="9"/>
  <c r="B1787" i="9"/>
  <c r="C1787" i="9"/>
  <c r="D1787" i="9"/>
  <c r="E1787" i="9"/>
  <c r="A1788" i="9"/>
  <c r="B1788" i="9"/>
  <c r="C1788" i="9"/>
  <c r="D1788" i="9"/>
  <c r="E1788" i="9"/>
  <c r="A1789" i="9"/>
  <c r="B1789" i="9"/>
  <c r="C1789" i="9"/>
  <c r="D1789" i="9"/>
  <c r="E1789" i="9"/>
  <c r="A1790" i="9"/>
  <c r="B1790" i="9"/>
  <c r="C1790" i="9"/>
  <c r="D1790" i="9"/>
  <c r="E1790" i="9"/>
  <c r="A1791" i="9"/>
  <c r="B1791" i="9"/>
  <c r="C1791" i="9"/>
  <c r="D1791" i="9"/>
  <c r="E1791" i="9"/>
  <c r="A1792" i="9"/>
  <c r="B1792" i="9"/>
  <c r="C1792" i="9"/>
  <c r="D1792" i="9"/>
  <c r="E1792" i="9"/>
  <c r="A1793" i="9"/>
  <c r="B1793" i="9"/>
  <c r="C1793" i="9"/>
  <c r="D1793" i="9"/>
  <c r="E1793" i="9"/>
  <c r="A1794" i="9"/>
  <c r="B1794" i="9"/>
  <c r="C1794" i="9"/>
  <c r="D1794" i="9"/>
  <c r="E1794" i="9"/>
  <c r="A1795" i="9"/>
  <c r="B1795" i="9"/>
  <c r="C1795" i="9"/>
  <c r="D1795" i="9"/>
  <c r="E1795" i="9"/>
  <c r="A1796" i="9"/>
  <c r="B1796" i="9"/>
  <c r="C1796" i="9"/>
  <c r="D1796" i="9"/>
  <c r="E1796" i="9"/>
  <c r="A1797" i="9"/>
  <c r="B1797" i="9"/>
  <c r="C1797" i="9"/>
  <c r="D1797" i="9"/>
  <c r="E1797" i="9"/>
  <c r="A1798" i="9"/>
  <c r="B1798" i="9"/>
  <c r="C1798" i="9"/>
  <c r="D1798" i="9"/>
  <c r="E1798" i="9"/>
  <c r="A1799" i="9"/>
  <c r="B1799" i="9"/>
  <c r="C1799" i="9"/>
  <c r="D1799" i="9"/>
  <c r="E1799" i="9"/>
  <c r="A1800" i="9"/>
  <c r="B1800" i="9"/>
  <c r="C1800" i="9"/>
  <c r="D1800" i="9"/>
  <c r="E1800" i="9"/>
  <c r="A1801" i="9"/>
  <c r="B1801" i="9"/>
  <c r="C1801" i="9"/>
  <c r="D1801" i="9"/>
  <c r="E1801" i="9"/>
  <c r="A1802" i="9"/>
  <c r="B1802" i="9"/>
  <c r="C1802" i="9"/>
  <c r="D1802" i="9"/>
  <c r="E1802" i="9"/>
  <c r="A1803" i="9"/>
  <c r="B1803" i="9"/>
  <c r="C1803" i="9"/>
  <c r="D1803" i="9"/>
  <c r="E1803" i="9"/>
  <c r="A1804" i="9"/>
  <c r="B1804" i="9"/>
  <c r="C1804" i="9"/>
  <c r="D1804" i="9"/>
  <c r="E1804" i="9"/>
  <c r="A1805" i="9"/>
  <c r="B1805" i="9"/>
  <c r="C1805" i="9"/>
  <c r="D1805" i="9"/>
  <c r="E1805" i="9"/>
  <c r="A1806" i="9"/>
  <c r="B1806" i="9"/>
  <c r="C1806" i="9"/>
  <c r="D1806" i="9"/>
  <c r="E1806" i="9"/>
  <c r="A1807" i="9"/>
  <c r="B1807" i="9"/>
  <c r="C1807" i="9"/>
  <c r="D1807" i="9"/>
  <c r="E1807" i="9"/>
  <c r="A1808" i="9"/>
  <c r="B1808" i="9"/>
  <c r="C1808" i="9"/>
  <c r="D1808" i="9"/>
  <c r="E1808" i="9"/>
  <c r="A1809" i="9"/>
  <c r="B1809" i="9"/>
  <c r="C1809" i="9"/>
  <c r="D1809" i="9"/>
  <c r="E1809" i="9"/>
  <c r="A1810" i="9"/>
  <c r="B1810" i="9"/>
  <c r="C1810" i="9"/>
  <c r="D1810" i="9"/>
  <c r="E1810" i="9"/>
  <c r="A1811" i="9"/>
  <c r="B1811" i="9"/>
  <c r="C1811" i="9"/>
  <c r="D1811" i="9"/>
  <c r="E1811" i="9"/>
  <c r="A1812" i="9"/>
  <c r="B1812" i="9"/>
  <c r="C1812" i="9"/>
  <c r="D1812" i="9"/>
  <c r="E1812" i="9"/>
  <c r="A1813" i="9"/>
  <c r="B1813" i="9"/>
  <c r="C1813" i="9"/>
  <c r="D1813" i="9"/>
  <c r="E1813" i="9"/>
  <c r="A1814" i="9"/>
  <c r="B1814" i="9"/>
  <c r="C1814" i="9"/>
  <c r="D1814" i="9"/>
  <c r="E1814" i="9"/>
  <c r="A1815" i="9"/>
  <c r="B1815" i="9"/>
  <c r="C1815" i="9"/>
  <c r="D1815" i="9"/>
  <c r="E1815" i="9"/>
  <c r="A1816" i="9"/>
  <c r="B1816" i="9"/>
  <c r="C1816" i="9"/>
  <c r="D1816" i="9"/>
  <c r="E1816" i="9"/>
  <c r="A1817" i="9"/>
  <c r="B1817" i="9"/>
  <c r="C1817" i="9"/>
  <c r="D1817" i="9"/>
  <c r="E1817" i="9"/>
  <c r="A1818" i="9"/>
  <c r="B1818" i="9"/>
  <c r="C1818" i="9"/>
  <c r="D1818" i="9"/>
  <c r="E1818" i="9"/>
  <c r="A1819" i="9"/>
  <c r="B1819" i="9"/>
  <c r="C1819" i="9"/>
  <c r="D1819" i="9"/>
  <c r="E1819" i="9"/>
  <c r="A1820" i="9"/>
  <c r="B1820" i="9"/>
  <c r="C1820" i="9"/>
  <c r="D1820" i="9"/>
  <c r="E1820" i="9"/>
  <c r="A1821" i="9"/>
  <c r="B1821" i="9"/>
  <c r="C1821" i="9"/>
  <c r="D1821" i="9"/>
  <c r="E1821" i="9"/>
  <c r="A1822" i="9"/>
  <c r="B1822" i="9"/>
  <c r="C1822" i="9"/>
  <c r="D1822" i="9"/>
  <c r="E1822" i="9"/>
  <c r="A1823" i="9"/>
  <c r="B1823" i="9"/>
  <c r="C1823" i="9"/>
  <c r="D1823" i="9"/>
  <c r="E1823" i="9"/>
  <c r="A1824" i="9"/>
  <c r="B1824" i="9"/>
  <c r="C1824" i="9"/>
  <c r="D1824" i="9"/>
  <c r="E1824" i="9"/>
  <c r="A1825" i="9"/>
  <c r="B1825" i="9"/>
  <c r="C1825" i="9"/>
  <c r="D1825" i="9"/>
  <c r="E1825" i="9"/>
  <c r="A1826" i="9"/>
  <c r="B1826" i="9"/>
  <c r="C1826" i="9"/>
  <c r="D1826" i="9"/>
  <c r="E1826" i="9"/>
  <c r="A1827" i="9"/>
  <c r="B1827" i="9"/>
  <c r="C1827" i="9"/>
  <c r="D1827" i="9"/>
  <c r="E1827" i="9"/>
  <c r="A1828" i="9"/>
  <c r="B1828" i="9"/>
  <c r="C1828" i="9"/>
  <c r="D1828" i="9"/>
  <c r="E1828" i="9"/>
  <c r="A1829" i="9"/>
  <c r="B1829" i="9"/>
  <c r="C1829" i="9"/>
  <c r="D1829" i="9"/>
  <c r="E1829" i="9"/>
  <c r="A1830" i="9"/>
  <c r="B1830" i="9"/>
  <c r="C1830" i="9"/>
  <c r="D1830" i="9"/>
  <c r="E1830" i="9"/>
  <c r="A1831" i="9"/>
  <c r="B1831" i="9"/>
  <c r="C1831" i="9"/>
  <c r="D1831" i="9"/>
  <c r="E1831" i="9"/>
  <c r="A1832" i="9"/>
  <c r="B1832" i="9"/>
  <c r="C1832" i="9"/>
  <c r="D1832" i="9"/>
  <c r="E1832" i="9"/>
  <c r="A1833" i="9"/>
  <c r="B1833" i="9"/>
  <c r="C1833" i="9"/>
  <c r="D1833" i="9"/>
  <c r="E1833" i="9"/>
  <c r="A1834" i="9"/>
  <c r="B1834" i="9"/>
  <c r="C1834" i="9"/>
  <c r="D1834" i="9"/>
  <c r="E1834" i="9"/>
  <c r="A1835" i="9"/>
  <c r="B1835" i="9"/>
  <c r="C1835" i="9"/>
  <c r="D1835" i="9"/>
  <c r="E1835" i="9"/>
  <c r="A1836" i="9"/>
  <c r="B1836" i="9"/>
  <c r="C1836" i="9"/>
  <c r="D1836" i="9"/>
  <c r="E1836" i="9"/>
  <c r="A1837" i="9"/>
  <c r="B1837" i="9"/>
  <c r="C1837" i="9"/>
  <c r="D1837" i="9"/>
  <c r="E1837" i="9"/>
  <c r="A1838" i="9"/>
  <c r="B1838" i="9"/>
  <c r="C1838" i="9"/>
  <c r="D1838" i="9"/>
  <c r="E1838" i="9"/>
  <c r="A1839" i="9"/>
  <c r="B1839" i="9"/>
  <c r="C1839" i="9"/>
  <c r="D1839" i="9"/>
  <c r="E1839" i="9"/>
  <c r="A1840" i="9"/>
  <c r="B1840" i="9"/>
  <c r="C1840" i="9"/>
  <c r="D1840" i="9"/>
  <c r="E1840" i="9"/>
  <c r="A1841" i="9"/>
  <c r="B1841" i="9"/>
  <c r="C1841" i="9"/>
  <c r="D1841" i="9"/>
  <c r="E1841" i="9"/>
  <c r="A1842" i="9"/>
  <c r="B1842" i="9"/>
  <c r="C1842" i="9"/>
  <c r="D1842" i="9"/>
  <c r="E1842" i="9"/>
  <c r="A1843" i="9"/>
  <c r="B1843" i="9"/>
  <c r="C1843" i="9"/>
  <c r="D1843" i="9"/>
  <c r="E1843" i="9"/>
  <c r="A1844" i="9"/>
  <c r="B1844" i="9"/>
  <c r="C1844" i="9"/>
  <c r="D1844" i="9"/>
  <c r="E1844" i="9"/>
  <c r="A1845" i="9"/>
  <c r="B1845" i="9"/>
  <c r="C1845" i="9"/>
  <c r="D1845" i="9"/>
  <c r="E1845" i="9"/>
  <c r="A1846" i="9"/>
  <c r="B1846" i="9"/>
  <c r="C1846" i="9"/>
  <c r="D1846" i="9"/>
  <c r="E1846" i="9"/>
  <c r="A1847" i="9"/>
  <c r="B1847" i="9"/>
  <c r="C1847" i="9"/>
  <c r="D1847" i="9"/>
  <c r="E1847" i="9"/>
  <c r="A1848" i="9"/>
  <c r="B1848" i="9"/>
  <c r="C1848" i="9"/>
  <c r="D1848" i="9"/>
  <c r="E1848" i="9"/>
  <c r="A1849" i="9"/>
  <c r="B1849" i="9"/>
  <c r="C1849" i="9"/>
  <c r="D1849" i="9"/>
  <c r="E1849" i="9"/>
  <c r="A1850" i="9"/>
  <c r="B1850" i="9"/>
  <c r="C1850" i="9"/>
  <c r="D1850" i="9"/>
  <c r="E1850" i="9"/>
  <c r="A1851" i="9"/>
  <c r="B1851" i="9"/>
  <c r="C1851" i="9"/>
  <c r="D1851" i="9"/>
  <c r="E1851" i="9"/>
  <c r="A1852" i="9"/>
  <c r="B1852" i="9"/>
  <c r="C1852" i="9"/>
  <c r="D1852" i="9"/>
  <c r="E1852" i="9"/>
  <c r="A1853" i="9"/>
  <c r="B1853" i="9"/>
  <c r="C1853" i="9"/>
  <c r="D1853" i="9"/>
  <c r="E1853" i="9"/>
  <c r="A1854" i="9"/>
  <c r="B1854" i="9"/>
  <c r="C1854" i="9"/>
  <c r="D1854" i="9"/>
  <c r="E1854" i="9"/>
  <c r="A1855" i="9"/>
  <c r="B1855" i="9"/>
  <c r="C1855" i="9"/>
  <c r="D1855" i="9"/>
  <c r="E1855" i="9"/>
  <c r="A1856" i="9"/>
  <c r="B1856" i="9"/>
  <c r="C1856" i="9"/>
  <c r="D1856" i="9"/>
  <c r="E1856" i="9"/>
  <c r="A1857" i="9"/>
  <c r="B1857" i="9"/>
  <c r="C1857" i="9"/>
  <c r="D1857" i="9"/>
  <c r="E1857" i="9"/>
  <c r="A1858" i="9"/>
  <c r="B1858" i="9"/>
  <c r="C1858" i="9"/>
  <c r="D1858" i="9"/>
  <c r="E1858" i="9"/>
  <c r="A1859" i="9"/>
  <c r="B1859" i="9"/>
  <c r="C1859" i="9"/>
  <c r="D1859" i="9"/>
  <c r="E1859" i="9"/>
  <c r="A1860" i="9"/>
  <c r="B1860" i="9"/>
  <c r="C1860" i="9"/>
  <c r="D1860" i="9"/>
  <c r="E1860" i="9"/>
  <c r="A1861" i="9"/>
  <c r="B1861" i="9"/>
  <c r="C1861" i="9"/>
  <c r="D1861" i="9"/>
  <c r="E1861" i="9"/>
  <c r="A1862" i="9"/>
  <c r="B1862" i="9"/>
  <c r="C1862" i="9"/>
  <c r="D1862" i="9"/>
  <c r="E1862" i="9"/>
  <c r="A1863" i="9"/>
  <c r="B1863" i="9"/>
  <c r="C1863" i="9"/>
  <c r="D1863" i="9"/>
  <c r="E1863" i="9"/>
  <c r="A1864" i="9"/>
  <c r="B1864" i="9"/>
  <c r="C1864" i="9"/>
  <c r="D1864" i="9"/>
  <c r="E1864" i="9"/>
  <c r="A1865" i="9"/>
  <c r="B1865" i="9"/>
  <c r="C1865" i="9"/>
  <c r="D1865" i="9"/>
  <c r="E1865" i="9"/>
  <c r="A1866" i="9"/>
  <c r="B1866" i="9"/>
  <c r="C1866" i="9"/>
  <c r="D1866" i="9"/>
  <c r="E1866" i="9"/>
  <c r="A1867" i="9"/>
  <c r="B1867" i="9"/>
  <c r="C1867" i="9"/>
  <c r="D1867" i="9"/>
  <c r="E1867" i="9"/>
  <c r="A1868" i="9"/>
  <c r="B1868" i="9"/>
  <c r="C1868" i="9"/>
  <c r="D1868" i="9"/>
  <c r="E1868" i="9"/>
  <c r="A1869" i="9"/>
  <c r="B1869" i="9"/>
  <c r="C1869" i="9"/>
  <c r="D1869" i="9"/>
  <c r="E1869" i="9"/>
  <c r="A1870" i="9"/>
  <c r="B1870" i="9"/>
  <c r="C1870" i="9"/>
  <c r="D1870" i="9"/>
  <c r="E1870" i="9"/>
  <c r="A1871" i="9"/>
  <c r="B1871" i="9"/>
  <c r="C1871" i="9"/>
  <c r="D1871" i="9"/>
  <c r="E1871" i="9"/>
  <c r="A1872" i="9"/>
  <c r="B1872" i="9"/>
  <c r="C1872" i="9"/>
  <c r="D1872" i="9"/>
  <c r="E1872" i="9"/>
  <c r="A1873" i="9"/>
  <c r="B1873" i="9"/>
  <c r="C1873" i="9"/>
  <c r="D1873" i="9"/>
  <c r="E1873" i="9"/>
  <c r="A1874" i="9"/>
  <c r="B1874" i="9"/>
  <c r="C1874" i="9"/>
  <c r="D1874" i="9"/>
  <c r="E1874" i="9"/>
  <c r="A1875" i="9"/>
  <c r="B1875" i="9"/>
  <c r="C1875" i="9"/>
  <c r="D1875" i="9"/>
  <c r="E1875" i="9"/>
  <c r="A1876" i="9"/>
  <c r="B1876" i="9"/>
  <c r="C1876" i="9"/>
  <c r="D1876" i="9"/>
  <c r="E1876" i="9"/>
  <c r="A1877" i="9"/>
  <c r="B1877" i="9"/>
  <c r="C1877" i="9"/>
  <c r="D1877" i="9"/>
  <c r="E1877" i="9"/>
  <c r="A1878" i="9"/>
  <c r="B1878" i="9"/>
  <c r="C1878" i="9"/>
  <c r="D1878" i="9"/>
  <c r="E1878" i="9"/>
  <c r="A1879" i="9"/>
  <c r="B1879" i="9"/>
  <c r="C1879" i="9"/>
  <c r="D1879" i="9"/>
  <c r="E1879" i="9"/>
  <c r="A1880" i="9"/>
  <c r="B1880" i="9"/>
  <c r="C1880" i="9"/>
  <c r="D1880" i="9"/>
  <c r="E1880" i="9"/>
  <c r="A1881" i="9"/>
  <c r="B1881" i="9"/>
  <c r="C1881" i="9"/>
  <c r="D1881" i="9"/>
  <c r="E1881" i="9"/>
  <c r="A1882" i="9"/>
  <c r="B1882" i="9"/>
  <c r="C1882" i="9"/>
  <c r="D1882" i="9"/>
  <c r="E1882" i="9"/>
  <c r="A1883" i="9"/>
  <c r="B1883" i="9"/>
  <c r="C1883" i="9"/>
  <c r="D1883" i="9"/>
  <c r="E1883" i="9"/>
  <c r="A1884" i="9"/>
  <c r="B1884" i="9"/>
  <c r="C1884" i="9"/>
  <c r="D1884" i="9"/>
  <c r="E1884" i="9"/>
  <c r="A1885" i="9"/>
  <c r="B1885" i="9"/>
  <c r="C1885" i="9"/>
  <c r="D1885" i="9"/>
  <c r="E1885" i="9"/>
  <c r="A1886" i="9"/>
  <c r="B1886" i="9"/>
  <c r="C1886" i="9"/>
  <c r="D1886" i="9"/>
  <c r="E1886" i="9"/>
  <c r="A1887" i="9"/>
  <c r="B1887" i="9"/>
  <c r="C1887" i="9"/>
  <c r="D1887" i="9"/>
  <c r="E1887" i="9"/>
  <c r="A1888" i="9"/>
  <c r="B1888" i="9"/>
  <c r="C1888" i="9"/>
  <c r="D1888" i="9"/>
  <c r="E1888" i="9"/>
  <c r="A1889" i="9"/>
  <c r="B1889" i="9"/>
  <c r="C1889" i="9"/>
  <c r="D1889" i="9"/>
  <c r="E1889" i="9"/>
  <c r="A1890" i="9"/>
  <c r="B1890" i="9"/>
  <c r="C1890" i="9"/>
  <c r="D1890" i="9"/>
  <c r="E1890" i="9"/>
  <c r="A1891" i="9"/>
  <c r="B1891" i="9"/>
  <c r="C1891" i="9"/>
  <c r="D1891" i="9"/>
  <c r="E1891" i="9"/>
  <c r="A1892" i="9"/>
  <c r="B1892" i="9"/>
  <c r="C1892" i="9"/>
  <c r="D1892" i="9"/>
  <c r="E1892" i="9"/>
  <c r="A1893" i="9"/>
  <c r="B1893" i="9"/>
  <c r="C1893" i="9"/>
  <c r="D1893" i="9"/>
  <c r="E1893" i="9"/>
  <c r="A1894" i="9"/>
  <c r="B1894" i="9"/>
  <c r="C1894" i="9"/>
  <c r="D1894" i="9"/>
  <c r="E1894" i="9"/>
  <c r="A1895" i="9"/>
  <c r="B1895" i="9"/>
  <c r="C1895" i="9"/>
  <c r="D1895" i="9"/>
  <c r="E1895" i="9"/>
  <c r="A1896" i="9"/>
  <c r="B1896" i="9"/>
  <c r="C1896" i="9"/>
  <c r="D1896" i="9"/>
  <c r="E1896" i="9"/>
  <c r="A1897" i="9"/>
  <c r="B1897" i="9"/>
  <c r="C1897" i="9"/>
  <c r="D1897" i="9"/>
  <c r="E1897" i="9"/>
  <c r="A1898" i="9"/>
  <c r="B1898" i="9"/>
  <c r="C1898" i="9"/>
  <c r="D1898" i="9"/>
  <c r="E1898" i="9"/>
  <c r="A1899" i="9"/>
  <c r="B1899" i="9"/>
  <c r="C1899" i="9"/>
  <c r="D1899" i="9"/>
  <c r="E1899" i="9"/>
  <c r="A1900" i="9"/>
  <c r="B1900" i="9"/>
  <c r="C1900" i="9"/>
  <c r="D1900" i="9"/>
  <c r="E1900" i="9"/>
  <c r="A1901" i="9"/>
  <c r="B1901" i="9"/>
  <c r="C1901" i="9"/>
  <c r="D1901" i="9"/>
  <c r="E1901" i="9"/>
  <c r="A1902" i="9"/>
  <c r="B1902" i="9"/>
  <c r="C1902" i="9"/>
  <c r="D1902" i="9"/>
  <c r="E1902" i="9"/>
  <c r="A1903" i="9"/>
  <c r="B1903" i="9"/>
  <c r="C1903" i="9"/>
  <c r="D1903" i="9"/>
  <c r="E1903" i="9"/>
  <c r="A1904" i="9"/>
  <c r="B1904" i="9"/>
  <c r="C1904" i="9"/>
  <c r="D1904" i="9"/>
  <c r="E1904" i="9"/>
  <c r="A1905" i="9"/>
  <c r="B1905" i="9"/>
  <c r="C1905" i="9"/>
  <c r="D1905" i="9"/>
  <c r="E1905" i="9"/>
  <c r="A1906" i="9"/>
  <c r="B1906" i="9"/>
  <c r="C1906" i="9"/>
  <c r="D1906" i="9"/>
  <c r="E1906" i="9"/>
  <c r="A1907" i="9"/>
  <c r="B1907" i="9"/>
  <c r="C1907" i="9"/>
  <c r="D1907" i="9"/>
  <c r="E1907" i="9"/>
  <c r="A1908" i="9"/>
  <c r="B1908" i="9"/>
  <c r="C1908" i="9"/>
  <c r="D1908" i="9"/>
  <c r="E1908" i="9"/>
  <c r="A1909" i="9"/>
  <c r="B1909" i="9"/>
  <c r="C1909" i="9"/>
  <c r="D1909" i="9"/>
  <c r="E1909" i="9"/>
  <c r="A1910" i="9"/>
  <c r="B1910" i="9"/>
  <c r="C1910" i="9"/>
  <c r="D1910" i="9"/>
  <c r="E1910" i="9"/>
  <c r="A1911" i="9"/>
  <c r="B1911" i="9"/>
  <c r="C1911" i="9"/>
  <c r="D1911" i="9"/>
  <c r="E1911" i="9"/>
  <c r="A1912" i="9"/>
  <c r="B1912" i="9"/>
  <c r="C1912" i="9"/>
  <c r="D1912" i="9"/>
  <c r="E1912" i="9"/>
  <c r="A1913" i="9"/>
  <c r="B1913" i="9"/>
  <c r="C1913" i="9"/>
  <c r="D1913" i="9"/>
  <c r="E1913" i="9"/>
  <c r="A1914" i="9"/>
  <c r="B1914" i="9"/>
  <c r="C1914" i="9"/>
  <c r="D1914" i="9"/>
  <c r="E1914" i="9"/>
  <c r="A1915" i="9"/>
  <c r="B1915" i="9"/>
  <c r="C1915" i="9"/>
  <c r="D1915" i="9"/>
  <c r="E1915" i="9"/>
  <c r="A1916" i="9"/>
  <c r="B1916" i="9"/>
  <c r="C1916" i="9"/>
  <c r="D1916" i="9"/>
  <c r="E1916" i="9"/>
  <c r="A1917" i="9"/>
  <c r="B1917" i="9"/>
  <c r="C1917" i="9"/>
  <c r="D1917" i="9"/>
  <c r="E1917" i="9"/>
  <c r="A1918" i="9"/>
  <c r="B1918" i="9"/>
  <c r="C1918" i="9"/>
  <c r="D1918" i="9"/>
  <c r="E1918" i="9"/>
  <c r="A1919" i="9"/>
  <c r="B1919" i="9"/>
  <c r="C1919" i="9"/>
  <c r="D1919" i="9"/>
  <c r="E1919" i="9"/>
  <c r="A1920" i="9"/>
  <c r="B1920" i="9"/>
  <c r="C1920" i="9"/>
  <c r="D1920" i="9"/>
  <c r="E1920" i="9"/>
  <c r="A1921" i="9"/>
  <c r="B1921" i="9"/>
  <c r="C1921" i="9"/>
  <c r="D1921" i="9"/>
  <c r="E1921" i="9"/>
  <c r="A1922" i="9"/>
  <c r="B1922" i="9"/>
  <c r="C1922" i="9"/>
  <c r="D1922" i="9"/>
  <c r="E1922" i="9"/>
  <c r="A1923" i="9"/>
  <c r="B1923" i="9"/>
  <c r="C1923" i="9"/>
  <c r="D1923" i="9"/>
  <c r="E1923" i="9"/>
  <c r="A1924" i="9"/>
  <c r="B1924" i="9"/>
  <c r="C1924" i="9"/>
  <c r="D1924" i="9"/>
  <c r="E1924" i="9"/>
  <c r="A1925" i="9"/>
  <c r="B1925" i="9"/>
  <c r="C1925" i="9"/>
  <c r="D1925" i="9"/>
  <c r="E1925" i="9"/>
  <c r="A1926" i="9"/>
  <c r="B1926" i="9"/>
  <c r="C1926" i="9"/>
  <c r="D1926" i="9"/>
  <c r="E1926" i="9"/>
  <c r="A1927" i="9"/>
  <c r="B1927" i="9"/>
  <c r="C1927" i="9"/>
  <c r="D1927" i="9"/>
  <c r="E1927" i="9"/>
  <c r="A1928" i="9"/>
  <c r="B1928" i="9"/>
  <c r="C1928" i="9"/>
  <c r="D1928" i="9"/>
  <c r="E1928" i="9"/>
  <c r="A1929" i="9"/>
  <c r="B1929" i="9"/>
  <c r="C1929" i="9"/>
  <c r="D1929" i="9"/>
  <c r="E1929" i="9"/>
  <c r="A1930" i="9"/>
  <c r="B1930" i="9"/>
  <c r="C1930" i="9"/>
  <c r="D1930" i="9"/>
  <c r="E1930" i="9"/>
  <c r="A1931" i="9"/>
  <c r="B1931" i="9"/>
  <c r="C1931" i="9"/>
  <c r="D1931" i="9"/>
  <c r="E1931" i="9"/>
  <c r="A1932" i="9"/>
  <c r="B1932" i="9"/>
  <c r="C1932" i="9"/>
  <c r="D1932" i="9"/>
  <c r="E1932" i="9"/>
  <c r="A1933" i="9"/>
  <c r="B1933" i="9"/>
  <c r="C1933" i="9"/>
  <c r="D1933" i="9"/>
  <c r="E1933" i="9"/>
  <c r="A1934" i="9"/>
  <c r="B1934" i="9"/>
  <c r="C1934" i="9"/>
  <c r="D1934" i="9"/>
  <c r="E1934" i="9"/>
  <c r="A1935" i="9"/>
  <c r="B1935" i="9"/>
  <c r="C1935" i="9"/>
  <c r="D1935" i="9"/>
  <c r="E1935" i="9"/>
  <c r="A1936" i="9"/>
  <c r="B1936" i="9"/>
  <c r="C1936" i="9"/>
  <c r="D1936" i="9"/>
  <c r="E1936" i="9"/>
  <c r="A1937" i="9"/>
  <c r="B1937" i="9"/>
  <c r="C1937" i="9"/>
  <c r="D1937" i="9"/>
  <c r="E1937" i="9"/>
  <c r="A1938" i="9"/>
  <c r="B1938" i="9"/>
  <c r="C1938" i="9"/>
  <c r="D1938" i="9"/>
  <c r="E1938" i="9"/>
  <c r="A1939" i="9"/>
  <c r="B1939" i="9"/>
  <c r="C1939" i="9"/>
  <c r="D1939" i="9"/>
  <c r="E1939" i="9"/>
  <c r="A1940" i="9"/>
  <c r="B1940" i="9"/>
  <c r="C1940" i="9"/>
  <c r="D1940" i="9"/>
  <c r="E1940" i="9"/>
  <c r="A1941" i="9"/>
  <c r="B1941" i="9"/>
  <c r="C1941" i="9"/>
  <c r="D1941" i="9"/>
  <c r="E1941" i="9"/>
  <c r="A1942" i="9"/>
  <c r="B1942" i="9"/>
  <c r="C1942" i="9"/>
  <c r="D1942" i="9"/>
  <c r="E1942" i="9"/>
  <c r="A1943" i="9"/>
  <c r="B1943" i="9"/>
  <c r="C1943" i="9"/>
  <c r="D1943" i="9"/>
  <c r="E1943" i="9"/>
  <c r="A1944" i="9"/>
  <c r="B1944" i="9"/>
  <c r="C1944" i="9"/>
  <c r="D1944" i="9"/>
  <c r="E1944" i="9"/>
  <c r="A1945" i="9"/>
  <c r="B1945" i="9"/>
  <c r="C1945" i="9"/>
  <c r="D1945" i="9"/>
  <c r="E1945" i="9"/>
  <c r="A1946" i="9"/>
  <c r="B1946" i="9"/>
  <c r="C1946" i="9"/>
  <c r="D1946" i="9"/>
  <c r="E1946" i="9"/>
  <c r="A1947" i="9"/>
  <c r="B1947" i="9"/>
  <c r="C1947" i="9"/>
  <c r="D1947" i="9"/>
  <c r="E1947" i="9"/>
  <c r="A1948" i="9"/>
  <c r="B1948" i="9"/>
  <c r="C1948" i="9"/>
  <c r="D1948" i="9"/>
  <c r="E1948" i="9"/>
  <c r="A1949" i="9"/>
  <c r="B1949" i="9"/>
  <c r="C1949" i="9"/>
  <c r="D1949" i="9"/>
  <c r="E1949" i="9"/>
  <c r="A1950" i="9"/>
  <c r="B1950" i="9"/>
  <c r="C1950" i="9"/>
  <c r="D1950" i="9"/>
  <c r="E1950" i="9"/>
  <c r="A1951" i="9"/>
  <c r="B1951" i="9"/>
  <c r="C1951" i="9"/>
  <c r="D1951" i="9"/>
  <c r="E1951" i="9"/>
  <c r="A1952" i="9"/>
  <c r="B1952" i="9"/>
  <c r="C1952" i="9"/>
  <c r="D1952" i="9"/>
  <c r="E1952" i="9"/>
  <c r="A1953" i="9"/>
  <c r="B1953" i="9"/>
  <c r="C1953" i="9"/>
  <c r="D1953" i="9"/>
  <c r="E1953" i="9"/>
  <c r="A1954" i="9"/>
  <c r="B1954" i="9"/>
  <c r="C1954" i="9"/>
  <c r="D1954" i="9"/>
  <c r="E1954" i="9"/>
  <c r="A1955" i="9"/>
  <c r="B1955" i="9"/>
  <c r="C1955" i="9"/>
  <c r="D1955" i="9"/>
  <c r="E1955" i="9"/>
  <c r="A1956" i="9"/>
  <c r="B1956" i="9"/>
  <c r="C1956" i="9"/>
  <c r="D1956" i="9"/>
  <c r="E1956" i="9"/>
  <c r="A1957" i="9"/>
  <c r="B1957" i="9"/>
  <c r="C1957" i="9"/>
  <c r="D1957" i="9"/>
  <c r="E1957" i="9"/>
  <c r="A1958" i="9"/>
  <c r="B1958" i="9"/>
  <c r="C1958" i="9"/>
  <c r="D1958" i="9"/>
  <c r="E1958" i="9"/>
  <c r="A1959" i="9"/>
  <c r="B1959" i="9"/>
  <c r="C1959" i="9"/>
  <c r="D1959" i="9"/>
  <c r="E1959" i="9"/>
  <c r="A1960" i="9"/>
  <c r="B1960" i="9"/>
  <c r="C1960" i="9"/>
  <c r="D1960" i="9"/>
  <c r="E1960" i="9"/>
  <c r="A1961" i="9"/>
  <c r="B1961" i="9"/>
  <c r="C1961" i="9"/>
  <c r="D1961" i="9"/>
  <c r="E1961" i="9"/>
  <c r="A1962" i="9"/>
  <c r="B1962" i="9"/>
  <c r="C1962" i="9"/>
  <c r="D1962" i="9"/>
  <c r="E1962" i="9"/>
  <c r="A1963" i="9"/>
  <c r="B1963" i="9"/>
  <c r="C1963" i="9"/>
  <c r="D1963" i="9"/>
  <c r="E1963" i="9"/>
  <c r="A1964" i="9"/>
  <c r="B1964" i="9"/>
  <c r="C1964" i="9"/>
  <c r="D1964" i="9"/>
  <c r="E1964" i="9"/>
  <c r="A1965" i="9"/>
  <c r="B1965" i="9"/>
  <c r="C1965" i="9"/>
  <c r="D1965" i="9"/>
  <c r="E1965" i="9"/>
  <c r="A1966" i="9"/>
  <c r="B1966" i="9"/>
  <c r="C1966" i="9"/>
  <c r="D1966" i="9"/>
  <c r="E1966" i="9"/>
  <c r="A1967" i="9"/>
  <c r="B1967" i="9"/>
  <c r="C1967" i="9"/>
  <c r="D1967" i="9"/>
  <c r="E1967" i="9"/>
  <c r="A1968" i="9"/>
  <c r="B1968" i="9"/>
  <c r="C1968" i="9"/>
  <c r="D1968" i="9"/>
  <c r="E1968" i="9"/>
  <c r="A1969" i="9"/>
  <c r="B1969" i="9"/>
  <c r="C1969" i="9"/>
  <c r="D1969" i="9"/>
  <c r="E1969" i="9"/>
  <c r="A1970" i="9"/>
  <c r="B1970" i="9"/>
  <c r="C1970" i="9"/>
  <c r="D1970" i="9"/>
  <c r="E1970" i="9"/>
  <c r="A1971" i="9"/>
  <c r="B1971" i="9"/>
  <c r="C1971" i="9"/>
  <c r="D1971" i="9"/>
  <c r="E1971" i="9"/>
  <c r="A1972" i="9"/>
  <c r="B1972" i="9"/>
  <c r="C1972" i="9"/>
  <c r="D1972" i="9"/>
  <c r="E1972" i="9"/>
  <c r="A1973" i="9"/>
  <c r="B1973" i="9"/>
  <c r="C1973" i="9"/>
  <c r="D1973" i="9"/>
  <c r="E1973" i="9"/>
  <c r="A1974" i="9"/>
  <c r="B1974" i="9"/>
  <c r="C1974" i="9"/>
  <c r="D1974" i="9"/>
  <c r="E1974" i="9"/>
  <c r="A1975" i="9"/>
  <c r="B1975" i="9"/>
  <c r="C1975" i="9"/>
  <c r="D1975" i="9"/>
  <c r="E1975" i="9"/>
  <c r="A1976" i="9"/>
  <c r="B1976" i="9"/>
  <c r="C1976" i="9"/>
  <c r="D1976" i="9"/>
  <c r="E1976" i="9"/>
  <c r="A1977" i="9"/>
  <c r="B1977" i="9"/>
  <c r="C1977" i="9"/>
  <c r="D1977" i="9"/>
  <c r="E1977" i="9"/>
  <c r="A1978" i="9"/>
  <c r="B1978" i="9"/>
  <c r="C1978" i="9"/>
  <c r="D1978" i="9"/>
  <c r="E1978" i="9"/>
  <c r="A1979" i="9"/>
  <c r="B1979" i="9"/>
  <c r="C1979" i="9"/>
  <c r="D1979" i="9"/>
  <c r="E1979" i="9"/>
  <c r="A1980" i="9"/>
  <c r="B1980" i="9"/>
  <c r="C1980" i="9"/>
  <c r="D1980" i="9"/>
  <c r="E1980" i="9"/>
  <c r="A1981" i="9"/>
  <c r="B1981" i="9"/>
  <c r="C1981" i="9"/>
  <c r="D1981" i="9"/>
  <c r="E1981" i="9"/>
  <c r="A1982" i="9"/>
  <c r="B1982" i="9"/>
  <c r="C1982" i="9"/>
  <c r="D1982" i="9"/>
  <c r="E1982" i="9"/>
  <c r="A1983" i="9"/>
  <c r="B1983" i="9"/>
  <c r="C1983" i="9"/>
  <c r="D1983" i="9"/>
  <c r="E1983" i="9"/>
  <c r="A1984" i="9"/>
  <c r="B1984" i="9"/>
  <c r="C1984" i="9"/>
  <c r="D1984" i="9"/>
  <c r="E1984" i="9"/>
  <c r="A1985" i="9"/>
  <c r="B1985" i="9"/>
  <c r="C1985" i="9"/>
  <c r="D1985" i="9"/>
  <c r="E1985" i="9"/>
  <c r="A1986" i="9"/>
  <c r="B1986" i="9"/>
  <c r="C1986" i="9"/>
  <c r="D1986" i="9"/>
  <c r="E1986" i="9"/>
  <c r="A1987" i="9"/>
  <c r="B1987" i="9"/>
  <c r="C1987" i="9"/>
  <c r="D1987" i="9"/>
  <c r="E1987" i="9"/>
  <c r="A1988" i="9"/>
  <c r="B1988" i="9"/>
  <c r="C1988" i="9"/>
  <c r="D1988" i="9"/>
  <c r="E1988" i="9"/>
  <c r="A1989" i="9"/>
  <c r="B1989" i="9"/>
  <c r="C1989" i="9"/>
  <c r="D1989" i="9"/>
  <c r="E1989" i="9"/>
  <c r="A1990" i="9"/>
  <c r="B1990" i="9"/>
  <c r="C1990" i="9"/>
  <c r="D1990" i="9"/>
  <c r="E1990" i="9"/>
  <c r="A1991" i="9"/>
  <c r="B1991" i="9"/>
  <c r="C1991" i="9"/>
  <c r="D1991" i="9"/>
  <c r="E1991" i="9"/>
  <c r="A1992" i="9"/>
  <c r="B1992" i="9"/>
  <c r="C1992" i="9"/>
  <c r="D1992" i="9"/>
  <c r="E1992" i="9"/>
  <c r="A1993" i="9"/>
  <c r="B1993" i="9"/>
  <c r="C1993" i="9"/>
  <c r="D1993" i="9"/>
  <c r="E1993" i="9"/>
  <c r="A1994" i="9"/>
  <c r="B1994" i="9"/>
  <c r="C1994" i="9"/>
  <c r="D1994" i="9"/>
  <c r="E1994" i="9"/>
  <c r="A1995" i="9"/>
  <c r="B1995" i="9"/>
  <c r="C1995" i="9"/>
  <c r="D1995" i="9"/>
  <c r="E1995" i="9"/>
  <c r="A1996" i="9"/>
  <c r="B1996" i="9"/>
  <c r="C1996" i="9"/>
  <c r="D1996" i="9"/>
  <c r="E1996" i="9"/>
  <c r="A1997" i="9"/>
  <c r="B1997" i="9"/>
  <c r="C1997" i="9"/>
  <c r="D1997" i="9"/>
  <c r="E1997" i="9"/>
  <c r="A1998" i="9"/>
  <c r="B1998" i="9"/>
  <c r="C1998" i="9"/>
  <c r="D1998" i="9"/>
  <c r="E1998" i="9"/>
  <c r="A1999" i="9"/>
  <c r="B1999" i="9"/>
  <c r="C1999" i="9"/>
  <c r="D1999" i="9"/>
  <c r="E1999" i="9"/>
  <c r="A2000" i="9"/>
  <c r="B2000" i="9"/>
  <c r="C2000" i="9"/>
  <c r="D2000" i="9"/>
  <c r="E2000" i="9"/>
  <c r="A2001" i="9"/>
  <c r="B2001" i="9"/>
  <c r="C2001" i="9"/>
  <c r="D2001" i="9"/>
  <c r="E2001" i="9"/>
  <c r="A2002" i="9"/>
  <c r="B2002" i="9"/>
  <c r="C2002" i="9"/>
  <c r="D2002" i="9"/>
  <c r="E2002" i="9"/>
  <c r="A2003" i="9"/>
  <c r="B2003" i="9"/>
  <c r="C2003" i="9"/>
  <c r="D2003" i="9"/>
  <c r="E2003" i="9"/>
  <c r="A2004" i="9"/>
  <c r="B2004" i="9"/>
  <c r="C2004" i="9"/>
  <c r="D2004" i="9"/>
  <c r="E2004" i="9"/>
  <c r="A2005" i="9"/>
  <c r="B2005" i="9"/>
  <c r="C2005" i="9"/>
  <c r="D2005" i="9"/>
  <c r="E2005" i="9"/>
  <c r="A2006" i="9"/>
  <c r="B2006" i="9"/>
  <c r="C2006" i="9"/>
  <c r="D2006" i="9"/>
  <c r="E2006" i="9"/>
  <c r="A2007" i="9"/>
  <c r="B2007" i="9"/>
  <c r="C2007" i="9"/>
  <c r="D2007" i="9"/>
  <c r="E2007" i="9"/>
  <c r="A2008" i="9"/>
  <c r="B2008" i="9"/>
  <c r="C2008" i="9"/>
  <c r="D2008" i="9"/>
  <c r="E2008" i="9"/>
  <c r="A2009" i="9"/>
  <c r="B2009" i="9"/>
  <c r="C2009" i="9"/>
  <c r="D2009" i="9"/>
  <c r="E2009" i="9"/>
  <c r="A2010" i="9"/>
  <c r="B2010" i="9"/>
  <c r="C2010" i="9"/>
  <c r="D2010" i="9"/>
  <c r="E2010" i="9"/>
  <c r="A2011" i="9"/>
  <c r="B2011" i="9"/>
  <c r="C2011" i="9"/>
  <c r="D2011" i="9"/>
  <c r="E2011" i="9"/>
  <c r="A2012" i="9"/>
  <c r="B2012" i="9"/>
  <c r="C2012" i="9"/>
  <c r="D2012" i="9"/>
  <c r="E2012" i="9"/>
  <c r="A2013" i="9"/>
  <c r="B2013" i="9"/>
  <c r="C2013" i="9"/>
  <c r="D2013" i="9"/>
  <c r="E2013" i="9"/>
  <c r="A2014" i="9"/>
  <c r="B2014" i="9"/>
  <c r="C2014" i="9"/>
  <c r="D2014" i="9"/>
  <c r="E2014" i="9"/>
  <c r="A2015" i="9"/>
  <c r="B2015" i="9"/>
  <c r="C2015" i="9"/>
  <c r="D2015" i="9"/>
  <c r="E2015" i="9"/>
  <c r="A2016" i="9"/>
  <c r="B2016" i="9"/>
  <c r="C2016" i="9"/>
  <c r="D2016" i="9"/>
  <c r="E2016" i="9"/>
  <c r="A2017" i="9"/>
  <c r="B2017" i="9"/>
  <c r="C2017" i="9"/>
  <c r="D2017" i="9"/>
  <c r="E2017" i="9"/>
  <c r="A2018" i="9"/>
  <c r="B2018" i="9"/>
  <c r="C2018" i="9"/>
  <c r="D2018" i="9"/>
  <c r="E2018" i="9"/>
  <c r="A2019" i="9"/>
  <c r="B2019" i="9"/>
  <c r="C2019" i="9"/>
  <c r="D2019" i="9"/>
  <c r="E2019" i="9"/>
  <c r="A2020" i="9"/>
  <c r="B2020" i="9"/>
  <c r="C2020" i="9"/>
  <c r="D2020" i="9"/>
  <c r="E2020" i="9"/>
  <c r="A2021" i="9"/>
  <c r="B2021" i="9"/>
  <c r="C2021" i="9"/>
  <c r="D2021" i="9"/>
  <c r="E2021" i="9"/>
  <c r="A2022" i="9"/>
  <c r="B2022" i="9"/>
  <c r="C2022" i="9"/>
  <c r="D2022" i="9"/>
  <c r="E2022" i="9"/>
  <c r="A2023" i="9"/>
  <c r="B2023" i="9"/>
  <c r="C2023" i="9"/>
  <c r="D2023" i="9"/>
  <c r="E2023" i="9"/>
  <c r="A2024" i="9"/>
  <c r="B2024" i="9"/>
  <c r="C2024" i="9"/>
  <c r="D2024" i="9"/>
  <c r="E2024" i="9"/>
  <c r="A2025" i="9"/>
  <c r="B2025" i="9"/>
  <c r="C2025" i="9"/>
  <c r="D2025" i="9"/>
  <c r="E2025" i="9"/>
  <c r="A2026" i="9"/>
  <c r="B2026" i="9"/>
  <c r="C2026" i="9"/>
  <c r="D2026" i="9"/>
  <c r="E2026" i="9"/>
  <c r="A2027" i="9"/>
  <c r="B2027" i="9"/>
  <c r="C2027" i="9"/>
  <c r="D2027" i="9"/>
  <c r="E2027" i="9"/>
  <c r="A2028" i="9"/>
  <c r="B2028" i="9"/>
  <c r="C2028" i="9"/>
  <c r="D2028" i="9"/>
  <c r="E2028" i="9"/>
  <c r="A2029" i="9"/>
  <c r="B2029" i="9"/>
  <c r="C2029" i="9"/>
  <c r="D2029" i="9"/>
  <c r="E2029" i="9"/>
  <c r="A2030" i="9"/>
  <c r="B2030" i="9"/>
  <c r="C2030" i="9"/>
  <c r="D2030" i="9"/>
  <c r="E2030" i="9"/>
  <c r="A2031" i="9"/>
  <c r="B2031" i="9"/>
  <c r="C2031" i="9"/>
  <c r="D2031" i="9"/>
  <c r="E2031" i="9"/>
  <c r="A2032" i="9"/>
  <c r="B2032" i="9"/>
  <c r="C2032" i="9"/>
  <c r="D2032" i="9"/>
  <c r="E2032" i="9"/>
  <c r="A2033" i="9"/>
  <c r="B2033" i="9"/>
  <c r="C2033" i="9"/>
  <c r="D2033" i="9"/>
  <c r="E2033" i="9"/>
  <c r="A2034" i="9"/>
  <c r="B2034" i="9"/>
  <c r="C2034" i="9"/>
  <c r="D2034" i="9"/>
  <c r="E2034" i="9"/>
  <c r="A2035" i="9"/>
  <c r="B2035" i="9"/>
  <c r="C2035" i="9"/>
  <c r="D2035" i="9"/>
  <c r="E2035" i="9"/>
  <c r="A2036" i="9"/>
  <c r="B2036" i="9"/>
  <c r="C2036" i="9"/>
  <c r="D2036" i="9"/>
  <c r="E2036" i="9"/>
  <c r="A2037" i="9"/>
  <c r="B2037" i="9"/>
  <c r="C2037" i="9"/>
  <c r="D2037" i="9"/>
  <c r="E2037" i="9"/>
  <c r="A2038" i="9"/>
  <c r="B2038" i="9"/>
  <c r="C2038" i="9"/>
  <c r="D2038" i="9"/>
  <c r="E2038" i="9"/>
  <c r="A2039" i="9"/>
  <c r="B2039" i="9"/>
  <c r="C2039" i="9"/>
  <c r="D2039" i="9"/>
  <c r="E2039" i="9"/>
  <c r="A2040" i="9"/>
  <c r="B2040" i="9"/>
  <c r="C2040" i="9"/>
  <c r="D2040" i="9"/>
  <c r="E2040" i="9"/>
  <c r="A2041" i="9"/>
  <c r="B2041" i="9"/>
  <c r="C2041" i="9"/>
  <c r="D2041" i="9"/>
  <c r="E2041" i="9"/>
  <c r="A2042" i="9"/>
  <c r="B2042" i="9"/>
  <c r="C2042" i="9"/>
  <c r="D2042" i="9"/>
  <c r="E2042" i="9"/>
  <c r="A2043" i="9"/>
  <c r="B2043" i="9"/>
  <c r="C2043" i="9"/>
  <c r="D2043" i="9"/>
  <c r="E2043" i="9"/>
  <c r="A2044" i="9"/>
  <c r="B2044" i="9"/>
  <c r="C2044" i="9"/>
  <c r="D2044" i="9"/>
  <c r="E2044" i="9"/>
  <c r="A2045" i="9"/>
  <c r="B2045" i="9"/>
  <c r="C2045" i="9"/>
  <c r="D2045" i="9"/>
  <c r="E2045" i="9"/>
  <c r="A2046" i="9"/>
  <c r="B2046" i="9"/>
  <c r="C2046" i="9"/>
  <c r="D2046" i="9"/>
  <c r="E2046" i="9"/>
  <c r="A2047" i="9"/>
  <c r="B2047" i="9"/>
  <c r="C2047" i="9"/>
  <c r="D2047" i="9"/>
  <c r="E2047" i="9"/>
  <c r="A2048" i="9"/>
  <c r="B2048" i="9"/>
  <c r="C2048" i="9"/>
  <c r="D2048" i="9"/>
  <c r="E2048" i="9"/>
  <c r="A2049" i="9"/>
  <c r="B2049" i="9"/>
  <c r="C2049" i="9"/>
  <c r="D2049" i="9"/>
  <c r="E2049" i="9"/>
  <c r="A2050" i="9"/>
  <c r="B2050" i="9"/>
  <c r="C2050" i="9"/>
  <c r="D2050" i="9"/>
  <c r="E2050" i="9"/>
  <c r="A2051" i="9"/>
  <c r="B2051" i="9"/>
  <c r="C2051" i="9"/>
  <c r="D2051" i="9"/>
  <c r="E2051" i="9"/>
  <c r="A2052" i="9"/>
  <c r="B2052" i="9"/>
  <c r="C2052" i="9"/>
  <c r="D2052" i="9"/>
  <c r="E2052" i="9"/>
  <c r="A2053" i="9"/>
  <c r="B2053" i="9"/>
  <c r="C2053" i="9"/>
  <c r="D2053" i="9"/>
  <c r="E2053" i="9"/>
  <c r="A2054" i="9"/>
  <c r="B2054" i="9"/>
  <c r="C2054" i="9"/>
  <c r="D2054" i="9"/>
  <c r="E2054" i="9"/>
  <c r="A2055" i="9"/>
  <c r="B2055" i="9"/>
  <c r="C2055" i="9"/>
  <c r="D2055" i="9"/>
  <c r="E2055" i="9"/>
  <c r="A2056" i="9"/>
  <c r="B2056" i="9"/>
  <c r="C2056" i="9"/>
  <c r="D2056" i="9"/>
  <c r="E2056" i="9"/>
  <c r="A2057" i="9"/>
  <c r="B2057" i="9"/>
  <c r="C2057" i="9"/>
  <c r="D2057" i="9"/>
  <c r="E2057" i="9"/>
  <c r="A2058" i="9"/>
  <c r="B2058" i="9"/>
  <c r="C2058" i="9"/>
  <c r="D2058" i="9"/>
  <c r="E2058" i="9"/>
  <c r="A2059" i="9"/>
  <c r="B2059" i="9"/>
  <c r="C2059" i="9"/>
  <c r="D2059" i="9"/>
  <c r="E2059" i="9"/>
  <c r="A2060" i="9"/>
  <c r="B2060" i="9"/>
  <c r="C2060" i="9"/>
  <c r="D2060" i="9"/>
  <c r="E2060" i="9"/>
  <c r="A2061" i="9"/>
  <c r="B2061" i="9"/>
  <c r="C2061" i="9"/>
  <c r="D2061" i="9"/>
  <c r="E2061" i="9"/>
  <c r="A2062" i="9"/>
  <c r="B2062" i="9"/>
  <c r="C2062" i="9"/>
  <c r="D2062" i="9"/>
  <c r="E2062" i="9"/>
  <c r="A2063" i="9"/>
  <c r="B2063" i="9"/>
  <c r="C2063" i="9"/>
  <c r="D2063" i="9"/>
  <c r="E2063" i="9"/>
  <c r="A2064" i="9"/>
  <c r="B2064" i="9"/>
  <c r="C2064" i="9"/>
  <c r="D2064" i="9"/>
  <c r="E2064" i="9"/>
  <c r="A2065" i="9"/>
  <c r="B2065" i="9"/>
  <c r="C2065" i="9"/>
  <c r="D2065" i="9"/>
  <c r="E2065" i="9"/>
  <c r="A2066" i="9"/>
  <c r="B2066" i="9"/>
  <c r="C2066" i="9"/>
  <c r="D2066" i="9"/>
  <c r="E2066" i="9"/>
  <c r="A2067" i="9"/>
  <c r="B2067" i="9"/>
  <c r="C2067" i="9"/>
  <c r="D2067" i="9"/>
  <c r="E2067" i="9"/>
  <c r="A2068" i="9"/>
  <c r="B2068" i="9"/>
  <c r="C2068" i="9"/>
  <c r="D2068" i="9"/>
  <c r="E2068" i="9"/>
  <c r="A2069" i="9"/>
  <c r="B2069" i="9"/>
  <c r="C2069" i="9"/>
  <c r="D2069" i="9"/>
  <c r="E2069" i="9"/>
  <c r="A2070" i="9"/>
  <c r="B2070" i="9"/>
  <c r="C2070" i="9"/>
  <c r="D2070" i="9"/>
  <c r="E2070" i="9"/>
  <c r="A2071" i="9"/>
  <c r="B2071" i="9"/>
  <c r="C2071" i="9"/>
  <c r="D2071" i="9"/>
  <c r="E2071" i="9"/>
  <c r="A2072" i="9"/>
  <c r="B2072" i="9"/>
  <c r="C2072" i="9"/>
  <c r="D2072" i="9"/>
  <c r="E2072" i="9"/>
  <c r="A2073" i="9"/>
  <c r="B2073" i="9"/>
  <c r="C2073" i="9"/>
  <c r="D2073" i="9"/>
  <c r="E2073" i="9"/>
  <c r="A2074" i="9"/>
  <c r="B2074" i="9"/>
  <c r="C2074" i="9"/>
  <c r="D2074" i="9"/>
  <c r="E2074" i="9"/>
  <c r="A2075" i="9"/>
  <c r="B2075" i="9"/>
  <c r="C2075" i="9"/>
  <c r="D2075" i="9"/>
  <c r="E2075" i="9"/>
  <c r="A2076" i="9"/>
  <c r="B2076" i="9"/>
  <c r="C2076" i="9"/>
  <c r="D2076" i="9"/>
  <c r="E2076" i="9"/>
  <c r="A2077" i="9"/>
  <c r="B2077" i="9"/>
  <c r="C2077" i="9"/>
  <c r="D2077" i="9"/>
  <c r="E2077" i="9"/>
  <c r="A2078" i="9"/>
  <c r="B2078" i="9"/>
  <c r="C2078" i="9"/>
  <c r="D2078" i="9"/>
  <c r="E2078" i="9"/>
  <c r="A2079" i="9"/>
  <c r="B2079" i="9"/>
  <c r="C2079" i="9"/>
  <c r="D2079" i="9"/>
  <c r="E2079" i="9"/>
  <c r="A2080" i="9"/>
  <c r="B2080" i="9"/>
  <c r="C2080" i="9"/>
  <c r="D2080" i="9"/>
  <c r="E2080" i="9"/>
  <c r="A2081" i="9"/>
  <c r="B2081" i="9"/>
  <c r="C2081" i="9"/>
  <c r="D2081" i="9"/>
  <c r="E2081" i="9"/>
  <c r="A2082" i="9"/>
  <c r="B2082" i="9"/>
  <c r="C2082" i="9"/>
  <c r="D2082" i="9"/>
  <c r="E2082" i="9"/>
  <c r="A2083" i="9"/>
  <c r="B2083" i="9"/>
  <c r="C2083" i="9"/>
  <c r="D2083" i="9"/>
  <c r="E2083" i="9"/>
  <c r="A2084" i="9"/>
  <c r="B2084" i="9"/>
  <c r="C2084" i="9"/>
  <c r="D2084" i="9"/>
  <c r="E2084" i="9"/>
  <c r="A2085" i="9"/>
  <c r="B2085" i="9"/>
  <c r="C2085" i="9"/>
  <c r="D2085" i="9"/>
  <c r="E2085" i="9"/>
  <c r="A2086" i="9"/>
  <c r="B2086" i="9"/>
  <c r="C2086" i="9"/>
  <c r="D2086" i="9"/>
  <c r="E2086" i="9"/>
  <c r="A2087" i="9"/>
  <c r="B2087" i="9"/>
  <c r="C2087" i="9"/>
  <c r="D2087" i="9"/>
  <c r="E2087" i="9"/>
  <c r="A2088" i="9"/>
  <c r="B2088" i="9"/>
  <c r="C2088" i="9"/>
  <c r="D2088" i="9"/>
  <c r="E2088" i="9"/>
  <c r="A2089" i="9"/>
  <c r="B2089" i="9"/>
  <c r="C2089" i="9"/>
  <c r="D2089" i="9"/>
  <c r="E2089" i="9"/>
  <c r="A2090" i="9"/>
  <c r="B2090" i="9"/>
  <c r="C2090" i="9"/>
  <c r="D2090" i="9"/>
  <c r="E2090" i="9"/>
  <c r="A2091" i="9"/>
  <c r="B2091" i="9"/>
  <c r="C2091" i="9"/>
  <c r="D2091" i="9"/>
  <c r="E2091" i="9"/>
  <c r="A2092" i="9"/>
  <c r="B2092" i="9"/>
  <c r="C2092" i="9"/>
  <c r="D2092" i="9"/>
  <c r="E2092" i="9"/>
  <c r="A2093" i="9"/>
  <c r="B2093" i="9"/>
  <c r="C2093" i="9"/>
  <c r="D2093" i="9"/>
  <c r="E2093" i="9"/>
  <c r="A2094" i="9"/>
  <c r="B2094" i="9"/>
  <c r="C2094" i="9"/>
  <c r="D2094" i="9"/>
  <c r="E2094" i="9"/>
  <c r="A2095" i="9"/>
  <c r="B2095" i="9"/>
  <c r="C2095" i="9"/>
  <c r="D2095" i="9"/>
  <c r="E2095" i="9"/>
  <c r="A2096" i="9"/>
  <c r="B2096" i="9"/>
  <c r="C2096" i="9"/>
  <c r="D2096" i="9"/>
  <c r="E2096" i="9"/>
  <c r="A2097" i="9"/>
  <c r="B2097" i="9"/>
  <c r="C2097" i="9"/>
  <c r="D2097" i="9"/>
  <c r="E2097" i="9"/>
  <c r="A2098" i="9"/>
  <c r="B2098" i="9"/>
  <c r="C2098" i="9"/>
  <c r="D2098" i="9"/>
  <c r="E2098" i="9"/>
  <c r="A2099" i="9"/>
  <c r="B2099" i="9"/>
  <c r="C2099" i="9"/>
  <c r="D2099" i="9"/>
  <c r="E2099" i="9"/>
  <c r="A2100" i="9"/>
  <c r="B2100" i="9"/>
  <c r="C2100" i="9"/>
  <c r="D2100" i="9"/>
  <c r="E2100" i="9"/>
  <c r="A2101" i="9"/>
  <c r="B2101" i="9"/>
  <c r="C2101" i="9"/>
  <c r="D2101" i="9"/>
  <c r="E2101" i="9"/>
  <c r="A2102" i="9"/>
  <c r="B2102" i="9"/>
  <c r="C2102" i="9"/>
  <c r="D2102" i="9"/>
  <c r="E2102" i="9"/>
  <c r="A2103" i="9"/>
  <c r="B2103" i="9"/>
  <c r="C2103" i="9"/>
  <c r="D2103" i="9"/>
  <c r="E2103" i="9"/>
  <c r="A2104" i="9"/>
  <c r="B2104" i="9"/>
  <c r="C2104" i="9"/>
  <c r="D2104" i="9"/>
  <c r="E2104" i="9"/>
  <c r="A2105" i="9"/>
  <c r="B2105" i="9"/>
  <c r="C2105" i="9"/>
  <c r="D2105" i="9"/>
  <c r="E2105" i="9"/>
  <c r="A2106" i="9"/>
  <c r="B2106" i="9"/>
  <c r="C2106" i="9"/>
  <c r="D2106" i="9"/>
  <c r="E2106" i="9"/>
  <c r="A2107" i="9"/>
  <c r="B2107" i="9"/>
  <c r="C2107" i="9"/>
  <c r="D2107" i="9"/>
  <c r="E2107" i="9"/>
  <c r="A2108" i="9"/>
  <c r="B2108" i="9"/>
  <c r="C2108" i="9"/>
  <c r="D2108" i="9"/>
  <c r="E2108" i="9"/>
  <c r="A2109" i="9"/>
  <c r="B2109" i="9"/>
  <c r="C2109" i="9"/>
  <c r="D2109" i="9"/>
  <c r="E2109" i="9"/>
  <c r="A2110" i="9"/>
  <c r="B2110" i="9"/>
  <c r="C2110" i="9"/>
  <c r="D2110" i="9"/>
  <c r="E2110" i="9"/>
  <c r="A2111" i="9"/>
  <c r="B2111" i="9"/>
  <c r="C2111" i="9"/>
  <c r="D2111" i="9"/>
  <c r="E2111" i="9"/>
  <c r="A2112" i="9"/>
  <c r="B2112" i="9"/>
  <c r="C2112" i="9"/>
  <c r="D2112" i="9"/>
  <c r="E2112" i="9"/>
  <c r="A2113" i="9"/>
  <c r="B2113" i="9"/>
  <c r="C2113" i="9"/>
  <c r="D2113" i="9"/>
  <c r="E2113" i="9"/>
  <c r="A2114" i="9"/>
  <c r="B2114" i="9"/>
  <c r="C2114" i="9"/>
  <c r="D2114" i="9"/>
  <c r="E2114" i="9"/>
  <c r="A2115" i="9"/>
  <c r="B2115" i="9"/>
  <c r="C2115" i="9"/>
  <c r="D2115" i="9"/>
  <c r="E2115" i="9"/>
  <c r="A2116" i="9"/>
  <c r="B2116" i="9"/>
  <c r="C2116" i="9"/>
  <c r="D2116" i="9"/>
  <c r="E2116" i="9"/>
  <c r="A2117" i="9"/>
  <c r="B2117" i="9"/>
  <c r="C2117" i="9"/>
  <c r="D2117" i="9"/>
  <c r="E2117" i="9"/>
  <c r="A2118" i="9"/>
  <c r="B2118" i="9"/>
  <c r="C2118" i="9"/>
  <c r="D2118" i="9"/>
  <c r="E2118" i="9"/>
  <c r="A2119" i="9"/>
  <c r="B2119" i="9"/>
  <c r="C2119" i="9"/>
  <c r="D2119" i="9"/>
  <c r="E2119" i="9"/>
  <c r="A2120" i="9"/>
  <c r="B2120" i="9"/>
  <c r="C2120" i="9"/>
  <c r="D2120" i="9"/>
  <c r="E2120" i="9"/>
  <c r="A2121" i="9"/>
  <c r="B2121" i="9"/>
  <c r="C2121" i="9"/>
  <c r="D2121" i="9"/>
  <c r="E2121" i="9"/>
  <c r="A2122" i="9"/>
  <c r="B2122" i="9"/>
  <c r="C2122" i="9"/>
  <c r="D2122" i="9"/>
  <c r="E2122" i="9"/>
  <c r="A2123" i="9"/>
  <c r="B2123" i="9"/>
  <c r="C2123" i="9"/>
  <c r="D2123" i="9"/>
  <c r="E2123" i="9"/>
  <c r="A2124" i="9"/>
  <c r="B2124" i="9"/>
  <c r="C2124" i="9"/>
  <c r="D2124" i="9"/>
  <c r="E2124" i="9"/>
  <c r="A2125" i="9"/>
  <c r="B2125" i="9"/>
  <c r="C2125" i="9"/>
  <c r="D2125" i="9"/>
  <c r="E2125" i="9"/>
  <c r="A2126" i="9"/>
  <c r="B2126" i="9"/>
  <c r="C2126" i="9"/>
  <c r="D2126" i="9"/>
  <c r="E2126" i="9"/>
  <c r="A2127" i="9"/>
  <c r="B2127" i="9"/>
  <c r="C2127" i="9"/>
  <c r="D2127" i="9"/>
  <c r="E2127" i="9"/>
  <c r="A2128" i="9"/>
  <c r="B2128" i="9"/>
  <c r="C2128" i="9"/>
  <c r="D2128" i="9"/>
  <c r="E2128" i="9"/>
  <c r="A2129" i="9"/>
  <c r="B2129" i="9"/>
  <c r="C2129" i="9"/>
  <c r="D2129" i="9"/>
  <c r="E2129" i="9"/>
  <c r="A2130" i="9"/>
  <c r="B2130" i="9"/>
  <c r="C2130" i="9"/>
  <c r="D2130" i="9"/>
  <c r="E2130" i="9"/>
  <c r="A2131" i="9"/>
  <c r="B2131" i="9"/>
  <c r="C2131" i="9"/>
  <c r="D2131" i="9"/>
  <c r="E2131" i="9"/>
  <c r="A2132" i="9"/>
  <c r="B2132" i="9"/>
  <c r="C2132" i="9"/>
  <c r="D2132" i="9"/>
  <c r="E2132" i="9"/>
  <c r="A2133" i="9"/>
  <c r="B2133" i="9"/>
  <c r="C2133" i="9"/>
  <c r="D2133" i="9"/>
  <c r="E2133" i="9"/>
  <c r="A2134" i="9"/>
  <c r="B2134" i="9"/>
  <c r="C2134" i="9"/>
  <c r="D2134" i="9"/>
  <c r="E2134" i="9"/>
  <c r="A2135" i="9"/>
  <c r="B2135" i="9"/>
  <c r="C2135" i="9"/>
  <c r="D2135" i="9"/>
  <c r="E2135" i="9"/>
  <c r="A2136" i="9"/>
  <c r="B2136" i="9"/>
  <c r="C2136" i="9"/>
  <c r="D2136" i="9"/>
  <c r="E2136" i="9"/>
  <c r="A2137" i="9"/>
  <c r="B2137" i="9"/>
  <c r="C2137" i="9"/>
  <c r="D2137" i="9"/>
  <c r="E2137" i="9"/>
  <c r="A2138" i="9"/>
  <c r="B2138" i="9"/>
  <c r="C2138" i="9"/>
  <c r="D2138" i="9"/>
  <c r="E2138" i="9"/>
  <c r="A2139" i="9"/>
  <c r="B2139" i="9"/>
  <c r="C2139" i="9"/>
  <c r="D2139" i="9"/>
  <c r="E2139" i="9"/>
  <c r="A2140" i="9"/>
  <c r="B2140" i="9"/>
  <c r="C2140" i="9"/>
  <c r="D2140" i="9"/>
  <c r="E2140" i="9"/>
  <c r="A2141" i="9"/>
  <c r="B2141" i="9"/>
  <c r="C2141" i="9"/>
  <c r="D2141" i="9"/>
  <c r="E2141" i="9"/>
  <c r="A2142" i="9"/>
  <c r="B2142" i="9"/>
  <c r="C2142" i="9"/>
  <c r="D2142" i="9"/>
  <c r="E2142" i="9"/>
  <c r="A2143" i="9"/>
  <c r="B2143" i="9"/>
  <c r="C2143" i="9"/>
  <c r="D2143" i="9"/>
  <c r="E2143" i="9"/>
  <c r="A2144" i="9"/>
  <c r="B2144" i="9"/>
  <c r="C2144" i="9"/>
  <c r="D2144" i="9"/>
  <c r="E2144" i="9"/>
  <c r="A2145" i="9"/>
  <c r="B2145" i="9"/>
  <c r="C2145" i="9"/>
  <c r="D2145" i="9"/>
  <c r="E2145" i="9"/>
  <c r="A2146" i="9"/>
  <c r="B2146" i="9"/>
  <c r="C2146" i="9"/>
  <c r="D2146" i="9"/>
  <c r="E2146" i="9"/>
  <c r="A2147" i="9"/>
  <c r="B2147" i="9"/>
  <c r="C2147" i="9"/>
  <c r="D2147" i="9"/>
  <c r="E2147" i="9"/>
  <c r="A2148" i="9"/>
  <c r="B2148" i="9"/>
  <c r="C2148" i="9"/>
  <c r="D2148" i="9"/>
  <c r="E2148" i="9"/>
  <c r="A2149" i="9"/>
  <c r="B2149" i="9"/>
  <c r="C2149" i="9"/>
  <c r="D2149" i="9"/>
  <c r="E2149" i="9"/>
  <c r="A2150" i="9"/>
  <c r="B2150" i="9"/>
  <c r="C2150" i="9"/>
  <c r="D2150" i="9"/>
  <c r="E2150" i="9"/>
  <c r="A2151" i="9"/>
  <c r="B2151" i="9"/>
  <c r="C2151" i="9"/>
  <c r="D2151" i="9"/>
  <c r="E2151" i="9"/>
  <c r="A2152" i="9"/>
  <c r="B2152" i="9"/>
  <c r="C2152" i="9"/>
  <c r="D2152" i="9"/>
  <c r="E2152" i="9"/>
  <c r="A2153" i="9"/>
  <c r="B2153" i="9"/>
  <c r="C2153" i="9"/>
  <c r="D2153" i="9"/>
  <c r="E2153" i="9"/>
  <c r="A2154" i="9"/>
  <c r="B2154" i="9"/>
  <c r="C2154" i="9"/>
  <c r="D2154" i="9"/>
  <c r="E2154" i="9"/>
  <c r="A2155" i="9"/>
  <c r="B2155" i="9"/>
  <c r="C2155" i="9"/>
  <c r="D2155" i="9"/>
  <c r="E2155" i="9"/>
  <c r="A2156" i="9"/>
  <c r="B2156" i="9"/>
  <c r="C2156" i="9"/>
  <c r="D2156" i="9"/>
  <c r="E2156" i="9"/>
  <c r="A2157" i="9"/>
  <c r="B2157" i="9"/>
  <c r="C2157" i="9"/>
  <c r="D2157" i="9"/>
  <c r="E2157" i="9"/>
  <c r="A2158" i="9"/>
  <c r="B2158" i="9"/>
  <c r="C2158" i="9"/>
  <c r="D2158" i="9"/>
  <c r="E2158" i="9"/>
  <c r="A2159" i="9"/>
  <c r="B2159" i="9"/>
  <c r="C2159" i="9"/>
  <c r="D2159" i="9"/>
  <c r="E2159" i="9"/>
  <c r="A2160" i="9"/>
  <c r="B2160" i="9"/>
  <c r="C2160" i="9"/>
  <c r="D2160" i="9"/>
  <c r="E2160" i="9"/>
  <c r="A2161" i="9"/>
  <c r="B2161" i="9"/>
  <c r="C2161" i="9"/>
  <c r="D2161" i="9"/>
  <c r="E2161" i="9"/>
  <c r="A2162" i="9"/>
  <c r="B2162" i="9"/>
  <c r="C2162" i="9"/>
  <c r="D2162" i="9"/>
  <c r="E2162" i="9"/>
  <c r="A2163" i="9"/>
  <c r="B2163" i="9"/>
  <c r="C2163" i="9"/>
  <c r="D2163" i="9"/>
  <c r="E2163" i="9"/>
  <c r="A2164" i="9"/>
  <c r="B2164" i="9"/>
  <c r="C2164" i="9"/>
  <c r="D2164" i="9"/>
  <c r="E2164" i="9"/>
  <c r="A2165" i="9"/>
  <c r="B2165" i="9"/>
  <c r="C2165" i="9"/>
  <c r="D2165" i="9"/>
  <c r="E2165" i="9"/>
  <c r="A2166" i="9"/>
  <c r="B2166" i="9"/>
  <c r="C2166" i="9"/>
  <c r="D2166" i="9"/>
  <c r="E2166" i="9"/>
  <c r="A2167" i="9"/>
  <c r="B2167" i="9"/>
  <c r="C2167" i="9"/>
  <c r="D2167" i="9"/>
  <c r="E2167" i="9"/>
  <c r="A2168" i="9"/>
  <c r="B2168" i="9"/>
  <c r="C2168" i="9"/>
  <c r="D2168" i="9"/>
  <c r="E2168" i="9"/>
  <c r="A2169" i="9"/>
  <c r="B2169" i="9"/>
  <c r="C2169" i="9"/>
  <c r="D2169" i="9"/>
  <c r="E2169" i="9"/>
  <c r="A2170" i="9"/>
  <c r="B2170" i="9"/>
  <c r="C2170" i="9"/>
  <c r="D2170" i="9"/>
  <c r="E2170" i="9"/>
  <c r="A2171" i="9"/>
  <c r="B2171" i="9"/>
  <c r="C2171" i="9"/>
  <c r="D2171" i="9"/>
  <c r="E2171" i="9"/>
  <c r="A2172" i="9"/>
  <c r="B2172" i="9"/>
  <c r="C2172" i="9"/>
  <c r="D2172" i="9"/>
  <c r="E2172" i="9"/>
  <c r="A2173" i="9"/>
  <c r="B2173" i="9"/>
  <c r="C2173" i="9"/>
  <c r="D2173" i="9"/>
  <c r="E2173" i="9"/>
  <c r="A2174" i="9"/>
  <c r="B2174" i="9"/>
  <c r="C2174" i="9"/>
  <c r="D2174" i="9"/>
  <c r="E2174" i="9"/>
  <c r="A2175" i="9"/>
  <c r="B2175" i="9"/>
  <c r="C2175" i="9"/>
  <c r="D2175" i="9"/>
  <c r="E2175" i="9"/>
  <c r="A2176" i="9"/>
  <c r="B2176" i="9"/>
  <c r="C2176" i="9"/>
  <c r="D2176" i="9"/>
  <c r="E2176" i="9"/>
  <c r="A2177" i="9"/>
  <c r="B2177" i="9"/>
  <c r="C2177" i="9"/>
  <c r="D2177" i="9"/>
  <c r="E2177" i="9"/>
  <c r="A2178" i="9"/>
  <c r="B2178" i="9"/>
  <c r="C2178" i="9"/>
  <c r="D2178" i="9"/>
  <c r="E2178" i="9"/>
  <c r="A2179" i="9"/>
  <c r="B2179" i="9"/>
  <c r="C2179" i="9"/>
  <c r="D2179" i="9"/>
  <c r="E2179" i="9"/>
  <c r="A2180" i="9"/>
  <c r="B2180" i="9"/>
  <c r="C2180" i="9"/>
  <c r="D2180" i="9"/>
  <c r="E2180" i="9"/>
  <c r="A2181" i="9"/>
  <c r="B2181" i="9"/>
  <c r="C2181" i="9"/>
  <c r="D2181" i="9"/>
  <c r="E2181" i="9"/>
  <c r="A2182" i="9"/>
  <c r="B2182" i="9"/>
  <c r="C2182" i="9"/>
  <c r="D2182" i="9"/>
  <c r="E2182" i="9"/>
  <c r="A2183" i="9"/>
  <c r="B2183" i="9"/>
  <c r="C2183" i="9"/>
  <c r="D2183" i="9"/>
  <c r="E2183" i="9"/>
  <c r="A2184" i="9"/>
  <c r="B2184" i="9"/>
  <c r="C2184" i="9"/>
  <c r="D2184" i="9"/>
  <c r="E2184" i="9"/>
  <c r="A2185" i="9"/>
  <c r="B2185" i="9"/>
  <c r="C2185" i="9"/>
  <c r="D2185" i="9"/>
  <c r="E2185" i="9"/>
  <c r="A2186" i="9"/>
  <c r="B2186" i="9"/>
  <c r="C2186" i="9"/>
  <c r="D2186" i="9"/>
  <c r="E2186" i="9"/>
  <c r="A2187" i="9"/>
  <c r="B2187" i="9"/>
  <c r="C2187" i="9"/>
  <c r="D2187" i="9"/>
  <c r="E2187" i="9"/>
  <c r="A2188" i="9"/>
  <c r="B2188" i="9"/>
  <c r="C2188" i="9"/>
  <c r="D2188" i="9"/>
  <c r="E2188" i="9"/>
  <c r="A2189" i="9"/>
  <c r="B2189" i="9"/>
  <c r="C2189" i="9"/>
  <c r="D2189" i="9"/>
  <c r="E2189" i="9"/>
  <c r="A2190" i="9"/>
  <c r="B2190" i="9"/>
  <c r="C2190" i="9"/>
  <c r="D2190" i="9"/>
  <c r="E2190" i="9"/>
  <c r="A2191" i="9"/>
  <c r="B2191" i="9"/>
  <c r="C2191" i="9"/>
  <c r="D2191" i="9"/>
  <c r="E2191" i="9"/>
  <c r="A2192" i="9"/>
  <c r="B2192" i="9"/>
  <c r="C2192" i="9"/>
  <c r="D2192" i="9"/>
  <c r="E2192" i="9"/>
  <c r="A2193" i="9"/>
  <c r="B2193" i="9"/>
  <c r="C2193" i="9"/>
  <c r="D2193" i="9"/>
  <c r="E2193" i="9"/>
  <c r="A2194" i="9"/>
  <c r="B2194" i="9"/>
  <c r="C2194" i="9"/>
  <c r="D2194" i="9"/>
  <c r="E2194" i="9"/>
  <c r="A2195" i="9"/>
  <c r="B2195" i="9"/>
  <c r="C2195" i="9"/>
  <c r="D2195" i="9"/>
  <c r="E2195" i="9"/>
  <c r="A2196" i="9"/>
  <c r="B2196" i="9"/>
  <c r="C2196" i="9"/>
  <c r="D2196" i="9"/>
  <c r="E2196" i="9"/>
  <c r="A2197" i="9"/>
  <c r="B2197" i="9"/>
  <c r="C2197" i="9"/>
  <c r="D2197" i="9"/>
  <c r="E2197" i="9"/>
  <c r="A2198" i="9"/>
  <c r="B2198" i="9"/>
  <c r="C2198" i="9"/>
  <c r="D2198" i="9"/>
  <c r="E2198" i="9"/>
  <c r="A2199" i="9"/>
  <c r="B2199" i="9"/>
  <c r="C2199" i="9"/>
  <c r="D2199" i="9"/>
  <c r="E2199" i="9"/>
  <c r="A2200" i="9"/>
  <c r="B2200" i="9"/>
  <c r="C2200" i="9"/>
  <c r="D2200" i="9"/>
  <c r="E2200" i="9"/>
  <c r="A2201" i="9"/>
  <c r="B2201" i="9"/>
  <c r="C2201" i="9"/>
  <c r="D2201" i="9"/>
  <c r="E2201" i="9"/>
  <c r="A2202" i="9"/>
  <c r="B2202" i="9"/>
  <c r="C2202" i="9"/>
  <c r="D2202" i="9"/>
  <c r="E2202" i="9"/>
  <c r="A2203" i="9"/>
  <c r="B2203" i="9"/>
  <c r="C2203" i="9"/>
  <c r="D2203" i="9"/>
  <c r="E2203" i="9"/>
  <c r="A2204" i="9"/>
  <c r="B2204" i="9"/>
  <c r="C2204" i="9"/>
  <c r="D2204" i="9"/>
  <c r="E2204" i="9"/>
  <c r="A2205" i="9"/>
  <c r="B2205" i="9"/>
  <c r="C2205" i="9"/>
  <c r="D2205" i="9"/>
  <c r="E2205" i="9"/>
  <c r="A2206" i="9"/>
  <c r="B2206" i="9"/>
  <c r="C2206" i="9"/>
  <c r="D2206" i="9"/>
  <c r="E2206" i="9"/>
  <c r="A2207" i="9"/>
  <c r="B2207" i="9"/>
  <c r="C2207" i="9"/>
  <c r="D2207" i="9"/>
  <c r="E2207" i="9"/>
  <c r="A2208" i="9"/>
  <c r="B2208" i="9"/>
  <c r="C2208" i="9"/>
  <c r="D2208" i="9"/>
  <c r="E2208" i="9"/>
  <c r="A2209" i="9"/>
  <c r="B2209" i="9"/>
  <c r="C2209" i="9"/>
  <c r="D2209" i="9"/>
  <c r="E2209" i="9"/>
  <c r="A2210" i="9"/>
  <c r="B2210" i="9"/>
  <c r="C2210" i="9"/>
  <c r="D2210" i="9"/>
  <c r="E2210" i="9"/>
  <c r="A2211" i="9"/>
  <c r="B2211" i="9"/>
  <c r="C2211" i="9"/>
  <c r="D2211" i="9"/>
  <c r="E2211" i="9"/>
  <c r="A2212" i="9"/>
  <c r="B2212" i="9"/>
  <c r="C2212" i="9"/>
  <c r="D2212" i="9"/>
  <c r="E2212" i="9"/>
  <c r="A2213" i="9"/>
  <c r="B2213" i="9"/>
  <c r="C2213" i="9"/>
  <c r="D2213" i="9"/>
  <c r="E2213" i="9"/>
  <c r="A2214" i="9"/>
  <c r="B2214" i="9"/>
  <c r="C2214" i="9"/>
  <c r="D2214" i="9"/>
  <c r="E2214" i="9"/>
  <c r="A2215" i="9"/>
  <c r="B2215" i="9"/>
  <c r="C2215" i="9"/>
  <c r="D2215" i="9"/>
  <c r="E2215" i="9"/>
  <c r="A2216" i="9"/>
  <c r="B2216" i="9"/>
  <c r="C2216" i="9"/>
  <c r="D2216" i="9"/>
  <c r="E2216" i="9"/>
  <c r="A2217" i="9"/>
  <c r="B2217" i="9"/>
  <c r="C2217" i="9"/>
  <c r="D2217" i="9"/>
  <c r="E2217" i="9"/>
  <c r="A2218" i="9"/>
  <c r="B2218" i="9"/>
  <c r="C2218" i="9"/>
  <c r="D2218" i="9"/>
  <c r="E2218" i="9"/>
  <c r="A2219" i="9"/>
  <c r="B2219" i="9"/>
  <c r="C2219" i="9"/>
  <c r="D2219" i="9"/>
  <c r="E2219" i="9"/>
  <c r="A2220" i="9"/>
  <c r="B2220" i="9"/>
  <c r="C2220" i="9"/>
  <c r="D2220" i="9"/>
  <c r="E2220" i="9"/>
  <c r="A2221" i="9"/>
  <c r="B2221" i="9"/>
  <c r="C2221" i="9"/>
  <c r="D2221" i="9"/>
  <c r="E2221" i="9"/>
  <c r="A2222" i="9"/>
  <c r="B2222" i="9"/>
  <c r="C2222" i="9"/>
  <c r="D2222" i="9"/>
  <c r="E2222" i="9"/>
  <c r="A2223" i="9"/>
  <c r="B2223" i="9"/>
  <c r="C2223" i="9"/>
  <c r="D2223" i="9"/>
  <c r="E2223" i="9"/>
  <c r="A2224" i="9"/>
  <c r="B2224" i="9"/>
  <c r="C2224" i="9"/>
  <c r="D2224" i="9"/>
  <c r="E2224" i="9"/>
  <c r="A2225" i="9"/>
  <c r="B2225" i="9"/>
  <c r="C2225" i="9"/>
  <c r="D2225" i="9"/>
  <c r="E2225" i="9"/>
  <c r="A2226" i="9"/>
  <c r="B2226" i="9"/>
  <c r="C2226" i="9"/>
  <c r="D2226" i="9"/>
  <c r="E2226" i="9"/>
  <c r="A2227" i="9"/>
  <c r="B2227" i="9"/>
  <c r="C2227" i="9"/>
  <c r="D2227" i="9"/>
  <c r="E2227" i="9"/>
  <c r="A2228" i="9"/>
  <c r="B2228" i="9"/>
  <c r="C2228" i="9"/>
  <c r="D2228" i="9"/>
  <c r="E2228" i="9"/>
  <c r="A2229" i="9"/>
  <c r="B2229" i="9"/>
  <c r="C2229" i="9"/>
  <c r="D2229" i="9"/>
  <c r="E2229" i="9"/>
  <c r="A2230" i="9"/>
  <c r="B2230" i="9"/>
  <c r="C2230" i="9"/>
  <c r="D2230" i="9"/>
  <c r="E2230" i="9"/>
  <c r="A2231" i="9"/>
  <c r="B2231" i="9"/>
  <c r="C2231" i="9"/>
  <c r="D2231" i="9"/>
  <c r="E2231" i="9"/>
  <c r="A2232" i="9"/>
  <c r="B2232" i="9"/>
  <c r="C2232" i="9"/>
  <c r="D2232" i="9"/>
  <c r="E2232" i="9"/>
  <c r="A2233" i="9"/>
  <c r="B2233" i="9"/>
  <c r="C2233" i="9"/>
  <c r="D2233" i="9"/>
  <c r="E2233" i="9"/>
  <c r="A2234" i="9"/>
  <c r="B2234" i="9"/>
  <c r="C2234" i="9"/>
  <c r="D2234" i="9"/>
  <c r="E2234" i="9"/>
  <c r="A2235" i="9"/>
  <c r="B2235" i="9"/>
  <c r="C2235" i="9"/>
  <c r="D2235" i="9"/>
  <c r="E2235" i="9"/>
  <c r="A2236" i="9"/>
  <c r="B2236" i="9"/>
  <c r="C2236" i="9"/>
  <c r="D2236" i="9"/>
  <c r="E2236" i="9"/>
  <c r="A2237" i="9"/>
  <c r="B2237" i="9"/>
  <c r="C2237" i="9"/>
  <c r="D2237" i="9"/>
  <c r="E2237" i="9"/>
  <c r="A2238" i="9"/>
  <c r="B2238" i="9"/>
  <c r="C2238" i="9"/>
  <c r="D2238" i="9"/>
  <c r="E2238" i="9"/>
  <c r="A2239" i="9"/>
  <c r="B2239" i="9"/>
  <c r="C2239" i="9"/>
  <c r="D2239" i="9"/>
  <c r="E2239" i="9"/>
  <c r="A2240" i="9"/>
  <c r="B2240" i="9"/>
  <c r="C2240" i="9"/>
  <c r="D2240" i="9"/>
  <c r="E2240" i="9"/>
  <c r="A2241" i="9"/>
  <c r="B2241" i="9"/>
  <c r="C2241" i="9"/>
  <c r="D2241" i="9"/>
  <c r="E2241" i="9"/>
  <c r="A2242" i="9"/>
  <c r="B2242" i="9"/>
  <c r="C2242" i="9"/>
  <c r="D2242" i="9"/>
  <c r="E2242" i="9"/>
  <c r="A2243" i="9"/>
  <c r="B2243" i="9"/>
  <c r="C2243" i="9"/>
  <c r="D2243" i="9"/>
  <c r="E2243" i="9"/>
  <c r="A2244" i="9"/>
  <c r="B2244" i="9"/>
  <c r="C2244" i="9"/>
  <c r="D2244" i="9"/>
  <c r="E2244" i="9"/>
  <c r="A2245" i="9"/>
  <c r="B2245" i="9"/>
  <c r="C2245" i="9"/>
  <c r="D2245" i="9"/>
  <c r="E2245" i="9"/>
  <c r="A2246" i="9"/>
  <c r="B2246" i="9"/>
  <c r="C2246" i="9"/>
  <c r="D2246" i="9"/>
  <c r="E2246" i="9"/>
  <c r="A2247" i="9"/>
  <c r="B2247" i="9"/>
  <c r="C2247" i="9"/>
  <c r="D2247" i="9"/>
  <c r="E2247" i="9"/>
  <c r="A2248" i="9"/>
  <c r="B2248" i="9"/>
  <c r="C2248" i="9"/>
  <c r="D2248" i="9"/>
  <c r="E2248" i="9"/>
  <c r="A2249" i="9"/>
  <c r="B2249" i="9"/>
  <c r="C2249" i="9"/>
  <c r="D2249" i="9"/>
  <c r="E2249" i="9"/>
  <c r="A2250" i="9"/>
  <c r="B2250" i="9"/>
  <c r="C2250" i="9"/>
  <c r="D2250" i="9"/>
  <c r="E2250" i="9"/>
  <c r="A2251" i="9"/>
  <c r="B2251" i="9"/>
  <c r="C2251" i="9"/>
  <c r="D2251" i="9"/>
  <c r="E2251" i="9"/>
  <c r="A2252" i="9"/>
  <c r="B2252" i="9"/>
  <c r="C2252" i="9"/>
  <c r="D2252" i="9"/>
  <c r="E2252" i="9"/>
  <c r="A2253" i="9"/>
  <c r="B2253" i="9"/>
  <c r="C2253" i="9"/>
  <c r="D2253" i="9"/>
  <c r="E2253" i="9"/>
  <c r="A2254" i="9"/>
  <c r="B2254" i="9"/>
  <c r="C2254" i="9"/>
  <c r="D2254" i="9"/>
  <c r="E2254" i="9"/>
  <c r="A2255" i="9"/>
  <c r="B2255" i="9"/>
  <c r="C2255" i="9"/>
  <c r="D2255" i="9"/>
  <c r="E2255" i="9"/>
  <c r="A2256" i="9"/>
  <c r="B2256" i="9"/>
  <c r="C2256" i="9"/>
  <c r="D2256" i="9"/>
  <c r="E2256" i="9"/>
  <c r="A2257" i="9"/>
  <c r="B2257" i="9"/>
  <c r="C2257" i="9"/>
  <c r="D2257" i="9"/>
  <c r="E2257" i="9"/>
  <c r="A2258" i="9"/>
  <c r="B2258" i="9"/>
  <c r="C2258" i="9"/>
  <c r="D2258" i="9"/>
  <c r="E2258" i="9"/>
  <c r="A2259" i="9"/>
  <c r="B2259" i="9"/>
  <c r="C2259" i="9"/>
  <c r="D2259" i="9"/>
  <c r="E2259" i="9"/>
  <c r="A2260" i="9"/>
  <c r="B2260" i="9"/>
  <c r="C2260" i="9"/>
  <c r="D2260" i="9"/>
  <c r="E2260" i="9"/>
  <c r="A2261" i="9"/>
  <c r="B2261" i="9"/>
  <c r="C2261" i="9"/>
  <c r="D2261" i="9"/>
  <c r="E2261" i="9"/>
  <c r="A2262" i="9"/>
  <c r="B2262" i="9"/>
  <c r="C2262" i="9"/>
  <c r="D2262" i="9"/>
  <c r="E2262" i="9"/>
  <c r="A2263" i="9"/>
  <c r="B2263" i="9"/>
  <c r="C2263" i="9"/>
  <c r="D2263" i="9"/>
  <c r="E2263" i="9"/>
  <c r="A2264" i="9"/>
  <c r="B2264" i="9"/>
  <c r="C2264" i="9"/>
  <c r="D2264" i="9"/>
  <c r="E2264" i="9"/>
  <c r="A2265" i="9"/>
  <c r="B2265" i="9"/>
  <c r="C2265" i="9"/>
  <c r="D2265" i="9"/>
  <c r="E2265" i="9"/>
  <c r="A2266" i="9"/>
  <c r="B2266" i="9"/>
  <c r="C2266" i="9"/>
  <c r="D2266" i="9"/>
  <c r="E2266" i="9"/>
  <c r="A2267" i="9"/>
  <c r="B2267" i="9"/>
  <c r="C2267" i="9"/>
  <c r="D2267" i="9"/>
  <c r="E2267" i="9"/>
  <c r="A2268" i="9"/>
  <c r="B2268" i="9"/>
  <c r="C2268" i="9"/>
  <c r="D2268" i="9"/>
  <c r="E2268" i="9"/>
  <c r="A2269" i="9"/>
  <c r="B2269" i="9"/>
  <c r="C2269" i="9"/>
  <c r="D2269" i="9"/>
  <c r="E2269" i="9"/>
  <c r="A2270" i="9"/>
  <c r="B2270" i="9"/>
  <c r="C2270" i="9"/>
  <c r="D2270" i="9"/>
  <c r="E2270" i="9"/>
  <c r="A2271" i="9"/>
  <c r="B2271" i="9"/>
  <c r="C2271" i="9"/>
  <c r="D2271" i="9"/>
  <c r="E2271" i="9"/>
  <c r="A2272" i="9"/>
  <c r="B2272" i="9"/>
  <c r="C2272" i="9"/>
  <c r="D2272" i="9"/>
  <c r="E2272" i="9"/>
  <c r="A2273" i="9"/>
  <c r="B2273" i="9"/>
  <c r="C2273" i="9"/>
  <c r="D2273" i="9"/>
  <c r="E2273" i="9"/>
  <c r="A2274" i="9"/>
  <c r="B2274" i="9"/>
  <c r="C2274" i="9"/>
  <c r="D2274" i="9"/>
  <c r="E2274" i="9"/>
  <c r="A2275" i="9"/>
  <c r="B2275" i="9"/>
  <c r="C2275" i="9"/>
  <c r="D2275" i="9"/>
  <c r="E2275" i="9"/>
  <c r="A2276" i="9"/>
  <c r="B2276" i="9"/>
  <c r="C2276" i="9"/>
  <c r="D2276" i="9"/>
  <c r="E2276" i="9"/>
  <c r="A2277" i="9"/>
  <c r="B2277" i="9"/>
  <c r="C2277" i="9"/>
  <c r="D2277" i="9"/>
  <c r="E2277" i="9"/>
  <c r="A2278" i="9"/>
  <c r="B2278" i="9"/>
  <c r="C2278" i="9"/>
  <c r="D2278" i="9"/>
  <c r="E2278" i="9"/>
  <c r="A2279" i="9"/>
  <c r="B2279" i="9"/>
  <c r="C2279" i="9"/>
  <c r="D2279" i="9"/>
  <c r="E2279" i="9"/>
  <c r="A2280" i="9"/>
  <c r="B2280" i="9"/>
  <c r="C2280" i="9"/>
  <c r="D2280" i="9"/>
  <c r="E2280" i="9"/>
  <c r="A2281" i="9"/>
  <c r="B2281" i="9"/>
  <c r="C2281" i="9"/>
  <c r="D2281" i="9"/>
  <c r="E2281" i="9"/>
  <c r="A2282" i="9"/>
  <c r="B2282" i="9"/>
  <c r="C2282" i="9"/>
  <c r="D2282" i="9"/>
  <c r="E2282" i="9"/>
  <c r="A2283" i="9"/>
  <c r="B2283" i="9"/>
  <c r="C2283" i="9"/>
  <c r="D2283" i="9"/>
  <c r="E2283" i="9"/>
  <c r="A2284" i="9"/>
  <c r="B2284" i="9"/>
  <c r="C2284" i="9"/>
  <c r="D2284" i="9"/>
  <c r="E2284" i="9"/>
  <c r="A2285" i="9"/>
  <c r="B2285" i="9"/>
  <c r="C2285" i="9"/>
  <c r="D2285" i="9"/>
  <c r="E2285" i="9"/>
  <c r="A2286" i="9"/>
  <c r="B2286" i="9"/>
  <c r="C2286" i="9"/>
  <c r="D2286" i="9"/>
  <c r="E2286" i="9"/>
  <c r="A2287" i="9"/>
  <c r="B2287" i="9"/>
  <c r="C2287" i="9"/>
  <c r="D2287" i="9"/>
  <c r="E2287" i="9"/>
  <c r="A2288" i="9"/>
  <c r="B2288" i="9"/>
  <c r="C2288" i="9"/>
  <c r="D2288" i="9"/>
  <c r="E2288" i="9"/>
  <c r="A2289" i="9"/>
  <c r="B2289" i="9"/>
  <c r="C2289" i="9"/>
  <c r="D2289" i="9"/>
  <c r="E2289" i="9"/>
  <c r="A2290" i="9"/>
  <c r="B2290" i="9"/>
  <c r="C2290" i="9"/>
  <c r="D2290" i="9"/>
  <c r="E2290" i="9"/>
  <c r="A2291" i="9"/>
  <c r="B2291" i="9"/>
  <c r="C2291" i="9"/>
  <c r="D2291" i="9"/>
  <c r="E2291" i="9"/>
  <c r="A2292" i="9"/>
  <c r="B2292" i="9"/>
  <c r="C2292" i="9"/>
  <c r="D2292" i="9"/>
  <c r="E2292" i="9"/>
  <c r="A2293" i="9"/>
  <c r="B2293" i="9"/>
  <c r="C2293" i="9"/>
  <c r="D2293" i="9"/>
  <c r="E2293" i="9"/>
  <c r="A2294" i="9"/>
  <c r="B2294" i="9"/>
  <c r="C2294" i="9"/>
  <c r="D2294" i="9"/>
  <c r="E2294" i="9"/>
  <c r="A2295" i="9"/>
  <c r="B2295" i="9"/>
  <c r="C2295" i="9"/>
  <c r="D2295" i="9"/>
  <c r="E2295" i="9"/>
  <c r="A2296" i="9"/>
  <c r="B2296" i="9"/>
  <c r="C2296" i="9"/>
  <c r="D2296" i="9"/>
  <c r="E2296" i="9"/>
  <c r="A2297" i="9"/>
  <c r="B2297" i="9"/>
  <c r="C2297" i="9"/>
  <c r="D2297" i="9"/>
  <c r="E2297" i="9"/>
  <c r="A2298" i="9"/>
  <c r="B2298" i="9"/>
  <c r="C2298" i="9"/>
  <c r="D2298" i="9"/>
  <c r="E2298" i="9"/>
  <c r="A2299" i="9"/>
  <c r="B2299" i="9"/>
  <c r="C2299" i="9"/>
  <c r="D2299" i="9"/>
  <c r="E2299" i="9"/>
  <c r="A2300" i="9"/>
  <c r="B2300" i="9"/>
  <c r="C2300" i="9"/>
  <c r="D2300" i="9"/>
  <c r="E2300" i="9"/>
  <c r="A2301" i="9"/>
  <c r="B2301" i="9"/>
  <c r="C2301" i="9"/>
  <c r="D2301" i="9"/>
  <c r="E2301" i="9"/>
  <c r="A2302" i="9"/>
  <c r="B2302" i="9"/>
  <c r="C2302" i="9"/>
  <c r="D2302" i="9"/>
  <c r="E2302" i="9"/>
  <c r="A2303" i="9"/>
  <c r="B2303" i="9"/>
  <c r="C2303" i="9"/>
  <c r="D2303" i="9"/>
  <c r="E2303" i="9"/>
  <c r="A2304" i="9"/>
  <c r="B2304" i="9"/>
  <c r="C2304" i="9"/>
  <c r="D2304" i="9"/>
  <c r="E2304" i="9"/>
  <c r="A2305" i="9"/>
  <c r="B2305" i="9"/>
  <c r="C2305" i="9"/>
  <c r="D2305" i="9"/>
  <c r="E2305" i="9"/>
  <c r="A2306" i="9"/>
  <c r="B2306" i="9"/>
  <c r="C2306" i="9"/>
  <c r="D2306" i="9"/>
  <c r="E2306" i="9"/>
  <c r="A2307" i="9"/>
  <c r="B2307" i="9"/>
  <c r="C2307" i="9"/>
  <c r="D2307" i="9"/>
  <c r="E2307" i="9"/>
  <c r="A2308" i="9"/>
  <c r="B2308" i="9"/>
  <c r="C2308" i="9"/>
  <c r="D2308" i="9"/>
  <c r="E2308" i="9"/>
  <c r="A2309" i="9"/>
  <c r="B2309" i="9"/>
  <c r="C2309" i="9"/>
  <c r="D2309" i="9"/>
  <c r="E2309" i="9"/>
  <c r="A2310" i="9"/>
  <c r="B2310" i="9"/>
  <c r="C2310" i="9"/>
  <c r="D2310" i="9"/>
  <c r="E2310" i="9"/>
  <c r="A2311" i="9"/>
  <c r="B2311" i="9"/>
  <c r="C2311" i="9"/>
  <c r="D2311" i="9"/>
  <c r="E2311" i="9"/>
  <c r="A2312" i="9"/>
  <c r="B2312" i="9"/>
  <c r="C2312" i="9"/>
  <c r="D2312" i="9"/>
  <c r="E2312" i="9"/>
  <c r="A2313" i="9"/>
  <c r="B2313" i="9"/>
  <c r="C2313" i="9"/>
  <c r="D2313" i="9"/>
  <c r="E2313" i="9"/>
  <c r="A2314" i="9"/>
  <c r="B2314" i="9"/>
  <c r="C2314" i="9"/>
  <c r="D2314" i="9"/>
  <c r="E2314" i="9"/>
  <c r="A2315" i="9"/>
  <c r="B2315" i="9"/>
  <c r="C2315" i="9"/>
  <c r="D2315" i="9"/>
  <c r="E2315" i="9"/>
  <c r="A2316" i="9"/>
  <c r="B2316" i="9"/>
  <c r="C2316" i="9"/>
  <c r="D2316" i="9"/>
  <c r="E2316" i="9"/>
  <c r="A2317" i="9"/>
  <c r="B2317" i="9"/>
  <c r="C2317" i="9"/>
  <c r="D2317" i="9"/>
  <c r="E2317" i="9"/>
  <c r="A2318" i="9"/>
  <c r="B2318" i="9"/>
  <c r="C2318" i="9"/>
  <c r="D2318" i="9"/>
  <c r="E2318" i="9"/>
  <c r="A2319" i="9"/>
  <c r="B2319" i="9"/>
  <c r="C2319" i="9"/>
  <c r="D2319" i="9"/>
  <c r="E2319" i="9"/>
  <c r="A2320" i="9"/>
  <c r="B2320" i="9"/>
  <c r="C2320" i="9"/>
  <c r="D2320" i="9"/>
  <c r="E2320" i="9"/>
  <c r="A2321" i="9"/>
  <c r="B2321" i="9"/>
  <c r="C2321" i="9"/>
  <c r="D2321" i="9"/>
  <c r="E2321" i="9"/>
  <c r="A2322" i="9"/>
  <c r="B2322" i="9"/>
  <c r="C2322" i="9"/>
  <c r="D2322" i="9"/>
  <c r="E2322" i="9"/>
  <c r="A2323" i="9"/>
  <c r="B2323" i="9"/>
  <c r="C2323" i="9"/>
  <c r="D2323" i="9"/>
  <c r="E2323" i="9"/>
  <c r="A2324" i="9"/>
  <c r="B2324" i="9"/>
  <c r="C2324" i="9"/>
  <c r="D2324" i="9"/>
  <c r="E2324" i="9"/>
  <c r="A2325" i="9"/>
  <c r="B2325" i="9"/>
  <c r="C2325" i="9"/>
  <c r="D2325" i="9"/>
  <c r="E2325" i="9"/>
  <c r="A2326" i="9"/>
  <c r="B2326" i="9"/>
  <c r="C2326" i="9"/>
  <c r="D2326" i="9"/>
  <c r="E2326" i="9"/>
  <c r="A2327" i="9"/>
  <c r="B2327" i="9"/>
  <c r="C2327" i="9"/>
  <c r="D2327" i="9"/>
  <c r="E2327" i="9"/>
  <c r="A2328" i="9"/>
  <c r="B2328" i="9"/>
  <c r="C2328" i="9"/>
  <c r="D2328" i="9"/>
  <c r="E2328" i="9"/>
  <c r="A2329" i="9"/>
  <c r="B2329" i="9"/>
  <c r="C2329" i="9"/>
  <c r="D2329" i="9"/>
  <c r="E2329" i="9"/>
  <c r="A2330" i="9"/>
  <c r="B2330" i="9"/>
  <c r="C2330" i="9"/>
  <c r="D2330" i="9"/>
  <c r="E2330" i="9"/>
  <c r="A2331" i="9"/>
  <c r="B2331" i="9"/>
  <c r="C2331" i="9"/>
  <c r="D2331" i="9"/>
  <c r="E2331" i="9"/>
  <c r="A2332" i="9"/>
  <c r="B2332" i="9"/>
  <c r="C2332" i="9"/>
  <c r="D2332" i="9"/>
  <c r="E2332" i="9"/>
  <c r="A2333" i="9"/>
  <c r="B2333" i="9"/>
  <c r="C2333" i="9"/>
  <c r="D2333" i="9"/>
  <c r="E2333" i="9"/>
  <c r="A2334" i="9"/>
  <c r="B2334" i="9"/>
  <c r="C2334" i="9"/>
  <c r="D2334" i="9"/>
  <c r="E2334" i="9"/>
  <c r="A2335" i="9"/>
  <c r="B2335" i="9"/>
  <c r="C2335" i="9"/>
  <c r="D2335" i="9"/>
  <c r="E2335" i="9"/>
  <c r="A2336" i="9"/>
  <c r="B2336" i="9"/>
  <c r="C2336" i="9"/>
  <c r="D2336" i="9"/>
  <c r="E2336" i="9"/>
  <c r="A2337" i="9"/>
  <c r="B2337" i="9"/>
  <c r="C2337" i="9"/>
  <c r="D2337" i="9"/>
  <c r="E2337" i="9"/>
  <c r="A2338" i="9"/>
  <c r="B2338" i="9"/>
  <c r="C2338" i="9"/>
  <c r="D2338" i="9"/>
  <c r="E2338" i="9"/>
  <c r="A2339" i="9"/>
  <c r="B2339" i="9"/>
  <c r="C2339" i="9"/>
  <c r="D2339" i="9"/>
  <c r="E2339" i="9"/>
  <c r="A2340" i="9"/>
  <c r="B2340" i="9"/>
  <c r="C2340" i="9"/>
  <c r="D2340" i="9"/>
  <c r="E2340" i="9"/>
  <c r="A2341" i="9"/>
  <c r="B2341" i="9"/>
  <c r="C2341" i="9"/>
  <c r="D2341" i="9"/>
  <c r="E2341" i="9"/>
  <c r="A2342" i="9"/>
  <c r="B2342" i="9"/>
  <c r="C2342" i="9"/>
  <c r="D2342" i="9"/>
  <c r="E2342" i="9"/>
  <c r="A2343" i="9"/>
  <c r="B2343" i="9"/>
  <c r="C2343" i="9"/>
  <c r="D2343" i="9"/>
  <c r="E2343" i="9"/>
  <c r="A2344" i="9"/>
  <c r="B2344" i="9"/>
  <c r="C2344" i="9"/>
  <c r="D2344" i="9"/>
  <c r="E2344" i="9"/>
  <c r="A2345" i="9"/>
  <c r="B2345" i="9"/>
  <c r="C2345" i="9"/>
  <c r="D2345" i="9"/>
  <c r="E2345" i="9"/>
  <c r="A2346" i="9"/>
  <c r="B2346" i="9"/>
  <c r="C2346" i="9"/>
  <c r="D2346" i="9"/>
  <c r="E2346" i="9"/>
  <c r="A2347" i="9"/>
  <c r="B2347" i="9"/>
  <c r="C2347" i="9"/>
  <c r="D2347" i="9"/>
  <c r="E2347" i="9"/>
  <c r="A2348" i="9"/>
  <c r="B2348" i="9"/>
  <c r="C2348" i="9"/>
  <c r="D2348" i="9"/>
  <c r="E2348" i="9"/>
  <c r="A2349" i="9"/>
  <c r="B2349" i="9"/>
  <c r="C2349" i="9"/>
  <c r="D2349" i="9"/>
  <c r="E2349" i="9"/>
  <c r="A2350" i="9"/>
  <c r="B2350" i="9"/>
  <c r="C2350" i="9"/>
  <c r="D2350" i="9"/>
  <c r="E2350" i="9"/>
  <c r="A2351" i="9"/>
  <c r="B2351" i="9"/>
  <c r="C2351" i="9"/>
  <c r="D2351" i="9"/>
  <c r="E2351" i="9"/>
  <c r="A2352" i="9"/>
  <c r="B2352" i="9"/>
  <c r="C2352" i="9"/>
  <c r="D2352" i="9"/>
  <c r="E2352" i="9"/>
  <c r="A2353" i="9"/>
  <c r="B2353" i="9"/>
  <c r="C2353" i="9"/>
  <c r="D2353" i="9"/>
  <c r="E2353" i="9"/>
  <c r="A2354" i="9"/>
  <c r="B2354" i="9"/>
  <c r="C2354" i="9"/>
  <c r="D2354" i="9"/>
  <c r="E2354" i="9"/>
  <c r="A2355" i="9"/>
  <c r="B2355" i="9"/>
  <c r="C2355" i="9"/>
  <c r="D2355" i="9"/>
  <c r="E2355" i="9"/>
  <c r="A2356" i="9"/>
  <c r="B2356" i="9"/>
  <c r="C2356" i="9"/>
  <c r="D2356" i="9"/>
  <c r="E2356" i="9"/>
  <c r="A2357" i="9"/>
  <c r="B2357" i="9"/>
  <c r="C2357" i="9"/>
  <c r="D2357" i="9"/>
  <c r="E2357" i="9"/>
  <c r="A2358" i="9"/>
  <c r="B2358" i="9"/>
  <c r="C2358" i="9"/>
  <c r="D2358" i="9"/>
  <c r="E2358" i="9"/>
  <c r="A2359" i="9"/>
  <c r="B2359" i="9"/>
  <c r="C2359" i="9"/>
  <c r="D2359" i="9"/>
  <c r="E2359" i="9"/>
  <c r="A2360" i="9"/>
  <c r="B2360" i="9"/>
  <c r="C2360" i="9"/>
  <c r="D2360" i="9"/>
  <c r="E2360" i="9"/>
  <c r="A2361" i="9"/>
  <c r="B2361" i="9"/>
  <c r="C2361" i="9"/>
  <c r="D2361" i="9"/>
  <c r="E2361" i="9"/>
  <c r="A2362" i="9"/>
  <c r="B2362" i="9"/>
  <c r="C2362" i="9"/>
  <c r="D2362" i="9"/>
  <c r="E2362" i="9"/>
  <c r="A2363" i="9"/>
  <c r="B2363" i="9"/>
  <c r="C2363" i="9"/>
  <c r="D2363" i="9"/>
  <c r="E2363" i="9"/>
  <c r="A2364" i="9"/>
  <c r="B2364" i="9"/>
  <c r="C2364" i="9"/>
  <c r="D2364" i="9"/>
  <c r="E2364" i="9"/>
  <c r="A2365" i="9"/>
  <c r="B2365" i="9"/>
  <c r="C2365" i="9"/>
  <c r="D2365" i="9"/>
  <c r="E2365" i="9"/>
  <c r="A2366" i="9"/>
  <c r="B2366" i="9"/>
  <c r="C2366" i="9"/>
  <c r="D2366" i="9"/>
  <c r="E2366" i="9"/>
  <c r="A2367" i="9"/>
  <c r="B2367" i="9"/>
  <c r="C2367" i="9"/>
  <c r="D2367" i="9"/>
  <c r="E2367" i="9"/>
  <c r="A2368" i="9"/>
  <c r="B2368" i="9"/>
  <c r="C2368" i="9"/>
  <c r="D2368" i="9"/>
  <c r="E2368" i="9"/>
  <c r="A2369" i="9"/>
  <c r="B2369" i="9"/>
  <c r="C2369" i="9"/>
  <c r="D2369" i="9"/>
  <c r="E2369" i="9"/>
  <c r="A2370" i="9"/>
  <c r="B2370" i="9"/>
  <c r="C2370" i="9"/>
  <c r="D2370" i="9"/>
  <c r="E2370" i="9"/>
  <c r="A2371" i="9"/>
  <c r="B2371" i="9"/>
  <c r="C2371" i="9"/>
  <c r="D2371" i="9"/>
  <c r="E2371" i="9"/>
  <c r="A2372" i="9"/>
  <c r="B2372" i="9"/>
  <c r="C2372" i="9"/>
  <c r="D2372" i="9"/>
  <c r="E2372" i="9"/>
  <c r="A2373" i="9"/>
  <c r="B2373" i="9"/>
  <c r="C2373" i="9"/>
  <c r="D2373" i="9"/>
  <c r="E2373" i="9"/>
  <c r="A2374" i="9"/>
  <c r="B2374" i="9"/>
  <c r="C2374" i="9"/>
  <c r="D2374" i="9"/>
  <c r="E2374" i="9"/>
  <c r="A2375" i="9"/>
  <c r="B2375" i="9"/>
  <c r="C2375" i="9"/>
  <c r="D2375" i="9"/>
  <c r="E2375" i="9"/>
  <c r="A2376" i="9"/>
  <c r="B2376" i="9"/>
  <c r="C2376" i="9"/>
  <c r="D2376" i="9"/>
  <c r="E2376" i="9"/>
  <c r="A2377" i="9"/>
  <c r="B2377" i="9"/>
  <c r="C2377" i="9"/>
  <c r="D2377" i="9"/>
  <c r="E2377" i="9"/>
  <c r="A2378" i="9"/>
  <c r="B2378" i="9"/>
  <c r="C2378" i="9"/>
  <c r="D2378" i="9"/>
  <c r="E2378" i="9"/>
  <c r="A2379" i="9"/>
  <c r="B2379" i="9"/>
  <c r="C2379" i="9"/>
  <c r="D2379" i="9"/>
  <c r="E2379" i="9"/>
  <c r="A2380" i="9"/>
  <c r="B2380" i="9"/>
  <c r="C2380" i="9"/>
  <c r="D2380" i="9"/>
  <c r="E2380" i="9"/>
  <c r="A2381" i="9"/>
  <c r="B2381" i="9"/>
  <c r="C2381" i="9"/>
  <c r="D2381" i="9"/>
  <c r="E2381" i="9"/>
  <c r="A2382" i="9"/>
  <c r="B2382" i="9"/>
  <c r="C2382" i="9"/>
  <c r="D2382" i="9"/>
  <c r="E2382" i="9"/>
  <c r="A2383" i="9"/>
  <c r="B2383" i="9"/>
  <c r="C2383" i="9"/>
  <c r="D2383" i="9"/>
  <c r="E2383" i="9"/>
  <c r="A2384" i="9"/>
  <c r="B2384" i="9"/>
  <c r="C2384" i="9"/>
  <c r="D2384" i="9"/>
  <c r="E2384" i="9"/>
  <c r="A2385" i="9"/>
  <c r="B2385" i="9"/>
  <c r="C2385" i="9"/>
  <c r="D2385" i="9"/>
  <c r="E2385" i="9"/>
  <c r="A2386" i="9"/>
  <c r="B2386" i="9"/>
  <c r="C2386" i="9"/>
  <c r="D2386" i="9"/>
  <c r="E2386" i="9"/>
  <c r="A2387" i="9"/>
  <c r="B2387" i="9"/>
  <c r="C2387" i="9"/>
  <c r="D2387" i="9"/>
  <c r="E2387" i="9"/>
  <c r="A2388" i="9"/>
  <c r="B2388" i="9"/>
  <c r="C2388" i="9"/>
  <c r="D2388" i="9"/>
  <c r="E2388" i="9"/>
  <c r="A2389" i="9"/>
  <c r="B2389" i="9"/>
  <c r="C2389" i="9"/>
  <c r="D2389" i="9"/>
  <c r="E2389" i="9"/>
  <c r="A2390" i="9"/>
  <c r="B2390" i="9"/>
  <c r="C2390" i="9"/>
  <c r="D2390" i="9"/>
  <c r="E2390" i="9"/>
  <c r="A2391" i="9"/>
  <c r="B2391" i="9"/>
  <c r="C2391" i="9"/>
  <c r="D2391" i="9"/>
  <c r="E2391" i="9"/>
  <c r="A2392" i="9"/>
  <c r="B2392" i="9"/>
  <c r="C2392" i="9"/>
  <c r="D2392" i="9"/>
  <c r="E2392" i="9"/>
  <c r="A2393" i="9"/>
  <c r="B2393" i="9"/>
  <c r="C2393" i="9"/>
  <c r="D2393" i="9"/>
  <c r="E2393" i="9"/>
  <c r="A2394" i="9"/>
  <c r="B2394" i="9"/>
  <c r="C2394" i="9"/>
  <c r="D2394" i="9"/>
  <c r="E2394" i="9"/>
  <c r="A2395" i="9"/>
  <c r="B2395" i="9"/>
  <c r="C2395" i="9"/>
  <c r="D2395" i="9"/>
  <c r="E2395" i="9"/>
  <c r="A2396" i="9"/>
  <c r="B2396" i="9"/>
  <c r="C2396" i="9"/>
  <c r="D2396" i="9"/>
  <c r="E2396" i="9"/>
  <c r="A2397" i="9"/>
  <c r="B2397" i="9"/>
  <c r="C2397" i="9"/>
  <c r="D2397" i="9"/>
  <c r="E2397" i="9"/>
  <c r="A2398" i="9"/>
  <c r="B2398" i="9"/>
  <c r="C2398" i="9"/>
  <c r="D2398" i="9"/>
  <c r="E2398" i="9"/>
  <c r="A2399" i="9"/>
  <c r="B2399" i="9"/>
  <c r="C2399" i="9"/>
  <c r="D2399" i="9"/>
  <c r="E2399" i="9"/>
  <c r="A2400" i="9"/>
  <c r="B2400" i="9"/>
  <c r="C2400" i="9"/>
  <c r="D2400" i="9"/>
  <c r="E2400" i="9"/>
  <c r="A2401" i="9"/>
  <c r="B2401" i="9"/>
  <c r="C2401" i="9"/>
  <c r="D2401" i="9"/>
  <c r="E2401" i="9"/>
  <c r="A2402" i="9"/>
  <c r="B2402" i="9"/>
  <c r="C2402" i="9"/>
  <c r="D2402" i="9"/>
  <c r="E2402" i="9"/>
  <c r="A2403" i="9"/>
  <c r="B2403" i="9"/>
  <c r="C2403" i="9"/>
  <c r="D2403" i="9"/>
  <c r="E2403" i="9"/>
  <c r="A2404" i="9"/>
  <c r="B2404" i="9"/>
  <c r="C2404" i="9"/>
  <c r="D2404" i="9"/>
  <c r="E2404" i="9"/>
  <c r="A2405" i="9"/>
  <c r="B2405" i="9"/>
  <c r="C2405" i="9"/>
  <c r="D2405" i="9"/>
  <c r="E2405" i="9"/>
  <c r="A2406" i="9"/>
  <c r="B2406" i="9"/>
  <c r="C2406" i="9"/>
  <c r="D2406" i="9"/>
  <c r="E2406" i="9"/>
  <c r="A2407" i="9"/>
  <c r="B2407" i="9"/>
  <c r="C2407" i="9"/>
  <c r="D2407" i="9"/>
  <c r="E2407" i="9"/>
  <c r="A2408" i="9"/>
  <c r="B2408" i="9"/>
  <c r="C2408" i="9"/>
  <c r="D2408" i="9"/>
  <c r="E2408" i="9"/>
  <c r="A2409" i="9"/>
  <c r="B2409" i="9"/>
  <c r="C2409" i="9"/>
  <c r="D2409" i="9"/>
  <c r="E2409" i="9"/>
  <c r="A2410" i="9"/>
  <c r="B2410" i="9"/>
  <c r="C2410" i="9"/>
  <c r="D2410" i="9"/>
  <c r="E2410" i="9"/>
  <c r="A2411" i="9"/>
  <c r="B2411" i="9"/>
  <c r="C2411" i="9"/>
  <c r="D2411" i="9"/>
  <c r="E2411" i="9"/>
  <c r="A2412" i="9"/>
  <c r="B2412" i="9"/>
  <c r="C2412" i="9"/>
  <c r="D2412" i="9"/>
  <c r="E2412" i="9"/>
  <c r="A2413" i="9"/>
  <c r="B2413" i="9"/>
  <c r="C2413" i="9"/>
  <c r="D2413" i="9"/>
  <c r="E2413" i="9"/>
  <c r="A2414" i="9"/>
  <c r="B2414" i="9"/>
  <c r="C2414" i="9"/>
  <c r="D2414" i="9"/>
  <c r="E2414" i="9"/>
  <c r="A2415" i="9"/>
  <c r="B2415" i="9"/>
  <c r="C2415" i="9"/>
  <c r="D2415" i="9"/>
  <c r="E2415" i="9"/>
  <c r="A2416" i="9"/>
  <c r="B2416" i="9"/>
  <c r="C2416" i="9"/>
  <c r="D2416" i="9"/>
  <c r="E2416" i="9"/>
  <c r="A2417" i="9"/>
  <c r="B2417" i="9"/>
  <c r="C2417" i="9"/>
  <c r="D2417" i="9"/>
  <c r="E2417" i="9"/>
  <c r="A2418" i="9"/>
  <c r="B2418" i="9"/>
  <c r="C2418" i="9"/>
  <c r="D2418" i="9"/>
  <c r="E2418" i="9"/>
  <c r="A2419" i="9"/>
  <c r="B2419" i="9"/>
  <c r="C2419" i="9"/>
  <c r="D2419" i="9"/>
  <c r="E2419" i="9"/>
  <c r="A2420" i="9"/>
  <c r="B2420" i="9"/>
  <c r="C2420" i="9"/>
  <c r="D2420" i="9"/>
  <c r="E2420" i="9"/>
  <c r="A2421" i="9"/>
  <c r="B2421" i="9"/>
  <c r="C2421" i="9"/>
  <c r="D2421" i="9"/>
  <c r="E2421" i="9"/>
  <c r="A2422" i="9"/>
  <c r="B2422" i="9"/>
  <c r="C2422" i="9"/>
  <c r="D2422" i="9"/>
  <c r="E2422" i="9"/>
  <c r="A2423" i="9"/>
  <c r="B2423" i="9"/>
  <c r="C2423" i="9"/>
  <c r="D2423" i="9"/>
  <c r="E2423" i="9"/>
  <c r="A2424" i="9"/>
  <c r="B2424" i="9"/>
  <c r="C2424" i="9"/>
  <c r="D2424" i="9"/>
  <c r="E2424" i="9"/>
  <c r="A2425" i="9"/>
  <c r="B2425" i="9"/>
  <c r="C2425" i="9"/>
  <c r="D2425" i="9"/>
  <c r="E2425" i="9"/>
  <c r="A2426" i="9"/>
  <c r="B2426" i="9"/>
  <c r="C2426" i="9"/>
  <c r="D2426" i="9"/>
  <c r="E2426" i="9"/>
  <c r="A2427" i="9"/>
  <c r="B2427" i="9"/>
  <c r="C2427" i="9"/>
  <c r="D2427" i="9"/>
  <c r="E2427" i="9"/>
  <c r="A2428" i="9"/>
  <c r="B2428" i="9"/>
  <c r="C2428" i="9"/>
  <c r="D2428" i="9"/>
  <c r="E2428" i="9"/>
  <c r="A2429" i="9"/>
  <c r="B2429" i="9"/>
  <c r="C2429" i="9"/>
  <c r="D2429" i="9"/>
  <c r="E2429" i="9"/>
  <c r="A2430" i="9"/>
  <c r="B2430" i="9"/>
  <c r="C2430" i="9"/>
  <c r="D2430" i="9"/>
  <c r="E2430" i="9"/>
  <c r="A2431" i="9"/>
  <c r="B2431" i="9"/>
  <c r="C2431" i="9"/>
  <c r="D2431" i="9"/>
  <c r="E2431" i="9"/>
  <c r="A2432" i="9"/>
  <c r="B2432" i="9"/>
  <c r="C2432" i="9"/>
  <c r="D2432" i="9"/>
  <c r="E2432" i="9"/>
  <c r="A2433" i="9"/>
  <c r="B2433" i="9"/>
  <c r="C2433" i="9"/>
  <c r="D2433" i="9"/>
  <c r="E2433" i="9"/>
  <c r="A2434" i="9"/>
  <c r="B2434" i="9"/>
  <c r="C2434" i="9"/>
  <c r="D2434" i="9"/>
  <c r="E2434" i="9"/>
  <c r="A2435" i="9"/>
  <c r="B2435" i="9"/>
  <c r="C2435" i="9"/>
  <c r="D2435" i="9"/>
  <c r="E2435" i="9"/>
  <c r="A2436" i="9"/>
  <c r="B2436" i="9"/>
  <c r="C2436" i="9"/>
  <c r="D2436" i="9"/>
  <c r="E2436" i="9"/>
  <c r="A2437" i="9"/>
  <c r="B2437" i="9"/>
  <c r="C2437" i="9"/>
  <c r="D2437" i="9"/>
  <c r="E2437" i="9"/>
  <c r="A2438" i="9"/>
  <c r="B2438" i="9"/>
  <c r="C2438" i="9"/>
  <c r="D2438" i="9"/>
  <c r="E2438" i="9"/>
  <c r="A2439" i="9"/>
  <c r="B2439" i="9"/>
  <c r="C2439" i="9"/>
  <c r="D2439" i="9"/>
  <c r="E2439" i="9"/>
  <c r="A2440" i="9"/>
  <c r="B2440" i="9"/>
  <c r="C2440" i="9"/>
  <c r="D2440" i="9"/>
  <c r="E2440" i="9"/>
  <c r="A2441" i="9"/>
  <c r="B2441" i="9"/>
  <c r="C2441" i="9"/>
  <c r="D2441" i="9"/>
  <c r="E2441" i="9"/>
  <c r="A2442" i="9"/>
  <c r="B2442" i="9"/>
  <c r="C2442" i="9"/>
  <c r="D2442" i="9"/>
  <c r="E2442" i="9"/>
  <c r="A2443" i="9"/>
  <c r="B2443" i="9"/>
  <c r="C2443" i="9"/>
  <c r="D2443" i="9"/>
  <c r="E2443" i="9"/>
  <c r="A2444" i="9"/>
  <c r="B2444" i="9"/>
  <c r="C2444" i="9"/>
  <c r="D2444" i="9"/>
  <c r="E2444" i="9"/>
  <c r="A2445" i="9"/>
  <c r="B2445" i="9"/>
  <c r="C2445" i="9"/>
  <c r="D2445" i="9"/>
  <c r="E2445" i="9"/>
  <c r="A2446" i="9"/>
  <c r="B2446" i="9"/>
  <c r="C2446" i="9"/>
  <c r="D2446" i="9"/>
  <c r="E2446" i="9"/>
  <c r="A2447" i="9"/>
  <c r="B2447" i="9"/>
  <c r="C2447" i="9"/>
  <c r="D2447" i="9"/>
  <c r="E2447" i="9"/>
  <c r="A2448" i="9"/>
  <c r="B2448" i="9"/>
  <c r="C2448" i="9"/>
  <c r="D2448" i="9"/>
  <c r="E2448" i="9"/>
  <c r="A2449" i="9"/>
  <c r="B2449" i="9"/>
  <c r="C2449" i="9"/>
  <c r="D2449" i="9"/>
  <c r="E2449" i="9"/>
  <c r="A2450" i="9"/>
  <c r="B2450" i="9"/>
  <c r="C2450" i="9"/>
  <c r="D2450" i="9"/>
  <c r="E2450" i="9"/>
  <c r="A2451" i="9"/>
  <c r="B2451" i="9"/>
  <c r="C2451" i="9"/>
  <c r="D2451" i="9"/>
  <c r="E2451" i="9"/>
  <c r="A2452" i="9"/>
  <c r="B2452" i="9"/>
  <c r="C2452" i="9"/>
  <c r="D2452" i="9"/>
  <c r="E2452" i="9"/>
  <c r="A2453" i="9"/>
  <c r="B2453" i="9"/>
  <c r="C2453" i="9"/>
  <c r="D2453" i="9"/>
  <c r="E2453" i="9"/>
  <c r="A2454" i="9"/>
  <c r="B2454" i="9"/>
  <c r="C2454" i="9"/>
  <c r="D2454" i="9"/>
  <c r="E2454" i="9"/>
  <c r="A2455" i="9"/>
  <c r="B2455" i="9"/>
  <c r="C2455" i="9"/>
  <c r="D2455" i="9"/>
  <c r="E2455" i="9"/>
  <c r="A2456" i="9"/>
  <c r="B2456" i="9"/>
  <c r="C2456" i="9"/>
  <c r="D2456" i="9"/>
  <c r="E2456" i="9"/>
  <c r="A2457" i="9"/>
  <c r="B2457" i="9"/>
  <c r="C2457" i="9"/>
  <c r="D2457" i="9"/>
  <c r="E2457" i="9"/>
  <c r="A2458" i="9"/>
  <c r="B2458" i="9"/>
  <c r="C2458" i="9"/>
  <c r="D2458" i="9"/>
  <c r="E2458" i="9"/>
  <c r="A2459" i="9"/>
  <c r="B2459" i="9"/>
  <c r="C2459" i="9"/>
  <c r="D2459" i="9"/>
  <c r="E2459" i="9"/>
  <c r="A2460" i="9"/>
  <c r="B2460" i="9"/>
  <c r="C2460" i="9"/>
  <c r="D2460" i="9"/>
  <c r="E2460" i="9"/>
  <c r="A2461" i="9"/>
  <c r="B2461" i="9"/>
  <c r="C2461" i="9"/>
  <c r="D2461" i="9"/>
  <c r="E2461" i="9"/>
  <c r="A2462" i="9"/>
  <c r="B2462" i="9"/>
  <c r="C2462" i="9"/>
  <c r="D2462" i="9"/>
  <c r="E2462" i="9"/>
  <c r="A2463" i="9"/>
  <c r="B2463" i="9"/>
  <c r="C2463" i="9"/>
  <c r="D2463" i="9"/>
  <c r="E2463" i="9"/>
  <c r="A2464" i="9"/>
  <c r="B2464" i="9"/>
  <c r="C2464" i="9"/>
  <c r="D2464" i="9"/>
  <c r="E2464" i="9"/>
  <c r="A2465" i="9"/>
  <c r="B2465" i="9"/>
  <c r="C2465" i="9"/>
  <c r="D2465" i="9"/>
  <c r="E2465" i="9"/>
  <c r="A2466" i="9"/>
  <c r="B2466" i="9"/>
  <c r="C2466" i="9"/>
  <c r="D2466" i="9"/>
  <c r="E2466" i="9"/>
  <c r="A2467" i="9"/>
  <c r="B2467" i="9"/>
  <c r="C2467" i="9"/>
  <c r="D2467" i="9"/>
  <c r="E2467" i="9"/>
  <c r="A2468" i="9"/>
  <c r="B2468" i="9"/>
  <c r="C2468" i="9"/>
  <c r="D2468" i="9"/>
  <c r="E2468" i="9"/>
  <c r="A2469" i="9"/>
  <c r="B2469" i="9"/>
  <c r="C2469" i="9"/>
  <c r="D2469" i="9"/>
  <c r="E2469" i="9"/>
  <c r="A2470" i="9"/>
  <c r="B2470" i="9"/>
  <c r="C2470" i="9"/>
  <c r="D2470" i="9"/>
  <c r="E2470" i="9"/>
  <c r="A2471" i="9"/>
  <c r="B2471" i="9"/>
  <c r="C2471" i="9"/>
  <c r="D2471" i="9"/>
  <c r="E2471" i="9"/>
  <c r="A2472" i="9"/>
  <c r="B2472" i="9"/>
  <c r="C2472" i="9"/>
  <c r="D2472" i="9"/>
  <c r="E2472" i="9"/>
  <c r="A2473" i="9"/>
  <c r="B2473" i="9"/>
  <c r="C2473" i="9"/>
  <c r="D2473" i="9"/>
  <c r="E2473" i="9"/>
  <c r="A2474" i="9"/>
  <c r="B2474" i="9"/>
  <c r="C2474" i="9"/>
  <c r="D2474" i="9"/>
  <c r="E2474" i="9"/>
  <c r="A2475" i="9"/>
  <c r="B2475" i="9"/>
  <c r="C2475" i="9"/>
  <c r="D2475" i="9"/>
  <c r="E2475" i="9"/>
  <c r="A2476" i="9"/>
  <c r="B2476" i="9"/>
  <c r="C2476" i="9"/>
  <c r="D2476" i="9"/>
  <c r="E2476" i="9"/>
  <c r="A2477" i="9"/>
  <c r="B2477" i="9"/>
  <c r="C2477" i="9"/>
  <c r="D2477" i="9"/>
  <c r="E2477" i="9"/>
  <c r="A2478" i="9"/>
  <c r="B2478" i="9"/>
  <c r="C2478" i="9"/>
  <c r="D2478" i="9"/>
  <c r="E2478" i="9"/>
  <c r="A2479" i="9"/>
  <c r="B2479" i="9"/>
  <c r="C2479" i="9"/>
  <c r="D2479" i="9"/>
  <c r="E2479" i="9"/>
  <c r="A2480" i="9"/>
  <c r="B2480" i="9"/>
  <c r="C2480" i="9"/>
  <c r="D2480" i="9"/>
  <c r="E2480" i="9"/>
  <c r="A2481" i="9"/>
  <c r="B2481" i="9"/>
  <c r="C2481" i="9"/>
  <c r="D2481" i="9"/>
  <c r="E2481" i="9"/>
  <c r="A2482" i="9"/>
  <c r="B2482" i="9"/>
  <c r="C2482" i="9"/>
  <c r="D2482" i="9"/>
  <c r="E2482" i="9"/>
  <c r="A2483" i="9"/>
  <c r="B2483" i="9"/>
  <c r="C2483" i="9"/>
  <c r="D2483" i="9"/>
  <c r="E2483" i="9"/>
  <c r="A2484" i="9"/>
  <c r="B2484" i="9"/>
  <c r="C2484" i="9"/>
  <c r="D2484" i="9"/>
  <c r="E2484" i="9"/>
  <c r="A2485" i="9"/>
  <c r="B2485" i="9"/>
  <c r="C2485" i="9"/>
  <c r="D2485" i="9"/>
  <c r="E2485" i="9"/>
  <c r="A2486" i="9"/>
  <c r="B2486" i="9"/>
  <c r="C2486" i="9"/>
  <c r="D2486" i="9"/>
  <c r="E2486" i="9"/>
  <c r="A2487" i="9"/>
  <c r="B2487" i="9"/>
  <c r="C2487" i="9"/>
  <c r="D2487" i="9"/>
  <c r="E2487" i="9"/>
  <c r="A2488" i="9"/>
  <c r="B2488" i="9"/>
  <c r="C2488" i="9"/>
  <c r="D2488" i="9"/>
  <c r="E2488" i="9"/>
  <c r="A2489" i="9"/>
  <c r="B2489" i="9"/>
  <c r="C2489" i="9"/>
  <c r="D2489" i="9"/>
  <c r="E2489" i="9"/>
  <c r="A2490" i="9"/>
  <c r="B2490" i="9"/>
  <c r="C2490" i="9"/>
  <c r="D2490" i="9"/>
  <c r="E2490" i="9"/>
  <c r="A2491" i="9"/>
  <c r="B2491" i="9"/>
  <c r="C2491" i="9"/>
  <c r="D2491" i="9"/>
  <c r="E2491" i="9"/>
  <c r="A2492" i="9"/>
  <c r="B2492" i="9"/>
  <c r="C2492" i="9"/>
  <c r="D2492" i="9"/>
  <c r="E2492" i="9"/>
  <c r="A2493" i="9"/>
  <c r="B2493" i="9"/>
  <c r="C2493" i="9"/>
  <c r="D2493" i="9"/>
  <c r="E2493" i="9"/>
  <c r="A2494" i="9"/>
  <c r="B2494" i="9"/>
  <c r="C2494" i="9"/>
  <c r="D2494" i="9"/>
  <c r="E2494" i="9"/>
  <c r="A2495" i="9"/>
  <c r="B2495" i="9"/>
  <c r="C2495" i="9"/>
  <c r="D2495" i="9"/>
  <c r="E2495" i="9"/>
  <c r="A2496" i="9"/>
  <c r="B2496" i="9"/>
  <c r="C2496" i="9"/>
  <c r="D2496" i="9"/>
  <c r="E2496" i="9"/>
  <c r="A2497" i="9"/>
  <c r="B2497" i="9"/>
  <c r="C2497" i="9"/>
  <c r="D2497" i="9"/>
  <c r="E2497" i="9"/>
  <c r="A2498" i="9"/>
  <c r="B2498" i="9"/>
  <c r="C2498" i="9"/>
  <c r="D2498" i="9"/>
  <c r="E2498" i="9"/>
  <c r="A2499" i="9"/>
  <c r="B2499" i="9"/>
  <c r="C2499" i="9"/>
  <c r="D2499" i="9"/>
  <c r="E2499" i="9"/>
  <c r="A2500" i="9"/>
  <c r="B2500" i="9"/>
  <c r="C2500" i="9"/>
  <c r="D2500" i="9"/>
  <c r="E2500" i="9"/>
  <c r="A2501" i="9"/>
  <c r="B2501" i="9"/>
  <c r="C2501" i="9"/>
  <c r="D2501" i="9"/>
  <c r="E2501" i="9"/>
  <c r="A2502" i="9"/>
  <c r="B2502" i="9"/>
  <c r="C2502" i="9"/>
  <c r="D2502" i="9"/>
  <c r="E2502" i="9"/>
  <c r="A2503" i="9"/>
  <c r="B2503" i="9"/>
  <c r="C2503" i="9"/>
  <c r="D2503" i="9"/>
  <c r="E2503" i="9"/>
  <c r="A2504" i="9"/>
  <c r="B2504" i="9"/>
  <c r="C2504" i="9"/>
  <c r="D2504" i="9"/>
  <c r="E2504" i="9"/>
  <c r="A2505" i="9"/>
  <c r="B2505" i="9"/>
  <c r="C2505" i="9"/>
  <c r="D2505" i="9"/>
  <c r="E2505" i="9"/>
  <c r="A2506" i="9"/>
  <c r="B2506" i="9"/>
  <c r="C2506" i="9"/>
  <c r="D2506" i="9"/>
  <c r="E2506" i="9"/>
  <c r="A2507" i="9"/>
  <c r="B2507" i="9"/>
  <c r="C2507" i="9"/>
  <c r="D2507" i="9"/>
  <c r="E2507" i="9"/>
  <c r="A2508" i="9"/>
  <c r="B2508" i="9"/>
  <c r="C2508" i="9"/>
  <c r="D2508" i="9"/>
  <c r="E2508" i="9"/>
  <c r="A2509" i="9"/>
  <c r="B2509" i="9"/>
  <c r="C2509" i="9"/>
  <c r="D2509" i="9"/>
  <c r="E2509" i="9"/>
  <c r="A2510" i="9"/>
  <c r="B2510" i="9"/>
  <c r="C2510" i="9"/>
  <c r="D2510" i="9"/>
  <c r="E2510" i="9"/>
  <c r="A2511" i="9"/>
  <c r="B2511" i="9"/>
  <c r="C2511" i="9"/>
  <c r="D2511" i="9"/>
  <c r="E2511" i="9"/>
  <c r="A2512" i="9"/>
  <c r="B2512" i="9"/>
  <c r="C2512" i="9"/>
  <c r="D2512" i="9"/>
  <c r="E2512" i="9"/>
  <c r="A2513" i="9"/>
  <c r="B2513" i="9"/>
  <c r="C2513" i="9"/>
  <c r="D2513" i="9"/>
  <c r="E2513" i="9"/>
  <c r="A2514" i="9"/>
  <c r="B2514" i="9"/>
  <c r="C2514" i="9"/>
  <c r="D2514" i="9"/>
  <c r="E2514" i="9"/>
  <c r="A2515" i="9"/>
  <c r="B2515" i="9"/>
  <c r="C2515" i="9"/>
  <c r="D2515" i="9"/>
  <c r="E2515" i="9"/>
  <c r="A2516" i="9"/>
  <c r="B2516" i="9"/>
  <c r="C2516" i="9"/>
  <c r="D2516" i="9"/>
  <c r="E2516" i="9"/>
  <c r="A2517" i="9"/>
  <c r="B2517" i="9"/>
  <c r="C2517" i="9"/>
  <c r="D2517" i="9"/>
  <c r="E2517" i="9"/>
  <c r="A2518" i="9"/>
  <c r="B2518" i="9"/>
  <c r="C2518" i="9"/>
  <c r="D2518" i="9"/>
  <c r="E2518" i="9"/>
  <c r="A2519" i="9"/>
  <c r="B2519" i="9"/>
  <c r="C2519" i="9"/>
  <c r="D2519" i="9"/>
  <c r="E2519" i="9"/>
  <c r="A2520" i="9"/>
  <c r="B2520" i="9"/>
  <c r="C2520" i="9"/>
  <c r="D2520" i="9"/>
  <c r="E2520" i="9"/>
  <c r="A2521" i="9"/>
  <c r="B2521" i="9"/>
  <c r="C2521" i="9"/>
  <c r="D2521" i="9"/>
  <c r="E2521" i="9"/>
  <c r="A2522" i="9"/>
  <c r="B2522" i="9"/>
  <c r="C2522" i="9"/>
  <c r="D2522" i="9"/>
  <c r="E2522" i="9"/>
  <c r="A2523" i="9"/>
  <c r="B2523" i="9"/>
  <c r="C2523" i="9"/>
  <c r="D2523" i="9"/>
  <c r="E2523" i="9"/>
  <c r="A2524" i="9"/>
  <c r="B2524" i="9"/>
  <c r="C2524" i="9"/>
  <c r="D2524" i="9"/>
  <c r="E2524" i="9"/>
  <c r="A2525" i="9"/>
  <c r="B2525" i="9"/>
  <c r="C2525" i="9"/>
  <c r="D2525" i="9"/>
  <c r="E2525" i="9"/>
  <c r="A2526" i="9"/>
  <c r="B2526" i="9"/>
  <c r="C2526" i="9"/>
  <c r="D2526" i="9"/>
  <c r="E2526" i="9"/>
  <c r="A2527" i="9"/>
  <c r="B2527" i="9"/>
  <c r="C2527" i="9"/>
  <c r="D2527" i="9"/>
  <c r="E2527" i="9"/>
  <c r="A2528" i="9"/>
  <c r="B2528" i="9"/>
  <c r="C2528" i="9"/>
  <c r="D2528" i="9"/>
  <c r="E2528" i="9"/>
  <c r="A2529" i="9"/>
  <c r="B2529" i="9"/>
  <c r="C2529" i="9"/>
  <c r="D2529" i="9"/>
  <c r="E2529" i="9"/>
  <c r="A2530" i="9"/>
  <c r="B2530" i="9"/>
  <c r="C2530" i="9"/>
  <c r="D2530" i="9"/>
  <c r="E2530" i="9"/>
  <c r="A2531" i="9"/>
  <c r="B2531" i="9"/>
  <c r="C2531" i="9"/>
  <c r="D2531" i="9"/>
  <c r="E2531" i="9"/>
  <c r="A2532" i="9"/>
  <c r="B2532" i="9"/>
  <c r="C2532" i="9"/>
  <c r="D2532" i="9"/>
  <c r="E2532" i="9"/>
  <c r="A2533" i="9"/>
  <c r="B2533" i="9"/>
  <c r="C2533" i="9"/>
  <c r="D2533" i="9"/>
  <c r="E2533" i="9"/>
  <c r="A2534" i="9"/>
  <c r="B2534" i="9"/>
  <c r="C2534" i="9"/>
  <c r="D2534" i="9"/>
  <c r="E2534" i="9"/>
  <c r="A2535" i="9"/>
  <c r="B2535" i="9"/>
  <c r="C2535" i="9"/>
  <c r="D2535" i="9"/>
  <c r="E2535" i="9"/>
  <c r="A2536" i="9"/>
  <c r="B2536" i="9"/>
  <c r="C2536" i="9"/>
  <c r="D2536" i="9"/>
  <c r="E2536" i="9"/>
  <c r="A2537" i="9"/>
  <c r="B2537" i="9"/>
  <c r="C2537" i="9"/>
  <c r="D2537" i="9"/>
  <c r="E2537" i="9"/>
  <c r="A2538" i="9"/>
  <c r="B2538" i="9"/>
  <c r="C2538" i="9"/>
  <c r="D2538" i="9"/>
  <c r="E2538" i="9"/>
  <c r="A2539" i="9"/>
  <c r="B2539" i="9"/>
  <c r="C2539" i="9"/>
  <c r="D2539" i="9"/>
  <c r="E2539" i="9"/>
  <c r="A2540" i="9"/>
  <c r="B2540" i="9"/>
  <c r="C2540" i="9"/>
  <c r="D2540" i="9"/>
  <c r="E2540" i="9"/>
  <c r="A2541" i="9"/>
  <c r="B2541" i="9"/>
  <c r="C2541" i="9"/>
  <c r="D2541" i="9"/>
  <c r="E2541" i="9"/>
  <c r="A2542" i="9"/>
  <c r="B2542" i="9"/>
  <c r="C2542" i="9"/>
  <c r="D2542" i="9"/>
  <c r="E2542" i="9"/>
  <c r="A2543" i="9"/>
  <c r="B2543" i="9"/>
  <c r="C2543" i="9"/>
  <c r="D2543" i="9"/>
  <c r="E2543" i="9"/>
  <c r="A2544" i="9"/>
  <c r="B2544" i="9"/>
  <c r="C2544" i="9"/>
  <c r="D2544" i="9"/>
  <c r="E2544" i="9"/>
  <c r="A2545" i="9"/>
  <c r="B2545" i="9"/>
  <c r="C2545" i="9"/>
  <c r="D2545" i="9"/>
  <c r="E2545" i="9"/>
  <c r="A2546" i="9"/>
  <c r="B2546" i="9"/>
  <c r="C2546" i="9"/>
  <c r="D2546" i="9"/>
  <c r="E2546" i="9"/>
  <c r="A2547" i="9"/>
  <c r="B2547" i="9"/>
  <c r="C2547" i="9"/>
  <c r="D2547" i="9"/>
  <c r="E2547" i="9"/>
  <c r="A2548" i="9"/>
  <c r="B2548" i="9"/>
  <c r="C2548" i="9"/>
  <c r="D2548" i="9"/>
  <c r="E2548" i="9"/>
  <c r="A2549" i="9"/>
  <c r="B2549" i="9"/>
  <c r="C2549" i="9"/>
  <c r="D2549" i="9"/>
  <c r="E2549" i="9"/>
  <c r="A2550" i="9"/>
  <c r="B2550" i="9"/>
  <c r="C2550" i="9"/>
  <c r="D2550" i="9"/>
  <c r="E2550" i="9"/>
  <c r="A2551" i="9"/>
  <c r="B2551" i="9"/>
  <c r="C2551" i="9"/>
  <c r="D2551" i="9"/>
  <c r="E2551" i="9"/>
  <c r="A2552" i="9"/>
  <c r="B2552" i="9"/>
  <c r="C2552" i="9"/>
  <c r="D2552" i="9"/>
  <c r="E2552" i="9"/>
  <c r="A2553" i="9"/>
  <c r="B2553" i="9"/>
  <c r="C2553" i="9"/>
  <c r="D2553" i="9"/>
  <c r="E2553" i="9"/>
  <c r="A2554" i="9"/>
  <c r="B2554" i="9"/>
  <c r="C2554" i="9"/>
  <c r="D2554" i="9"/>
  <c r="E2554" i="9"/>
  <c r="A2555" i="9"/>
  <c r="B2555" i="9"/>
  <c r="C2555" i="9"/>
  <c r="D2555" i="9"/>
  <c r="E2555" i="9"/>
  <c r="A2556" i="9"/>
  <c r="B2556" i="9"/>
  <c r="C2556" i="9"/>
  <c r="D2556" i="9"/>
  <c r="E2556" i="9"/>
  <c r="A2557" i="9"/>
  <c r="B2557" i="9"/>
  <c r="C2557" i="9"/>
  <c r="D2557" i="9"/>
  <c r="E2557" i="9"/>
  <c r="A2558" i="9"/>
  <c r="B2558" i="9"/>
  <c r="C2558" i="9"/>
  <c r="D2558" i="9"/>
  <c r="E2558" i="9"/>
  <c r="A2559" i="9"/>
  <c r="B2559" i="9"/>
  <c r="C2559" i="9"/>
  <c r="D2559" i="9"/>
  <c r="E2559" i="9"/>
  <c r="A2560" i="9"/>
  <c r="B2560" i="9"/>
  <c r="C2560" i="9"/>
  <c r="D2560" i="9"/>
  <c r="E2560" i="9"/>
  <c r="A2561" i="9"/>
  <c r="B2561" i="9"/>
  <c r="C2561" i="9"/>
  <c r="D2561" i="9"/>
  <c r="E2561" i="9"/>
  <c r="A2562" i="9"/>
  <c r="B2562" i="9"/>
  <c r="C2562" i="9"/>
  <c r="D2562" i="9"/>
  <c r="E2562" i="9"/>
  <c r="A2563" i="9"/>
  <c r="B2563" i="9"/>
  <c r="C2563" i="9"/>
  <c r="D2563" i="9"/>
  <c r="E2563" i="9"/>
  <c r="A2564" i="9"/>
  <c r="B2564" i="9"/>
  <c r="C2564" i="9"/>
  <c r="D2564" i="9"/>
  <c r="E2564" i="9"/>
  <c r="A2565" i="9"/>
  <c r="B2565" i="9"/>
  <c r="C2565" i="9"/>
  <c r="D2565" i="9"/>
  <c r="E2565" i="9"/>
  <c r="A2566" i="9"/>
  <c r="B2566" i="9"/>
  <c r="C2566" i="9"/>
  <c r="D2566" i="9"/>
  <c r="E2566" i="9"/>
  <c r="A2567" i="9"/>
  <c r="B2567" i="9"/>
  <c r="C2567" i="9"/>
  <c r="D2567" i="9"/>
  <c r="E2567" i="9"/>
  <c r="A2568" i="9"/>
  <c r="B2568" i="9"/>
  <c r="C2568" i="9"/>
  <c r="D2568" i="9"/>
  <c r="E2568" i="9"/>
  <c r="A2569" i="9"/>
  <c r="B2569" i="9"/>
  <c r="C2569" i="9"/>
  <c r="D2569" i="9"/>
  <c r="E2569" i="9"/>
  <c r="A2570" i="9"/>
  <c r="B2570" i="9"/>
  <c r="C2570" i="9"/>
  <c r="D2570" i="9"/>
  <c r="E2570" i="9"/>
  <c r="A2571" i="9"/>
  <c r="B2571" i="9"/>
  <c r="C2571" i="9"/>
  <c r="D2571" i="9"/>
  <c r="E2571" i="9"/>
  <c r="A2572" i="9"/>
  <c r="B2572" i="9"/>
  <c r="C2572" i="9"/>
  <c r="D2572" i="9"/>
  <c r="E2572" i="9"/>
  <c r="A2573" i="9"/>
  <c r="B2573" i="9"/>
  <c r="C2573" i="9"/>
  <c r="D2573" i="9"/>
  <c r="E2573" i="9"/>
  <c r="A2574" i="9"/>
  <c r="B2574" i="9"/>
  <c r="C2574" i="9"/>
  <c r="D2574" i="9"/>
  <c r="E2574" i="9"/>
  <c r="A2575" i="9"/>
  <c r="B2575" i="9"/>
  <c r="C2575" i="9"/>
  <c r="D2575" i="9"/>
  <c r="E2575" i="9"/>
  <c r="A2576" i="9"/>
  <c r="B2576" i="9"/>
  <c r="C2576" i="9"/>
  <c r="D2576" i="9"/>
  <c r="E2576" i="9"/>
  <c r="A2577" i="9"/>
  <c r="B2577" i="9"/>
  <c r="C2577" i="9"/>
  <c r="D2577" i="9"/>
  <c r="E2577" i="9"/>
  <c r="A2578" i="9"/>
  <c r="B2578" i="9"/>
  <c r="C2578" i="9"/>
  <c r="D2578" i="9"/>
  <c r="E2578" i="9"/>
  <c r="A2579" i="9"/>
  <c r="B2579" i="9"/>
  <c r="C2579" i="9"/>
  <c r="D2579" i="9"/>
  <c r="E2579" i="9"/>
  <c r="A2580" i="9"/>
  <c r="B2580" i="9"/>
  <c r="C2580" i="9"/>
  <c r="D2580" i="9"/>
  <c r="E2580" i="9"/>
  <c r="A2581" i="9"/>
  <c r="B2581" i="9"/>
  <c r="C2581" i="9"/>
  <c r="D2581" i="9"/>
  <c r="E2581" i="9"/>
  <c r="A2582" i="9"/>
  <c r="B2582" i="9"/>
  <c r="C2582" i="9"/>
  <c r="D2582" i="9"/>
  <c r="E2582" i="9"/>
  <c r="A2583" i="9"/>
  <c r="B2583" i="9"/>
  <c r="C2583" i="9"/>
  <c r="D2583" i="9"/>
  <c r="E2583" i="9"/>
  <c r="A2584" i="9"/>
  <c r="B2584" i="9"/>
  <c r="C2584" i="9"/>
  <c r="D2584" i="9"/>
  <c r="E2584" i="9"/>
  <c r="A2585" i="9"/>
  <c r="B2585" i="9"/>
  <c r="C2585" i="9"/>
  <c r="D2585" i="9"/>
  <c r="E2585" i="9"/>
  <c r="A2586" i="9"/>
  <c r="B2586" i="9"/>
  <c r="C2586" i="9"/>
  <c r="D2586" i="9"/>
  <c r="E2586" i="9"/>
  <c r="A2587" i="9"/>
  <c r="B2587" i="9"/>
  <c r="C2587" i="9"/>
  <c r="D2587" i="9"/>
  <c r="E2587" i="9"/>
  <c r="A2588" i="9"/>
  <c r="B2588" i="9"/>
  <c r="C2588" i="9"/>
  <c r="D2588" i="9"/>
  <c r="E2588" i="9"/>
  <c r="A2589" i="9"/>
  <c r="B2589" i="9"/>
  <c r="C2589" i="9"/>
  <c r="D2589" i="9"/>
  <c r="E2589" i="9"/>
  <c r="A2590" i="9"/>
  <c r="B2590" i="9"/>
  <c r="C2590" i="9"/>
  <c r="D2590" i="9"/>
  <c r="E2590" i="9"/>
  <c r="A2591" i="9"/>
  <c r="B2591" i="9"/>
  <c r="C2591" i="9"/>
  <c r="D2591" i="9"/>
  <c r="E2591" i="9"/>
  <c r="A2592" i="9"/>
  <c r="B2592" i="9"/>
  <c r="C2592" i="9"/>
  <c r="D2592" i="9"/>
  <c r="E2592" i="9"/>
  <c r="A2593" i="9"/>
  <c r="B2593" i="9"/>
  <c r="C2593" i="9"/>
  <c r="D2593" i="9"/>
  <c r="E2593" i="9"/>
  <c r="A2594" i="9"/>
  <c r="B2594" i="9"/>
  <c r="C2594" i="9"/>
  <c r="D2594" i="9"/>
  <c r="E2594" i="9"/>
  <c r="A2595" i="9"/>
  <c r="B2595" i="9"/>
  <c r="C2595" i="9"/>
  <c r="D2595" i="9"/>
  <c r="E2595" i="9"/>
  <c r="A2596" i="9"/>
  <c r="B2596" i="9"/>
  <c r="C2596" i="9"/>
  <c r="D2596" i="9"/>
  <c r="E2596" i="9"/>
  <c r="A2597" i="9"/>
  <c r="B2597" i="9"/>
  <c r="C2597" i="9"/>
  <c r="D2597" i="9"/>
  <c r="E2597" i="9"/>
  <c r="A2598" i="9"/>
  <c r="B2598" i="9"/>
  <c r="C2598" i="9"/>
  <c r="D2598" i="9"/>
  <c r="E2598" i="9"/>
  <c r="A2599" i="9"/>
  <c r="B2599" i="9"/>
  <c r="C2599" i="9"/>
  <c r="D2599" i="9"/>
  <c r="E2599" i="9"/>
  <c r="A2600" i="9"/>
  <c r="B2600" i="9"/>
  <c r="C2600" i="9"/>
  <c r="D2600" i="9"/>
  <c r="E2600" i="9"/>
  <c r="A2601" i="9"/>
  <c r="B2601" i="9"/>
  <c r="C2601" i="9"/>
  <c r="D2601" i="9"/>
  <c r="E2601" i="9"/>
  <c r="A2602" i="9"/>
  <c r="B2602" i="9"/>
  <c r="C2602" i="9"/>
  <c r="D2602" i="9"/>
  <c r="E2602" i="9"/>
  <c r="A2603" i="9"/>
  <c r="B2603" i="9"/>
  <c r="C2603" i="9"/>
  <c r="D2603" i="9"/>
  <c r="E2603" i="9"/>
  <c r="A2604" i="9"/>
  <c r="B2604" i="9"/>
  <c r="C2604" i="9"/>
  <c r="D2604" i="9"/>
  <c r="E2604" i="9"/>
  <c r="A2605" i="9"/>
  <c r="B2605" i="9"/>
  <c r="C2605" i="9"/>
  <c r="D2605" i="9"/>
  <c r="E2605" i="9"/>
  <c r="A2606" i="9"/>
  <c r="B2606" i="9"/>
  <c r="C2606" i="9"/>
  <c r="D2606" i="9"/>
  <c r="E2606" i="9"/>
  <c r="A2607" i="9"/>
  <c r="B2607" i="9"/>
  <c r="C2607" i="9"/>
  <c r="D2607" i="9"/>
  <c r="E2607" i="9"/>
  <c r="A2608" i="9"/>
  <c r="B2608" i="9"/>
  <c r="C2608" i="9"/>
  <c r="D2608" i="9"/>
  <c r="E2608" i="9"/>
  <c r="A2609" i="9"/>
  <c r="B2609" i="9"/>
  <c r="C2609" i="9"/>
  <c r="D2609" i="9"/>
  <c r="E2609" i="9"/>
  <c r="A2610" i="9"/>
  <c r="B2610" i="9"/>
  <c r="C2610" i="9"/>
  <c r="D2610" i="9"/>
  <c r="E2610" i="9"/>
  <c r="A2611" i="9"/>
  <c r="B2611" i="9"/>
  <c r="C2611" i="9"/>
  <c r="D2611" i="9"/>
  <c r="E2611" i="9"/>
  <c r="A2612" i="9"/>
  <c r="B2612" i="9"/>
  <c r="C2612" i="9"/>
  <c r="D2612" i="9"/>
  <c r="E2612" i="9"/>
  <c r="A2613" i="9"/>
  <c r="B2613" i="9"/>
  <c r="C2613" i="9"/>
  <c r="D2613" i="9"/>
  <c r="E2613" i="9"/>
  <c r="A2614" i="9"/>
  <c r="B2614" i="9"/>
  <c r="C2614" i="9"/>
  <c r="D2614" i="9"/>
  <c r="E2614" i="9"/>
  <c r="A2615" i="9"/>
  <c r="B2615" i="9"/>
  <c r="C2615" i="9"/>
  <c r="D2615" i="9"/>
  <c r="E2615" i="9"/>
  <c r="A2616" i="9"/>
  <c r="B2616" i="9"/>
  <c r="C2616" i="9"/>
  <c r="D2616" i="9"/>
  <c r="E2616" i="9"/>
  <c r="A2617" i="9"/>
  <c r="B2617" i="9"/>
  <c r="C2617" i="9"/>
  <c r="D2617" i="9"/>
  <c r="E2617" i="9"/>
  <c r="A2618" i="9"/>
  <c r="B2618" i="9"/>
  <c r="C2618" i="9"/>
  <c r="D2618" i="9"/>
  <c r="E2618" i="9"/>
  <c r="A2619" i="9"/>
  <c r="B2619" i="9"/>
  <c r="C2619" i="9"/>
  <c r="D2619" i="9"/>
  <c r="E2619" i="9"/>
  <c r="A2620" i="9"/>
  <c r="B2620" i="9"/>
  <c r="C2620" i="9"/>
  <c r="D2620" i="9"/>
  <c r="E2620" i="9"/>
  <c r="A2621" i="9"/>
  <c r="B2621" i="9"/>
  <c r="C2621" i="9"/>
  <c r="D2621" i="9"/>
  <c r="E2621" i="9"/>
  <c r="A2622" i="9"/>
  <c r="B2622" i="9"/>
  <c r="C2622" i="9"/>
  <c r="D2622" i="9"/>
  <c r="E2622" i="9"/>
  <c r="A2623" i="9"/>
  <c r="B2623" i="9"/>
  <c r="C2623" i="9"/>
  <c r="D2623" i="9"/>
  <c r="E2623" i="9"/>
  <c r="A2624" i="9"/>
  <c r="B2624" i="9"/>
  <c r="C2624" i="9"/>
  <c r="D2624" i="9"/>
  <c r="E2624" i="9"/>
  <c r="A2625" i="9"/>
  <c r="B2625" i="9"/>
  <c r="C2625" i="9"/>
  <c r="D2625" i="9"/>
  <c r="E2625" i="9"/>
  <c r="A2626" i="9"/>
  <c r="B2626" i="9"/>
  <c r="C2626" i="9"/>
  <c r="D2626" i="9"/>
  <c r="E2626" i="9"/>
  <c r="A2627" i="9"/>
  <c r="B2627" i="9"/>
  <c r="C2627" i="9"/>
  <c r="D2627" i="9"/>
  <c r="E2627" i="9"/>
  <c r="A2628" i="9"/>
  <c r="B2628" i="9"/>
  <c r="C2628" i="9"/>
  <c r="D2628" i="9"/>
  <c r="E2628" i="9"/>
  <c r="A2629" i="9"/>
  <c r="B2629" i="9"/>
  <c r="C2629" i="9"/>
  <c r="D2629" i="9"/>
  <c r="E2629" i="9"/>
  <c r="A2630" i="9"/>
  <c r="B2630" i="9"/>
  <c r="C2630" i="9"/>
  <c r="D2630" i="9"/>
  <c r="E2630" i="9"/>
  <c r="A2631" i="9"/>
  <c r="B2631" i="9"/>
  <c r="C2631" i="9"/>
  <c r="D2631" i="9"/>
  <c r="E2631" i="9"/>
  <c r="A2632" i="9"/>
  <c r="B2632" i="9"/>
  <c r="C2632" i="9"/>
  <c r="D2632" i="9"/>
  <c r="E2632" i="9"/>
  <c r="A2633" i="9"/>
  <c r="B2633" i="9"/>
  <c r="C2633" i="9"/>
  <c r="D2633" i="9"/>
  <c r="E2633" i="9"/>
  <c r="A2634" i="9"/>
  <c r="B2634" i="9"/>
  <c r="C2634" i="9"/>
  <c r="D2634" i="9"/>
  <c r="E2634" i="9"/>
  <c r="A2635" i="9"/>
  <c r="B2635" i="9"/>
  <c r="C2635" i="9"/>
  <c r="D2635" i="9"/>
  <c r="E2635" i="9"/>
  <c r="A2636" i="9"/>
  <c r="B2636" i="9"/>
  <c r="C2636" i="9"/>
  <c r="D2636" i="9"/>
  <c r="E2636" i="9"/>
  <c r="A2637" i="9"/>
  <c r="B2637" i="9"/>
  <c r="C2637" i="9"/>
  <c r="D2637" i="9"/>
  <c r="E2637" i="9"/>
  <c r="A2638" i="9"/>
  <c r="B2638" i="9"/>
  <c r="C2638" i="9"/>
  <c r="D2638" i="9"/>
  <c r="E2638" i="9"/>
  <c r="A2639" i="9"/>
  <c r="B2639" i="9"/>
  <c r="C2639" i="9"/>
  <c r="D2639" i="9"/>
  <c r="E2639" i="9"/>
  <c r="A2640" i="9"/>
  <c r="B2640" i="9"/>
  <c r="C2640" i="9"/>
  <c r="D2640" i="9"/>
  <c r="E2640" i="9"/>
  <c r="A2641" i="9"/>
  <c r="B2641" i="9"/>
  <c r="C2641" i="9"/>
  <c r="D2641" i="9"/>
  <c r="E2641" i="9"/>
  <c r="A2642" i="9"/>
  <c r="B2642" i="9"/>
  <c r="C2642" i="9"/>
  <c r="D2642" i="9"/>
  <c r="E2642" i="9"/>
  <c r="A2643" i="9"/>
  <c r="B2643" i="9"/>
  <c r="C2643" i="9"/>
  <c r="D2643" i="9"/>
  <c r="E2643" i="9"/>
  <c r="A2644" i="9"/>
  <c r="B2644" i="9"/>
  <c r="C2644" i="9"/>
  <c r="D2644" i="9"/>
  <c r="E2644" i="9"/>
  <c r="A2645" i="9"/>
  <c r="B2645" i="9"/>
  <c r="C2645" i="9"/>
  <c r="D2645" i="9"/>
  <c r="E2645" i="9"/>
  <c r="A2646" i="9"/>
  <c r="B2646" i="9"/>
  <c r="C2646" i="9"/>
  <c r="D2646" i="9"/>
  <c r="E2646" i="9"/>
  <c r="A2647" i="9"/>
  <c r="B2647" i="9"/>
  <c r="C2647" i="9"/>
  <c r="D2647" i="9"/>
  <c r="E2647" i="9"/>
  <c r="A2648" i="9"/>
  <c r="B2648" i="9"/>
  <c r="C2648" i="9"/>
  <c r="D2648" i="9"/>
  <c r="E2648" i="9"/>
  <c r="A2649" i="9"/>
  <c r="B2649" i="9"/>
  <c r="C2649" i="9"/>
  <c r="D2649" i="9"/>
  <c r="E2649" i="9"/>
  <c r="A2650" i="9"/>
  <c r="B2650" i="9"/>
  <c r="C2650" i="9"/>
  <c r="D2650" i="9"/>
  <c r="E2650" i="9"/>
  <c r="A2651" i="9"/>
  <c r="B2651" i="9"/>
  <c r="C2651" i="9"/>
  <c r="D2651" i="9"/>
  <c r="E2651" i="9"/>
  <c r="A2652" i="9"/>
  <c r="B2652" i="9"/>
  <c r="C2652" i="9"/>
  <c r="D2652" i="9"/>
  <c r="E2652" i="9"/>
  <c r="A2653" i="9"/>
  <c r="B2653" i="9"/>
  <c r="C2653" i="9"/>
  <c r="D2653" i="9"/>
  <c r="E2653" i="9"/>
  <c r="A2654" i="9"/>
  <c r="B2654" i="9"/>
  <c r="C2654" i="9"/>
  <c r="D2654" i="9"/>
  <c r="E2654" i="9"/>
  <c r="A2655" i="9"/>
  <c r="B2655" i="9"/>
  <c r="C2655" i="9"/>
  <c r="D2655" i="9"/>
  <c r="E2655" i="9"/>
  <c r="A2656" i="9"/>
  <c r="B2656" i="9"/>
  <c r="C2656" i="9"/>
  <c r="D2656" i="9"/>
  <c r="E2656" i="9"/>
  <c r="A2657" i="9"/>
  <c r="B2657" i="9"/>
  <c r="C2657" i="9"/>
  <c r="D2657" i="9"/>
  <c r="E2657" i="9"/>
  <c r="A2658" i="9"/>
  <c r="B2658" i="9"/>
  <c r="C2658" i="9"/>
  <c r="D2658" i="9"/>
  <c r="E2658" i="9"/>
  <c r="A2659" i="9"/>
  <c r="B2659" i="9"/>
  <c r="C2659" i="9"/>
  <c r="D2659" i="9"/>
  <c r="E2659" i="9"/>
  <c r="A2660" i="9"/>
  <c r="B2660" i="9"/>
  <c r="C2660" i="9"/>
  <c r="D2660" i="9"/>
  <c r="E2660" i="9"/>
  <c r="A2661" i="9"/>
  <c r="B2661" i="9"/>
  <c r="C2661" i="9"/>
  <c r="D2661" i="9"/>
  <c r="E2661" i="9"/>
  <c r="A2662" i="9"/>
  <c r="B2662" i="9"/>
  <c r="C2662" i="9"/>
  <c r="D2662" i="9"/>
  <c r="E2662" i="9"/>
  <c r="A2663" i="9"/>
  <c r="B2663" i="9"/>
  <c r="C2663" i="9"/>
  <c r="D2663" i="9"/>
  <c r="E2663" i="9"/>
  <c r="A2664" i="9"/>
  <c r="B2664" i="9"/>
  <c r="C2664" i="9"/>
  <c r="D2664" i="9"/>
  <c r="E2664" i="9"/>
  <c r="A2665" i="9"/>
  <c r="B2665" i="9"/>
  <c r="C2665" i="9"/>
  <c r="D2665" i="9"/>
  <c r="E2665" i="9"/>
  <c r="A2666" i="9"/>
  <c r="B2666" i="9"/>
  <c r="C2666" i="9"/>
  <c r="D2666" i="9"/>
  <c r="E2666" i="9"/>
  <c r="A2667" i="9"/>
  <c r="B2667" i="9"/>
  <c r="C2667" i="9"/>
  <c r="D2667" i="9"/>
  <c r="E2667" i="9"/>
  <c r="A2668" i="9"/>
  <c r="B2668" i="9"/>
  <c r="C2668" i="9"/>
  <c r="D2668" i="9"/>
  <c r="E2668" i="9"/>
  <c r="A2669" i="9"/>
  <c r="B2669" i="9"/>
  <c r="C2669" i="9"/>
  <c r="D2669" i="9"/>
  <c r="E2669" i="9"/>
  <c r="A2670" i="9"/>
  <c r="B2670" i="9"/>
  <c r="C2670" i="9"/>
  <c r="D2670" i="9"/>
  <c r="E2670" i="9"/>
  <c r="A2671" i="9"/>
  <c r="B2671" i="9"/>
  <c r="C2671" i="9"/>
  <c r="D2671" i="9"/>
  <c r="E2671" i="9"/>
  <c r="A2672" i="9"/>
  <c r="B2672" i="9"/>
  <c r="C2672" i="9"/>
  <c r="D2672" i="9"/>
  <c r="E2672" i="9"/>
  <c r="A2673" i="9"/>
  <c r="B2673" i="9"/>
  <c r="C2673" i="9"/>
  <c r="D2673" i="9"/>
  <c r="E2673" i="9"/>
  <c r="A2674" i="9"/>
  <c r="B2674" i="9"/>
  <c r="C2674" i="9"/>
  <c r="D2674" i="9"/>
  <c r="E2674" i="9"/>
  <c r="A2675" i="9"/>
  <c r="B2675" i="9"/>
  <c r="C2675" i="9"/>
  <c r="D2675" i="9"/>
  <c r="E2675" i="9"/>
  <c r="A2676" i="9"/>
  <c r="B2676" i="9"/>
  <c r="C2676" i="9"/>
  <c r="D2676" i="9"/>
  <c r="E2676" i="9"/>
  <c r="A2677" i="9"/>
  <c r="B2677" i="9"/>
  <c r="C2677" i="9"/>
  <c r="D2677" i="9"/>
  <c r="E2677" i="9"/>
  <c r="A2678" i="9"/>
  <c r="B2678" i="9"/>
  <c r="C2678" i="9"/>
  <c r="D2678" i="9"/>
  <c r="E2678" i="9"/>
  <c r="A2679" i="9"/>
  <c r="B2679" i="9"/>
  <c r="C2679" i="9"/>
  <c r="D2679" i="9"/>
  <c r="E2679" i="9"/>
  <c r="A2680" i="9"/>
  <c r="B2680" i="9"/>
  <c r="C2680" i="9"/>
  <c r="D2680" i="9"/>
  <c r="E2680" i="9"/>
  <c r="A2681" i="9"/>
  <c r="B2681" i="9"/>
  <c r="C2681" i="9"/>
  <c r="D2681" i="9"/>
  <c r="E2681" i="9"/>
  <c r="A2682" i="9"/>
  <c r="B2682" i="9"/>
  <c r="C2682" i="9"/>
  <c r="D2682" i="9"/>
  <c r="E2682" i="9"/>
  <c r="A2683" i="9"/>
  <c r="B2683" i="9"/>
  <c r="C2683" i="9"/>
  <c r="D2683" i="9"/>
  <c r="E2683" i="9"/>
  <c r="A2684" i="9"/>
  <c r="B2684" i="9"/>
  <c r="C2684" i="9"/>
  <c r="D2684" i="9"/>
  <c r="E2684" i="9"/>
  <c r="A2685" i="9"/>
  <c r="B2685" i="9"/>
  <c r="C2685" i="9"/>
  <c r="D2685" i="9"/>
  <c r="E2685" i="9"/>
  <c r="A2686" i="9"/>
  <c r="B2686" i="9"/>
  <c r="C2686" i="9"/>
  <c r="D2686" i="9"/>
  <c r="E2686" i="9"/>
  <c r="A2687" i="9"/>
  <c r="B2687" i="9"/>
  <c r="C2687" i="9"/>
  <c r="D2687" i="9"/>
  <c r="E2687" i="9"/>
  <c r="A2688" i="9"/>
  <c r="B2688" i="9"/>
  <c r="C2688" i="9"/>
  <c r="D2688" i="9"/>
  <c r="E2688" i="9"/>
  <c r="A2689" i="9"/>
  <c r="B2689" i="9"/>
  <c r="C2689" i="9"/>
  <c r="D2689" i="9"/>
  <c r="E2689" i="9"/>
  <c r="A2690" i="9"/>
  <c r="B2690" i="9"/>
  <c r="C2690" i="9"/>
  <c r="D2690" i="9"/>
  <c r="E2690" i="9"/>
  <c r="A2691" i="9"/>
  <c r="B2691" i="9"/>
  <c r="C2691" i="9"/>
  <c r="D2691" i="9"/>
  <c r="E2691" i="9"/>
  <c r="A2692" i="9"/>
  <c r="B2692" i="9"/>
  <c r="C2692" i="9"/>
  <c r="D2692" i="9"/>
  <c r="E2692" i="9"/>
  <c r="A2693" i="9"/>
  <c r="B2693" i="9"/>
  <c r="C2693" i="9"/>
  <c r="D2693" i="9"/>
  <c r="E2693" i="9"/>
  <c r="A2694" i="9"/>
  <c r="B2694" i="9"/>
  <c r="C2694" i="9"/>
  <c r="D2694" i="9"/>
  <c r="E2694" i="9"/>
  <c r="A2695" i="9"/>
  <c r="B2695" i="9"/>
  <c r="C2695" i="9"/>
  <c r="D2695" i="9"/>
  <c r="E2695" i="9"/>
  <c r="A2696" i="9"/>
  <c r="B2696" i="9"/>
  <c r="C2696" i="9"/>
  <c r="D2696" i="9"/>
  <c r="E2696" i="9"/>
  <c r="A2697" i="9"/>
  <c r="B2697" i="9"/>
  <c r="C2697" i="9"/>
  <c r="D2697" i="9"/>
  <c r="E2697" i="9"/>
  <c r="A2698" i="9"/>
  <c r="B2698" i="9"/>
  <c r="C2698" i="9"/>
  <c r="D2698" i="9"/>
  <c r="E2698" i="9"/>
  <c r="A2699" i="9"/>
  <c r="B2699" i="9"/>
  <c r="C2699" i="9"/>
  <c r="D2699" i="9"/>
  <c r="E2699" i="9"/>
  <c r="A2700" i="9"/>
  <c r="B2700" i="9"/>
  <c r="C2700" i="9"/>
  <c r="D2700" i="9"/>
  <c r="E2700" i="9"/>
  <c r="A2701" i="9"/>
  <c r="B2701" i="9"/>
  <c r="C2701" i="9"/>
  <c r="D2701" i="9"/>
  <c r="E2701" i="9"/>
  <c r="A2702" i="9"/>
  <c r="B2702" i="9"/>
  <c r="C2702" i="9"/>
  <c r="D2702" i="9"/>
  <c r="E2702" i="9"/>
  <c r="A2703" i="9"/>
  <c r="B2703" i="9"/>
  <c r="C2703" i="9"/>
  <c r="D2703" i="9"/>
  <c r="E2703" i="9"/>
  <c r="A2704" i="9"/>
  <c r="B2704" i="9"/>
  <c r="C2704" i="9"/>
  <c r="D2704" i="9"/>
  <c r="E2704" i="9"/>
  <c r="A2705" i="9"/>
  <c r="B2705" i="9"/>
  <c r="C2705" i="9"/>
  <c r="D2705" i="9"/>
  <c r="E2705" i="9"/>
  <c r="A2706" i="9"/>
  <c r="B2706" i="9"/>
  <c r="C2706" i="9"/>
  <c r="D2706" i="9"/>
  <c r="E2706" i="9"/>
  <c r="A2707" i="9"/>
  <c r="B2707" i="9"/>
  <c r="C2707" i="9"/>
  <c r="D2707" i="9"/>
  <c r="E2707" i="9"/>
  <c r="A2708" i="9"/>
  <c r="B2708" i="9"/>
  <c r="C2708" i="9"/>
  <c r="D2708" i="9"/>
  <c r="E2708" i="9"/>
  <c r="A2709" i="9"/>
  <c r="B2709" i="9"/>
  <c r="C2709" i="9"/>
  <c r="D2709" i="9"/>
  <c r="E2709" i="9"/>
  <c r="A2710" i="9"/>
  <c r="B2710" i="9"/>
  <c r="C2710" i="9"/>
  <c r="D2710" i="9"/>
  <c r="E2710" i="9"/>
  <c r="A2711" i="9"/>
  <c r="B2711" i="9"/>
  <c r="C2711" i="9"/>
  <c r="D2711" i="9"/>
  <c r="E2711" i="9"/>
  <c r="A2712" i="9"/>
  <c r="B2712" i="9"/>
  <c r="C2712" i="9"/>
  <c r="D2712" i="9"/>
  <c r="E2712" i="9"/>
  <c r="A2713" i="9"/>
  <c r="B2713" i="9"/>
  <c r="C2713" i="9"/>
  <c r="D2713" i="9"/>
  <c r="E2713" i="9"/>
  <c r="A2714" i="9"/>
  <c r="B2714" i="9"/>
  <c r="C2714" i="9"/>
  <c r="D2714" i="9"/>
  <c r="E2714" i="9"/>
  <c r="A2715" i="9"/>
  <c r="B2715" i="9"/>
  <c r="C2715" i="9"/>
  <c r="D2715" i="9"/>
  <c r="E2715" i="9"/>
  <c r="A2716" i="9"/>
  <c r="B2716" i="9"/>
  <c r="C2716" i="9"/>
  <c r="D2716" i="9"/>
  <c r="E2716" i="9"/>
  <c r="A2717" i="9"/>
  <c r="B2717" i="9"/>
  <c r="C2717" i="9"/>
  <c r="D2717" i="9"/>
  <c r="E2717" i="9"/>
  <c r="A2718" i="9"/>
  <c r="B2718" i="9"/>
  <c r="C2718" i="9"/>
  <c r="D2718" i="9"/>
  <c r="E2718" i="9"/>
  <c r="A2719" i="9"/>
  <c r="B2719" i="9"/>
  <c r="C2719" i="9"/>
  <c r="D2719" i="9"/>
  <c r="E2719" i="9"/>
  <c r="A2720" i="9"/>
  <c r="B2720" i="9"/>
  <c r="C2720" i="9"/>
  <c r="D2720" i="9"/>
  <c r="E2720" i="9"/>
  <c r="A2721" i="9"/>
  <c r="B2721" i="9"/>
  <c r="C2721" i="9"/>
  <c r="D2721" i="9"/>
  <c r="E2721" i="9"/>
  <c r="A2722" i="9"/>
  <c r="B2722" i="9"/>
  <c r="C2722" i="9"/>
  <c r="D2722" i="9"/>
  <c r="E2722" i="9"/>
  <c r="A2723" i="9"/>
  <c r="B2723" i="9"/>
  <c r="C2723" i="9"/>
  <c r="D2723" i="9"/>
  <c r="E2723" i="9"/>
  <c r="A2724" i="9"/>
  <c r="B2724" i="9"/>
  <c r="C2724" i="9"/>
  <c r="D2724" i="9"/>
  <c r="E2724" i="9"/>
  <c r="A2725" i="9"/>
  <c r="B2725" i="9"/>
  <c r="C2725" i="9"/>
  <c r="D2725" i="9"/>
  <c r="E2725" i="9"/>
  <c r="A2726" i="9"/>
  <c r="B2726" i="9"/>
  <c r="C2726" i="9"/>
  <c r="D2726" i="9"/>
  <c r="E2726" i="9"/>
  <c r="A2727" i="9"/>
  <c r="B2727" i="9"/>
  <c r="C2727" i="9"/>
  <c r="D2727" i="9"/>
  <c r="E2727" i="9"/>
  <c r="A2728" i="9"/>
  <c r="B2728" i="9"/>
  <c r="C2728" i="9"/>
  <c r="D2728" i="9"/>
  <c r="E2728" i="9"/>
  <c r="A2729" i="9"/>
  <c r="B2729" i="9"/>
  <c r="C2729" i="9"/>
  <c r="D2729" i="9"/>
  <c r="E2729" i="9"/>
  <c r="A2730" i="9"/>
  <c r="B2730" i="9"/>
  <c r="C2730" i="9"/>
  <c r="D2730" i="9"/>
  <c r="E2730" i="9"/>
  <c r="A2731" i="9"/>
  <c r="B2731" i="9"/>
  <c r="C2731" i="9"/>
  <c r="D2731" i="9"/>
  <c r="E2731" i="9"/>
  <c r="A2732" i="9"/>
  <c r="B2732" i="9"/>
  <c r="C2732" i="9"/>
  <c r="D2732" i="9"/>
  <c r="E2732" i="9"/>
  <c r="A2733" i="9"/>
  <c r="B2733" i="9"/>
  <c r="C2733" i="9"/>
  <c r="D2733" i="9"/>
  <c r="E2733" i="9"/>
  <c r="A2734" i="9"/>
  <c r="B2734" i="9"/>
  <c r="C2734" i="9"/>
  <c r="D2734" i="9"/>
  <c r="E2734" i="9"/>
  <c r="A2735" i="9"/>
  <c r="B2735" i="9"/>
  <c r="C2735" i="9"/>
  <c r="D2735" i="9"/>
  <c r="E2735" i="9"/>
  <c r="A2736" i="9"/>
  <c r="B2736" i="9"/>
  <c r="C2736" i="9"/>
  <c r="D2736" i="9"/>
  <c r="E2736" i="9"/>
  <c r="A2737" i="9"/>
  <c r="B2737" i="9"/>
  <c r="C2737" i="9"/>
  <c r="D2737" i="9"/>
  <c r="E2737" i="9"/>
  <c r="A2738" i="9"/>
  <c r="B2738" i="9"/>
  <c r="C2738" i="9"/>
  <c r="D2738" i="9"/>
  <c r="E2738" i="9"/>
  <c r="A2739" i="9"/>
  <c r="B2739" i="9"/>
  <c r="C2739" i="9"/>
  <c r="D2739" i="9"/>
  <c r="E2739" i="9"/>
  <c r="A2740" i="9"/>
  <c r="B2740" i="9"/>
  <c r="C2740" i="9"/>
  <c r="D2740" i="9"/>
  <c r="E2740" i="9"/>
  <c r="A2741" i="9"/>
  <c r="B2741" i="9"/>
  <c r="C2741" i="9"/>
  <c r="D2741" i="9"/>
  <c r="E2741" i="9"/>
  <c r="A2742" i="9"/>
  <c r="B2742" i="9"/>
  <c r="C2742" i="9"/>
  <c r="D2742" i="9"/>
  <c r="E2742" i="9"/>
  <c r="A2743" i="9"/>
  <c r="B2743" i="9"/>
  <c r="C2743" i="9"/>
  <c r="D2743" i="9"/>
  <c r="E2743" i="9"/>
  <c r="A2744" i="9"/>
  <c r="B2744" i="9"/>
  <c r="C2744" i="9"/>
  <c r="D2744" i="9"/>
  <c r="E2744" i="9"/>
  <c r="A2745" i="9"/>
  <c r="B2745" i="9"/>
  <c r="C2745" i="9"/>
  <c r="D2745" i="9"/>
  <c r="E2745" i="9"/>
  <c r="A2746" i="9"/>
  <c r="B2746" i="9"/>
  <c r="C2746" i="9"/>
  <c r="D2746" i="9"/>
  <c r="E2746" i="9"/>
  <c r="A2747" i="9"/>
  <c r="B2747" i="9"/>
  <c r="C2747" i="9"/>
  <c r="D2747" i="9"/>
  <c r="E2747" i="9"/>
  <c r="A2748" i="9"/>
  <c r="B2748" i="9"/>
  <c r="C2748" i="9"/>
  <c r="D2748" i="9"/>
  <c r="E2748" i="9"/>
  <c r="A2749" i="9"/>
  <c r="B2749" i="9"/>
  <c r="C2749" i="9"/>
  <c r="D2749" i="9"/>
  <c r="E2749" i="9"/>
  <c r="A2750" i="9"/>
  <c r="B2750" i="9"/>
  <c r="C2750" i="9"/>
  <c r="D2750" i="9"/>
  <c r="E2750" i="9"/>
  <c r="A2751" i="9"/>
  <c r="B2751" i="9"/>
  <c r="C2751" i="9"/>
  <c r="D2751" i="9"/>
  <c r="E2751" i="9"/>
  <c r="A2752" i="9"/>
  <c r="B2752" i="9"/>
  <c r="C2752" i="9"/>
  <c r="D2752" i="9"/>
  <c r="E2752" i="9"/>
  <c r="A2753" i="9"/>
  <c r="B2753" i="9"/>
  <c r="C2753" i="9"/>
  <c r="D2753" i="9"/>
  <c r="E2753" i="9"/>
  <c r="A2754" i="9"/>
  <c r="B2754" i="9"/>
  <c r="C2754" i="9"/>
  <c r="D2754" i="9"/>
  <c r="E2754" i="9"/>
  <c r="A2755" i="9"/>
  <c r="B2755" i="9"/>
  <c r="C2755" i="9"/>
  <c r="D2755" i="9"/>
  <c r="E2755" i="9"/>
  <c r="A2756" i="9"/>
  <c r="B2756" i="9"/>
  <c r="C2756" i="9"/>
  <c r="D2756" i="9"/>
  <c r="E2756" i="9"/>
  <c r="A2757" i="9"/>
  <c r="B2757" i="9"/>
  <c r="C2757" i="9"/>
  <c r="D2757" i="9"/>
  <c r="E2757" i="9"/>
  <c r="A2758" i="9"/>
  <c r="B2758" i="9"/>
  <c r="C2758" i="9"/>
  <c r="D2758" i="9"/>
  <c r="E2758" i="9"/>
  <c r="A2759" i="9"/>
  <c r="B2759" i="9"/>
  <c r="C2759" i="9"/>
  <c r="D2759" i="9"/>
  <c r="E2759" i="9"/>
  <c r="A2760" i="9"/>
  <c r="B2760" i="9"/>
  <c r="C2760" i="9"/>
  <c r="D2760" i="9"/>
  <c r="E2760" i="9"/>
  <c r="A2761" i="9"/>
  <c r="B2761" i="9"/>
  <c r="C2761" i="9"/>
  <c r="D2761" i="9"/>
  <c r="E2761" i="9"/>
  <c r="A2762" i="9"/>
  <c r="B2762" i="9"/>
  <c r="C2762" i="9"/>
  <c r="D2762" i="9"/>
  <c r="E2762" i="9"/>
  <c r="A2763" i="9"/>
  <c r="B2763" i="9"/>
  <c r="C2763" i="9"/>
  <c r="D2763" i="9"/>
  <c r="E2763" i="9"/>
  <c r="A2764" i="9"/>
  <c r="B2764" i="9"/>
  <c r="C2764" i="9"/>
  <c r="D2764" i="9"/>
  <c r="E2764" i="9"/>
  <c r="A2765" i="9"/>
  <c r="B2765" i="9"/>
  <c r="C2765" i="9"/>
  <c r="D2765" i="9"/>
  <c r="E2765" i="9"/>
  <c r="A2766" i="9"/>
  <c r="B2766" i="9"/>
  <c r="C2766" i="9"/>
  <c r="D2766" i="9"/>
  <c r="E2766" i="9"/>
  <c r="A2767" i="9"/>
  <c r="B2767" i="9"/>
  <c r="C2767" i="9"/>
  <c r="D2767" i="9"/>
  <c r="E2767" i="9"/>
  <c r="A2768" i="9"/>
  <c r="B2768" i="9"/>
  <c r="C2768" i="9"/>
  <c r="D2768" i="9"/>
  <c r="E2768" i="9"/>
  <c r="A2769" i="9"/>
  <c r="B2769" i="9"/>
  <c r="C2769" i="9"/>
  <c r="D2769" i="9"/>
  <c r="E2769" i="9"/>
  <c r="A2770" i="9"/>
  <c r="B2770" i="9"/>
  <c r="C2770" i="9"/>
  <c r="D2770" i="9"/>
  <c r="E2770" i="9"/>
  <c r="A2771" i="9"/>
  <c r="B2771" i="9"/>
  <c r="C2771" i="9"/>
  <c r="D2771" i="9"/>
  <c r="E2771" i="9"/>
  <c r="A2772" i="9"/>
  <c r="B2772" i="9"/>
  <c r="C2772" i="9"/>
  <c r="D2772" i="9"/>
  <c r="E2772" i="9"/>
  <c r="A2773" i="9"/>
  <c r="B2773" i="9"/>
  <c r="C2773" i="9"/>
  <c r="D2773" i="9"/>
  <c r="E2773" i="9"/>
  <c r="A2774" i="9"/>
  <c r="B2774" i="9"/>
  <c r="C2774" i="9"/>
  <c r="D2774" i="9"/>
  <c r="E2774" i="9"/>
  <c r="A2775" i="9"/>
  <c r="B2775" i="9"/>
  <c r="C2775" i="9"/>
  <c r="D2775" i="9"/>
  <c r="E2775" i="9"/>
  <c r="A2776" i="9"/>
  <c r="B2776" i="9"/>
  <c r="C2776" i="9"/>
  <c r="D2776" i="9"/>
  <c r="E2776" i="9"/>
  <c r="A2777" i="9"/>
  <c r="B2777" i="9"/>
  <c r="C2777" i="9"/>
  <c r="D2777" i="9"/>
  <c r="E2777" i="9"/>
  <c r="A2778" i="9"/>
  <c r="B2778" i="9"/>
  <c r="C2778" i="9"/>
  <c r="D2778" i="9"/>
  <c r="E2778" i="9"/>
  <c r="A2779" i="9"/>
  <c r="B2779" i="9"/>
  <c r="C2779" i="9"/>
  <c r="D2779" i="9"/>
  <c r="E2779" i="9"/>
  <c r="A2780" i="9"/>
  <c r="B2780" i="9"/>
  <c r="C2780" i="9"/>
  <c r="D2780" i="9"/>
  <c r="E2780" i="9"/>
  <c r="A2781" i="9"/>
  <c r="B2781" i="9"/>
  <c r="C2781" i="9"/>
  <c r="D2781" i="9"/>
  <c r="E2781" i="9"/>
  <c r="A2782" i="9"/>
  <c r="B2782" i="9"/>
  <c r="C2782" i="9"/>
  <c r="D2782" i="9"/>
  <c r="E2782" i="9"/>
  <c r="A2783" i="9"/>
  <c r="B2783" i="9"/>
  <c r="C2783" i="9"/>
  <c r="D2783" i="9"/>
  <c r="E2783" i="9"/>
  <c r="A2784" i="9"/>
  <c r="B2784" i="9"/>
  <c r="C2784" i="9"/>
  <c r="D2784" i="9"/>
  <c r="E2784" i="9"/>
  <c r="A2785" i="9"/>
  <c r="B2785" i="9"/>
  <c r="C2785" i="9"/>
  <c r="D2785" i="9"/>
  <c r="E2785" i="9"/>
  <c r="A2786" i="9"/>
  <c r="B2786" i="9"/>
  <c r="C2786" i="9"/>
  <c r="D2786" i="9"/>
  <c r="E2786" i="9"/>
  <c r="A2787" i="9"/>
  <c r="B2787" i="9"/>
  <c r="C2787" i="9"/>
  <c r="D2787" i="9"/>
  <c r="E2787" i="9"/>
  <c r="A2788" i="9"/>
  <c r="B2788" i="9"/>
  <c r="C2788" i="9"/>
  <c r="D2788" i="9"/>
  <c r="E2788" i="9"/>
  <c r="A2789" i="9"/>
  <c r="B2789" i="9"/>
  <c r="C2789" i="9"/>
  <c r="D2789" i="9"/>
  <c r="E2789" i="9"/>
  <c r="A2790" i="9"/>
  <c r="B2790" i="9"/>
  <c r="C2790" i="9"/>
  <c r="D2790" i="9"/>
  <c r="E2790" i="9"/>
  <c r="A2791" i="9"/>
  <c r="B2791" i="9"/>
  <c r="C2791" i="9"/>
  <c r="D2791" i="9"/>
  <c r="E2791" i="9"/>
  <c r="A2792" i="9"/>
  <c r="B2792" i="9"/>
  <c r="C2792" i="9"/>
  <c r="D2792" i="9"/>
  <c r="E2792" i="9"/>
  <c r="A2793" i="9"/>
  <c r="B2793" i="9"/>
  <c r="C2793" i="9"/>
  <c r="D2793" i="9"/>
  <c r="E2793" i="9"/>
  <c r="A2794" i="9"/>
  <c r="B2794" i="9"/>
  <c r="C2794" i="9"/>
  <c r="D2794" i="9"/>
  <c r="E2794" i="9"/>
  <c r="A2795" i="9"/>
  <c r="B2795" i="9"/>
  <c r="C2795" i="9"/>
  <c r="D2795" i="9"/>
  <c r="E2795" i="9"/>
  <c r="A2796" i="9"/>
  <c r="B2796" i="9"/>
  <c r="C2796" i="9"/>
  <c r="D2796" i="9"/>
  <c r="E2796" i="9"/>
  <c r="A2797" i="9"/>
  <c r="B2797" i="9"/>
  <c r="C2797" i="9"/>
  <c r="D2797" i="9"/>
  <c r="E2797" i="9"/>
  <c r="A2798" i="9"/>
  <c r="B2798" i="9"/>
  <c r="C2798" i="9"/>
  <c r="D2798" i="9"/>
  <c r="E2798" i="9"/>
  <c r="A2799" i="9"/>
  <c r="B2799" i="9"/>
  <c r="C2799" i="9"/>
  <c r="D2799" i="9"/>
  <c r="E2799" i="9"/>
  <c r="A2800" i="9"/>
  <c r="B2800" i="9"/>
  <c r="C2800" i="9"/>
  <c r="D2800" i="9"/>
  <c r="E2800" i="9"/>
  <c r="A2801" i="9"/>
  <c r="B2801" i="9"/>
  <c r="C2801" i="9"/>
  <c r="D2801" i="9"/>
  <c r="E2801" i="9"/>
  <c r="A2802" i="9"/>
  <c r="B2802" i="9"/>
  <c r="C2802" i="9"/>
  <c r="D2802" i="9"/>
  <c r="E2802" i="9"/>
  <c r="A2803" i="9"/>
  <c r="B2803" i="9"/>
  <c r="C2803" i="9"/>
  <c r="D2803" i="9"/>
  <c r="E2803" i="9"/>
  <c r="A2804" i="9"/>
  <c r="B2804" i="9"/>
  <c r="C2804" i="9"/>
  <c r="D2804" i="9"/>
  <c r="E2804" i="9"/>
  <c r="A2805" i="9"/>
  <c r="B2805" i="9"/>
  <c r="C2805" i="9"/>
  <c r="D2805" i="9"/>
  <c r="E2805" i="9"/>
  <c r="A2806" i="9"/>
  <c r="B2806" i="9"/>
  <c r="C2806" i="9"/>
  <c r="D2806" i="9"/>
  <c r="E2806" i="9"/>
  <c r="A2807" i="9"/>
  <c r="B2807" i="9"/>
  <c r="C2807" i="9"/>
  <c r="D2807" i="9"/>
  <c r="E2807" i="9"/>
  <c r="A2808" i="9"/>
  <c r="B2808" i="9"/>
  <c r="C2808" i="9"/>
  <c r="D2808" i="9"/>
  <c r="E2808" i="9"/>
  <c r="A2809" i="9"/>
  <c r="B2809" i="9"/>
  <c r="C2809" i="9"/>
  <c r="D2809" i="9"/>
  <c r="E2809" i="9"/>
  <c r="A2810" i="9"/>
  <c r="B2810" i="9"/>
  <c r="C2810" i="9"/>
  <c r="D2810" i="9"/>
  <c r="E2810" i="9"/>
  <c r="A2811" i="9"/>
  <c r="B2811" i="9"/>
  <c r="C2811" i="9"/>
  <c r="D2811" i="9"/>
  <c r="E2811" i="9"/>
  <c r="A2812" i="9"/>
  <c r="B2812" i="9"/>
  <c r="C2812" i="9"/>
  <c r="D2812" i="9"/>
  <c r="E2812" i="9"/>
  <c r="A2813" i="9"/>
  <c r="B2813" i="9"/>
  <c r="C2813" i="9"/>
  <c r="D2813" i="9"/>
  <c r="E2813" i="9"/>
  <c r="A2814" i="9"/>
  <c r="B2814" i="9"/>
  <c r="C2814" i="9"/>
  <c r="D2814" i="9"/>
  <c r="E2814" i="9"/>
  <c r="A2815" i="9"/>
  <c r="B2815" i="9"/>
  <c r="C2815" i="9"/>
  <c r="D2815" i="9"/>
  <c r="E2815" i="9"/>
  <c r="A2816" i="9"/>
  <c r="B2816" i="9"/>
  <c r="C2816" i="9"/>
  <c r="D2816" i="9"/>
  <c r="E2816" i="9"/>
  <c r="A2817" i="9"/>
  <c r="B2817" i="9"/>
  <c r="C2817" i="9"/>
  <c r="D2817" i="9"/>
  <c r="E2817" i="9"/>
  <c r="A2818" i="9"/>
  <c r="B2818" i="9"/>
  <c r="C2818" i="9"/>
  <c r="D2818" i="9"/>
  <c r="E2818" i="9"/>
  <c r="A2819" i="9"/>
  <c r="B2819" i="9"/>
  <c r="C2819" i="9"/>
  <c r="D2819" i="9"/>
  <c r="E2819" i="9"/>
  <c r="A2820" i="9"/>
  <c r="B2820" i="9"/>
  <c r="C2820" i="9"/>
  <c r="D2820" i="9"/>
  <c r="E2820" i="9"/>
  <c r="A2821" i="9"/>
  <c r="B2821" i="9"/>
  <c r="C2821" i="9"/>
  <c r="D2821" i="9"/>
  <c r="E2821" i="9"/>
  <c r="A2822" i="9"/>
  <c r="B2822" i="9"/>
  <c r="C2822" i="9"/>
  <c r="D2822" i="9"/>
  <c r="E2822" i="9"/>
  <c r="A2823" i="9"/>
  <c r="B2823" i="9"/>
  <c r="C2823" i="9"/>
  <c r="D2823" i="9"/>
  <c r="E2823" i="9"/>
  <c r="A2824" i="9"/>
  <c r="B2824" i="9"/>
  <c r="C2824" i="9"/>
  <c r="D2824" i="9"/>
  <c r="E2824" i="9"/>
  <c r="A2825" i="9"/>
  <c r="B2825" i="9"/>
  <c r="C2825" i="9"/>
  <c r="D2825" i="9"/>
  <c r="E2825" i="9"/>
  <c r="A2826" i="9"/>
  <c r="B2826" i="9"/>
  <c r="C2826" i="9"/>
  <c r="D2826" i="9"/>
  <c r="E2826" i="9"/>
  <c r="A2827" i="9"/>
  <c r="B2827" i="9"/>
  <c r="C2827" i="9"/>
  <c r="D2827" i="9"/>
  <c r="E2827" i="9"/>
  <c r="A2828" i="9"/>
  <c r="B2828" i="9"/>
  <c r="C2828" i="9"/>
  <c r="D2828" i="9"/>
  <c r="E2828" i="9"/>
  <c r="A2829" i="9"/>
  <c r="B2829" i="9"/>
  <c r="C2829" i="9"/>
  <c r="D2829" i="9"/>
  <c r="E2829" i="9"/>
  <c r="A2830" i="9"/>
  <c r="B2830" i="9"/>
  <c r="C2830" i="9"/>
  <c r="D2830" i="9"/>
  <c r="E2830" i="9"/>
  <c r="A2831" i="9"/>
  <c r="B2831" i="9"/>
  <c r="C2831" i="9"/>
  <c r="D2831" i="9"/>
  <c r="E2831" i="9"/>
  <c r="A2832" i="9"/>
  <c r="B2832" i="9"/>
  <c r="C2832" i="9"/>
  <c r="D2832" i="9"/>
  <c r="E2832" i="9"/>
  <c r="A2833" i="9"/>
  <c r="B2833" i="9"/>
  <c r="C2833" i="9"/>
  <c r="D2833" i="9"/>
  <c r="E2833" i="9"/>
  <c r="A2834" i="9"/>
  <c r="B2834" i="9"/>
  <c r="C2834" i="9"/>
  <c r="D2834" i="9"/>
  <c r="E2834" i="9"/>
  <c r="A2835" i="9"/>
  <c r="B2835" i="9"/>
  <c r="C2835" i="9"/>
  <c r="D2835" i="9"/>
  <c r="E2835" i="9"/>
  <c r="A2836" i="9"/>
  <c r="B2836" i="9"/>
  <c r="C2836" i="9"/>
  <c r="D2836" i="9"/>
  <c r="E2836" i="9"/>
  <c r="A2837" i="9"/>
  <c r="B2837" i="9"/>
  <c r="C2837" i="9"/>
  <c r="D2837" i="9"/>
  <c r="E2837" i="9"/>
  <c r="A2838" i="9"/>
  <c r="B2838" i="9"/>
  <c r="C2838" i="9"/>
  <c r="D2838" i="9"/>
  <c r="E2838" i="9"/>
  <c r="A2839" i="9"/>
  <c r="B2839" i="9"/>
  <c r="C2839" i="9"/>
  <c r="D2839" i="9"/>
  <c r="E2839" i="9"/>
  <c r="A2840" i="9"/>
  <c r="B2840" i="9"/>
  <c r="C2840" i="9"/>
  <c r="D2840" i="9"/>
  <c r="E2840" i="9"/>
  <c r="A2841" i="9"/>
  <c r="B2841" i="9"/>
  <c r="C2841" i="9"/>
  <c r="D2841" i="9"/>
  <c r="E2841" i="9"/>
  <c r="A2842" i="9"/>
  <c r="B2842" i="9"/>
  <c r="C2842" i="9"/>
  <c r="D2842" i="9"/>
  <c r="E2842" i="9"/>
  <c r="A2843" i="9"/>
  <c r="B2843" i="9"/>
  <c r="C2843" i="9"/>
  <c r="D2843" i="9"/>
  <c r="E2843" i="9"/>
  <c r="A2844" i="9"/>
  <c r="B2844" i="9"/>
  <c r="C2844" i="9"/>
  <c r="D2844" i="9"/>
  <c r="E2844" i="9"/>
  <c r="A2845" i="9"/>
  <c r="B2845" i="9"/>
  <c r="C2845" i="9"/>
  <c r="D2845" i="9"/>
  <c r="E2845" i="9"/>
  <c r="A2846" i="9"/>
  <c r="B2846" i="9"/>
  <c r="C2846" i="9"/>
  <c r="D2846" i="9"/>
  <c r="E2846" i="9"/>
  <c r="A2847" i="9"/>
  <c r="B2847" i="9"/>
  <c r="C2847" i="9"/>
  <c r="D2847" i="9"/>
  <c r="E2847" i="9"/>
  <c r="A2848" i="9"/>
  <c r="B2848" i="9"/>
  <c r="C2848" i="9"/>
  <c r="D2848" i="9"/>
  <c r="E2848" i="9"/>
  <c r="A2849" i="9"/>
  <c r="B2849" i="9"/>
  <c r="C2849" i="9"/>
  <c r="D2849" i="9"/>
  <c r="E2849" i="9"/>
  <c r="A2850" i="9"/>
  <c r="B2850" i="9"/>
  <c r="C2850" i="9"/>
  <c r="D2850" i="9"/>
  <c r="E2850" i="9"/>
  <c r="A2851" i="9"/>
  <c r="B2851" i="9"/>
  <c r="C2851" i="9"/>
  <c r="D2851" i="9"/>
  <c r="E2851" i="9"/>
  <c r="A2852" i="9"/>
  <c r="B2852" i="9"/>
  <c r="C2852" i="9"/>
  <c r="D2852" i="9"/>
  <c r="E2852" i="9"/>
  <c r="A2853" i="9"/>
  <c r="B2853" i="9"/>
  <c r="C2853" i="9"/>
  <c r="D2853" i="9"/>
  <c r="E2853" i="9"/>
  <c r="A2854" i="9"/>
  <c r="B2854" i="9"/>
  <c r="C2854" i="9"/>
  <c r="D2854" i="9"/>
  <c r="E2854" i="9"/>
  <c r="A2855" i="9"/>
  <c r="B2855" i="9"/>
  <c r="C2855" i="9"/>
  <c r="D2855" i="9"/>
  <c r="E2855" i="9"/>
  <c r="A2856" i="9"/>
  <c r="B2856" i="9"/>
  <c r="C2856" i="9"/>
  <c r="D2856" i="9"/>
  <c r="E2856" i="9"/>
  <c r="A2857" i="9"/>
  <c r="B2857" i="9"/>
  <c r="C2857" i="9"/>
  <c r="D2857" i="9"/>
  <c r="E2857" i="9"/>
  <c r="A2858" i="9"/>
  <c r="B2858" i="9"/>
  <c r="C2858" i="9"/>
  <c r="D2858" i="9"/>
  <c r="E2858" i="9"/>
  <c r="A2859" i="9"/>
  <c r="B2859" i="9"/>
  <c r="C2859" i="9"/>
  <c r="D2859" i="9"/>
  <c r="E2859" i="9"/>
  <c r="A2860" i="9"/>
  <c r="B2860" i="9"/>
  <c r="C2860" i="9"/>
  <c r="D2860" i="9"/>
  <c r="E2860" i="9"/>
  <c r="A2861" i="9"/>
  <c r="B2861" i="9"/>
  <c r="C2861" i="9"/>
  <c r="D2861" i="9"/>
  <c r="E2861" i="9"/>
  <c r="A2862" i="9"/>
  <c r="B2862" i="9"/>
  <c r="C2862" i="9"/>
  <c r="D2862" i="9"/>
  <c r="E2862" i="9"/>
  <c r="A2863" i="9"/>
  <c r="B2863" i="9"/>
  <c r="C2863" i="9"/>
  <c r="D2863" i="9"/>
  <c r="E2863" i="9"/>
  <c r="A2864" i="9"/>
  <c r="B2864" i="9"/>
  <c r="C2864" i="9"/>
  <c r="D2864" i="9"/>
  <c r="E2864" i="9"/>
  <c r="A2865" i="9"/>
  <c r="B2865" i="9"/>
  <c r="C2865" i="9"/>
  <c r="D2865" i="9"/>
  <c r="E2865" i="9"/>
  <c r="A2866" i="9"/>
  <c r="B2866" i="9"/>
  <c r="C2866" i="9"/>
  <c r="D2866" i="9"/>
  <c r="E2866" i="9"/>
  <c r="A2867" i="9"/>
  <c r="B2867" i="9"/>
  <c r="C2867" i="9"/>
  <c r="D2867" i="9"/>
  <c r="E2867" i="9"/>
  <c r="A2868" i="9"/>
  <c r="B2868" i="9"/>
  <c r="C2868" i="9"/>
  <c r="D2868" i="9"/>
  <c r="E2868" i="9"/>
  <c r="A2869" i="9"/>
  <c r="B2869" i="9"/>
  <c r="C2869" i="9"/>
  <c r="D2869" i="9"/>
  <c r="E2869" i="9"/>
  <c r="A2870" i="9"/>
  <c r="B2870" i="9"/>
  <c r="C2870" i="9"/>
  <c r="D2870" i="9"/>
  <c r="E2870" i="9"/>
  <c r="A2871" i="9"/>
  <c r="B2871" i="9"/>
  <c r="C2871" i="9"/>
  <c r="D2871" i="9"/>
  <c r="E2871" i="9"/>
  <c r="A2872" i="9"/>
  <c r="B2872" i="9"/>
  <c r="C2872" i="9"/>
  <c r="D2872" i="9"/>
  <c r="E2872" i="9"/>
  <c r="A2873" i="9"/>
  <c r="B2873" i="9"/>
  <c r="C2873" i="9"/>
  <c r="D2873" i="9"/>
  <c r="E2873" i="9"/>
  <c r="A2874" i="9"/>
  <c r="B2874" i="9"/>
  <c r="C2874" i="9"/>
  <c r="D2874" i="9"/>
  <c r="E2874" i="9"/>
  <c r="A2875" i="9"/>
  <c r="B2875" i="9"/>
  <c r="C2875" i="9"/>
  <c r="D2875" i="9"/>
  <c r="E2875" i="9"/>
  <c r="A2876" i="9"/>
  <c r="B2876" i="9"/>
  <c r="C2876" i="9"/>
  <c r="D2876" i="9"/>
  <c r="E2876" i="9"/>
  <c r="A2877" i="9"/>
  <c r="B2877" i="9"/>
  <c r="C2877" i="9"/>
  <c r="D2877" i="9"/>
  <c r="E2877" i="9"/>
  <c r="A2878" i="9"/>
  <c r="B2878" i="9"/>
  <c r="C2878" i="9"/>
  <c r="D2878" i="9"/>
  <c r="E2878" i="9"/>
  <c r="A2879" i="9"/>
  <c r="B2879" i="9"/>
  <c r="C2879" i="9"/>
  <c r="D2879" i="9"/>
  <c r="E2879" i="9"/>
  <c r="A2880" i="9"/>
  <c r="B2880" i="9"/>
  <c r="C2880" i="9"/>
  <c r="D2880" i="9"/>
  <c r="E2880" i="9"/>
  <c r="A2881" i="9"/>
  <c r="B2881" i="9"/>
  <c r="C2881" i="9"/>
  <c r="D2881" i="9"/>
  <c r="E2881" i="9"/>
  <c r="A2882" i="9"/>
  <c r="B2882" i="9"/>
  <c r="C2882" i="9"/>
  <c r="D2882" i="9"/>
  <c r="E2882" i="9"/>
  <c r="A2883" i="9"/>
  <c r="B2883" i="9"/>
  <c r="C2883" i="9"/>
  <c r="D2883" i="9"/>
  <c r="E2883" i="9"/>
  <c r="A2884" i="9"/>
  <c r="B2884" i="9"/>
  <c r="C2884" i="9"/>
  <c r="D2884" i="9"/>
  <c r="E2884" i="9"/>
  <c r="A2885" i="9"/>
  <c r="B2885" i="9"/>
  <c r="C2885" i="9"/>
  <c r="D2885" i="9"/>
  <c r="E2885" i="9"/>
  <c r="A2886" i="9"/>
  <c r="B2886" i="9"/>
  <c r="C2886" i="9"/>
  <c r="D2886" i="9"/>
  <c r="E2886" i="9"/>
  <c r="A2887" i="9"/>
  <c r="B2887" i="9"/>
  <c r="C2887" i="9"/>
  <c r="D2887" i="9"/>
  <c r="E2887" i="9"/>
  <c r="A2888" i="9"/>
  <c r="B2888" i="9"/>
  <c r="C2888" i="9"/>
  <c r="D2888" i="9"/>
  <c r="E2888" i="9"/>
  <c r="A2889" i="9"/>
  <c r="B2889" i="9"/>
  <c r="C2889" i="9"/>
  <c r="D2889" i="9"/>
  <c r="E2889" i="9"/>
  <c r="A2890" i="9"/>
  <c r="B2890" i="9"/>
  <c r="C2890" i="9"/>
  <c r="D2890" i="9"/>
  <c r="E2890" i="9"/>
  <c r="A2891" i="9"/>
  <c r="B2891" i="9"/>
  <c r="C2891" i="9"/>
  <c r="D2891" i="9"/>
  <c r="E2891" i="9"/>
  <c r="A2892" i="9"/>
  <c r="B2892" i="9"/>
  <c r="C2892" i="9"/>
  <c r="D2892" i="9"/>
  <c r="E2892" i="9"/>
  <c r="A2893" i="9"/>
  <c r="B2893" i="9"/>
  <c r="C2893" i="9"/>
  <c r="D2893" i="9"/>
  <c r="E2893" i="9"/>
  <c r="A2894" i="9"/>
  <c r="B2894" i="9"/>
  <c r="C2894" i="9"/>
  <c r="D2894" i="9"/>
  <c r="E2894" i="9"/>
  <c r="A2895" i="9"/>
  <c r="B2895" i="9"/>
  <c r="C2895" i="9"/>
  <c r="D2895" i="9"/>
  <c r="E2895" i="9"/>
  <c r="A2896" i="9"/>
  <c r="B2896" i="9"/>
  <c r="C2896" i="9"/>
  <c r="D2896" i="9"/>
  <c r="E2896" i="9"/>
  <c r="A2897" i="9"/>
  <c r="B2897" i="9"/>
  <c r="C2897" i="9"/>
  <c r="D2897" i="9"/>
  <c r="E2897" i="9"/>
  <c r="A2898" i="9"/>
  <c r="B2898" i="9"/>
  <c r="C2898" i="9"/>
  <c r="D2898" i="9"/>
  <c r="E2898" i="9"/>
  <c r="A2899" i="9"/>
  <c r="B2899" i="9"/>
  <c r="C2899" i="9"/>
  <c r="D2899" i="9"/>
  <c r="E2899" i="9"/>
  <c r="A2900" i="9"/>
  <c r="B2900" i="9"/>
  <c r="C2900" i="9"/>
  <c r="D2900" i="9"/>
  <c r="E2900" i="9"/>
  <c r="A2901" i="9"/>
  <c r="B2901" i="9"/>
  <c r="C2901" i="9"/>
  <c r="D2901" i="9"/>
  <c r="E2901" i="9"/>
  <c r="A2902" i="9"/>
  <c r="B2902" i="9"/>
  <c r="C2902" i="9"/>
  <c r="D2902" i="9"/>
  <c r="E2902" i="9"/>
  <c r="A2903" i="9"/>
  <c r="B2903" i="9"/>
  <c r="C2903" i="9"/>
  <c r="D2903" i="9"/>
  <c r="E2903" i="9"/>
  <c r="A2904" i="9"/>
  <c r="B2904" i="9"/>
  <c r="C2904" i="9"/>
  <c r="D2904" i="9"/>
  <c r="E2904" i="9"/>
  <c r="A2905" i="9"/>
  <c r="B2905" i="9"/>
  <c r="C2905" i="9"/>
  <c r="D2905" i="9"/>
  <c r="E2905" i="9"/>
  <c r="A2906" i="9"/>
  <c r="B2906" i="9"/>
  <c r="C2906" i="9"/>
  <c r="D2906" i="9"/>
  <c r="E2906" i="9"/>
  <c r="A2907" i="9"/>
  <c r="B2907" i="9"/>
  <c r="C2907" i="9"/>
  <c r="D2907" i="9"/>
  <c r="E2907" i="9"/>
  <c r="A2908" i="9"/>
  <c r="B2908" i="9"/>
  <c r="C2908" i="9"/>
  <c r="D2908" i="9"/>
  <c r="E2908" i="9"/>
  <c r="A2909" i="9"/>
  <c r="B2909" i="9"/>
  <c r="C2909" i="9"/>
  <c r="D2909" i="9"/>
  <c r="E2909" i="9"/>
  <c r="A2910" i="9"/>
  <c r="B2910" i="9"/>
  <c r="C2910" i="9"/>
  <c r="D2910" i="9"/>
  <c r="E2910" i="9"/>
  <c r="A2911" i="9"/>
  <c r="B2911" i="9"/>
  <c r="C2911" i="9"/>
  <c r="D2911" i="9"/>
  <c r="E2911" i="9"/>
  <c r="A2912" i="9"/>
  <c r="B2912" i="9"/>
  <c r="C2912" i="9"/>
  <c r="D2912" i="9"/>
  <c r="E2912" i="9"/>
  <c r="A2913" i="9"/>
  <c r="B2913" i="9"/>
  <c r="C2913" i="9"/>
  <c r="D2913" i="9"/>
  <c r="E2913" i="9"/>
  <c r="A2914" i="9"/>
  <c r="B2914" i="9"/>
  <c r="C2914" i="9"/>
  <c r="D2914" i="9"/>
  <c r="E2914" i="9"/>
  <c r="A2915" i="9"/>
  <c r="B2915" i="9"/>
  <c r="C2915" i="9"/>
  <c r="D2915" i="9"/>
  <c r="E2915" i="9"/>
  <c r="A2916" i="9"/>
  <c r="B2916" i="9"/>
  <c r="C2916" i="9"/>
  <c r="D2916" i="9"/>
  <c r="E2916" i="9"/>
  <c r="A2917" i="9"/>
  <c r="B2917" i="9"/>
  <c r="C2917" i="9"/>
  <c r="D2917" i="9"/>
  <c r="E2917" i="9"/>
  <c r="A2918" i="9"/>
  <c r="B2918" i="9"/>
  <c r="C2918" i="9"/>
  <c r="D2918" i="9"/>
  <c r="E2918" i="9"/>
  <c r="A2919" i="9"/>
  <c r="B2919" i="9"/>
  <c r="C2919" i="9"/>
  <c r="D2919" i="9"/>
  <c r="E2919" i="9"/>
  <c r="A2920" i="9"/>
  <c r="B2920" i="9"/>
  <c r="C2920" i="9"/>
  <c r="D2920" i="9"/>
  <c r="E2920" i="9"/>
  <c r="A2921" i="9"/>
  <c r="B2921" i="9"/>
  <c r="C2921" i="9"/>
  <c r="D2921" i="9"/>
  <c r="E2921" i="9"/>
  <c r="A2922" i="9"/>
  <c r="B2922" i="9"/>
  <c r="C2922" i="9"/>
  <c r="D2922" i="9"/>
  <c r="E2922" i="9"/>
  <c r="A2923" i="9"/>
  <c r="B2923" i="9"/>
  <c r="C2923" i="9"/>
  <c r="D2923" i="9"/>
  <c r="E2923" i="9"/>
  <c r="A2924" i="9"/>
  <c r="B2924" i="9"/>
  <c r="C2924" i="9"/>
  <c r="D2924" i="9"/>
  <c r="E2924" i="9"/>
  <c r="A2925" i="9"/>
  <c r="B2925" i="9"/>
  <c r="C2925" i="9"/>
  <c r="D2925" i="9"/>
  <c r="E2925" i="9"/>
  <c r="A2926" i="9"/>
  <c r="B2926" i="9"/>
  <c r="C2926" i="9"/>
  <c r="D2926" i="9"/>
  <c r="E2926" i="9"/>
  <c r="P12" i="5" l="1"/>
  <c r="P18" i="5"/>
  <c r="P77" i="5"/>
  <c r="P171" i="5"/>
  <c r="P293" i="5"/>
  <c r="P301" i="5"/>
  <c r="P315" i="5"/>
  <c r="P351" i="5"/>
  <c r="P357" i="5"/>
  <c r="P441" i="5"/>
  <c r="P584" i="5"/>
  <c r="P600" i="5"/>
  <c r="P722" i="5"/>
  <c r="P725" i="5"/>
  <c r="P775" i="5"/>
  <c r="P815" i="5"/>
  <c r="P2884" i="5"/>
  <c r="P898" i="5"/>
  <c r="P917" i="5"/>
  <c r="P918" i="5"/>
  <c r="P921" i="5"/>
  <c r="P968" i="5"/>
  <c r="P994" i="5"/>
  <c r="P1037" i="5"/>
  <c r="P1068" i="5"/>
  <c r="P1231" i="5"/>
  <c r="P1252" i="5"/>
  <c r="P1347" i="5"/>
  <c r="P1378" i="5"/>
  <c r="P1385" i="5"/>
  <c r="P1406" i="5"/>
  <c r="P2638" i="5"/>
  <c r="P1449" i="5"/>
  <c r="P1467" i="5"/>
  <c r="P1477" i="5"/>
  <c r="P1500" i="5"/>
  <c r="P1546" i="5"/>
  <c r="P1605" i="5"/>
  <c r="P1615" i="5"/>
  <c r="P1616" i="5"/>
  <c r="P1680" i="5"/>
  <c r="P1686" i="5"/>
  <c r="P1701" i="5"/>
  <c r="P1786" i="5"/>
  <c r="P1864" i="5"/>
  <c r="P1887" i="5"/>
  <c r="P1899" i="5"/>
  <c r="P2059" i="5"/>
  <c r="P2096" i="5"/>
  <c r="P2182" i="5"/>
  <c r="P1538" i="5"/>
  <c r="P2199" i="5"/>
  <c r="P2200" i="5"/>
  <c r="P2424" i="5"/>
  <c r="P2433" i="5"/>
  <c r="P2457" i="5"/>
  <c r="P2473" i="5"/>
  <c r="P2609" i="5"/>
  <c r="P2614" i="5"/>
  <c r="P2662" i="5"/>
  <c r="P2667" i="5"/>
  <c r="P2693" i="5"/>
  <c r="P2701" i="5"/>
  <c r="P2740" i="5"/>
  <c r="P2744" i="5"/>
  <c r="P2760" i="5"/>
  <c r="P2845" i="5"/>
  <c r="P2875" i="5"/>
  <c r="P2879" i="5"/>
  <c r="P2916" i="5"/>
  <c r="P2920" i="5"/>
  <c r="P2922" i="5"/>
  <c r="P1042" i="5"/>
  <c r="P35" i="5"/>
  <c r="P137" i="5"/>
  <c r="P199" i="5"/>
  <c r="P233" i="5"/>
  <c r="P298" i="5"/>
  <c r="P344" i="5"/>
  <c r="P377" i="5"/>
  <c r="P2335" i="5"/>
  <c r="P516" i="5"/>
  <c r="P795" i="5"/>
  <c r="P821" i="5"/>
  <c r="P843" i="5"/>
  <c r="P857" i="5"/>
  <c r="P959" i="5"/>
  <c r="P1005" i="5"/>
  <c r="P1033" i="5"/>
  <c r="P1157" i="5"/>
  <c r="P1301" i="5"/>
  <c r="P1468" i="5"/>
  <c r="P1480" i="5"/>
  <c r="P1537" i="5"/>
  <c r="P1542" i="5"/>
  <c r="P1570" i="5"/>
  <c r="P1614" i="5"/>
  <c r="P1710" i="5"/>
  <c r="P1802" i="5"/>
  <c r="P1951" i="5"/>
  <c r="P1999" i="5"/>
  <c r="P2237" i="5"/>
  <c r="P2398" i="5"/>
  <c r="P2484" i="5"/>
  <c r="P2487" i="5"/>
  <c r="P2640" i="5"/>
  <c r="P68" i="5"/>
  <c r="P2750" i="5"/>
  <c r="P2856" i="5"/>
  <c r="P2876" i="5"/>
  <c r="P520" i="5"/>
  <c r="P26" i="5"/>
  <c r="P40" i="5"/>
  <c r="P44" i="5"/>
  <c r="P115" i="5"/>
  <c r="P116" i="5"/>
  <c r="P142" i="5"/>
  <c r="P296" i="5"/>
  <c r="P2680" i="5"/>
  <c r="P358" i="5"/>
  <c r="P413" i="5"/>
  <c r="P454" i="5"/>
  <c r="P552" i="5"/>
  <c r="P659" i="5"/>
  <c r="P678" i="5"/>
  <c r="P711" i="5"/>
  <c r="P464" i="5"/>
  <c r="P783" i="5"/>
  <c r="P800" i="5"/>
  <c r="P870" i="5"/>
  <c r="P888" i="5"/>
  <c r="P933" i="5"/>
  <c r="P1010" i="5"/>
  <c r="P1075" i="5"/>
  <c r="P1143" i="5"/>
  <c r="P1208" i="5"/>
  <c r="P1216" i="5"/>
  <c r="P1251" i="5"/>
  <c r="P1366" i="5"/>
  <c r="P1492" i="5"/>
  <c r="P1508" i="5"/>
  <c r="P1511" i="5"/>
  <c r="P1694" i="5"/>
  <c r="P1705" i="5"/>
  <c r="P1709" i="5"/>
  <c r="P1714" i="5"/>
  <c r="P1752" i="5"/>
  <c r="P1780" i="5"/>
  <c r="P2126" i="5"/>
  <c r="P1801" i="5"/>
  <c r="P2061" i="5"/>
  <c r="P2357" i="5"/>
  <c r="P2418" i="5"/>
  <c r="P2475" i="5"/>
  <c r="P1593" i="5"/>
  <c r="P2509" i="5"/>
  <c r="P2520" i="5"/>
  <c r="P2625" i="5"/>
  <c r="P2630" i="5"/>
  <c r="P2733" i="5"/>
  <c r="P2746" i="5"/>
  <c r="P2761" i="5"/>
  <c r="P2874" i="5"/>
  <c r="P1276" i="5"/>
  <c r="P38" i="5"/>
  <c r="P69" i="5"/>
  <c r="P97" i="5"/>
  <c r="P106" i="5"/>
  <c r="P164" i="5"/>
  <c r="P220" i="5"/>
  <c r="P291" i="5"/>
  <c r="P292" i="5"/>
  <c r="P382" i="5"/>
  <c r="P388" i="5"/>
  <c r="P427" i="5"/>
  <c r="P446" i="5"/>
  <c r="P463" i="5"/>
  <c r="P466" i="5"/>
  <c r="P488" i="5"/>
  <c r="P539" i="5"/>
  <c r="P656" i="5"/>
  <c r="P664" i="5"/>
  <c r="P679" i="5"/>
  <c r="P701" i="5"/>
  <c r="P706" i="5"/>
  <c r="P715" i="5"/>
  <c r="P767" i="5"/>
  <c r="P771" i="5"/>
  <c r="P772" i="5"/>
  <c r="P844" i="5"/>
  <c r="P848" i="5"/>
  <c r="P849" i="5"/>
  <c r="P866" i="5"/>
  <c r="P931" i="5"/>
  <c r="P944" i="5"/>
  <c r="P1120" i="5"/>
  <c r="P1180" i="5"/>
  <c r="P1192" i="5"/>
  <c r="P1198" i="5"/>
  <c r="P1202" i="5"/>
  <c r="P986" i="5"/>
  <c r="P1336" i="5"/>
  <c r="P1342" i="5"/>
  <c r="P1391" i="5"/>
  <c r="P1427" i="5"/>
  <c r="P1441" i="5"/>
  <c r="P1583" i="5"/>
  <c r="P1668" i="5"/>
  <c r="P1693" i="5"/>
  <c r="P1695" i="5"/>
  <c r="P1732" i="5"/>
  <c r="P1796" i="5"/>
  <c r="P1815" i="5"/>
  <c r="P1842" i="5"/>
  <c r="P1843" i="5"/>
  <c r="P1877" i="5"/>
  <c r="P1890" i="5"/>
  <c r="P1979" i="5"/>
  <c r="P2117" i="5"/>
  <c r="P2125" i="5"/>
  <c r="P2130" i="5"/>
  <c r="P2162" i="5"/>
  <c r="P2189" i="5"/>
  <c r="P2279" i="5"/>
  <c r="P2280" i="5"/>
  <c r="P2350" i="5"/>
  <c r="P2355" i="5"/>
  <c r="P2371" i="5"/>
  <c r="P2439" i="5"/>
  <c r="P2442" i="5"/>
  <c r="P2444" i="5"/>
  <c r="P2464" i="5"/>
  <c r="P2529" i="5"/>
  <c r="P2530" i="5"/>
  <c r="P2563" i="5"/>
  <c r="P2646" i="5"/>
  <c r="P2658" i="5"/>
  <c r="P2669" i="5"/>
  <c r="P2775" i="5"/>
  <c r="P2791" i="5"/>
  <c r="P2824" i="5"/>
  <c r="P2850" i="5"/>
  <c r="P2906" i="5"/>
  <c r="P2909" i="5"/>
  <c r="P2910" i="5"/>
  <c r="P1687" i="5"/>
  <c r="P13" i="5"/>
  <c r="P39" i="5"/>
  <c r="P47" i="5"/>
  <c r="P58" i="5"/>
  <c r="P73" i="5"/>
  <c r="P99" i="5"/>
  <c r="P110" i="5"/>
  <c r="P172" i="5"/>
  <c r="P229" i="5"/>
  <c r="P312" i="5"/>
  <c r="P328" i="5"/>
  <c r="P378" i="5"/>
  <c r="P462" i="5"/>
  <c r="P494" i="5"/>
  <c r="P535" i="5"/>
  <c r="P560" i="5"/>
  <c r="P790" i="5"/>
  <c r="P805" i="5"/>
  <c r="P910" i="5"/>
  <c r="P914" i="5"/>
  <c r="P957" i="5"/>
  <c r="P960" i="5"/>
  <c r="P964" i="5"/>
  <c r="P1013" i="5"/>
  <c r="P1040" i="5"/>
  <c r="P1045" i="5"/>
  <c r="P1047" i="5"/>
  <c r="P1259" i="5"/>
  <c r="P1297" i="5"/>
  <c r="P1353" i="5"/>
  <c r="P1422" i="5"/>
  <c r="P1436" i="5"/>
  <c r="P1466" i="5"/>
  <c r="P1512" i="5"/>
  <c r="P2676" i="5"/>
  <c r="P1549" i="5"/>
  <c r="P1579" i="5"/>
  <c r="P1681" i="5"/>
  <c r="P1783" i="5"/>
  <c r="P132" i="5"/>
  <c r="P1863" i="5"/>
  <c r="P1931" i="5"/>
  <c r="P1989" i="5"/>
  <c r="P2022" i="5"/>
  <c r="P2084" i="5"/>
  <c r="P2124" i="5"/>
  <c r="P2150" i="5"/>
  <c r="P2163" i="5"/>
  <c r="P2298" i="5"/>
  <c r="P2347" i="5"/>
  <c r="P2370" i="5"/>
  <c r="P2416" i="5"/>
  <c r="P2423" i="5"/>
  <c r="P2486" i="5"/>
  <c r="P2557" i="5"/>
  <c r="P2645" i="5"/>
  <c r="P2861" i="5"/>
  <c r="P555" i="5"/>
  <c r="P5" i="5"/>
  <c r="P150" i="5"/>
  <c r="P349" i="5"/>
  <c r="P355" i="5"/>
  <c r="P392" i="5"/>
  <c r="P401" i="5"/>
  <c r="P445" i="5"/>
  <c r="P457" i="5"/>
  <c r="P557" i="5"/>
  <c r="P700" i="5"/>
  <c r="P720" i="5"/>
  <c r="P774" i="5"/>
  <c r="P777" i="5"/>
  <c r="P794" i="5"/>
  <c r="P893" i="5"/>
  <c r="P919" i="5"/>
  <c r="P937" i="5"/>
  <c r="P1072" i="5"/>
  <c r="P1110" i="5"/>
  <c r="P1136" i="5"/>
  <c r="P1138" i="5"/>
  <c r="P1139" i="5"/>
  <c r="P1560" i="5"/>
  <c r="P1597" i="5"/>
  <c r="P1800" i="5"/>
  <c r="P1982" i="5"/>
  <c r="P1983" i="5"/>
  <c r="P2036" i="5"/>
  <c r="P2149" i="5"/>
  <c r="P2158" i="5"/>
  <c r="P2183" i="5"/>
  <c r="P2352" i="5"/>
  <c r="P2353" i="5"/>
  <c r="P2384" i="5"/>
  <c r="P2394" i="5"/>
  <c r="P2458" i="5"/>
  <c r="P2467" i="5"/>
  <c r="P2474" i="5"/>
  <c r="P2514" i="5"/>
  <c r="P2523" i="5"/>
  <c r="P2583" i="5"/>
  <c r="P2623" i="5"/>
  <c r="P2660" i="5"/>
  <c r="P2671" i="5"/>
  <c r="P2702" i="5"/>
  <c r="P2721" i="5"/>
  <c r="P2742" i="5"/>
  <c r="P2859" i="5"/>
  <c r="P2915" i="5"/>
  <c r="P2154" i="5"/>
  <c r="P109" i="5"/>
  <c r="P162" i="5"/>
  <c r="P161" i="5"/>
  <c r="P200" i="5"/>
  <c r="P213" i="5"/>
  <c r="P222" i="5"/>
  <c r="P246" i="5"/>
  <c r="P276" i="5"/>
  <c r="P302" i="5"/>
  <c r="P304" i="5"/>
  <c r="P417" i="5"/>
  <c r="P500" i="5"/>
  <c r="P561" i="5"/>
  <c r="P641" i="5"/>
  <c r="P660" i="5"/>
  <c r="P744" i="5"/>
  <c r="P828" i="5"/>
  <c r="P833" i="5"/>
  <c r="P862" i="5"/>
  <c r="P863" i="5"/>
  <c r="P977" i="5"/>
  <c r="P1053" i="5"/>
  <c r="P1077" i="5"/>
  <c r="P1117" i="5"/>
  <c r="P1118" i="5"/>
  <c r="P1196" i="5"/>
  <c r="P1209" i="5"/>
  <c r="P1237" i="5"/>
  <c r="P1274" i="5"/>
  <c r="P1343" i="5"/>
  <c r="P1440" i="5"/>
  <c r="P1553" i="5"/>
  <c r="P1558" i="5"/>
  <c r="P1580" i="5"/>
  <c r="P1753" i="5"/>
  <c r="P1771" i="5"/>
  <c r="P1824" i="5"/>
  <c r="P1844" i="5"/>
  <c r="P1845" i="5"/>
  <c r="P1846" i="5"/>
  <c r="P1861" i="5"/>
  <c r="P1896" i="5"/>
  <c r="P1909" i="5"/>
  <c r="P1911" i="5"/>
  <c r="P1957" i="5"/>
  <c r="P1958" i="5"/>
  <c r="P1959" i="5"/>
  <c r="P1960" i="5"/>
  <c r="P1990" i="5"/>
  <c r="P1996" i="5"/>
  <c r="P2062" i="5"/>
  <c r="P2072" i="5"/>
  <c r="P2092" i="5"/>
  <c r="P2171" i="5"/>
  <c r="P2222" i="5"/>
  <c r="P2225" i="5"/>
  <c r="P2232" i="5"/>
  <c r="P2244" i="5"/>
  <c r="P2273" i="5"/>
  <c r="P2308" i="5"/>
  <c r="P2351" i="5"/>
  <c r="P2373" i="5"/>
  <c r="P2399" i="5"/>
  <c r="P2513" i="5"/>
  <c r="P2574" i="5"/>
  <c r="P2644" i="5"/>
  <c r="P2745" i="5"/>
  <c r="P2751" i="5"/>
  <c r="P2842" i="5"/>
  <c r="P2472" i="5"/>
  <c r="P1304" i="5"/>
  <c r="P1379" i="5"/>
  <c r="P1396" i="5"/>
  <c r="P1397" i="5"/>
  <c r="P1417" i="5"/>
  <c r="P1434" i="5"/>
  <c r="P1438" i="5"/>
  <c r="P1444" i="5"/>
  <c r="P1509" i="5"/>
  <c r="P1586" i="5"/>
  <c r="P1595" i="5"/>
  <c r="P1596" i="5"/>
  <c r="P1607" i="5"/>
  <c r="P1623" i="5"/>
  <c r="P1624" i="5"/>
  <c r="P1663" i="5"/>
  <c r="P1726" i="5"/>
  <c r="P1740" i="5"/>
  <c r="P1765" i="5"/>
  <c r="P1795" i="5"/>
  <c r="P1811" i="5"/>
  <c r="P1814" i="5"/>
  <c r="P1870" i="5"/>
  <c r="P1878" i="5"/>
  <c r="P1936" i="5"/>
  <c r="P1940" i="5"/>
  <c r="P1946" i="5"/>
  <c r="P1972" i="5"/>
  <c r="P1995" i="5"/>
  <c r="P2004" i="5"/>
  <c r="P2108" i="5"/>
  <c r="P2115" i="5"/>
  <c r="P2170" i="5"/>
  <c r="P2190" i="5"/>
  <c r="P2191" i="5"/>
  <c r="P2240" i="5"/>
  <c r="P2325" i="5"/>
  <c r="P2354" i="5"/>
  <c r="P2385" i="5"/>
  <c r="P2390" i="5"/>
  <c r="P2456" i="5"/>
  <c r="P2461" i="5"/>
  <c r="P2491" i="5"/>
  <c r="P2555" i="5"/>
  <c r="P2567" i="5"/>
  <c r="P2568" i="5"/>
  <c r="P2575" i="5"/>
  <c r="P2634" i="5"/>
  <c r="P2636" i="5"/>
  <c r="P2637" i="5"/>
  <c r="P2643" i="5"/>
  <c r="P2652" i="5"/>
  <c r="P2659" i="5"/>
  <c r="P2674" i="5"/>
  <c r="P2685" i="5"/>
  <c r="P2743" i="5"/>
  <c r="P2767" i="5"/>
  <c r="P2833" i="5"/>
  <c r="P2878" i="5"/>
  <c r="P2892" i="5"/>
  <c r="P2923" i="5"/>
  <c r="P2503" i="5"/>
  <c r="P10" i="5"/>
  <c r="P70" i="5"/>
  <c r="P126" i="5"/>
  <c r="P165" i="5"/>
  <c r="P224" i="5"/>
  <c r="P266" i="5"/>
  <c r="P290" i="5"/>
  <c r="P305" i="5"/>
  <c r="P426" i="5"/>
  <c r="P430" i="5"/>
  <c r="P447" i="5"/>
  <c r="P484" i="5"/>
  <c r="P496" i="5"/>
  <c r="P730" i="5"/>
  <c r="P680" i="5"/>
  <c r="P682" i="5"/>
  <c r="P687" i="5"/>
  <c r="P702" i="5"/>
  <c r="P738" i="5"/>
  <c r="P745" i="5"/>
  <c r="P746" i="5"/>
  <c r="P751" i="5"/>
  <c r="P816" i="5"/>
  <c r="P856" i="5"/>
  <c r="P946" i="5"/>
  <c r="P1021" i="5"/>
  <c r="P1071" i="5"/>
  <c r="P1074" i="5"/>
  <c r="P1131" i="5"/>
  <c r="P1170" i="5"/>
  <c r="P1358" i="5"/>
  <c r="P1383" i="5"/>
  <c r="P1534" i="5"/>
  <c r="P1543" i="5"/>
  <c r="P1544" i="5"/>
  <c r="P1557" i="5"/>
  <c r="P1565" i="5"/>
  <c r="P1609" i="5"/>
  <c r="P1611" i="5"/>
  <c r="P1666" i="5"/>
  <c r="P1672" i="5"/>
  <c r="P1685" i="5"/>
  <c r="P1702" i="5"/>
  <c r="P1727" i="5"/>
  <c r="P1734" i="5"/>
  <c r="P1857" i="5"/>
  <c r="P1876" i="5"/>
  <c r="P1879" i="5"/>
  <c r="P1925" i="5"/>
  <c r="P1926" i="5"/>
  <c r="P2148" i="5"/>
  <c r="P2230" i="5"/>
  <c r="P2270" i="5"/>
  <c r="P2274" i="5"/>
  <c r="P2345" i="5"/>
  <c r="P2417" i="5"/>
  <c r="P2496" i="5"/>
  <c r="P2497" i="5"/>
  <c r="P2498" i="5"/>
  <c r="P2499" i="5"/>
  <c r="P2500" i="5"/>
  <c r="P2502" i="5"/>
  <c r="P2581" i="5"/>
  <c r="P2616" i="5"/>
  <c r="P2629" i="5"/>
  <c r="P2709" i="5"/>
  <c r="P2506" i="5"/>
  <c r="P111" i="5"/>
  <c r="P141" i="5"/>
  <c r="P148" i="5"/>
  <c r="P151" i="5"/>
  <c r="P159" i="5"/>
  <c r="P160" i="5"/>
  <c r="P198" i="5"/>
  <c r="P234" i="5"/>
  <c r="P244" i="5"/>
  <c r="P279" i="5"/>
  <c r="P336" i="5"/>
  <c r="P380" i="5"/>
  <c r="P411" i="5"/>
  <c r="P422" i="5"/>
  <c r="P435" i="5"/>
  <c r="P442" i="5"/>
  <c r="P443" i="5"/>
  <c r="P449" i="5"/>
  <c r="P461" i="5"/>
  <c r="P473" i="5"/>
  <c r="P499" i="5"/>
  <c r="P533" i="5"/>
  <c r="P646" i="5"/>
  <c r="P672" i="5"/>
  <c r="P688" i="5"/>
  <c r="P696" i="5"/>
  <c r="P697" i="5"/>
  <c r="P830" i="5"/>
  <c r="P882" i="5"/>
  <c r="P908" i="5"/>
  <c r="P976" i="5"/>
  <c r="P989" i="5"/>
  <c r="P1020" i="5"/>
  <c r="P1055" i="5"/>
  <c r="P1108" i="5"/>
  <c r="P1133" i="5"/>
  <c r="P1267" i="5"/>
  <c r="P1404" i="5"/>
  <c r="P1407" i="5"/>
  <c r="P851" i="5"/>
  <c r="P1465" i="5"/>
  <c r="P1503" i="5"/>
  <c r="P1556" i="5"/>
  <c r="P1588" i="5"/>
  <c r="P1630" i="5"/>
  <c r="P1766" i="5"/>
  <c r="P1050" i="5"/>
  <c r="P2546" i="5"/>
  <c r="P1797" i="5"/>
  <c r="P1813" i="5"/>
  <c r="P1833" i="5"/>
  <c r="P1937" i="5"/>
  <c r="P2013" i="5"/>
  <c r="P2031" i="5"/>
  <c r="P2113" i="5"/>
  <c r="P2129" i="5"/>
  <c r="P2164" i="5"/>
  <c r="P2221" i="5"/>
  <c r="P2238" i="5"/>
  <c r="P2317" i="5"/>
  <c r="P2395" i="5"/>
  <c r="P2426" i="5"/>
  <c r="P2485" i="5"/>
  <c r="P2488" i="5"/>
  <c r="P2524" i="5"/>
  <c r="P2641" i="5"/>
  <c r="P2687" i="5"/>
  <c r="P2729" i="5"/>
  <c r="P2752" i="5"/>
  <c r="P2840" i="5"/>
  <c r="P2855" i="5"/>
  <c r="P2924" i="5"/>
  <c r="P33" i="5"/>
  <c r="P95" i="5"/>
  <c r="P118" i="5"/>
  <c r="P158" i="5"/>
  <c r="P242" i="5"/>
  <c r="P303" i="5"/>
  <c r="P307" i="5"/>
  <c r="P418" i="5"/>
  <c r="P497" i="5"/>
  <c r="P554" i="5"/>
  <c r="P606" i="5"/>
  <c r="P818" i="5"/>
  <c r="P854" i="5"/>
  <c r="P861" i="5"/>
  <c r="P867" i="5"/>
  <c r="P874" i="5"/>
  <c r="P2333" i="5"/>
  <c r="P941" i="5"/>
  <c r="P1070" i="5"/>
  <c r="P1195" i="5"/>
  <c r="P1225" i="5"/>
  <c r="P1293" i="5"/>
  <c r="P1351" i="5"/>
  <c r="P1425" i="5"/>
  <c r="P1453" i="5"/>
  <c r="P1471" i="5"/>
  <c r="P1524" i="5"/>
  <c r="P1540" i="5"/>
  <c r="P1559" i="5"/>
  <c r="P1669" i="5"/>
  <c r="P1819" i="5"/>
  <c r="P1832" i="5"/>
  <c r="P1835" i="5"/>
  <c r="P1847" i="5"/>
  <c r="P2073" i="5"/>
  <c r="P2152" i="5"/>
  <c r="P2217" i="5"/>
  <c r="P2310" i="5"/>
  <c r="P2321" i="5"/>
  <c r="P2378" i="5"/>
  <c r="P2401" i="5"/>
  <c r="P2468" i="5"/>
  <c r="P2544" i="5"/>
  <c r="P2665" i="5"/>
  <c r="P2699" i="5"/>
  <c r="P2703" i="5"/>
  <c r="P2712" i="5"/>
  <c r="P2727" i="5"/>
  <c r="P2772" i="5"/>
  <c r="P2819" i="5"/>
  <c r="P2882" i="5"/>
  <c r="P51" i="5"/>
  <c r="P24" i="5"/>
  <c r="P32" i="5"/>
  <c r="P94" i="5"/>
  <c r="P41" i="5"/>
  <c r="P190" i="5"/>
  <c r="P210" i="5"/>
  <c r="P326" i="5"/>
  <c r="P354" i="5"/>
  <c r="P423" i="5"/>
  <c r="P425" i="5"/>
  <c r="P455" i="5"/>
  <c r="P470" i="5"/>
  <c r="P471" i="5"/>
  <c r="P508" i="5"/>
  <c r="P618" i="5"/>
  <c r="P628" i="5"/>
  <c r="P638" i="5"/>
  <c r="P673" i="5"/>
  <c r="P676" i="5"/>
  <c r="P699" i="5"/>
  <c r="P764" i="5"/>
  <c r="P766" i="5"/>
  <c r="P227" i="5"/>
  <c r="P896" i="5"/>
  <c r="P901" i="5"/>
  <c r="P1057" i="5"/>
  <c r="P1135" i="5"/>
  <c r="P1338" i="5"/>
  <c r="P1357" i="5"/>
  <c r="P1367" i="5"/>
  <c r="P1496" i="5"/>
  <c r="P1516" i="5"/>
  <c r="P1567" i="5"/>
  <c r="P1563" i="5"/>
  <c r="P1566" i="5"/>
  <c r="P1584" i="5"/>
  <c r="P1606" i="5"/>
  <c r="P1741" i="5"/>
  <c r="P1763" i="5"/>
  <c r="P1862" i="5"/>
  <c r="P1874" i="5"/>
  <c r="P1886" i="5"/>
  <c r="P1888" i="5"/>
  <c r="P1889" i="5"/>
  <c r="P1901" i="5"/>
  <c r="P1905" i="5"/>
  <c r="P1930" i="5"/>
  <c r="P1943" i="5"/>
  <c r="P1955" i="5"/>
  <c r="P2034" i="5"/>
  <c r="P2049" i="5"/>
  <c r="P2131" i="5"/>
  <c r="P2145" i="5"/>
  <c r="P2161" i="5"/>
  <c r="P2208" i="5"/>
  <c r="P2277" i="5"/>
  <c r="P2299" i="5"/>
  <c r="P2396" i="5"/>
  <c r="P2421" i="5"/>
  <c r="P2445" i="5"/>
  <c r="P2434" i="5"/>
  <c r="P2586" i="5"/>
  <c r="P2593" i="5"/>
  <c r="P2839" i="5"/>
  <c r="P289" i="5"/>
  <c r="P350" i="5"/>
  <c r="P399" i="5"/>
  <c r="P465" i="5"/>
  <c r="P518" i="5"/>
  <c r="P717" i="5"/>
  <c r="P1007" i="5"/>
  <c r="P1009" i="5"/>
  <c r="P1059" i="5"/>
  <c r="P1150" i="5"/>
  <c r="P1223" i="5"/>
  <c r="P1224" i="5"/>
  <c r="P1335" i="5"/>
  <c r="P1345" i="5"/>
  <c r="P1410" i="5"/>
  <c r="P1613" i="5"/>
  <c r="P1667" i="5"/>
  <c r="P1707" i="5"/>
  <c r="P1716" i="5"/>
  <c r="P1772" i="5"/>
  <c r="P1884" i="5"/>
  <c r="P1928" i="5"/>
  <c r="P1998" i="5"/>
  <c r="P2010" i="5"/>
  <c r="P2085" i="5"/>
  <c r="P2086" i="5"/>
  <c r="P2087" i="5"/>
  <c r="P2172" i="5"/>
  <c r="P2228" i="5"/>
  <c r="P2266" i="5"/>
  <c r="P2281" i="5"/>
  <c r="P2349" i="5"/>
  <c r="P2550" i="5"/>
  <c r="P2770" i="5"/>
  <c r="P2823" i="5"/>
  <c r="P2849" i="5"/>
  <c r="P459" i="5"/>
  <c r="P20" i="5"/>
  <c r="P89" i="5"/>
  <c r="P127" i="5"/>
  <c r="P203" i="5"/>
  <c r="P215" i="5"/>
  <c r="P400" i="5"/>
  <c r="P593" i="5"/>
  <c r="P640" i="5"/>
  <c r="P674" i="5"/>
  <c r="P782" i="5"/>
  <c r="P806" i="5"/>
  <c r="P850" i="5"/>
  <c r="P904" i="5"/>
  <c r="P1003" i="5"/>
  <c r="P1140" i="5"/>
  <c r="P1165" i="5"/>
  <c r="P1184" i="5"/>
  <c r="P1272" i="5"/>
  <c r="P1283" i="5"/>
  <c r="P1337" i="5"/>
  <c r="P1339" i="5"/>
  <c r="P1428" i="5"/>
  <c r="P1497" i="5"/>
  <c r="P1578" i="5"/>
  <c r="P1590" i="5"/>
  <c r="P1631" i="5"/>
  <c r="P1689" i="5"/>
  <c r="P1743" i="5"/>
  <c r="P1744" i="5"/>
  <c r="P1745" i="5"/>
  <c r="P1746" i="5"/>
  <c r="P1747" i="5"/>
  <c r="P1748" i="5"/>
  <c r="P1749" i="5"/>
  <c r="P1759" i="5"/>
  <c r="P1793" i="5"/>
  <c r="P1860" i="5"/>
  <c r="P1892" i="5"/>
  <c r="P1952" i="5"/>
  <c r="P1977" i="5"/>
  <c r="P1985" i="5"/>
  <c r="P1986" i="5"/>
  <c r="P2138" i="5"/>
  <c r="P2160" i="5"/>
  <c r="P2316" i="5"/>
  <c r="P2400" i="5"/>
  <c r="P2435" i="5"/>
  <c r="P2519" i="5"/>
  <c r="P2556" i="5"/>
  <c r="P2600" i="5"/>
  <c r="P2601" i="5"/>
  <c r="P2610" i="5"/>
  <c r="P2713" i="5"/>
  <c r="P2804" i="5"/>
  <c r="P2812" i="5"/>
  <c r="P2822" i="5"/>
  <c r="P2843" i="5"/>
  <c r="P2885" i="5"/>
  <c r="P2887" i="5"/>
  <c r="P2898" i="5"/>
  <c r="P1323" i="5"/>
  <c r="P87" i="5"/>
  <c r="P100" i="5"/>
  <c r="P128" i="5"/>
  <c r="P129" i="5"/>
  <c r="P130" i="5"/>
  <c r="P248" i="5"/>
  <c r="P383" i="5"/>
  <c r="P505" i="5"/>
  <c r="P556" i="5"/>
  <c r="P586" i="5"/>
  <c r="P786" i="5"/>
  <c r="P799" i="5"/>
  <c r="P802" i="5"/>
  <c r="P876" i="5"/>
  <c r="P880" i="5"/>
  <c r="P884" i="5"/>
  <c r="P939" i="5"/>
  <c r="P1046" i="5"/>
  <c r="P1137" i="5"/>
  <c r="P1212" i="5"/>
  <c r="P1245" i="5"/>
  <c r="P1292" i="5"/>
  <c r="P1306" i="5"/>
  <c r="P1307" i="5"/>
  <c r="P1308" i="5"/>
  <c r="P1309" i="5"/>
  <c r="P1311" i="5"/>
  <c r="P1312" i="5"/>
  <c r="P1313" i="5"/>
  <c r="P1315" i="5"/>
  <c r="P1316" i="5"/>
  <c r="P1317" i="5"/>
  <c r="P1318" i="5"/>
  <c r="P1320" i="5"/>
  <c r="P1321" i="5"/>
  <c r="P1322" i="5"/>
  <c r="P1324" i="5"/>
  <c r="P1326" i="5"/>
  <c r="P1327" i="5"/>
  <c r="P1354" i="5"/>
  <c r="P1360" i="5"/>
  <c r="P1375" i="5"/>
  <c r="P1381" i="5"/>
  <c r="P1429" i="5"/>
  <c r="P1432" i="5"/>
  <c r="P1454" i="5"/>
  <c r="P1478" i="5"/>
  <c r="P1632" i="5"/>
  <c r="P1794" i="5"/>
  <c r="P1803" i="5"/>
  <c r="P1807" i="5"/>
  <c r="P1883" i="5"/>
  <c r="P1920" i="5"/>
  <c r="P1954" i="5"/>
  <c r="P1969" i="5"/>
  <c r="P2114" i="5"/>
  <c r="P1319" i="5"/>
  <c r="P2226" i="5"/>
  <c r="P2263" i="5"/>
  <c r="P2334" i="5"/>
  <c r="P2408" i="5"/>
  <c r="P2431" i="5"/>
  <c r="P2521" i="5"/>
  <c r="P2565" i="5"/>
  <c r="P2588" i="5"/>
  <c r="P2603" i="5"/>
  <c r="P2604" i="5"/>
  <c r="P2631" i="5"/>
  <c r="P2688" i="5"/>
  <c r="P2720" i="5"/>
  <c r="P2765" i="5"/>
  <c r="P2776" i="5"/>
  <c r="P2841" i="5"/>
  <c r="P2911" i="5"/>
  <c r="P1368" i="5"/>
  <c r="P3" i="5"/>
  <c r="P80" i="5"/>
  <c r="P154" i="5"/>
  <c r="P208" i="5"/>
  <c r="P238" i="5"/>
  <c r="P255" i="5"/>
  <c r="P284" i="5"/>
  <c r="P294" i="5"/>
  <c r="P299" i="5"/>
  <c r="P340" i="5"/>
  <c r="P395" i="5"/>
  <c r="P412" i="5"/>
  <c r="P1112" i="5"/>
  <c r="P543" i="5"/>
  <c r="P544" i="5"/>
  <c r="P603" i="5"/>
  <c r="P661" i="5"/>
  <c r="P742" i="5"/>
  <c r="P922" i="5"/>
  <c r="P943" i="5"/>
  <c r="P948" i="5"/>
  <c r="P1026" i="5"/>
  <c r="P1175" i="5"/>
  <c r="P1243" i="5"/>
  <c r="P1255" i="5"/>
  <c r="P1266" i="5"/>
  <c r="P1299" i="5"/>
  <c r="P1350" i="5"/>
  <c r="P1361" i="5"/>
  <c r="P1392" i="5"/>
  <c r="P1451" i="5"/>
  <c r="P1481" i="5"/>
  <c r="P1529" i="5"/>
  <c r="P1569" i="5"/>
  <c r="P1582" i="5"/>
  <c r="P1622" i="5"/>
  <c r="P1684" i="5"/>
  <c r="P1777" i="5"/>
  <c r="P1787" i="5"/>
  <c r="P1836" i="5"/>
  <c r="P1838" i="5"/>
  <c r="P1851" i="5"/>
  <c r="P1875" i="5"/>
  <c r="P1881" i="5"/>
  <c r="P1897" i="5"/>
  <c r="P1902" i="5"/>
  <c r="P1934" i="5"/>
  <c r="P1970" i="5"/>
  <c r="P2002" i="5"/>
  <c r="P2020" i="5"/>
  <c r="P2024" i="5"/>
  <c r="P2074" i="5"/>
  <c r="P2112" i="5"/>
  <c r="P2267" i="5"/>
  <c r="P2374" i="5"/>
  <c r="P2379" i="5"/>
  <c r="P2381" i="5"/>
  <c r="P2393" i="5"/>
  <c r="P2425" i="5"/>
  <c r="P2465" i="5"/>
  <c r="P2469" i="5"/>
  <c r="P2490" i="5"/>
  <c r="P2525" i="5"/>
  <c r="P2566" i="5"/>
  <c r="P2624" i="5"/>
  <c r="P2627" i="5"/>
  <c r="P2632" i="5"/>
  <c r="P1476" i="5"/>
  <c r="P8" i="5"/>
  <c r="P75" i="5"/>
  <c r="P92" i="5"/>
  <c r="P121" i="5"/>
  <c r="P123" i="5"/>
  <c r="P134" i="5"/>
  <c r="P155" i="5"/>
  <c r="P221" i="5"/>
  <c r="P240" i="5"/>
  <c r="P261" i="5"/>
  <c r="P364" i="5"/>
  <c r="P371" i="5"/>
  <c r="P391" i="5"/>
  <c r="P458" i="5"/>
  <c r="P476" i="5"/>
  <c r="P501" i="5"/>
  <c r="P546" i="5"/>
  <c r="P596" i="5"/>
  <c r="P683" i="5"/>
  <c r="P713" i="5"/>
  <c r="P852" i="5"/>
  <c r="P907" i="5"/>
  <c r="P915" i="5"/>
  <c r="P938" i="5"/>
  <c r="P973" i="5"/>
  <c r="P995" i="5"/>
  <c r="P1109" i="5"/>
  <c r="P1179" i="5"/>
  <c r="P1239" i="5"/>
  <c r="P1279" i="5"/>
  <c r="P1287" i="5"/>
  <c r="P1302" i="5"/>
  <c r="P1456" i="5"/>
  <c r="P1561" i="5"/>
  <c r="P1562" i="5"/>
  <c r="P1594" i="5"/>
  <c r="P1662" i="5"/>
  <c r="P1730" i="5"/>
  <c r="P1871" i="5"/>
  <c r="P1953" i="5"/>
  <c r="P2015" i="5"/>
  <c r="P2016" i="5"/>
  <c r="P2027" i="5"/>
  <c r="P2094" i="5"/>
  <c r="P2177" i="5"/>
  <c r="P2178" i="5"/>
  <c r="P2179" i="5"/>
  <c r="P2206" i="5"/>
  <c r="P2216" i="5"/>
  <c r="P2234" i="5"/>
  <c r="P2312" i="5"/>
  <c r="P2428" i="5"/>
  <c r="P2493" i="5"/>
  <c r="P2515" i="5"/>
  <c r="P2531" i="5"/>
  <c r="P2534" i="5"/>
  <c r="P2536" i="5"/>
  <c r="P2538" i="5"/>
  <c r="P2539" i="5"/>
  <c r="P2540" i="5"/>
  <c r="P2541" i="5"/>
  <c r="P2589" i="5"/>
  <c r="P2668" i="5"/>
  <c r="P2755" i="5"/>
  <c r="P2813" i="5"/>
  <c r="P2891" i="5"/>
  <c r="P1927" i="5"/>
  <c r="P85" i="5"/>
  <c r="P152" i="5"/>
  <c r="P230" i="5"/>
  <c r="P338" i="5"/>
  <c r="P416" i="5"/>
  <c r="P421" i="5"/>
  <c r="P424" i="5"/>
  <c r="P468" i="5"/>
  <c r="P492" i="5"/>
  <c r="P514" i="5"/>
  <c r="P675" i="5"/>
  <c r="P677" i="5"/>
  <c r="P718" i="5"/>
  <c r="P840" i="5"/>
  <c r="P900" i="5"/>
  <c r="P1069" i="5"/>
  <c r="P1079" i="5"/>
  <c r="P1230" i="5"/>
  <c r="P1246" i="5"/>
  <c r="P1248" i="5"/>
  <c r="P1249" i="5"/>
  <c r="P1390" i="5"/>
  <c r="P1400" i="5"/>
  <c r="P1080" i="5"/>
  <c r="P1505" i="5"/>
  <c r="P1521" i="5"/>
  <c r="P1548" i="5"/>
  <c r="P1670" i="5"/>
  <c r="P1790" i="5"/>
  <c r="P1853" i="5"/>
  <c r="P1942" i="5"/>
  <c r="P1971" i="5"/>
  <c r="P1973" i="5"/>
  <c r="P1978" i="5"/>
  <c r="P2311" i="5"/>
  <c r="P2527" i="5"/>
  <c r="P2561" i="5"/>
  <c r="P2707" i="5"/>
  <c r="P2754" i="5"/>
  <c r="P1424" i="5"/>
  <c r="P2626" i="5"/>
  <c r="P2830" i="5"/>
  <c r="P2831" i="5"/>
  <c r="P1004" i="5"/>
  <c r="P2262" i="5"/>
  <c r="P239" i="5"/>
  <c r="P2881" i="5"/>
  <c r="P1961" i="5"/>
  <c r="P147" i="5"/>
  <c r="P260" i="5"/>
  <c r="P280" i="5"/>
  <c r="P308" i="5"/>
  <c r="P323" i="5"/>
  <c r="P393" i="5"/>
  <c r="P394" i="5"/>
  <c r="P408" i="5"/>
  <c r="P450" i="5"/>
  <c r="P607" i="5"/>
  <c r="P684" i="5"/>
  <c r="P707" i="5"/>
  <c r="P827" i="5"/>
  <c r="P834" i="5"/>
  <c r="P954" i="5"/>
  <c r="P967" i="5"/>
  <c r="P991" i="5"/>
  <c r="P1019" i="5"/>
  <c r="P1073" i="5"/>
  <c r="P1076" i="5"/>
  <c r="P1244" i="5"/>
  <c r="P1254" i="5"/>
  <c r="P1288" i="5"/>
  <c r="P1413" i="5"/>
  <c r="P1452" i="5"/>
  <c r="P1599" i="5"/>
  <c r="P1617" i="5"/>
  <c r="P1626" i="5"/>
  <c r="P1627" i="5"/>
  <c r="P1628" i="5"/>
  <c r="P1629" i="5"/>
  <c r="P1683" i="5"/>
  <c r="P1735" i="5"/>
  <c r="P1762" i="5"/>
  <c r="P1872" i="5"/>
  <c r="P1903" i="5"/>
  <c r="P1913" i="5"/>
  <c r="P1938" i="5"/>
  <c r="P1992" i="5"/>
  <c r="P2033" i="5"/>
  <c r="P2091" i="5"/>
  <c r="P2132" i="5"/>
  <c r="P2134" i="5"/>
  <c r="P2427" i="5"/>
  <c r="P2447" i="5"/>
  <c r="P2553" i="5"/>
  <c r="P2587" i="5"/>
  <c r="P2612" i="5"/>
  <c r="P2857" i="5"/>
  <c r="P2055" i="5"/>
  <c r="P23" i="5"/>
  <c r="P56" i="5"/>
  <c r="P66" i="5"/>
  <c r="P79" i="5"/>
  <c r="P125" i="5"/>
  <c r="P168" i="5"/>
  <c r="P202" i="5"/>
  <c r="P236" i="5"/>
  <c r="P273" i="5"/>
  <c r="P324" i="5"/>
  <c r="P356" i="5"/>
  <c r="P361" i="5"/>
  <c r="P451" i="5"/>
  <c r="P475" i="5"/>
  <c r="P478" i="5"/>
  <c r="P485" i="5"/>
  <c r="P489" i="5"/>
  <c r="P495" i="5"/>
  <c r="P503" i="5"/>
  <c r="P541" i="5"/>
  <c r="P564" i="5"/>
  <c r="P565" i="5"/>
  <c r="P567" i="5"/>
  <c r="P569" i="5"/>
  <c r="P570" i="5"/>
  <c r="P573" i="5"/>
  <c r="P585" i="5"/>
  <c r="P599" i="5"/>
  <c r="P651" i="5"/>
  <c r="P652" i="5"/>
  <c r="P653" i="5"/>
  <c r="P708" i="5"/>
  <c r="P721" i="5"/>
  <c r="P723" i="5"/>
  <c r="P747" i="5"/>
  <c r="P760" i="5"/>
  <c r="P762" i="5"/>
  <c r="P763" i="5"/>
  <c r="P781" i="5"/>
  <c r="P787" i="5"/>
  <c r="P797" i="5"/>
  <c r="P804" i="5"/>
  <c r="P823" i="5"/>
  <c r="P832" i="5"/>
  <c r="P853" i="5"/>
  <c r="P886" i="5"/>
  <c r="P924" i="5"/>
  <c r="P926" i="5"/>
  <c r="P949" i="5"/>
  <c r="P985" i="5"/>
  <c r="P1001" i="5"/>
  <c r="P1018" i="5"/>
  <c r="P1049" i="5"/>
  <c r="P1134" i="5"/>
  <c r="P1145" i="5"/>
  <c r="P1177" i="5"/>
  <c r="P1190" i="5"/>
  <c r="P1217" i="5"/>
  <c r="P1253" i="5"/>
  <c r="P1263" i="5"/>
  <c r="P1265" i="5"/>
  <c r="P1277" i="5"/>
  <c r="P1303" i="5"/>
  <c r="P1389" i="5"/>
  <c r="P1479" i="5"/>
  <c r="P1612" i="5"/>
  <c r="P1665" i="5"/>
  <c r="P1742" i="5"/>
  <c r="P1774" i="5"/>
  <c r="P1778" i="5"/>
  <c r="P1781" i="5"/>
  <c r="P1808" i="5"/>
  <c r="P1826" i="5"/>
  <c r="P1855" i="5"/>
  <c r="P1898" i="5"/>
  <c r="P1907" i="5"/>
  <c r="P1921" i="5"/>
  <c r="P1991" i="5"/>
  <c r="P2023" i="5"/>
  <c r="P2025" i="5"/>
  <c r="P2028" i="5"/>
  <c r="P2029" i="5"/>
  <c r="P2030" i="5"/>
  <c r="P2053" i="5"/>
  <c r="P2054" i="5"/>
  <c r="P2056" i="5"/>
  <c r="P2057" i="5"/>
  <c r="P2075" i="5"/>
  <c r="P2097" i="5"/>
  <c r="P2118" i="5"/>
  <c r="P2146" i="5"/>
  <c r="P2175" i="5"/>
  <c r="P2204" i="5"/>
  <c r="P2265" i="5"/>
  <c r="P2289" i="5"/>
  <c r="P1275" i="5"/>
  <c r="P2306" i="5"/>
  <c r="P2326" i="5"/>
  <c r="P2327" i="5"/>
  <c r="P2478" i="5"/>
  <c r="P2382" i="5"/>
  <c r="P2388" i="5"/>
  <c r="P2397" i="5"/>
  <c r="P2415" i="5"/>
  <c r="P2432" i="5"/>
  <c r="P2451" i="5"/>
  <c r="P2463" i="5"/>
  <c r="P2470" i="5"/>
  <c r="P2578" i="5"/>
  <c r="P2605" i="5"/>
  <c r="P2606" i="5"/>
  <c r="P2656" i="5"/>
  <c r="P2666" i="5"/>
  <c r="P2692" i="5"/>
  <c r="P2710" i="5"/>
  <c r="P2728" i="5"/>
  <c r="P2591" i="5"/>
  <c r="P2808" i="5"/>
  <c r="P2816" i="5"/>
  <c r="P2912" i="5"/>
  <c r="P2918" i="5"/>
  <c r="P2675" i="5"/>
  <c r="P43" i="5"/>
  <c r="P67" i="5"/>
  <c r="P226" i="5"/>
  <c r="P252" i="5"/>
  <c r="P309" i="5"/>
  <c r="P317" i="5"/>
  <c r="P319" i="5"/>
  <c r="P333" i="5"/>
  <c r="P368" i="5"/>
  <c r="P420" i="5"/>
  <c r="P429" i="5"/>
  <c r="P444" i="5"/>
  <c r="P448" i="5"/>
  <c r="P529" i="5"/>
  <c r="P581" i="5"/>
  <c r="P681" i="5"/>
  <c r="P698" i="5"/>
  <c r="P703" i="5"/>
  <c r="P778" i="5"/>
  <c r="P825" i="5"/>
  <c r="P829" i="5"/>
  <c r="P847" i="5"/>
  <c r="P963" i="5"/>
  <c r="P988" i="5"/>
  <c r="P998" i="5"/>
  <c r="P1031" i="5"/>
  <c r="P1064" i="5"/>
  <c r="P1065" i="5"/>
  <c r="P1116" i="5"/>
  <c r="P1268" i="5"/>
  <c r="P1362" i="5"/>
  <c r="P1412" i="5"/>
  <c r="P1450" i="5"/>
  <c r="P1545" i="5"/>
  <c r="P1572" i="5"/>
  <c r="P1610" i="5"/>
  <c r="P1678" i="5"/>
  <c r="P1696" i="5"/>
  <c r="P1718" i="5"/>
  <c r="P1736" i="5"/>
  <c r="P1737" i="5"/>
  <c r="P1933" i="5"/>
  <c r="P1939" i="5"/>
  <c r="P1949" i="5"/>
  <c r="P2135" i="5"/>
  <c r="P2144" i="5"/>
  <c r="P2155" i="5"/>
  <c r="P2176" i="5"/>
  <c r="P2212" i="5"/>
  <c r="P2213" i="5"/>
  <c r="P2297" i="5"/>
  <c r="P2318" i="5"/>
  <c r="P2320" i="5"/>
  <c r="P2387" i="5"/>
  <c r="P2420" i="5"/>
  <c r="P2494" i="5"/>
  <c r="P2611" i="5"/>
  <c r="P2628" i="5"/>
  <c r="P2663" i="5"/>
  <c r="P2679" i="5"/>
  <c r="P2690" i="5"/>
  <c r="P2697" i="5"/>
  <c r="P2753" i="5"/>
  <c r="P2818" i="5"/>
  <c r="P2834" i="5"/>
  <c r="P2883" i="5"/>
  <c r="P2908" i="5"/>
  <c r="P2913" i="5"/>
  <c r="P2332" i="5"/>
  <c r="P30" i="5"/>
  <c r="P50" i="5"/>
  <c r="P52" i="5"/>
  <c r="P54" i="5"/>
  <c r="P59" i="5"/>
  <c r="P84" i="5"/>
  <c r="P264" i="5"/>
  <c r="P381" i="5"/>
  <c r="P432" i="5"/>
  <c r="P433" i="5"/>
  <c r="P434" i="5"/>
  <c r="P655" i="5"/>
  <c r="P643" i="5"/>
  <c r="P686" i="5"/>
  <c r="P689" i="5"/>
  <c r="P732" i="5"/>
  <c r="P770" i="5"/>
  <c r="P773" i="5"/>
  <c r="P839" i="5"/>
  <c r="P842" i="5"/>
  <c r="P891" i="5"/>
  <c r="P911" i="5"/>
  <c r="P993" i="5"/>
  <c r="P1054" i="5"/>
  <c r="P1066" i="5"/>
  <c r="P1121" i="5"/>
  <c r="P1127" i="5"/>
  <c r="P1160" i="5"/>
  <c r="P1161" i="5"/>
  <c r="P1200" i="5"/>
  <c r="P1256" i="5"/>
  <c r="P1348" i="5"/>
  <c r="P1349" i="5"/>
  <c r="P1376" i="5"/>
  <c r="P1419" i="5"/>
  <c r="P1539" i="5"/>
  <c r="P1618" i="5"/>
  <c r="P1664" i="5"/>
  <c r="P1769" i="5"/>
  <c r="P1837" i="5"/>
  <c r="P1841" i="5"/>
  <c r="P1867" i="5"/>
  <c r="P1859" i="5"/>
  <c r="P1945" i="5"/>
  <c r="P1947" i="5"/>
  <c r="P1967" i="5"/>
  <c r="P2044" i="5"/>
  <c r="P2095" i="5"/>
  <c r="P2180" i="5"/>
  <c r="P2188" i="5"/>
  <c r="P2269" i="5"/>
  <c r="P2407" i="5"/>
  <c r="P2441" i="5"/>
  <c r="P2443" i="5"/>
  <c r="P2507" i="5"/>
  <c r="P2618" i="5"/>
  <c r="P2649" i="5"/>
  <c r="P2741" i="5"/>
  <c r="P2764" i="5"/>
  <c r="P2768" i="5"/>
  <c r="P2897" i="5"/>
  <c r="P2926" i="5"/>
  <c r="P2917" i="5"/>
  <c r="P74" i="5"/>
  <c r="P263" i="5"/>
  <c r="P343" i="5"/>
  <c r="P396" i="5"/>
  <c r="P397" i="5"/>
  <c r="P405" i="5"/>
  <c r="P431" i="5"/>
  <c r="P456" i="5"/>
  <c r="P537" i="5"/>
  <c r="P559" i="5"/>
  <c r="P731" i="5"/>
  <c r="P712" i="5"/>
  <c r="P801" i="5"/>
  <c r="P868" i="5"/>
  <c r="P906" i="5"/>
  <c r="P961" i="5"/>
  <c r="P1032" i="5"/>
  <c r="P1051" i="5"/>
  <c r="P1111" i="5"/>
  <c r="P1113" i="5"/>
  <c r="P1148" i="5"/>
  <c r="P1199" i="5"/>
  <c r="P1289" i="5"/>
  <c r="P1291" i="5"/>
  <c r="P1395" i="5"/>
  <c r="P1401" i="5"/>
  <c r="P1414" i="5"/>
  <c r="P1475" i="5"/>
  <c r="P1547" i="5"/>
  <c r="P1598" i="5"/>
  <c r="P1830" i="5"/>
  <c r="P1868" i="5"/>
  <c r="P1944" i="5"/>
  <c r="P2005" i="5"/>
  <c r="P2006" i="5"/>
  <c r="P2007" i="5"/>
  <c r="P2069" i="5"/>
  <c r="P2287" i="5"/>
  <c r="P2290" i="5"/>
  <c r="P2292" i="5"/>
  <c r="P2295" i="5"/>
  <c r="P2324" i="5"/>
  <c r="P2336" i="5"/>
  <c r="P2409" i="5"/>
  <c r="P2449" i="5"/>
  <c r="P2453" i="5"/>
  <c r="P2545" i="5"/>
  <c r="P2599" i="5"/>
  <c r="P2613" i="5"/>
  <c r="P2653" i="5"/>
  <c r="P2711" i="5"/>
  <c r="P726" i="5"/>
  <c r="P2184" i="5"/>
  <c r="P597" i="5"/>
  <c r="P2854" i="5"/>
  <c r="P1633" i="5"/>
  <c r="P2888" i="5"/>
  <c r="P21" i="5"/>
  <c r="P25" i="5"/>
  <c r="P206" i="5"/>
  <c r="P235" i="5"/>
  <c r="P268" i="5"/>
  <c r="P269" i="5"/>
  <c r="P277" i="5"/>
  <c r="P288" i="5"/>
  <c r="P314" i="5"/>
  <c r="P386" i="5"/>
  <c r="P387" i="5"/>
  <c r="P389" i="5"/>
  <c r="P410" i="5"/>
  <c r="P439" i="5"/>
  <c r="P453" i="5"/>
  <c r="P467" i="5"/>
  <c r="P477" i="5"/>
  <c r="P482" i="5"/>
  <c r="P502" i="5"/>
  <c r="P510" i="5"/>
  <c r="P512" i="5"/>
  <c r="P665" i="5"/>
  <c r="P666" i="5"/>
  <c r="P667" i="5"/>
  <c r="P692" i="5"/>
  <c r="P710" i="5"/>
  <c r="P716" i="5"/>
  <c r="P757" i="5"/>
  <c r="P769" i="5"/>
  <c r="P883" i="5"/>
  <c r="P1006" i="5"/>
  <c r="P1114" i="5"/>
  <c r="P1122" i="5"/>
  <c r="P609" i="5"/>
  <c r="P1142" i="5"/>
  <c r="P1166" i="5"/>
  <c r="P1183" i="5"/>
  <c r="P1226" i="5"/>
  <c r="P1236" i="5"/>
  <c r="P1363" i="5"/>
  <c r="P1328" i="5"/>
  <c r="P1329" i="5"/>
  <c r="P2026" i="5"/>
  <c r="P1490" i="5"/>
  <c r="P1514" i="5"/>
  <c r="P1703" i="5"/>
  <c r="P1764" i="5"/>
  <c r="P1854" i="5"/>
  <c r="P1885" i="5"/>
  <c r="P2119" i="5"/>
  <c r="P359" i="5"/>
  <c r="P2127" i="5"/>
  <c r="P2133" i="5"/>
  <c r="P2147" i="5"/>
  <c r="P2157" i="5"/>
  <c r="P2159" i="5"/>
  <c r="P2192" i="5"/>
  <c r="P2201" i="5"/>
  <c r="P2268" i="5"/>
  <c r="P2285" i="5"/>
  <c r="P2313" i="5"/>
  <c r="P2314" i="5"/>
  <c r="P2452" i="5"/>
  <c r="P2511" i="5"/>
  <c r="P2517" i="5"/>
  <c r="P2549" i="5"/>
  <c r="P2573" i="5"/>
  <c r="P2337" i="5"/>
  <c r="P2694" i="5"/>
  <c r="P2695" i="5"/>
  <c r="P2860" i="5"/>
  <c r="P2594" i="5"/>
  <c r="P2889" i="5"/>
  <c r="P2904" i="5"/>
  <c r="P2914" i="5"/>
  <c r="P57" i="5"/>
  <c r="P6" i="5"/>
  <c r="P14" i="5"/>
  <c r="P60" i="5"/>
  <c r="P72" i="5"/>
  <c r="P83" i="5"/>
  <c r="P139" i="5"/>
  <c r="P212" i="5"/>
  <c r="P218" i="5"/>
  <c r="P232" i="5"/>
  <c r="P281" i="5"/>
  <c r="P491" i="5"/>
  <c r="P548" i="5"/>
  <c r="P549" i="5"/>
  <c r="P553" i="5"/>
  <c r="P576" i="5"/>
  <c r="P579" i="5"/>
  <c r="P612" i="5"/>
  <c r="P616" i="5"/>
  <c r="P626" i="5"/>
  <c r="P636" i="5"/>
  <c r="P637" i="5"/>
  <c r="P736" i="5"/>
  <c r="P739" i="5"/>
  <c r="P798" i="5"/>
  <c r="P810" i="5"/>
  <c r="P892" i="5"/>
  <c r="P916" i="5"/>
  <c r="P947" i="5"/>
  <c r="P1012" i="5"/>
  <c r="P1015" i="5"/>
  <c r="P1016" i="5"/>
  <c r="P1022" i="5"/>
  <c r="P1043" i="5"/>
  <c r="P1056" i="5"/>
  <c r="P1123" i="5"/>
  <c r="P1126" i="5"/>
  <c r="P1168" i="5"/>
  <c r="P1171" i="5"/>
  <c r="P1187" i="5"/>
  <c r="P1193" i="5"/>
  <c r="P1197" i="5"/>
  <c r="P1203" i="5"/>
  <c r="P1206" i="5"/>
  <c r="P1238" i="5"/>
  <c r="P1262" i="5"/>
  <c r="P1298" i="5"/>
  <c r="P1333" i="5"/>
  <c r="P1334" i="5"/>
  <c r="P1344" i="5"/>
  <c r="P1371" i="5"/>
  <c r="P1386" i="5"/>
  <c r="P1388" i="5"/>
  <c r="P1398" i="5"/>
  <c r="P1430" i="5"/>
  <c r="P1470" i="5"/>
  <c r="P1507" i="5"/>
  <c r="P1520" i="5"/>
  <c r="P1552" i="5"/>
  <c r="P1602" i="5"/>
  <c r="P1640" i="5"/>
  <c r="P1644" i="5"/>
  <c r="P1660" i="5"/>
  <c r="P1719" i="5"/>
  <c r="P1728" i="5"/>
  <c r="P1758" i="5"/>
  <c r="P1761" i="5"/>
  <c r="P1822" i="5"/>
  <c r="P1895" i="5"/>
  <c r="P1915" i="5"/>
  <c r="P2037" i="5"/>
  <c r="P2046" i="5"/>
  <c r="P2052" i="5"/>
  <c r="P2066" i="5"/>
  <c r="P2219" i="5"/>
  <c r="P2227" i="5"/>
  <c r="P2283" i="5"/>
  <c r="P2284" i="5"/>
  <c r="P2309" i="5"/>
  <c r="P2338" i="5"/>
  <c r="P2364" i="5"/>
  <c r="P2372" i="5"/>
  <c r="P2380" i="5"/>
  <c r="P2436" i="5"/>
  <c r="P2516" i="5"/>
  <c r="P2596" i="5"/>
  <c r="P2784" i="5"/>
  <c r="P2789" i="5"/>
  <c r="P2021" i="5"/>
  <c r="P2803" i="5"/>
  <c r="P2810" i="5"/>
  <c r="P2848" i="5"/>
  <c r="P2873" i="5"/>
  <c r="P2905" i="5"/>
  <c r="P2907" i="5"/>
  <c r="P791" i="5"/>
  <c r="P11" i="5"/>
  <c r="P62" i="5"/>
  <c r="P76" i="5"/>
  <c r="P194" i="5"/>
  <c r="P195" i="5"/>
  <c r="P197" i="5"/>
  <c r="P214" i="5"/>
  <c r="P286" i="5"/>
  <c r="P287" i="5"/>
  <c r="P329" i="5"/>
  <c r="P331" i="5"/>
  <c r="P366" i="5"/>
  <c r="P376" i="5"/>
  <c r="P404" i="5"/>
  <c r="P506" i="5"/>
  <c r="P594" i="5"/>
  <c r="P613" i="5"/>
  <c r="P727" i="5"/>
  <c r="P734" i="5"/>
  <c r="P737" i="5"/>
  <c r="P776" i="5"/>
  <c r="P789" i="5"/>
  <c r="P2067" i="5"/>
  <c r="P807" i="5"/>
  <c r="P860" i="5"/>
  <c r="P879" i="5"/>
  <c r="P889" i="5"/>
  <c r="P942" i="5"/>
  <c r="P945" i="5"/>
  <c r="P956" i="5"/>
  <c r="P965" i="5"/>
  <c r="P974" i="5"/>
  <c r="P1000" i="5"/>
  <c r="P1023" i="5"/>
  <c r="P1034" i="5"/>
  <c r="P1039" i="5"/>
  <c r="P1107" i="5"/>
  <c r="P1154" i="5"/>
  <c r="P1234" i="5"/>
  <c r="P1285" i="5"/>
  <c r="P1359" i="5"/>
  <c r="P1384" i="5"/>
  <c r="P1498" i="5"/>
  <c r="P1510" i="5"/>
  <c r="P1541" i="5"/>
  <c r="P1581" i="5"/>
  <c r="P1587" i="5"/>
  <c r="P1600" i="5"/>
  <c r="P1634" i="5"/>
  <c r="P1645" i="5"/>
  <c r="P1677" i="5"/>
  <c r="P1706" i="5"/>
  <c r="P1717" i="5"/>
  <c r="P1723" i="5"/>
  <c r="P1760" i="5"/>
  <c r="P1785" i="5"/>
  <c r="P1789" i="5"/>
  <c r="P1792" i="5"/>
  <c r="P1812" i="5"/>
  <c r="P1834" i="5"/>
  <c r="P1916" i="5"/>
  <c r="P1964" i="5"/>
  <c r="P1975" i="5"/>
  <c r="P2000" i="5"/>
  <c r="P2043" i="5"/>
  <c r="P2070" i="5"/>
  <c r="P2076" i="5"/>
  <c r="P2098" i="5"/>
  <c r="P2106" i="5"/>
  <c r="P2111" i="5"/>
  <c r="P2211" i="5"/>
  <c r="P2214" i="5"/>
  <c r="P2229" i="5"/>
  <c r="P2261" i="5"/>
  <c r="P2260" i="5"/>
  <c r="P2303" i="5"/>
  <c r="P2322" i="5"/>
  <c r="P2339" i="5"/>
  <c r="P2392" i="5"/>
  <c r="P2471" i="5"/>
  <c r="P2476" i="5"/>
  <c r="P2533" i="5"/>
  <c r="P2558" i="5"/>
  <c r="P2560" i="5"/>
  <c r="P2570" i="5"/>
  <c r="P2571" i="5"/>
  <c r="P2590" i="5"/>
  <c r="P2684" i="5"/>
  <c r="P2715" i="5"/>
  <c r="P2739" i="5"/>
  <c r="P2766" i="5"/>
  <c r="P2778" i="5"/>
  <c r="P2790" i="5"/>
  <c r="P2799" i="5"/>
  <c r="P2836" i="5"/>
  <c r="P2846" i="5"/>
  <c r="P2847" i="5"/>
  <c r="P2851" i="5"/>
  <c r="P2852" i="5"/>
  <c r="P2866" i="5"/>
  <c r="P2886" i="5"/>
  <c r="P29" i="5"/>
  <c r="P61" i="5"/>
  <c r="P86" i="5"/>
  <c r="P91" i="5"/>
  <c r="P104" i="5"/>
  <c r="P122" i="5"/>
  <c r="P140" i="5"/>
  <c r="P153" i="5"/>
  <c r="P237" i="5"/>
  <c r="P247" i="5"/>
  <c r="P250" i="5"/>
  <c r="P254" i="5"/>
  <c r="P278" i="5"/>
  <c r="P295" i="5"/>
  <c r="P300" i="5"/>
  <c r="P311" i="5"/>
  <c r="P362" i="5"/>
  <c r="P375" i="5"/>
  <c r="P481" i="5"/>
  <c r="P487" i="5"/>
  <c r="P525" i="5"/>
  <c r="P527" i="5"/>
  <c r="P562" i="5"/>
  <c r="P592" i="5"/>
  <c r="P595" i="5"/>
  <c r="P610" i="5"/>
  <c r="P633" i="5"/>
  <c r="P654" i="5"/>
  <c r="P752" i="5"/>
  <c r="P803" i="5"/>
  <c r="P826" i="5"/>
  <c r="P887" i="5"/>
  <c r="P909" i="5"/>
  <c r="P950" i="5"/>
  <c r="P979" i="5"/>
  <c r="P980" i="5"/>
  <c r="P1028" i="5"/>
  <c r="P1044" i="5"/>
  <c r="P1103" i="5"/>
  <c r="P1104" i="5"/>
  <c r="P1105" i="5"/>
  <c r="P1106" i="5"/>
  <c r="P1141" i="5"/>
  <c r="P1220" i="5"/>
  <c r="P1418" i="5"/>
  <c r="P1420" i="5"/>
  <c r="P1494" i="5"/>
  <c r="P1551" i="5"/>
  <c r="P1554" i="5"/>
  <c r="P1571" i="5"/>
  <c r="P1636" i="5"/>
  <c r="P1637" i="5"/>
  <c r="P1649" i="5"/>
  <c r="P1652" i="5"/>
  <c r="P1655" i="5"/>
  <c r="P2548" i="5"/>
  <c r="P1682" i="5"/>
  <c r="P1675" i="5"/>
  <c r="P1691" i="5"/>
  <c r="P1698" i="5"/>
  <c r="P1725" i="5"/>
  <c r="P1733" i="5"/>
  <c r="P1738" i="5"/>
  <c r="P1788" i="5"/>
  <c r="P1817" i="5"/>
  <c r="P1818" i="5"/>
  <c r="P1856" i="5"/>
  <c r="P1908" i="5"/>
  <c r="P2008" i="5"/>
  <c r="P2019" i="5"/>
  <c r="P2045" i="5"/>
  <c r="P2078" i="5"/>
  <c r="P2093" i="5"/>
  <c r="P2107" i="5"/>
  <c r="P2123" i="5"/>
  <c r="P2151" i="5"/>
  <c r="P2174" i="5"/>
  <c r="P2185" i="5"/>
  <c r="P2186" i="5"/>
  <c r="P2187" i="5"/>
  <c r="P2235" i="5"/>
  <c r="P2343" i="5"/>
  <c r="P2377" i="5"/>
  <c r="P2412" i="5"/>
  <c r="P2489" i="5"/>
  <c r="P2518" i="5"/>
  <c r="P2522" i="5"/>
  <c r="P2584" i="5"/>
  <c r="P2585" i="5"/>
  <c r="P2617" i="5"/>
  <c r="P2620" i="5"/>
  <c r="P2758" i="5"/>
  <c r="P2777" i="5"/>
  <c r="P2780" i="5"/>
  <c r="P2781" i="5"/>
  <c r="P2797" i="5"/>
  <c r="P2801" i="5"/>
  <c r="P2872" i="5"/>
  <c r="P2896" i="5"/>
  <c r="P2900" i="5"/>
  <c r="P1517" i="5"/>
  <c r="P34" i="5"/>
  <c r="P49" i="5"/>
  <c r="P63" i="5"/>
  <c r="P90" i="5"/>
  <c r="P103" i="5"/>
  <c r="P117" i="5"/>
  <c r="P119" i="5"/>
  <c r="P120" i="5"/>
  <c r="P170" i="5"/>
  <c r="P241" i="5"/>
  <c r="P251" i="5"/>
  <c r="P310" i="5"/>
  <c r="P509" i="5"/>
  <c r="P538" i="5"/>
  <c r="P540" i="5"/>
  <c r="P619" i="5"/>
  <c r="P624" i="5"/>
  <c r="P645" i="5"/>
  <c r="P650" i="5"/>
  <c r="P669" i="5"/>
  <c r="P719" i="5"/>
  <c r="P796" i="5"/>
  <c r="P817" i="5"/>
  <c r="P845" i="5"/>
  <c r="P846" i="5"/>
  <c r="P902" i="5"/>
  <c r="P913" i="5"/>
  <c r="P923" i="5"/>
  <c r="P930" i="5"/>
  <c r="P936" i="5"/>
  <c r="P951" i="5"/>
  <c r="P1008" i="5"/>
  <c r="P1036" i="5"/>
  <c r="P1052" i="5"/>
  <c r="P2869" i="5"/>
  <c r="P1060" i="5"/>
  <c r="P1153" i="5"/>
  <c r="P1158" i="5"/>
  <c r="P1162" i="5"/>
  <c r="P1207" i="5"/>
  <c r="P1240" i="5"/>
  <c r="P1242" i="5"/>
  <c r="P1258" i="5"/>
  <c r="P1270" i="5"/>
  <c r="P1352" i="5"/>
  <c r="P1377" i="5"/>
  <c r="P1431" i="5"/>
  <c r="P1443" i="5"/>
  <c r="P1472" i="5"/>
  <c r="P1555" i="5"/>
  <c r="P1585" i="5"/>
  <c r="P1641" i="5"/>
  <c r="P1646" i="5"/>
  <c r="P1751" i="5"/>
  <c r="P1754" i="5"/>
  <c r="P1767" i="5"/>
  <c r="P1784" i="5"/>
  <c r="P1810" i="5"/>
  <c r="P1821" i="5"/>
  <c r="P1827" i="5"/>
  <c r="P1829" i="5"/>
  <c r="P1839" i="5"/>
  <c r="P1869" i="5"/>
  <c r="P1912" i="5"/>
  <c r="P1914" i="5"/>
  <c r="P1917" i="5"/>
  <c r="P1932" i="5"/>
  <c r="P1956" i="5"/>
  <c r="P1980" i="5"/>
  <c r="P2012" i="5"/>
  <c r="P2041" i="5"/>
  <c r="P2100" i="5"/>
  <c r="P2109" i="5"/>
  <c r="P2110" i="5"/>
  <c r="P2142" i="5"/>
  <c r="P2156" i="5"/>
  <c r="P2195" i="5"/>
  <c r="P2202" i="5"/>
  <c r="P2233" i="5"/>
  <c r="P2276" i="5"/>
  <c r="P2294" i="5"/>
  <c r="P2300" i="5"/>
  <c r="P2301" i="5"/>
  <c r="P2319" i="5"/>
  <c r="P2330" i="5"/>
  <c r="P2358" i="5"/>
  <c r="P2437" i="5"/>
  <c r="P2459" i="5"/>
  <c r="P2505" i="5"/>
  <c r="P2508" i="5"/>
  <c r="P2551" i="5"/>
  <c r="P2552" i="5"/>
  <c r="P2559" i="5"/>
  <c r="P2651" i="5"/>
  <c r="P2827" i="5"/>
  <c r="P2700" i="5"/>
  <c r="P2736" i="5"/>
  <c r="P2738" i="5"/>
  <c r="P2748" i="5"/>
  <c r="P2771" i="5"/>
  <c r="P2785" i="5"/>
  <c r="P2792" i="5"/>
  <c r="P2793" i="5"/>
  <c r="P2817" i="5"/>
  <c r="P2837" i="5"/>
  <c r="P2853" i="5"/>
  <c r="P2864" i="5"/>
  <c r="P2899" i="5"/>
  <c r="P1906" i="5"/>
  <c r="P7" i="5"/>
  <c r="P65" i="5"/>
  <c r="P253" i="5"/>
  <c r="P339" i="5"/>
  <c r="P558" i="5"/>
  <c r="P577" i="5"/>
  <c r="P622" i="5"/>
  <c r="P662" i="5"/>
  <c r="P729" i="5"/>
  <c r="P728" i="5"/>
  <c r="P741" i="5"/>
  <c r="P750" i="5"/>
  <c r="P792" i="5"/>
  <c r="P838" i="5"/>
  <c r="P894" i="5"/>
  <c r="P928" i="5"/>
  <c r="P934" i="5"/>
  <c r="P987" i="5"/>
  <c r="P1155" i="5"/>
  <c r="P1172" i="5"/>
  <c r="P1257" i="5"/>
  <c r="P1264" i="5"/>
  <c r="P1314" i="5"/>
  <c r="P1370" i="5"/>
  <c r="P1408" i="5"/>
  <c r="P1356" i="5"/>
  <c r="P1485" i="5"/>
  <c r="P1502" i="5"/>
  <c r="P1531" i="5"/>
  <c r="P1532" i="5"/>
  <c r="P1673" i="5"/>
  <c r="P1770" i="5"/>
  <c r="P1865" i="5"/>
  <c r="P2017" i="5"/>
  <c r="P2039" i="5"/>
  <c r="P2210" i="5"/>
  <c r="P2247" i="5"/>
  <c r="P2249" i="5"/>
  <c r="P2250" i="5"/>
  <c r="P2251" i="5"/>
  <c r="P2252" i="5"/>
  <c r="P2258" i="5"/>
  <c r="P2271" i="5"/>
  <c r="P2288" i="5"/>
  <c r="P2346" i="5"/>
  <c r="P2414" i="5"/>
  <c r="P2429" i="5"/>
  <c r="P2477" i="5"/>
  <c r="P2554" i="5"/>
  <c r="P2615" i="5"/>
  <c r="P2621" i="5"/>
  <c r="P2681" i="5"/>
  <c r="P2686" i="5"/>
  <c r="P2696" i="5"/>
  <c r="P2725" i="5"/>
  <c r="P2726" i="5"/>
  <c r="P2735" i="5"/>
  <c r="P2749" i="5"/>
  <c r="P2759" i="5"/>
  <c r="P2763" i="5"/>
  <c r="P2422" i="5"/>
  <c r="P2825" i="5"/>
  <c r="P2894" i="5"/>
  <c r="P2901" i="5"/>
  <c r="P1948" i="5"/>
  <c r="P9" i="5"/>
  <c r="P36" i="5"/>
  <c r="P37" i="5"/>
  <c r="P96" i="5"/>
  <c r="P135" i="5"/>
  <c r="P196" i="5"/>
  <c r="P201" i="5"/>
  <c r="P216" i="5"/>
  <c r="P217" i="5"/>
  <c r="P219" i="5"/>
  <c r="P265" i="5"/>
  <c r="P320" i="5"/>
  <c r="P332" i="5"/>
  <c r="P335" i="5"/>
  <c r="P334" i="5"/>
  <c r="P367" i="5"/>
  <c r="P369" i="5"/>
  <c r="P384" i="5"/>
  <c r="P479" i="5"/>
  <c r="P480" i="5"/>
  <c r="P483" i="5"/>
  <c r="P504" i="5"/>
  <c r="P515" i="5"/>
  <c r="P545" i="5"/>
  <c r="P550" i="5"/>
  <c r="P551" i="5"/>
  <c r="P575" i="5"/>
  <c r="P589" i="5"/>
  <c r="P608" i="5"/>
  <c r="P632" i="5"/>
  <c r="P634" i="5"/>
  <c r="P733" i="5"/>
  <c r="P785" i="5"/>
  <c r="P809" i="5"/>
  <c r="P811" i="5"/>
  <c r="P813" i="5"/>
  <c r="P814" i="5"/>
  <c r="P812" i="5"/>
  <c r="P872" i="5"/>
  <c r="P875" i="5"/>
  <c r="P877" i="5"/>
  <c r="P890" i="5"/>
  <c r="P895" i="5"/>
  <c r="P899" i="5"/>
  <c r="P955" i="5"/>
  <c r="P971" i="5"/>
  <c r="P984" i="5"/>
  <c r="P999" i="5"/>
  <c r="P1024" i="5"/>
  <c r="P1027" i="5"/>
  <c r="P1146" i="5"/>
  <c r="P1167" i="5"/>
  <c r="P1173" i="5"/>
  <c r="P1213" i="5"/>
  <c r="P1229" i="5"/>
  <c r="P1247" i="5"/>
  <c r="P1261" i="5"/>
  <c r="P1269" i="5"/>
  <c r="P1282" i="5"/>
  <c r="P1294" i="5"/>
  <c r="P1300" i="5"/>
  <c r="P1365" i="5"/>
  <c r="P1369" i="5"/>
  <c r="P1372" i="5"/>
  <c r="P1394" i="5"/>
  <c r="P1463" i="5"/>
  <c r="P1464" i="5"/>
  <c r="P1518" i="5"/>
  <c r="P1525" i="5"/>
  <c r="P1527" i="5"/>
  <c r="P1564" i="5"/>
  <c r="P1603" i="5"/>
  <c r="P1659" i="5"/>
  <c r="P1712" i="5"/>
  <c r="P1715" i="5"/>
  <c r="P1724" i="5"/>
  <c r="P1731" i="5"/>
  <c r="P1768" i="5"/>
  <c r="P1776" i="5"/>
  <c r="P1816" i="5"/>
  <c r="P1825" i="5"/>
  <c r="P1866" i="5"/>
  <c r="P1873" i="5"/>
  <c r="P1900" i="5"/>
  <c r="P1966" i="5"/>
  <c r="P1984" i="5"/>
  <c r="P1988" i="5"/>
  <c r="P2032" i="5"/>
  <c r="P2035" i="5"/>
  <c r="P2042" i="5"/>
  <c r="P2065" i="5"/>
  <c r="P2081" i="5"/>
  <c r="P2102" i="5"/>
  <c r="P2120" i="5"/>
  <c r="P2139" i="5"/>
  <c r="P2153" i="5"/>
  <c r="P2342" i="5"/>
  <c r="P2361" i="5"/>
  <c r="P2362" i="5"/>
  <c r="P2363" i="5"/>
  <c r="P2365" i="5"/>
  <c r="P2367" i="5"/>
  <c r="P2368" i="5"/>
  <c r="P2383" i="5"/>
  <c r="P2389" i="5"/>
  <c r="P2402" i="5"/>
  <c r="P2454" i="5"/>
  <c r="P2455" i="5"/>
  <c r="P2460" i="5"/>
  <c r="P2479" i="5"/>
  <c r="P2512" i="5"/>
  <c r="P2526" i="5"/>
  <c r="P2528" i="5"/>
  <c r="P2577" i="5"/>
  <c r="P2579" i="5"/>
  <c r="P2580" i="5"/>
  <c r="P2598" i="5"/>
  <c r="P2682" i="5"/>
  <c r="P2683" i="5"/>
  <c r="P2714" i="5"/>
  <c r="P2769" i="5"/>
  <c r="P2788" i="5"/>
  <c r="P2814" i="5"/>
  <c r="P2820" i="5"/>
  <c r="P2871" i="5"/>
  <c r="P2902" i="5"/>
  <c r="P2919" i="5"/>
  <c r="P2925" i="5"/>
  <c r="P2082" i="5"/>
  <c r="P16" i="5"/>
  <c r="P102" i="5"/>
  <c r="P145" i="5"/>
  <c r="P169" i="5"/>
  <c r="P191" i="5"/>
  <c r="P346" i="5"/>
  <c r="P363" i="5"/>
  <c r="P379" i="5"/>
  <c r="P402" i="5"/>
  <c r="P415" i="5"/>
  <c r="P486" i="5"/>
  <c r="P566" i="5"/>
  <c r="P568" i="5"/>
  <c r="P572" i="5"/>
  <c r="P574" i="5"/>
  <c r="P582" i="5"/>
  <c r="P583" i="5"/>
  <c r="P611" i="5"/>
  <c r="P629" i="5"/>
  <c r="P663" i="5"/>
  <c r="P754" i="5"/>
  <c r="P779" i="5"/>
  <c r="P788" i="5"/>
  <c r="P836" i="5"/>
  <c r="P865" i="5"/>
  <c r="P920" i="5"/>
  <c r="P953" i="5"/>
  <c r="P982" i="5"/>
  <c r="P1014" i="5"/>
  <c r="P1017" i="5"/>
  <c r="P1115" i="5"/>
  <c r="P1151" i="5"/>
  <c r="P1152" i="5"/>
  <c r="P1201" i="5"/>
  <c r="P1281" i="5"/>
  <c r="P1305" i="5"/>
  <c r="P1355" i="5"/>
  <c r="P1373" i="5"/>
  <c r="P1405" i="5"/>
  <c r="P1473" i="5"/>
  <c r="P1501" i="5"/>
  <c r="P1573" i="5"/>
  <c r="P1574" i="5"/>
  <c r="P1575" i="5"/>
  <c r="P1576" i="5"/>
  <c r="P1577" i="5"/>
  <c r="P1592" i="5"/>
  <c r="P1643" i="5"/>
  <c r="P1708" i="5"/>
  <c r="P1779" i="5"/>
  <c r="P1798" i="5"/>
  <c r="P1831" i="5"/>
  <c r="P1852" i="5"/>
  <c r="P1962" i="5"/>
  <c r="P2009" i="5"/>
  <c r="P2014" i="5"/>
  <c r="P2038" i="5"/>
  <c r="P2047" i="5"/>
  <c r="P2048" i="5"/>
  <c r="P2064" i="5"/>
  <c r="P2071" i="5"/>
  <c r="P2079" i="5"/>
  <c r="P2083" i="5"/>
  <c r="P2089" i="5"/>
  <c r="P2165" i="5"/>
  <c r="P2166" i="5"/>
  <c r="P2167" i="5"/>
  <c r="P2168" i="5"/>
  <c r="P2194" i="5"/>
  <c r="P2197" i="5"/>
  <c r="P2198" i="5"/>
  <c r="P2291" i="5"/>
  <c r="P2391" i="5"/>
  <c r="P2411" i="5"/>
  <c r="P2542" i="5"/>
  <c r="P2719" i="5"/>
  <c r="P2787" i="5"/>
  <c r="P2248" i="5"/>
  <c r="P17" i="5"/>
  <c r="P42" i="5"/>
  <c r="P71" i="5"/>
  <c r="P101" i="5"/>
  <c r="P108" i="5"/>
  <c r="P228" i="5"/>
  <c r="P243" i="5"/>
  <c r="P258" i="5"/>
  <c r="P370" i="5"/>
  <c r="P406" i="5"/>
  <c r="P419" i="5"/>
  <c r="P469" i="5"/>
  <c r="P474" i="5"/>
  <c r="P507" i="5"/>
  <c r="P563" i="5"/>
  <c r="P587" i="5"/>
  <c r="P615" i="5"/>
  <c r="P617" i="5"/>
  <c r="P627" i="5"/>
  <c r="P630" i="5"/>
  <c r="P639" i="5"/>
  <c r="P648" i="5"/>
  <c r="P649" i="5"/>
  <c r="P740" i="5"/>
  <c r="P2794" i="5"/>
  <c r="P2809" i="5"/>
  <c r="P2838" i="5"/>
  <c r="P2893" i="5"/>
  <c r="P2903" i="5"/>
  <c r="P2272" i="5"/>
  <c r="P360" i="5"/>
  <c r="P528" i="5"/>
  <c r="P547" i="5"/>
  <c r="P601" i="5"/>
  <c r="P604" i="5"/>
  <c r="P647" i="5"/>
  <c r="P749" i="5"/>
  <c r="P765" i="5"/>
  <c r="P808" i="5"/>
  <c r="P873" i="5"/>
  <c r="P897" i="5"/>
  <c r="P966" i="5"/>
  <c r="P1029" i="5"/>
  <c r="P1159" i="5"/>
  <c r="P1218" i="5"/>
  <c r="P1227" i="5"/>
  <c r="P1250" i="5"/>
  <c r="P1271" i="5"/>
  <c r="P1330" i="5"/>
  <c r="P1341" i="5"/>
  <c r="P1364" i="5"/>
  <c r="P1461" i="5"/>
  <c r="P1489" i="5"/>
  <c r="P1536" i="5"/>
  <c r="P1648" i="5"/>
  <c r="P1674" i="5"/>
  <c r="P1700" i="5"/>
  <c r="P1756" i="5"/>
  <c r="P1848" i="5"/>
  <c r="P1849" i="5"/>
  <c r="P1880" i="5"/>
  <c r="P1981" i="5"/>
  <c r="P2105" i="5"/>
  <c r="P2278" i="5"/>
  <c r="P2286" i="5"/>
  <c r="P2323" i="5"/>
  <c r="P2356" i="5"/>
  <c r="P2366" i="5"/>
  <c r="P2562" i="5"/>
  <c r="P2619" i="5"/>
  <c r="P2678" i="5"/>
  <c r="P2705" i="5"/>
  <c r="P2795" i="5"/>
  <c r="P2341" i="5"/>
  <c r="P45" i="5"/>
  <c r="P78" i="5"/>
  <c r="P88" i="5"/>
  <c r="P136" i="5"/>
  <c r="P207" i="5"/>
  <c r="P209" i="5"/>
  <c r="P225" i="5"/>
  <c r="P245" i="5"/>
  <c r="P256" i="5"/>
  <c r="P270" i="5"/>
  <c r="P275" i="5"/>
  <c r="P282" i="5"/>
  <c r="P407" i="5"/>
  <c r="P414" i="5"/>
  <c r="P498" i="5"/>
  <c r="P522" i="5"/>
  <c r="P542" i="5"/>
  <c r="P590" i="5"/>
  <c r="P621" i="5"/>
  <c r="P623" i="5"/>
  <c r="P735" i="5"/>
  <c r="P793" i="5"/>
  <c r="P820" i="5"/>
  <c r="P878" i="5"/>
  <c r="P932" i="5"/>
  <c r="P969" i="5"/>
  <c r="P981" i="5"/>
  <c r="P1035" i="5"/>
  <c r="P1058" i="5"/>
  <c r="P1061" i="5"/>
  <c r="P1125" i="5"/>
  <c r="P1128" i="5"/>
  <c r="P1129" i="5"/>
  <c r="P1130" i="5"/>
  <c r="P1132" i="5"/>
  <c r="P1163" i="5"/>
  <c r="P1185" i="5"/>
  <c r="P1188" i="5"/>
  <c r="P1205" i="5"/>
  <c r="P1235" i="5"/>
  <c r="P1340" i="5"/>
  <c r="P1411" i="5"/>
  <c r="P1423" i="5"/>
  <c r="P1486" i="5"/>
  <c r="P1491" i="5"/>
  <c r="P1506" i="5"/>
  <c r="P1519" i="5"/>
  <c r="P1526" i="5"/>
  <c r="P1528" i="5"/>
  <c r="P1530" i="5"/>
  <c r="P1568" i="5"/>
  <c r="P1635" i="5"/>
  <c r="P1638" i="5"/>
  <c r="P1639" i="5"/>
  <c r="P1653" i="5"/>
  <c r="P1656" i="5"/>
  <c r="P1657" i="5"/>
  <c r="P1676" i="5"/>
  <c r="P1711" i="5"/>
  <c r="P1721" i="5"/>
  <c r="P1923" i="5"/>
  <c r="P1922" i="5"/>
  <c r="P1963" i="5"/>
  <c r="P1974" i="5"/>
  <c r="P1994" i="5"/>
  <c r="P2011" i="5"/>
  <c r="P2077" i="5"/>
  <c r="P2080" i="5"/>
  <c r="P1182" i="5"/>
  <c r="P2231" i="5"/>
  <c r="P2243" i="5"/>
  <c r="P2282" i="5"/>
  <c r="P2304" i="5"/>
  <c r="P2305" i="5"/>
  <c r="P2340" i="5"/>
  <c r="P2359" i="5"/>
  <c r="P2360" i="5"/>
  <c r="P2369" i="5"/>
  <c r="P2376" i="5"/>
  <c r="P2405" i="5"/>
  <c r="P2462" i="5"/>
  <c r="P2466" i="5"/>
  <c r="P2532" i="5"/>
  <c r="P2582" i="5"/>
  <c r="P2592" i="5"/>
  <c r="P2595" i="5"/>
  <c r="P2597" i="5"/>
  <c r="P2664" i="5"/>
  <c r="P2706" i="5"/>
  <c r="P2718" i="5"/>
  <c r="P2737" i="5"/>
  <c r="P2774" i="5"/>
  <c r="P2779" i="5"/>
  <c r="P2782" i="5"/>
  <c r="P2783" i="5"/>
  <c r="P2802" i="5"/>
  <c r="P2806" i="5"/>
  <c r="P2807" i="5"/>
  <c r="P2492" i="5"/>
  <c r="P27" i="5"/>
  <c r="P28" i="5"/>
  <c r="P55" i="5"/>
  <c r="P98" i="5"/>
  <c r="P105" i="5"/>
  <c r="P2328" i="5"/>
  <c r="P149" i="5"/>
  <c r="P163" i="5"/>
  <c r="P167" i="5"/>
  <c r="P192" i="5"/>
  <c r="P205" i="5"/>
  <c r="P262" i="5"/>
  <c r="P274" i="5"/>
  <c r="P321" i="5"/>
  <c r="P325" i="5"/>
  <c r="P330" i="5"/>
  <c r="P341" i="5"/>
  <c r="P345" i="5"/>
  <c r="P348" i="5"/>
  <c r="P353" i="5"/>
  <c r="P373" i="5"/>
  <c r="P409" i="5"/>
  <c r="P472" i="5"/>
  <c r="P532" i="5"/>
  <c r="P536" i="5"/>
  <c r="P748" i="5"/>
  <c r="P753" i="5"/>
  <c r="P755" i="5"/>
  <c r="P859" i="5"/>
  <c r="P972" i="5"/>
  <c r="P975" i="5"/>
  <c r="P978" i="5"/>
  <c r="P1124" i="5"/>
  <c r="P1144" i="5"/>
  <c r="P1156" i="5"/>
  <c r="P1164" i="5"/>
  <c r="P1210" i="5"/>
  <c r="P1222" i="5"/>
  <c r="P1232" i="5"/>
  <c r="P1241" i="5"/>
  <c r="P1260" i="5"/>
  <c r="P1382" i="5"/>
  <c r="P1442" i="5"/>
  <c r="P1446" i="5"/>
  <c r="P1457" i="5"/>
  <c r="P1458" i="5"/>
  <c r="P1487" i="5"/>
  <c r="P1513" i="5"/>
  <c r="P186" i="5"/>
  <c r="P1661" i="5"/>
  <c r="P1688" i="5"/>
  <c r="P1690" i="5"/>
  <c r="P1699" i="5"/>
  <c r="P1850" i="5"/>
  <c r="P2331" i="5"/>
  <c r="P1894" i="5"/>
  <c r="P1791" i="5"/>
  <c r="P1950" i="5"/>
  <c r="P1976" i="5"/>
  <c r="P1987" i="5"/>
  <c r="P2099" i="5"/>
  <c r="P2136" i="5"/>
  <c r="P657" i="5"/>
  <c r="P905" i="5"/>
  <c r="P912" i="5"/>
  <c r="P935" i="5"/>
  <c r="P962" i="5"/>
  <c r="P992" i="5"/>
  <c r="P1041" i="5"/>
  <c r="P1078" i="5"/>
  <c r="P1194" i="5"/>
  <c r="P1214" i="5"/>
  <c r="P1409" i="5"/>
  <c r="P1415" i="5"/>
  <c r="P1484" i="5"/>
  <c r="P1495" i="5"/>
  <c r="P1504" i="5"/>
  <c r="P1515" i="5"/>
  <c r="P1642" i="5"/>
  <c r="P1650" i="5"/>
  <c r="P1651" i="5"/>
  <c r="P1654" i="5"/>
  <c r="P1671" i="5"/>
  <c r="P1729" i="5"/>
  <c r="P1782" i="5"/>
  <c r="P1809" i="5"/>
  <c r="P1820" i="5"/>
  <c r="P1828" i="5"/>
  <c r="P1840" i="5"/>
  <c r="P1919" i="5"/>
  <c r="P1965" i="5"/>
  <c r="P1968" i="5"/>
  <c r="P2001" i="5"/>
  <c r="P2003" i="5"/>
  <c r="P2040" i="5"/>
  <c r="P2063" i="5"/>
  <c r="P2088" i="5"/>
  <c r="P2101" i="5"/>
  <c r="P2103" i="5"/>
  <c r="P2104" i="5"/>
  <c r="P2800" i="5"/>
  <c r="P2121" i="5"/>
  <c r="P2137" i="5"/>
  <c r="P2140" i="5"/>
  <c r="P2181" i="5"/>
  <c r="P2207" i="5"/>
  <c r="P2239" i="5"/>
  <c r="P2403" i="5"/>
  <c r="P2481" i="5"/>
  <c r="P2482" i="5"/>
  <c r="P2602" i="5"/>
  <c r="P2607" i="5"/>
  <c r="P2717" i="5"/>
  <c r="P2786" i="5"/>
  <c r="P2811" i="5"/>
  <c r="P2829" i="5"/>
  <c r="P2835" i="5"/>
  <c r="P2877" i="5"/>
  <c r="P2895" i="5"/>
  <c r="P182" i="5"/>
  <c r="P185" i="5"/>
  <c r="P188" i="5"/>
  <c r="P180" i="5"/>
  <c r="P183" i="5"/>
  <c r="P187" i="5"/>
  <c r="P175" i="5"/>
  <c r="P176" i="5"/>
  <c r="P178" i="5"/>
  <c r="P174" i="5"/>
  <c r="P179" i="5"/>
  <c r="P189" i="5"/>
  <c r="P173" i="5"/>
  <c r="P177" i="5"/>
  <c r="P181" i="5"/>
  <c r="P184" i="5"/>
  <c r="P48" i="5"/>
  <c r="P81" i="5"/>
  <c r="P113" i="5"/>
  <c r="P124" i="5"/>
  <c r="P146" i="5"/>
  <c r="P166" i="5"/>
  <c r="P211" i="5"/>
  <c r="P283" i="5"/>
  <c r="P327" i="5"/>
  <c r="P347" i="5"/>
  <c r="P390" i="5"/>
  <c r="P440" i="5"/>
  <c r="P493" i="5"/>
  <c r="P531" i="5"/>
  <c r="P598" i="5"/>
  <c r="P602" i="5"/>
  <c r="P694" i="5"/>
  <c r="P695" i="5"/>
  <c r="P704" i="5"/>
  <c r="P743" i="5"/>
  <c r="P780" i="5"/>
  <c r="P835" i="5"/>
  <c r="P952" i="5"/>
  <c r="P996" i="5"/>
  <c r="P1030" i="5"/>
  <c r="P1048" i="5"/>
  <c r="P1119" i="5"/>
  <c r="P1147" i="5"/>
  <c r="P1176" i="5"/>
  <c r="P1181" i="5"/>
  <c r="P1191" i="5"/>
  <c r="P758" i="5"/>
  <c r="P824" i="5"/>
  <c r="P841" i="5"/>
  <c r="P864" i="5"/>
  <c r="P871" i="5"/>
  <c r="P885" i="5"/>
  <c r="P940" i="5"/>
  <c r="P997" i="5"/>
  <c r="P1011" i="5"/>
  <c r="P1025" i="5"/>
  <c r="P1038" i="5"/>
  <c r="P1178" i="5"/>
  <c r="P1204" i="5"/>
  <c r="P1273" i="5"/>
  <c r="P1278" i="5"/>
  <c r="P1284" i="5"/>
  <c r="P1374" i="5"/>
  <c r="P1469" i="5"/>
  <c r="P1474" i="5"/>
  <c r="P1483" i="5"/>
  <c r="P1533" i="5"/>
  <c r="P1535" i="5"/>
  <c r="P1589" i="5"/>
  <c r="P1608" i="5"/>
  <c r="P1647" i="5"/>
  <c r="P1704" i="5"/>
  <c r="P1713" i="5"/>
  <c r="P1720" i="5"/>
  <c r="P1722" i="5"/>
  <c r="P1750" i="5"/>
  <c r="P1804" i="5"/>
  <c r="P1893" i="5"/>
  <c r="P1904" i="5"/>
  <c r="P1910" i="5"/>
  <c r="P1935" i="5"/>
  <c r="P2051" i="5"/>
  <c r="P2090" i="5"/>
  <c r="P2193" i="5"/>
  <c r="P2218" i="5"/>
  <c r="P2223" i="5"/>
  <c r="P2224" i="5"/>
  <c r="P2253" i="5"/>
  <c r="P2254" i="5"/>
  <c r="P2255" i="5"/>
  <c r="P2256" i="5"/>
  <c r="P2257" i="5"/>
  <c r="P2259" i="5"/>
  <c r="P2275" i="5"/>
  <c r="P2307" i="5"/>
  <c r="P2430" i="5"/>
  <c r="P2448" i="5"/>
  <c r="P2480" i="5"/>
  <c r="P2564" i="5"/>
  <c r="P2572" i="5"/>
  <c r="P2670" i="5"/>
  <c r="P2716" i="5"/>
  <c r="P2734" i="5"/>
  <c r="P2169" i="5"/>
  <c r="P2203" i="5"/>
  <c r="P2215" i="5"/>
  <c r="P2242" i="5"/>
  <c r="P2245" i="5"/>
  <c r="P2264" i="5"/>
  <c r="P2293" i="5"/>
  <c r="P2296" i="5"/>
  <c r="P2344" i="5"/>
  <c r="P2510" i="5"/>
  <c r="P2608" i="5"/>
  <c r="P2639" i="5"/>
  <c r="P2648" i="5"/>
  <c r="P2650" i="5"/>
  <c r="P2654" i="5"/>
  <c r="P2657" i="5"/>
  <c r="P2672" i="5"/>
  <c r="P2673" i="5"/>
  <c r="P2698" i="5"/>
  <c r="P2708" i="5"/>
  <c r="P2730" i="5"/>
  <c r="P2731" i="5"/>
  <c r="P2732" i="5"/>
  <c r="P2832" i="5"/>
  <c r="P2844" i="5"/>
  <c r="P2862" i="5"/>
  <c r="P2863" i="5"/>
  <c r="P2865" i="5"/>
  <c r="P2867" i="5"/>
  <c r="P2868" i="5"/>
  <c r="P2870" i="5"/>
  <c r="P2747" i="5"/>
  <c r="P19" i="5"/>
  <c r="P53" i="5"/>
  <c r="P93" i="5"/>
  <c r="P259" i="5"/>
  <c r="P272" i="5"/>
  <c r="P297" i="5"/>
  <c r="P342" i="5"/>
  <c r="P352" i="5"/>
  <c r="P372" i="5"/>
  <c r="P374" i="5"/>
  <c r="P385" i="5"/>
  <c r="P403" i="5"/>
  <c r="P524" i="5"/>
  <c r="P578" i="5"/>
  <c r="P580" i="5"/>
  <c r="P614" i="5"/>
  <c r="P635" i="5"/>
  <c r="P644" i="5"/>
  <c r="P519" i="5"/>
  <c r="P668" i="5"/>
  <c r="P271" i="5"/>
  <c r="P691" i="5"/>
  <c r="P2633" i="5"/>
  <c r="P1499" i="5"/>
  <c r="P2501" i="5"/>
  <c r="P2537" i="5"/>
  <c r="P460" i="5"/>
  <c r="P2173" i="5"/>
  <c r="P114" i="5"/>
  <c r="P204" i="5"/>
  <c r="P756" i="5"/>
  <c r="P1775" i="5"/>
  <c r="P1799" i="5"/>
  <c r="P837" i="5"/>
  <c r="P970" i="5"/>
  <c r="P2826" i="5"/>
  <c r="P82" i="5"/>
  <c r="P521" i="5"/>
  <c r="P693" i="5"/>
  <c r="P2504" i="5"/>
  <c r="P1402" i="5"/>
  <c r="P1403" i="5"/>
  <c r="P1433" i="5"/>
  <c r="P2635" i="5"/>
  <c r="P1929" i="5"/>
  <c r="P2691" i="5"/>
  <c r="P1488" i="5"/>
  <c r="P428" i="5"/>
  <c r="P138" i="5"/>
  <c r="P2704" i="5"/>
  <c r="P306" i="5"/>
  <c r="P1460" i="5"/>
  <c r="P2677" i="5"/>
  <c r="P671" i="5"/>
  <c r="P313" i="5"/>
  <c r="P1455" i="5"/>
  <c r="P337" i="5"/>
  <c r="P1448" i="5"/>
  <c r="P2661" i="5"/>
  <c r="P724" i="5"/>
  <c r="P2446" i="5"/>
  <c r="P2329" i="5"/>
  <c r="P2724" i="5"/>
  <c r="P1806" i="5"/>
  <c r="P2569" i="5"/>
  <c r="P1591" i="5"/>
  <c r="P2143" i="5"/>
  <c r="P2060" i="5"/>
  <c r="P2116" i="5"/>
  <c r="P1186" i="5"/>
  <c r="P869" i="5"/>
  <c r="P822" i="5"/>
  <c r="P1331" i="5"/>
  <c r="P1332" i="5"/>
  <c r="P1755" i="5"/>
  <c r="P15" i="5"/>
  <c r="P2348" i="5"/>
  <c r="P1149" i="5"/>
  <c r="P530" i="5"/>
  <c r="P2535" i="5"/>
  <c r="P1773" i="5"/>
  <c r="P316" i="5"/>
  <c r="P2241" i="5"/>
  <c r="P690" i="5"/>
  <c r="P1280" i="5"/>
  <c r="P831" i="5"/>
  <c r="P927" i="5"/>
  <c r="P605" i="5"/>
  <c r="P2858" i="5"/>
  <c r="P1679" i="5"/>
  <c r="P2828" i="5"/>
  <c r="P1174" i="5"/>
  <c r="P1739" i="5"/>
  <c r="P2722" i="5"/>
  <c r="P452" i="5"/>
  <c r="P709" i="5"/>
  <c r="P2406" i="5"/>
  <c r="P1805" i="5"/>
  <c r="P2209" i="5"/>
  <c r="P2647" i="5"/>
  <c r="P784" i="5"/>
  <c r="P398" i="5"/>
  <c r="P705" i="5"/>
  <c r="P2440" i="5"/>
  <c r="P2450" i="5"/>
  <c r="P1997" i="5"/>
  <c r="P438" i="5"/>
  <c r="P2375" i="5"/>
  <c r="P1346" i="5"/>
  <c r="P1625" i="5"/>
  <c r="P1891" i="5"/>
  <c r="P925" i="5"/>
  <c r="P1435" i="5"/>
  <c r="P156" i="5"/>
  <c r="P858" i="5"/>
  <c r="P1493" i="5"/>
  <c r="P257" i="5"/>
  <c r="P2543" i="5"/>
  <c r="P1219" i="5"/>
  <c r="P1601" i="5"/>
  <c r="P2723" i="5"/>
  <c r="P2689" i="5"/>
  <c r="P112" i="5"/>
  <c r="P490" i="5"/>
  <c r="P588" i="5"/>
  <c r="P2495" i="5"/>
  <c r="P2757" i="5"/>
  <c r="P157" i="5"/>
  <c r="P958" i="5"/>
  <c r="P2141" i="5"/>
  <c r="P2196" i="5"/>
  <c r="P436" i="5"/>
  <c r="P1620" i="5"/>
  <c r="P2302" i="5"/>
  <c r="P2205" i="5"/>
  <c r="P2762" i="5"/>
  <c r="P1215" i="5"/>
  <c r="P620" i="5"/>
  <c r="P1002" i="5"/>
  <c r="P318" i="5"/>
  <c r="P1439" i="5"/>
  <c r="P2122" i="5"/>
  <c r="P526" i="5"/>
  <c r="P1169" i="5"/>
  <c r="P2756" i="5"/>
  <c r="P133" i="5"/>
  <c r="P670" i="5"/>
  <c r="P1295" i="5"/>
  <c r="P881" i="5"/>
  <c r="P4" i="5"/>
  <c r="P2050" i="5"/>
  <c r="P1658" i="5"/>
  <c r="P2058" i="5"/>
  <c r="P2128" i="5"/>
  <c r="P2018" i="5"/>
  <c r="P571" i="5"/>
  <c r="P2796" i="5"/>
  <c r="P517" i="5"/>
  <c r="P2821" i="5"/>
  <c r="P1290" i="5"/>
  <c r="P1918" i="5"/>
  <c r="P523" i="5"/>
  <c r="P990" i="5"/>
  <c r="P1387" i="5"/>
  <c r="P1286" i="5"/>
  <c r="P1619" i="5"/>
  <c r="P1459" i="5"/>
  <c r="P1445" i="5"/>
  <c r="P2655" i="5"/>
  <c r="P1858" i="5"/>
  <c r="P249" i="5"/>
  <c r="P1310" i="5"/>
  <c r="P855" i="5"/>
  <c r="P511" i="5"/>
  <c r="P64" i="5"/>
  <c r="P2386" i="5"/>
  <c r="P903" i="5"/>
  <c r="P625" i="5"/>
  <c r="P2068" i="5"/>
  <c r="P2246" i="5"/>
  <c r="P591" i="5"/>
  <c r="P1482" i="5"/>
  <c r="P983" i="5"/>
  <c r="P2547" i="5"/>
  <c r="P131" i="5"/>
  <c r="P2236" i="5"/>
  <c r="P534" i="5"/>
  <c r="P2815" i="5"/>
  <c r="P2413" i="5"/>
  <c r="P1416" i="5"/>
  <c r="P1296" i="5"/>
  <c r="P2315" i="5"/>
  <c r="P231" i="5"/>
  <c r="P365" i="5"/>
  <c r="P929" i="5"/>
  <c r="P1189" i="5"/>
  <c r="P2798" i="5"/>
  <c r="P2773" i="5"/>
  <c r="P2220" i="5"/>
  <c r="P768" i="5"/>
  <c r="P1426" i="5"/>
  <c r="P1523" i="5"/>
  <c r="P1325" i="5"/>
  <c r="P1522" i="5"/>
  <c r="P2576" i="5"/>
  <c r="P2438" i="5"/>
  <c r="P1550" i="5"/>
  <c r="P223" i="5"/>
  <c r="P2483" i="5"/>
  <c r="P107" i="5"/>
  <c r="P1062" i="5"/>
  <c r="P1757" i="5"/>
  <c r="P322" i="5"/>
  <c r="P1221" i="5"/>
  <c r="P513" i="5"/>
  <c r="P1993" i="5"/>
  <c r="P267" i="5"/>
  <c r="P714" i="5"/>
  <c r="P1882" i="5"/>
  <c r="P1399" i="5"/>
  <c r="P658" i="5"/>
  <c r="P143" i="5"/>
  <c r="P1447" i="5"/>
  <c r="P761" i="5"/>
  <c r="P1380" i="5"/>
  <c r="P1437" i="5"/>
  <c r="P2642" i="5"/>
  <c r="P1462" i="5"/>
  <c r="P1604" i="5"/>
  <c r="P1823" i="5"/>
  <c r="P46" i="5"/>
  <c r="P2890" i="5"/>
  <c r="P2622" i="5"/>
  <c r="P193" i="5"/>
  <c r="P22" i="5"/>
  <c r="P1063" i="5"/>
  <c r="P1941" i="5"/>
  <c r="P631" i="5"/>
  <c r="P2404" i="5"/>
  <c r="P1211" i="5"/>
  <c r="P2419" i="5"/>
  <c r="P685" i="5"/>
  <c r="P759" i="5"/>
  <c r="P642" i="5"/>
  <c r="P2880" i="5"/>
  <c r="P2805" i="5"/>
  <c r="P1228" i="5"/>
  <c r="P144" i="5"/>
  <c r="P1697" i="5"/>
  <c r="P285" i="5"/>
  <c r="P437" i="5"/>
  <c r="P1067" i="5"/>
  <c r="P1924" i="5"/>
  <c r="P1692" i="5"/>
  <c r="P1421" i="5"/>
  <c r="P31" i="5"/>
  <c r="P2410" i="5"/>
  <c r="P2921" i="5"/>
  <c r="P1085" i="5"/>
  <c r="P1100" i="5"/>
  <c r="P1094" i="5"/>
  <c r="P1097" i="5"/>
  <c r="P1088" i="5"/>
  <c r="P1092" i="5"/>
  <c r="P1090" i="5"/>
  <c r="P1102" i="5"/>
  <c r="P1082" i="5"/>
  <c r="P1086" i="5"/>
  <c r="P1081" i="5"/>
  <c r="P819" i="5"/>
  <c r="P1233" i="5"/>
  <c r="P1393" i="5"/>
  <c r="P1099" i="5"/>
  <c r="P1087" i="5"/>
  <c r="P1091" i="5"/>
  <c r="P1084" i="5"/>
  <c r="P1098" i="5"/>
  <c r="P1093" i="5"/>
  <c r="P1096" i="5"/>
  <c r="P1095" i="5"/>
  <c r="P1083" i="5"/>
  <c r="P1101" i="5"/>
  <c r="P1089" i="5"/>
  <c r="O12" i="5"/>
  <c r="O18" i="5"/>
  <c r="O77" i="5"/>
  <c r="O171" i="5"/>
  <c r="O293" i="5"/>
  <c r="O301" i="5"/>
  <c r="O315" i="5"/>
  <c r="O351" i="5"/>
  <c r="O357" i="5"/>
  <c r="O441" i="5"/>
  <c r="O584" i="5"/>
  <c r="O600" i="5"/>
  <c r="O722" i="5"/>
  <c r="O725" i="5"/>
  <c r="O775" i="5"/>
  <c r="O815" i="5"/>
  <c r="O2884" i="5"/>
  <c r="O898" i="5"/>
  <c r="O917" i="5"/>
  <c r="O918" i="5"/>
  <c r="O921" i="5"/>
  <c r="O968" i="5"/>
  <c r="O994" i="5"/>
  <c r="O1037" i="5"/>
  <c r="O1068" i="5"/>
  <c r="O1231" i="5"/>
  <c r="O1252" i="5"/>
  <c r="O1347" i="5"/>
  <c r="O1378" i="5"/>
  <c r="O1385" i="5"/>
  <c r="O1406" i="5"/>
  <c r="O2638" i="5"/>
  <c r="O1449" i="5"/>
  <c r="O1467" i="5"/>
  <c r="O1477" i="5"/>
  <c r="O1500" i="5"/>
  <c r="O1546" i="5"/>
  <c r="O1605" i="5"/>
  <c r="O1615" i="5"/>
  <c r="O1616" i="5"/>
  <c r="O1680" i="5"/>
  <c r="O1686" i="5"/>
  <c r="O1701" i="5"/>
  <c r="O1786" i="5"/>
  <c r="O1864" i="5"/>
  <c r="O1887" i="5"/>
  <c r="O1899" i="5"/>
  <c r="O2059" i="5"/>
  <c r="O2096" i="5"/>
  <c r="O2182" i="5"/>
  <c r="O1538" i="5"/>
  <c r="O2199" i="5"/>
  <c r="O2200" i="5"/>
  <c r="O2424" i="5"/>
  <c r="O2433" i="5"/>
  <c r="O2457" i="5"/>
  <c r="O2473" i="5"/>
  <c r="O2609" i="5"/>
  <c r="O2614" i="5"/>
  <c r="O2662" i="5"/>
  <c r="O2667" i="5"/>
  <c r="O2693" i="5"/>
  <c r="O2701" i="5"/>
  <c r="O2740" i="5"/>
  <c r="O2744" i="5"/>
  <c r="O2760" i="5"/>
  <c r="O2845" i="5"/>
  <c r="O2875" i="5"/>
  <c r="O2879" i="5"/>
  <c r="O2916" i="5"/>
  <c r="O2920" i="5"/>
  <c r="O2922" i="5"/>
  <c r="O1042" i="5"/>
  <c r="O35" i="5"/>
  <c r="O137" i="5"/>
  <c r="O199" i="5"/>
  <c r="O233" i="5"/>
  <c r="O298" i="5"/>
  <c r="O344" i="5"/>
  <c r="O377" i="5"/>
  <c r="O2335" i="5"/>
  <c r="O516" i="5"/>
  <c r="O795" i="5"/>
  <c r="O821" i="5"/>
  <c r="O843" i="5"/>
  <c r="O857" i="5"/>
  <c r="O959" i="5"/>
  <c r="O1005" i="5"/>
  <c r="O1033" i="5"/>
  <c r="O1157" i="5"/>
  <c r="O1301" i="5"/>
  <c r="O1468" i="5"/>
  <c r="O1480" i="5"/>
  <c r="O1537" i="5"/>
  <c r="O1542" i="5"/>
  <c r="O1570" i="5"/>
  <c r="O1614" i="5"/>
  <c r="O1710" i="5"/>
  <c r="O1802" i="5"/>
  <c r="O1951" i="5"/>
  <c r="O1999" i="5"/>
  <c r="O2237" i="5"/>
  <c r="O2398" i="5"/>
  <c r="O2484" i="5"/>
  <c r="O2487" i="5"/>
  <c r="O2640" i="5"/>
  <c r="O68" i="5"/>
  <c r="O2750" i="5"/>
  <c r="O2856" i="5"/>
  <c r="O2876" i="5"/>
  <c r="O520" i="5"/>
  <c r="O26" i="5"/>
  <c r="O40" i="5"/>
  <c r="O44" i="5"/>
  <c r="O115" i="5"/>
  <c r="O116" i="5"/>
  <c r="O142" i="5"/>
  <c r="O296" i="5"/>
  <c r="O2680" i="5"/>
  <c r="O358" i="5"/>
  <c r="O413" i="5"/>
  <c r="O454" i="5"/>
  <c r="O552" i="5"/>
  <c r="O659" i="5"/>
  <c r="O678" i="5"/>
  <c r="O711" i="5"/>
  <c r="O464" i="5"/>
  <c r="O783" i="5"/>
  <c r="O800" i="5"/>
  <c r="O870" i="5"/>
  <c r="O888" i="5"/>
  <c r="O933" i="5"/>
  <c r="O1010" i="5"/>
  <c r="O1075" i="5"/>
  <c r="O1143" i="5"/>
  <c r="O1208" i="5"/>
  <c r="O1216" i="5"/>
  <c r="O1251" i="5"/>
  <c r="O1366" i="5"/>
  <c r="O1492" i="5"/>
  <c r="O1508" i="5"/>
  <c r="O1511" i="5"/>
  <c r="O1694" i="5"/>
  <c r="O1705" i="5"/>
  <c r="O1709" i="5"/>
  <c r="O1714" i="5"/>
  <c r="O1752" i="5"/>
  <c r="O1780" i="5"/>
  <c r="O2126" i="5"/>
  <c r="O1801" i="5"/>
  <c r="O2061" i="5"/>
  <c r="O2357" i="5"/>
  <c r="O2418" i="5"/>
  <c r="O2475" i="5"/>
  <c r="O1593" i="5"/>
  <c r="O2509" i="5"/>
  <c r="O2520" i="5"/>
  <c r="O2625" i="5"/>
  <c r="O2630" i="5"/>
  <c r="O2733" i="5"/>
  <c r="O2746" i="5"/>
  <c r="O2761" i="5"/>
  <c r="O2874" i="5"/>
  <c r="O1276" i="5"/>
  <c r="O38" i="5"/>
  <c r="O69" i="5"/>
  <c r="O97" i="5"/>
  <c r="O106" i="5"/>
  <c r="O164" i="5"/>
  <c r="O220" i="5"/>
  <c r="O291" i="5"/>
  <c r="O292" i="5"/>
  <c r="O382" i="5"/>
  <c r="O388" i="5"/>
  <c r="O427" i="5"/>
  <c r="O446" i="5"/>
  <c r="O463" i="5"/>
  <c r="O466" i="5"/>
  <c r="O488" i="5"/>
  <c r="O539" i="5"/>
  <c r="O656" i="5"/>
  <c r="O664" i="5"/>
  <c r="O679" i="5"/>
  <c r="O701" i="5"/>
  <c r="O706" i="5"/>
  <c r="O715" i="5"/>
  <c r="O767" i="5"/>
  <c r="O771" i="5"/>
  <c r="O772" i="5"/>
  <c r="O844" i="5"/>
  <c r="O848" i="5"/>
  <c r="O849" i="5"/>
  <c r="O866" i="5"/>
  <c r="O931" i="5"/>
  <c r="O944" i="5"/>
  <c r="O1120" i="5"/>
  <c r="O1180" i="5"/>
  <c r="O1192" i="5"/>
  <c r="O1198" i="5"/>
  <c r="O1202" i="5"/>
  <c r="O986" i="5"/>
  <c r="O1336" i="5"/>
  <c r="O1342" i="5"/>
  <c r="O1391" i="5"/>
  <c r="O1427" i="5"/>
  <c r="O1441" i="5"/>
  <c r="O1583" i="5"/>
  <c r="O1668" i="5"/>
  <c r="O1693" i="5"/>
  <c r="O1695" i="5"/>
  <c r="O1732" i="5"/>
  <c r="O1796" i="5"/>
  <c r="O1815" i="5"/>
  <c r="O1842" i="5"/>
  <c r="O1843" i="5"/>
  <c r="O1877" i="5"/>
  <c r="O1890" i="5"/>
  <c r="O1979" i="5"/>
  <c r="O2117" i="5"/>
  <c r="O2125" i="5"/>
  <c r="O2130" i="5"/>
  <c r="O2162" i="5"/>
  <c r="O2189" i="5"/>
  <c r="O2279" i="5"/>
  <c r="O2280" i="5"/>
  <c r="O2350" i="5"/>
  <c r="O2355" i="5"/>
  <c r="O2371" i="5"/>
  <c r="O2439" i="5"/>
  <c r="O2442" i="5"/>
  <c r="O2444" i="5"/>
  <c r="O2464" i="5"/>
  <c r="O2529" i="5"/>
  <c r="O2530" i="5"/>
  <c r="O2563" i="5"/>
  <c r="O2646" i="5"/>
  <c r="O2658" i="5"/>
  <c r="O2669" i="5"/>
  <c r="O2775" i="5"/>
  <c r="O2791" i="5"/>
  <c r="O2824" i="5"/>
  <c r="O2850" i="5"/>
  <c r="O2906" i="5"/>
  <c r="O2909" i="5"/>
  <c r="O2910" i="5"/>
  <c r="O1687" i="5"/>
  <c r="O13" i="5"/>
  <c r="O39" i="5"/>
  <c r="O47" i="5"/>
  <c r="O58" i="5"/>
  <c r="O73" i="5"/>
  <c r="O99" i="5"/>
  <c r="O110" i="5"/>
  <c r="O172" i="5"/>
  <c r="O229" i="5"/>
  <c r="O312" i="5"/>
  <c r="O328" i="5"/>
  <c r="O378" i="5"/>
  <c r="O462" i="5"/>
  <c r="O494" i="5"/>
  <c r="O535" i="5"/>
  <c r="O560" i="5"/>
  <c r="O790" i="5"/>
  <c r="O805" i="5"/>
  <c r="O910" i="5"/>
  <c r="O914" i="5"/>
  <c r="O957" i="5"/>
  <c r="O960" i="5"/>
  <c r="O964" i="5"/>
  <c r="O1013" i="5"/>
  <c r="O1040" i="5"/>
  <c r="O1045" i="5"/>
  <c r="O1047" i="5"/>
  <c r="O1259" i="5"/>
  <c r="O1297" i="5"/>
  <c r="O1353" i="5"/>
  <c r="O1422" i="5"/>
  <c r="O1436" i="5"/>
  <c r="O1466" i="5"/>
  <c r="O1512" i="5"/>
  <c r="O2676" i="5"/>
  <c r="O1549" i="5"/>
  <c r="O1579" i="5"/>
  <c r="O1681" i="5"/>
  <c r="O1783" i="5"/>
  <c r="O132" i="5"/>
  <c r="O1863" i="5"/>
  <c r="O1931" i="5"/>
  <c r="O1989" i="5"/>
  <c r="O2022" i="5"/>
  <c r="O2084" i="5"/>
  <c r="O2124" i="5"/>
  <c r="O2150" i="5"/>
  <c r="O2163" i="5"/>
  <c r="O2298" i="5"/>
  <c r="O2347" i="5"/>
  <c r="O2370" i="5"/>
  <c r="O2416" i="5"/>
  <c r="O2423" i="5"/>
  <c r="O2486" i="5"/>
  <c r="O2557" i="5"/>
  <c r="O2645" i="5"/>
  <c r="O2861" i="5"/>
  <c r="O555" i="5"/>
  <c r="O5" i="5"/>
  <c r="O150" i="5"/>
  <c r="O349" i="5"/>
  <c r="O355" i="5"/>
  <c r="O392" i="5"/>
  <c r="O401" i="5"/>
  <c r="O445" i="5"/>
  <c r="O457" i="5"/>
  <c r="O557" i="5"/>
  <c r="O700" i="5"/>
  <c r="O720" i="5"/>
  <c r="O774" i="5"/>
  <c r="O777" i="5"/>
  <c r="O794" i="5"/>
  <c r="O893" i="5"/>
  <c r="O919" i="5"/>
  <c r="O937" i="5"/>
  <c r="O1072" i="5"/>
  <c r="O1110" i="5"/>
  <c r="O1136" i="5"/>
  <c r="O1138" i="5"/>
  <c r="O1139" i="5"/>
  <c r="O1560" i="5"/>
  <c r="O1597" i="5"/>
  <c r="O1800" i="5"/>
  <c r="O1982" i="5"/>
  <c r="O1983" i="5"/>
  <c r="O2036" i="5"/>
  <c r="O2149" i="5"/>
  <c r="O2158" i="5"/>
  <c r="O2183" i="5"/>
  <c r="O2352" i="5"/>
  <c r="O2353" i="5"/>
  <c r="O2384" i="5"/>
  <c r="O2394" i="5"/>
  <c r="O2458" i="5"/>
  <c r="O2467" i="5"/>
  <c r="O2474" i="5"/>
  <c r="O2514" i="5"/>
  <c r="O2523" i="5"/>
  <c r="O2583" i="5"/>
  <c r="O2623" i="5"/>
  <c r="O2660" i="5"/>
  <c r="O2671" i="5"/>
  <c r="O2702" i="5"/>
  <c r="O2721" i="5"/>
  <c r="O2742" i="5"/>
  <c r="O2859" i="5"/>
  <c r="O2915" i="5"/>
  <c r="O2154" i="5"/>
  <c r="O109" i="5"/>
  <c r="O162" i="5"/>
  <c r="O161" i="5"/>
  <c r="O200" i="5"/>
  <c r="O213" i="5"/>
  <c r="O222" i="5"/>
  <c r="O246" i="5"/>
  <c r="O276" i="5"/>
  <c r="O302" i="5"/>
  <c r="O304" i="5"/>
  <c r="O417" i="5"/>
  <c r="O500" i="5"/>
  <c r="O561" i="5"/>
  <c r="O641" i="5"/>
  <c r="O660" i="5"/>
  <c r="O744" i="5"/>
  <c r="O828" i="5"/>
  <c r="O833" i="5"/>
  <c r="O862" i="5"/>
  <c r="O863" i="5"/>
  <c r="O977" i="5"/>
  <c r="O1053" i="5"/>
  <c r="O1077" i="5"/>
  <c r="O1117" i="5"/>
  <c r="O1118" i="5"/>
  <c r="O1196" i="5"/>
  <c r="O1209" i="5"/>
  <c r="O1237" i="5"/>
  <c r="O1274" i="5"/>
  <c r="O1343" i="5"/>
  <c r="O1440" i="5"/>
  <c r="O1553" i="5"/>
  <c r="O1558" i="5"/>
  <c r="O1580" i="5"/>
  <c r="O1753" i="5"/>
  <c r="O1771" i="5"/>
  <c r="O1824" i="5"/>
  <c r="O1844" i="5"/>
  <c r="O1845" i="5"/>
  <c r="O1846" i="5"/>
  <c r="O1861" i="5"/>
  <c r="O1896" i="5"/>
  <c r="O1909" i="5"/>
  <c r="O1911" i="5"/>
  <c r="O1957" i="5"/>
  <c r="O1958" i="5"/>
  <c r="O1959" i="5"/>
  <c r="O1960" i="5"/>
  <c r="O1990" i="5"/>
  <c r="O1996" i="5"/>
  <c r="O2062" i="5"/>
  <c r="O2072" i="5"/>
  <c r="O2092" i="5"/>
  <c r="O2171" i="5"/>
  <c r="O2222" i="5"/>
  <c r="O2225" i="5"/>
  <c r="O2232" i="5"/>
  <c r="O2244" i="5"/>
  <c r="O2273" i="5"/>
  <c r="O2308" i="5"/>
  <c r="O2351" i="5"/>
  <c r="O2373" i="5"/>
  <c r="O2399" i="5"/>
  <c r="O2513" i="5"/>
  <c r="O2574" i="5"/>
  <c r="O2644" i="5"/>
  <c r="O2745" i="5"/>
  <c r="O2751" i="5"/>
  <c r="O2842" i="5"/>
  <c r="O2472" i="5"/>
  <c r="O1304" i="5"/>
  <c r="O1379" i="5"/>
  <c r="O1396" i="5"/>
  <c r="O1397" i="5"/>
  <c r="O1417" i="5"/>
  <c r="O1434" i="5"/>
  <c r="O1438" i="5"/>
  <c r="O1444" i="5"/>
  <c r="O1509" i="5"/>
  <c r="O1586" i="5"/>
  <c r="O1595" i="5"/>
  <c r="O1596" i="5"/>
  <c r="O1607" i="5"/>
  <c r="O1623" i="5"/>
  <c r="O1624" i="5"/>
  <c r="O1663" i="5"/>
  <c r="O1726" i="5"/>
  <c r="O1740" i="5"/>
  <c r="O1765" i="5"/>
  <c r="O1795" i="5"/>
  <c r="O1811" i="5"/>
  <c r="O1814" i="5"/>
  <c r="O1870" i="5"/>
  <c r="O1878" i="5"/>
  <c r="O1936" i="5"/>
  <c r="O1940" i="5"/>
  <c r="O1946" i="5"/>
  <c r="O1972" i="5"/>
  <c r="O1995" i="5"/>
  <c r="O2004" i="5"/>
  <c r="O2108" i="5"/>
  <c r="O2115" i="5"/>
  <c r="O2170" i="5"/>
  <c r="O2190" i="5"/>
  <c r="O2191" i="5"/>
  <c r="O2240" i="5"/>
  <c r="O2325" i="5"/>
  <c r="O2354" i="5"/>
  <c r="O2385" i="5"/>
  <c r="O2390" i="5"/>
  <c r="O2456" i="5"/>
  <c r="O2461" i="5"/>
  <c r="O2491" i="5"/>
  <c r="O2555" i="5"/>
  <c r="O2567" i="5"/>
  <c r="O2568" i="5"/>
  <c r="O2575" i="5"/>
  <c r="O2634" i="5"/>
  <c r="O2636" i="5"/>
  <c r="O2637" i="5"/>
  <c r="O2643" i="5"/>
  <c r="O2652" i="5"/>
  <c r="O2659" i="5"/>
  <c r="O2674" i="5"/>
  <c r="O2685" i="5"/>
  <c r="O2743" i="5"/>
  <c r="O2767" i="5"/>
  <c r="O2833" i="5"/>
  <c r="O2878" i="5"/>
  <c r="O2892" i="5"/>
  <c r="O2923" i="5"/>
  <c r="O2503" i="5"/>
  <c r="O10" i="5"/>
  <c r="O70" i="5"/>
  <c r="O126" i="5"/>
  <c r="O165" i="5"/>
  <c r="O224" i="5"/>
  <c r="O266" i="5"/>
  <c r="O290" i="5"/>
  <c r="O305" i="5"/>
  <c r="O426" i="5"/>
  <c r="O430" i="5"/>
  <c r="O447" i="5"/>
  <c r="O484" i="5"/>
  <c r="O496" i="5"/>
  <c r="O730" i="5"/>
  <c r="O680" i="5"/>
  <c r="O682" i="5"/>
  <c r="O687" i="5"/>
  <c r="O702" i="5"/>
  <c r="O738" i="5"/>
  <c r="O745" i="5"/>
  <c r="O746" i="5"/>
  <c r="O751" i="5"/>
  <c r="O816" i="5"/>
  <c r="O856" i="5"/>
  <c r="O946" i="5"/>
  <c r="O1021" i="5"/>
  <c r="O1071" i="5"/>
  <c r="O1074" i="5"/>
  <c r="O1131" i="5"/>
  <c r="O1170" i="5"/>
  <c r="O1358" i="5"/>
  <c r="O1383" i="5"/>
  <c r="O1534" i="5"/>
  <c r="O1543" i="5"/>
  <c r="O1544" i="5"/>
  <c r="O1557" i="5"/>
  <c r="O1565" i="5"/>
  <c r="O1609" i="5"/>
  <c r="O1611" i="5"/>
  <c r="O1666" i="5"/>
  <c r="O1672" i="5"/>
  <c r="O1685" i="5"/>
  <c r="O1702" i="5"/>
  <c r="O1727" i="5"/>
  <c r="O1734" i="5"/>
  <c r="O1857" i="5"/>
  <c r="O1876" i="5"/>
  <c r="O1879" i="5"/>
  <c r="O1925" i="5"/>
  <c r="O1926" i="5"/>
  <c r="O2148" i="5"/>
  <c r="O2230" i="5"/>
  <c r="O2270" i="5"/>
  <c r="O2274" i="5"/>
  <c r="O2345" i="5"/>
  <c r="O2417" i="5"/>
  <c r="O2496" i="5"/>
  <c r="O2497" i="5"/>
  <c r="O2498" i="5"/>
  <c r="O2499" i="5"/>
  <c r="O2500" i="5"/>
  <c r="O2502" i="5"/>
  <c r="O2581" i="5"/>
  <c r="O2616" i="5"/>
  <c r="O2629" i="5"/>
  <c r="O2709" i="5"/>
  <c r="O2506" i="5"/>
  <c r="O111" i="5"/>
  <c r="O141" i="5"/>
  <c r="O148" i="5"/>
  <c r="O151" i="5"/>
  <c r="O159" i="5"/>
  <c r="O160" i="5"/>
  <c r="O198" i="5"/>
  <c r="O234" i="5"/>
  <c r="O244" i="5"/>
  <c r="O279" i="5"/>
  <c r="O336" i="5"/>
  <c r="O380" i="5"/>
  <c r="O411" i="5"/>
  <c r="O422" i="5"/>
  <c r="O435" i="5"/>
  <c r="O442" i="5"/>
  <c r="O443" i="5"/>
  <c r="O449" i="5"/>
  <c r="O461" i="5"/>
  <c r="O473" i="5"/>
  <c r="O499" i="5"/>
  <c r="O533" i="5"/>
  <c r="O646" i="5"/>
  <c r="O672" i="5"/>
  <c r="O688" i="5"/>
  <c r="O696" i="5"/>
  <c r="O697" i="5"/>
  <c r="O830" i="5"/>
  <c r="O882" i="5"/>
  <c r="O908" i="5"/>
  <c r="O976" i="5"/>
  <c r="O989" i="5"/>
  <c r="O1020" i="5"/>
  <c r="O1055" i="5"/>
  <c r="O1108" i="5"/>
  <c r="O1133" i="5"/>
  <c r="O1267" i="5"/>
  <c r="O1404" i="5"/>
  <c r="O1407" i="5"/>
  <c r="O851" i="5"/>
  <c r="O1465" i="5"/>
  <c r="O1503" i="5"/>
  <c r="O1556" i="5"/>
  <c r="O1588" i="5"/>
  <c r="O1630" i="5"/>
  <c r="O1766" i="5"/>
  <c r="O1050" i="5"/>
  <c r="O2546" i="5"/>
  <c r="O1797" i="5"/>
  <c r="O1813" i="5"/>
  <c r="O1833" i="5"/>
  <c r="O1937" i="5"/>
  <c r="O2013" i="5"/>
  <c r="O2031" i="5"/>
  <c r="O2113" i="5"/>
  <c r="O2129" i="5"/>
  <c r="O2164" i="5"/>
  <c r="O2221" i="5"/>
  <c r="O2238" i="5"/>
  <c r="O2317" i="5"/>
  <c r="O2395" i="5"/>
  <c r="O2426" i="5"/>
  <c r="O2485" i="5"/>
  <c r="O2488" i="5"/>
  <c r="O2524" i="5"/>
  <c r="O2641" i="5"/>
  <c r="O2687" i="5"/>
  <c r="O2729" i="5"/>
  <c r="O2752" i="5"/>
  <c r="O2840" i="5"/>
  <c r="O2855" i="5"/>
  <c r="O2924" i="5"/>
  <c r="O33" i="5"/>
  <c r="O95" i="5"/>
  <c r="O118" i="5"/>
  <c r="O158" i="5"/>
  <c r="O242" i="5"/>
  <c r="O303" i="5"/>
  <c r="O307" i="5"/>
  <c r="O418" i="5"/>
  <c r="O497" i="5"/>
  <c r="O554" i="5"/>
  <c r="O606" i="5"/>
  <c r="O818" i="5"/>
  <c r="O854" i="5"/>
  <c r="O861" i="5"/>
  <c r="O867" i="5"/>
  <c r="O874" i="5"/>
  <c r="O2333" i="5"/>
  <c r="O941" i="5"/>
  <c r="O1070" i="5"/>
  <c r="O1195" i="5"/>
  <c r="O1225" i="5"/>
  <c r="O1293" i="5"/>
  <c r="O1351" i="5"/>
  <c r="O1425" i="5"/>
  <c r="O1453" i="5"/>
  <c r="O1471" i="5"/>
  <c r="O1524" i="5"/>
  <c r="O1540" i="5"/>
  <c r="O1559" i="5"/>
  <c r="O1669" i="5"/>
  <c r="O1819" i="5"/>
  <c r="O1832" i="5"/>
  <c r="O1835" i="5"/>
  <c r="O1847" i="5"/>
  <c r="O2073" i="5"/>
  <c r="O2152" i="5"/>
  <c r="O2217" i="5"/>
  <c r="O2310" i="5"/>
  <c r="O2321" i="5"/>
  <c r="O2378" i="5"/>
  <c r="O2401" i="5"/>
  <c r="O2468" i="5"/>
  <c r="O2544" i="5"/>
  <c r="O2665" i="5"/>
  <c r="O2699" i="5"/>
  <c r="O2703" i="5"/>
  <c r="O2712" i="5"/>
  <c r="O2727" i="5"/>
  <c r="O2772" i="5"/>
  <c r="O2819" i="5"/>
  <c r="O2882" i="5"/>
  <c r="O51" i="5"/>
  <c r="O24" i="5"/>
  <c r="O32" i="5"/>
  <c r="O94" i="5"/>
  <c r="O41" i="5"/>
  <c r="O190" i="5"/>
  <c r="O210" i="5"/>
  <c r="O326" i="5"/>
  <c r="O354" i="5"/>
  <c r="O423" i="5"/>
  <c r="O425" i="5"/>
  <c r="O455" i="5"/>
  <c r="O470" i="5"/>
  <c r="O471" i="5"/>
  <c r="O508" i="5"/>
  <c r="O618" i="5"/>
  <c r="O628" i="5"/>
  <c r="O638" i="5"/>
  <c r="O673" i="5"/>
  <c r="O676" i="5"/>
  <c r="O699" i="5"/>
  <c r="O764" i="5"/>
  <c r="O766" i="5"/>
  <c r="O227" i="5"/>
  <c r="O896" i="5"/>
  <c r="O901" i="5"/>
  <c r="O1057" i="5"/>
  <c r="O1135" i="5"/>
  <c r="O1338" i="5"/>
  <c r="O1357" i="5"/>
  <c r="O1367" i="5"/>
  <c r="O1496" i="5"/>
  <c r="O1516" i="5"/>
  <c r="O1567" i="5"/>
  <c r="O1563" i="5"/>
  <c r="O1566" i="5"/>
  <c r="O1584" i="5"/>
  <c r="O1606" i="5"/>
  <c r="O1741" i="5"/>
  <c r="O1763" i="5"/>
  <c r="O1862" i="5"/>
  <c r="O1874" i="5"/>
  <c r="O1886" i="5"/>
  <c r="O1888" i="5"/>
  <c r="O1889" i="5"/>
  <c r="O1901" i="5"/>
  <c r="O1905" i="5"/>
  <c r="O1930" i="5"/>
  <c r="O1943" i="5"/>
  <c r="O1955" i="5"/>
  <c r="O2034" i="5"/>
  <c r="O2049" i="5"/>
  <c r="O2131" i="5"/>
  <c r="O2145" i="5"/>
  <c r="O2161" i="5"/>
  <c r="O2208" i="5"/>
  <c r="O2277" i="5"/>
  <c r="O2299" i="5"/>
  <c r="O2396" i="5"/>
  <c r="O2421" i="5"/>
  <c r="O2445" i="5"/>
  <c r="O2434" i="5"/>
  <c r="O2586" i="5"/>
  <c r="O2593" i="5"/>
  <c r="O2839" i="5"/>
  <c r="O289" i="5"/>
  <c r="O350" i="5"/>
  <c r="O399" i="5"/>
  <c r="O465" i="5"/>
  <c r="O518" i="5"/>
  <c r="O717" i="5"/>
  <c r="O1007" i="5"/>
  <c r="O1009" i="5"/>
  <c r="O1059" i="5"/>
  <c r="O1150" i="5"/>
  <c r="O1223" i="5"/>
  <c r="O1224" i="5"/>
  <c r="O1335" i="5"/>
  <c r="O1345" i="5"/>
  <c r="O1410" i="5"/>
  <c r="O1613" i="5"/>
  <c r="O1667" i="5"/>
  <c r="O1707" i="5"/>
  <c r="O1716" i="5"/>
  <c r="O1772" i="5"/>
  <c r="O1884" i="5"/>
  <c r="O1928" i="5"/>
  <c r="O1998" i="5"/>
  <c r="O2010" i="5"/>
  <c r="O2085" i="5"/>
  <c r="O2086" i="5"/>
  <c r="O2087" i="5"/>
  <c r="O2172" i="5"/>
  <c r="O2228" i="5"/>
  <c r="O2266" i="5"/>
  <c r="O2281" i="5"/>
  <c r="O2349" i="5"/>
  <c r="O2550" i="5"/>
  <c r="O2770" i="5"/>
  <c r="O2823" i="5"/>
  <c r="O2849" i="5"/>
  <c r="O459" i="5"/>
  <c r="O20" i="5"/>
  <c r="O89" i="5"/>
  <c r="O127" i="5"/>
  <c r="O203" i="5"/>
  <c r="O215" i="5"/>
  <c r="O400" i="5"/>
  <c r="O593" i="5"/>
  <c r="O640" i="5"/>
  <c r="O674" i="5"/>
  <c r="O782" i="5"/>
  <c r="O806" i="5"/>
  <c r="O850" i="5"/>
  <c r="O904" i="5"/>
  <c r="O1003" i="5"/>
  <c r="O1140" i="5"/>
  <c r="O1165" i="5"/>
  <c r="O1184" i="5"/>
  <c r="O1272" i="5"/>
  <c r="O1283" i="5"/>
  <c r="O1337" i="5"/>
  <c r="O1339" i="5"/>
  <c r="O1428" i="5"/>
  <c r="O1497" i="5"/>
  <c r="O1578" i="5"/>
  <c r="O1590" i="5"/>
  <c r="O1631" i="5"/>
  <c r="O1689" i="5"/>
  <c r="O1743" i="5"/>
  <c r="O1744" i="5"/>
  <c r="O1745" i="5"/>
  <c r="O1746" i="5"/>
  <c r="O1747" i="5"/>
  <c r="O1748" i="5"/>
  <c r="O1749" i="5"/>
  <c r="O1759" i="5"/>
  <c r="O1793" i="5"/>
  <c r="O1860" i="5"/>
  <c r="O1892" i="5"/>
  <c r="O1952" i="5"/>
  <c r="O1977" i="5"/>
  <c r="O1985" i="5"/>
  <c r="O1986" i="5"/>
  <c r="O2138" i="5"/>
  <c r="O2160" i="5"/>
  <c r="O2316" i="5"/>
  <c r="O2400" i="5"/>
  <c r="O2435" i="5"/>
  <c r="O2519" i="5"/>
  <c r="O2556" i="5"/>
  <c r="O2600" i="5"/>
  <c r="O2601" i="5"/>
  <c r="O2610" i="5"/>
  <c r="O2713" i="5"/>
  <c r="O2804" i="5"/>
  <c r="O2812" i="5"/>
  <c r="O2822" i="5"/>
  <c r="O2843" i="5"/>
  <c r="O2885" i="5"/>
  <c r="O2887" i="5"/>
  <c r="O2898" i="5"/>
  <c r="O1323" i="5"/>
  <c r="O87" i="5"/>
  <c r="O100" i="5"/>
  <c r="O128" i="5"/>
  <c r="O129" i="5"/>
  <c r="O130" i="5"/>
  <c r="O248" i="5"/>
  <c r="O383" i="5"/>
  <c r="O505" i="5"/>
  <c r="O556" i="5"/>
  <c r="O586" i="5"/>
  <c r="O786" i="5"/>
  <c r="O799" i="5"/>
  <c r="O802" i="5"/>
  <c r="O876" i="5"/>
  <c r="O880" i="5"/>
  <c r="O884" i="5"/>
  <c r="O939" i="5"/>
  <c r="O1046" i="5"/>
  <c r="O1137" i="5"/>
  <c r="O1212" i="5"/>
  <c r="O1245" i="5"/>
  <c r="O1292" i="5"/>
  <c r="O1306" i="5"/>
  <c r="O1307" i="5"/>
  <c r="O1308" i="5"/>
  <c r="O1309" i="5"/>
  <c r="O1311" i="5"/>
  <c r="O1312" i="5"/>
  <c r="O1313" i="5"/>
  <c r="O1315" i="5"/>
  <c r="O1316" i="5"/>
  <c r="O1317" i="5"/>
  <c r="O1318" i="5"/>
  <c r="O1320" i="5"/>
  <c r="O1321" i="5"/>
  <c r="O1322" i="5"/>
  <c r="O1324" i="5"/>
  <c r="O1326" i="5"/>
  <c r="O1327" i="5"/>
  <c r="O1354" i="5"/>
  <c r="O1360" i="5"/>
  <c r="O1375" i="5"/>
  <c r="O1381" i="5"/>
  <c r="O1429" i="5"/>
  <c r="O1432" i="5"/>
  <c r="O1454" i="5"/>
  <c r="O1478" i="5"/>
  <c r="O1632" i="5"/>
  <c r="O1794" i="5"/>
  <c r="O1803" i="5"/>
  <c r="O1807" i="5"/>
  <c r="O1883" i="5"/>
  <c r="O1920" i="5"/>
  <c r="O1954" i="5"/>
  <c r="O1969" i="5"/>
  <c r="O2114" i="5"/>
  <c r="O1319" i="5"/>
  <c r="O2226" i="5"/>
  <c r="O2263" i="5"/>
  <c r="O2334" i="5"/>
  <c r="O2408" i="5"/>
  <c r="O2431" i="5"/>
  <c r="O2521" i="5"/>
  <c r="O2565" i="5"/>
  <c r="O2588" i="5"/>
  <c r="O2603" i="5"/>
  <c r="O2604" i="5"/>
  <c r="O2631" i="5"/>
  <c r="O2688" i="5"/>
  <c r="O2720" i="5"/>
  <c r="O2765" i="5"/>
  <c r="O2776" i="5"/>
  <c r="O2841" i="5"/>
  <c r="O2911" i="5"/>
  <c r="O1368" i="5"/>
  <c r="O3" i="5"/>
  <c r="O80" i="5"/>
  <c r="O154" i="5"/>
  <c r="O208" i="5"/>
  <c r="O238" i="5"/>
  <c r="O255" i="5"/>
  <c r="O284" i="5"/>
  <c r="O294" i="5"/>
  <c r="O299" i="5"/>
  <c r="O340" i="5"/>
  <c r="O395" i="5"/>
  <c r="O412" i="5"/>
  <c r="O1112" i="5"/>
  <c r="O543" i="5"/>
  <c r="O544" i="5"/>
  <c r="O603" i="5"/>
  <c r="O661" i="5"/>
  <c r="O742" i="5"/>
  <c r="O922" i="5"/>
  <c r="O943" i="5"/>
  <c r="O948" i="5"/>
  <c r="O1026" i="5"/>
  <c r="O1175" i="5"/>
  <c r="O1243" i="5"/>
  <c r="O1255" i="5"/>
  <c r="O1266" i="5"/>
  <c r="O1299" i="5"/>
  <c r="O1350" i="5"/>
  <c r="O1361" i="5"/>
  <c r="O1392" i="5"/>
  <c r="O1451" i="5"/>
  <c r="O1481" i="5"/>
  <c r="O1529" i="5"/>
  <c r="O1569" i="5"/>
  <c r="O1582" i="5"/>
  <c r="O1622" i="5"/>
  <c r="O1684" i="5"/>
  <c r="O1777" i="5"/>
  <c r="O1787" i="5"/>
  <c r="O1836" i="5"/>
  <c r="O1838" i="5"/>
  <c r="O1851" i="5"/>
  <c r="O1875" i="5"/>
  <c r="O1881" i="5"/>
  <c r="O1897" i="5"/>
  <c r="O1902" i="5"/>
  <c r="O1934" i="5"/>
  <c r="O1970" i="5"/>
  <c r="O2002" i="5"/>
  <c r="O2020" i="5"/>
  <c r="O2024" i="5"/>
  <c r="O2074" i="5"/>
  <c r="O2112" i="5"/>
  <c r="O2267" i="5"/>
  <c r="O2374" i="5"/>
  <c r="O2379" i="5"/>
  <c r="O2381" i="5"/>
  <c r="O2393" i="5"/>
  <c r="O2425" i="5"/>
  <c r="O2465" i="5"/>
  <c r="O2469" i="5"/>
  <c r="O2490" i="5"/>
  <c r="O2525" i="5"/>
  <c r="O2566" i="5"/>
  <c r="O2624" i="5"/>
  <c r="O2627" i="5"/>
  <c r="O2632" i="5"/>
  <c r="O1476" i="5"/>
  <c r="O8" i="5"/>
  <c r="O75" i="5"/>
  <c r="O92" i="5"/>
  <c r="O121" i="5"/>
  <c r="O123" i="5"/>
  <c r="O134" i="5"/>
  <c r="O155" i="5"/>
  <c r="O221" i="5"/>
  <c r="O240" i="5"/>
  <c r="O261" i="5"/>
  <c r="O364" i="5"/>
  <c r="O371" i="5"/>
  <c r="O391" i="5"/>
  <c r="O458" i="5"/>
  <c r="O476" i="5"/>
  <c r="O501" i="5"/>
  <c r="O546" i="5"/>
  <c r="O596" i="5"/>
  <c r="O683" i="5"/>
  <c r="O713" i="5"/>
  <c r="O852" i="5"/>
  <c r="O907" i="5"/>
  <c r="O915" i="5"/>
  <c r="O938" i="5"/>
  <c r="O973" i="5"/>
  <c r="O995" i="5"/>
  <c r="O1109" i="5"/>
  <c r="O1179" i="5"/>
  <c r="O1239" i="5"/>
  <c r="O1279" i="5"/>
  <c r="O1287" i="5"/>
  <c r="O1302" i="5"/>
  <c r="O1456" i="5"/>
  <c r="O1561" i="5"/>
  <c r="O1562" i="5"/>
  <c r="O1594" i="5"/>
  <c r="O1662" i="5"/>
  <c r="O1730" i="5"/>
  <c r="O1871" i="5"/>
  <c r="O1953" i="5"/>
  <c r="O2015" i="5"/>
  <c r="O2016" i="5"/>
  <c r="O2027" i="5"/>
  <c r="O2094" i="5"/>
  <c r="O2177" i="5"/>
  <c r="O2178" i="5"/>
  <c r="O2179" i="5"/>
  <c r="O2206" i="5"/>
  <c r="O2216" i="5"/>
  <c r="O2234" i="5"/>
  <c r="O2312" i="5"/>
  <c r="O2428" i="5"/>
  <c r="O2493" i="5"/>
  <c r="O2515" i="5"/>
  <c r="O2531" i="5"/>
  <c r="O2534" i="5"/>
  <c r="O2536" i="5"/>
  <c r="O2538" i="5"/>
  <c r="O2539" i="5"/>
  <c r="O2540" i="5"/>
  <c r="O2541" i="5"/>
  <c r="O2589" i="5"/>
  <c r="O2668" i="5"/>
  <c r="O2755" i="5"/>
  <c r="O2813" i="5"/>
  <c r="O2891" i="5"/>
  <c r="O1927" i="5"/>
  <c r="O85" i="5"/>
  <c r="O152" i="5"/>
  <c r="O230" i="5"/>
  <c r="O338" i="5"/>
  <c r="O416" i="5"/>
  <c r="O421" i="5"/>
  <c r="O424" i="5"/>
  <c r="O468" i="5"/>
  <c r="O492" i="5"/>
  <c r="O514" i="5"/>
  <c r="O675" i="5"/>
  <c r="O677" i="5"/>
  <c r="O718" i="5"/>
  <c r="O840" i="5"/>
  <c r="O900" i="5"/>
  <c r="O1069" i="5"/>
  <c r="O1079" i="5"/>
  <c r="O1230" i="5"/>
  <c r="O1246" i="5"/>
  <c r="O1248" i="5"/>
  <c r="O1249" i="5"/>
  <c r="O1390" i="5"/>
  <c r="O1400" i="5"/>
  <c r="O1080" i="5"/>
  <c r="O1505" i="5"/>
  <c r="O1521" i="5"/>
  <c r="O1548" i="5"/>
  <c r="O1670" i="5"/>
  <c r="O1790" i="5"/>
  <c r="O1853" i="5"/>
  <c r="O1942" i="5"/>
  <c r="O1971" i="5"/>
  <c r="O1973" i="5"/>
  <c r="O1978" i="5"/>
  <c r="O2311" i="5"/>
  <c r="O2527" i="5"/>
  <c r="O2561" i="5"/>
  <c r="O2707" i="5"/>
  <c r="O2754" i="5"/>
  <c r="O1424" i="5"/>
  <c r="O2626" i="5"/>
  <c r="O2830" i="5"/>
  <c r="O2831" i="5"/>
  <c r="O1004" i="5"/>
  <c r="O2262" i="5"/>
  <c r="O239" i="5"/>
  <c r="O2881" i="5"/>
  <c r="O1961" i="5"/>
  <c r="O147" i="5"/>
  <c r="O260" i="5"/>
  <c r="O280" i="5"/>
  <c r="O308" i="5"/>
  <c r="O323" i="5"/>
  <c r="O393" i="5"/>
  <c r="O394" i="5"/>
  <c r="O408" i="5"/>
  <c r="O450" i="5"/>
  <c r="O607" i="5"/>
  <c r="O684" i="5"/>
  <c r="O707" i="5"/>
  <c r="O827" i="5"/>
  <c r="O834" i="5"/>
  <c r="O954" i="5"/>
  <c r="O967" i="5"/>
  <c r="O991" i="5"/>
  <c r="O1019" i="5"/>
  <c r="O1073" i="5"/>
  <c r="O1076" i="5"/>
  <c r="O1244" i="5"/>
  <c r="O1254" i="5"/>
  <c r="O1288" i="5"/>
  <c r="O1413" i="5"/>
  <c r="O1452" i="5"/>
  <c r="O1599" i="5"/>
  <c r="O1617" i="5"/>
  <c r="O1626" i="5"/>
  <c r="O1627" i="5"/>
  <c r="O1628" i="5"/>
  <c r="O1629" i="5"/>
  <c r="O1683" i="5"/>
  <c r="O1735" i="5"/>
  <c r="O1762" i="5"/>
  <c r="O1872" i="5"/>
  <c r="O1903" i="5"/>
  <c r="O1913" i="5"/>
  <c r="O1938" i="5"/>
  <c r="O1992" i="5"/>
  <c r="O2033" i="5"/>
  <c r="O2091" i="5"/>
  <c r="O2132" i="5"/>
  <c r="O2134" i="5"/>
  <c r="O2427" i="5"/>
  <c r="O2447" i="5"/>
  <c r="O2553" i="5"/>
  <c r="O2587" i="5"/>
  <c r="O2612" i="5"/>
  <c r="O2857" i="5"/>
  <c r="O2055" i="5"/>
  <c r="O23" i="5"/>
  <c r="O56" i="5"/>
  <c r="O66" i="5"/>
  <c r="O79" i="5"/>
  <c r="O125" i="5"/>
  <c r="O168" i="5"/>
  <c r="O202" i="5"/>
  <c r="O236" i="5"/>
  <c r="O273" i="5"/>
  <c r="O324" i="5"/>
  <c r="O356" i="5"/>
  <c r="O361" i="5"/>
  <c r="O451" i="5"/>
  <c r="O475" i="5"/>
  <c r="O478" i="5"/>
  <c r="O485" i="5"/>
  <c r="O489" i="5"/>
  <c r="O495" i="5"/>
  <c r="O503" i="5"/>
  <c r="O541" i="5"/>
  <c r="O564" i="5"/>
  <c r="O565" i="5"/>
  <c r="O567" i="5"/>
  <c r="O569" i="5"/>
  <c r="O570" i="5"/>
  <c r="O573" i="5"/>
  <c r="O585" i="5"/>
  <c r="O599" i="5"/>
  <c r="O651" i="5"/>
  <c r="O652" i="5"/>
  <c r="O653" i="5"/>
  <c r="O708" i="5"/>
  <c r="O721" i="5"/>
  <c r="O723" i="5"/>
  <c r="O747" i="5"/>
  <c r="O760" i="5"/>
  <c r="O762" i="5"/>
  <c r="O763" i="5"/>
  <c r="O781" i="5"/>
  <c r="O787" i="5"/>
  <c r="O797" i="5"/>
  <c r="O804" i="5"/>
  <c r="O823" i="5"/>
  <c r="O832" i="5"/>
  <c r="O853" i="5"/>
  <c r="O886" i="5"/>
  <c r="O924" i="5"/>
  <c r="O926" i="5"/>
  <c r="O949" i="5"/>
  <c r="O985" i="5"/>
  <c r="O1001" i="5"/>
  <c r="O1018" i="5"/>
  <c r="O1049" i="5"/>
  <c r="O1134" i="5"/>
  <c r="O1145" i="5"/>
  <c r="O1177" i="5"/>
  <c r="O1190" i="5"/>
  <c r="O1217" i="5"/>
  <c r="O1253" i="5"/>
  <c r="O1263" i="5"/>
  <c r="O1265" i="5"/>
  <c r="O1277" i="5"/>
  <c r="O1303" i="5"/>
  <c r="O1389" i="5"/>
  <c r="O1479" i="5"/>
  <c r="O1612" i="5"/>
  <c r="O1665" i="5"/>
  <c r="O1742" i="5"/>
  <c r="O1774" i="5"/>
  <c r="O1778" i="5"/>
  <c r="O1781" i="5"/>
  <c r="O1808" i="5"/>
  <c r="O1826" i="5"/>
  <c r="O1855" i="5"/>
  <c r="O1898" i="5"/>
  <c r="O1907" i="5"/>
  <c r="O1921" i="5"/>
  <c r="O1991" i="5"/>
  <c r="O2023" i="5"/>
  <c r="O2025" i="5"/>
  <c r="O2028" i="5"/>
  <c r="O2029" i="5"/>
  <c r="O2030" i="5"/>
  <c r="O2053" i="5"/>
  <c r="O2054" i="5"/>
  <c r="O2056" i="5"/>
  <c r="O2057" i="5"/>
  <c r="O2075" i="5"/>
  <c r="O2097" i="5"/>
  <c r="O2118" i="5"/>
  <c r="O2146" i="5"/>
  <c r="O2175" i="5"/>
  <c r="O2204" i="5"/>
  <c r="O2265" i="5"/>
  <c r="O2289" i="5"/>
  <c r="O1275" i="5"/>
  <c r="O2306" i="5"/>
  <c r="O2326" i="5"/>
  <c r="O2327" i="5"/>
  <c r="O2478" i="5"/>
  <c r="O2382" i="5"/>
  <c r="O2388" i="5"/>
  <c r="O2397" i="5"/>
  <c r="O2415" i="5"/>
  <c r="O2432" i="5"/>
  <c r="O2451" i="5"/>
  <c r="O2463" i="5"/>
  <c r="O2470" i="5"/>
  <c r="O2578" i="5"/>
  <c r="O2605" i="5"/>
  <c r="O2606" i="5"/>
  <c r="O2656" i="5"/>
  <c r="O2666" i="5"/>
  <c r="O2692" i="5"/>
  <c r="O2710" i="5"/>
  <c r="O2728" i="5"/>
  <c r="O2591" i="5"/>
  <c r="O2808" i="5"/>
  <c r="O2816" i="5"/>
  <c r="O2912" i="5"/>
  <c r="O2918" i="5"/>
  <c r="O2675" i="5"/>
  <c r="O43" i="5"/>
  <c r="O67" i="5"/>
  <c r="O226" i="5"/>
  <c r="O252" i="5"/>
  <c r="O309" i="5"/>
  <c r="O317" i="5"/>
  <c r="O319" i="5"/>
  <c r="O333" i="5"/>
  <c r="O368" i="5"/>
  <c r="O420" i="5"/>
  <c r="O429" i="5"/>
  <c r="O444" i="5"/>
  <c r="O448" i="5"/>
  <c r="O529" i="5"/>
  <c r="O581" i="5"/>
  <c r="O681" i="5"/>
  <c r="O698" i="5"/>
  <c r="O703" i="5"/>
  <c r="O778" i="5"/>
  <c r="O825" i="5"/>
  <c r="O829" i="5"/>
  <c r="O847" i="5"/>
  <c r="O963" i="5"/>
  <c r="O988" i="5"/>
  <c r="O998" i="5"/>
  <c r="O1031" i="5"/>
  <c r="O1064" i="5"/>
  <c r="O1065" i="5"/>
  <c r="O1116" i="5"/>
  <c r="O1268" i="5"/>
  <c r="O1362" i="5"/>
  <c r="O1412" i="5"/>
  <c r="O1450" i="5"/>
  <c r="O1545" i="5"/>
  <c r="O1572" i="5"/>
  <c r="O1610" i="5"/>
  <c r="O1678" i="5"/>
  <c r="O1696" i="5"/>
  <c r="O1718" i="5"/>
  <c r="O1736" i="5"/>
  <c r="O1737" i="5"/>
  <c r="O1933" i="5"/>
  <c r="O1939" i="5"/>
  <c r="O1949" i="5"/>
  <c r="O2135" i="5"/>
  <c r="O2144" i="5"/>
  <c r="O2155" i="5"/>
  <c r="O2176" i="5"/>
  <c r="O2212" i="5"/>
  <c r="O2213" i="5"/>
  <c r="O2297" i="5"/>
  <c r="O2318" i="5"/>
  <c r="O2320" i="5"/>
  <c r="O2387" i="5"/>
  <c r="O2420" i="5"/>
  <c r="O2494" i="5"/>
  <c r="O2611" i="5"/>
  <c r="O2628" i="5"/>
  <c r="O2663" i="5"/>
  <c r="O2679" i="5"/>
  <c r="O2690" i="5"/>
  <c r="O2697" i="5"/>
  <c r="O2753" i="5"/>
  <c r="O2818" i="5"/>
  <c r="O2834" i="5"/>
  <c r="O2883" i="5"/>
  <c r="O2908" i="5"/>
  <c r="O2913" i="5"/>
  <c r="O2332" i="5"/>
  <c r="O30" i="5"/>
  <c r="O50" i="5"/>
  <c r="O52" i="5"/>
  <c r="O54" i="5"/>
  <c r="O59" i="5"/>
  <c r="O84" i="5"/>
  <c r="O264" i="5"/>
  <c r="O381" i="5"/>
  <c r="O432" i="5"/>
  <c r="O433" i="5"/>
  <c r="O434" i="5"/>
  <c r="O655" i="5"/>
  <c r="O643" i="5"/>
  <c r="O686" i="5"/>
  <c r="O689" i="5"/>
  <c r="O732" i="5"/>
  <c r="O770" i="5"/>
  <c r="O773" i="5"/>
  <c r="O839" i="5"/>
  <c r="O842" i="5"/>
  <c r="O891" i="5"/>
  <c r="O911" i="5"/>
  <c r="O993" i="5"/>
  <c r="O1054" i="5"/>
  <c r="O1066" i="5"/>
  <c r="O1121" i="5"/>
  <c r="O1127" i="5"/>
  <c r="O1160" i="5"/>
  <c r="O1161" i="5"/>
  <c r="O1200" i="5"/>
  <c r="O1256" i="5"/>
  <c r="O1348" i="5"/>
  <c r="O1349" i="5"/>
  <c r="O1376" i="5"/>
  <c r="O1419" i="5"/>
  <c r="O1539" i="5"/>
  <c r="O1618" i="5"/>
  <c r="O1664" i="5"/>
  <c r="O1769" i="5"/>
  <c r="O1837" i="5"/>
  <c r="O1841" i="5"/>
  <c r="O1867" i="5"/>
  <c r="O1859" i="5"/>
  <c r="O1945" i="5"/>
  <c r="O1947" i="5"/>
  <c r="O1967" i="5"/>
  <c r="O2044" i="5"/>
  <c r="O2095" i="5"/>
  <c r="O2180" i="5"/>
  <c r="O2188" i="5"/>
  <c r="O2269" i="5"/>
  <c r="O2407" i="5"/>
  <c r="O2441" i="5"/>
  <c r="O2443" i="5"/>
  <c r="O2507" i="5"/>
  <c r="O2618" i="5"/>
  <c r="O2649" i="5"/>
  <c r="O2741" i="5"/>
  <c r="O2764" i="5"/>
  <c r="O2768" i="5"/>
  <c r="O2897" i="5"/>
  <c r="O2926" i="5"/>
  <c r="O2917" i="5"/>
  <c r="O74" i="5"/>
  <c r="O263" i="5"/>
  <c r="O343" i="5"/>
  <c r="O396" i="5"/>
  <c r="O397" i="5"/>
  <c r="O405" i="5"/>
  <c r="O431" i="5"/>
  <c r="O456" i="5"/>
  <c r="O537" i="5"/>
  <c r="O559" i="5"/>
  <c r="O731" i="5"/>
  <c r="O712" i="5"/>
  <c r="O801" i="5"/>
  <c r="O868" i="5"/>
  <c r="O906" i="5"/>
  <c r="O961" i="5"/>
  <c r="O1032" i="5"/>
  <c r="O1051" i="5"/>
  <c r="O1111" i="5"/>
  <c r="O1113" i="5"/>
  <c r="O1148" i="5"/>
  <c r="O1199" i="5"/>
  <c r="O1289" i="5"/>
  <c r="O1291" i="5"/>
  <c r="O1395" i="5"/>
  <c r="O1401" i="5"/>
  <c r="O1414" i="5"/>
  <c r="O1475" i="5"/>
  <c r="O1547" i="5"/>
  <c r="O1598" i="5"/>
  <c r="O1830" i="5"/>
  <c r="O1868" i="5"/>
  <c r="O1944" i="5"/>
  <c r="O2005" i="5"/>
  <c r="O2006" i="5"/>
  <c r="O2007" i="5"/>
  <c r="O2069" i="5"/>
  <c r="O2287" i="5"/>
  <c r="O2290" i="5"/>
  <c r="O2292" i="5"/>
  <c r="O2295" i="5"/>
  <c r="O2324" i="5"/>
  <c r="O2336" i="5"/>
  <c r="O2409" i="5"/>
  <c r="O2449" i="5"/>
  <c r="O2453" i="5"/>
  <c r="O2545" i="5"/>
  <c r="O2599" i="5"/>
  <c r="O2613" i="5"/>
  <c r="O2653" i="5"/>
  <c r="O2711" i="5"/>
  <c r="O726" i="5"/>
  <c r="O2184" i="5"/>
  <c r="O597" i="5"/>
  <c r="O2854" i="5"/>
  <c r="O1633" i="5"/>
  <c r="O2888" i="5"/>
  <c r="O21" i="5"/>
  <c r="O25" i="5"/>
  <c r="O206" i="5"/>
  <c r="O235" i="5"/>
  <c r="O268" i="5"/>
  <c r="O269" i="5"/>
  <c r="O277" i="5"/>
  <c r="O288" i="5"/>
  <c r="O314" i="5"/>
  <c r="O386" i="5"/>
  <c r="O387" i="5"/>
  <c r="O389" i="5"/>
  <c r="O410" i="5"/>
  <c r="O439" i="5"/>
  <c r="O453" i="5"/>
  <c r="O467" i="5"/>
  <c r="O477" i="5"/>
  <c r="O482" i="5"/>
  <c r="O502" i="5"/>
  <c r="O510" i="5"/>
  <c r="O512" i="5"/>
  <c r="O665" i="5"/>
  <c r="O666" i="5"/>
  <c r="O667" i="5"/>
  <c r="O692" i="5"/>
  <c r="O710" i="5"/>
  <c r="O716" i="5"/>
  <c r="O757" i="5"/>
  <c r="O769" i="5"/>
  <c r="O883" i="5"/>
  <c r="O1006" i="5"/>
  <c r="O1114" i="5"/>
  <c r="O1122" i="5"/>
  <c r="O609" i="5"/>
  <c r="O1142" i="5"/>
  <c r="O1166" i="5"/>
  <c r="O1183" i="5"/>
  <c r="O1226" i="5"/>
  <c r="O1236" i="5"/>
  <c r="O1363" i="5"/>
  <c r="O1328" i="5"/>
  <c r="O1329" i="5"/>
  <c r="O2026" i="5"/>
  <c r="O1490" i="5"/>
  <c r="O1514" i="5"/>
  <c r="O1703" i="5"/>
  <c r="O1764" i="5"/>
  <c r="O1854" i="5"/>
  <c r="O1885" i="5"/>
  <c r="O2119" i="5"/>
  <c r="O359" i="5"/>
  <c r="O2127" i="5"/>
  <c r="O2133" i="5"/>
  <c r="O2147" i="5"/>
  <c r="O2157" i="5"/>
  <c r="O2159" i="5"/>
  <c r="O2192" i="5"/>
  <c r="O2201" i="5"/>
  <c r="O2268" i="5"/>
  <c r="O2285" i="5"/>
  <c r="O2313" i="5"/>
  <c r="O2314" i="5"/>
  <c r="O2452" i="5"/>
  <c r="O2511" i="5"/>
  <c r="O2517" i="5"/>
  <c r="O2549" i="5"/>
  <c r="O2573" i="5"/>
  <c r="O2337" i="5"/>
  <c r="O2694" i="5"/>
  <c r="O2695" i="5"/>
  <c r="O2860" i="5"/>
  <c r="O2594" i="5"/>
  <c r="O2889" i="5"/>
  <c r="O2904" i="5"/>
  <c r="O2914" i="5"/>
  <c r="O57" i="5"/>
  <c r="O6" i="5"/>
  <c r="O14" i="5"/>
  <c r="O60" i="5"/>
  <c r="O72" i="5"/>
  <c r="O83" i="5"/>
  <c r="O139" i="5"/>
  <c r="O212" i="5"/>
  <c r="O218" i="5"/>
  <c r="O232" i="5"/>
  <c r="O281" i="5"/>
  <c r="O491" i="5"/>
  <c r="O548" i="5"/>
  <c r="O549" i="5"/>
  <c r="O553" i="5"/>
  <c r="O576" i="5"/>
  <c r="O579" i="5"/>
  <c r="O612" i="5"/>
  <c r="O616" i="5"/>
  <c r="O626" i="5"/>
  <c r="O636" i="5"/>
  <c r="O637" i="5"/>
  <c r="O736" i="5"/>
  <c r="O739" i="5"/>
  <c r="O798" i="5"/>
  <c r="O810" i="5"/>
  <c r="O892" i="5"/>
  <c r="O916" i="5"/>
  <c r="O947" i="5"/>
  <c r="O1012" i="5"/>
  <c r="O1015" i="5"/>
  <c r="O1016" i="5"/>
  <c r="O1022" i="5"/>
  <c r="O1043" i="5"/>
  <c r="O1056" i="5"/>
  <c r="O1123" i="5"/>
  <c r="O1126" i="5"/>
  <c r="O1168" i="5"/>
  <c r="O1171" i="5"/>
  <c r="O1187" i="5"/>
  <c r="O1193" i="5"/>
  <c r="O1197" i="5"/>
  <c r="O1203" i="5"/>
  <c r="O1206" i="5"/>
  <c r="O1238" i="5"/>
  <c r="O1262" i="5"/>
  <c r="O1298" i="5"/>
  <c r="O1333" i="5"/>
  <c r="O1334" i="5"/>
  <c r="O1344" i="5"/>
  <c r="O1371" i="5"/>
  <c r="O1386" i="5"/>
  <c r="O1388" i="5"/>
  <c r="O1398" i="5"/>
  <c r="O1430" i="5"/>
  <c r="O1470" i="5"/>
  <c r="O1507" i="5"/>
  <c r="O1520" i="5"/>
  <c r="O1552" i="5"/>
  <c r="O1602" i="5"/>
  <c r="O1640" i="5"/>
  <c r="O1644" i="5"/>
  <c r="O1660" i="5"/>
  <c r="O1719" i="5"/>
  <c r="O1728" i="5"/>
  <c r="O1758" i="5"/>
  <c r="O1761" i="5"/>
  <c r="O1822" i="5"/>
  <c r="O1895" i="5"/>
  <c r="O1915" i="5"/>
  <c r="O2037" i="5"/>
  <c r="O2046" i="5"/>
  <c r="O2052" i="5"/>
  <c r="O2066" i="5"/>
  <c r="O2219" i="5"/>
  <c r="O2227" i="5"/>
  <c r="O2283" i="5"/>
  <c r="O2284" i="5"/>
  <c r="O2309" i="5"/>
  <c r="O2338" i="5"/>
  <c r="O2364" i="5"/>
  <c r="O2372" i="5"/>
  <c r="O2380" i="5"/>
  <c r="O2436" i="5"/>
  <c r="O2516" i="5"/>
  <c r="O2596" i="5"/>
  <c r="O2784" i="5"/>
  <c r="O2789" i="5"/>
  <c r="O2021" i="5"/>
  <c r="O2803" i="5"/>
  <c r="O2810" i="5"/>
  <c r="O2848" i="5"/>
  <c r="O2873" i="5"/>
  <c r="O2905" i="5"/>
  <c r="O2907" i="5"/>
  <c r="O791" i="5"/>
  <c r="O11" i="5"/>
  <c r="O62" i="5"/>
  <c r="O76" i="5"/>
  <c r="O194" i="5"/>
  <c r="O195" i="5"/>
  <c r="O197" i="5"/>
  <c r="O214" i="5"/>
  <c r="O286" i="5"/>
  <c r="O287" i="5"/>
  <c r="O329" i="5"/>
  <c r="O331" i="5"/>
  <c r="O366" i="5"/>
  <c r="O376" i="5"/>
  <c r="O404" i="5"/>
  <c r="O506" i="5"/>
  <c r="O594" i="5"/>
  <c r="O613" i="5"/>
  <c r="O727" i="5"/>
  <c r="O734" i="5"/>
  <c r="O737" i="5"/>
  <c r="O776" i="5"/>
  <c r="O789" i="5"/>
  <c r="O2067" i="5"/>
  <c r="O807" i="5"/>
  <c r="O860" i="5"/>
  <c r="O879" i="5"/>
  <c r="O889" i="5"/>
  <c r="O942" i="5"/>
  <c r="O945" i="5"/>
  <c r="O956" i="5"/>
  <c r="O965" i="5"/>
  <c r="O974" i="5"/>
  <c r="O1000" i="5"/>
  <c r="O1023" i="5"/>
  <c r="O1034" i="5"/>
  <c r="O1039" i="5"/>
  <c r="O1107" i="5"/>
  <c r="O1154" i="5"/>
  <c r="O1234" i="5"/>
  <c r="O1285" i="5"/>
  <c r="O1359" i="5"/>
  <c r="O1384" i="5"/>
  <c r="O1498" i="5"/>
  <c r="O1510" i="5"/>
  <c r="O1541" i="5"/>
  <c r="O1581" i="5"/>
  <c r="O1587" i="5"/>
  <c r="O1600" i="5"/>
  <c r="O1634" i="5"/>
  <c r="O1645" i="5"/>
  <c r="O1677" i="5"/>
  <c r="O1706" i="5"/>
  <c r="O1717" i="5"/>
  <c r="O1723" i="5"/>
  <c r="O1760" i="5"/>
  <c r="O1785" i="5"/>
  <c r="O1789" i="5"/>
  <c r="O1792" i="5"/>
  <c r="O1812" i="5"/>
  <c r="O1834" i="5"/>
  <c r="O1916" i="5"/>
  <c r="O1964" i="5"/>
  <c r="O1975" i="5"/>
  <c r="O2000" i="5"/>
  <c r="O2043" i="5"/>
  <c r="O2070" i="5"/>
  <c r="O2076" i="5"/>
  <c r="O2098" i="5"/>
  <c r="O2106" i="5"/>
  <c r="O2111" i="5"/>
  <c r="O2211" i="5"/>
  <c r="O2214" i="5"/>
  <c r="O2229" i="5"/>
  <c r="O2261" i="5"/>
  <c r="O2260" i="5"/>
  <c r="O2303" i="5"/>
  <c r="O2322" i="5"/>
  <c r="O2339" i="5"/>
  <c r="O2392" i="5"/>
  <c r="O2471" i="5"/>
  <c r="O2476" i="5"/>
  <c r="O2533" i="5"/>
  <c r="O2558" i="5"/>
  <c r="O2560" i="5"/>
  <c r="O2570" i="5"/>
  <c r="O2571" i="5"/>
  <c r="O2590" i="5"/>
  <c r="O2684" i="5"/>
  <c r="O2715" i="5"/>
  <c r="O2739" i="5"/>
  <c r="O2766" i="5"/>
  <c r="O2778" i="5"/>
  <c r="O2790" i="5"/>
  <c r="O2799" i="5"/>
  <c r="O2836" i="5"/>
  <c r="O2846" i="5"/>
  <c r="O2847" i="5"/>
  <c r="O2851" i="5"/>
  <c r="O2852" i="5"/>
  <c r="O2866" i="5"/>
  <c r="O2886" i="5"/>
  <c r="O29" i="5"/>
  <c r="O61" i="5"/>
  <c r="O86" i="5"/>
  <c r="O91" i="5"/>
  <c r="O104" i="5"/>
  <c r="O122" i="5"/>
  <c r="O140" i="5"/>
  <c r="O153" i="5"/>
  <c r="O237" i="5"/>
  <c r="O247" i="5"/>
  <c r="O250" i="5"/>
  <c r="O254" i="5"/>
  <c r="O278" i="5"/>
  <c r="O295" i="5"/>
  <c r="O300" i="5"/>
  <c r="O311" i="5"/>
  <c r="O362" i="5"/>
  <c r="O375" i="5"/>
  <c r="O481" i="5"/>
  <c r="O487" i="5"/>
  <c r="O525" i="5"/>
  <c r="O527" i="5"/>
  <c r="O562" i="5"/>
  <c r="O592" i="5"/>
  <c r="O595" i="5"/>
  <c r="O610" i="5"/>
  <c r="O633" i="5"/>
  <c r="O654" i="5"/>
  <c r="O752" i="5"/>
  <c r="O803" i="5"/>
  <c r="O826" i="5"/>
  <c r="O887" i="5"/>
  <c r="O909" i="5"/>
  <c r="O950" i="5"/>
  <c r="O979" i="5"/>
  <c r="O980" i="5"/>
  <c r="O1028" i="5"/>
  <c r="O1044" i="5"/>
  <c r="O1103" i="5"/>
  <c r="O1104" i="5"/>
  <c r="O1105" i="5"/>
  <c r="O1106" i="5"/>
  <c r="O1141" i="5"/>
  <c r="O1220" i="5"/>
  <c r="O1418" i="5"/>
  <c r="O1420" i="5"/>
  <c r="O1494" i="5"/>
  <c r="O1551" i="5"/>
  <c r="O1554" i="5"/>
  <c r="O1571" i="5"/>
  <c r="O1636" i="5"/>
  <c r="O1637" i="5"/>
  <c r="O1649" i="5"/>
  <c r="O1652" i="5"/>
  <c r="O1655" i="5"/>
  <c r="O2548" i="5"/>
  <c r="O1682" i="5"/>
  <c r="O1675" i="5"/>
  <c r="O1691" i="5"/>
  <c r="O1698" i="5"/>
  <c r="O1725" i="5"/>
  <c r="O1733" i="5"/>
  <c r="O1738" i="5"/>
  <c r="O1788" i="5"/>
  <c r="O1817" i="5"/>
  <c r="O1818" i="5"/>
  <c r="O1856" i="5"/>
  <c r="O1908" i="5"/>
  <c r="O2008" i="5"/>
  <c r="O2019" i="5"/>
  <c r="O2045" i="5"/>
  <c r="O2078" i="5"/>
  <c r="O2093" i="5"/>
  <c r="O2107" i="5"/>
  <c r="O2123" i="5"/>
  <c r="O2151" i="5"/>
  <c r="O2174" i="5"/>
  <c r="O2185" i="5"/>
  <c r="O2186" i="5"/>
  <c r="O2187" i="5"/>
  <c r="O2235" i="5"/>
  <c r="O2343" i="5"/>
  <c r="O2377" i="5"/>
  <c r="O2412" i="5"/>
  <c r="O2489" i="5"/>
  <c r="O2518" i="5"/>
  <c r="O2522" i="5"/>
  <c r="O2584" i="5"/>
  <c r="O2585" i="5"/>
  <c r="O2617" i="5"/>
  <c r="O2620" i="5"/>
  <c r="O2758" i="5"/>
  <c r="O2777" i="5"/>
  <c r="O2780" i="5"/>
  <c r="O2781" i="5"/>
  <c r="O2797" i="5"/>
  <c r="O2801" i="5"/>
  <c r="O2872" i="5"/>
  <c r="O2896" i="5"/>
  <c r="O2900" i="5"/>
  <c r="O1517" i="5"/>
  <c r="O34" i="5"/>
  <c r="O49" i="5"/>
  <c r="O63" i="5"/>
  <c r="O90" i="5"/>
  <c r="O103" i="5"/>
  <c r="O117" i="5"/>
  <c r="O119" i="5"/>
  <c r="O120" i="5"/>
  <c r="O170" i="5"/>
  <c r="O241" i="5"/>
  <c r="O251" i="5"/>
  <c r="O310" i="5"/>
  <c r="O509" i="5"/>
  <c r="O538" i="5"/>
  <c r="O540" i="5"/>
  <c r="O619" i="5"/>
  <c r="O624" i="5"/>
  <c r="O645" i="5"/>
  <c r="O650" i="5"/>
  <c r="O669" i="5"/>
  <c r="O719" i="5"/>
  <c r="O796" i="5"/>
  <c r="O817" i="5"/>
  <c r="O845" i="5"/>
  <c r="O846" i="5"/>
  <c r="O902" i="5"/>
  <c r="O913" i="5"/>
  <c r="O923" i="5"/>
  <c r="O930" i="5"/>
  <c r="O936" i="5"/>
  <c r="O951" i="5"/>
  <c r="O1008" i="5"/>
  <c r="O1036" i="5"/>
  <c r="O1052" i="5"/>
  <c r="O2869" i="5"/>
  <c r="O1060" i="5"/>
  <c r="O1153" i="5"/>
  <c r="O1158" i="5"/>
  <c r="O1162" i="5"/>
  <c r="O1207" i="5"/>
  <c r="O1240" i="5"/>
  <c r="O1242" i="5"/>
  <c r="O1258" i="5"/>
  <c r="O1270" i="5"/>
  <c r="O1352" i="5"/>
  <c r="O1377" i="5"/>
  <c r="O1431" i="5"/>
  <c r="O1443" i="5"/>
  <c r="O1472" i="5"/>
  <c r="O1555" i="5"/>
  <c r="O1585" i="5"/>
  <c r="O1641" i="5"/>
  <c r="O1646" i="5"/>
  <c r="O1751" i="5"/>
  <c r="O1754" i="5"/>
  <c r="O1767" i="5"/>
  <c r="O1784" i="5"/>
  <c r="O1810" i="5"/>
  <c r="O1821" i="5"/>
  <c r="O1827" i="5"/>
  <c r="O1829" i="5"/>
  <c r="O1839" i="5"/>
  <c r="O1869" i="5"/>
  <c r="O1912" i="5"/>
  <c r="O1914" i="5"/>
  <c r="O1917" i="5"/>
  <c r="O1932" i="5"/>
  <c r="O1956" i="5"/>
  <c r="O1980" i="5"/>
  <c r="O2012" i="5"/>
  <c r="O2041" i="5"/>
  <c r="O2100" i="5"/>
  <c r="O2109" i="5"/>
  <c r="O2110" i="5"/>
  <c r="O2142" i="5"/>
  <c r="O2156" i="5"/>
  <c r="O2195" i="5"/>
  <c r="O2202" i="5"/>
  <c r="O2233" i="5"/>
  <c r="O2276" i="5"/>
  <c r="O2294" i="5"/>
  <c r="O2300" i="5"/>
  <c r="O2301" i="5"/>
  <c r="O2319" i="5"/>
  <c r="O2330" i="5"/>
  <c r="O2358" i="5"/>
  <c r="O2437" i="5"/>
  <c r="O2459" i="5"/>
  <c r="O2505" i="5"/>
  <c r="O2508" i="5"/>
  <c r="O2551" i="5"/>
  <c r="O2552" i="5"/>
  <c r="O2559" i="5"/>
  <c r="O2651" i="5"/>
  <c r="O2827" i="5"/>
  <c r="O2700" i="5"/>
  <c r="O2736" i="5"/>
  <c r="O2738" i="5"/>
  <c r="O2748" i="5"/>
  <c r="O2771" i="5"/>
  <c r="O2785" i="5"/>
  <c r="O2792" i="5"/>
  <c r="O2793" i="5"/>
  <c r="O2817" i="5"/>
  <c r="O2837" i="5"/>
  <c r="O2853" i="5"/>
  <c r="O2864" i="5"/>
  <c r="O2899" i="5"/>
  <c r="O1906" i="5"/>
  <c r="O7" i="5"/>
  <c r="O65" i="5"/>
  <c r="O253" i="5"/>
  <c r="O339" i="5"/>
  <c r="O558" i="5"/>
  <c r="O577" i="5"/>
  <c r="O622" i="5"/>
  <c r="O662" i="5"/>
  <c r="O729" i="5"/>
  <c r="O728" i="5"/>
  <c r="O741" i="5"/>
  <c r="O750" i="5"/>
  <c r="O792" i="5"/>
  <c r="O838" i="5"/>
  <c r="O894" i="5"/>
  <c r="O928" i="5"/>
  <c r="O934" i="5"/>
  <c r="O987" i="5"/>
  <c r="O1155" i="5"/>
  <c r="O1172" i="5"/>
  <c r="O1257" i="5"/>
  <c r="O1264" i="5"/>
  <c r="O1314" i="5"/>
  <c r="O1370" i="5"/>
  <c r="O1408" i="5"/>
  <c r="O1356" i="5"/>
  <c r="O1485" i="5"/>
  <c r="O1502" i="5"/>
  <c r="O1531" i="5"/>
  <c r="O1532" i="5"/>
  <c r="O1673" i="5"/>
  <c r="O1770" i="5"/>
  <c r="O1865" i="5"/>
  <c r="O2017" i="5"/>
  <c r="O2039" i="5"/>
  <c r="O2210" i="5"/>
  <c r="O2247" i="5"/>
  <c r="O2249" i="5"/>
  <c r="O2250" i="5"/>
  <c r="O2251" i="5"/>
  <c r="O2252" i="5"/>
  <c r="O2258" i="5"/>
  <c r="O2271" i="5"/>
  <c r="O2288" i="5"/>
  <c r="O2346" i="5"/>
  <c r="O2414" i="5"/>
  <c r="O2429" i="5"/>
  <c r="O2477" i="5"/>
  <c r="O2554" i="5"/>
  <c r="O2615" i="5"/>
  <c r="O2621" i="5"/>
  <c r="O2681" i="5"/>
  <c r="O2686" i="5"/>
  <c r="O2696" i="5"/>
  <c r="O2725" i="5"/>
  <c r="O2726" i="5"/>
  <c r="O2735" i="5"/>
  <c r="O2749" i="5"/>
  <c r="O2759" i="5"/>
  <c r="O2763" i="5"/>
  <c r="O2422" i="5"/>
  <c r="O2825" i="5"/>
  <c r="O2894" i="5"/>
  <c r="O2901" i="5"/>
  <c r="O1948" i="5"/>
  <c r="O9" i="5"/>
  <c r="O36" i="5"/>
  <c r="O37" i="5"/>
  <c r="O96" i="5"/>
  <c r="O135" i="5"/>
  <c r="O196" i="5"/>
  <c r="O201" i="5"/>
  <c r="O216" i="5"/>
  <c r="O217" i="5"/>
  <c r="O219" i="5"/>
  <c r="O265" i="5"/>
  <c r="O320" i="5"/>
  <c r="O332" i="5"/>
  <c r="O335" i="5"/>
  <c r="O334" i="5"/>
  <c r="O367" i="5"/>
  <c r="O369" i="5"/>
  <c r="O384" i="5"/>
  <c r="O479" i="5"/>
  <c r="O480" i="5"/>
  <c r="O483" i="5"/>
  <c r="O504" i="5"/>
  <c r="O515" i="5"/>
  <c r="O545" i="5"/>
  <c r="O550" i="5"/>
  <c r="O551" i="5"/>
  <c r="O575" i="5"/>
  <c r="O589" i="5"/>
  <c r="O608" i="5"/>
  <c r="O632" i="5"/>
  <c r="O634" i="5"/>
  <c r="O733" i="5"/>
  <c r="O785" i="5"/>
  <c r="O809" i="5"/>
  <c r="O811" i="5"/>
  <c r="O813" i="5"/>
  <c r="O814" i="5"/>
  <c r="O812" i="5"/>
  <c r="O872" i="5"/>
  <c r="O875" i="5"/>
  <c r="O877" i="5"/>
  <c r="O890" i="5"/>
  <c r="O895" i="5"/>
  <c r="O899" i="5"/>
  <c r="O955" i="5"/>
  <c r="O971" i="5"/>
  <c r="O984" i="5"/>
  <c r="O999" i="5"/>
  <c r="O1024" i="5"/>
  <c r="O1027" i="5"/>
  <c r="O1146" i="5"/>
  <c r="O1167" i="5"/>
  <c r="O1173" i="5"/>
  <c r="O1213" i="5"/>
  <c r="O1229" i="5"/>
  <c r="O1247" i="5"/>
  <c r="O1261" i="5"/>
  <c r="O1269" i="5"/>
  <c r="O1282" i="5"/>
  <c r="O1294" i="5"/>
  <c r="O1300" i="5"/>
  <c r="O1365" i="5"/>
  <c r="O1369" i="5"/>
  <c r="O1372" i="5"/>
  <c r="O1394" i="5"/>
  <c r="O1463" i="5"/>
  <c r="O1464" i="5"/>
  <c r="O1518" i="5"/>
  <c r="O1525" i="5"/>
  <c r="O1527" i="5"/>
  <c r="O1564" i="5"/>
  <c r="O1603" i="5"/>
  <c r="O1659" i="5"/>
  <c r="O1712" i="5"/>
  <c r="O1715" i="5"/>
  <c r="O1724" i="5"/>
  <c r="O1731" i="5"/>
  <c r="O1768" i="5"/>
  <c r="O1776" i="5"/>
  <c r="O1816" i="5"/>
  <c r="O1825" i="5"/>
  <c r="O1866" i="5"/>
  <c r="O1873" i="5"/>
  <c r="O1900" i="5"/>
  <c r="O1966" i="5"/>
  <c r="O1984" i="5"/>
  <c r="O1988" i="5"/>
  <c r="O2032" i="5"/>
  <c r="O2035" i="5"/>
  <c r="O2042" i="5"/>
  <c r="O2065" i="5"/>
  <c r="O2081" i="5"/>
  <c r="O2102" i="5"/>
  <c r="O2120" i="5"/>
  <c r="O2139" i="5"/>
  <c r="O2153" i="5"/>
  <c r="O2342" i="5"/>
  <c r="O2361" i="5"/>
  <c r="O2362" i="5"/>
  <c r="O2363" i="5"/>
  <c r="O2365" i="5"/>
  <c r="O2367" i="5"/>
  <c r="O2368" i="5"/>
  <c r="O2383" i="5"/>
  <c r="O2389" i="5"/>
  <c r="O2402" i="5"/>
  <c r="O2454" i="5"/>
  <c r="O2455" i="5"/>
  <c r="O2460" i="5"/>
  <c r="O2479" i="5"/>
  <c r="O2512" i="5"/>
  <c r="O2526" i="5"/>
  <c r="O2528" i="5"/>
  <c r="O2577" i="5"/>
  <c r="O2579" i="5"/>
  <c r="O2580" i="5"/>
  <c r="O2598" i="5"/>
  <c r="O2682" i="5"/>
  <c r="O2683" i="5"/>
  <c r="O2714" i="5"/>
  <c r="O2769" i="5"/>
  <c r="O2788" i="5"/>
  <c r="O2814" i="5"/>
  <c r="O2820" i="5"/>
  <c r="O2871" i="5"/>
  <c r="O2902" i="5"/>
  <c r="O2919" i="5"/>
  <c r="O2925" i="5"/>
  <c r="O2082" i="5"/>
  <c r="O16" i="5"/>
  <c r="O102" i="5"/>
  <c r="O145" i="5"/>
  <c r="O169" i="5"/>
  <c r="O191" i="5"/>
  <c r="O346" i="5"/>
  <c r="O363" i="5"/>
  <c r="O379" i="5"/>
  <c r="O402" i="5"/>
  <c r="O415" i="5"/>
  <c r="O486" i="5"/>
  <c r="O566" i="5"/>
  <c r="O568" i="5"/>
  <c r="O572" i="5"/>
  <c r="O574" i="5"/>
  <c r="O582" i="5"/>
  <c r="O583" i="5"/>
  <c r="O611" i="5"/>
  <c r="O629" i="5"/>
  <c r="O663" i="5"/>
  <c r="O754" i="5"/>
  <c r="O779" i="5"/>
  <c r="O788" i="5"/>
  <c r="O836" i="5"/>
  <c r="O865" i="5"/>
  <c r="O920" i="5"/>
  <c r="O953" i="5"/>
  <c r="O982" i="5"/>
  <c r="O1014" i="5"/>
  <c r="O1017" i="5"/>
  <c r="O1115" i="5"/>
  <c r="O1151" i="5"/>
  <c r="O1152" i="5"/>
  <c r="O1201" i="5"/>
  <c r="O1281" i="5"/>
  <c r="O1305" i="5"/>
  <c r="O1355" i="5"/>
  <c r="O1373" i="5"/>
  <c r="O1405" i="5"/>
  <c r="O1473" i="5"/>
  <c r="O1501" i="5"/>
  <c r="O1573" i="5"/>
  <c r="O1574" i="5"/>
  <c r="O1575" i="5"/>
  <c r="O1576" i="5"/>
  <c r="O1577" i="5"/>
  <c r="O1592" i="5"/>
  <c r="O1643" i="5"/>
  <c r="O1708" i="5"/>
  <c r="O1779" i="5"/>
  <c r="O1798" i="5"/>
  <c r="O1831" i="5"/>
  <c r="O1852" i="5"/>
  <c r="O1962" i="5"/>
  <c r="O2009" i="5"/>
  <c r="O2014" i="5"/>
  <c r="O2038" i="5"/>
  <c r="O2047" i="5"/>
  <c r="O2048" i="5"/>
  <c r="O2064" i="5"/>
  <c r="O2071" i="5"/>
  <c r="O2079" i="5"/>
  <c r="O2083" i="5"/>
  <c r="O2089" i="5"/>
  <c r="O2165" i="5"/>
  <c r="O2166" i="5"/>
  <c r="O2167" i="5"/>
  <c r="O2168" i="5"/>
  <c r="O2194" i="5"/>
  <c r="O2197" i="5"/>
  <c r="O2198" i="5"/>
  <c r="O2291" i="5"/>
  <c r="O2391" i="5"/>
  <c r="O2411" i="5"/>
  <c r="O2542" i="5"/>
  <c r="O2719" i="5"/>
  <c r="O2787" i="5"/>
  <c r="O2248" i="5"/>
  <c r="O17" i="5"/>
  <c r="O42" i="5"/>
  <c r="O71" i="5"/>
  <c r="O101" i="5"/>
  <c r="O108" i="5"/>
  <c r="O228" i="5"/>
  <c r="O243" i="5"/>
  <c r="O258" i="5"/>
  <c r="O370" i="5"/>
  <c r="O406" i="5"/>
  <c r="O419" i="5"/>
  <c r="O469" i="5"/>
  <c r="O474" i="5"/>
  <c r="O507" i="5"/>
  <c r="O563" i="5"/>
  <c r="O587" i="5"/>
  <c r="O615" i="5"/>
  <c r="O617" i="5"/>
  <c r="O627" i="5"/>
  <c r="O630" i="5"/>
  <c r="O639" i="5"/>
  <c r="O648" i="5"/>
  <c r="O649" i="5"/>
  <c r="O740" i="5"/>
  <c r="O2794" i="5"/>
  <c r="O2809" i="5"/>
  <c r="O2838" i="5"/>
  <c r="O2893" i="5"/>
  <c r="O2903" i="5"/>
  <c r="O2272" i="5"/>
  <c r="O360" i="5"/>
  <c r="O528" i="5"/>
  <c r="O547" i="5"/>
  <c r="O601" i="5"/>
  <c r="O604" i="5"/>
  <c r="O647" i="5"/>
  <c r="O749" i="5"/>
  <c r="O765" i="5"/>
  <c r="O808" i="5"/>
  <c r="O873" i="5"/>
  <c r="O897" i="5"/>
  <c r="O966" i="5"/>
  <c r="O1029" i="5"/>
  <c r="O1159" i="5"/>
  <c r="O1218" i="5"/>
  <c r="O1227" i="5"/>
  <c r="O1250" i="5"/>
  <c r="O1271" i="5"/>
  <c r="O1330" i="5"/>
  <c r="O1341" i="5"/>
  <c r="O1364" i="5"/>
  <c r="O1461" i="5"/>
  <c r="O1489" i="5"/>
  <c r="O1536" i="5"/>
  <c r="O1648" i="5"/>
  <c r="O1674" i="5"/>
  <c r="O1700" i="5"/>
  <c r="O1756" i="5"/>
  <c r="O1848" i="5"/>
  <c r="O1849" i="5"/>
  <c r="O1880" i="5"/>
  <c r="O1981" i="5"/>
  <c r="O2105" i="5"/>
  <c r="O2278" i="5"/>
  <c r="O2286" i="5"/>
  <c r="O2323" i="5"/>
  <c r="O2356" i="5"/>
  <c r="O2366" i="5"/>
  <c r="O2562" i="5"/>
  <c r="O2619" i="5"/>
  <c r="O2678" i="5"/>
  <c r="O2705" i="5"/>
  <c r="O2795" i="5"/>
  <c r="O2341" i="5"/>
  <c r="O45" i="5"/>
  <c r="O78" i="5"/>
  <c r="O88" i="5"/>
  <c r="O136" i="5"/>
  <c r="O207" i="5"/>
  <c r="O209" i="5"/>
  <c r="O225" i="5"/>
  <c r="O245" i="5"/>
  <c r="O256" i="5"/>
  <c r="O270" i="5"/>
  <c r="O275" i="5"/>
  <c r="O282" i="5"/>
  <c r="O407" i="5"/>
  <c r="O414" i="5"/>
  <c r="O498" i="5"/>
  <c r="O522" i="5"/>
  <c r="O542" i="5"/>
  <c r="O590" i="5"/>
  <c r="O621" i="5"/>
  <c r="O623" i="5"/>
  <c r="O735" i="5"/>
  <c r="O793" i="5"/>
  <c r="O820" i="5"/>
  <c r="O878" i="5"/>
  <c r="O932" i="5"/>
  <c r="O969" i="5"/>
  <c r="O981" i="5"/>
  <c r="O1035" i="5"/>
  <c r="O1058" i="5"/>
  <c r="O1061" i="5"/>
  <c r="O1125" i="5"/>
  <c r="O1128" i="5"/>
  <c r="O1129" i="5"/>
  <c r="O1130" i="5"/>
  <c r="O1132" i="5"/>
  <c r="O1163" i="5"/>
  <c r="O1185" i="5"/>
  <c r="O1188" i="5"/>
  <c r="O1205" i="5"/>
  <c r="O1235" i="5"/>
  <c r="O1340" i="5"/>
  <c r="O1411" i="5"/>
  <c r="O1423" i="5"/>
  <c r="O1486" i="5"/>
  <c r="O1491" i="5"/>
  <c r="O1506" i="5"/>
  <c r="O1519" i="5"/>
  <c r="O1526" i="5"/>
  <c r="O1528" i="5"/>
  <c r="O1530" i="5"/>
  <c r="O1568" i="5"/>
  <c r="O1635" i="5"/>
  <c r="O1638" i="5"/>
  <c r="O1639" i="5"/>
  <c r="O1653" i="5"/>
  <c r="O1656" i="5"/>
  <c r="O1657" i="5"/>
  <c r="O1676" i="5"/>
  <c r="O1711" i="5"/>
  <c r="O1721" i="5"/>
  <c r="O1923" i="5"/>
  <c r="O1922" i="5"/>
  <c r="O1963" i="5"/>
  <c r="O1974" i="5"/>
  <c r="O1994" i="5"/>
  <c r="O2011" i="5"/>
  <c r="O2077" i="5"/>
  <c r="O2080" i="5"/>
  <c r="O1182" i="5"/>
  <c r="O2231" i="5"/>
  <c r="O2243" i="5"/>
  <c r="O2282" i="5"/>
  <c r="O2304" i="5"/>
  <c r="O2305" i="5"/>
  <c r="O2340" i="5"/>
  <c r="O2359" i="5"/>
  <c r="O2360" i="5"/>
  <c r="O2369" i="5"/>
  <c r="O2376" i="5"/>
  <c r="O2405" i="5"/>
  <c r="O2462" i="5"/>
  <c r="O2466" i="5"/>
  <c r="O2532" i="5"/>
  <c r="O2582" i="5"/>
  <c r="O2592" i="5"/>
  <c r="O2595" i="5"/>
  <c r="O2597" i="5"/>
  <c r="O2664" i="5"/>
  <c r="O2706" i="5"/>
  <c r="O2718" i="5"/>
  <c r="O2737" i="5"/>
  <c r="O2774" i="5"/>
  <c r="O2779" i="5"/>
  <c r="O2782" i="5"/>
  <c r="O2783" i="5"/>
  <c r="O2802" i="5"/>
  <c r="O2806" i="5"/>
  <c r="O2807" i="5"/>
  <c r="O2492" i="5"/>
  <c r="O27" i="5"/>
  <c r="O28" i="5"/>
  <c r="O55" i="5"/>
  <c r="O98" i="5"/>
  <c r="O105" i="5"/>
  <c r="O2328" i="5"/>
  <c r="O149" i="5"/>
  <c r="O163" i="5"/>
  <c r="O167" i="5"/>
  <c r="O192" i="5"/>
  <c r="O205" i="5"/>
  <c r="O262" i="5"/>
  <c r="O274" i="5"/>
  <c r="O321" i="5"/>
  <c r="O325" i="5"/>
  <c r="O330" i="5"/>
  <c r="O341" i="5"/>
  <c r="O345" i="5"/>
  <c r="O348" i="5"/>
  <c r="O353" i="5"/>
  <c r="O373" i="5"/>
  <c r="O409" i="5"/>
  <c r="O472" i="5"/>
  <c r="O532" i="5"/>
  <c r="O536" i="5"/>
  <c r="O748" i="5"/>
  <c r="O753" i="5"/>
  <c r="O755" i="5"/>
  <c r="O859" i="5"/>
  <c r="O972" i="5"/>
  <c r="O975" i="5"/>
  <c r="O978" i="5"/>
  <c r="O1124" i="5"/>
  <c r="O1144" i="5"/>
  <c r="O1156" i="5"/>
  <c r="O1164" i="5"/>
  <c r="O1210" i="5"/>
  <c r="O1222" i="5"/>
  <c r="O1232" i="5"/>
  <c r="O1241" i="5"/>
  <c r="O1260" i="5"/>
  <c r="O1382" i="5"/>
  <c r="O1442" i="5"/>
  <c r="O1446" i="5"/>
  <c r="O1457" i="5"/>
  <c r="O1458" i="5"/>
  <c r="O1487" i="5"/>
  <c r="O1513" i="5"/>
  <c r="O186" i="5"/>
  <c r="O1661" i="5"/>
  <c r="O1688" i="5"/>
  <c r="O1690" i="5"/>
  <c r="O1699" i="5"/>
  <c r="O1850" i="5"/>
  <c r="O2331" i="5"/>
  <c r="O1894" i="5"/>
  <c r="O1791" i="5"/>
  <c r="O1950" i="5"/>
  <c r="O1976" i="5"/>
  <c r="O1987" i="5"/>
  <c r="O2099" i="5"/>
  <c r="O2136" i="5"/>
  <c r="O657" i="5"/>
  <c r="O905" i="5"/>
  <c r="O912" i="5"/>
  <c r="O935" i="5"/>
  <c r="O962" i="5"/>
  <c r="O992" i="5"/>
  <c r="O1041" i="5"/>
  <c r="O1078" i="5"/>
  <c r="O1194" i="5"/>
  <c r="O1214" i="5"/>
  <c r="O1409" i="5"/>
  <c r="O1415" i="5"/>
  <c r="O1484" i="5"/>
  <c r="O1495" i="5"/>
  <c r="O1504" i="5"/>
  <c r="O1515" i="5"/>
  <c r="O1642" i="5"/>
  <c r="O1650" i="5"/>
  <c r="O1651" i="5"/>
  <c r="O1654" i="5"/>
  <c r="O1671" i="5"/>
  <c r="O1729" i="5"/>
  <c r="O1782" i="5"/>
  <c r="O1809" i="5"/>
  <c r="O1820" i="5"/>
  <c r="O1828" i="5"/>
  <c r="O1840" i="5"/>
  <c r="O1919" i="5"/>
  <c r="O1965" i="5"/>
  <c r="O1968" i="5"/>
  <c r="O2001" i="5"/>
  <c r="O2003" i="5"/>
  <c r="O2040" i="5"/>
  <c r="O2063" i="5"/>
  <c r="O2088" i="5"/>
  <c r="O2101" i="5"/>
  <c r="O2103" i="5"/>
  <c r="O2104" i="5"/>
  <c r="O2800" i="5"/>
  <c r="O2121" i="5"/>
  <c r="O2137" i="5"/>
  <c r="O2140" i="5"/>
  <c r="O2181" i="5"/>
  <c r="O2207" i="5"/>
  <c r="O2239" i="5"/>
  <c r="O2403" i="5"/>
  <c r="O2481" i="5"/>
  <c r="O2482" i="5"/>
  <c r="O2602" i="5"/>
  <c r="O2607" i="5"/>
  <c r="O2717" i="5"/>
  <c r="O2786" i="5"/>
  <c r="O2811" i="5"/>
  <c r="O2829" i="5"/>
  <c r="O2835" i="5"/>
  <c r="O2877" i="5"/>
  <c r="O2895" i="5"/>
  <c r="O182" i="5"/>
  <c r="O185" i="5"/>
  <c r="O188" i="5"/>
  <c r="O180" i="5"/>
  <c r="O183" i="5"/>
  <c r="O187" i="5"/>
  <c r="O175" i="5"/>
  <c r="O176" i="5"/>
  <c r="O178" i="5"/>
  <c r="O174" i="5"/>
  <c r="O179" i="5"/>
  <c r="O189" i="5"/>
  <c r="O173" i="5"/>
  <c r="O177" i="5"/>
  <c r="O181" i="5"/>
  <c r="O184" i="5"/>
  <c r="O48" i="5"/>
  <c r="O81" i="5"/>
  <c r="O113" i="5"/>
  <c r="O124" i="5"/>
  <c r="O146" i="5"/>
  <c r="O166" i="5"/>
  <c r="O211" i="5"/>
  <c r="O283" i="5"/>
  <c r="O327" i="5"/>
  <c r="O347" i="5"/>
  <c r="O390" i="5"/>
  <c r="O440" i="5"/>
  <c r="O493" i="5"/>
  <c r="O531" i="5"/>
  <c r="O598" i="5"/>
  <c r="O602" i="5"/>
  <c r="O694" i="5"/>
  <c r="O695" i="5"/>
  <c r="O704" i="5"/>
  <c r="O743" i="5"/>
  <c r="O780" i="5"/>
  <c r="O835" i="5"/>
  <c r="O952" i="5"/>
  <c r="O996" i="5"/>
  <c r="O1030" i="5"/>
  <c r="O1048" i="5"/>
  <c r="O1119" i="5"/>
  <c r="O1147" i="5"/>
  <c r="O1176" i="5"/>
  <c r="O1181" i="5"/>
  <c r="O1191" i="5"/>
  <c r="O758" i="5"/>
  <c r="O824" i="5"/>
  <c r="O841" i="5"/>
  <c r="O864" i="5"/>
  <c r="O871" i="5"/>
  <c r="O885" i="5"/>
  <c r="O940" i="5"/>
  <c r="O997" i="5"/>
  <c r="O1011" i="5"/>
  <c r="O1025" i="5"/>
  <c r="O1038" i="5"/>
  <c r="O1178" i="5"/>
  <c r="O1204" i="5"/>
  <c r="O1273" i="5"/>
  <c r="O1278" i="5"/>
  <c r="O1284" i="5"/>
  <c r="O1374" i="5"/>
  <c r="O1469" i="5"/>
  <c r="O1474" i="5"/>
  <c r="O1483" i="5"/>
  <c r="O1533" i="5"/>
  <c r="O1535" i="5"/>
  <c r="O1589" i="5"/>
  <c r="O1608" i="5"/>
  <c r="O1647" i="5"/>
  <c r="O1704" i="5"/>
  <c r="O1713" i="5"/>
  <c r="O1720" i="5"/>
  <c r="O1722" i="5"/>
  <c r="O1750" i="5"/>
  <c r="O1804" i="5"/>
  <c r="O1893" i="5"/>
  <c r="O1904" i="5"/>
  <c r="O1910" i="5"/>
  <c r="O1935" i="5"/>
  <c r="O2051" i="5"/>
  <c r="O2090" i="5"/>
  <c r="O2193" i="5"/>
  <c r="O2218" i="5"/>
  <c r="O2223" i="5"/>
  <c r="O2224" i="5"/>
  <c r="O2253" i="5"/>
  <c r="O2254" i="5"/>
  <c r="O2255" i="5"/>
  <c r="O2256" i="5"/>
  <c r="O2257" i="5"/>
  <c r="O2259" i="5"/>
  <c r="O2275" i="5"/>
  <c r="O2307" i="5"/>
  <c r="O2430" i="5"/>
  <c r="O2448" i="5"/>
  <c r="O2480" i="5"/>
  <c r="O2564" i="5"/>
  <c r="O2572" i="5"/>
  <c r="O2670" i="5"/>
  <c r="O2716" i="5"/>
  <c r="O2734" i="5"/>
  <c r="O2169" i="5"/>
  <c r="O2203" i="5"/>
  <c r="O2215" i="5"/>
  <c r="O2242" i="5"/>
  <c r="O2245" i="5"/>
  <c r="O2264" i="5"/>
  <c r="O2293" i="5"/>
  <c r="O2296" i="5"/>
  <c r="O2344" i="5"/>
  <c r="O2510" i="5"/>
  <c r="O2608" i="5"/>
  <c r="O2639" i="5"/>
  <c r="O2648" i="5"/>
  <c r="O2650" i="5"/>
  <c r="O2654" i="5"/>
  <c r="O2657" i="5"/>
  <c r="O2672" i="5"/>
  <c r="O2673" i="5"/>
  <c r="O2698" i="5"/>
  <c r="O2708" i="5"/>
  <c r="O2730" i="5"/>
  <c r="O2731" i="5"/>
  <c r="O2732" i="5"/>
  <c r="O2832" i="5"/>
  <c r="O2844" i="5"/>
  <c r="O2862" i="5"/>
  <c r="O2863" i="5"/>
  <c r="O2865" i="5"/>
  <c r="O2867" i="5"/>
  <c r="O2868" i="5"/>
  <c r="O2870" i="5"/>
  <c r="O2747" i="5"/>
  <c r="O19" i="5"/>
  <c r="O53" i="5"/>
  <c r="O93" i="5"/>
  <c r="O259" i="5"/>
  <c r="O272" i="5"/>
  <c r="O297" i="5"/>
  <c r="O342" i="5"/>
  <c r="O352" i="5"/>
  <c r="O372" i="5"/>
  <c r="O374" i="5"/>
  <c r="O385" i="5"/>
  <c r="O403" i="5"/>
  <c r="O524" i="5"/>
  <c r="O578" i="5"/>
  <c r="O580" i="5"/>
  <c r="O614" i="5"/>
  <c r="O635" i="5"/>
  <c r="O644" i="5"/>
  <c r="O519" i="5"/>
  <c r="O668" i="5"/>
  <c r="O271" i="5"/>
  <c r="O691" i="5"/>
  <c r="O2633" i="5"/>
  <c r="O1499" i="5"/>
  <c r="O2501" i="5"/>
  <c r="O2537" i="5"/>
  <c r="O460" i="5"/>
  <c r="O2173" i="5"/>
  <c r="O114" i="5"/>
  <c r="O204" i="5"/>
  <c r="O756" i="5"/>
  <c r="O1775" i="5"/>
  <c r="O1799" i="5"/>
  <c r="O837" i="5"/>
  <c r="O970" i="5"/>
  <c r="O2826" i="5"/>
  <c r="O82" i="5"/>
  <c r="O521" i="5"/>
  <c r="O693" i="5"/>
  <c r="O2504" i="5"/>
  <c r="O1402" i="5"/>
  <c r="O1403" i="5"/>
  <c r="O1433" i="5"/>
  <c r="O2635" i="5"/>
  <c r="O1929" i="5"/>
  <c r="O2691" i="5"/>
  <c r="O1488" i="5"/>
  <c r="O428" i="5"/>
  <c r="O138" i="5"/>
  <c r="O2704" i="5"/>
  <c r="O306" i="5"/>
  <c r="O1460" i="5"/>
  <c r="O2677" i="5"/>
  <c r="O671" i="5"/>
  <c r="O313" i="5"/>
  <c r="O1455" i="5"/>
  <c r="O337" i="5"/>
  <c r="O1448" i="5"/>
  <c r="O2661" i="5"/>
  <c r="O724" i="5"/>
  <c r="O2446" i="5"/>
  <c r="O2329" i="5"/>
  <c r="O2724" i="5"/>
  <c r="O1806" i="5"/>
  <c r="O2569" i="5"/>
  <c r="O1591" i="5"/>
  <c r="O2143" i="5"/>
  <c r="O2060" i="5"/>
  <c r="O2116" i="5"/>
  <c r="O1186" i="5"/>
  <c r="O869" i="5"/>
  <c r="O822" i="5"/>
  <c r="O1331" i="5"/>
  <c r="O1332" i="5"/>
  <c r="O1755" i="5"/>
  <c r="O15" i="5"/>
  <c r="O2348" i="5"/>
  <c r="O1149" i="5"/>
  <c r="O530" i="5"/>
  <c r="O2535" i="5"/>
  <c r="O1773" i="5"/>
  <c r="O316" i="5"/>
  <c r="O2241" i="5"/>
  <c r="O690" i="5"/>
  <c r="O1280" i="5"/>
  <c r="O831" i="5"/>
  <c r="O927" i="5"/>
  <c r="O605" i="5"/>
  <c r="O2858" i="5"/>
  <c r="O1679" i="5"/>
  <c r="O2828" i="5"/>
  <c r="O1174" i="5"/>
  <c r="O1739" i="5"/>
  <c r="O2722" i="5"/>
  <c r="O452" i="5"/>
  <c r="O709" i="5"/>
  <c r="O2406" i="5"/>
  <c r="O1805" i="5"/>
  <c r="O2209" i="5"/>
  <c r="O2647" i="5"/>
  <c r="O784" i="5"/>
  <c r="O398" i="5"/>
  <c r="O705" i="5"/>
  <c r="O2440" i="5"/>
  <c r="O2450" i="5"/>
  <c r="O1997" i="5"/>
  <c r="O438" i="5"/>
  <c r="O2375" i="5"/>
  <c r="O1346" i="5"/>
  <c r="O1625" i="5"/>
  <c r="O1891" i="5"/>
  <c r="O925" i="5"/>
  <c r="O1435" i="5"/>
  <c r="O156" i="5"/>
  <c r="O858" i="5"/>
  <c r="O1493" i="5"/>
  <c r="O257" i="5"/>
  <c r="O2543" i="5"/>
  <c r="O1219" i="5"/>
  <c r="O1601" i="5"/>
  <c r="O2723" i="5"/>
  <c r="O2689" i="5"/>
  <c r="O112" i="5"/>
  <c r="O490" i="5"/>
  <c r="O588" i="5"/>
  <c r="O2495" i="5"/>
  <c r="O2757" i="5"/>
  <c r="O157" i="5"/>
  <c r="O958" i="5"/>
  <c r="O2141" i="5"/>
  <c r="O2196" i="5"/>
  <c r="O436" i="5"/>
  <c r="O1620" i="5"/>
  <c r="O2302" i="5"/>
  <c r="O2205" i="5"/>
  <c r="O2762" i="5"/>
  <c r="O1215" i="5"/>
  <c r="O620" i="5"/>
  <c r="O1002" i="5"/>
  <c r="O318" i="5"/>
  <c r="O1439" i="5"/>
  <c r="O2122" i="5"/>
  <c r="O526" i="5"/>
  <c r="O1169" i="5"/>
  <c r="O2756" i="5"/>
  <c r="O133" i="5"/>
  <c r="O670" i="5"/>
  <c r="O1295" i="5"/>
  <c r="O881" i="5"/>
  <c r="O4" i="5"/>
  <c r="O2050" i="5"/>
  <c r="O1658" i="5"/>
  <c r="O2058" i="5"/>
  <c r="O2128" i="5"/>
  <c r="O2018" i="5"/>
  <c r="O571" i="5"/>
  <c r="O2796" i="5"/>
  <c r="O517" i="5"/>
  <c r="O2821" i="5"/>
  <c r="O1290" i="5"/>
  <c r="O1918" i="5"/>
  <c r="O523" i="5"/>
  <c r="O990" i="5"/>
  <c r="O1387" i="5"/>
  <c r="O1286" i="5"/>
  <c r="O1619" i="5"/>
  <c r="O1459" i="5"/>
  <c r="O1445" i="5"/>
  <c r="O2655" i="5"/>
  <c r="O1858" i="5"/>
  <c r="O249" i="5"/>
  <c r="O1310" i="5"/>
  <c r="O855" i="5"/>
  <c r="O511" i="5"/>
  <c r="O64" i="5"/>
  <c r="O2386" i="5"/>
  <c r="O903" i="5"/>
  <c r="O625" i="5"/>
  <c r="O2068" i="5"/>
  <c r="O2246" i="5"/>
  <c r="O591" i="5"/>
  <c r="O1482" i="5"/>
  <c r="O983" i="5"/>
  <c r="O2547" i="5"/>
  <c r="O131" i="5"/>
  <c r="O2236" i="5"/>
  <c r="O534" i="5"/>
  <c r="O2815" i="5"/>
  <c r="O2413" i="5"/>
  <c r="O1416" i="5"/>
  <c r="O1296" i="5"/>
  <c r="O2315" i="5"/>
  <c r="O231" i="5"/>
  <c r="O365" i="5"/>
  <c r="O929" i="5"/>
  <c r="O1189" i="5"/>
  <c r="O2798" i="5"/>
  <c r="O2773" i="5"/>
  <c r="O2220" i="5"/>
  <c r="O768" i="5"/>
  <c r="O1426" i="5"/>
  <c r="O1523" i="5"/>
  <c r="O1325" i="5"/>
  <c r="O1522" i="5"/>
  <c r="O2576" i="5"/>
  <c r="O2438" i="5"/>
  <c r="O1550" i="5"/>
  <c r="O223" i="5"/>
  <c r="O2483" i="5"/>
  <c r="O107" i="5"/>
  <c r="O1062" i="5"/>
  <c r="O1757" i="5"/>
  <c r="O322" i="5"/>
  <c r="O1221" i="5"/>
  <c r="O513" i="5"/>
  <c r="O1993" i="5"/>
  <c r="O267" i="5"/>
  <c r="O714" i="5"/>
  <c r="O1882" i="5"/>
  <c r="O1399" i="5"/>
  <c r="O658" i="5"/>
  <c r="O143" i="5"/>
  <c r="O1447" i="5"/>
  <c r="O761" i="5"/>
  <c r="O1380" i="5"/>
  <c r="O1437" i="5"/>
  <c r="O2642" i="5"/>
  <c r="O1462" i="5"/>
  <c r="O1604" i="5"/>
  <c r="O1823" i="5"/>
  <c r="O46" i="5"/>
  <c r="O2890" i="5"/>
  <c r="O2622" i="5"/>
  <c r="O193" i="5"/>
  <c r="O22" i="5"/>
  <c r="O1063" i="5"/>
  <c r="O1941" i="5"/>
  <c r="O631" i="5"/>
  <c r="O2404" i="5"/>
  <c r="O1211" i="5"/>
  <c r="O2419" i="5"/>
  <c r="O685" i="5"/>
  <c r="O759" i="5"/>
  <c r="O642" i="5"/>
  <c r="O2880" i="5"/>
  <c r="O2805" i="5"/>
  <c r="O1228" i="5"/>
  <c r="O144" i="5"/>
  <c r="O1697" i="5"/>
  <c r="O285" i="5"/>
  <c r="O437" i="5"/>
  <c r="O1067" i="5"/>
  <c r="O1924" i="5"/>
  <c r="O1692" i="5"/>
  <c r="O1421" i="5"/>
  <c r="O31" i="5"/>
  <c r="O2410" i="5"/>
  <c r="O2921" i="5"/>
  <c r="O1085" i="5"/>
  <c r="O1100" i="5"/>
  <c r="O1094" i="5"/>
  <c r="O1097" i="5"/>
  <c r="O1088" i="5"/>
  <c r="O1092" i="5"/>
  <c r="O1090" i="5"/>
  <c r="O1102" i="5"/>
  <c r="O1082" i="5"/>
  <c r="O1086" i="5"/>
  <c r="O1081" i="5"/>
  <c r="O819" i="5"/>
  <c r="O1233" i="5"/>
  <c r="O1393" i="5"/>
  <c r="O1099" i="5"/>
  <c r="O1087" i="5"/>
  <c r="O1091" i="5"/>
  <c r="O1084" i="5"/>
  <c r="O1098" i="5"/>
  <c r="O1093" i="5"/>
  <c r="O1096" i="5"/>
  <c r="O1095" i="5"/>
  <c r="O1083" i="5"/>
  <c r="O1101" i="5"/>
  <c r="O1089" i="5"/>
  <c r="O1621" i="5" l="1"/>
  <c r="E2" i="9" l="1"/>
  <c r="D2" i="9"/>
  <c r="B2" i="9"/>
  <c r="A2" i="9"/>
  <c r="D3" i="9" l="1"/>
  <c r="C3" i="9"/>
  <c r="B3" i="9"/>
  <c r="A3" i="9"/>
  <c r="X431" i="9"/>
  <c r="W431" i="9"/>
  <c r="X430" i="9"/>
  <c r="W430" i="9"/>
  <c r="X429" i="9"/>
  <c r="W429" i="9"/>
  <c r="X428" i="9"/>
  <c r="W428" i="9"/>
  <c r="X427" i="9"/>
  <c r="W427" i="9"/>
  <c r="X426" i="9"/>
  <c r="W426" i="9"/>
  <c r="X425" i="9"/>
  <c r="W425" i="9"/>
  <c r="X424" i="9"/>
  <c r="W424" i="9"/>
  <c r="X423" i="9"/>
  <c r="W423" i="9"/>
  <c r="X422" i="9"/>
  <c r="W422" i="9"/>
  <c r="X421" i="9"/>
  <c r="W421" i="9"/>
  <c r="X420" i="9"/>
  <c r="W420" i="9"/>
  <c r="X419" i="9"/>
  <c r="W419" i="9"/>
  <c r="X418" i="9"/>
  <c r="W418" i="9"/>
  <c r="X417" i="9"/>
  <c r="W417" i="9"/>
  <c r="X416" i="9"/>
  <c r="W416" i="9"/>
  <c r="X415" i="9"/>
  <c r="W415" i="9"/>
  <c r="X414" i="9"/>
  <c r="W414" i="9"/>
  <c r="X413" i="9"/>
  <c r="W413" i="9"/>
  <c r="X412" i="9"/>
  <c r="W412" i="9"/>
  <c r="X411" i="9"/>
  <c r="W411" i="9"/>
  <c r="X410" i="9"/>
  <c r="W410" i="9"/>
  <c r="X409" i="9"/>
  <c r="W409" i="9"/>
  <c r="X408" i="9"/>
  <c r="W408" i="9"/>
  <c r="X407" i="9"/>
  <c r="W407" i="9"/>
  <c r="X406" i="9"/>
  <c r="W406" i="9"/>
  <c r="X405" i="9"/>
  <c r="W405" i="9"/>
  <c r="X404" i="9"/>
  <c r="W404" i="9"/>
  <c r="X403" i="9"/>
  <c r="W403" i="9"/>
  <c r="X402" i="9"/>
  <c r="W402" i="9"/>
  <c r="X401" i="9"/>
  <c r="W401" i="9"/>
  <c r="X400" i="9"/>
  <c r="W400" i="9"/>
  <c r="X399" i="9"/>
  <c r="W399" i="9"/>
  <c r="X398" i="9"/>
  <c r="W398" i="9"/>
  <c r="X397" i="9"/>
  <c r="W397" i="9"/>
  <c r="X396" i="9"/>
  <c r="W396" i="9"/>
  <c r="X395" i="9"/>
  <c r="W395" i="9"/>
  <c r="X394" i="9"/>
  <c r="W394" i="9"/>
  <c r="X393" i="9"/>
  <c r="W393" i="9"/>
  <c r="X392" i="9"/>
  <c r="W392" i="9"/>
  <c r="X391" i="9"/>
  <c r="W391" i="9"/>
  <c r="X390" i="9"/>
  <c r="W390" i="9"/>
  <c r="X389" i="9"/>
  <c r="W389" i="9"/>
  <c r="X388" i="9"/>
  <c r="W388" i="9"/>
  <c r="X387" i="9"/>
  <c r="W387" i="9"/>
  <c r="X386" i="9"/>
  <c r="W386" i="9"/>
  <c r="X385" i="9"/>
  <c r="W385" i="9"/>
  <c r="X384" i="9"/>
  <c r="W384" i="9"/>
  <c r="X383" i="9"/>
  <c r="W383" i="9"/>
  <c r="X382" i="9"/>
  <c r="W382" i="9"/>
  <c r="X381" i="9"/>
  <c r="W381" i="9"/>
  <c r="X380" i="9"/>
  <c r="W380" i="9"/>
  <c r="X379" i="9"/>
  <c r="W379" i="9"/>
  <c r="X378" i="9"/>
  <c r="W378" i="9"/>
  <c r="X377" i="9"/>
  <c r="W377" i="9"/>
  <c r="X376" i="9"/>
  <c r="W376" i="9"/>
  <c r="X375" i="9"/>
  <c r="W375" i="9"/>
  <c r="X374" i="9"/>
  <c r="W374" i="9"/>
  <c r="X373" i="9"/>
  <c r="W373" i="9"/>
  <c r="X372" i="9"/>
  <c r="W372" i="9"/>
  <c r="X371" i="9"/>
  <c r="W371" i="9"/>
  <c r="X370" i="9"/>
  <c r="W370" i="9"/>
  <c r="X369" i="9"/>
  <c r="W369" i="9"/>
  <c r="X368" i="9"/>
  <c r="W368" i="9"/>
  <c r="X367" i="9"/>
  <c r="W367" i="9"/>
  <c r="X366" i="9"/>
  <c r="W366" i="9"/>
  <c r="X365" i="9"/>
  <c r="W365" i="9"/>
  <c r="X364" i="9"/>
  <c r="W364" i="9"/>
  <c r="X363" i="9"/>
  <c r="W363" i="9"/>
  <c r="X362" i="9"/>
  <c r="W362" i="9"/>
  <c r="X361" i="9"/>
  <c r="W361" i="9"/>
  <c r="X360" i="9"/>
  <c r="W360" i="9"/>
  <c r="X359" i="9"/>
  <c r="W359" i="9"/>
  <c r="X358" i="9"/>
  <c r="W358" i="9"/>
  <c r="X357" i="9"/>
  <c r="W357" i="9"/>
  <c r="X356" i="9"/>
  <c r="W356" i="9"/>
  <c r="X355" i="9"/>
  <c r="W355" i="9"/>
  <c r="X354" i="9"/>
  <c r="W354" i="9"/>
  <c r="X353" i="9"/>
  <c r="W353" i="9"/>
  <c r="X352" i="9"/>
  <c r="W352" i="9"/>
  <c r="X351" i="9"/>
  <c r="W351" i="9"/>
  <c r="X350" i="9"/>
  <c r="W350" i="9"/>
  <c r="X349" i="9"/>
  <c r="W349" i="9"/>
  <c r="X348" i="9"/>
  <c r="W348" i="9"/>
  <c r="X347" i="9"/>
  <c r="W347" i="9"/>
  <c r="X346" i="9"/>
  <c r="W346" i="9"/>
  <c r="X345" i="9"/>
  <c r="W345" i="9"/>
  <c r="X344" i="9"/>
  <c r="W344" i="9"/>
  <c r="X343" i="9"/>
  <c r="W343" i="9"/>
  <c r="X342" i="9"/>
  <c r="W342" i="9"/>
  <c r="X341" i="9"/>
  <c r="W341" i="9"/>
  <c r="X340" i="9"/>
  <c r="W340" i="9"/>
  <c r="X339" i="9"/>
  <c r="W339" i="9"/>
  <c r="X338" i="9"/>
  <c r="W338" i="9"/>
  <c r="X337" i="9"/>
  <c r="W337" i="9"/>
  <c r="X336" i="9"/>
  <c r="W336" i="9"/>
  <c r="X335" i="9"/>
  <c r="W335" i="9"/>
  <c r="X334" i="9"/>
  <c r="W334" i="9"/>
  <c r="X333" i="9"/>
  <c r="W333" i="9"/>
  <c r="X332" i="9"/>
  <c r="W332" i="9"/>
  <c r="X331" i="9"/>
  <c r="W331" i="9"/>
  <c r="X330" i="9"/>
  <c r="W330" i="9"/>
  <c r="X329" i="9"/>
  <c r="W329" i="9"/>
  <c r="X328" i="9"/>
  <c r="W328" i="9"/>
  <c r="X327" i="9"/>
  <c r="W327" i="9"/>
  <c r="X326" i="9"/>
  <c r="W326" i="9"/>
  <c r="X325" i="9"/>
  <c r="W325" i="9"/>
  <c r="X324" i="9"/>
  <c r="W324" i="9"/>
  <c r="X323" i="9"/>
  <c r="W323" i="9"/>
  <c r="X322" i="9"/>
  <c r="W322" i="9"/>
  <c r="X321" i="9"/>
  <c r="W321" i="9"/>
  <c r="X320" i="9"/>
  <c r="W320" i="9"/>
  <c r="X319" i="9"/>
  <c r="W319" i="9"/>
  <c r="X318" i="9"/>
  <c r="W318" i="9"/>
  <c r="X317" i="9"/>
  <c r="W317" i="9"/>
  <c r="X316" i="9"/>
  <c r="W316" i="9"/>
  <c r="X315" i="9"/>
  <c r="W315" i="9"/>
  <c r="X314" i="9"/>
  <c r="W314" i="9"/>
  <c r="X313" i="9"/>
  <c r="W313" i="9"/>
  <c r="X312" i="9"/>
  <c r="W312" i="9"/>
  <c r="X311" i="9"/>
  <c r="W311" i="9"/>
  <c r="X310" i="9"/>
  <c r="W310" i="9"/>
  <c r="X309" i="9"/>
  <c r="W309" i="9"/>
  <c r="X308" i="9"/>
  <c r="W308" i="9"/>
  <c r="X307" i="9"/>
  <c r="W307" i="9"/>
  <c r="X306" i="9"/>
  <c r="W306" i="9"/>
  <c r="X305" i="9"/>
  <c r="W305" i="9"/>
  <c r="X304" i="9"/>
  <c r="W304" i="9"/>
  <c r="X303" i="9"/>
  <c r="W303" i="9"/>
  <c r="X302" i="9"/>
  <c r="W302" i="9"/>
  <c r="X301" i="9"/>
  <c r="W301" i="9"/>
  <c r="X300" i="9"/>
  <c r="W300" i="9"/>
  <c r="X299" i="9"/>
  <c r="W299" i="9"/>
  <c r="X298" i="9"/>
  <c r="W298" i="9"/>
  <c r="X297" i="9"/>
  <c r="W297" i="9"/>
  <c r="X296" i="9"/>
  <c r="W296" i="9"/>
  <c r="X295" i="9"/>
  <c r="W295" i="9"/>
  <c r="X294" i="9"/>
  <c r="W294" i="9"/>
  <c r="X293" i="9"/>
  <c r="W293" i="9"/>
  <c r="X292" i="9"/>
  <c r="W292" i="9"/>
  <c r="X291" i="9"/>
  <c r="W291" i="9"/>
  <c r="X290" i="9"/>
  <c r="W290" i="9"/>
  <c r="X289" i="9"/>
  <c r="W289" i="9"/>
  <c r="X288" i="9"/>
  <c r="W288" i="9"/>
  <c r="X287" i="9"/>
  <c r="W287" i="9"/>
  <c r="X286" i="9"/>
  <c r="W286" i="9"/>
  <c r="X285" i="9"/>
  <c r="W285" i="9"/>
  <c r="X284" i="9"/>
  <c r="W284" i="9"/>
  <c r="X283" i="9"/>
  <c r="W283" i="9"/>
  <c r="X282" i="9"/>
  <c r="W282" i="9"/>
  <c r="X281" i="9"/>
  <c r="W281" i="9"/>
  <c r="X280" i="9"/>
  <c r="W280" i="9"/>
  <c r="X279" i="9"/>
  <c r="W279" i="9"/>
  <c r="X278" i="9"/>
  <c r="W278" i="9"/>
  <c r="X277" i="9"/>
  <c r="W277" i="9"/>
  <c r="X276" i="9"/>
  <c r="W276" i="9"/>
  <c r="X275" i="9"/>
  <c r="W275" i="9"/>
  <c r="X274" i="9"/>
  <c r="W274" i="9"/>
  <c r="X273" i="9"/>
  <c r="W273" i="9"/>
  <c r="X272" i="9"/>
  <c r="W272" i="9"/>
  <c r="X271" i="9"/>
  <c r="W271" i="9"/>
  <c r="X270" i="9"/>
  <c r="W270" i="9"/>
  <c r="X269" i="9"/>
  <c r="W269" i="9"/>
  <c r="X268" i="9"/>
  <c r="W268" i="9"/>
  <c r="X267" i="9"/>
  <c r="W267" i="9"/>
  <c r="X266" i="9"/>
  <c r="W266" i="9"/>
  <c r="X265" i="9"/>
  <c r="W265" i="9"/>
  <c r="X264" i="9"/>
  <c r="W264" i="9"/>
  <c r="X263" i="9"/>
  <c r="W263" i="9"/>
  <c r="X262" i="9"/>
  <c r="W262" i="9"/>
  <c r="X261" i="9"/>
  <c r="W261" i="9"/>
  <c r="X260" i="9"/>
  <c r="W260" i="9"/>
  <c r="X259" i="9"/>
  <c r="W259" i="9"/>
  <c r="X258" i="9"/>
  <c r="W258" i="9"/>
  <c r="X257" i="9"/>
  <c r="W257" i="9"/>
  <c r="X256" i="9"/>
  <c r="W256" i="9"/>
  <c r="X255" i="9"/>
  <c r="W255" i="9"/>
  <c r="X254" i="9"/>
  <c r="W254" i="9"/>
  <c r="X253" i="9"/>
  <c r="W253" i="9"/>
  <c r="X252" i="9"/>
  <c r="W252" i="9"/>
  <c r="X251" i="9"/>
  <c r="W251" i="9"/>
  <c r="X250" i="9"/>
  <c r="W250" i="9"/>
  <c r="X249" i="9"/>
  <c r="W249" i="9"/>
  <c r="X248" i="9"/>
  <c r="W248" i="9"/>
  <c r="X247" i="9"/>
  <c r="W247" i="9"/>
  <c r="X246" i="9"/>
  <c r="W246" i="9"/>
  <c r="X245" i="9"/>
  <c r="W245" i="9"/>
  <c r="X244" i="9"/>
  <c r="W244" i="9"/>
  <c r="X243" i="9"/>
  <c r="W243" i="9"/>
  <c r="X242" i="9"/>
  <c r="W242" i="9"/>
  <c r="X241" i="9"/>
  <c r="W241" i="9"/>
  <c r="X240" i="9"/>
  <c r="W240" i="9"/>
  <c r="X239" i="9"/>
  <c r="W239" i="9"/>
  <c r="X238" i="9"/>
  <c r="W238" i="9"/>
  <c r="X237" i="9"/>
  <c r="W237" i="9"/>
  <c r="X236" i="9"/>
  <c r="W236" i="9"/>
  <c r="X235" i="9"/>
  <c r="W235" i="9"/>
  <c r="X234" i="9"/>
  <c r="W234" i="9"/>
  <c r="X233" i="9"/>
  <c r="W233" i="9"/>
  <c r="X232" i="9"/>
  <c r="W232" i="9"/>
  <c r="X231" i="9"/>
  <c r="W231" i="9"/>
  <c r="AB230" i="9"/>
  <c r="Z230" i="9"/>
  <c r="X230" i="9"/>
  <c r="W230" i="9"/>
  <c r="AB229" i="9"/>
  <c r="Z229" i="9"/>
  <c r="X229" i="9"/>
  <c r="W229" i="9"/>
  <c r="AB228" i="9"/>
  <c r="Z228" i="9"/>
  <c r="X228" i="9"/>
  <c r="W228" i="9"/>
  <c r="AB227" i="9"/>
  <c r="Z227" i="9"/>
  <c r="X227" i="9"/>
  <c r="W227" i="9"/>
  <c r="AB226" i="9"/>
  <c r="Z226" i="9"/>
  <c r="X226" i="9"/>
  <c r="W226" i="9"/>
  <c r="AB225" i="9"/>
  <c r="Z225" i="9"/>
  <c r="X225" i="9"/>
  <c r="W225" i="9"/>
  <c r="AB224" i="9"/>
  <c r="Z224" i="9"/>
  <c r="X224" i="9"/>
  <c r="W224" i="9"/>
  <c r="AB223" i="9"/>
  <c r="Z223" i="9"/>
  <c r="X223" i="9"/>
  <c r="W223" i="9"/>
  <c r="AB222" i="9"/>
  <c r="Z222" i="9"/>
  <c r="X222" i="9"/>
  <c r="W222" i="9"/>
  <c r="AB221" i="9"/>
  <c r="Z221" i="9"/>
  <c r="X221" i="9"/>
  <c r="W221" i="9"/>
  <c r="AB220" i="9"/>
  <c r="Z220" i="9"/>
  <c r="X220" i="9"/>
  <c r="W220" i="9"/>
  <c r="AB219" i="9"/>
  <c r="Z219" i="9"/>
  <c r="X219" i="9"/>
  <c r="W219" i="9"/>
  <c r="AB218" i="9"/>
  <c r="Z218" i="9"/>
  <c r="X218" i="9"/>
  <c r="W218" i="9"/>
  <c r="AB217" i="9"/>
  <c r="Z217" i="9"/>
  <c r="X217" i="9"/>
  <c r="W217" i="9"/>
  <c r="AB216" i="9"/>
  <c r="Z216" i="9"/>
  <c r="X216" i="9"/>
  <c r="W216" i="9"/>
  <c r="AB215" i="9"/>
  <c r="Z215" i="9"/>
  <c r="X215" i="9"/>
  <c r="W215" i="9"/>
  <c r="AB214" i="9"/>
  <c r="Z214" i="9"/>
  <c r="X214" i="9"/>
  <c r="W214" i="9"/>
  <c r="AB213" i="9"/>
  <c r="Z213" i="9"/>
  <c r="X213" i="9"/>
  <c r="W213" i="9"/>
  <c r="AB212" i="9"/>
  <c r="Z212" i="9"/>
  <c r="X212" i="9"/>
  <c r="W212" i="9"/>
  <c r="AB211" i="9"/>
  <c r="Z211" i="9"/>
  <c r="X211" i="9"/>
  <c r="W211" i="9"/>
  <c r="AB210" i="9"/>
  <c r="Z210" i="9"/>
  <c r="X210" i="9"/>
  <c r="W210" i="9"/>
  <c r="AB209" i="9"/>
  <c r="Z209" i="9"/>
  <c r="X209" i="9"/>
  <c r="W209" i="9"/>
  <c r="AB208" i="9"/>
  <c r="Z208" i="9"/>
  <c r="X208" i="9"/>
  <c r="W208" i="9"/>
  <c r="AB207" i="9"/>
  <c r="Z207" i="9"/>
  <c r="X207" i="9"/>
  <c r="W207" i="9"/>
  <c r="AB206" i="9"/>
  <c r="Z206" i="9"/>
  <c r="X206" i="9"/>
  <c r="W206" i="9"/>
  <c r="AB205" i="9"/>
  <c r="Z205" i="9"/>
  <c r="X205" i="9"/>
  <c r="W205" i="9"/>
  <c r="AB204" i="9"/>
  <c r="Z204" i="9"/>
  <c r="X204" i="9"/>
  <c r="W204" i="9"/>
  <c r="AB203" i="9"/>
  <c r="Z203" i="9"/>
  <c r="X203" i="9"/>
  <c r="W203" i="9"/>
  <c r="AB202" i="9"/>
  <c r="Z202" i="9"/>
  <c r="X202" i="9"/>
  <c r="W202" i="9"/>
  <c r="AB201" i="9"/>
  <c r="Z201" i="9"/>
  <c r="X201" i="9"/>
  <c r="W201" i="9"/>
  <c r="AB200" i="9"/>
  <c r="Z200" i="9"/>
  <c r="X200" i="9"/>
  <c r="W200" i="9"/>
  <c r="AB199" i="9"/>
  <c r="Z199" i="9"/>
  <c r="X199" i="9"/>
  <c r="W199" i="9"/>
  <c r="AB198" i="9"/>
  <c r="Z198" i="9"/>
  <c r="X198" i="9"/>
  <c r="W198" i="9"/>
  <c r="AB197" i="9"/>
  <c r="Z197" i="9"/>
  <c r="X197" i="9"/>
  <c r="W197" i="9"/>
  <c r="AB196" i="9"/>
  <c r="Z196" i="9"/>
  <c r="X196" i="9"/>
  <c r="W196" i="9"/>
  <c r="AB195" i="9"/>
  <c r="Z195" i="9"/>
  <c r="X195" i="9"/>
  <c r="W195" i="9"/>
  <c r="AB194" i="9"/>
  <c r="Z194" i="9"/>
  <c r="X194" i="9"/>
  <c r="W194" i="9"/>
  <c r="AB193" i="9"/>
  <c r="Z193" i="9"/>
  <c r="X193" i="9"/>
  <c r="W193" i="9"/>
  <c r="AB192" i="9"/>
  <c r="Z192" i="9"/>
  <c r="X192" i="9"/>
  <c r="W192" i="9"/>
  <c r="AB191" i="9"/>
  <c r="Z191" i="9"/>
  <c r="X191" i="9"/>
  <c r="W191" i="9"/>
  <c r="AB190" i="9"/>
  <c r="Z190" i="9"/>
  <c r="X190" i="9"/>
  <c r="W190" i="9"/>
  <c r="AB189" i="9"/>
  <c r="Z189" i="9"/>
  <c r="X189" i="9"/>
  <c r="W189" i="9"/>
  <c r="AB188" i="9"/>
  <c r="Z188" i="9"/>
  <c r="X188" i="9"/>
  <c r="W188" i="9"/>
  <c r="AB187" i="9"/>
  <c r="Z187" i="9"/>
  <c r="X187" i="9"/>
  <c r="W187" i="9"/>
  <c r="AB186" i="9"/>
  <c r="Z186" i="9"/>
  <c r="X186" i="9"/>
  <c r="W186" i="9"/>
  <c r="AB185" i="9"/>
  <c r="Z185" i="9"/>
  <c r="X185" i="9"/>
  <c r="W185" i="9"/>
  <c r="AB184" i="9"/>
  <c r="Z184" i="9"/>
  <c r="X184" i="9"/>
  <c r="W184" i="9"/>
  <c r="AB183" i="9"/>
  <c r="Z183" i="9"/>
  <c r="X183" i="9"/>
  <c r="W183" i="9"/>
  <c r="AB182" i="9"/>
  <c r="Z182" i="9"/>
  <c r="X182" i="9"/>
  <c r="W182" i="9"/>
  <c r="AB181" i="9"/>
  <c r="Z181" i="9"/>
  <c r="X181" i="9"/>
  <c r="W181" i="9"/>
  <c r="AB180" i="9"/>
  <c r="Z180" i="9"/>
  <c r="X180" i="9"/>
  <c r="W180" i="9"/>
  <c r="AB179" i="9"/>
  <c r="Z179" i="9"/>
  <c r="X179" i="9"/>
  <c r="W179" i="9"/>
  <c r="AB178" i="9"/>
  <c r="Z178" i="9"/>
  <c r="X178" i="9"/>
  <c r="W178" i="9"/>
  <c r="AB177" i="9"/>
  <c r="Z177" i="9"/>
  <c r="X177" i="9"/>
  <c r="W177" i="9"/>
  <c r="AB176" i="9"/>
  <c r="Z176" i="9"/>
  <c r="X176" i="9"/>
  <c r="W176" i="9"/>
  <c r="AB175" i="9"/>
  <c r="Z175" i="9"/>
  <c r="X175" i="9"/>
  <c r="W175" i="9"/>
  <c r="AB174" i="9"/>
  <c r="Z174" i="9"/>
  <c r="X174" i="9"/>
  <c r="W174" i="9"/>
  <c r="AB173" i="9"/>
  <c r="Z173" i="9"/>
  <c r="X173" i="9"/>
  <c r="W173" i="9"/>
  <c r="AB172" i="9"/>
  <c r="Z172" i="9"/>
  <c r="X172" i="9"/>
  <c r="W172" i="9"/>
  <c r="AB171" i="9"/>
  <c r="Z171" i="9"/>
  <c r="X171" i="9"/>
  <c r="W171" i="9"/>
  <c r="AB170" i="9"/>
  <c r="Z170" i="9"/>
  <c r="X170" i="9"/>
  <c r="W170" i="9"/>
  <c r="AB169" i="9"/>
  <c r="Z169" i="9"/>
  <c r="X169" i="9"/>
  <c r="W169" i="9"/>
  <c r="AB168" i="9"/>
  <c r="Z168" i="9"/>
  <c r="X168" i="9"/>
  <c r="W168" i="9"/>
  <c r="AB167" i="9"/>
  <c r="Z167" i="9"/>
  <c r="X167" i="9"/>
  <c r="W167" i="9"/>
  <c r="AB166" i="9"/>
  <c r="Z166" i="9"/>
  <c r="X166" i="9"/>
  <c r="W166" i="9"/>
  <c r="AB165" i="9"/>
  <c r="Z165" i="9"/>
  <c r="X165" i="9"/>
  <c r="W165" i="9"/>
  <c r="AB164" i="9"/>
  <c r="Z164" i="9"/>
  <c r="X164" i="9"/>
  <c r="W164" i="9"/>
  <c r="AB163" i="9"/>
  <c r="Z163" i="9"/>
  <c r="X163" i="9"/>
  <c r="W163" i="9"/>
  <c r="AB162" i="9"/>
  <c r="Z162" i="9"/>
  <c r="X162" i="9"/>
  <c r="W162" i="9"/>
  <c r="AB161" i="9"/>
  <c r="Z161" i="9"/>
  <c r="X161" i="9"/>
  <c r="W161" i="9"/>
  <c r="AB160" i="9"/>
  <c r="Z160" i="9"/>
  <c r="X160" i="9"/>
  <c r="W160" i="9"/>
  <c r="AB159" i="9"/>
  <c r="Z159" i="9"/>
  <c r="X159" i="9"/>
  <c r="W159" i="9"/>
  <c r="AB158" i="9"/>
  <c r="Z158" i="9"/>
  <c r="X158" i="9"/>
  <c r="W158" i="9"/>
  <c r="AB157" i="9"/>
  <c r="Z157" i="9"/>
  <c r="X157" i="9"/>
  <c r="W157" i="9"/>
  <c r="AB156" i="9"/>
  <c r="Z156" i="9"/>
  <c r="X156" i="9"/>
  <c r="W156" i="9"/>
  <c r="AB155" i="9"/>
  <c r="Z155" i="9"/>
  <c r="X155" i="9"/>
  <c r="W155" i="9"/>
  <c r="AB154" i="9"/>
  <c r="Z154" i="9"/>
  <c r="X154" i="9"/>
  <c r="W154" i="9"/>
  <c r="AB153" i="9"/>
  <c r="Z153" i="9"/>
  <c r="X153" i="9"/>
  <c r="W153" i="9"/>
  <c r="AB152" i="9"/>
  <c r="Z152" i="9"/>
  <c r="X152" i="9"/>
  <c r="W152" i="9"/>
  <c r="AB151" i="9"/>
  <c r="Z151" i="9"/>
  <c r="X151" i="9"/>
  <c r="W151" i="9"/>
  <c r="AB150" i="9"/>
  <c r="Z150" i="9"/>
  <c r="X150" i="9"/>
  <c r="W150" i="9"/>
  <c r="AB149" i="9"/>
  <c r="Z149" i="9"/>
  <c r="X149" i="9"/>
  <c r="W149" i="9"/>
  <c r="AB148" i="9"/>
  <c r="Z148" i="9"/>
  <c r="X148" i="9"/>
  <c r="W148" i="9"/>
  <c r="AB147" i="9"/>
  <c r="Z147" i="9"/>
  <c r="X147" i="9"/>
  <c r="W147" i="9"/>
  <c r="AB146" i="9"/>
  <c r="Z146" i="9"/>
  <c r="X146" i="9"/>
  <c r="W146" i="9"/>
  <c r="AB145" i="9"/>
  <c r="Z145" i="9"/>
  <c r="X145" i="9"/>
  <c r="W145" i="9"/>
  <c r="AB144" i="9"/>
  <c r="Z144" i="9"/>
  <c r="X144" i="9"/>
  <c r="W144" i="9"/>
  <c r="AB143" i="9"/>
  <c r="Z143" i="9"/>
  <c r="X143" i="9"/>
  <c r="W143" i="9"/>
  <c r="AB142" i="9"/>
  <c r="Z142" i="9"/>
  <c r="X142" i="9"/>
  <c r="W142" i="9"/>
  <c r="AB141" i="9"/>
  <c r="Z141" i="9"/>
  <c r="X141" i="9"/>
  <c r="W141" i="9"/>
  <c r="AB140" i="9"/>
  <c r="Z140" i="9"/>
  <c r="X140" i="9"/>
  <c r="W140" i="9"/>
  <c r="AB139" i="9"/>
  <c r="Z139" i="9"/>
  <c r="X139" i="9"/>
  <c r="W139" i="9"/>
  <c r="AB138" i="9"/>
  <c r="Z138" i="9"/>
  <c r="X138" i="9"/>
  <c r="W138" i="9"/>
  <c r="AB137" i="9"/>
  <c r="Z137" i="9"/>
  <c r="X137" i="9"/>
  <c r="W137" i="9"/>
  <c r="AB136" i="9"/>
  <c r="Z136" i="9"/>
  <c r="X136" i="9"/>
  <c r="W136" i="9"/>
  <c r="AB135" i="9"/>
  <c r="Z135" i="9"/>
  <c r="X135" i="9"/>
  <c r="W135" i="9"/>
  <c r="AB134" i="9"/>
  <c r="Z134" i="9"/>
  <c r="X134" i="9"/>
  <c r="W134" i="9"/>
  <c r="AB133" i="9"/>
  <c r="Z133" i="9"/>
  <c r="X133" i="9"/>
  <c r="W133" i="9"/>
  <c r="AB132" i="9"/>
  <c r="Z132" i="9"/>
  <c r="X132" i="9"/>
  <c r="W132" i="9"/>
  <c r="AB131" i="9"/>
  <c r="Z131" i="9"/>
  <c r="X131" i="9"/>
  <c r="W131" i="9"/>
  <c r="AB130" i="9"/>
  <c r="Z130" i="9"/>
  <c r="X130" i="9"/>
  <c r="W130" i="9"/>
  <c r="AB129" i="9"/>
  <c r="Z129" i="9"/>
  <c r="X129" i="9"/>
  <c r="W129" i="9"/>
  <c r="AB128" i="9"/>
  <c r="Z128" i="9"/>
  <c r="X128" i="9"/>
  <c r="W128" i="9"/>
  <c r="AB127" i="9"/>
  <c r="Z127" i="9"/>
  <c r="X127" i="9"/>
  <c r="W127" i="9"/>
  <c r="AB126" i="9"/>
  <c r="Z126" i="9"/>
  <c r="X126" i="9"/>
  <c r="W126" i="9"/>
  <c r="AB125" i="9"/>
  <c r="Z125" i="9"/>
  <c r="X125" i="9"/>
  <c r="W125" i="9"/>
  <c r="AB124" i="9"/>
  <c r="Z124" i="9"/>
  <c r="X124" i="9"/>
  <c r="W124" i="9"/>
  <c r="AB123" i="9"/>
  <c r="Z123" i="9"/>
  <c r="X123" i="9"/>
  <c r="W123" i="9"/>
  <c r="AB122" i="9"/>
  <c r="Z122" i="9"/>
  <c r="X122" i="9"/>
  <c r="W122" i="9"/>
  <c r="AB121" i="9"/>
  <c r="Z121" i="9"/>
  <c r="X121" i="9"/>
  <c r="W121" i="9"/>
  <c r="AB120" i="9"/>
  <c r="Z120" i="9"/>
  <c r="X120" i="9"/>
  <c r="W120" i="9"/>
  <c r="AB119" i="9"/>
  <c r="Z119" i="9"/>
  <c r="X119" i="9"/>
  <c r="W119" i="9"/>
  <c r="AB118" i="9"/>
  <c r="Z118" i="9"/>
  <c r="X118" i="9"/>
  <c r="W118" i="9"/>
  <c r="AB117" i="9"/>
  <c r="Z117" i="9"/>
  <c r="X117" i="9"/>
  <c r="W117" i="9"/>
  <c r="AB116" i="9"/>
  <c r="Z116" i="9"/>
  <c r="X116" i="9"/>
  <c r="W116" i="9"/>
  <c r="AB115" i="9"/>
  <c r="Z115" i="9"/>
  <c r="X115" i="9"/>
  <c r="W115" i="9"/>
  <c r="AB114" i="9"/>
  <c r="Z114" i="9"/>
  <c r="X114" i="9"/>
  <c r="W114" i="9"/>
  <c r="AB113" i="9"/>
  <c r="Z113" i="9"/>
  <c r="X113" i="9"/>
  <c r="W113" i="9"/>
  <c r="AB112" i="9"/>
  <c r="Z112" i="9"/>
  <c r="X112" i="9"/>
  <c r="W112" i="9"/>
  <c r="AB111" i="9"/>
  <c r="Z111" i="9"/>
  <c r="X111" i="9"/>
  <c r="W111" i="9"/>
  <c r="AB110" i="9"/>
  <c r="Z110" i="9"/>
  <c r="X110" i="9"/>
  <c r="W110" i="9"/>
  <c r="AB109" i="9"/>
  <c r="Z109" i="9"/>
  <c r="X109" i="9"/>
  <c r="W109" i="9"/>
  <c r="AB108" i="9"/>
  <c r="Z108" i="9"/>
  <c r="X108" i="9"/>
  <c r="W108" i="9"/>
  <c r="AB107" i="9"/>
  <c r="Z107" i="9"/>
  <c r="X107" i="9"/>
  <c r="W107" i="9"/>
  <c r="AB106" i="9"/>
  <c r="Z106" i="9"/>
  <c r="X106" i="9"/>
  <c r="W106" i="9"/>
  <c r="AB105" i="9"/>
  <c r="Z105" i="9"/>
  <c r="X105" i="9"/>
  <c r="W105" i="9"/>
  <c r="AB104" i="9"/>
  <c r="Z104" i="9"/>
  <c r="X104" i="9"/>
  <c r="W104" i="9"/>
  <c r="AB103" i="9"/>
  <c r="Z103" i="9"/>
  <c r="X103" i="9"/>
  <c r="W103" i="9"/>
  <c r="AB102" i="9"/>
  <c r="Z102" i="9"/>
  <c r="X102" i="9"/>
  <c r="W102" i="9"/>
  <c r="AB101" i="9"/>
  <c r="Z101" i="9"/>
  <c r="X101" i="9"/>
  <c r="W101" i="9"/>
  <c r="AB100" i="9"/>
  <c r="Z100" i="9"/>
  <c r="X100" i="9"/>
  <c r="W100" i="9"/>
  <c r="AB99" i="9"/>
  <c r="Z99" i="9"/>
  <c r="X99" i="9"/>
  <c r="W99" i="9"/>
  <c r="AB98" i="9"/>
  <c r="Z98" i="9"/>
  <c r="X98" i="9"/>
  <c r="W98" i="9"/>
  <c r="AB97" i="9"/>
  <c r="Z97" i="9"/>
  <c r="X97" i="9"/>
  <c r="W97" i="9"/>
  <c r="AB96" i="9"/>
  <c r="Z96" i="9"/>
  <c r="X96" i="9"/>
  <c r="W96" i="9"/>
  <c r="AB95" i="9"/>
  <c r="Z95" i="9"/>
  <c r="X95" i="9"/>
  <c r="W95" i="9"/>
  <c r="AB94" i="9"/>
  <c r="Z94" i="9"/>
  <c r="X94" i="9"/>
  <c r="W94" i="9"/>
  <c r="AB93" i="9"/>
  <c r="Z93" i="9"/>
  <c r="X93" i="9"/>
  <c r="W93" i="9"/>
  <c r="AB92" i="9"/>
  <c r="Z92" i="9"/>
  <c r="X92" i="9"/>
  <c r="W92" i="9"/>
  <c r="AB91" i="9"/>
  <c r="Z91" i="9"/>
  <c r="X91" i="9"/>
  <c r="W91" i="9"/>
  <c r="AB90" i="9"/>
  <c r="Z90" i="9"/>
  <c r="X90" i="9"/>
  <c r="W90" i="9"/>
  <c r="AB89" i="9"/>
  <c r="Z89" i="9"/>
  <c r="X89" i="9"/>
  <c r="W89" i="9"/>
  <c r="AB88" i="9"/>
  <c r="Z88" i="9"/>
  <c r="X88" i="9"/>
  <c r="W88" i="9"/>
  <c r="AB87" i="9"/>
  <c r="Z87" i="9"/>
  <c r="X87" i="9"/>
  <c r="W87" i="9"/>
  <c r="AB86" i="9"/>
  <c r="Z86" i="9"/>
  <c r="X86" i="9"/>
  <c r="W86" i="9"/>
  <c r="AB85" i="9"/>
  <c r="Z85" i="9"/>
  <c r="X85" i="9"/>
  <c r="W85" i="9"/>
  <c r="AB84" i="9"/>
  <c r="Z84" i="9"/>
  <c r="X84" i="9"/>
  <c r="W84" i="9"/>
  <c r="AB83" i="9"/>
  <c r="Z83" i="9"/>
  <c r="X83" i="9"/>
  <c r="W83" i="9"/>
  <c r="AB82" i="9"/>
  <c r="Z82" i="9"/>
  <c r="X82" i="9"/>
  <c r="W82" i="9"/>
  <c r="AB81" i="9"/>
  <c r="Z81" i="9"/>
  <c r="X81" i="9"/>
  <c r="W81" i="9"/>
  <c r="AB80" i="9"/>
  <c r="Z80" i="9"/>
  <c r="X80" i="9"/>
  <c r="W80" i="9"/>
  <c r="AB79" i="9"/>
  <c r="Z79" i="9"/>
  <c r="X79" i="9"/>
  <c r="W79" i="9"/>
  <c r="AB78" i="9"/>
  <c r="Z78" i="9"/>
  <c r="X78" i="9"/>
  <c r="W78" i="9"/>
  <c r="AB77" i="9"/>
  <c r="Z77" i="9"/>
  <c r="X77" i="9"/>
  <c r="W77" i="9"/>
  <c r="AB76" i="9"/>
  <c r="Z76" i="9"/>
  <c r="X76" i="9"/>
  <c r="W76" i="9"/>
  <c r="AB75" i="9"/>
  <c r="Z75" i="9"/>
  <c r="X75" i="9"/>
  <c r="W75" i="9"/>
  <c r="AB74" i="9"/>
  <c r="Z74" i="9"/>
  <c r="X74" i="9"/>
  <c r="W74" i="9"/>
  <c r="AB73" i="9"/>
  <c r="Z73" i="9"/>
  <c r="X73" i="9"/>
  <c r="W73" i="9"/>
  <c r="AB72" i="9"/>
  <c r="Z72" i="9"/>
  <c r="X72" i="9"/>
  <c r="W72" i="9"/>
  <c r="AB71" i="9"/>
  <c r="Z71" i="9"/>
  <c r="X71" i="9"/>
  <c r="W71" i="9"/>
  <c r="AB70" i="9"/>
  <c r="Z70" i="9"/>
  <c r="X70" i="9"/>
  <c r="W70" i="9"/>
  <c r="AB69" i="9"/>
  <c r="Z69" i="9"/>
  <c r="X69" i="9"/>
  <c r="W69" i="9"/>
  <c r="AB68" i="9"/>
  <c r="Z68" i="9"/>
  <c r="X68" i="9"/>
  <c r="W68" i="9"/>
  <c r="AB67" i="9"/>
  <c r="Z67" i="9"/>
  <c r="X67" i="9"/>
  <c r="W67" i="9"/>
  <c r="AB66" i="9"/>
  <c r="Z66" i="9"/>
  <c r="X66" i="9"/>
  <c r="W66" i="9"/>
  <c r="AB65" i="9"/>
  <c r="Z65" i="9"/>
  <c r="X65" i="9"/>
  <c r="W65" i="9"/>
  <c r="AB64" i="9"/>
  <c r="Z64" i="9"/>
  <c r="X64" i="9"/>
  <c r="W64" i="9"/>
  <c r="AB63" i="9"/>
  <c r="Z63" i="9"/>
  <c r="X63" i="9"/>
  <c r="W63" i="9"/>
  <c r="AB62" i="9"/>
  <c r="Z62" i="9"/>
  <c r="X62" i="9"/>
  <c r="W62" i="9"/>
  <c r="AB61" i="9"/>
  <c r="Z61" i="9"/>
  <c r="X61" i="9"/>
  <c r="W61" i="9"/>
  <c r="AB60" i="9"/>
  <c r="Z60" i="9"/>
  <c r="X60" i="9"/>
  <c r="W60" i="9"/>
  <c r="AB59" i="9"/>
  <c r="Z59" i="9"/>
  <c r="X59" i="9"/>
  <c r="W59" i="9"/>
  <c r="AB58" i="9"/>
  <c r="Z58" i="9"/>
  <c r="X58" i="9"/>
  <c r="W58" i="9"/>
  <c r="AB57" i="9"/>
  <c r="Z57" i="9"/>
  <c r="X57" i="9"/>
  <c r="W57" i="9"/>
  <c r="AB56" i="9"/>
  <c r="Z56" i="9"/>
  <c r="X56" i="9"/>
  <c r="W56" i="9"/>
  <c r="AB55" i="9"/>
  <c r="Z55" i="9"/>
  <c r="X55" i="9"/>
  <c r="W55" i="9"/>
  <c r="AB54" i="9"/>
  <c r="Z54" i="9"/>
  <c r="X54" i="9"/>
  <c r="W54" i="9"/>
  <c r="AB53" i="9"/>
  <c r="Z53" i="9"/>
  <c r="X53" i="9"/>
  <c r="W53" i="9"/>
  <c r="AB52" i="9"/>
  <c r="Z52" i="9"/>
  <c r="X52" i="9"/>
  <c r="W52" i="9"/>
  <c r="AB51" i="9"/>
  <c r="Z51" i="9"/>
  <c r="X51" i="9"/>
  <c r="W51" i="9"/>
  <c r="AB50" i="9"/>
  <c r="Z50" i="9"/>
  <c r="X50" i="9"/>
  <c r="W50" i="9"/>
  <c r="AB49" i="9"/>
  <c r="Z49" i="9"/>
  <c r="X49" i="9"/>
  <c r="W49" i="9"/>
  <c r="AB48" i="9"/>
  <c r="Z48" i="9"/>
  <c r="X48" i="9"/>
  <c r="W48" i="9"/>
  <c r="AB47" i="9"/>
  <c r="Z47" i="9"/>
  <c r="X47" i="9"/>
  <c r="W47" i="9"/>
  <c r="AB46" i="9"/>
  <c r="Z46" i="9"/>
  <c r="X46" i="9"/>
  <c r="W46" i="9"/>
  <c r="AB45" i="9"/>
  <c r="Z45" i="9"/>
  <c r="X45" i="9"/>
  <c r="W45" i="9"/>
  <c r="AB44" i="9"/>
  <c r="Z44" i="9"/>
  <c r="X44" i="9"/>
  <c r="W44" i="9"/>
  <c r="AB43" i="9"/>
  <c r="Z43" i="9"/>
  <c r="X43" i="9"/>
  <c r="W43" i="9"/>
  <c r="AB42" i="9"/>
  <c r="Z42" i="9"/>
  <c r="X42" i="9"/>
  <c r="W42" i="9"/>
  <c r="AB41" i="9"/>
  <c r="Z41" i="9"/>
  <c r="X41" i="9"/>
  <c r="W41" i="9"/>
  <c r="AB40" i="9"/>
  <c r="Z40" i="9"/>
  <c r="X40" i="9"/>
  <c r="W40" i="9"/>
  <c r="AB39" i="9"/>
  <c r="Z39" i="9"/>
  <c r="X39" i="9"/>
  <c r="W39" i="9"/>
  <c r="AB38" i="9"/>
  <c r="Z38" i="9"/>
  <c r="X38" i="9"/>
  <c r="W38" i="9"/>
  <c r="AB37" i="9"/>
  <c r="Z37" i="9"/>
  <c r="X37" i="9"/>
  <c r="W37" i="9"/>
  <c r="AB36" i="9"/>
  <c r="Z36" i="9"/>
  <c r="X36" i="9"/>
  <c r="W36" i="9"/>
  <c r="AB35" i="9"/>
  <c r="Z35" i="9"/>
  <c r="X35" i="9"/>
  <c r="W35" i="9"/>
  <c r="AB34" i="9"/>
  <c r="Z34" i="9"/>
  <c r="X34" i="9"/>
  <c r="W34" i="9"/>
  <c r="AB33" i="9"/>
  <c r="Z33" i="9"/>
  <c r="X33" i="9"/>
  <c r="W33" i="9"/>
  <c r="AB32" i="9"/>
  <c r="Z32" i="9"/>
  <c r="X32" i="9"/>
  <c r="W32" i="9"/>
  <c r="AB31" i="9"/>
  <c r="Z31" i="9"/>
  <c r="X31" i="9"/>
  <c r="W31" i="9"/>
  <c r="V31" i="9"/>
  <c r="AA31" i="9" s="1"/>
  <c r="B8" i="8"/>
  <c r="B10" i="8" s="1"/>
  <c r="B11" i="8" s="1"/>
  <c r="B4" i="8"/>
  <c r="E5" i="7"/>
  <c r="E4" i="7"/>
  <c r="B13" i="6"/>
  <c r="B15" i="6" s="1"/>
  <c r="C12" i="6"/>
  <c r="C11" i="6"/>
  <c r="C10" i="6"/>
  <c r="C9" i="6"/>
  <c r="C8" i="6"/>
  <c r="C7" i="6"/>
  <c r="C6" i="6"/>
  <c r="C5" i="6"/>
  <c r="B4" i="6"/>
  <c r="C4" i="6" s="1"/>
  <c r="B3" i="6"/>
  <c r="C3" i="6" s="1"/>
  <c r="V32" i="9" l="1"/>
  <c r="G3" i="9"/>
  <c r="C13" i="6"/>
  <c r="N3" i="9" l="1"/>
  <c r="M3" i="9"/>
  <c r="L3" i="9"/>
  <c r="AA32" i="9"/>
  <c r="V33" i="9"/>
  <c r="AA33" i="9" l="1"/>
  <c r="V34" i="9"/>
  <c r="AA34" i="9" l="1"/>
  <c r="V35" i="9"/>
  <c r="AA35" i="9" l="1"/>
  <c r="V36" i="9"/>
  <c r="AA36" i="9" l="1"/>
  <c r="V37" i="9"/>
  <c r="AA37" i="9" l="1"/>
  <c r="V38" i="9"/>
  <c r="AA38" i="9" l="1"/>
  <c r="V39" i="9"/>
  <c r="AA39" i="9" l="1"/>
  <c r="V40" i="9"/>
  <c r="AA40" i="9" l="1"/>
  <c r="V41" i="9"/>
  <c r="AA41" i="9" l="1"/>
  <c r="V42" i="9"/>
  <c r="AA42" i="9" l="1"/>
  <c r="V43" i="9"/>
  <c r="AA43" i="9" l="1"/>
  <c r="V44" i="9"/>
  <c r="AA44" i="9" l="1"/>
  <c r="V45" i="9"/>
  <c r="AA45" i="9" l="1"/>
  <c r="V46" i="9"/>
  <c r="AA46" i="9" l="1"/>
  <c r="V47" i="9"/>
  <c r="AA47" i="9" l="1"/>
  <c r="V48" i="9"/>
  <c r="AA48" i="9" l="1"/>
  <c r="V49" i="9"/>
  <c r="AA49" i="9" l="1"/>
  <c r="V50" i="9"/>
  <c r="AA50" i="9" l="1"/>
  <c r="V51" i="9"/>
  <c r="AA51" i="9" l="1"/>
  <c r="V52" i="9"/>
  <c r="AA52" i="9" l="1"/>
  <c r="V53" i="9"/>
  <c r="AA53" i="9" l="1"/>
  <c r="V54" i="9"/>
  <c r="AA54" i="9" l="1"/>
  <c r="V55" i="9"/>
  <c r="AA55" i="9" l="1"/>
  <c r="V56" i="9"/>
  <c r="AA56" i="9" l="1"/>
  <c r="V57" i="9"/>
  <c r="AA57" i="9" l="1"/>
  <c r="V58" i="9"/>
  <c r="AA58" i="9" l="1"/>
  <c r="V59" i="9"/>
  <c r="AA59" i="9" l="1"/>
  <c r="V60" i="9"/>
  <c r="AA60" i="9" l="1"/>
  <c r="V61" i="9"/>
  <c r="AA61" i="9" l="1"/>
  <c r="V62" i="9"/>
  <c r="AA62" i="9" l="1"/>
  <c r="V63" i="9"/>
  <c r="AA63" i="9" l="1"/>
  <c r="V64" i="9"/>
  <c r="AA64" i="9" l="1"/>
  <c r="V65" i="9"/>
  <c r="AA65" i="9" l="1"/>
  <c r="V66" i="9"/>
  <c r="AA66" i="9" l="1"/>
  <c r="V67" i="9"/>
  <c r="AA67" i="9" l="1"/>
  <c r="V68" i="9"/>
  <c r="AA68" i="9" l="1"/>
  <c r="V69" i="9"/>
  <c r="AA69" i="9" l="1"/>
  <c r="V70" i="9"/>
  <c r="AA70" i="9" l="1"/>
  <c r="V71" i="9"/>
  <c r="AA71" i="9" l="1"/>
  <c r="V72" i="9"/>
  <c r="AA72" i="9" l="1"/>
  <c r="V73" i="9"/>
  <c r="AA73" i="9" l="1"/>
  <c r="V74" i="9"/>
  <c r="AA74" i="9" l="1"/>
  <c r="V75" i="9"/>
  <c r="AA75" i="9" l="1"/>
  <c r="V76" i="9"/>
  <c r="AA76" i="9" l="1"/>
  <c r="V77" i="9"/>
  <c r="AA77" i="9" l="1"/>
  <c r="V78" i="9"/>
  <c r="AA78" i="9" l="1"/>
  <c r="V79" i="9"/>
  <c r="AA79" i="9" l="1"/>
  <c r="V80" i="9"/>
  <c r="AA80" i="9" l="1"/>
  <c r="V81" i="9"/>
  <c r="AA81" i="9" l="1"/>
  <c r="V82" i="9"/>
  <c r="AA82" i="9" l="1"/>
  <c r="V83" i="9"/>
  <c r="AA83" i="9" l="1"/>
  <c r="V84" i="9"/>
  <c r="AA84" i="9" l="1"/>
  <c r="V85" i="9"/>
  <c r="AA85" i="9" l="1"/>
  <c r="V86" i="9"/>
  <c r="AA86" i="9" l="1"/>
  <c r="V87" i="9"/>
  <c r="AA87" i="9" l="1"/>
  <c r="V88" i="9"/>
  <c r="AA88" i="9" l="1"/>
  <c r="V89" i="9"/>
  <c r="AA89" i="9" l="1"/>
  <c r="V90" i="9"/>
  <c r="AA90" i="9" l="1"/>
  <c r="V91" i="9"/>
  <c r="AA91" i="9" l="1"/>
  <c r="V92" i="9"/>
  <c r="AA92" i="9" l="1"/>
  <c r="V93" i="9"/>
  <c r="AA93" i="9" l="1"/>
  <c r="V94" i="9"/>
  <c r="AA94" i="9" l="1"/>
  <c r="V95" i="9"/>
  <c r="AA95" i="9" l="1"/>
  <c r="V96" i="9"/>
  <c r="AA96" i="9" l="1"/>
  <c r="V97" i="9"/>
  <c r="AA97" i="9" l="1"/>
  <c r="V98" i="9"/>
  <c r="AA98" i="9" l="1"/>
  <c r="V99" i="9"/>
  <c r="AA99" i="9" l="1"/>
  <c r="V100" i="9"/>
  <c r="AA100" i="9" l="1"/>
  <c r="V101" i="9"/>
  <c r="AA101" i="9" l="1"/>
  <c r="V102" i="9"/>
  <c r="AA102" i="9" l="1"/>
  <c r="V103" i="9"/>
  <c r="AA103" i="9" l="1"/>
  <c r="V104" i="9"/>
  <c r="AA104" i="9" l="1"/>
  <c r="V105" i="9"/>
  <c r="AA105" i="9" l="1"/>
  <c r="V106" i="9"/>
  <c r="AA106" i="9" l="1"/>
  <c r="V107" i="9"/>
  <c r="AA107" i="9" l="1"/>
  <c r="V108" i="9"/>
  <c r="AA108" i="9" l="1"/>
  <c r="V109" i="9"/>
  <c r="AA109" i="9" l="1"/>
  <c r="V110" i="9"/>
  <c r="AA110" i="9" l="1"/>
  <c r="V111" i="9"/>
  <c r="AA111" i="9" l="1"/>
  <c r="V112" i="9"/>
  <c r="AA112" i="9" l="1"/>
  <c r="V113" i="9"/>
  <c r="AA113" i="9" l="1"/>
  <c r="V114" i="9"/>
  <c r="AA114" i="9" l="1"/>
  <c r="V115" i="9"/>
  <c r="AA115" i="9" l="1"/>
  <c r="V116" i="9"/>
  <c r="AA116" i="9" l="1"/>
  <c r="V117" i="9"/>
  <c r="AA117" i="9" l="1"/>
  <c r="V118" i="9"/>
  <c r="AA118" i="9" l="1"/>
  <c r="V119" i="9"/>
  <c r="AA119" i="9" l="1"/>
  <c r="V120" i="9"/>
  <c r="AA120" i="9" l="1"/>
  <c r="V121" i="9"/>
  <c r="AA121" i="9" l="1"/>
  <c r="V122" i="9"/>
  <c r="AA122" i="9" l="1"/>
  <c r="V123" i="9"/>
  <c r="AA123" i="9" l="1"/>
  <c r="V124" i="9"/>
  <c r="AA124" i="9" l="1"/>
  <c r="V125" i="9"/>
  <c r="AA125" i="9" l="1"/>
  <c r="V126" i="9"/>
  <c r="AA126" i="9" l="1"/>
  <c r="V127" i="9"/>
  <c r="AA127" i="9" l="1"/>
  <c r="V128" i="9"/>
  <c r="AA128" i="9" l="1"/>
  <c r="V129" i="9"/>
  <c r="AA129" i="9" l="1"/>
  <c r="V130" i="9"/>
  <c r="AA130" i="9" l="1"/>
  <c r="V131" i="9"/>
  <c r="AA131" i="9" l="1"/>
  <c r="V132" i="9"/>
  <c r="AA132" i="9" l="1"/>
  <c r="V133" i="9"/>
  <c r="AA133" i="9" l="1"/>
  <c r="V134" i="9"/>
  <c r="AA134" i="9" l="1"/>
  <c r="V135" i="9"/>
  <c r="AA135" i="9" l="1"/>
  <c r="V136" i="9"/>
  <c r="AA136" i="9" l="1"/>
  <c r="V137" i="9"/>
  <c r="AA137" i="9" l="1"/>
  <c r="V138" i="9"/>
  <c r="AA138" i="9" l="1"/>
  <c r="V139" i="9"/>
  <c r="AA139" i="9" l="1"/>
  <c r="V140" i="9"/>
  <c r="AA140" i="9" l="1"/>
  <c r="V141" i="9"/>
  <c r="AA141" i="9" l="1"/>
  <c r="V142" i="9"/>
  <c r="AA142" i="9" l="1"/>
  <c r="V143" i="9"/>
  <c r="AA143" i="9" l="1"/>
  <c r="V144" i="9"/>
  <c r="AA144" i="9" l="1"/>
  <c r="V145" i="9"/>
  <c r="AA145" i="9" l="1"/>
  <c r="V146" i="9"/>
  <c r="AA146" i="9" l="1"/>
  <c r="V147" i="9"/>
  <c r="AA147" i="9" l="1"/>
  <c r="V148" i="9"/>
  <c r="AA148" i="9" l="1"/>
  <c r="V149" i="9"/>
  <c r="AA149" i="9" l="1"/>
  <c r="V150" i="9"/>
  <c r="AA150" i="9" l="1"/>
  <c r="V151" i="9"/>
  <c r="AA151" i="9" l="1"/>
  <c r="V152" i="9"/>
  <c r="AA152" i="9" l="1"/>
  <c r="V153" i="9"/>
  <c r="AA153" i="9" l="1"/>
  <c r="V154" i="9"/>
  <c r="AA154" i="9" l="1"/>
  <c r="V155" i="9"/>
  <c r="AA155" i="9" l="1"/>
  <c r="V156" i="9"/>
  <c r="AA156" i="9" l="1"/>
  <c r="V157" i="9"/>
  <c r="AA157" i="9" l="1"/>
  <c r="V158" i="9"/>
  <c r="AA158" i="9" l="1"/>
  <c r="V159" i="9"/>
  <c r="AA159" i="9" l="1"/>
  <c r="V160" i="9"/>
  <c r="AA160" i="9" l="1"/>
  <c r="V161" i="9"/>
  <c r="AA161" i="9" l="1"/>
  <c r="V162" i="9"/>
  <c r="AA162" i="9" l="1"/>
  <c r="V163" i="9"/>
  <c r="AA163" i="9" l="1"/>
  <c r="V164" i="9"/>
  <c r="AA164" i="9" l="1"/>
  <c r="V165" i="9"/>
  <c r="AA165" i="9" l="1"/>
  <c r="V166" i="9"/>
  <c r="AA166" i="9" l="1"/>
  <c r="V167" i="9"/>
  <c r="AA167" i="9" l="1"/>
  <c r="V168" i="9"/>
  <c r="AA168" i="9" l="1"/>
  <c r="V169" i="9"/>
  <c r="AA169" i="9" l="1"/>
  <c r="V170" i="9"/>
  <c r="AA170" i="9" l="1"/>
  <c r="V171" i="9"/>
  <c r="AA171" i="9" l="1"/>
  <c r="V172" i="9"/>
  <c r="AA172" i="9" l="1"/>
  <c r="V173" i="9"/>
  <c r="AA173" i="9" l="1"/>
  <c r="V174" i="9"/>
  <c r="AA174" i="9" l="1"/>
  <c r="V175" i="9"/>
  <c r="AA175" i="9" l="1"/>
  <c r="V176" i="9"/>
  <c r="AA176" i="9" l="1"/>
  <c r="V177" i="9"/>
  <c r="AA177" i="9" l="1"/>
  <c r="V178" i="9"/>
  <c r="AA178" i="9" l="1"/>
  <c r="V179" i="9"/>
  <c r="AA179" i="9" l="1"/>
  <c r="V180" i="9"/>
  <c r="AA180" i="9" l="1"/>
  <c r="V181" i="9"/>
  <c r="AA181" i="9" l="1"/>
  <c r="V182" i="9"/>
  <c r="AA182" i="9" l="1"/>
  <c r="V183" i="9"/>
  <c r="AA183" i="9" l="1"/>
  <c r="V184" i="9"/>
  <c r="AA184" i="9" l="1"/>
  <c r="V185" i="9"/>
  <c r="AA185" i="9" l="1"/>
  <c r="V186" i="9"/>
  <c r="AA186" i="9" l="1"/>
  <c r="V187" i="9"/>
  <c r="AA187" i="9" l="1"/>
  <c r="V188" i="9"/>
  <c r="AA188" i="9" l="1"/>
  <c r="V189" i="9"/>
  <c r="AA189" i="9" l="1"/>
  <c r="V190" i="9"/>
  <c r="AA190" i="9" l="1"/>
  <c r="V191" i="9"/>
  <c r="AA191" i="9" l="1"/>
  <c r="V192" i="9"/>
  <c r="AA192" i="9" l="1"/>
  <c r="V193" i="9"/>
  <c r="AA193" i="9" l="1"/>
  <c r="V194" i="9"/>
  <c r="AA194" i="9" l="1"/>
  <c r="V195" i="9"/>
  <c r="AA195" i="9" l="1"/>
  <c r="V196" i="9"/>
  <c r="AA196" i="9" l="1"/>
  <c r="V197" i="9"/>
  <c r="AA197" i="9" l="1"/>
  <c r="V198" i="9"/>
  <c r="AA198" i="9" l="1"/>
  <c r="V199" i="9"/>
  <c r="AA199" i="9" l="1"/>
  <c r="V200" i="9"/>
  <c r="AA200" i="9" l="1"/>
  <c r="V201" i="9"/>
  <c r="AA201" i="9" l="1"/>
  <c r="V202" i="9"/>
  <c r="AA202" i="9" l="1"/>
  <c r="V203" i="9"/>
  <c r="AA203" i="9" l="1"/>
  <c r="V204" i="9"/>
  <c r="AA204" i="9" l="1"/>
  <c r="V205" i="9"/>
  <c r="AA205" i="9" l="1"/>
  <c r="V206" i="9"/>
  <c r="AA206" i="9" l="1"/>
  <c r="V207" i="9"/>
  <c r="AA207" i="9" l="1"/>
  <c r="V208" i="9"/>
  <c r="AA208" i="9" l="1"/>
  <c r="V209" i="9"/>
  <c r="AA209" i="9" l="1"/>
  <c r="V210" i="9"/>
  <c r="AA210" i="9" l="1"/>
  <c r="V211" i="9"/>
  <c r="AA211" i="9" l="1"/>
  <c r="V212" i="9"/>
  <c r="AA212" i="9" l="1"/>
  <c r="V213" i="9"/>
  <c r="AA213" i="9" l="1"/>
  <c r="V214" i="9"/>
  <c r="AA214" i="9" l="1"/>
  <c r="V215" i="9"/>
  <c r="AA215" i="9" l="1"/>
  <c r="V216" i="9"/>
  <c r="AA216" i="9" l="1"/>
  <c r="V217" i="9"/>
  <c r="AA217" i="9" l="1"/>
  <c r="V218" i="9"/>
  <c r="AA218" i="9" l="1"/>
  <c r="V219" i="9"/>
  <c r="AA219" i="9" l="1"/>
  <c r="V220" i="9"/>
  <c r="AA220" i="9" l="1"/>
  <c r="V221" i="9"/>
  <c r="AA221" i="9" l="1"/>
  <c r="V222" i="9"/>
  <c r="AA222" i="9" l="1"/>
  <c r="V223" i="9"/>
  <c r="AA223" i="9" l="1"/>
  <c r="V224" i="9"/>
  <c r="AA224" i="9" l="1"/>
  <c r="V225" i="9"/>
  <c r="AA225" i="9" l="1"/>
  <c r="V226" i="9"/>
  <c r="AA226" i="9" l="1"/>
  <c r="V227" i="9"/>
  <c r="AA227" i="9" l="1"/>
  <c r="V228" i="9"/>
  <c r="AA228" i="9" l="1"/>
  <c r="V229" i="9"/>
  <c r="AA229" i="9" l="1"/>
  <c r="V230" i="9"/>
  <c r="AA230" i="9" l="1"/>
  <c r="V231" i="9"/>
  <c r="V232" i="9" s="1"/>
  <c r="V233" i="9" s="1"/>
  <c r="V234" i="9" s="1"/>
  <c r="V235" i="9" s="1"/>
  <c r="V236" i="9" s="1"/>
  <c r="V237" i="9" s="1"/>
  <c r="V238" i="9" s="1"/>
  <c r="V239" i="9" s="1"/>
  <c r="V240" i="9" s="1"/>
  <c r="V241" i="9" s="1"/>
  <c r="V242" i="9" s="1"/>
  <c r="V243" i="9" s="1"/>
  <c r="V244" i="9" s="1"/>
  <c r="V245" i="9" s="1"/>
  <c r="V246" i="9" s="1"/>
  <c r="V247" i="9" s="1"/>
  <c r="V248" i="9" s="1"/>
  <c r="V249" i="9" s="1"/>
  <c r="V250" i="9" s="1"/>
  <c r="V251" i="9" s="1"/>
  <c r="V252" i="9" s="1"/>
  <c r="V253" i="9" s="1"/>
  <c r="V254" i="9" s="1"/>
  <c r="V255" i="9" s="1"/>
  <c r="V256" i="9" s="1"/>
  <c r="V257" i="9" s="1"/>
  <c r="V258" i="9" s="1"/>
  <c r="V259" i="9" s="1"/>
  <c r="V260" i="9" s="1"/>
  <c r="V261" i="9" s="1"/>
  <c r="V262" i="9" s="1"/>
  <c r="V263" i="9" s="1"/>
  <c r="V264" i="9" s="1"/>
  <c r="V265" i="9" s="1"/>
  <c r="V266" i="9" s="1"/>
  <c r="V267" i="9" s="1"/>
  <c r="V268" i="9" s="1"/>
  <c r="V269" i="9" s="1"/>
  <c r="V270" i="9" s="1"/>
  <c r="V271" i="9" s="1"/>
  <c r="V272" i="9" s="1"/>
  <c r="V273" i="9" s="1"/>
  <c r="V274" i="9" s="1"/>
  <c r="V275" i="9" s="1"/>
  <c r="V276" i="9" s="1"/>
  <c r="V277" i="9" s="1"/>
  <c r="V278" i="9" s="1"/>
  <c r="V279" i="9" s="1"/>
  <c r="V280" i="9" s="1"/>
  <c r="V281" i="9" s="1"/>
  <c r="V282" i="9" s="1"/>
  <c r="V283" i="9" s="1"/>
  <c r="V284" i="9" s="1"/>
  <c r="V285" i="9" s="1"/>
  <c r="V286" i="9" s="1"/>
  <c r="V287" i="9" s="1"/>
  <c r="V288" i="9" s="1"/>
  <c r="V289" i="9" s="1"/>
  <c r="V290" i="9" s="1"/>
  <c r="V291" i="9" s="1"/>
  <c r="V292" i="9" s="1"/>
  <c r="V293" i="9" s="1"/>
  <c r="V294" i="9" s="1"/>
  <c r="V295" i="9" s="1"/>
  <c r="V296" i="9" s="1"/>
  <c r="V297" i="9" s="1"/>
  <c r="V298" i="9" s="1"/>
  <c r="V299" i="9" s="1"/>
  <c r="V300" i="9" s="1"/>
  <c r="V301" i="9" s="1"/>
  <c r="V302" i="9" s="1"/>
  <c r="V303" i="9" s="1"/>
  <c r="V304" i="9" s="1"/>
  <c r="V305" i="9" s="1"/>
  <c r="V306" i="9" s="1"/>
  <c r="V307" i="9" s="1"/>
  <c r="V308" i="9" s="1"/>
  <c r="V309" i="9" s="1"/>
  <c r="V310" i="9" s="1"/>
  <c r="V311" i="9" s="1"/>
  <c r="V312" i="9" s="1"/>
  <c r="V313" i="9" s="1"/>
  <c r="V314" i="9" s="1"/>
  <c r="V315" i="9" s="1"/>
  <c r="V316" i="9" s="1"/>
  <c r="V317" i="9" s="1"/>
  <c r="V318" i="9" s="1"/>
  <c r="V319" i="9" s="1"/>
  <c r="V320" i="9" s="1"/>
  <c r="V321" i="9" s="1"/>
  <c r="V322" i="9" s="1"/>
  <c r="V323" i="9" s="1"/>
  <c r="V324" i="9" s="1"/>
  <c r="V325" i="9" s="1"/>
  <c r="V326" i="9" s="1"/>
  <c r="V327" i="9" s="1"/>
  <c r="V328" i="9" s="1"/>
  <c r="V329" i="9" s="1"/>
  <c r="V330" i="9" s="1"/>
  <c r="V331" i="9" s="1"/>
  <c r="V332" i="9" s="1"/>
  <c r="V333" i="9" s="1"/>
  <c r="V334" i="9" s="1"/>
  <c r="V335" i="9" s="1"/>
  <c r="V336" i="9" s="1"/>
  <c r="V337" i="9" s="1"/>
  <c r="V338" i="9" s="1"/>
  <c r="V339" i="9" s="1"/>
  <c r="V340" i="9" s="1"/>
  <c r="V341" i="9" s="1"/>
  <c r="V342" i="9" s="1"/>
  <c r="V343" i="9" s="1"/>
  <c r="V344" i="9" s="1"/>
  <c r="V345" i="9" s="1"/>
  <c r="V346" i="9" s="1"/>
  <c r="V347" i="9" s="1"/>
  <c r="V348" i="9" s="1"/>
  <c r="V349" i="9" s="1"/>
  <c r="V350" i="9" s="1"/>
  <c r="V351" i="9" s="1"/>
  <c r="V352" i="9" s="1"/>
  <c r="V353" i="9" s="1"/>
  <c r="V354" i="9" s="1"/>
  <c r="V355" i="9" s="1"/>
  <c r="V356" i="9" s="1"/>
  <c r="V357" i="9" s="1"/>
  <c r="V358" i="9" s="1"/>
  <c r="V359" i="9" s="1"/>
  <c r="V360" i="9" s="1"/>
  <c r="V361" i="9" s="1"/>
  <c r="V362" i="9" s="1"/>
  <c r="V363" i="9" s="1"/>
  <c r="V364" i="9" s="1"/>
  <c r="V365" i="9" s="1"/>
  <c r="V366" i="9" s="1"/>
  <c r="V367" i="9" s="1"/>
  <c r="V368" i="9" s="1"/>
  <c r="V369" i="9" s="1"/>
  <c r="V370" i="9" s="1"/>
  <c r="V371" i="9" s="1"/>
  <c r="V372" i="9" s="1"/>
  <c r="V373" i="9" s="1"/>
  <c r="V374" i="9" s="1"/>
  <c r="V375" i="9" s="1"/>
  <c r="V376" i="9" s="1"/>
  <c r="V377" i="9" s="1"/>
  <c r="V378" i="9" s="1"/>
  <c r="V379" i="9" s="1"/>
  <c r="V380" i="9" s="1"/>
  <c r="V381" i="9" s="1"/>
  <c r="V382" i="9" s="1"/>
  <c r="V383" i="9" s="1"/>
  <c r="V384" i="9" s="1"/>
  <c r="V385" i="9" s="1"/>
  <c r="V386" i="9" s="1"/>
  <c r="V387" i="9" s="1"/>
  <c r="V388" i="9" s="1"/>
  <c r="V389" i="9" s="1"/>
  <c r="V390" i="9" s="1"/>
  <c r="V391" i="9" s="1"/>
  <c r="V392" i="9" s="1"/>
  <c r="V393" i="9" s="1"/>
  <c r="V394" i="9" s="1"/>
  <c r="V395" i="9" s="1"/>
  <c r="V396" i="9" s="1"/>
  <c r="V397" i="9" s="1"/>
  <c r="V398" i="9" s="1"/>
  <c r="V399" i="9" s="1"/>
  <c r="V400" i="9" s="1"/>
  <c r="V401" i="9" s="1"/>
  <c r="V402" i="9" s="1"/>
  <c r="V403" i="9" s="1"/>
  <c r="V404" i="9" s="1"/>
  <c r="V405" i="9" s="1"/>
  <c r="V406" i="9" s="1"/>
  <c r="V407" i="9" s="1"/>
  <c r="V408" i="9" s="1"/>
  <c r="V409" i="9" s="1"/>
  <c r="V410" i="9" s="1"/>
  <c r="V411" i="9" s="1"/>
  <c r="V412" i="9" s="1"/>
  <c r="V413" i="9" s="1"/>
  <c r="V414" i="9" s="1"/>
  <c r="V415" i="9" s="1"/>
  <c r="V416" i="9" s="1"/>
  <c r="V417" i="9" s="1"/>
  <c r="V418" i="9" s="1"/>
  <c r="V419" i="9" s="1"/>
  <c r="V420" i="9" s="1"/>
  <c r="V421" i="9" s="1"/>
  <c r="V422" i="9" s="1"/>
  <c r="V423" i="9" s="1"/>
  <c r="V424" i="9" s="1"/>
  <c r="V425" i="9" s="1"/>
  <c r="V426" i="9" s="1"/>
  <c r="V427" i="9" s="1"/>
  <c r="V428" i="9" s="1"/>
  <c r="V429" i="9" s="1"/>
  <c r="V430" i="9" s="1"/>
  <c r="V431" i="9" s="1"/>
  <c r="P1621" i="5" l="1"/>
  <c r="S1621" i="5"/>
  <c r="E3" i="9" l="1"/>
  <c r="H3" i="9"/>
  <c r="I3" i="9"/>
  <c r="J3" i="9"/>
  <c r="S448" i="5"/>
  <c r="R448" i="5"/>
  <c r="S1393" i="5"/>
  <c r="R1393" i="5"/>
  <c r="S1084" i="5"/>
  <c r="R1084" i="5"/>
  <c r="S1095" i="5"/>
  <c r="R1095" i="5"/>
  <c r="S368" i="5"/>
  <c r="R368" i="5"/>
  <c r="S584" i="5"/>
  <c r="R584" i="5"/>
  <c r="S968" i="5"/>
  <c r="R968" i="5"/>
  <c r="S1467" i="5"/>
  <c r="R1467" i="5"/>
  <c r="S1605" i="5"/>
  <c r="R1605" i="5"/>
  <c r="S2182" i="5"/>
  <c r="R2182" i="5"/>
  <c r="S2609" i="5"/>
  <c r="R2609" i="5"/>
  <c r="S2916" i="5"/>
  <c r="R2916" i="5"/>
  <c r="S298" i="5"/>
  <c r="R298" i="5"/>
  <c r="S857" i="5"/>
  <c r="R857" i="5"/>
  <c r="S1710" i="5"/>
  <c r="R1710" i="5"/>
  <c r="S2237" i="5"/>
  <c r="R2237" i="5"/>
  <c r="S44" i="5"/>
  <c r="R44" i="5"/>
  <c r="S711" i="5"/>
  <c r="R711" i="5"/>
  <c r="S1251" i="5"/>
  <c r="R1251" i="5"/>
  <c r="S2475" i="5"/>
  <c r="R2475" i="5"/>
  <c r="S69" i="5"/>
  <c r="R69" i="5"/>
  <c r="S466" i="5"/>
  <c r="R466" i="5"/>
  <c r="S844" i="5"/>
  <c r="R844" i="5"/>
  <c r="S1336" i="5"/>
  <c r="R1336" i="5"/>
  <c r="S1842" i="5"/>
  <c r="R1842" i="5"/>
  <c r="S2350" i="5"/>
  <c r="R2350" i="5"/>
  <c r="S2669" i="5"/>
  <c r="R2669" i="5"/>
  <c r="S172" i="5"/>
  <c r="R172" i="5"/>
  <c r="S1013" i="5"/>
  <c r="R1013" i="5"/>
  <c r="S132" i="5"/>
  <c r="R132" i="5"/>
  <c r="S2416" i="5"/>
  <c r="R2416" i="5"/>
  <c r="R401" i="5"/>
  <c r="S401" i="5"/>
  <c r="S1072" i="5"/>
  <c r="R1072" i="5"/>
  <c r="S2158" i="5"/>
  <c r="R2158" i="5"/>
  <c r="S2623" i="5"/>
  <c r="R2623" i="5"/>
  <c r="S2154" i="5"/>
  <c r="R2154" i="5"/>
  <c r="S500" i="5"/>
  <c r="R500" i="5"/>
  <c r="S1117" i="5"/>
  <c r="R1117" i="5"/>
  <c r="S1771" i="5"/>
  <c r="R1771" i="5"/>
  <c r="S2072" i="5"/>
  <c r="R2072" i="5"/>
  <c r="S2513" i="5"/>
  <c r="R2513" i="5"/>
  <c r="S1434" i="5"/>
  <c r="R1434" i="5"/>
  <c r="S1740" i="5"/>
  <c r="R1740" i="5"/>
  <c r="S2004" i="5"/>
  <c r="R2004" i="5"/>
  <c r="S2461" i="5"/>
  <c r="R2461" i="5"/>
  <c r="S2674" i="5"/>
  <c r="R2674" i="5"/>
  <c r="S165" i="5"/>
  <c r="R165" i="5"/>
  <c r="S682" i="5"/>
  <c r="R682" i="5"/>
  <c r="S856" i="5"/>
  <c r="R856" i="5"/>
  <c r="S1666" i="5"/>
  <c r="R1666" i="5"/>
  <c r="S2230" i="5"/>
  <c r="R2230" i="5"/>
  <c r="S2616" i="5"/>
  <c r="R2616" i="5"/>
  <c r="S411" i="5"/>
  <c r="R411" i="5"/>
  <c r="S882" i="5"/>
  <c r="R882" i="5"/>
  <c r="S1465" i="5"/>
  <c r="R1465" i="5"/>
  <c r="S1797" i="5"/>
  <c r="R1797" i="5"/>
  <c r="S2164" i="5"/>
  <c r="R2164" i="5"/>
  <c r="S2752" i="5"/>
  <c r="R2752" i="5"/>
  <c r="S854" i="5"/>
  <c r="R854" i="5"/>
  <c r="S1559" i="5"/>
  <c r="R1559" i="5"/>
  <c r="S2401" i="5"/>
  <c r="R2401" i="5"/>
  <c r="S24" i="5"/>
  <c r="R24" i="5"/>
  <c r="S471" i="5"/>
  <c r="R471" i="5"/>
  <c r="R764" i="5"/>
  <c r="S764" i="5"/>
  <c r="S1567" i="5"/>
  <c r="R1567" i="5"/>
  <c r="S1874" i="5"/>
  <c r="R1874" i="5"/>
  <c r="S2145" i="5"/>
  <c r="R2145" i="5"/>
  <c r="S2434" i="5"/>
  <c r="R2434" i="5"/>
  <c r="S1059" i="5"/>
  <c r="R1059" i="5"/>
  <c r="S1667" i="5"/>
  <c r="R1667" i="5"/>
  <c r="S2085" i="5"/>
  <c r="R2085" i="5"/>
  <c r="S2550" i="5"/>
  <c r="R2550" i="5"/>
  <c r="S640" i="5"/>
  <c r="R640" i="5"/>
  <c r="S1165" i="5"/>
  <c r="R1165" i="5"/>
  <c r="S1578" i="5"/>
  <c r="R1578" i="5"/>
  <c r="S1743" i="5"/>
  <c r="R1743" i="5"/>
  <c r="S1793" i="5"/>
  <c r="R1793" i="5"/>
  <c r="S2160" i="5"/>
  <c r="R2160" i="5"/>
  <c r="S2610" i="5"/>
  <c r="R2610" i="5"/>
  <c r="S2898" i="5"/>
  <c r="R2898" i="5"/>
  <c r="R786" i="5"/>
  <c r="S786" i="5"/>
  <c r="S1306" i="5"/>
  <c r="R1306" i="5"/>
  <c r="R1327" i="5"/>
  <c r="S1327" i="5"/>
  <c r="S2263" i="5"/>
  <c r="R2263" i="5"/>
  <c r="S208" i="5"/>
  <c r="R208" i="5"/>
  <c r="S603" i="5"/>
  <c r="R603" i="5"/>
  <c r="S1481" i="5"/>
  <c r="R1481" i="5"/>
  <c r="R1881" i="5"/>
  <c r="S1881" i="5"/>
  <c r="S2379" i="5"/>
  <c r="R2379" i="5"/>
  <c r="S1476" i="5"/>
  <c r="R1476" i="5"/>
  <c r="S371" i="5"/>
  <c r="R371" i="5"/>
  <c r="S938" i="5"/>
  <c r="R938" i="5"/>
  <c r="S1594" i="5"/>
  <c r="R1594" i="5"/>
  <c r="S2534" i="5"/>
  <c r="R2534" i="5"/>
  <c r="S718" i="5"/>
  <c r="R718" i="5"/>
  <c r="S450" i="5"/>
  <c r="R450" i="5"/>
  <c r="S924" i="5"/>
  <c r="R924" i="5"/>
  <c r="S2135" i="5"/>
  <c r="R2135" i="5"/>
  <c r="S2611" i="5"/>
  <c r="R2611" i="5"/>
  <c r="S2834" i="5"/>
  <c r="R2834" i="5"/>
  <c r="S381" i="5"/>
  <c r="R381" i="5"/>
  <c r="R842" i="5"/>
  <c r="S842" i="5"/>
  <c r="S1348" i="5"/>
  <c r="R1348" i="5"/>
  <c r="S1837" i="5"/>
  <c r="R1837" i="5"/>
  <c r="S2407" i="5"/>
  <c r="R2407" i="5"/>
  <c r="S74" i="5"/>
  <c r="R74" i="5"/>
  <c r="S801" i="5"/>
  <c r="R801" i="5"/>
  <c r="S1395" i="5"/>
  <c r="R1395" i="5"/>
  <c r="S2295" i="5"/>
  <c r="R2295" i="5"/>
  <c r="S2888" i="5"/>
  <c r="R2888" i="5"/>
  <c r="S467" i="5"/>
  <c r="R467" i="5"/>
  <c r="S1703" i="5"/>
  <c r="R1703" i="5"/>
  <c r="S2201" i="5"/>
  <c r="R2201" i="5"/>
  <c r="S2695" i="5"/>
  <c r="R2695" i="5"/>
  <c r="S139" i="5"/>
  <c r="R139" i="5"/>
  <c r="S616" i="5"/>
  <c r="R616" i="5"/>
  <c r="S1056" i="5"/>
  <c r="R1056" i="5"/>
  <c r="S1298" i="5"/>
  <c r="R1298" i="5"/>
  <c r="R1430" i="5"/>
  <c r="S1430" i="5"/>
  <c r="S1761" i="5"/>
  <c r="R1761" i="5"/>
  <c r="R2309" i="5"/>
  <c r="S2309" i="5"/>
  <c r="S2810" i="5"/>
  <c r="R2810" i="5"/>
  <c r="S214" i="5"/>
  <c r="R214" i="5"/>
  <c r="S734" i="5"/>
  <c r="R734" i="5"/>
  <c r="S965" i="5"/>
  <c r="R965" i="5"/>
  <c r="S1498" i="5"/>
  <c r="R1498" i="5"/>
  <c r="S1760" i="5"/>
  <c r="R1760" i="5"/>
  <c r="S2076" i="5"/>
  <c r="R2076" i="5"/>
  <c r="S2392" i="5"/>
  <c r="R2392" i="5"/>
  <c r="S2836" i="5"/>
  <c r="R2836" i="5"/>
  <c r="S122" i="5"/>
  <c r="R122" i="5"/>
  <c r="S527" i="5"/>
  <c r="R527" i="5"/>
  <c r="S1106" i="5"/>
  <c r="R1106" i="5"/>
  <c r="S1675" i="5"/>
  <c r="R1675" i="5"/>
  <c r="S2107" i="5"/>
  <c r="R2107" i="5"/>
  <c r="S2518" i="5"/>
  <c r="R2518" i="5"/>
  <c r="S2780" i="5"/>
  <c r="R2780" i="5"/>
  <c r="S103" i="5"/>
  <c r="R103" i="5"/>
  <c r="S509" i="5"/>
  <c r="R509" i="5"/>
  <c r="S624" i="5"/>
  <c r="R624" i="5"/>
  <c r="S846" i="5"/>
  <c r="R846" i="5"/>
  <c r="S1240" i="5"/>
  <c r="R1240" i="5"/>
  <c r="S1646" i="5"/>
  <c r="R1646" i="5"/>
  <c r="S1914" i="5"/>
  <c r="R1914" i="5"/>
  <c r="S2294" i="5"/>
  <c r="R2294" i="5"/>
  <c r="S2736" i="5"/>
  <c r="R2736" i="5"/>
  <c r="S662" i="5"/>
  <c r="R662" i="5"/>
  <c r="S2288" i="5"/>
  <c r="R2288" i="5"/>
  <c r="S2763" i="5"/>
  <c r="R2763" i="5"/>
  <c r="S201" i="5"/>
  <c r="R201" i="5"/>
  <c r="S479" i="5"/>
  <c r="R479" i="5"/>
  <c r="S634" i="5"/>
  <c r="R634" i="5"/>
  <c r="S895" i="5"/>
  <c r="R895" i="5"/>
  <c r="S1282" i="5"/>
  <c r="R1282" i="5"/>
  <c r="S1564" i="5"/>
  <c r="R1564" i="5"/>
  <c r="S1873" i="5"/>
  <c r="R1873" i="5"/>
  <c r="S2139" i="5"/>
  <c r="R2139" i="5"/>
  <c r="S2454" i="5"/>
  <c r="R2454" i="5"/>
  <c r="S2683" i="5"/>
  <c r="R2683" i="5"/>
  <c r="S102" i="5"/>
  <c r="R102" i="5"/>
  <c r="S415" i="5"/>
  <c r="R415" i="5"/>
  <c r="S779" i="5"/>
  <c r="R779" i="5"/>
  <c r="S1201" i="5"/>
  <c r="R1201" i="5"/>
  <c r="S1577" i="5"/>
  <c r="R1577" i="5"/>
  <c r="S2079" i="5"/>
  <c r="R2079" i="5"/>
  <c r="S2411" i="5"/>
  <c r="R2411" i="5"/>
  <c r="S258" i="5"/>
  <c r="R258" i="5"/>
  <c r="S587" i="5"/>
  <c r="R587" i="5"/>
  <c r="S2893" i="5"/>
  <c r="R2893" i="5"/>
  <c r="S647" i="5"/>
  <c r="R647" i="5"/>
  <c r="S1461" i="5"/>
  <c r="R1461" i="5"/>
  <c r="S2278" i="5"/>
  <c r="R2278" i="5"/>
  <c r="S78" i="5"/>
  <c r="R78" i="5"/>
  <c r="S414" i="5"/>
  <c r="R414" i="5"/>
  <c r="S969" i="5"/>
  <c r="R969" i="5"/>
  <c r="S1130" i="5"/>
  <c r="R1130" i="5"/>
  <c r="S1506" i="5"/>
  <c r="R1506" i="5"/>
  <c r="S1676" i="5"/>
  <c r="R1676" i="5"/>
  <c r="S2011" i="5"/>
  <c r="R2011" i="5"/>
  <c r="S2369" i="5"/>
  <c r="R2369" i="5"/>
  <c r="S2718" i="5"/>
  <c r="R2718" i="5"/>
  <c r="S55" i="5"/>
  <c r="R55" i="5"/>
  <c r="S325" i="5"/>
  <c r="R325" i="5"/>
  <c r="S975" i="5"/>
  <c r="R975" i="5"/>
  <c r="S1442" i="5"/>
  <c r="R1442" i="5"/>
  <c r="S2331" i="5"/>
  <c r="R2331" i="5"/>
  <c r="S1194" i="5"/>
  <c r="R1194" i="5"/>
  <c r="S1671" i="5"/>
  <c r="R1671" i="5"/>
  <c r="S2040" i="5"/>
  <c r="R2040" i="5"/>
  <c r="S2137" i="5"/>
  <c r="R2137" i="5"/>
  <c r="S2602" i="5"/>
  <c r="R2602" i="5"/>
  <c r="S180" i="5"/>
  <c r="R180" i="5"/>
  <c r="S184" i="5"/>
  <c r="R184" i="5"/>
  <c r="S283" i="5"/>
  <c r="R283" i="5"/>
  <c r="S743" i="5"/>
  <c r="R743" i="5"/>
  <c r="S758" i="5"/>
  <c r="R758" i="5"/>
  <c r="S1204" i="5"/>
  <c r="R1204" i="5"/>
  <c r="S1722" i="5"/>
  <c r="R1722" i="5"/>
  <c r="S2256" i="5"/>
  <c r="R2256" i="5"/>
  <c r="S2734" i="5"/>
  <c r="R2734" i="5"/>
  <c r="S2639" i="5"/>
  <c r="R2639" i="5"/>
  <c r="S2832" i="5"/>
  <c r="R2832" i="5"/>
  <c r="S259" i="5"/>
  <c r="R259" i="5"/>
  <c r="S614" i="5"/>
  <c r="R614" i="5"/>
  <c r="S2173" i="5"/>
  <c r="R2173" i="5"/>
  <c r="S2504" i="5"/>
  <c r="R2504" i="5"/>
  <c r="S1460" i="5"/>
  <c r="R1460" i="5"/>
  <c r="S1806" i="5"/>
  <c r="R1806" i="5"/>
  <c r="S2535" i="5"/>
  <c r="R2535" i="5"/>
  <c r="S709" i="5"/>
  <c r="R709" i="5"/>
  <c r="S925" i="5"/>
  <c r="R925" i="5"/>
  <c r="S157" i="5"/>
  <c r="R157" i="5"/>
  <c r="S318" i="5"/>
  <c r="R318" i="5"/>
  <c r="R571" i="5"/>
  <c r="S571" i="5"/>
  <c r="S1310" i="5"/>
  <c r="R1310" i="5"/>
  <c r="S2815" i="5"/>
  <c r="R2815" i="5"/>
  <c r="S1522" i="5"/>
  <c r="R1522" i="5"/>
  <c r="S1993" i="5"/>
  <c r="R1993" i="5"/>
  <c r="S1462" i="5"/>
  <c r="R1462" i="5"/>
  <c r="S642" i="5"/>
  <c r="R642" i="5"/>
  <c r="S1092" i="5"/>
  <c r="R1092" i="5"/>
  <c r="S171" i="5"/>
  <c r="R171" i="5"/>
  <c r="S351" i="5"/>
  <c r="R351" i="5"/>
  <c r="S600" i="5"/>
  <c r="R600" i="5"/>
  <c r="S775" i="5"/>
  <c r="R775" i="5"/>
  <c r="S917" i="5"/>
  <c r="R917" i="5"/>
  <c r="S994" i="5"/>
  <c r="R994" i="5"/>
  <c r="S1252" i="5"/>
  <c r="R1252" i="5"/>
  <c r="S1406" i="5"/>
  <c r="R1406" i="5"/>
  <c r="S1477" i="5"/>
  <c r="R1477" i="5"/>
  <c r="S1615" i="5"/>
  <c r="R1615" i="5"/>
  <c r="S1701" i="5"/>
  <c r="R1701" i="5"/>
  <c r="S1899" i="5"/>
  <c r="R1899" i="5"/>
  <c r="S1538" i="5"/>
  <c r="R1538" i="5"/>
  <c r="S2433" i="5"/>
  <c r="R2433" i="5"/>
  <c r="S2614" i="5"/>
  <c r="R2614" i="5"/>
  <c r="S2701" i="5"/>
  <c r="R2701" i="5"/>
  <c r="S2845" i="5"/>
  <c r="R2845" i="5"/>
  <c r="S2920" i="5"/>
  <c r="R2920" i="5"/>
  <c r="R137" i="5"/>
  <c r="S137" i="5"/>
  <c r="S344" i="5"/>
  <c r="R344" i="5"/>
  <c r="S795" i="5"/>
  <c r="R795" i="5"/>
  <c r="S959" i="5"/>
  <c r="R959" i="5"/>
  <c r="S1301" i="5"/>
  <c r="R1301" i="5"/>
  <c r="S1542" i="5"/>
  <c r="R1542" i="5"/>
  <c r="S1802" i="5"/>
  <c r="R1802" i="5"/>
  <c r="S2398" i="5"/>
  <c r="R2398" i="5"/>
  <c r="S68" i="5"/>
  <c r="R68" i="5"/>
  <c r="S520" i="5"/>
  <c r="R520" i="5"/>
  <c r="S115" i="5"/>
  <c r="R115" i="5"/>
  <c r="R2680" i="5"/>
  <c r="S2680" i="5"/>
  <c r="S552" i="5"/>
  <c r="R552" i="5"/>
  <c r="S464" i="5"/>
  <c r="R464" i="5"/>
  <c r="S888" i="5"/>
  <c r="R888" i="5"/>
  <c r="S1143" i="5"/>
  <c r="R1143" i="5"/>
  <c r="S1366" i="5"/>
  <c r="R1366" i="5"/>
  <c r="S1694" i="5"/>
  <c r="R1694" i="5"/>
  <c r="S1752" i="5"/>
  <c r="R1752" i="5"/>
  <c r="S2061" i="5"/>
  <c r="R2061" i="5"/>
  <c r="S1593" i="5"/>
  <c r="R1593" i="5"/>
  <c r="S2630" i="5"/>
  <c r="R2630" i="5"/>
  <c r="S2874" i="5"/>
  <c r="R2874" i="5"/>
  <c r="S97" i="5"/>
  <c r="R97" i="5"/>
  <c r="S291" i="5"/>
  <c r="R291" i="5"/>
  <c r="S427" i="5"/>
  <c r="R427" i="5"/>
  <c r="R488" i="5"/>
  <c r="S488" i="5"/>
  <c r="S679" i="5"/>
  <c r="R679" i="5"/>
  <c r="S767" i="5"/>
  <c r="R767" i="5"/>
  <c r="S848" i="5"/>
  <c r="R848" i="5"/>
  <c r="S944" i="5"/>
  <c r="R944" i="5"/>
  <c r="S1198" i="5"/>
  <c r="R1198" i="5"/>
  <c r="S1342" i="5"/>
  <c r="R1342" i="5"/>
  <c r="S1583" i="5"/>
  <c r="R1583" i="5"/>
  <c r="S1732" i="5"/>
  <c r="R1732" i="5"/>
  <c r="R1843" i="5"/>
  <c r="S1843" i="5"/>
  <c r="S2117" i="5"/>
  <c r="R2117" i="5"/>
  <c r="S2189" i="5"/>
  <c r="R2189" i="5"/>
  <c r="S2355" i="5"/>
  <c r="R2355" i="5"/>
  <c r="S2444" i="5"/>
  <c r="R2444" i="5"/>
  <c r="S2563" i="5"/>
  <c r="R2563" i="5"/>
  <c r="S2775" i="5"/>
  <c r="R2775" i="5"/>
  <c r="S2906" i="5"/>
  <c r="R2906" i="5"/>
  <c r="S13" i="5"/>
  <c r="R13" i="5"/>
  <c r="S73" i="5"/>
  <c r="R73" i="5"/>
  <c r="S229" i="5"/>
  <c r="R229" i="5"/>
  <c r="S462" i="5"/>
  <c r="R462" i="5"/>
  <c r="S790" i="5"/>
  <c r="R790" i="5"/>
  <c r="S957" i="5"/>
  <c r="R957" i="5"/>
  <c r="S1040" i="5"/>
  <c r="R1040" i="5"/>
  <c r="R1297" i="5"/>
  <c r="S1297" i="5"/>
  <c r="R1466" i="5"/>
  <c r="S1466" i="5"/>
  <c r="S1579" i="5"/>
  <c r="R1579" i="5"/>
  <c r="S1863" i="5"/>
  <c r="R1863" i="5"/>
  <c r="S2084" i="5"/>
  <c r="R2084" i="5"/>
  <c r="S2298" i="5"/>
  <c r="R2298" i="5"/>
  <c r="S2423" i="5"/>
  <c r="R2423" i="5"/>
  <c r="S2861" i="5"/>
  <c r="R2861" i="5"/>
  <c r="S349" i="5"/>
  <c r="R349" i="5"/>
  <c r="S445" i="5"/>
  <c r="R445" i="5"/>
  <c r="S720" i="5"/>
  <c r="R720" i="5"/>
  <c r="S893" i="5"/>
  <c r="R893" i="5"/>
  <c r="S1110" i="5"/>
  <c r="R1110" i="5"/>
  <c r="S1560" i="5"/>
  <c r="R1560" i="5"/>
  <c r="S1983" i="5"/>
  <c r="R1983" i="5"/>
  <c r="S2183" i="5"/>
  <c r="R2183" i="5"/>
  <c r="S2394" i="5"/>
  <c r="R2394" i="5"/>
  <c r="S2514" i="5"/>
  <c r="R2514" i="5"/>
  <c r="S2660" i="5"/>
  <c r="R2660" i="5"/>
  <c r="S2742" i="5"/>
  <c r="R2742" i="5"/>
  <c r="S109" i="5"/>
  <c r="R109" i="5"/>
  <c r="S213" i="5"/>
  <c r="R213" i="5"/>
  <c r="S302" i="5"/>
  <c r="R302" i="5"/>
  <c r="S561" i="5"/>
  <c r="R561" i="5"/>
  <c r="S828" i="5"/>
  <c r="R828" i="5"/>
  <c r="S977" i="5"/>
  <c r="R977" i="5"/>
  <c r="S1118" i="5"/>
  <c r="R1118" i="5"/>
  <c r="S1274" i="5"/>
  <c r="R1274" i="5"/>
  <c r="S1558" i="5"/>
  <c r="R1558" i="5"/>
  <c r="S1824" i="5"/>
  <c r="R1824" i="5"/>
  <c r="S1861" i="5"/>
  <c r="R1861" i="5"/>
  <c r="S1957" i="5"/>
  <c r="R1957" i="5"/>
  <c r="S1990" i="5"/>
  <c r="R1990" i="5"/>
  <c r="S2092" i="5"/>
  <c r="R2092" i="5"/>
  <c r="S2232" i="5"/>
  <c r="R2232" i="5"/>
  <c r="S2351" i="5"/>
  <c r="R2351" i="5"/>
  <c r="S2574" i="5"/>
  <c r="R2574" i="5"/>
  <c r="S2842" i="5"/>
  <c r="R2842" i="5"/>
  <c r="S1396" i="5"/>
  <c r="R1396" i="5"/>
  <c r="S1438" i="5"/>
  <c r="R1438" i="5"/>
  <c r="S1595" i="5"/>
  <c r="R1595" i="5"/>
  <c r="S1624" i="5"/>
  <c r="R1624" i="5"/>
  <c r="S1765" i="5"/>
  <c r="R1765" i="5"/>
  <c r="S1870" i="5"/>
  <c r="R1870" i="5"/>
  <c r="R1946" i="5"/>
  <c r="S1946" i="5"/>
  <c r="S2108" i="5"/>
  <c r="R2108" i="5"/>
  <c r="S2191" i="5"/>
  <c r="R2191" i="5"/>
  <c r="S2385" i="5"/>
  <c r="R2385" i="5"/>
  <c r="S2491" i="5"/>
  <c r="R2491" i="5"/>
  <c r="R2575" i="5"/>
  <c r="S2575" i="5"/>
  <c r="R2643" i="5"/>
  <c r="S2643" i="5"/>
  <c r="S2685" i="5"/>
  <c r="R2685" i="5"/>
  <c r="S2878" i="5"/>
  <c r="R2878" i="5"/>
  <c r="S10" i="5"/>
  <c r="R10" i="5"/>
  <c r="S224" i="5"/>
  <c r="R224" i="5"/>
  <c r="S426" i="5"/>
  <c r="R426" i="5"/>
  <c r="S496" i="5"/>
  <c r="R496" i="5"/>
  <c r="S687" i="5"/>
  <c r="R687" i="5"/>
  <c r="S746" i="5"/>
  <c r="R746" i="5"/>
  <c r="R946" i="5"/>
  <c r="S946" i="5"/>
  <c r="S1131" i="5"/>
  <c r="R1131" i="5"/>
  <c r="S1534" i="5"/>
  <c r="R1534" i="5"/>
  <c r="S1565" i="5"/>
  <c r="R1565" i="5"/>
  <c r="S1672" i="5"/>
  <c r="R1672" i="5"/>
  <c r="S1734" i="5"/>
  <c r="R1734" i="5"/>
  <c r="S1925" i="5"/>
  <c r="R1925" i="5"/>
  <c r="S2270" i="5"/>
  <c r="R2270" i="5"/>
  <c r="R2496" i="5"/>
  <c r="S2496" i="5"/>
  <c r="S2500" i="5"/>
  <c r="R2500" i="5"/>
  <c r="S2629" i="5"/>
  <c r="R2629" i="5"/>
  <c r="S141" i="5"/>
  <c r="R141" i="5"/>
  <c r="R160" i="5"/>
  <c r="S160" i="5"/>
  <c r="S279" i="5"/>
  <c r="R279" i="5"/>
  <c r="S422" i="5"/>
  <c r="R422" i="5"/>
  <c r="S449" i="5"/>
  <c r="R449" i="5"/>
  <c r="S533" i="5"/>
  <c r="R533" i="5"/>
  <c r="S696" i="5"/>
  <c r="R696" i="5"/>
  <c r="S908" i="5"/>
  <c r="R908" i="5"/>
  <c r="S1055" i="5"/>
  <c r="R1055" i="5"/>
  <c r="S1404" i="5"/>
  <c r="R1404" i="5"/>
  <c r="S1503" i="5"/>
  <c r="R1503" i="5"/>
  <c r="S1766" i="5"/>
  <c r="R1766" i="5"/>
  <c r="S1813" i="5"/>
  <c r="R1813" i="5"/>
  <c r="S2031" i="5"/>
  <c r="R2031" i="5"/>
  <c r="S2221" i="5"/>
  <c r="R2221" i="5"/>
  <c r="S2426" i="5"/>
  <c r="R2426" i="5"/>
  <c r="S2641" i="5"/>
  <c r="R2641" i="5"/>
  <c r="S2840" i="5"/>
  <c r="R2840" i="5"/>
  <c r="R95" i="5"/>
  <c r="S95" i="5"/>
  <c r="S303" i="5"/>
  <c r="R303" i="5"/>
  <c r="S554" i="5"/>
  <c r="R554" i="5"/>
  <c r="S861" i="5"/>
  <c r="R861" i="5"/>
  <c r="S941" i="5"/>
  <c r="R941" i="5"/>
  <c r="S1293" i="5"/>
  <c r="R1293" i="5"/>
  <c r="S1471" i="5"/>
  <c r="R1471" i="5"/>
  <c r="S1669" i="5"/>
  <c r="R1669" i="5"/>
  <c r="S1847" i="5"/>
  <c r="R1847" i="5"/>
  <c r="S2310" i="5"/>
  <c r="R2310" i="5"/>
  <c r="S2468" i="5"/>
  <c r="R2468" i="5"/>
  <c r="S2703" i="5"/>
  <c r="R2703" i="5"/>
  <c r="R2819" i="5"/>
  <c r="S2819" i="5"/>
  <c r="S32" i="5"/>
  <c r="R32" i="5"/>
  <c r="S210" i="5"/>
  <c r="R210" i="5"/>
  <c r="S425" i="5"/>
  <c r="R425" i="5"/>
  <c r="S508" i="5"/>
  <c r="R508" i="5"/>
  <c r="S673" i="5"/>
  <c r="R673" i="5"/>
  <c r="S766" i="5"/>
  <c r="R766" i="5"/>
  <c r="S1057" i="5"/>
  <c r="R1057" i="5"/>
  <c r="S1367" i="5"/>
  <c r="R1367" i="5"/>
  <c r="S1563" i="5"/>
  <c r="R1563" i="5"/>
  <c r="S1741" i="5"/>
  <c r="R1741" i="5"/>
  <c r="S1886" i="5"/>
  <c r="R1886" i="5"/>
  <c r="S1905" i="5"/>
  <c r="R1905" i="5"/>
  <c r="S2034" i="5"/>
  <c r="R2034" i="5"/>
  <c r="S2161" i="5"/>
  <c r="R2161" i="5"/>
  <c r="S2396" i="5"/>
  <c r="R2396" i="5"/>
  <c r="S2586" i="5"/>
  <c r="R2586" i="5"/>
  <c r="S350" i="5"/>
  <c r="R350" i="5"/>
  <c r="S717" i="5"/>
  <c r="R717" i="5"/>
  <c r="S1150" i="5"/>
  <c r="R1150" i="5"/>
  <c r="R1345" i="5"/>
  <c r="S1345" i="5"/>
  <c r="S1707" i="5"/>
  <c r="R1707" i="5"/>
  <c r="R1928" i="5"/>
  <c r="S1928" i="5"/>
  <c r="S2086" i="5"/>
  <c r="R2086" i="5"/>
  <c r="S2266" i="5"/>
  <c r="R2266" i="5"/>
  <c r="S2770" i="5"/>
  <c r="R2770" i="5"/>
  <c r="S20" i="5"/>
  <c r="R20" i="5"/>
  <c r="S215" i="5"/>
  <c r="R215" i="5"/>
  <c r="R674" i="5"/>
  <c r="S674" i="5"/>
  <c r="S904" i="5"/>
  <c r="R904" i="5"/>
  <c r="S1184" i="5"/>
  <c r="R1184" i="5"/>
  <c r="S1339" i="5"/>
  <c r="R1339" i="5"/>
  <c r="S1590" i="5"/>
  <c r="R1590" i="5"/>
  <c r="S1744" i="5"/>
  <c r="R1744" i="5"/>
  <c r="S1748" i="5"/>
  <c r="R1748" i="5"/>
  <c r="S1860" i="5"/>
  <c r="R1860" i="5"/>
  <c r="S1985" i="5"/>
  <c r="R1985" i="5"/>
  <c r="S2316" i="5"/>
  <c r="R2316" i="5"/>
  <c r="S2556" i="5"/>
  <c r="R2556" i="5"/>
  <c r="S2713" i="5"/>
  <c r="R2713" i="5"/>
  <c r="S2843" i="5"/>
  <c r="R2843" i="5"/>
  <c r="R1323" i="5"/>
  <c r="S1323" i="5"/>
  <c r="S129" i="5"/>
  <c r="R129" i="5"/>
  <c r="R505" i="5"/>
  <c r="S505" i="5"/>
  <c r="S799" i="5"/>
  <c r="R799" i="5"/>
  <c r="S884" i="5"/>
  <c r="R884" i="5"/>
  <c r="S1212" i="5"/>
  <c r="R1212" i="5"/>
  <c r="S1307" i="5"/>
  <c r="R1307" i="5"/>
  <c r="S1312" i="5"/>
  <c r="R1312" i="5"/>
  <c r="S1317" i="5"/>
  <c r="R1317" i="5"/>
  <c r="S1322" i="5"/>
  <c r="R1322" i="5"/>
  <c r="S1354" i="5"/>
  <c r="R1354" i="5"/>
  <c r="S1429" i="5"/>
  <c r="R1429" i="5"/>
  <c r="S1632" i="5"/>
  <c r="R1632" i="5"/>
  <c r="S1883" i="5"/>
  <c r="R1883" i="5"/>
  <c r="S2114" i="5"/>
  <c r="R2114" i="5"/>
  <c r="S2334" i="5"/>
  <c r="R2334" i="5"/>
  <c r="S2565" i="5"/>
  <c r="R2565" i="5"/>
  <c r="S2631" i="5"/>
  <c r="R2631" i="5"/>
  <c r="S2776" i="5"/>
  <c r="R2776" i="5"/>
  <c r="R3" i="5"/>
  <c r="S3" i="5"/>
  <c r="R238" i="5"/>
  <c r="S238" i="5"/>
  <c r="S299" i="5"/>
  <c r="R299" i="5"/>
  <c r="S1112" i="5"/>
  <c r="R1112" i="5"/>
  <c r="S661" i="5"/>
  <c r="R661" i="5"/>
  <c r="R948" i="5"/>
  <c r="S948" i="5"/>
  <c r="S1255" i="5"/>
  <c r="R1255" i="5"/>
  <c r="R1361" i="5"/>
  <c r="S1361" i="5"/>
  <c r="S1529" i="5"/>
  <c r="R1529" i="5"/>
  <c r="S1684" i="5"/>
  <c r="R1684" i="5"/>
  <c r="S1838" i="5"/>
  <c r="R1838" i="5"/>
  <c r="S1897" i="5"/>
  <c r="R1897" i="5"/>
  <c r="R2002" i="5"/>
  <c r="S2002" i="5"/>
  <c r="S2112" i="5"/>
  <c r="R2112" i="5"/>
  <c r="S2381" i="5"/>
  <c r="R2381" i="5"/>
  <c r="R2469" i="5"/>
  <c r="S2469" i="5"/>
  <c r="S2624" i="5"/>
  <c r="R2624" i="5"/>
  <c r="S8" i="5"/>
  <c r="R8" i="5"/>
  <c r="S123" i="5"/>
  <c r="R123" i="5"/>
  <c r="S240" i="5"/>
  <c r="R240" i="5"/>
  <c r="S391" i="5"/>
  <c r="R391" i="5"/>
  <c r="S546" i="5"/>
  <c r="R546" i="5"/>
  <c r="S852" i="5"/>
  <c r="R852" i="5"/>
  <c r="S973" i="5"/>
  <c r="R973" i="5"/>
  <c r="R1239" i="5"/>
  <c r="S1239" i="5"/>
  <c r="R1456" i="5"/>
  <c r="S1456" i="5"/>
  <c r="S1662" i="5"/>
  <c r="R1662" i="5"/>
  <c r="S2015" i="5"/>
  <c r="R2015" i="5"/>
  <c r="R2177" i="5"/>
  <c r="S2177" i="5"/>
  <c r="S2216" i="5"/>
  <c r="R2216" i="5"/>
  <c r="S2493" i="5"/>
  <c r="R2493" i="5"/>
  <c r="S2536" i="5"/>
  <c r="R2536" i="5"/>
  <c r="S2541" i="5"/>
  <c r="R2541" i="5"/>
  <c r="R2813" i="5"/>
  <c r="S2813" i="5"/>
  <c r="S152" i="5"/>
  <c r="R152" i="5"/>
  <c r="S421" i="5"/>
  <c r="R421" i="5"/>
  <c r="S514" i="5"/>
  <c r="R514" i="5"/>
  <c r="S840" i="5"/>
  <c r="R840" i="5"/>
  <c r="S1230" i="5"/>
  <c r="R1230" i="5"/>
  <c r="R1390" i="5"/>
  <c r="S1390" i="5"/>
  <c r="S1521" i="5"/>
  <c r="R1521" i="5"/>
  <c r="S1853" i="5"/>
  <c r="R1853" i="5"/>
  <c r="S1978" i="5"/>
  <c r="R1978" i="5"/>
  <c r="S2707" i="5"/>
  <c r="R2707" i="5"/>
  <c r="S2830" i="5"/>
  <c r="R2830" i="5"/>
  <c r="R239" i="5"/>
  <c r="S239" i="5"/>
  <c r="S260" i="5"/>
  <c r="R260" i="5"/>
  <c r="S393" i="5"/>
  <c r="R393" i="5"/>
  <c r="S607" i="5"/>
  <c r="R607" i="5"/>
  <c r="S834" i="5"/>
  <c r="R834" i="5"/>
  <c r="S1019" i="5"/>
  <c r="R1019" i="5"/>
  <c r="S1254" i="5"/>
  <c r="R1254" i="5"/>
  <c r="S1599" i="5"/>
  <c r="R1599" i="5"/>
  <c r="S1628" i="5"/>
  <c r="R1628" i="5"/>
  <c r="S1762" i="5"/>
  <c r="R1762" i="5"/>
  <c r="S1938" i="5"/>
  <c r="R1938" i="5"/>
  <c r="S2132" i="5"/>
  <c r="R2132" i="5"/>
  <c r="S2553" i="5"/>
  <c r="R2553" i="5"/>
  <c r="S2055" i="5"/>
  <c r="R2055" i="5"/>
  <c r="S79" i="5"/>
  <c r="R79" i="5"/>
  <c r="R236" i="5"/>
  <c r="S236" i="5"/>
  <c r="S361" i="5"/>
  <c r="R361" i="5"/>
  <c r="S485" i="5"/>
  <c r="R485" i="5"/>
  <c r="S541" i="5"/>
  <c r="R541" i="5"/>
  <c r="S569" i="5"/>
  <c r="R569" i="5"/>
  <c r="S599" i="5"/>
  <c r="R599" i="5"/>
  <c r="S708" i="5"/>
  <c r="R708" i="5"/>
  <c r="S760" i="5"/>
  <c r="R760" i="5"/>
  <c r="S787" i="5"/>
  <c r="R787" i="5"/>
  <c r="S832" i="5"/>
  <c r="R832" i="5"/>
  <c r="S926" i="5"/>
  <c r="R926" i="5"/>
  <c r="R1018" i="5"/>
  <c r="S1018" i="5"/>
  <c r="S1177" i="5"/>
  <c r="R1177" i="5"/>
  <c r="S1263" i="5"/>
  <c r="R1263" i="5"/>
  <c r="S1389" i="5"/>
  <c r="R1389" i="5"/>
  <c r="S1742" i="5"/>
  <c r="R1742" i="5"/>
  <c r="S1808" i="5"/>
  <c r="R1808" i="5"/>
  <c r="R1907" i="5"/>
  <c r="S1907" i="5"/>
  <c r="S2025" i="5"/>
  <c r="R2025" i="5"/>
  <c r="S2053" i="5"/>
  <c r="R2053" i="5"/>
  <c r="R2075" i="5"/>
  <c r="S2075" i="5"/>
  <c r="S2175" i="5"/>
  <c r="R2175" i="5"/>
  <c r="S1275" i="5"/>
  <c r="R1275" i="5"/>
  <c r="S2478" i="5"/>
  <c r="R2478" i="5"/>
  <c r="S2415" i="5"/>
  <c r="R2415" i="5"/>
  <c r="S2470" i="5"/>
  <c r="R2470" i="5"/>
  <c r="S2656" i="5"/>
  <c r="R2656" i="5"/>
  <c r="S2728" i="5"/>
  <c r="R2728" i="5"/>
  <c r="R2912" i="5"/>
  <c r="S2912" i="5"/>
  <c r="R67" i="5"/>
  <c r="S67" i="5"/>
  <c r="S317" i="5"/>
  <c r="R317" i="5"/>
  <c r="S420" i="5"/>
  <c r="R420" i="5"/>
  <c r="S529" i="5"/>
  <c r="R529" i="5"/>
  <c r="R703" i="5"/>
  <c r="S703" i="5"/>
  <c r="S847" i="5"/>
  <c r="R847" i="5"/>
  <c r="S1031" i="5"/>
  <c r="R1031" i="5"/>
  <c r="S1268" i="5"/>
  <c r="R1268" i="5"/>
  <c r="S1545" i="5"/>
  <c r="R1545" i="5"/>
  <c r="S1696" i="5"/>
  <c r="R1696" i="5"/>
  <c r="S1933" i="5"/>
  <c r="R1933" i="5"/>
  <c r="S2144" i="5"/>
  <c r="R2144" i="5"/>
  <c r="S2213" i="5"/>
  <c r="R2213" i="5"/>
  <c r="S2387" i="5"/>
  <c r="R2387" i="5"/>
  <c r="S2628" i="5"/>
  <c r="R2628" i="5"/>
  <c r="S2697" i="5"/>
  <c r="R2697" i="5"/>
  <c r="R2883" i="5"/>
  <c r="S2883" i="5"/>
  <c r="S30" i="5"/>
  <c r="R30" i="5"/>
  <c r="R59" i="5"/>
  <c r="S59" i="5"/>
  <c r="S432" i="5"/>
  <c r="R432" i="5"/>
  <c r="S643" i="5"/>
  <c r="R643" i="5"/>
  <c r="S770" i="5"/>
  <c r="R770" i="5"/>
  <c r="S891" i="5"/>
  <c r="R891" i="5"/>
  <c r="R1066" i="5"/>
  <c r="S1066" i="5"/>
  <c r="R1161" i="5"/>
  <c r="S1161" i="5"/>
  <c r="S1349" i="5"/>
  <c r="R1349" i="5"/>
  <c r="S1618" i="5"/>
  <c r="R1618" i="5"/>
  <c r="R1841" i="5"/>
  <c r="S1841" i="5"/>
  <c r="S1947" i="5"/>
  <c r="R1947" i="5"/>
  <c r="S2180" i="5"/>
  <c r="R2180" i="5"/>
  <c r="S2441" i="5"/>
  <c r="R2441" i="5"/>
  <c r="S2649" i="5"/>
  <c r="R2649" i="5"/>
  <c r="S2897" i="5"/>
  <c r="R2897" i="5"/>
  <c r="S263" i="5"/>
  <c r="R263" i="5"/>
  <c r="R405" i="5"/>
  <c r="S405" i="5"/>
  <c r="S559" i="5"/>
  <c r="R559" i="5"/>
  <c r="R868" i="5"/>
  <c r="S868" i="5"/>
  <c r="S1051" i="5"/>
  <c r="R1051" i="5"/>
  <c r="S1199" i="5"/>
  <c r="R1199" i="5"/>
  <c r="S1401" i="5"/>
  <c r="R1401" i="5"/>
  <c r="S1598" i="5"/>
  <c r="R1598" i="5"/>
  <c r="S2005" i="5"/>
  <c r="R2005" i="5"/>
  <c r="S2287" i="5"/>
  <c r="R2287" i="5"/>
  <c r="S2324" i="5"/>
  <c r="R2324" i="5"/>
  <c r="S2453" i="5"/>
  <c r="R2453" i="5"/>
  <c r="S2653" i="5"/>
  <c r="R2653" i="5"/>
  <c r="S597" i="5"/>
  <c r="R597" i="5"/>
  <c r="S21" i="5"/>
  <c r="R21" i="5"/>
  <c r="S268" i="5"/>
  <c r="R268" i="5"/>
  <c r="S314" i="5"/>
  <c r="R314" i="5"/>
  <c r="R410" i="5"/>
  <c r="S410" i="5"/>
  <c r="S477" i="5"/>
  <c r="R477" i="5"/>
  <c r="S512" i="5"/>
  <c r="R512" i="5"/>
  <c r="S692" i="5"/>
  <c r="R692" i="5"/>
  <c r="S769" i="5"/>
  <c r="R769" i="5"/>
  <c r="S1122" i="5"/>
  <c r="R1122" i="5"/>
  <c r="S1183" i="5"/>
  <c r="R1183" i="5"/>
  <c r="S1363" i="5"/>
  <c r="R1363" i="5"/>
  <c r="R1764" i="5"/>
  <c r="S1764" i="5"/>
  <c r="S359" i="5"/>
  <c r="R359" i="5"/>
  <c r="S2157" i="5"/>
  <c r="R2157" i="5"/>
  <c r="R2268" i="5"/>
  <c r="S2268" i="5"/>
  <c r="S2452" i="5"/>
  <c r="R2452" i="5"/>
  <c r="R2573" i="5"/>
  <c r="S2573" i="5"/>
  <c r="S2860" i="5"/>
  <c r="R2860" i="5"/>
  <c r="S2914" i="5"/>
  <c r="R2914" i="5"/>
  <c r="S60" i="5"/>
  <c r="R60" i="5"/>
  <c r="R212" i="5"/>
  <c r="S212" i="5"/>
  <c r="S491" i="5"/>
  <c r="R491" i="5"/>
  <c r="R576" i="5"/>
  <c r="S576" i="5"/>
  <c r="S626" i="5"/>
  <c r="R626" i="5"/>
  <c r="S739" i="5"/>
  <c r="R739" i="5"/>
  <c r="S916" i="5"/>
  <c r="R916" i="5"/>
  <c r="S1016" i="5"/>
  <c r="R1016" i="5"/>
  <c r="S1123" i="5"/>
  <c r="R1123" i="5"/>
  <c r="S1187" i="5"/>
  <c r="R1187" i="5"/>
  <c r="S1206" i="5"/>
  <c r="R1206" i="5"/>
  <c r="R1333" i="5"/>
  <c r="S1333" i="5"/>
  <c r="S1386" i="5"/>
  <c r="R1386" i="5"/>
  <c r="S1470" i="5"/>
  <c r="R1470" i="5"/>
  <c r="R1602" i="5"/>
  <c r="S1602" i="5"/>
  <c r="S1719" i="5"/>
  <c r="R1719" i="5"/>
  <c r="S1822" i="5"/>
  <c r="R1822" i="5"/>
  <c r="S2046" i="5"/>
  <c r="R2046" i="5"/>
  <c r="S2227" i="5"/>
  <c r="R2227" i="5"/>
  <c r="R2338" i="5"/>
  <c r="S2338" i="5"/>
  <c r="S2436" i="5"/>
  <c r="R2436" i="5"/>
  <c r="S2789" i="5"/>
  <c r="R2789" i="5"/>
  <c r="R2848" i="5"/>
  <c r="S2848" i="5"/>
  <c r="S791" i="5"/>
  <c r="R791" i="5"/>
  <c r="S194" i="5"/>
  <c r="R194" i="5"/>
  <c r="S286" i="5"/>
  <c r="R286" i="5"/>
  <c r="S366" i="5"/>
  <c r="R366" i="5"/>
  <c r="S594" i="5"/>
  <c r="R594" i="5"/>
  <c r="S737" i="5"/>
  <c r="R737" i="5"/>
  <c r="S807" i="5"/>
  <c r="R807" i="5"/>
  <c r="S942" i="5"/>
  <c r="R942" i="5"/>
  <c r="R974" i="5"/>
  <c r="S974" i="5"/>
  <c r="S1039" i="5"/>
  <c r="R1039" i="5"/>
  <c r="S1285" i="5"/>
  <c r="R1285" i="5"/>
  <c r="S1510" i="5"/>
  <c r="R1510" i="5"/>
  <c r="R1600" i="5"/>
  <c r="S1600" i="5"/>
  <c r="S1706" i="5"/>
  <c r="R1706" i="5"/>
  <c r="R1785" i="5"/>
  <c r="S1785" i="5"/>
  <c r="S1834" i="5"/>
  <c r="R1834" i="5"/>
  <c r="S2000" i="5"/>
  <c r="R2000" i="5"/>
  <c r="S2098" i="5"/>
  <c r="R2098" i="5"/>
  <c r="R2214" i="5"/>
  <c r="S2214" i="5"/>
  <c r="S2303" i="5"/>
  <c r="R2303" i="5"/>
  <c r="R2471" i="5"/>
  <c r="S2471" i="5"/>
  <c r="S2560" i="5"/>
  <c r="R2560" i="5"/>
  <c r="S2684" i="5"/>
  <c r="R2684" i="5"/>
  <c r="R2778" i="5"/>
  <c r="S2778" i="5"/>
  <c r="R2846" i="5"/>
  <c r="S2846" i="5"/>
  <c r="S2866" i="5"/>
  <c r="R2866" i="5"/>
  <c r="S86" i="5"/>
  <c r="R86" i="5"/>
  <c r="S140" i="5"/>
  <c r="R140" i="5"/>
  <c r="S250" i="5"/>
  <c r="R250" i="5"/>
  <c r="S300" i="5"/>
  <c r="R300" i="5"/>
  <c r="R481" i="5"/>
  <c r="S481" i="5"/>
  <c r="R562" i="5"/>
  <c r="S562" i="5"/>
  <c r="S633" i="5"/>
  <c r="R633" i="5"/>
  <c r="S826" i="5"/>
  <c r="R826" i="5"/>
  <c r="R979" i="5"/>
  <c r="S979" i="5"/>
  <c r="S1103" i="5"/>
  <c r="R1103" i="5"/>
  <c r="R1141" i="5"/>
  <c r="S1141" i="5"/>
  <c r="S1494" i="5"/>
  <c r="R1494" i="5"/>
  <c r="S1636" i="5"/>
  <c r="R1636" i="5"/>
  <c r="R1655" i="5"/>
  <c r="S1655" i="5"/>
  <c r="S1691" i="5"/>
  <c r="R1691" i="5"/>
  <c r="S1738" i="5"/>
  <c r="R1738" i="5"/>
  <c r="S1856" i="5"/>
  <c r="R1856" i="5"/>
  <c r="S2045" i="5"/>
  <c r="R2045" i="5"/>
  <c r="S2123" i="5"/>
  <c r="R2123" i="5"/>
  <c r="S2186" i="5"/>
  <c r="R2186" i="5"/>
  <c r="R2377" i="5"/>
  <c r="S2377" i="5"/>
  <c r="S2522" i="5"/>
  <c r="R2522" i="5"/>
  <c r="R2620" i="5"/>
  <c r="S2620" i="5"/>
  <c r="S2781" i="5"/>
  <c r="R2781" i="5"/>
  <c r="R2896" i="5"/>
  <c r="S2896" i="5"/>
  <c r="S49" i="5"/>
  <c r="R49" i="5"/>
  <c r="R117" i="5"/>
  <c r="S117" i="5"/>
  <c r="S241" i="5"/>
  <c r="R241" i="5"/>
  <c r="S538" i="5"/>
  <c r="R538" i="5"/>
  <c r="S645" i="5"/>
  <c r="R645" i="5"/>
  <c r="R796" i="5"/>
  <c r="S796" i="5"/>
  <c r="S902" i="5"/>
  <c r="R902" i="5"/>
  <c r="S936" i="5"/>
  <c r="R936" i="5"/>
  <c r="R1052" i="5"/>
  <c r="S1052" i="5"/>
  <c r="S1158" i="5"/>
  <c r="R1158" i="5"/>
  <c r="S1242" i="5"/>
  <c r="R1242" i="5"/>
  <c r="S1377" i="5"/>
  <c r="R1377" i="5"/>
  <c r="R1555" i="5"/>
  <c r="S1555" i="5"/>
  <c r="S1751" i="5"/>
  <c r="R1751" i="5"/>
  <c r="S1810" i="5"/>
  <c r="R1810" i="5"/>
  <c r="S1839" i="5"/>
  <c r="R1839" i="5"/>
  <c r="S1917" i="5"/>
  <c r="R1917" i="5"/>
  <c r="R2012" i="5"/>
  <c r="S2012" i="5"/>
  <c r="S2110" i="5"/>
  <c r="R2110" i="5"/>
  <c r="S2202" i="5"/>
  <c r="R2202" i="5"/>
  <c r="R2300" i="5"/>
  <c r="S2300" i="5"/>
  <c r="S2358" i="5"/>
  <c r="R2358" i="5"/>
  <c r="S2508" i="5"/>
  <c r="R2508" i="5"/>
  <c r="S2651" i="5"/>
  <c r="R2651" i="5"/>
  <c r="S2738" i="5"/>
  <c r="R2738" i="5"/>
  <c r="S2792" i="5"/>
  <c r="R2792" i="5"/>
  <c r="S2853" i="5"/>
  <c r="R2853" i="5"/>
  <c r="S7" i="5"/>
  <c r="R7" i="5"/>
  <c r="S558" i="5"/>
  <c r="R558" i="5"/>
  <c r="S729" i="5"/>
  <c r="R729" i="5"/>
  <c r="S792" i="5"/>
  <c r="R792" i="5"/>
  <c r="S934" i="5"/>
  <c r="R934" i="5"/>
  <c r="S1257" i="5"/>
  <c r="R1257" i="5"/>
  <c r="S1408" i="5"/>
  <c r="R1408" i="5"/>
  <c r="S1531" i="5"/>
  <c r="R1531" i="5"/>
  <c r="S1865" i="5"/>
  <c r="R1865" i="5"/>
  <c r="S2247" i="5"/>
  <c r="R2247" i="5"/>
  <c r="S2252" i="5"/>
  <c r="R2252" i="5"/>
  <c r="S2346" i="5"/>
  <c r="R2346" i="5"/>
  <c r="S2554" i="5"/>
  <c r="R2554" i="5"/>
  <c r="R2686" i="5"/>
  <c r="S2686" i="5"/>
  <c r="S2735" i="5"/>
  <c r="R2735" i="5"/>
  <c r="S2422" i="5"/>
  <c r="R2422" i="5"/>
  <c r="R1948" i="5"/>
  <c r="S1948" i="5"/>
  <c r="S96" i="5"/>
  <c r="R96" i="5"/>
  <c r="R216" i="5"/>
  <c r="S216" i="5"/>
  <c r="S320" i="5"/>
  <c r="R320" i="5"/>
  <c r="S367" i="5"/>
  <c r="R367" i="5"/>
  <c r="S480" i="5"/>
  <c r="R480" i="5"/>
  <c r="S545" i="5"/>
  <c r="R545" i="5"/>
  <c r="S589" i="5"/>
  <c r="R589" i="5"/>
  <c r="S733" i="5"/>
  <c r="R733" i="5"/>
  <c r="R813" i="5"/>
  <c r="S813" i="5"/>
  <c r="S875" i="5"/>
  <c r="R875" i="5"/>
  <c r="R899" i="5"/>
  <c r="S899" i="5"/>
  <c r="S999" i="5"/>
  <c r="R999" i="5"/>
  <c r="S1167" i="5"/>
  <c r="R1167" i="5"/>
  <c r="R1247" i="5"/>
  <c r="S1247" i="5"/>
  <c r="S1294" i="5"/>
  <c r="R1294" i="5"/>
  <c r="S1372" i="5"/>
  <c r="R1372" i="5"/>
  <c r="S1518" i="5"/>
  <c r="R1518" i="5"/>
  <c r="S1603" i="5"/>
  <c r="R1603" i="5"/>
  <c r="S1724" i="5"/>
  <c r="R1724" i="5"/>
  <c r="S1816" i="5"/>
  <c r="R1816" i="5"/>
  <c r="S1900" i="5"/>
  <c r="R1900" i="5"/>
  <c r="S2032" i="5"/>
  <c r="R2032" i="5"/>
  <c r="S2081" i="5"/>
  <c r="R2081" i="5"/>
  <c r="R2153" i="5"/>
  <c r="S2153" i="5"/>
  <c r="R2363" i="5"/>
  <c r="S2363" i="5"/>
  <c r="S2383" i="5"/>
  <c r="R2383" i="5"/>
  <c r="S2455" i="5"/>
  <c r="R2455" i="5"/>
  <c r="S2526" i="5"/>
  <c r="R2526" i="5"/>
  <c r="S2580" i="5"/>
  <c r="R2580" i="5"/>
  <c r="S2714" i="5"/>
  <c r="R2714" i="5"/>
  <c r="R2820" i="5"/>
  <c r="S2820" i="5"/>
  <c r="S2925" i="5"/>
  <c r="R2925" i="5"/>
  <c r="R145" i="5"/>
  <c r="S145" i="5"/>
  <c r="S363" i="5"/>
  <c r="R363" i="5"/>
  <c r="S486" i="5"/>
  <c r="R486" i="5"/>
  <c r="S574" i="5"/>
  <c r="R574" i="5"/>
  <c r="S629" i="5"/>
  <c r="R629" i="5"/>
  <c r="S788" i="5"/>
  <c r="R788" i="5"/>
  <c r="R953" i="5"/>
  <c r="S953" i="5"/>
  <c r="S1115" i="5"/>
  <c r="R1115" i="5"/>
  <c r="S1281" i="5"/>
  <c r="R1281" i="5"/>
  <c r="S1405" i="5"/>
  <c r="R1405" i="5"/>
  <c r="S1574" i="5"/>
  <c r="R1574" i="5"/>
  <c r="S1592" i="5"/>
  <c r="R1592" i="5"/>
  <c r="S1798" i="5"/>
  <c r="R1798" i="5"/>
  <c r="S2009" i="5"/>
  <c r="R2009" i="5"/>
  <c r="S2048" i="5"/>
  <c r="R2048" i="5"/>
  <c r="R2083" i="5"/>
  <c r="S2083" i="5"/>
  <c r="R2167" i="5"/>
  <c r="S2167" i="5"/>
  <c r="S2198" i="5"/>
  <c r="R2198" i="5"/>
  <c r="S2542" i="5"/>
  <c r="R2542" i="5"/>
  <c r="R17" i="5"/>
  <c r="S17" i="5"/>
  <c r="R108" i="5"/>
  <c r="S108" i="5"/>
  <c r="S370" i="5"/>
  <c r="R370" i="5"/>
  <c r="S474" i="5"/>
  <c r="R474" i="5"/>
  <c r="R615" i="5"/>
  <c r="S615" i="5"/>
  <c r="S639" i="5"/>
  <c r="R639" i="5"/>
  <c r="S2794" i="5"/>
  <c r="R2794" i="5"/>
  <c r="S2903" i="5"/>
  <c r="R2903" i="5"/>
  <c r="S547" i="5"/>
  <c r="R547" i="5"/>
  <c r="R749" i="5"/>
  <c r="S749" i="5"/>
  <c r="S897" i="5"/>
  <c r="R897" i="5"/>
  <c r="S1218" i="5"/>
  <c r="R1218" i="5"/>
  <c r="S1330" i="5"/>
  <c r="R1330" i="5"/>
  <c r="S1489" i="5"/>
  <c r="R1489" i="5"/>
  <c r="S1700" i="5"/>
  <c r="R1700" i="5"/>
  <c r="S1880" i="5"/>
  <c r="R1880" i="5"/>
  <c r="S2286" i="5"/>
  <c r="R2286" i="5"/>
  <c r="R2562" i="5"/>
  <c r="S2562" i="5"/>
  <c r="S2795" i="5"/>
  <c r="R2795" i="5"/>
  <c r="S88" i="5"/>
  <c r="R88" i="5"/>
  <c r="S225" i="5"/>
  <c r="R225" i="5"/>
  <c r="S275" i="5"/>
  <c r="R275" i="5"/>
  <c r="S498" i="5"/>
  <c r="R498" i="5"/>
  <c r="S621" i="5"/>
  <c r="R621" i="5"/>
  <c r="R820" i="5"/>
  <c r="S820" i="5"/>
  <c r="S981" i="5"/>
  <c r="R981" i="5"/>
  <c r="S1125" i="5"/>
  <c r="R1125" i="5"/>
  <c r="S1132" i="5"/>
  <c r="R1132" i="5"/>
  <c r="R1205" i="5"/>
  <c r="S1205" i="5"/>
  <c r="S1423" i="5"/>
  <c r="R1423" i="5"/>
  <c r="S1519" i="5"/>
  <c r="R1519" i="5"/>
  <c r="S1568" i="5"/>
  <c r="R1568" i="5"/>
  <c r="S1653" i="5"/>
  <c r="R1653" i="5"/>
  <c r="S1711" i="5"/>
  <c r="R1711" i="5"/>
  <c r="S1963" i="5"/>
  <c r="R1963" i="5"/>
  <c r="R2077" i="5"/>
  <c r="S2077" i="5"/>
  <c r="S2243" i="5"/>
  <c r="R2243" i="5"/>
  <c r="R2340" i="5"/>
  <c r="S2340" i="5"/>
  <c r="S2376" i="5"/>
  <c r="R2376" i="5"/>
  <c r="S2532" i="5"/>
  <c r="R2532" i="5"/>
  <c r="S2597" i="5"/>
  <c r="R2597" i="5"/>
  <c r="R2737" i="5"/>
  <c r="S2737" i="5"/>
  <c r="S2783" i="5"/>
  <c r="R2783" i="5"/>
  <c r="R2492" i="5"/>
  <c r="S2492" i="5"/>
  <c r="S98" i="5"/>
  <c r="R98" i="5"/>
  <c r="R163" i="5"/>
  <c r="S163" i="5"/>
  <c r="S262" i="5"/>
  <c r="R262" i="5"/>
  <c r="S330" i="5"/>
  <c r="R330" i="5"/>
  <c r="R353" i="5"/>
  <c r="S353" i="5"/>
  <c r="R532" i="5"/>
  <c r="S532" i="5"/>
  <c r="S755" i="5"/>
  <c r="R755" i="5"/>
  <c r="R978" i="5"/>
  <c r="S978" i="5"/>
  <c r="S1164" i="5"/>
  <c r="R1164" i="5"/>
  <c r="S1241" i="5"/>
  <c r="R1241" i="5"/>
  <c r="S1446" i="5"/>
  <c r="R1446" i="5"/>
  <c r="S1513" i="5"/>
  <c r="R1513" i="5"/>
  <c r="R1690" i="5"/>
  <c r="S1690" i="5"/>
  <c r="S1894" i="5"/>
  <c r="R1894" i="5"/>
  <c r="S1987" i="5"/>
  <c r="R1987" i="5"/>
  <c r="S905" i="5"/>
  <c r="R905" i="5"/>
  <c r="S992" i="5"/>
  <c r="R992" i="5"/>
  <c r="R1214" i="5"/>
  <c r="S1214" i="5"/>
  <c r="S1495" i="5"/>
  <c r="R1495" i="5"/>
  <c r="S1650" i="5"/>
  <c r="R1650" i="5"/>
  <c r="S1729" i="5"/>
  <c r="R1729" i="5"/>
  <c r="R1828" i="5"/>
  <c r="S1828" i="5"/>
  <c r="S1968" i="5"/>
  <c r="R1968" i="5"/>
  <c r="S2063" i="5"/>
  <c r="R2063" i="5"/>
  <c r="R2104" i="5"/>
  <c r="S2104" i="5"/>
  <c r="R2140" i="5"/>
  <c r="S2140" i="5"/>
  <c r="S2403" i="5"/>
  <c r="R2403" i="5"/>
  <c r="S2607" i="5"/>
  <c r="R2607" i="5"/>
  <c r="S2829" i="5"/>
  <c r="R2829" i="5"/>
  <c r="S182" i="5"/>
  <c r="R182" i="5"/>
  <c r="S183" i="5"/>
  <c r="R183" i="5"/>
  <c r="R178" i="5"/>
  <c r="S178" i="5"/>
  <c r="S173" i="5"/>
  <c r="R173" i="5"/>
  <c r="R48" i="5"/>
  <c r="S48" i="5"/>
  <c r="S146" i="5"/>
  <c r="R146" i="5"/>
  <c r="S327" i="5"/>
  <c r="R327" i="5"/>
  <c r="S493" i="5"/>
  <c r="R493" i="5"/>
  <c r="S694" i="5"/>
  <c r="R694" i="5"/>
  <c r="S780" i="5"/>
  <c r="R780" i="5"/>
  <c r="R1030" i="5"/>
  <c r="S1030" i="5"/>
  <c r="S1176" i="5"/>
  <c r="R1176" i="5"/>
  <c r="S824" i="5"/>
  <c r="R824" i="5"/>
  <c r="S885" i="5"/>
  <c r="R885" i="5"/>
  <c r="S1025" i="5"/>
  <c r="R1025" i="5"/>
  <c r="S1273" i="5"/>
  <c r="R1273" i="5"/>
  <c r="R1469" i="5"/>
  <c r="S1469" i="5"/>
  <c r="S1535" i="5"/>
  <c r="R1535" i="5"/>
  <c r="R1704" i="5"/>
  <c r="S1704" i="5"/>
  <c r="S1750" i="5"/>
  <c r="R1750" i="5"/>
  <c r="S1910" i="5"/>
  <c r="R1910" i="5"/>
  <c r="S2193" i="5"/>
  <c r="R2193" i="5"/>
  <c r="R2253" i="5"/>
  <c r="S2253" i="5"/>
  <c r="S2257" i="5"/>
  <c r="R2257" i="5"/>
  <c r="R2430" i="5"/>
  <c r="S2430" i="5"/>
  <c r="S2572" i="5"/>
  <c r="R2572" i="5"/>
  <c r="S2169" i="5"/>
  <c r="R2169" i="5"/>
  <c r="R2245" i="5"/>
  <c r="S2245" i="5"/>
  <c r="S2344" i="5"/>
  <c r="R2344" i="5"/>
  <c r="S2648" i="5"/>
  <c r="R2648" i="5"/>
  <c r="S2672" i="5"/>
  <c r="R2672" i="5"/>
  <c r="S2730" i="5"/>
  <c r="R2730" i="5"/>
  <c r="S2844" i="5"/>
  <c r="R2844" i="5"/>
  <c r="S2867" i="5"/>
  <c r="R2867" i="5"/>
  <c r="S19" i="5"/>
  <c r="R19" i="5"/>
  <c r="S272" i="5"/>
  <c r="R272" i="5"/>
  <c r="S372" i="5"/>
  <c r="R372" i="5"/>
  <c r="S524" i="5"/>
  <c r="R524" i="5"/>
  <c r="S635" i="5"/>
  <c r="R635" i="5"/>
  <c r="S271" i="5"/>
  <c r="R271" i="5"/>
  <c r="S2501" i="5"/>
  <c r="R2501" i="5"/>
  <c r="S114" i="5"/>
  <c r="R114" i="5"/>
  <c r="S1799" i="5"/>
  <c r="R1799" i="5"/>
  <c r="S82" i="5"/>
  <c r="R82" i="5"/>
  <c r="S1402" i="5"/>
  <c r="R1402" i="5"/>
  <c r="S1929" i="5"/>
  <c r="R1929" i="5"/>
  <c r="S138" i="5"/>
  <c r="R138" i="5"/>
  <c r="S2677" i="5"/>
  <c r="R2677" i="5"/>
  <c r="S337" i="5"/>
  <c r="R337" i="5"/>
  <c r="S2446" i="5"/>
  <c r="R2446" i="5"/>
  <c r="S2569" i="5"/>
  <c r="R2569" i="5"/>
  <c r="S2116" i="5"/>
  <c r="R2116" i="5"/>
  <c r="S1331" i="5"/>
  <c r="R1331" i="5"/>
  <c r="S2348" i="5"/>
  <c r="R2348" i="5"/>
  <c r="S1773" i="5"/>
  <c r="R1773" i="5"/>
  <c r="S1280" i="5"/>
  <c r="R1280" i="5"/>
  <c r="S2858" i="5"/>
  <c r="R2858" i="5"/>
  <c r="S1739" i="5"/>
  <c r="R1739" i="5"/>
  <c r="S2406" i="5"/>
  <c r="R2406" i="5"/>
  <c r="S784" i="5"/>
  <c r="R784" i="5"/>
  <c r="S2450" i="5"/>
  <c r="R2450" i="5"/>
  <c r="S1346" i="5"/>
  <c r="R1346" i="5"/>
  <c r="S1435" i="5"/>
  <c r="R1435" i="5"/>
  <c r="S257" i="5"/>
  <c r="R257" i="5"/>
  <c r="S2723" i="5"/>
  <c r="R2723" i="5"/>
  <c r="S588" i="5"/>
  <c r="R588" i="5"/>
  <c r="S958" i="5"/>
  <c r="R958" i="5"/>
  <c r="S1620" i="5"/>
  <c r="R1620" i="5"/>
  <c r="S1215" i="5"/>
  <c r="R1215" i="5"/>
  <c r="S1439" i="5"/>
  <c r="R1439" i="5"/>
  <c r="S2756" i="5"/>
  <c r="R2756" i="5"/>
  <c r="S881" i="5"/>
  <c r="R881" i="5"/>
  <c r="S2058" i="5"/>
  <c r="R2058" i="5"/>
  <c r="S2796" i="5"/>
  <c r="R2796" i="5"/>
  <c r="S1918" i="5"/>
  <c r="R1918" i="5"/>
  <c r="S1286" i="5"/>
  <c r="R1286" i="5"/>
  <c r="S2655" i="5"/>
  <c r="R2655" i="5"/>
  <c r="S855" i="5"/>
  <c r="R855" i="5"/>
  <c r="S903" i="5"/>
  <c r="R903" i="5"/>
  <c r="S591" i="5"/>
  <c r="R591" i="5"/>
  <c r="S131" i="5"/>
  <c r="R131" i="5"/>
  <c r="S2413" i="5"/>
  <c r="R2413" i="5"/>
  <c r="S231" i="5"/>
  <c r="R231" i="5"/>
  <c r="S2798" i="5"/>
  <c r="R2798" i="5"/>
  <c r="S1426" i="5"/>
  <c r="R1426" i="5"/>
  <c r="S2576" i="5"/>
  <c r="R2576" i="5"/>
  <c r="S2483" i="5"/>
  <c r="R2483" i="5"/>
  <c r="S322" i="5"/>
  <c r="R322" i="5"/>
  <c r="S267" i="5"/>
  <c r="R267" i="5"/>
  <c r="S658" i="5"/>
  <c r="R658" i="5"/>
  <c r="S1380" i="5"/>
  <c r="R1380" i="5"/>
  <c r="S1604" i="5"/>
  <c r="R1604" i="5"/>
  <c r="S2622" i="5"/>
  <c r="R2622" i="5"/>
  <c r="S1941" i="5"/>
  <c r="R1941" i="5"/>
  <c r="S2419" i="5"/>
  <c r="R2419" i="5"/>
  <c r="S2880" i="5"/>
  <c r="R2880" i="5"/>
  <c r="S1697" i="5"/>
  <c r="R1697" i="5"/>
  <c r="S1924" i="5"/>
  <c r="R1924" i="5"/>
  <c r="S2410" i="5"/>
  <c r="R2410" i="5"/>
  <c r="S1094" i="5"/>
  <c r="R1094" i="5"/>
  <c r="S1090" i="5"/>
  <c r="R1090" i="5"/>
  <c r="S1081" i="5"/>
  <c r="R1081" i="5"/>
  <c r="S1099" i="5"/>
  <c r="R1099" i="5"/>
  <c r="S1098" i="5"/>
  <c r="R1098" i="5"/>
  <c r="S1083" i="5"/>
  <c r="R1083" i="5"/>
  <c r="R998" i="5"/>
  <c r="S998" i="5"/>
  <c r="S829" i="5"/>
  <c r="R829" i="5"/>
  <c r="S2359" i="5"/>
  <c r="R2359" i="5"/>
  <c r="R1101" i="5"/>
  <c r="S1101" i="5"/>
  <c r="S698" i="5"/>
  <c r="R698" i="5"/>
  <c r="S2774" i="5"/>
  <c r="R2774" i="5"/>
  <c r="S105" i="5"/>
  <c r="R105" i="5"/>
  <c r="S373" i="5"/>
  <c r="R373" i="5"/>
  <c r="S1124" i="5"/>
  <c r="R1124" i="5"/>
  <c r="S1457" i="5"/>
  <c r="R1457" i="5"/>
  <c r="R1791" i="5"/>
  <c r="S1791" i="5"/>
  <c r="S912" i="5"/>
  <c r="R912" i="5"/>
  <c r="S1504" i="5"/>
  <c r="R1504" i="5"/>
  <c r="S1840" i="5"/>
  <c r="R1840" i="5"/>
  <c r="S2181" i="5"/>
  <c r="R2181" i="5"/>
  <c r="S185" i="5"/>
  <c r="R185" i="5"/>
  <c r="S177" i="5"/>
  <c r="R177" i="5"/>
  <c r="S347" i="5"/>
  <c r="R347" i="5"/>
  <c r="S531" i="5"/>
  <c r="R531" i="5"/>
  <c r="S1048" i="5"/>
  <c r="R1048" i="5"/>
  <c r="S940" i="5"/>
  <c r="R940" i="5"/>
  <c r="S1474" i="5"/>
  <c r="R1474" i="5"/>
  <c r="S1804" i="5"/>
  <c r="R1804" i="5"/>
  <c r="S2254" i="5"/>
  <c r="R2254" i="5"/>
  <c r="S2670" i="5"/>
  <c r="R2670" i="5"/>
  <c r="S2510" i="5"/>
  <c r="R2510" i="5"/>
  <c r="S2673" i="5"/>
  <c r="R2673" i="5"/>
  <c r="S2868" i="5"/>
  <c r="R2868" i="5"/>
  <c r="S374" i="5"/>
  <c r="R374" i="5"/>
  <c r="S691" i="5"/>
  <c r="R691" i="5"/>
  <c r="R837" i="5"/>
  <c r="S837" i="5"/>
  <c r="S521" i="5"/>
  <c r="R521" i="5"/>
  <c r="S2704" i="5"/>
  <c r="R2704" i="5"/>
  <c r="S1448" i="5"/>
  <c r="R1448" i="5"/>
  <c r="S1186" i="5"/>
  <c r="R1186" i="5"/>
  <c r="S316" i="5"/>
  <c r="R316" i="5"/>
  <c r="S2722" i="5"/>
  <c r="R2722" i="5"/>
  <c r="R398" i="5"/>
  <c r="S398" i="5"/>
  <c r="S156" i="5"/>
  <c r="R156" i="5"/>
  <c r="R2543" i="5"/>
  <c r="S2543" i="5"/>
  <c r="S2141" i="5"/>
  <c r="R2141" i="5"/>
  <c r="S620" i="5"/>
  <c r="R620" i="5"/>
  <c r="S133" i="5"/>
  <c r="R133" i="5"/>
  <c r="S517" i="5"/>
  <c r="R517" i="5"/>
  <c r="S1858" i="5"/>
  <c r="R1858" i="5"/>
  <c r="R1482" i="5"/>
  <c r="S1482" i="5"/>
  <c r="S365" i="5"/>
  <c r="R365" i="5"/>
  <c r="S2438" i="5"/>
  <c r="R2438" i="5"/>
  <c r="S1221" i="5"/>
  <c r="R1221" i="5"/>
  <c r="S1823" i="5"/>
  <c r="R1823" i="5"/>
  <c r="S685" i="5"/>
  <c r="R685" i="5"/>
  <c r="S2921" i="5"/>
  <c r="R2921" i="5"/>
  <c r="S1087" i="5"/>
  <c r="R1087" i="5"/>
  <c r="S315" i="5"/>
  <c r="R315" i="5"/>
  <c r="S725" i="5"/>
  <c r="R725" i="5"/>
  <c r="S1231" i="5"/>
  <c r="R1231" i="5"/>
  <c r="S1887" i="5"/>
  <c r="R1887" i="5"/>
  <c r="S2693" i="5"/>
  <c r="R2693" i="5"/>
  <c r="S1157" i="5"/>
  <c r="R1157" i="5"/>
  <c r="R2876" i="5"/>
  <c r="S2876" i="5"/>
  <c r="S454" i="5"/>
  <c r="R454" i="5"/>
  <c r="S1075" i="5"/>
  <c r="R1075" i="5"/>
  <c r="S1714" i="5"/>
  <c r="R1714" i="5"/>
  <c r="S2625" i="5"/>
  <c r="R2625" i="5"/>
  <c r="S220" i="5"/>
  <c r="R220" i="5"/>
  <c r="S664" i="5"/>
  <c r="R664" i="5"/>
  <c r="S931" i="5"/>
  <c r="R931" i="5"/>
  <c r="S1441" i="5"/>
  <c r="R1441" i="5"/>
  <c r="S2162" i="5"/>
  <c r="R2162" i="5"/>
  <c r="S2530" i="5"/>
  <c r="R2530" i="5"/>
  <c r="S1687" i="5"/>
  <c r="R1687" i="5"/>
  <c r="S378" i="5"/>
  <c r="R378" i="5"/>
  <c r="S914" i="5"/>
  <c r="R914" i="5"/>
  <c r="S1436" i="5"/>
  <c r="R1436" i="5"/>
  <c r="S2022" i="5"/>
  <c r="R2022" i="5"/>
  <c r="S2645" i="5"/>
  <c r="R2645" i="5"/>
  <c r="S700" i="5"/>
  <c r="R700" i="5"/>
  <c r="S1139" i="5"/>
  <c r="R1139" i="5"/>
  <c r="S2384" i="5"/>
  <c r="R2384" i="5"/>
  <c r="S2721" i="5"/>
  <c r="R2721" i="5"/>
  <c r="S276" i="5"/>
  <c r="R276" i="5"/>
  <c r="R863" i="5"/>
  <c r="S863" i="5"/>
  <c r="S1553" i="5"/>
  <c r="R1553" i="5"/>
  <c r="R1911" i="5"/>
  <c r="S1911" i="5"/>
  <c r="S2225" i="5"/>
  <c r="R2225" i="5"/>
  <c r="S2751" i="5"/>
  <c r="R2751" i="5"/>
  <c r="S1586" i="5"/>
  <c r="R1586" i="5"/>
  <c r="S1814" i="5"/>
  <c r="R1814" i="5"/>
  <c r="S2190" i="5"/>
  <c r="R2190" i="5"/>
  <c r="S2568" i="5"/>
  <c r="R2568" i="5"/>
  <c r="S2503" i="5"/>
  <c r="R2503" i="5"/>
  <c r="S484" i="5"/>
  <c r="R484" i="5"/>
  <c r="S1074" i="5"/>
  <c r="R1074" i="5"/>
  <c r="S1557" i="5"/>
  <c r="R1557" i="5"/>
  <c r="R1727" i="5"/>
  <c r="S1727" i="5"/>
  <c r="S2417" i="5"/>
  <c r="R2417" i="5"/>
  <c r="R111" i="5"/>
  <c r="S111" i="5"/>
  <c r="S244" i="5"/>
  <c r="R244" i="5"/>
  <c r="S499" i="5"/>
  <c r="R499" i="5"/>
  <c r="S1020" i="5"/>
  <c r="R1020" i="5"/>
  <c r="S1630" i="5"/>
  <c r="R1630" i="5"/>
  <c r="S2395" i="5"/>
  <c r="R2395" i="5"/>
  <c r="S33" i="5"/>
  <c r="R33" i="5"/>
  <c r="S2333" i="5"/>
  <c r="R2333" i="5"/>
  <c r="R1453" i="5"/>
  <c r="S1453" i="5"/>
  <c r="S2217" i="5"/>
  <c r="R2217" i="5"/>
  <c r="S2772" i="5"/>
  <c r="R2772" i="5"/>
  <c r="S423" i="5"/>
  <c r="R423" i="5"/>
  <c r="S1357" i="5"/>
  <c r="R1357" i="5"/>
  <c r="S1901" i="5"/>
  <c r="R1901" i="5"/>
  <c r="S289" i="5"/>
  <c r="R289" i="5"/>
  <c r="S459" i="5"/>
  <c r="R459" i="5"/>
  <c r="S383" i="5"/>
  <c r="R383" i="5"/>
  <c r="S1137" i="5"/>
  <c r="R1137" i="5"/>
  <c r="S1311" i="5"/>
  <c r="R1311" i="5"/>
  <c r="S1321" i="5"/>
  <c r="R1321" i="5"/>
  <c r="S1478" i="5"/>
  <c r="R1478" i="5"/>
  <c r="S1807" i="5"/>
  <c r="R1807" i="5"/>
  <c r="S2521" i="5"/>
  <c r="R2521" i="5"/>
  <c r="R2765" i="5"/>
  <c r="S2765" i="5"/>
  <c r="S412" i="5"/>
  <c r="R412" i="5"/>
  <c r="S1243" i="5"/>
  <c r="R1243" i="5"/>
  <c r="S1622" i="5"/>
  <c r="R1622" i="5"/>
  <c r="S1970" i="5"/>
  <c r="R1970" i="5"/>
  <c r="S2465" i="5"/>
  <c r="R2465" i="5"/>
  <c r="S121" i="5"/>
  <c r="R121" i="5"/>
  <c r="S713" i="5"/>
  <c r="R713" i="5"/>
  <c r="S1302" i="5"/>
  <c r="R1302" i="5"/>
  <c r="S2094" i="5"/>
  <c r="R2094" i="5"/>
  <c r="S2428" i="5"/>
  <c r="R2428" i="5"/>
  <c r="S2755" i="5"/>
  <c r="R2755" i="5"/>
  <c r="R416" i="5"/>
  <c r="S416" i="5"/>
  <c r="S1079" i="5"/>
  <c r="R1079" i="5"/>
  <c r="S1505" i="5"/>
  <c r="R1505" i="5"/>
  <c r="S1973" i="5"/>
  <c r="R1973" i="5"/>
  <c r="S2626" i="5"/>
  <c r="R2626" i="5"/>
  <c r="S147" i="5"/>
  <c r="R147" i="5"/>
  <c r="S827" i="5"/>
  <c r="R827" i="5"/>
  <c r="S1244" i="5"/>
  <c r="R1244" i="5"/>
  <c r="S1627" i="5"/>
  <c r="R1627" i="5"/>
  <c r="R1913" i="5"/>
  <c r="S1913" i="5"/>
  <c r="S2447" i="5"/>
  <c r="R2447" i="5"/>
  <c r="R66" i="5"/>
  <c r="S66" i="5"/>
  <c r="S356" i="5"/>
  <c r="R356" i="5"/>
  <c r="S503" i="5"/>
  <c r="R503" i="5"/>
  <c r="S585" i="5"/>
  <c r="R585" i="5"/>
  <c r="S747" i="5"/>
  <c r="R747" i="5"/>
  <c r="S823" i="5"/>
  <c r="R823" i="5"/>
  <c r="S1145" i="5"/>
  <c r="R1145" i="5"/>
  <c r="R1303" i="5"/>
  <c r="S1303" i="5"/>
  <c r="S1781" i="5"/>
  <c r="R1781" i="5"/>
  <c r="S2023" i="5"/>
  <c r="R2023" i="5"/>
  <c r="S2289" i="5"/>
  <c r="R2289" i="5"/>
  <c r="S2710" i="5"/>
  <c r="R2710" i="5"/>
  <c r="S1116" i="5"/>
  <c r="R1116" i="5"/>
  <c r="S1678" i="5"/>
  <c r="R1678" i="5"/>
  <c r="S2212" i="5"/>
  <c r="R2212" i="5"/>
  <c r="S2690" i="5"/>
  <c r="R2690" i="5"/>
  <c r="S54" i="5"/>
  <c r="R54" i="5"/>
  <c r="S732" i="5"/>
  <c r="R732" i="5"/>
  <c r="S1054" i="5"/>
  <c r="R1054" i="5"/>
  <c r="S1539" i="5"/>
  <c r="R1539" i="5"/>
  <c r="S2095" i="5"/>
  <c r="R2095" i="5"/>
  <c r="S2768" i="5"/>
  <c r="R2768" i="5"/>
  <c r="S537" i="5"/>
  <c r="R537" i="5"/>
  <c r="S1032" i="5"/>
  <c r="R1032" i="5"/>
  <c r="S1547" i="5"/>
  <c r="R1547" i="5"/>
  <c r="R2069" i="5"/>
  <c r="S2069" i="5"/>
  <c r="S2613" i="5"/>
  <c r="R2613" i="5"/>
  <c r="S235" i="5"/>
  <c r="R235" i="5"/>
  <c r="R389" i="5"/>
  <c r="S389" i="5"/>
  <c r="S667" i="5"/>
  <c r="R667" i="5"/>
  <c r="S1114" i="5"/>
  <c r="R1114" i="5"/>
  <c r="S2026" i="5"/>
  <c r="R2026" i="5"/>
  <c r="R2147" i="5"/>
  <c r="S2147" i="5"/>
  <c r="S2549" i="5"/>
  <c r="R2549" i="5"/>
  <c r="S2904" i="5"/>
  <c r="R2904" i="5"/>
  <c r="S281" i="5"/>
  <c r="R281" i="5"/>
  <c r="S736" i="5"/>
  <c r="R736" i="5"/>
  <c r="S1015" i="5"/>
  <c r="R1015" i="5"/>
  <c r="S1203" i="5"/>
  <c r="R1203" i="5"/>
  <c r="S1552" i="5"/>
  <c r="R1552" i="5"/>
  <c r="S2037" i="5"/>
  <c r="R2037" i="5"/>
  <c r="S2380" i="5"/>
  <c r="R2380" i="5"/>
  <c r="S2907" i="5"/>
  <c r="R2907" i="5"/>
  <c r="S331" i="5"/>
  <c r="R331" i="5"/>
  <c r="R2067" i="5"/>
  <c r="S2067" i="5"/>
  <c r="S1034" i="5"/>
  <c r="R1034" i="5"/>
  <c r="S1587" i="5"/>
  <c r="R1587" i="5"/>
  <c r="S1812" i="5"/>
  <c r="R1812" i="5"/>
  <c r="S2211" i="5"/>
  <c r="R2211" i="5"/>
  <c r="S2558" i="5"/>
  <c r="R2558" i="5"/>
  <c r="S2766" i="5"/>
  <c r="R2766" i="5"/>
  <c r="S2852" i="5"/>
  <c r="R2852" i="5"/>
  <c r="S247" i="5"/>
  <c r="R247" i="5"/>
  <c r="S375" i="5"/>
  <c r="R375" i="5"/>
  <c r="S803" i="5"/>
  <c r="R803" i="5"/>
  <c r="S1044" i="5"/>
  <c r="R1044" i="5"/>
  <c r="S1420" i="5"/>
  <c r="R1420" i="5"/>
  <c r="S1652" i="5"/>
  <c r="R1652" i="5"/>
  <c r="S1818" i="5"/>
  <c r="R1818" i="5"/>
  <c r="S2019" i="5"/>
  <c r="R2019" i="5"/>
  <c r="S2343" i="5"/>
  <c r="R2343" i="5"/>
  <c r="S2617" i="5"/>
  <c r="R2617" i="5"/>
  <c r="S34" i="5"/>
  <c r="R34" i="5"/>
  <c r="S170" i="5"/>
  <c r="R170" i="5"/>
  <c r="S719" i="5"/>
  <c r="R719" i="5"/>
  <c r="S930" i="5"/>
  <c r="R930" i="5"/>
  <c r="S1153" i="5"/>
  <c r="R1153" i="5"/>
  <c r="S1472" i="5"/>
  <c r="R1472" i="5"/>
  <c r="S1829" i="5"/>
  <c r="R1829" i="5"/>
  <c r="S1980" i="5"/>
  <c r="R1980" i="5"/>
  <c r="S2195" i="5"/>
  <c r="R2195" i="5"/>
  <c r="S2330" i="5"/>
  <c r="R2330" i="5"/>
  <c r="S2505" i="5"/>
  <c r="R2505" i="5"/>
  <c r="S2785" i="5"/>
  <c r="R2785" i="5"/>
  <c r="S1906" i="5"/>
  <c r="R1906" i="5"/>
  <c r="S750" i="5"/>
  <c r="R750" i="5"/>
  <c r="S1172" i="5"/>
  <c r="R1172" i="5"/>
  <c r="S1502" i="5"/>
  <c r="R1502" i="5"/>
  <c r="S2210" i="5"/>
  <c r="R2210" i="5"/>
  <c r="S2681" i="5"/>
  <c r="R2681" i="5"/>
  <c r="S37" i="5"/>
  <c r="R37" i="5"/>
  <c r="S334" i="5"/>
  <c r="R334" i="5"/>
  <c r="S515" i="5"/>
  <c r="R515" i="5"/>
  <c r="S811" i="5"/>
  <c r="R811" i="5"/>
  <c r="S984" i="5"/>
  <c r="R984" i="5"/>
  <c r="S1229" i="5"/>
  <c r="R1229" i="5"/>
  <c r="S1464" i="5"/>
  <c r="R1464" i="5"/>
  <c r="S1776" i="5"/>
  <c r="R1776" i="5"/>
  <c r="S2065" i="5"/>
  <c r="R2065" i="5"/>
  <c r="S2368" i="5"/>
  <c r="R2368" i="5"/>
  <c r="S2579" i="5"/>
  <c r="R2579" i="5"/>
  <c r="S2919" i="5"/>
  <c r="R2919" i="5"/>
  <c r="S611" i="5"/>
  <c r="R611" i="5"/>
  <c r="S1017" i="5"/>
  <c r="R1017" i="5"/>
  <c r="S1573" i="5"/>
  <c r="R1573" i="5"/>
  <c r="S1962" i="5"/>
  <c r="R1962" i="5"/>
  <c r="S2166" i="5"/>
  <c r="R2166" i="5"/>
  <c r="S101" i="5"/>
  <c r="R101" i="5"/>
  <c r="S630" i="5"/>
  <c r="R630" i="5"/>
  <c r="S1159" i="5"/>
  <c r="R1159" i="5"/>
  <c r="S1674" i="5"/>
  <c r="R1674" i="5"/>
  <c r="S2366" i="5"/>
  <c r="R2366" i="5"/>
  <c r="S209" i="5"/>
  <c r="R209" i="5"/>
  <c r="S590" i="5"/>
  <c r="R590" i="5"/>
  <c r="S1061" i="5"/>
  <c r="R1061" i="5"/>
  <c r="S1411" i="5"/>
  <c r="R1411" i="5"/>
  <c r="S1639" i="5"/>
  <c r="R1639" i="5"/>
  <c r="S2231" i="5"/>
  <c r="R2231" i="5"/>
  <c r="S2466" i="5"/>
  <c r="R2466" i="5"/>
  <c r="S2782" i="5"/>
  <c r="R2782" i="5"/>
  <c r="S149" i="5"/>
  <c r="R149" i="5"/>
  <c r="S348" i="5"/>
  <c r="R348" i="5"/>
  <c r="S753" i="5"/>
  <c r="R753" i="5"/>
  <c r="S1232" i="5"/>
  <c r="R1232" i="5"/>
  <c r="S1688" i="5"/>
  <c r="R1688" i="5"/>
  <c r="S1976" i="5"/>
  <c r="R1976" i="5"/>
  <c r="S962" i="5"/>
  <c r="R962" i="5"/>
  <c r="S1642" i="5"/>
  <c r="R1642" i="5"/>
  <c r="S1965" i="5"/>
  <c r="R1965" i="5"/>
  <c r="S2239" i="5"/>
  <c r="R2239" i="5"/>
  <c r="S2895" i="5"/>
  <c r="R2895" i="5"/>
  <c r="S189" i="5"/>
  <c r="R189" i="5"/>
  <c r="S124" i="5"/>
  <c r="R124" i="5"/>
  <c r="S602" i="5"/>
  <c r="R602" i="5"/>
  <c r="S996" i="5"/>
  <c r="R996" i="5"/>
  <c r="S871" i="5"/>
  <c r="R871" i="5"/>
  <c r="S1374" i="5"/>
  <c r="R1374" i="5"/>
  <c r="S1647" i="5"/>
  <c r="R1647" i="5"/>
  <c r="S1904" i="5"/>
  <c r="R1904" i="5"/>
  <c r="S2224" i="5"/>
  <c r="R2224" i="5"/>
  <c r="S2564" i="5"/>
  <c r="R2564" i="5"/>
  <c r="S2296" i="5"/>
  <c r="R2296" i="5"/>
  <c r="S2708" i="5"/>
  <c r="R2708" i="5"/>
  <c r="S2747" i="5"/>
  <c r="R2747" i="5"/>
  <c r="S403" i="5"/>
  <c r="R403" i="5"/>
  <c r="S1499" i="5"/>
  <c r="R1499" i="5"/>
  <c r="S2826" i="5"/>
  <c r="R2826" i="5"/>
  <c r="S428" i="5"/>
  <c r="R428" i="5"/>
  <c r="S724" i="5"/>
  <c r="R724" i="5"/>
  <c r="S2060" i="5"/>
  <c r="R2060" i="5"/>
  <c r="S15" i="5"/>
  <c r="R15" i="5"/>
  <c r="R690" i="5"/>
  <c r="S690" i="5"/>
  <c r="S1174" i="5"/>
  <c r="R1174" i="5"/>
  <c r="S2440" i="5"/>
  <c r="R2440" i="5"/>
  <c r="S1493" i="5"/>
  <c r="R1493" i="5"/>
  <c r="S490" i="5"/>
  <c r="R490" i="5"/>
  <c r="S2762" i="5"/>
  <c r="R2762" i="5"/>
  <c r="R1295" i="5"/>
  <c r="S1295" i="5"/>
  <c r="S1290" i="5"/>
  <c r="R1290" i="5"/>
  <c r="S1445" i="5"/>
  <c r="R1445" i="5"/>
  <c r="S2246" i="5"/>
  <c r="R2246" i="5"/>
  <c r="S1189" i="5"/>
  <c r="R1189" i="5"/>
  <c r="S223" i="5"/>
  <c r="R223" i="5"/>
  <c r="S761" i="5"/>
  <c r="R761" i="5"/>
  <c r="S1063" i="5"/>
  <c r="R1063" i="5"/>
  <c r="S144" i="5"/>
  <c r="R144" i="5"/>
  <c r="S31" i="5"/>
  <c r="R31" i="5"/>
  <c r="S1100" i="5"/>
  <c r="R1100" i="5"/>
  <c r="S918" i="5"/>
  <c r="R918" i="5"/>
  <c r="S1347" i="5"/>
  <c r="R1347" i="5"/>
  <c r="S1500" i="5"/>
  <c r="R1500" i="5"/>
  <c r="S1786" i="5"/>
  <c r="R1786" i="5"/>
  <c r="S2199" i="5"/>
  <c r="R2199" i="5"/>
  <c r="S2662" i="5"/>
  <c r="R2662" i="5"/>
  <c r="R2875" i="5"/>
  <c r="S2875" i="5"/>
  <c r="S2922" i="5"/>
  <c r="R2922" i="5"/>
  <c r="S377" i="5"/>
  <c r="R377" i="5"/>
  <c r="S821" i="5"/>
  <c r="R821" i="5"/>
  <c r="S1468" i="5"/>
  <c r="R1468" i="5"/>
  <c r="S1951" i="5"/>
  <c r="R1951" i="5"/>
  <c r="S2750" i="5"/>
  <c r="R2750" i="5"/>
  <c r="S358" i="5"/>
  <c r="R358" i="5"/>
  <c r="S783" i="5"/>
  <c r="R783" i="5"/>
  <c r="S1208" i="5"/>
  <c r="R1208" i="5"/>
  <c r="S1705" i="5"/>
  <c r="R1705" i="5"/>
  <c r="S2357" i="5"/>
  <c r="R2357" i="5"/>
  <c r="S2733" i="5"/>
  <c r="R2733" i="5"/>
  <c r="S106" i="5"/>
  <c r="R106" i="5"/>
  <c r="S446" i="5"/>
  <c r="R446" i="5"/>
  <c r="S701" i="5"/>
  <c r="R701" i="5"/>
  <c r="S849" i="5"/>
  <c r="R849" i="5"/>
  <c r="S1202" i="5"/>
  <c r="R1202" i="5"/>
  <c r="S1391" i="5"/>
  <c r="R1391" i="5"/>
  <c r="S1796" i="5"/>
  <c r="R1796" i="5"/>
  <c r="S2125" i="5"/>
  <c r="R2125" i="5"/>
  <c r="S2371" i="5"/>
  <c r="R2371" i="5"/>
  <c r="S2646" i="5"/>
  <c r="R2646" i="5"/>
  <c r="S2909" i="5"/>
  <c r="R2909" i="5"/>
  <c r="S312" i="5"/>
  <c r="R312" i="5"/>
  <c r="S805" i="5"/>
  <c r="R805" i="5"/>
  <c r="S1045" i="5"/>
  <c r="R1045" i="5"/>
  <c r="S1512" i="5"/>
  <c r="R1512" i="5"/>
  <c r="S1931" i="5"/>
  <c r="R1931" i="5"/>
  <c r="S2347" i="5"/>
  <c r="R2347" i="5"/>
  <c r="S555" i="5"/>
  <c r="R555" i="5"/>
  <c r="S457" i="5"/>
  <c r="R457" i="5"/>
  <c r="S919" i="5"/>
  <c r="R919" i="5"/>
  <c r="S2036" i="5"/>
  <c r="R2036" i="5"/>
  <c r="S2458" i="5"/>
  <c r="R2458" i="5"/>
  <c r="S2671" i="5"/>
  <c r="R2671" i="5"/>
  <c r="S162" i="5"/>
  <c r="R162" i="5"/>
  <c r="S304" i="5"/>
  <c r="R304" i="5"/>
  <c r="S833" i="5"/>
  <c r="R833" i="5"/>
  <c r="S1196" i="5"/>
  <c r="R1196" i="5"/>
  <c r="S1580" i="5"/>
  <c r="R1580" i="5"/>
  <c r="S1958" i="5"/>
  <c r="R1958" i="5"/>
  <c r="S2171" i="5"/>
  <c r="R2171" i="5"/>
  <c r="S2373" i="5"/>
  <c r="R2373" i="5"/>
  <c r="S2472" i="5"/>
  <c r="R2472" i="5"/>
  <c r="S1444" i="5"/>
  <c r="R1444" i="5"/>
  <c r="S1663" i="5"/>
  <c r="R1663" i="5"/>
  <c r="S1878" i="5"/>
  <c r="R1878" i="5"/>
  <c r="S2115" i="5"/>
  <c r="R2115" i="5"/>
  <c r="S2390" i="5"/>
  <c r="R2390" i="5"/>
  <c r="S2634" i="5"/>
  <c r="R2634" i="5"/>
  <c r="S2743" i="5"/>
  <c r="R2743" i="5"/>
  <c r="S70" i="5"/>
  <c r="R70" i="5"/>
  <c r="S430" i="5"/>
  <c r="R430" i="5"/>
  <c r="S702" i="5"/>
  <c r="R702" i="5"/>
  <c r="S1021" i="5"/>
  <c r="R1021" i="5"/>
  <c r="S1543" i="5"/>
  <c r="R1543" i="5"/>
  <c r="S1609" i="5"/>
  <c r="R1609" i="5"/>
  <c r="S1857" i="5"/>
  <c r="R1857" i="5"/>
  <c r="S2274" i="5"/>
  <c r="R2274" i="5"/>
  <c r="S2502" i="5"/>
  <c r="R2502" i="5"/>
  <c r="S148" i="5"/>
  <c r="R148" i="5"/>
  <c r="S336" i="5"/>
  <c r="R336" i="5"/>
  <c r="S461" i="5"/>
  <c r="R461" i="5"/>
  <c r="S976" i="5"/>
  <c r="R976" i="5"/>
  <c r="S1556" i="5"/>
  <c r="R1556" i="5"/>
  <c r="S1833" i="5"/>
  <c r="R1833" i="5"/>
  <c r="S2238" i="5"/>
  <c r="R2238" i="5"/>
  <c r="S2485" i="5"/>
  <c r="R2485" i="5"/>
  <c r="S2855" i="5"/>
  <c r="R2855" i="5"/>
  <c r="S307" i="5"/>
  <c r="R307" i="5"/>
  <c r="S867" i="5"/>
  <c r="R867" i="5"/>
  <c r="S1351" i="5"/>
  <c r="R1351" i="5"/>
  <c r="S1819" i="5"/>
  <c r="R1819" i="5"/>
  <c r="S2321" i="5"/>
  <c r="R2321" i="5"/>
  <c r="S2712" i="5"/>
  <c r="R2712" i="5"/>
  <c r="S94" i="5"/>
  <c r="R94" i="5"/>
  <c r="S455" i="5"/>
  <c r="R455" i="5"/>
  <c r="S676" i="5"/>
  <c r="R676" i="5"/>
  <c r="R1135" i="5"/>
  <c r="S1135" i="5"/>
  <c r="S1566" i="5"/>
  <c r="R1566" i="5"/>
  <c r="S1888" i="5"/>
  <c r="R1888" i="5"/>
  <c r="S2049" i="5"/>
  <c r="R2049" i="5"/>
  <c r="S2421" i="5"/>
  <c r="R2421" i="5"/>
  <c r="S399" i="5"/>
  <c r="R399" i="5"/>
  <c r="S1223" i="5"/>
  <c r="R1223" i="5"/>
  <c r="S1716" i="5"/>
  <c r="R1716" i="5"/>
  <c r="S2281" i="5"/>
  <c r="R2281" i="5"/>
  <c r="S89" i="5"/>
  <c r="R89" i="5"/>
  <c r="S782" i="5"/>
  <c r="R782" i="5"/>
  <c r="S1272" i="5"/>
  <c r="R1272" i="5"/>
  <c r="S1631" i="5"/>
  <c r="R1631" i="5"/>
  <c r="S1892" i="5"/>
  <c r="R1892" i="5"/>
  <c r="S2400" i="5"/>
  <c r="R2400" i="5"/>
  <c r="S2885" i="5"/>
  <c r="R2885" i="5"/>
  <c r="S130" i="5"/>
  <c r="R130" i="5"/>
  <c r="S556" i="5"/>
  <c r="R556" i="5"/>
  <c r="S939" i="5"/>
  <c r="R939" i="5"/>
  <c r="S1245" i="5"/>
  <c r="R1245" i="5"/>
  <c r="S1313" i="5"/>
  <c r="R1313" i="5"/>
  <c r="S1360" i="5"/>
  <c r="R1360" i="5"/>
  <c r="S1794" i="5"/>
  <c r="R1794" i="5"/>
  <c r="S1319" i="5"/>
  <c r="R1319" i="5"/>
  <c r="S2588" i="5"/>
  <c r="R2588" i="5"/>
  <c r="S2841" i="5"/>
  <c r="R2841" i="5"/>
  <c r="S80" i="5"/>
  <c r="R80" i="5"/>
  <c r="S340" i="5"/>
  <c r="R340" i="5"/>
  <c r="S742" i="5"/>
  <c r="R742" i="5"/>
  <c r="S1266" i="5"/>
  <c r="R1266" i="5"/>
  <c r="S1392" i="5"/>
  <c r="R1392" i="5"/>
  <c r="S1777" i="5"/>
  <c r="R1777" i="5"/>
  <c r="S2020" i="5"/>
  <c r="R2020" i="5"/>
  <c r="S2393" i="5"/>
  <c r="R2393" i="5"/>
  <c r="S134" i="5"/>
  <c r="R134" i="5"/>
  <c r="S596" i="5"/>
  <c r="R596" i="5"/>
  <c r="S995" i="5"/>
  <c r="R995" i="5"/>
  <c r="S1561" i="5"/>
  <c r="R1561" i="5"/>
  <c r="S2016" i="5"/>
  <c r="R2016" i="5"/>
  <c r="S2234" i="5"/>
  <c r="R2234" i="5"/>
  <c r="S2538" i="5"/>
  <c r="R2538" i="5"/>
  <c r="S2891" i="5"/>
  <c r="R2891" i="5"/>
  <c r="S424" i="5"/>
  <c r="R424" i="5"/>
  <c r="S900" i="5"/>
  <c r="R900" i="5"/>
  <c r="S1400" i="5"/>
  <c r="R1400" i="5"/>
  <c r="S1548" i="5"/>
  <c r="R1548" i="5"/>
  <c r="S2311" i="5"/>
  <c r="R2311" i="5"/>
  <c r="S2831" i="5"/>
  <c r="R2831" i="5"/>
  <c r="R280" i="5"/>
  <c r="S280" i="5"/>
  <c r="S684" i="5"/>
  <c r="R684" i="5"/>
  <c r="S1073" i="5"/>
  <c r="R1073" i="5"/>
  <c r="S1629" i="5"/>
  <c r="R1629" i="5"/>
  <c r="S1992" i="5"/>
  <c r="R1992" i="5"/>
  <c r="R23" i="5"/>
  <c r="S23" i="5"/>
  <c r="S273" i="5"/>
  <c r="R273" i="5"/>
  <c r="S489" i="5"/>
  <c r="R489" i="5"/>
  <c r="S564" i="5"/>
  <c r="R564" i="5"/>
  <c r="S651" i="5"/>
  <c r="R651" i="5"/>
  <c r="S762" i="5"/>
  <c r="R762" i="5"/>
  <c r="R949" i="5"/>
  <c r="S949" i="5"/>
  <c r="S1479" i="5"/>
  <c r="R1479" i="5"/>
  <c r="S1774" i="5"/>
  <c r="R1774" i="5"/>
  <c r="S1826" i="5"/>
  <c r="R1826" i="5"/>
  <c r="S2028" i="5"/>
  <c r="R2028" i="5"/>
  <c r="S2054" i="5"/>
  <c r="R2054" i="5"/>
  <c r="S2097" i="5"/>
  <c r="R2097" i="5"/>
  <c r="S2204" i="5"/>
  <c r="R2204" i="5"/>
  <c r="S2306" i="5"/>
  <c r="R2306" i="5"/>
  <c r="S2382" i="5"/>
  <c r="R2382" i="5"/>
  <c r="R2578" i="5"/>
  <c r="S2578" i="5"/>
  <c r="S2666" i="5"/>
  <c r="R2666" i="5"/>
  <c r="S2591" i="5"/>
  <c r="R2591" i="5"/>
  <c r="S2918" i="5"/>
  <c r="R2918" i="5"/>
  <c r="S226" i="5"/>
  <c r="R226" i="5"/>
  <c r="S319" i="5"/>
  <c r="R319" i="5"/>
  <c r="S429" i="5"/>
  <c r="R429" i="5"/>
  <c r="S581" i="5"/>
  <c r="R581" i="5"/>
  <c r="S778" i="5"/>
  <c r="R778" i="5"/>
  <c r="R963" i="5"/>
  <c r="S963" i="5"/>
  <c r="S1064" i="5"/>
  <c r="R1064" i="5"/>
  <c r="S1362" i="5"/>
  <c r="R1362" i="5"/>
  <c r="S1572" i="5"/>
  <c r="R1572" i="5"/>
  <c r="S1718" i="5"/>
  <c r="R1718" i="5"/>
  <c r="S2155" i="5"/>
  <c r="R2155" i="5"/>
  <c r="R2420" i="5"/>
  <c r="S2420" i="5"/>
  <c r="S2753" i="5"/>
  <c r="R2753" i="5"/>
  <c r="S50" i="5"/>
  <c r="R50" i="5"/>
  <c r="S433" i="5"/>
  <c r="R433" i="5"/>
  <c r="S773" i="5"/>
  <c r="R773" i="5"/>
  <c r="S1121" i="5"/>
  <c r="R1121" i="5"/>
  <c r="S1376" i="5"/>
  <c r="R1376" i="5"/>
  <c r="S1664" i="5"/>
  <c r="R1664" i="5"/>
  <c r="S1967" i="5"/>
  <c r="R1967" i="5"/>
  <c r="S2443" i="5"/>
  <c r="R2443" i="5"/>
  <c r="R2926" i="5"/>
  <c r="S2926" i="5"/>
  <c r="S431" i="5"/>
  <c r="R431" i="5"/>
  <c r="R731" i="5"/>
  <c r="S731" i="5"/>
  <c r="S1111" i="5"/>
  <c r="R1111" i="5"/>
  <c r="S1289" i="5"/>
  <c r="R1289" i="5"/>
  <c r="S1830" i="5"/>
  <c r="R1830" i="5"/>
  <c r="S2290" i="5"/>
  <c r="R2290" i="5"/>
  <c r="S2711" i="5"/>
  <c r="R2711" i="5"/>
  <c r="S2854" i="5"/>
  <c r="R2854" i="5"/>
  <c r="S269" i="5"/>
  <c r="R269" i="5"/>
  <c r="S439" i="5"/>
  <c r="R439" i="5"/>
  <c r="S710" i="5"/>
  <c r="R710" i="5"/>
  <c r="S1226" i="5"/>
  <c r="R1226" i="5"/>
  <c r="S2127" i="5"/>
  <c r="R2127" i="5"/>
  <c r="R72" i="5"/>
  <c r="S72" i="5"/>
  <c r="S1728" i="5"/>
  <c r="R1728" i="5"/>
  <c r="S2052" i="5"/>
  <c r="R2052" i="5"/>
  <c r="S2364" i="5"/>
  <c r="R2364" i="5"/>
  <c r="S2021" i="5"/>
  <c r="R2021" i="5"/>
  <c r="S11" i="5"/>
  <c r="R11" i="5"/>
  <c r="S287" i="5"/>
  <c r="R287" i="5"/>
  <c r="S613" i="5"/>
  <c r="R613" i="5"/>
  <c r="S860" i="5"/>
  <c r="R860" i="5"/>
  <c r="S945" i="5"/>
  <c r="R945" i="5"/>
  <c r="S1107" i="5"/>
  <c r="R1107" i="5"/>
  <c r="S1541" i="5"/>
  <c r="R1541" i="5"/>
  <c r="S1634" i="5"/>
  <c r="R1634" i="5"/>
  <c r="S1789" i="5"/>
  <c r="R1789" i="5"/>
  <c r="R2043" i="5"/>
  <c r="S2043" i="5"/>
  <c r="S2229" i="5"/>
  <c r="R2229" i="5"/>
  <c r="S2570" i="5"/>
  <c r="R2570" i="5"/>
  <c r="S2790" i="5"/>
  <c r="R2790" i="5"/>
  <c r="R2886" i="5"/>
  <c r="S2886" i="5"/>
  <c r="R153" i="5"/>
  <c r="S153" i="5"/>
  <c r="S311" i="5"/>
  <c r="R311" i="5"/>
  <c r="S592" i="5"/>
  <c r="R592" i="5"/>
  <c r="S887" i="5"/>
  <c r="R887" i="5"/>
  <c r="S980" i="5"/>
  <c r="R980" i="5"/>
  <c r="S1220" i="5"/>
  <c r="R1220" i="5"/>
  <c r="S1551" i="5"/>
  <c r="R1551" i="5"/>
  <c r="R2548" i="5"/>
  <c r="S2548" i="5"/>
  <c r="S1698" i="5"/>
  <c r="R1698" i="5"/>
  <c r="S1908" i="5"/>
  <c r="R1908" i="5"/>
  <c r="S2151" i="5"/>
  <c r="R2151" i="5"/>
  <c r="S2412" i="5"/>
  <c r="R2412" i="5"/>
  <c r="R2758" i="5"/>
  <c r="S2758" i="5"/>
  <c r="S2900" i="5"/>
  <c r="R2900" i="5"/>
  <c r="S119" i="5"/>
  <c r="R119" i="5"/>
  <c r="S540" i="5"/>
  <c r="R540" i="5"/>
  <c r="S817" i="5"/>
  <c r="R817" i="5"/>
  <c r="S951" i="5"/>
  <c r="R951" i="5"/>
  <c r="R2869" i="5"/>
  <c r="S2869" i="5"/>
  <c r="S1258" i="5"/>
  <c r="R1258" i="5"/>
  <c r="S1585" i="5"/>
  <c r="R1585" i="5"/>
  <c r="S1754" i="5"/>
  <c r="R1754" i="5"/>
  <c r="S1869" i="5"/>
  <c r="R1869" i="5"/>
  <c r="S2041" i="5"/>
  <c r="R2041" i="5"/>
  <c r="S2233" i="5"/>
  <c r="R2233" i="5"/>
  <c r="S2437" i="5"/>
  <c r="R2437" i="5"/>
  <c r="S2827" i="5"/>
  <c r="R2827" i="5"/>
  <c r="S2864" i="5"/>
  <c r="R2864" i="5"/>
  <c r="S577" i="5"/>
  <c r="R577" i="5"/>
  <c r="S838" i="5"/>
  <c r="R838" i="5"/>
  <c r="S1264" i="5"/>
  <c r="R1264" i="5"/>
  <c r="S2017" i="5"/>
  <c r="R2017" i="5"/>
  <c r="S2258" i="5"/>
  <c r="R2258" i="5"/>
  <c r="S2615" i="5"/>
  <c r="R2615" i="5"/>
  <c r="S2749" i="5"/>
  <c r="R2749" i="5"/>
  <c r="S9" i="5"/>
  <c r="R9" i="5"/>
  <c r="S217" i="5"/>
  <c r="R217" i="5"/>
  <c r="S369" i="5"/>
  <c r="R369" i="5"/>
  <c r="S550" i="5"/>
  <c r="R550" i="5"/>
  <c r="S785" i="5"/>
  <c r="R785" i="5"/>
  <c r="S877" i="5"/>
  <c r="R877" i="5"/>
  <c r="S1024" i="5"/>
  <c r="R1024" i="5"/>
  <c r="S1261" i="5"/>
  <c r="R1261" i="5"/>
  <c r="S1394" i="5"/>
  <c r="R1394" i="5"/>
  <c r="R1659" i="5"/>
  <c r="S1659" i="5"/>
  <c r="R1825" i="5"/>
  <c r="S1825" i="5"/>
  <c r="R2035" i="5"/>
  <c r="S2035" i="5"/>
  <c r="S2342" i="5"/>
  <c r="R2342" i="5"/>
  <c r="R2389" i="5"/>
  <c r="S2389" i="5"/>
  <c r="S2460" i="5"/>
  <c r="R2460" i="5"/>
  <c r="S2598" i="5"/>
  <c r="R2598" i="5"/>
  <c r="S2871" i="5"/>
  <c r="R2871" i="5"/>
  <c r="S169" i="5"/>
  <c r="R169" i="5"/>
  <c r="S566" i="5"/>
  <c r="R566" i="5"/>
  <c r="S836" i="5"/>
  <c r="R836" i="5"/>
  <c r="S1151" i="5"/>
  <c r="R1151" i="5"/>
  <c r="S1473" i="5"/>
  <c r="R1473" i="5"/>
  <c r="R1643" i="5"/>
  <c r="S1643" i="5"/>
  <c r="S2089" i="5"/>
  <c r="R2089" i="5"/>
  <c r="S2291" i="5"/>
  <c r="R2291" i="5"/>
  <c r="S2719" i="5"/>
  <c r="R2719" i="5"/>
  <c r="S228" i="5"/>
  <c r="R228" i="5"/>
  <c r="S507" i="5"/>
  <c r="R507" i="5"/>
  <c r="S648" i="5"/>
  <c r="R648" i="5"/>
  <c r="S2272" i="5"/>
  <c r="R2272" i="5"/>
  <c r="S966" i="5"/>
  <c r="R966" i="5"/>
  <c r="S1341" i="5"/>
  <c r="R1341" i="5"/>
  <c r="S1756" i="5"/>
  <c r="R1756" i="5"/>
  <c r="S2323" i="5"/>
  <c r="R2323" i="5"/>
  <c r="S2341" i="5"/>
  <c r="R2341" i="5"/>
  <c r="S245" i="5"/>
  <c r="R245" i="5"/>
  <c r="S522" i="5"/>
  <c r="R522" i="5"/>
  <c r="S623" i="5"/>
  <c r="R623" i="5"/>
  <c r="S1035" i="5"/>
  <c r="R1035" i="5"/>
  <c r="S1163" i="5"/>
  <c r="R1163" i="5"/>
  <c r="S1486" i="5"/>
  <c r="R1486" i="5"/>
  <c r="S1635" i="5"/>
  <c r="R1635" i="5"/>
  <c r="S1721" i="5"/>
  <c r="R1721" i="5"/>
  <c r="R2405" i="5"/>
  <c r="S2405" i="5"/>
  <c r="S2582" i="5"/>
  <c r="R2582" i="5"/>
  <c r="S2802" i="5"/>
  <c r="R2802" i="5"/>
  <c r="S341" i="5"/>
  <c r="R341" i="5"/>
  <c r="S859" i="5"/>
  <c r="R859" i="5"/>
  <c r="S1260" i="5"/>
  <c r="R1260" i="5"/>
  <c r="S186" i="5"/>
  <c r="R186" i="5"/>
  <c r="S2099" i="5"/>
  <c r="R2099" i="5"/>
  <c r="S1409" i="5"/>
  <c r="R1409" i="5"/>
  <c r="R1782" i="5"/>
  <c r="S1782" i="5"/>
  <c r="S2088" i="5"/>
  <c r="R2088" i="5"/>
  <c r="S2717" i="5"/>
  <c r="R2717" i="5"/>
  <c r="S187" i="5"/>
  <c r="R187" i="5"/>
  <c r="S81" i="5"/>
  <c r="R81" i="5"/>
  <c r="S835" i="5"/>
  <c r="R835" i="5"/>
  <c r="R841" i="5"/>
  <c r="S841" i="5"/>
  <c r="S1038" i="5"/>
  <c r="R1038" i="5"/>
  <c r="S1589" i="5"/>
  <c r="R1589" i="5"/>
  <c r="S1935" i="5"/>
  <c r="R1935" i="5"/>
  <c r="S2259" i="5"/>
  <c r="R2259" i="5"/>
  <c r="S2203" i="5"/>
  <c r="R2203" i="5"/>
  <c r="R2650" i="5"/>
  <c r="S2650" i="5"/>
  <c r="R2862" i="5"/>
  <c r="S2862" i="5"/>
  <c r="S53" i="5"/>
  <c r="R53" i="5"/>
  <c r="S644" i="5"/>
  <c r="R644" i="5"/>
  <c r="S204" i="5"/>
  <c r="R204" i="5"/>
  <c r="R2691" i="5"/>
  <c r="S2691" i="5"/>
  <c r="S2329" i="5"/>
  <c r="R2329" i="5"/>
  <c r="S1332" i="5"/>
  <c r="R1332" i="5"/>
  <c r="S831" i="5"/>
  <c r="R831" i="5"/>
  <c r="R1805" i="5"/>
  <c r="S1805" i="5"/>
  <c r="S1625" i="5"/>
  <c r="R1625" i="5"/>
  <c r="S2495" i="5"/>
  <c r="R2495" i="5"/>
  <c r="S2122" i="5"/>
  <c r="R2122" i="5"/>
  <c r="S2128" i="5"/>
  <c r="R2128" i="5"/>
  <c r="S1619" i="5"/>
  <c r="R1619" i="5"/>
  <c r="S511" i="5"/>
  <c r="R511" i="5"/>
  <c r="S2236" i="5"/>
  <c r="R2236" i="5"/>
  <c r="S2773" i="5"/>
  <c r="R2773" i="5"/>
  <c r="S107" i="5"/>
  <c r="R107" i="5"/>
  <c r="S143" i="5"/>
  <c r="R143" i="5"/>
  <c r="S193" i="5"/>
  <c r="R193" i="5"/>
  <c r="S2805" i="5"/>
  <c r="R2805" i="5"/>
  <c r="S1692" i="5"/>
  <c r="R1692" i="5"/>
  <c r="S1102" i="5"/>
  <c r="R1102" i="5"/>
  <c r="S819" i="5"/>
  <c r="R819" i="5"/>
  <c r="S18" i="5"/>
  <c r="R18" i="5"/>
  <c r="S301" i="5"/>
  <c r="R301" i="5"/>
  <c r="S441" i="5"/>
  <c r="R441" i="5"/>
  <c r="S722" i="5"/>
  <c r="R722" i="5"/>
  <c r="S2884" i="5"/>
  <c r="R2884" i="5"/>
  <c r="S921" i="5"/>
  <c r="R921" i="5"/>
  <c r="S1068" i="5"/>
  <c r="R1068" i="5"/>
  <c r="S1378" i="5"/>
  <c r="R1378" i="5"/>
  <c r="S1449" i="5"/>
  <c r="R1449" i="5"/>
  <c r="S1546" i="5"/>
  <c r="R1546" i="5"/>
  <c r="S1680" i="5"/>
  <c r="R1680" i="5"/>
  <c r="S1864" i="5"/>
  <c r="R1864" i="5"/>
  <c r="S2096" i="5"/>
  <c r="R2096" i="5"/>
  <c r="S2200" i="5"/>
  <c r="R2200" i="5"/>
  <c r="S2473" i="5"/>
  <c r="R2473" i="5"/>
  <c r="S2667" i="5"/>
  <c r="R2667" i="5"/>
  <c r="S2744" i="5"/>
  <c r="R2744" i="5"/>
  <c r="S2879" i="5"/>
  <c r="R2879" i="5"/>
  <c r="S1042" i="5"/>
  <c r="R1042" i="5"/>
  <c r="S233" i="5"/>
  <c r="R233" i="5"/>
  <c r="S2335" i="5"/>
  <c r="R2335" i="5"/>
  <c r="S843" i="5"/>
  <c r="R843" i="5"/>
  <c r="S1033" i="5"/>
  <c r="R1033" i="5"/>
  <c r="S1480" i="5"/>
  <c r="R1480" i="5"/>
  <c r="S1614" i="5"/>
  <c r="R1614" i="5"/>
  <c r="S1999" i="5"/>
  <c r="R1999" i="5"/>
  <c r="S2487" i="5"/>
  <c r="R2487" i="5"/>
  <c r="S2856" i="5"/>
  <c r="R2856" i="5"/>
  <c r="S40" i="5"/>
  <c r="R40" i="5"/>
  <c r="S142" i="5"/>
  <c r="R142" i="5"/>
  <c r="S413" i="5"/>
  <c r="R413" i="5"/>
  <c r="S678" i="5"/>
  <c r="R678" i="5"/>
  <c r="S800" i="5"/>
  <c r="R800" i="5"/>
  <c r="S1010" i="5"/>
  <c r="R1010" i="5"/>
  <c r="S1216" i="5"/>
  <c r="R1216" i="5"/>
  <c r="S1508" i="5"/>
  <c r="R1508" i="5"/>
  <c r="S1709" i="5"/>
  <c r="R1709" i="5"/>
  <c r="S2126" i="5"/>
  <c r="R2126" i="5"/>
  <c r="S2418" i="5"/>
  <c r="R2418" i="5"/>
  <c r="S2520" i="5"/>
  <c r="R2520" i="5"/>
  <c r="S2746" i="5"/>
  <c r="R2746" i="5"/>
  <c r="S38" i="5"/>
  <c r="R38" i="5"/>
  <c r="S164" i="5"/>
  <c r="R164" i="5"/>
  <c r="S382" i="5"/>
  <c r="R382" i="5"/>
  <c r="S463" i="5"/>
  <c r="R463" i="5"/>
  <c r="S656" i="5"/>
  <c r="R656" i="5"/>
  <c r="S706" i="5"/>
  <c r="R706" i="5"/>
  <c r="S772" i="5"/>
  <c r="R772" i="5"/>
  <c r="S866" i="5"/>
  <c r="R866" i="5"/>
  <c r="S1180" i="5"/>
  <c r="R1180" i="5"/>
  <c r="S986" i="5"/>
  <c r="R986" i="5"/>
  <c r="S1427" i="5"/>
  <c r="R1427" i="5"/>
  <c r="S1693" i="5"/>
  <c r="R1693" i="5"/>
  <c r="S1815" i="5"/>
  <c r="R1815" i="5"/>
  <c r="S1890" i="5"/>
  <c r="R1890" i="5"/>
  <c r="S2130" i="5"/>
  <c r="R2130" i="5"/>
  <c r="S2280" i="5"/>
  <c r="R2280" i="5"/>
  <c r="S2439" i="5"/>
  <c r="R2439" i="5"/>
  <c r="S2529" i="5"/>
  <c r="R2529" i="5"/>
  <c r="S2658" i="5"/>
  <c r="R2658" i="5"/>
  <c r="S2824" i="5"/>
  <c r="R2824" i="5"/>
  <c r="S2910" i="5"/>
  <c r="R2910" i="5"/>
  <c r="S47" i="5"/>
  <c r="R47" i="5"/>
  <c r="S110" i="5"/>
  <c r="R110" i="5"/>
  <c r="S328" i="5"/>
  <c r="R328" i="5"/>
  <c r="S535" i="5"/>
  <c r="R535" i="5"/>
  <c r="S910" i="5"/>
  <c r="R910" i="5"/>
  <c r="S964" i="5"/>
  <c r="R964" i="5"/>
  <c r="S1047" i="5"/>
  <c r="R1047" i="5"/>
  <c r="S1422" i="5"/>
  <c r="R1422" i="5"/>
  <c r="S2676" i="5"/>
  <c r="R2676" i="5"/>
  <c r="S1783" i="5"/>
  <c r="R1783" i="5"/>
  <c r="S1989" i="5"/>
  <c r="R1989" i="5"/>
  <c r="S2150" i="5"/>
  <c r="R2150" i="5"/>
  <c r="R2370" i="5"/>
  <c r="S2370" i="5"/>
  <c r="S2557" i="5"/>
  <c r="R2557" i="5"/>
  <c r="S5" i="5"/>
  <c r="R5" i="5"/>
  <c r="S392" i="5"/>
  <c r="R392" i="5"/>
  <c r="S557" i="5"/>
  <c r="R557" i="5"/>
  <c r="S777" i="5"/>
  <c r="R777" i="5"/>
  <c r="S937" i="5"/>
  <c r="R937" i="5"/>
  <c r="S1138" i="5"/>
  <c r="R1138" i="5"/>
  <c r="S1800" i="5"/>
  <c r="R1800" i="5"/>
  <c r="S2149" i="5"/>
  <c r="R2149" i="5"/>
  <c r="S2353" i="5"/>
  <c r="R2353" i="5"/>
  <c r="S2467" i="5"/>
  <c r="R2467" i="5"/>
  <c r="S2583" i="5"/>
  <c r="R2583" i="5"/>
  <c r="S2702" i="5"/>
  <c r="R2702" i="5"/>
  <c r="S2915" i="5"/>
  <c r="R2915" i="5"/>
  <c r="S161" i="5"/>
  <c r="R161" i="5"/>
  <c r="S246" i="5"/>
  <c r="R246" i="5"/>
  <c r="S417" i="5"/>
  <c r="R417" i="5"/>
  <c r="S660" i="5"/>
  <c r="R660" i="5"/>
  <c r="S862" i="5"/>
  <c r="R862" i="5"/>
  <c r="S1077" i="5"/>
  <c r="R1077" i="5"/>
  <c r="S1209" i="5"/>
  <c r="R1209" i="5"/>
  <c r="S1440" i="5"/>
  <c r="R1440" i="5"/>
  <c r="S1753" i="5"/>
  <c r="R1753" i="5"/>
  <c r="S1845" i="5"/>
  <c r="R1845" i="5"/>
  <c r="S1909" i="5"/>
  <c r="R1909" i="5"/>
  <c r="S1959" i="5"/>
  <c r="R1959" i="5"/>
  <c r="S2062" i="5"/>
  <c r="R2062" i="5"/>
  <c r="S2222" i="5"/>
  <c r="R2222" i="5"/>
  <c r="S2273" i="5"/>
  <c r="R2273" i="5"/>
  <c r="S2399" i="5"/>
  <c r="R2399" i="5"/>
  <c r="S2745" i="5"/>
  <c r="R2745" i="5"/>
  <c r="S1304" i="5"/>
  <c r="R1304" i="5"/>
  <c r="S1417" i="5"/>
  <c r="R1417" i="5"/>
  <c r="R1509" i="5"/>
  <c r="S1509" i="5"/>
  <c r="S1607" i="5"/>
  <c r="R1607" i="5"/>
  <c r="S1726" i="5"/>
  <c r="R1726" i="5"/>
  <c r="S1811" i="5"/>
  <c r="R1811" i="5"/>
  <c r="S1936" i="5"/>
  <c r="R1936" i="5"/>
  <c r="S1995" i="5"/>
  <c r="R1995" i="5"/>
  <c r="S2170" i="5"/>
  <c r="R2170" i="5"/>
  <c r="S2325" i="5"/>
  <c r="R2325" i="5"/>
  <c r="S2456" i="5"/>
  <c r="R2456" i="5"/>
  <c r="S2567" i="5"/>
  <c r="R2567" i="5"/>
  <c r="S2636" i="5"/>
  <c r="R2636" i="5"/>
  <c r="S2659" i="5"/>
  <c r="R2659" i="5"/>
  <c r="S2767" i="5"/>
  <c r="R2767" i="5"/>
  <c r="S2923" i="5"/>
  <c r="R2923" i="5"/>
  <c r="S126" i="5"/>
  <c r="R126" i="5"/>
  <c r="S290" i="5"/>
  <c r="R290" i="5"/>
  <c r="S447" i="5"/>
  <c r="R447" i="5"/>
  <c r="S680" i="5"/>
  <c r="R680" i="5"/>
  <c r="S738" i="5"/>
  <c r="R738" i="5"/>
  <c r="S816" i="5"/>
  <c r="R816" i="5"/>
  <c r="S1071" i="5"/>
  <c r="R1071" i="5"/>
  <c r="S1358" i="5"/>
  <c r="R1358" i="5"/>
  <c r="S1544" i="5"/>
  <c r="R1544" i="5"/>
  <c r="S1611" i="5"/>
  <c r="R1611" i="5"/>
  <c r="S1702" i="5"/>
  <c r="R1702" i="5"/>
  <c r="S1876" i="5"/>
  <c r="R1876" i="5"/>
  <c r="S2148" i="5"/>
  <c r="R2148" i="5"/>
  <c r="S2345" i="5"/>
  <c r="R2345" i="5"/>
  <c r="S2498" i="5"/>
  <c r="R2498" i="5"/>
  <c r="S2581" i="5"/>
  <c r="R2581" i="5"/>
  <c r="S2506" i="5"/>
  <c r="R2506" i="5"/>
  <c r="S151" i="5"/>
  <c r="R151" i="5"/>
  <c r="S234" i="5"/>
  <c r="R234" i="5"/>
  <c r="S380" i="5"/>
  <c r="R380" i="5"/>
  <c r="S442" i="5"/>
  <c r="R442" i="5"/>
  <c r="S473" i="5"/>
  <c r="R473" i="5"/>
  <c r="S672" i="5"/>
  <c r="R672" i="5"/>
  <c r="S830" i="5"/>
  <c r="R830" i="5"/>
  <c r="S989" i="5"/>
  <c r="R989" i="5"/>
  <c r="S1133" i="5"/>
  <c r="R1133" i="5"/>
  <c r="R851" i="5"/>
  <c r="S851" i="5"/>
  <c r="S1588" i="5"/>
  <c r="R1588" i="5"/>
  <c r="S2546" i="5"/>
  <c r="R2546" i="5"/>
  <c r="S1937" i="5"/>
  <c r="R1937" i="5"/>
  <c r="S2129" i="5"/>
  <c r="R2129" i="5"/>
  <c r="S2317" i="5"/>
  <c r="R2317" i="5"/>
  <c r="S2488" i="5"/>
  <c r="R2488" i="5"/>
  <c r="S2729" i="5"/>
  <c r="R2729" i="5"/>
  <c r="S2924" i="5"/>
  <c r="R2924" i="5"/>
  <c r="S158" i="5"/>
  <c r="R158" i="5"/>
  <c r="S418" i="5"/>
  <c r="R418" i="5"/>
  <c r="S818" i="5"/>
  <c r="R818" i="5"/>
  <c r="S874" i="5"/>
  <c r="R874" i="5"/>
  <c r="S1195" i="5"/>
  <c r="R1195" i="5"/>
  <c r="S1425" i="5"/>
  <c r="R1425" i="5"/>
  <c r="S1540" i="5"/>
  <c r="R1540" i="5"/>
  <c r="S1832" i="5"/>
  <c r="R1832" i="5"/>
  <c r="S2152" i="5"/>
  <c r="R2152" i="5"/>
  <c r="S2378" i="5"/>
  <c r="R2378" i="5"/>
  <c r="S2665" i="5"/>
  <c r="R2665" i="5"/>
  <c r="S2727" i="5"/>
  <c r="R2727" i="5"/>
  <c r="S51" i="5"/>
  <c r="R51" i="5"/>
  <c r="S41" i="5"/>
  <c r="R41" i="5"/>
  <c r="S354" i="5"/>
  <c r="R354" i="5"/>
  <c r="S470" i="5"/>
  <c r="R470" i="5"/>
  <c r="S628" i="5"/>
  <c r="R628" i="5"/>
  <c r="S699" i="5"/>
  <c r="R699" i="5"/>
  <c r="S896" i="5"/>
  <c r="R896" i="5"/>
  <c r="S1338" i="5"/>
  <c r="R1338" i="5"/>
  <c r="S1516" i="5"/>
  <c r="R1516" i="5"/>
  <c r="S1584" i="5"/>
  <c r="R1584" i="5"/>
  <c r="S1862" i="5"/>
  <c r="R1862" i="5"/>
  <c r="S1889" i="5"/>
  <c r="R1889" i="5"/>
  <c r="S1943" i="5"/>
  <c r="R1943" i="5"/>
  <c r="S2131" i="5"/>
  <c r="R2131" i="5"/>
  <c r="S2277" i="5"/>
  <c r="R2277" i="5"/>
  <c r="S2445" i="5"/>
  <c r="R2445" i="5"/>
  <c r="S2839" i="5"/>
  <c r="R2839" i="5"/>
  <c r="S465" i="5"/>
  <c r="R465" i="5"/>
  <c r="S1009" i="5"/>
  <c r="R1009" i="5"/>
  <c r="S1224" i="5"/>
  <c r="R1224" i="5"/>
  <c r="S1613" i="5"/>
  <c r="R1613" i="5"/>
  <c r="S1772" i="5"/>
  <c r="R1772" i="5"/>
  <c r="S2010" i="5"/>
  <c r="R2010" i="5"/>
  <c r="S2172" i="5"/>
  <c r="R2172" i="5"/>
  <c r="S2349" i="5"/>
  <c r="R2349" i="5"/>
  <c r="S2849" i="5"/>
  <c r="R2849" i="5"/>
  <c r="S127" i="5"/>
  <c r="R127" i="5"/>
  <c r="S593" i="5"/>
  <c r="R593" i="5"/>
  <c r="S806" i="5"/>
  <c r="R806" i="5"/>
  <c r="S1140" i="5"/>
  <c r="R1140" i="5"/>
  <c r="S1283" i="5"/>
  <c r="R1283" i="5"/>
  <c r="S1497" i="5"/>
  <c r="R1497" i="5"/>
  <c r="S1689" i="5"/>
  <c r="R1689" i="5"/>
  <c r="S1746" i="5"/>
  <c r="R1746" i="5"/>
  <c r="S1759" i="5"/>
  <c r="R1759" i="5"/>
  <c r="S1952" i="5"/>
  <c r="R1952" i="5"/>
  <c r="S2138" i="5"/>
  <c r="R2138" i="5"/>
  <c r="S2435" i="5"/>
  <c r="R2435" i="5"/>
  <c r="S2601" i="5"/>
  <c r="R2601" i="5"/>
  <c r="S2812" i="5"/>
  <c r="R2812" i="5"/>
  <c r="S2887" i="5"/>
  <c r="R2887" i="5"/>
  <c r="S100" i="5"/>
  <c r="R100" i="5"/>
  <c r="S248" i="5"/>
  <c r="R248" i="5"/>
  <c r="S586" i="5"/>
  <c r="R586" i="5"/>
  <c r="S876" i="5"/>
  <c r="R876" i="5"/>
  <c r="S1046" i="5"/>
  <c r="R1046" i="5"/>
  <c r="S1292" i="5"/>
  <c r="R1292" i="5"/>
  <c r="S1309" i="5"/>
  <c r="R1309" i="5"/>
  <c r="S1315" i="5"/>
  <c r="R1315" i="5"/>
  <c r="S1320" i="5"/>
  <c r="R1320" i="5"/>
  <c r="S1326" i="5"/>
  <c r="R1326" i="5"/>
  <c r="S1375" i="5"/>
  <c r="R1375" i="5"/>
  <c r="S1454" i="5"/>
  <c r="R1454" i="5"/>
  <c r="S1803" i="5"/>
  <c r="R1803" i="5"/>
  <c r="S1954" i="5"/>
  <c r="R1954" i="5"/>
  <c r="S2226" i="5"/>
  <c r="R2226" i="5"/>
  <c r="S2431" i="5"/>
  <c r="R2431" i="5"/>
  <c r="S2603" i="5"/>
  <c r="R2603" i="5"/>
  <c r="S2720" i="5"/>
  <c r="R2720" i="5"/>
  <c r="S2911" i="5"/>
  <c r="R2911" i="5"/>
  <c r="S154" i="5"/>
  <c r="R154" i="5"/>
  <c r="S284" i="5"/>
  <c r="R284" i="5"/>
  <c r="S395" i="5"/>
  <c r="R395" i="5"/>
  <c r="S544" i="5"/>
  <c r="R544" i="5"/>
  <c r="S922" i="5"/>
  <c r="R922" i="5"/>
  <c r="S1175" i="5"/>
  <c r="R1175" i="5"/>
  <c r="S1299" i="5"/>
  <c r="R1299" i="5"/>
  <c r="S1451" i="5"/>
  <c r="R1451" i="5"/>
  <c r="S1582" i="5"/>
  <c r="R1582" i="5"/>
  <c r="S1787" i="5"/>
  <c r="R1787" i="5"/>
  <c r="S1875" i="5"/>
  <c r="R1875" i="5"/>
  <c r="S1934" i="5"/>
  <c r="R1934" i="5"/>
  <c r="S2024" i="5"/>
  <c r="R2024" i="5"/>
  <c r="S2374" i="5"/>
  <c r="R2374" i="5"/>
  <c r="S2425" i="5"/>
  <c r="R2425" i="5"/>
  <c r="S2525" i="5"/>
  <c r="R2525" i="5"/>
  <c r="S2632" i="5"/>
  <c r="R2632" i="5"/>
  <c r="S92" i="5"/>
  <c r="R92" i="5"/>
  <c r="S155" i="5"/>
  <c r="R155" i="5"/>
  <c r="S364" i="5"/>
  <c r="R364" i="5"/>
  <c r="S476" i="5"/>
  <c r="R476" i="5"/>
  <c r="S683" i="5"/>
  <c r="R683" i="5"/>
  <c r="S915" i="5"/>
  <c r="R915" i="5"/>
  <c r="S1109" i="5"/>
  <c r="R1109" i="5"/>
  <c r="S1287" i="5"/>
  <c r="R1287" i="5"/>
  <c r="S1562" i="5"/>
  <c r="R1562" i="5"/>
  <c r="S1871" i="5"/>
  <c r="R1871" i="5"/>
  <c r="S2027" i="5"/>
  <c r="R2027" i="5"/>
  <c r="S2179" i="5"/>
  <c r="R2179" i="5"/>
  <c r="S2312" i="5"/>
  <c r="R2312" i="5"/>
  <c r="S2531" i="5"/>
  <c r="R2531" i="5"/>
  <c r="S2539" i="5"/>
  <c r="R2539" i="5"/>
  <c r="S2668" i="5"/>
  <c r="R2668" i="5"/>
  <c r="S1927" i="5"/>
  <c r="R1927" i="5"/>
  <c r="S338" i="5"/>
  <c r="R338" i="5"/>
  <c r="S468" i="5"/>
  <c r="R468" i="5"/>
  <c r="S677" i="5"/>
  <c r="R677" i="5"/>
  <c r="S1069" i="5"/>
  <c r="R1069" i="5"/>
  <c r="S1248" i="5"/>
  <c r="R1248" i="5"/>
  <c r="S1080" i="5"/>
  <c r="R1080" i="5"/>
  <c r="S1670" i="5"/>
  <c r="R1670" i="5"/>
  <c r="S1971" i="5"/>
  <c r="R1971" i="5"/>
  <c r="S2527" i="5"/>
  <c r="R2527" i="5"/>
  <c r="S1424" i="5"/>
  <c r="R1424" i="5"/>
  <c r="S1004" i="5"/>
  <c r="R1004" i="5"/>
  <c r="S1961" i="5"/>
  <c r="R1961" i="5"/>
  <c r="S308" i="5"/>
  <c r="R308" i="5"/>
  <c r="S408" i="5"/>
  <c r="R408" i="5"/>
  <c r="S707" i="5"/>
  <c r="R707" i="5"/>
  <c r="S967" i="5"/>
  <c r="R967" i="5"/>
  <c r="S1076" i="5"/>
  <c r="R1076" i="5"/>
  <c r="S1413" i="5"/>
  <c r="R1413" i="5"/>
  <c r="S1626" i="5"/>
  <c r="R1626" i="5"/>
  <c r="S1683" i="5"/>
  <c r="R1683" i="5"/>
  <c r="S1903" i="5"/>
  <c r="R1903" i="5"/>
  <c r="S2033" i="5"/>
  <c r="R2033" i="5"/>
  <c r="S2427" i="5"/>
  <c r="R2427" i="5"/>
  <c r="S2612" i="5"/>
  <c r="R2612" i="5"/>
  <c r="S56" i="5"/>
  <c r="R56" i="5"/>
  <c r="S168" i="5"/>
  <c r="R168" i="5"/>
  <c r="S324" i="5"/>
  <c r="R324" i="5"/>
  <c r="S475" i="5"/>
  <c r="R475" i="5"/>
  <c r="S495" i="5"/>
  <c r="R495" i="5"/>
  <c r="S565" i="5"/>
  <c r="R565" i="5"/>
  <c r="S573" i="5"/>
  <c r="R573" i="5"/>
  <c r="S652" i="5"/>
  <c r="R652" i="5"/>
  <c r="S723" i="5"/>
  <c r="R723" i="5"/>
  <c r="S763" i="5"/>
  <c r="R763" i="5"/>
  <c r="S804" i="5"/>
  <c r="R804" i="5"/>
  <c r="S886" i="5"/>
  <c r="R886" i="5"/>
  <c r="S985" i="5"/>
  <c r="R985" i="5"/>
  <c r="S1134" i="5"/>
  <c r="R1134" i="5"/>
  <c r="S1217" i="5"/>
  <c r="R1217" i="5"/>
  <c r="S1277" i="5"/>
  <c r="R1277" i="5"/>
  <c r="S1612" i="5"/>
  <c r="R1612" i="5"/>
  <c r="S1778" i="5"/>
  <c r="R1778" i="5"/>
  <c r="S1855" i="5"/>
  <c r="R1855" i="5"/>
  <c r="S1991" i="5"/>
  <c r="R1991" i="5"/>
  <c r="S2029" i="5"/>
  <c r="R2029" i="5"/>
  <c r="S2056" i="5"/>
  <c r="R2056" i="5"/>
  <c r="S2118" i="5"/>
  <c r="R2118" i="5"/>
  <c r="S2265" i="5"/>
  <c r="R2265" i="5"/>
  <c r="S2326" i="5"/>
  <c r="R2326" i="5"/>
  <c r="S2388" i="5"/>
  <c r="R2388" i="5"/>
  <c r="S2451" i="5"/>
  <c r="R2451" i="5"/>
  <c r="S2605" i="5"/>
  <c r="R2605" i="5"/>
  <c r="S2692" i="5"/>
  <c r="R2692" i="5"/>
  <c r="S2808" i="5"/>
  <c r="R2808" i="5"/>
  <c r="S2675" i="5"/>
  <c r="R2675" i="5"/>
  <c r="S252" i="5"/>
  <c r="R252" i="5"/>
  <c r="S333" i="5"/>
  <c r="R333" i="5"/>
  <c r="S444" i="5"/>
  <c r="R444" i="5"/>
  <c r="S681" i="5"/>
  <c r="R681" i="5"/>
  <c r="S825" i="5"/>
  <c r="R825" i="5"/>
  <c r="S988" i="5"/>
  <c r="R988" i="5"/>
  <c r="S1065" i="5"/>
  <c r="R1065" i="5"/>
  <c r="S1412" i="5"/>
  <c r="R1412" i="5"/>
  <c r="S1610" i="5"/>
  <c r="R1610" i="5"/>
  <c r="S1736" i="5"/>
  <c r="R1736" i="5"/>
  <c r="S1949" i="5"/>
  <c r="R1949" i="5"/>
  <c r="S2176" i="5"/>
  <c r="R2176" i="5"/>
  <c r="S2318" i="5"/>
  <c r="R2318" i="5"/>
  <c r="S2494" i="5"/>
  <c r="R2494" i="5"/>
  <c r="S2679" i="5"/>
  <c r="R2679" i="5"/>
  <c r="S2818" i="5"/>
  <c r="R2818" i="5"/>
  <c r="S2913" i="5"/>
  <c r="R2913" i="5"/>
  <c r="S52" i="5"/>
  <c r="R52" i="5"/>
  <c r="S264" i="5"/>
  <c r="R264" i="5"/>
  <c r="S434" i="5"/>
  <c r="R434" i="5"/>
  <c r="S689" i="5"/>
  <c r="R689" i="5"/>
  <c r="S839" i="5"/>
  <c r="R839" i="5"/>
  <c r="S993" i="5"/>
  <c r="R993" i="5"/>
  <c r="S1127" i="5"/>
  <c r="R1127" i="5"/>
  <c r="S1256" i="5"/>
  <c r="R1256" i="5"/>
  <c r="S1419" i="5"/>
  <c r="R1419" i="5"/>
  <c r="S1769" i="5"/>
  <c r="R1769" i="5"/>
  <c r="S1859" i="5"/>
  <c r="R1859" i="5"/>
  <c r="S2044" i="5"/>
  <c r="R2044" i="5"/>
  <c r="S2269" i="5"/>
  <c r="R2269" i="5"/>
  <c r="S2507" i="5"/>
  <c r="R2507" i="5"/>
  <c r="S2764" i="5"/>
  <c r="R2764" i="5"/>
  <c r="S2917" i="5"/>
  <c r="R2917" i="5"/>
  <c r="S396" i="5"/>
  <c r="R396" i="5"/>
  <c r="S456" i="5"/>
  <c r="R456" i="5"/>
  <c r="S712" i="5"/>
  <c r="R712" i="5"/>
  <c r="S961" i="5"/>
  <c r="R961" i="5"/>
  <c r="S1113" i="5"/>
  <c r="R1113" i="5"/>
  <c r="S1291" i="5"/>
  <c r="R1291" i="5"/>
  <c r="S1475" i="5"/>
  <c r="R1475" i="5"/>
  <c r="S1868" i="5"/>
  <c r="R1868" i="5"/>
  <c r="S2007" i="5"/>
  <c r="R2007" i="5"/>
  <c r="S2292" i="5"/>
  <c r="R2292" i="5"/>
  <c r="S2409" i="5"/>
  <c r="R2409" i="5"/>
  <c r="S2599" i="5"/>
  <c r="R2599" i="5"/>
  <c r="S726" i="5"/>
  <c r="R726" i="5"/>
  <c r="S1633" i="5"/>
  <c r="R1633" i="5"/>
  <c r="S206" i="5"/>
  <c r="R206" i="5"/>
  <c r="S277" i="5"/>
  <c r="R277" i="5"/>
  <c r="S387" i="5"/>
  <c r="R387" i="5"/>
  <c r="S453" i="5"/>
  <c r="R453" i="5"/>
  <c r="S502" i="5"/>
  <c r="R502" i="5"/>
  <c r="S666" i="5"/>
  <c r="R666" i="5"/>
  <c r="S716" i="5"/>
  <c r="R716" i="5"/>
  <c r="S1006" i="5"/>
  <c r="R1006" i="5"/>
  <c r="S1142" i="5"/>
  <c r="R1142" i="5"/>
  <c r="S1236" i="5"/>
  <c r="R1236" i="5"/>
  <c r="S1329" i="5"/>
  <c r="R1329" i="5"/>
  <c r="S1514" i="5"/>
  <c r="R1514" i="5"/>
  <c r="S1885" i="5"/>
  <c r="R1885" i="5"/>
  <c r="S2133" i="5"/>
  <c r="R2133" i="5"/>
  <c r="S2192" i="5"/>
  <c r="R2192" i="5"/>
  <c r="S2313" i="5"/>
  <c r="R2313" i="5"/>
  <c r="S2517" i="5"/>
  <c r="R2517" i="5"/>
  <c r="S2694" i="5"/>
  <c r="R2694" i="5"/>
  <c r="S2889" i="5"/>
  <c r="R2889" i="5"/>
  <c r="S6" i="5"/>
  <c r="R6" i="5"/>
  <c r="S83" i="5"/>
  <c r="R83" i="5"/>
  <c r="S232" i="5"/>
  <c r="R232" i="5"/>
  <c r="S549" i="5"/>
  <c r="R549" i="5"/>
  <c r="S612" i="5"/>
  <c r="R612" i="5"/>
  <c r="S637" i="5"/>
  <c r="R637" i="5"/>
  <c r="S810" i="5"/>
  <c r="R810" i="5"/>
  <c r="S1012" i="5"/>
  <c r="R1012" i="5"/>
  <c r="S1043" i="5"/>
  <c r="R1043" i="5"/>
  <c r="S1168" i="5"/>
  <c r="R1168" i="5"/>
  <c r="S1197" i="5"/>
  <c r="R1197" i="5"/>
  <c r="S1262" i="5"/>
  <c r="R1262" i="5"/>
  <c r="S1344" i="5"/>
  <c r="R1344" i="5"/>
  <c r="S1398" i="5"/>
  <c r="R1398" i="5"/>
  <c r="S1520" i="5"/>
  <c r="R1520" i="5"/>
  <c r="S1644" i="5"/>
  <c r="R1644" i="5"/>
  <c r="S1758" i="5"/>
  <c r="R1758" i="5"/>
  <c r="S1915" i="5"/>
  <c r="R1915" i="5"/>
  <c r="S2066" i="5"/>
  <c r="R2066" i="5"/>
  <c r="S2284" i="5"/>
  <c r="R2284" i="5"/>
  <c r="S2372" i="5"/>
  <c r="R2372" i="5"/>
  <c r="S2596" i="5"/>
  <c r="R2596" i="5"/>
  <c r="S2803" i="5"/>
  <c r="R2803" i="5"/>
  <c r="S2905" i="5"/>
  <c r="R2905" i="5"/>
  <c r="S62" i="5"/>
  <c r="R62" i="5"/>
  <c r="S197" i="5"/>
  <c r="R197" i="5"/>
  <c r="S329" i="5"/>
  <c r="R329" i="5"/>
  <c r="S404" i="5"/>
  <c r="R404" i="5"/>
  <c r="S727" i="5"/>
  <c r="R727" i="5"/>
  <c r="S789" i="5"/>
  <c r="R789" i="5"/>
  <c r="S879" i="5"/>
  <c r="R879" i="5"/>
  <c r="S956" i="5"/>
  <c r="R956" i="5"/>
  <c r="S1023" i="5"/>
  <c r="R1023" i="5"/>
  <c r="S1154" i="5"/>
  <c r="R1154" i="5"/>
  <c r="S1384" i="5"/>
  <c r="R1384" i="5"/>
  <c r="S1581" i="5"/>
  <c r="R1581" i="5"/>
  <c r="S1645" i="5"/>
  <c r="R1645" i="5"/>
  <c r="S1723" i="5"/>
  <c r="R1723" i="5"/>
  <c r="S1792" i="5"/>
  <c r="R1792" i="5"/>
  <c r="S1964" i="5"/>
  <c r="R1964" i="5"/>
  <c r="R2070" i="5"/>
  <c r="S2070" i="5"/>
  <c r="R2111" i="5"/>
  <c r="S2111" i="5"/>
  <c r="S2261" i="5"/>
  <c r="R2261" i="5"/>
  <c r="S2339" i="5"/>
  <c r="R2339" i="5"/>
  <c r="S2533" i="5"/>
  <c r="R2533" i="5"/>
  <c r="S2571" i="5"/>
  <c r="R2571" i="5"/>
  <c r="S2739" i="5"/>
  <c r="R2739" i="5"/>
  <c r="S2799" i="5"/>
  <c r="R2799" i="5"/>
  <c r="S2851" i="5"/>
  <c r="R2851" i="5"/>
  <c r="S29" i="5"/>
  <c r="R29" i="5"/>
  <c r="S104" i="5"/>
  <c r="R104" i="5"/>
  <c r="S237" i="5"/>
  <c r="R237" i="5"/>
  <c r="R278" i="5"/>
  <c r="S278" i="5"/>
  <c r="S362" i="5"/>
  <c r="R362" i="5"/>
  <c r="R525" i="5"/>
  <c r="S525" i="5"/>
  <c r="S595" i="5"/>
  <c r="R595" i="5"/>
  <c r="S752" i="5"/>
  <c r="R752" i="5"/>
  <c r="R909" i="5"/>
  <c r="S909" i="5"/>
  <c r="S1028" i="5"/>
  <c r="R1028" i="5"/>
  <c r="S1105" i="5"/>
  <c r="R1105" i="5"/>
  <c r="S1418" i="5"/>
  <c r="R1418" i="5"/>
  <c r="S1554" i="5"/>
  <c r="R1554" i="5"/>
  <c r="S1649" i="5"/>
  <c r="R1649" i="5"/>
  <c r="S1682" i="5"/>
  <c r="R1682" i="5"/>
  <c r="S1725" i="5"/>
  <c r="R1725" i="5"/>
  <c r="R1817" i="5"/>
  <c r="S1817" i="5"/>
  <c r="S2008" i="5"/>
  <c r="R2008" i="5"/>
  <c r="S2093" i="5"/>
  <c r="R2093" i="5"/>
  <c r="R2174" i="5"/>
  <c r="S2174" i="5"/>
  <c r="S2235" i="5"/>
  <c r="R2235" i="5"/>
  <c r="S2489" i="5"/>
  <c r="R2489" i="5"/>
  <c r="S2585" i="5"/>
  <c r="R2585" i="5"/>
  <c r="S2777" i="5"/>
  <c r="R2777" i="5"/>
  <c r="S2801" i="5"/>
  <c r="R2801" i="5"/>
  <c r="S1517" i="5"/>
  <c r="R1517" i="5"/>
  <c r="S90" i="5"/>
  <c r="R90" i="5"/>
  <c r="S120" i="5"/>
  <c r="R120" i="5"/>
  <c r="R310" i="5"/>
  <c r="S310" i="5"/>
  <c r="S619" i="5"/>
  <c r="R619" i="5"/>
  <c r="S669" i="5"/>
  <c r="R669" i="5"/>
  <c r="S845" i="5"/>
  <c r="R845" i="5"/>
  <c r="S923" i="5"/>
  <c r="R923" i="5"/>
  <c r="S1008" i="5"/>
  <c r="R1008" i="5"/>
  <c r="S1060" i="5"/>
  <c r="R1060" i="5"/>
  <c r="S1207" i="5"/>
  <c r="R1207" i="5"/>
  <c r="S1270" i="5"/>
  <c r="R1270" i="5"/>
  <c r="R1443" i="5"/>
  <c r="S1443" i="5"/>
  <c r="S1641" i="5"/>
  <c r="R1641" i="5"/>
  <c r="S1767" i="5"/>
  <c r="R1767" i="5"/>
  <c r="S1827" i="5"/>
  <c r="R1827" i="5"/>
  <c r="S1912" i="5"/>
  <c r="R1912" i="5"/>
  <c r="S1956" i="5"/>
  <c r="R1956" i="5"/>
  <c r="S2100" i="5"/>
  <c r="R2100" i="5"/>
  <c r="S2156" i="5"/>
  <c r="R2156" i="5"/>
  <c r="S2276" i="5"/>
  <c r="R2276" i="5"/>
  <c r="S2319" i="5"/>
  <c r="R2319" i="5"/>
  <c r="S2459" i="5"/>
  <c r="R2459" i="5"/>
  <c r="S2552" i="5"/>
  <c r="R2552" i="5"/>
  <c r="S2700" i="5"/>
  <c r="R2700" i="5"/>
  <c r="S2771" i="5"/>
  <c r="R2771" i="5"/>
  <c r="S2817" i="5"/>
  <c r="R2817" i="5"/>
  <c r="S2899" i="5"/>
  <c r="R2899" i="5"/>
  <c r="R253" i="5"/>
  <c r="S253" i="5"/>
  <c r="S622" i="5"/>
  <c r="R622" i="5"/>
  <c r="S741" i="5"/>
  <c r="R741" i="5"/>
  <c r="S894" i="5"/>
  <c r="R894" i="5"/>
  <c r="S1155" i="5"/>
  <c r="R1155" i="5"/>
  <c r="S1314" i="5"/>
  <c r="R1314" i="5"/>
  <c r="S1485" i="5"/>
  <c r="R1485" i="5"/>
  <c r="R1673" i="5"/>
  <c r="S1673" i="5"/>
  <c r="S2039" i="5"/>
  <c r="R2039" i="5"/>
  <c r="S2250" i="5"/>
  <c r="R2250" i="5"/>
  <c r="S2271" i="5"/>
  <c r="R2271" i="5"/>
  <c r="S2429" i="5"/>
  <c r="R2429" i="5"/>
  <c r="R2621" i="5"/>
  <c r="S2621" i="5"/>
  <c r="S2725" i="5"/>
  <c r="R2725" i="5"/>
  <c r="S2759" i="5"/>
  <c r="R2759" i="5"/>
  <c r="S2894" i="5"/>
  <c r="R2894" i="5"/>
  <c r="S36" i="5"/>
  <c r="R36" i="5"/>
  <c r="S196" i="5"/>
  <c r="R196" i="5"/>
  <c r="S219" i="5"/>
  <c r="R219" i="5"/>
  <c r="S335" i="5"/>
  <c r="R335" i="5"/>
  <c r="R384" i="5"/>
  <c r="S384" i="5"/>
  <c r="S504" i="5"/>
  <c r="R504" i="5"/>
  <c r="S551" i="5"/>
  <c r="R551" i="5"/>
  <c r="S632" i="5"/>
  <c r="R632" i="5"/>
  <c r="S809" i="5"/>
  <c r="R809" i="5"/>
  <c r="S812" i="5"/>
  <c r="R812" i="5"/>
  <c r="R890" i="5"/>
  <c r="S890" i="5"/>
  <c r="S971" i="5"/>
  <c r="R971" i="5"/>
  <c r="S1027" i="5"/>
  <c r="R1027" i="5"/>
  <c r="R1213" i="5"/>
  <c r="S1213" i="5"/>
  <c r="S1269" i="5"/>
  <c r="R1269" i="5"/>
  <c r="S1365" i="5"/>
  <c r="R1365" i="5"/>
  <c r="S1463" i="5"/>
  <c r="R1463" i="5"/>
  <c r="S1527" i="5"/>
  <c r="R1527" i="5"/>
  <c r="S1712" i="5"/>
  <c r="R1712" i="5"/>
  <c r="S1768" i="5"/>
  <c r="R1768" i="5"/>
  <c r="S1866" i="5"/>
  <c r="R1866" i="5"/>
  <c r="S1984" i="5"/>
  <c r="R1984" i="5"/>
  <c r="S2042" i="5"/>
  <c r="R2042" i="5"/>
  <c r="S2120" i="5"/>
  <c r="R2120" i="5"/>
  <c r="S2361" i="5"/>
  <c r="R2361" i="5"/>
  <c r="S2367" i="5"/>
  <c r="R2367" i="5"/>
  <c r="S2402" i="5"/>
  <c r="R2402" i="5"/>
  <c r="S2479" i="5"/>
  <c r="R2479" i="5"/>
  <c r="S2577" i="5"/>
  <c r="R2577" i="5"/>
  <c r="S2682" i="5"/>
  <c r="R2682" i="5"/>
  <c r="S2788" i="5"/>
  <c r="R2788" i="5"/>
  <c r="R2902" i="5"/>
  <c r="S2902" i="5"/>
  <c r="S16" i="5"/>
  <c r="R16" i="5"/>
  <c r="S191" i="5"/>
  <c r="R191" i="5"/>
  <c r="S402" i="5"/>
  <c r="R402" i="5"/>
  <c r="S568" i="5"/>
  <c r="R568" i="5"/>
  <c r="S583" i="5"/>
  <c r="R583" i="5"/>
  <c r="S754" i="5"/>
  <c r="R754" i="5"/>
  <c r="S865" i="5"/>
  <c r="R865" i="5"/>
  <c r="R1014" i="5"/>
  <c r="S1014" i="5"/>
  <c r="S1152" i="5"/>
  <c r="R1152" i="5"/>
  <c r="S1355" i="5"/>
  <c r="R1355" i="5"/>
  <c r="S1501" i="5"/>
  <c r="R1501" i="5"/>
  <c r="S1576" i="5"/>
  <c r="R1576" i="5"/>
  <c r="S1708" i="5"/>
  <c r="R1708" i="5"/>
  <c r="S1852" i="5"/>
  <c r="R1852" i="5"/>
  <c r="S2038" i="5"/>
  <c r="R2038" i="5"/>
  <c r="S2071" i="5"/>
  <c r="R2071" i="5"/>
  <c r="S2165" i="5"/>
  <c r="R2165" i="5"/>
  <c r="S2194" i="5"/>
  <c r="R2194" i="5"/>
  <c r="S2391" i="5"/>
  <c r="R2391" i="5"/>
  <c r="S2787" i="5"/>
  <c r="R2787" i="5"/>
  <c r="S71" i="5"/>
  <c r="R71" i="5"/>
  <c r="S243" i="5"/>
  <c r="R243" i="5"/>
  <c r="R419" i="5"/>
  <c r="S419" i="5"/>
  <c r="S563" i="5"/>
  <c r="R563" i="5"/>
  <c r="S627" i="5"/>
  <c r="R627" i="5"/>
  <c r="S649" i="5"/>
  <c r="R649" i="5"/>
  <c r="R2838" i="5"/>
  <c r="S2838" i="5"/>
  <c r="S360" i="5"/>
  <c r="R360" i="5"/>
  <c r="S604" i="5"/>
  <c r="R604" i="5"/>
  <c r="S808" i="5"/>
  <c r="R808" i="5"/>
  <c r="S1029" i="5"/>
  <c r="R1029" i="5"/>
  <c r="S1250" i="5"/>
  <c r="R1250" i="5"/>
  <c r="S1364" i="5"/>
  <c r="R1364" i="5"/>
  <c r="R1648" i="5"/>
  <c r="S1648" i="5"/>
  <c r="S1848" i="5"/>
  <c r="R1848" i="5"/>
  <c r="S2105" i="5"/>
  <c r="R2105" i="5"/>
  <c r="S2356" i="5"/>
  <c r="R2356" i="5"/>
  <c r="S2678" i="5"/>
  <c r="R2678" i="5"/>
  <c r="S45" i="5"/>
  <c r="R45" i="5"/>
  <c r="R207" i="5"/>
  <c r="S207" i="5"/>
  <c r="S256" i="5"/>
  <c r="R256" i="5"/>
  <c r="S407" i="5"/>
  <c r="R407" i="5"/>
  <c r="S542" i="5"/>
  <c r="R542" i="5"/>
  <c r="S735" i="5"/>
  <c r="R735" i="5"/>
  <c r="S932" i="5"/>
  <c r="R932" i="5"/>
  <c r="S1058" i="5"/>
  <c r="R1058" i="5"/>
  <c r="S1129" i="5"/>
  <c r="R1129" i="5"/>
  <c r="S1185" i="5"/>
  <c r="R1185" i="5"/>
  <c r="S1340" i="5"/>
  <c r="R1340" i="5"/>
  <c r="S1491" i="5"/>
  <c r="R1491" i="5"/>
  <c r="R1528" i="5"/>
  <c r="S1528" i="5"/>
  <c r="S1638" i="5"/>
  <c r="R1638" i="5"/>
  <c r="S1657" i="5"/>
  <c r="R1657" i="5"/>
  <c r="S1923" i="5"/>
  <c r="R1923" i="5"/>
  <c r="S1994" i="5"/>
  <c r="R1994" i="5"/>
  <c r="S1182" i="5"/>
  <c r="R1182" i="5"/>
  <c r="S2304" i="5"/>
  <c r="R2304" i="5"/>
  <c r="S2360" i="5"/>
  <c r="R2360" i="5"/>
  <c r="S2462" i="5"/>
  <c r="R2462" i="5"/>
  <c r="S2592" i="5"/>
  <c r="R2592" i="5"/>
  <c r="S2706" i="5"/>
  <c r="R2706" i="5"/>
  <c r="S2779" i="5"/>
  <c r="R2779" i="5"/>
  <c r="R2806" i="5"/>
  <c r="S2806" i="5"/>
  <c r="S28" i="5"/>
  <c r="R28" i="5"/>
  <c r="S2328" i="5"/>
  <c r="R2328" i="5"/>
  <c r="S192" i="5"/>
  <c r="R192" i="5"/>
  <c r="S321" i="5"/>
  <c r="R321" i="5"/>
  <c r="S345" i="5"/>
  <c r="R345" i="5"/>
  <c r="S409" i="5"/>
  <c r="R409" i="5"/>
  <c r="S748" i="5"/>
  <c r="R748" i="5"/>
  <c r="S972" i="5"/>
  <c r="R972" i="5"/>
  <c r="S1144" i="5"/>
  <c r="R1144" i="5"/>
  <c r="S1222" i="5"/>
  <c r="R1222" i="5"/>
  <c r="R1382" i="5"/>
  <c r="S1382" i="5"/>
  <c r="S1458" i="5"/>
  <c r="R1458" i="5"/>
  <c r="S1661" i="5"/>
  <c r="R1661" i="5"/>
  <c r="S1850" i="5"/>
  <c r="R1850" i="5"/>
  <c r="S1950" i="5"/>
  <c r="R1950" i="5"/>
  <c r="S2136" i="5"/>
  <c r="R2136" i="5"/>
  <c r="S935" i="5"/>
  <c r="R935" i="5"/>
  <c r="S1078" i="5"/>
  <c r="R1078" i="5"/>
  <c r="S1415" i="5"/>
  <c r="R1415" i="5"/>
  <c r="S1515" i="5"/>
  <c r="R1515" i="5"/>
  <c r="S1654" i="5"/>
  <c r="R1654" i="5"/>
  <c r="S1809" i="5"/>
  <c r="R1809" i="5"/>
  <c r="S1919" i="5"/>
  <c r="R1919" i="5"/>
  <c r="S2003" i="5"/>
  <c r="R2003" i="5"/>
  <c r="S2101" i="5"/>
  <c r="R2101" i="5"/>
  <c r="S2121" i="5"/>
  <c r="R2121" i="5"/>
  <c r="S2207" i="5"/>
  <c r="R2207" i="5"/>
  <c r="S2482" i="5"/>
  <c r="R2482" i="5"/>
  <c r="S2786" i="5"/>
  <c r="R2786" i="5"/>
  <c r="S2877" i="5"/>
  <c r="R2877" i="5"/>
  <c r="S188" i="5"/>
  <c r="R188" i="5"/>
  <c r="S175" i="5"/>
  <c r="R175" i="5"/>
  <c r="S179" i="5"/>
  <c r="R179" i="5"/>
  <c r="S181" i="5"/>
  <c r="R181" i="5"/>
  <c r="R113" i="5"/>
  <c r="S113" i="5"/>
  <c r="R211" i="5"/>
  <c r="S211" i="5"/>
  <c r="S390" i="5"/>
  <c r="R390" i="5"/>
  <c r="S598" i="5"/>
  <c r="R598" i="5"/>
  <c r="S704" i="5"/>
  <c r="R704" i="5"/>
  <c r="S952" i="5"/>
  <c r="R952" i="5"/>
  <c r="S1119" i="5"/>
  <c r="R1119" i="5"/>
  <c r="S1191" i="5"/>
  <c r="R1191" i="5"/>
  <c r="R864" i="5"/>
  <c r="S864" i="5"/>
  <c r="S997" i="5"/>
  <c r="R997" i="5"/>
  <c r="S1178" i="5"/>
  <c r="R1178" i="5"/>
  <c r="S1284" i="5"/>
  <c r="R1284" i="5"/>
  <c r="S1483" i="5"/>
  <c r="R1483" i="5"/>
  <c r="S1608" i="5"/>
  <c r="R1608" i="5"/>
  <c r="S1720" i="5"/>
  <c r="R1720" i="5"/>
  <c r="S1893" i="5"/>
  <c r="R1893" i="5"/>
  <c r="R2051" i="5"/>
  <c r="S2051" i="5"/>
  <c r="R2223" i="5"/>
  <c r="S2223" i="5"/>
  <c r="S2255" i="5"/>
  <c r="R2255" i="5"/>
  <c r="S2275" i="5"/>
  <c r="R2275" i="5"/>
  <c r="S2480" i="5"/>
  <c r="R2480" i="5"/>
  <c r="S2716" i="5"/>
  <c r="R2716" i="5"/>
  <c r="S2215" i="5"/>
  <c r="R2215" i="5"/>
  <c r="S2293" i="5"/>
  <c r="R2293" i="5"/>
  <c r="S2608" i="5"/>
  <c r="R2608" i="5"/>
  <c r="S2654" i="5"/>
  <c r="R2654" i="5"/>
  <c r="S2698" i="5"/>
  <c r="R2698" i="5"/>
  <c r="S2732" i="5"/>
  <c r="R2732" i="5"/>
  <c r="R2863" i="5"/>
  <c r="S2863" i="5"/>
  <c r="S2870" i="5"/>
  <c r="R2870" i="5"/>
  <c r="R93" i="5"/>
  <c r="S93" i="5"/>
  <c r="S342" i="5"/>
  <c r="R342" i="5"/>
  <c r="S385" i="5"/>
  <c r="R385" i="5"/>
  <c r="S580" i="5"/>
  <c r="R580" i="5"/>
  <c r="R519" i="5"/>
  <c r="S519" i="5"/>
  <c r="S2633" i="5"/>
  <c r="R2633" i="5"/>
  <c r="S460" i="5"/>
  <c r="R460" i="5"/>
  <c r="S756" i="5"/>
  <c r="R756" i="5"/>
  <c r="S970" i="5"/>
  <c r="R970" i="5"/>
  <c r="S693" i="5"/>
  <c r="R693" i="5"/>
  <c r="S1433" i="5"/>
  <c r="R1433" i="5"/>
  <c r="S1488" i="5"/>
  <c r="R1488" i="5"/>
  <c r="S306" i="5"/>
  <c r="R306" i="5"/>
  <c r="S313" i="5"/>
  <c r="R313" i="5"/>
  <c r="R2661" i="5"/>
  <c r="S2661" i="5"/>
  <c r="S2724" i="5"/>
  <c r="R2724" i="5"/>
  <c r="R2143" i="5"/>
  <c r="S2143" i="5"/>
  <c r="S869" i="5"/>
  <c r="R869" i="5"/>
  <c r="S1755" i="5"/>
  <c r="R1755" i="5"/>
  <c r="S530" i="5"/>
  <c r="R530" i="5"/>
  <c r="S2241" i="5"/>
  <c r="R2241" i="5"/>
  <c r="S927" i="5"/>
  <c r="R927" i="5"/>
  <c r="S2828" i="5"/>
  <c r="R2828" i="5"/>
  <c r="S452" i="5"/>
  <c r="R452" i="5"/>
  <c r="S2209" i="5"/>
  <c r="R2209" i="5"/>
  <c r="S705" i="5"/>
  <c r="R705" i="5"/>
  <c r="S438" i="5"/>
  <c r="R438" i="5"/>
  <c r="S1891" i="5"/>
  <c r="R1891" i="5"/>
  <c r="S858" i="5"/>
  <c r="R858" i="5"/>
  <c r="S1219" i="5"/>
  <c r="R1219" i="5"/>
  <c r="S112" i="5"/>
  <c r="R112" i="5"/>
  <c r="S2757" i="5"/>
  <c r="R2757" i="5"/>
  <c r="S2196" i="5"/>
  <c r="R2196" i="5"/>
  <c r="R2205" i="5"/>
  <c r="S2205" i="5"/>
  <c r="S1002" i="5"/>
  <c r="R1002" i="5"/>
  <c r="S526" i="5"/>
  <c r="R526" i="5"/>
  <c r="S670" i="5"/>
  <c r="R670" i="5"/>
  <c r="S2050" i="5"/>
  <c r="R2050" i="5"/>
  <c r="S2018" i="5"/>
  <c r="R2018" i="5"/>
  <c r="S2821" i="5"/>
  <c r="R2821" i="5"/>
  <c r="S990" i="5"/>
  <c r="R990" i="5"/>
  <c r="R1459" i="5"/>
  <c r="S1459" i="5"/>
  <c r="S249" i="5"/>
  <c r="R249" i="5"/>
  <c r="S64" i="5"/>
  <c r="R64" i="5"/>
  <c r="S2068" i="5"/>
  <c r="R2068" i="5"/>
  <c r="S983" i="5"/>
  <c r="R983" i="5"/>
  <c r="R534" i="5"/>
  <c r="S534" i="5"/>
  <c r="S1296" i="5"/>
  <c r="R1296" i="5"/>
  <c r="S929" i="5"/>
  <c r="R929" i="5"/>
  <c r="R2220" i="5"/>
  <c r="S2220" i="5"/>
  <c r="S1325" i="5"/>
  <c r="R1325" i="5"/>
  <c r="S1550" i="5"/>
  <c r="R1550" i="5"/>
  <c r="S1062" i="5"/>
  <c r="R1062" i="5"/>
  <c r="S513" i="5"/>
  <c r="R513" i="5"/>
  <c r="R1882" i="5"/>
  <c r="S1882" i="5"/>
  <c r="S1447" i="5"/>
  <c r="R1447" i="5"/>
  <c r="S2642" i="5"/>
  <c r="R2642" i="5"/>
  <c r="S46" i="5"/>
  <c r="R46" i="5"/>
  <c r="S22" i="5"/>
  <c r="R22" i="5"/>
  <c r="S2404" i="5"/>
  <c r="R2404" i="5"/>
  <c r="S759" i="5"/>
  <c r="R759" i="5"/>
  <c r="S1228" i="5"/>
  <c r="R1228" i="5"/>
  <c r="R437" i="5"/>
  <c r="S437" i="5"/>
  <c r="S1421" i="5"/>
  <c r="R1421" i="5"/>
  <c r="S1085" i="5"/>
  <c r="R1085" i="5"/>
  <c r="R1088" i="5"/>
  <c r="S1088" i="5"/>
  <c r="S1082" i="5"/>
  <c r="R1082" i="5"/>
  <c r="S1233" i="5"/>
  <c r="R1233" i="5"/>
  <c r="S1091" i="5"/>
  <c r="R1091" i="5"/>
  <c r="S1096" i="5"/>
  <c r="R1096" i="5"/>
  <c r="R1089" i="5"/>
  <c r="S1089" i="5"/>
  <c r="S77" i="5"/>
  <c r="R77" i="5"/>
  <c r="S898" i="5"/>
  <c r="R898" i="5"/>
  <c r="S1385" i="5"/>
  <c r="R1385" i="5"/>
  <c r="S1686" i="5"/>
  <c r="R1686" i="5"/>
  <c r="S2424" i="5"/>
  <c r="R2424" i="5"/>
  <c r="S2760" i="5"/>
  <c r="R2760" i="5"/>
  <c r="S35" i="5"/>
  <c r="R35" i="5"/>
  <c r="S516" i="5"/>
  <c r="R516" i="5"/>
  <c r="S1537" i="5"/>
  <c r="R1537" i="5"/>
  <c r="S2640" i="5"/>
  <c r="R2640" i="5"/>
  <c r="S296" i="5"/>
  <c r="R296" i="5"/>
  <c r="S870" i="5"/>
  <c r="R870" i="5"/>
  <c r="S1511" i="5"/>
  <c r="R1511" i="5"/>
  <c r="S1801" i="5"/>
  <c r="R1801" i="5"/>
  <c r="S2761" i="5"/>
  <c r="R2761" i="5"/>
  <c r="S388" i="5"/>
  <c r="R388" i="5"/>
  <c r="S715" i="5"/>
  <c r="R715" i="5"/>
  <c r="S1192" i="5"/>
  <c r="R1192" i="5"/>
  <c r="S1695" i="5"/>
  <c r="R1695" i="5"/>
  <c r="S1979" i="5"/>
  <c r="R1979" i="5"/>
  <c r="S2442" i="5"/>
  <c r="R2442" i="5"/>
  <c r="S2850" i="5"/>
  <c r="R2850" i="5"/>
  <c r="S58" i="5"/>
  <c r="R58" i="5"/>
  <c r="S560" i="5"/>
  <c r="R560" i="5"/>
  <c r="S1259" i="5"/>
  <c r="R1259" i="5"/>
  <c r="S1549" i="5"/>
  <c r="R1549" i="5"/>
  <c r="S2163" i="5"/>
  <c r="R2163" i="5"/>
  <c r="S150" i="5"/>
  <c r="R150" i="5"/>
  <c r="S794" i="5"/>
  <c r="R794" i="5"/>
  <c r="S1982" i="5"/>
  <c r="R1982" i="5"/>
  <c r="S2474" i="5"/>
  <c r="R2474" i="5"/>
  <c r="R200" i="5"/>
  <c r="S200" i="5"/>
  <c r="S744" i="5"/>
  <c r="R744" i="5"/>
  <c r="S1237" i="5"/>
  <c r="R1237" i="5"/>
  <c r="S1846" i="5"/>
  <c r="R1846" i="5"/>
  <c r="R1960" i="5"/>
  <c r="S1960" i="5"/>
  <c r="S2308" i="5"/>
  <c r="R2308" i="5"/>
  <c r="S1379" i="5"/>
  <c r="R1379" i="5"/>
  <c r="S1623" i="5"/>
  <c r="R1623" i="5"/>
  <c r="S1940" i="5"/>
  <c r="R1940" i="5"/>
  <c r="R2354" i="5"/>
  <c r="S2354" i="5"/>
  <c r="S2637" i="5"/>
  <c r="R2637" i="5"/>
  <c r="S2833" i="5"/>
  <c r="R2833" i="5"/>
  <c r="S305" i="5"/>
  <c r="R305" i="5"/>
  <c r="S745" i="5"/>
  <c r="R745" i="5"/>
  <c r="S1383" i="5"/>
  <c r="R1383" i="5"/>
  <c r="S1879" i="5"/>
  <c r="R1879" i="5"/>
  <c r="S2499" i="5"/>
  <c r="R2499" i="5"/>
  <c r="S159" i="5"/>
  <c r="R159" i="5"/>
  <c r="S443" i="5"/>
  <c r="R443" i="5"/>
  <c r="S688" i="5"/>
  <c r="R688" i="5"/>
  <c r="S1267" i="5"/>
  <c r="R1267" i="5"/>
  <c r="S2013" i="5"/>
  <c r="R2013" i="5"/>
  <c r="S2524" i="5"/>
  <c r="R2524" i="5"/>
  <c r="S242" i="5"/>
  <c r="R242" i="5"/>
  <c r="S497" i="5"/>
  <c r="R497" i="5"/>
  <c r="S1225" i="5"/>
  <c r="R1225" i="5"/>
  <c r="S1835" i="5"/>
  <c r="R1835" i="5"/>
  <c r="S2699" i="5"/>
  <c r="R2699" i="5"/>
  <c r="S190" i="5"/>
  <c r="R190" i="5"/>
  <c r="S638" i="5"/>
  <c r="R638" i="5"/>
  <c r="S901" i="5"/>
  <c r="R901" i="5"/>
  <c r="S1606" i="5"/>
  <c r="R1606" i="5"/>
  <c r="R1955" i="5"/>
  <c r="S1955" i="5"/>
  <c r="S2299" i="5"/>
  <c r="R2299" i="5"/>
  <c r="S518" i="5"/>
  <c r="R518" i="5"/>
  <c r="S1335" i="5"/>
  <c r="R1335" i="5"/>
  <c r="S1884" i="5"/>
  <c r="R1884" i="5"/>
  <c r="S2228" i="5"/>
  <c r="R2228" i="5"/>
  <c r="S203" i="5"/>
  <c r="R203" i="5"/>
  <c r="S850" i="5"/>
  <c r="R850" i="5"/>
  <c r="S1337" i="5"/>
  <c r="R1337" i="5"/>
  <c r="S1747" i="5"/>
  <c r="R1747" i="5"/>
  <c r="S1977" i="5"/>
  <c r="R1977" i="5"/>
  <c r="R2519" i="5"/>
  <c r="S2519" i="5"/>
  <c r="R2822" i="5"/>
  <c r="S2822" i="5"/>
  <c r="S128" i="5"/>
  <c r="R128" i="5"/>
  <c r="S880" i="5"/>
  <c r="R880" i="5"/>
  <c r="S1316" i="5"/>
  <c r="R1316" i="5"/>
  <c r="S1381" i="5"/>
  <c r="R1381" i="5"/>
  <c r="S1969" i="5"/>
  <c r="R1969" i="5"/>
  <c r="S2604" i="5"/>
  <c r="R2604" i="5"/>
  <c r="S1368" i="5"/>
  <c r="R1368" i="5"/>
  <c r="S294" i="5"/>
  <c r="R294" i="5"/>
  <c r="S943" i="5"/>
  <c r="R943" i="5"/>
  <c r="S1350" i="5"/>
  <c r="R1350" i="5"/>
  <c r="S1836" i="5"/>
  <c r="R1836" i="5"/>
  <c r="S2074" i="5"/>
  <c r="R2074" i="5"/>
  <c r="S2566" i="5"/>
  <c r="R2566" i="5"/>
  <c r="S221" i="5"/>
  <c r="R221" i="5"/>
  <c r="S501" i="5"/>
  <c r="R501" i="5"/>
  <c r="S1179" i="5"/>
  <c r="R1179" i="5"/>
  <c r="S1953" i="5"/>
  <c r="R1953" i="5"/>
  <c r="S2206" i="5"/>
  <c r="R2206" i="5"/>
  <c r="S2540" i="5"/>
  <c r="R2540" i="5"/>
  <c r="S85" i="5"/>
  <c r="R85" i="5"/>
  <c r="S492" i="5"/>
  <c r="R492" i="5"/>
  <c r="R1249" i="5"/>
  <c r="S1249" i="5"/>
  <c r="S1790" i="5"/>
  <c r="R1790" i="5"/>
  <c r="S2561" i="5"/>
  <c r="R2561" i="5"/>
  <c r="S2262" i="5"/>
  <c r="R2262" i="5"/>
  <c r="S323" i="5"/>
  <c r="R323" i="5"/>
  <c r="S991" i="5"/>
  <c r="R991" i="5"/>
  <c r="R1452" i="5"/>
  <c r="S1452" i="5"/>
  <c r="S1735" i="5"/>
  <c r="R1735" i="5"/>
  <c r="R2091" i="5"/>
  <c r="S2091" i="5"/>
  <c r="S2857" i="5"/>
  <c r="R2857" i="5"/>
  <c r="S202" i="5"/>
  <c r="R202" i="5"/>
  <c r="S478" i="5"/>
  <c r="R478" i="5"/>
  <c r="S567" i="5"/>
  <c r="R567" i="5"/>
  <c r="R653" i="5"/>
  <c r="S653" i="5"/>
  <c r="S781" i="5"/>
  <c r="R781" i="5"/>
  <c r="S1001" i="5"/>
  <c r="R1001" i="5"/>
  <c r="S1253" i="5"/>
  <c r="R1253" i="5"/>
  <c r="S1665" i="5"/>
  <c r="R1665" i="5"/>
  <c r="S1898" i="5"/>
  <c r="R1898" i="5"/>
  <c r="R2030" i="5"/>
  <c r="S2030" i="5"/>
  <c r="S2057" i="5"/>
  <c r="R2057" i="5"/>
  <c r="S2146" i="5"/>
  <c r="R2146" i="5"/>
  <c r="S2327" i="5"/>
  <c r="R2327" i="5"/>
  <c r="R2397" i="5"/>
  <c r="S2397" i="5"/>
  <c r="S2463" i="5"/>
  <c r="R2463" i="5"/>
  <c r="S2606" i="5"/>
  <c r="R2606" i="5"/>
  <c r="S2816" i="5"/>
  <c r="R2816" i="5"/>
  <c r="S43" i="5"/>
  <c r="R43" i="5"/>
  <c r="S309" i="5"/>
  <c r="R309" i="5"/>
  <c r="S1450" i="5"/>
  <c r="R1450" i="5"/>
  <c r="R1737" i="5"/>
  <c r="S1737" i="5"/>
  <c r="R2320" i="5"/>
  <c r="S2320" i="5"/>
  <c r="S2332" i="5"/>
  <c r="R2332" i="5"/>
  <c r="S655" i="5"/>
  <c r="R655" i="5"/>
  <c r="S1160" i="5"/>
  <c r="R1160" i="5"/>
  <c r="S1945" i="5"/>
  <c r="R1945" i="5"/>
  <c r="S2618" i="5"/>
  <c r="R2618" i="5"/>
  <c r="R397" i="5"/>
  <c r="S397" i="5"/>
  <c r="S1148" i="5"/>
  <c r="R1148" i="5"/>
  <c r="S1944" i="5"/>
  <c r="R1944" i="5"/>
  <c r="S2449" i="5"/>
  <c r="R2449" i="5"/>
  <c r="S2184" i="5"/>
  <c r="R2184" i="5"/>
  <c r="S288" i="5"/>
  <c r="R288" i="5"/>
  <c r="S510" i="5"/>
  <c r="R510" i="5"/>
  <c r="S757" i="5"/>
  <c r="R757" i="5"/>
  <c r="S1166" i="5"/>
  <c r="R1166" i="5"/>
  <c r="S2119" i="5"/>
  <c r="R2119" i="5"/>
  <c r="R2314" i="5"/>
  <c r="S2314" i="5"/>
  <c r="S14" i="5"/>
  <c r="R14" i="5"/>
  <c r="R553" i="5"/>
  <c r="S553" i="5"/>
  <c r="R892" i="5"/>
  <c r="S892" i="5"/>
  <c r="S1171" i="5"/>
  <c r="R1171" i="5"/>
  <c r="S1371" i="5"/>
  <c r="R1371" i="5"/>
  <c r="S1660" i="5"/>
  <c r="R1660" i="5"/>
  <c r="S2219" i="5"/>
  <c r="R2219" i="5"/>
  <c r="R2784" i="5"/>
  <c r="S2784" i="5"/>
  <c r="S76" i="5"/>
  <c r="R76" i="5"/>
  <c r="R506" i="5"/>
  <c r="S506" i="5"/>
  <c r="S889" i="5"/>
  <c r="R889" i="5"/>
  <c r="S1234" i="5"/>
  <c r="R1234" i="5"/>
  <c r="S1677" i="5"/>
  <c r="R1677" i="5"/>
  <c r="S1975" i="5"/>
  <c r="R1975" i="5"/>
  <c r="S2260" i="5"/>
  <c r="R2260" i="5"/>
  <c r="S2590" i="5"/>
  <c r="R2590" i="5"/>
  <c r="S61" i="5"/>
  <c r="R61" i="5"/>
  <c r="S295" i="5"/>
  <c r="R295" i="5"/>
  <c r="S610" i="5"/>
  <c r="R610" i="5"/>
  <c r="S950" i="5"/>
  <c r="R950" i="5"/>
  <c r="S1571" i="5"/>
  <c r="R1571" i="5"/>
  <c r="S1733" i="5"/>
  <c r="R1733" i="5"/>
  <c r="S2185" i="5"/>
  <c r="R2185" i="5"/>
  <c r="S2872" i="5"/>
  <c r="R2872" i="5"/>
  <c r="S1036" i="5"/>
  <c r="R1036" i="5"/>
  <c r="S1352" i="5"/>
  <c r="R1352" i="5"/>
  <c r="S1784" i="5"/>
  <c r="R1784" i="5"/>
  <c r="S2109" i="5"/>
  <c r="R2109" i="5"/>
  <c r="S2559" i="5"/>
  <c r="R2559" i="5"/>
  <c r="S2837" i="5"/>
  <c r="R2837" i="5"/>
  <c r="S339" i="5"/>
  <c r="R339" i="5"/>
  <c r="S928" i="5"/>
  <c r="R928" i="5"/>
  <c r="S1370" i="5"/>
  <c r="R1370" i="5"/>
  <c r="S1770" i="5"/>
  <c r="R1770" i="5"/>
  <c r="S2251" i="5"/>
  <c r="R2251" i="5"/>
  <c r="S2477" i="5"/>
  <c r="R2477" i="5"/>
  <c r="S2726" i="5"/>
  <c r="R2726" i="5"/>
  <c r="S2901" i="5"/>
  <c r="R2901" i="5"/>
  <c r="S265" i="5"/>
  <c r="R265" i="5"/>
  <c r="S575" i="5"/>
  <c r="R575" i="5"/>
  <c r="S872" i="5"/>
  <c r="R872" i="5"/>
  <c r="S1146" i="5"/>
  <c r="R1146" i="5"/>
  <c r="S1369" i="5"/>
  <c r="R1369" i="5"/>
  <c r="S1715" i="5"/>
  <c r="R1715" i="5"/>
  <c r="S1988" i="5"/>
  <c r="R1988" i="5"/>
  <c r="S2362" i="5"/>
  <c r="R2362" i="5"/>
  <c r="S2512" i="5"/>
  <c r="R2512" i="5"/>
  <c r="S2814" i="5"/>
  <c r="R2814" i="5"/>
  <c r="S346" i="5"/>
  <c r="R346" i="5"/>
  <c r="S572" i="5"/>
  <c r="R572" i="5"/>
  <c r="S920" i="5"/>
  <c r="R920" i="5"/>
  <c r="S1373" i="5"/>
  <c r="R1373" i="5"/>
  <c r="S1779" i="5"/>
  <c r="R1779" i="5"/>
  <c r="S2047" i="5"/>
  <c r="R2047" i="5"/>
  <c r="S2197" i="5"/>
  <c r="R2197" i="5"/>
  <c r="S2248" i="5"/>
  <c r="R2248" i="5"/>
  <c r="S469" i="5"/>
  <c r="R469" i="5"/>
  <c r="S740" i="5"/>
  <c r="R740" i="5"/>
  <c r="S528" i="5"/>
  <c r="R528" i="5"/>
  <c r="S873" i="5"/>
  <c r="R873" i="5"/>
  <c r="S1271" i="5"/>
  <c r="R1271" i="5"/>
  <c r="S1849" i="5"/>
  <c r="R1849" i="5"/>
  <c r="S2705" i="5"/>
  <c r="R2705" i="5"/>
  <c r="S270" i="5"/>
  <c r="R270" i="5"/>
  <c r="S793" i="5"/>
  <c r="R793" i="5"/>
  <c r="S1188" i="5"/>
  <c r="R1188" i="5"/>
  <c r="S1530" i="5"/>
  <c r="R1530" i="5"/>
  <c r="S1922" i="5"/>
  <c r="R1922" i="5"/>
  <c r="S2305" i="5"/>
  <c r="R2305" i="5"/>
  <c r="S2595" i="5"/>
  <c r="R2595" i="5"/>
  <c r="S2807" i="5"/>
  <c r="R2807" i="5"/>
  <c r="S205" i="5"/>
  <c r="R205" i="5"/>
  <c r="S472" i="5"/>
  <c r="R472" i="5"/>
  <c r="S1156" i="5"/>
  <c r="R1156" i="5"/>
  <c r="S1487" i="5"/>
  <c r="R1487" i="5"/>
  <c r="S657" i="5"/>
  <c r="R657" i="5"/>
  <c r="S1484" i="5"/>
  <c r="R1484" i="5"/>
  <c r="S1820" i="5"/>
  <c r="R1820" i="5"/>
  <c r="S2103" i="5"/>
  <c r="R2103" i="5"/>
  <c r="S2811" i="5"/>
  <c r="R2811" i="5"/>
  <c r="S176" i="5"/>
  <c r="R176" i="5"/>
  <c r="S440" i="5"/>
  <c r="R440" i="5"/>
  <c r="S1147" i="5"/>
  <c r="R1147" i="5"/>
  <c r="S1011" i="5"/>
  <c r="R1011" i="5"/>
  <c r="R1533" i="5"/>
  <c r="S1533" i="5"/>
  <c r="S2090" i="5"/>
  <c r="R2090" i="5"/>
  <c r="S2307" i="5"/>
  <c r="R2307" i="5"/>
  <c r="S2242" i="5"/>
  <c r="R2242" i="5"/>
  <c r="S2657" i="5"/>
  <c r="R2657" i="5"/>
  <c r="S2865" i="5"/>
  <c r="R2865" i="5"/>
  <c r="S352" i="5"/>
  <c r="R352" i="5"/>
  <c r="S668" i="5"/>
  <c r="R668" i="5"/>
  <c r="S1775" i="5"/>
  <c r="R1775" i="5"/>
  <c r="S2635" i="5"/>
  <c r="R2635" i="5"/>
  <c r="S1455" i="5"/>
  <c r="R1455" i="5"/>
  <c r="S822" i="5"/>
  <c r="R822" i="5"/>
  <c r="S605" i="5"/>
  <c r="R605" i="5"/>
  <c r="S2647" i="5"/>
  <c r="R2647" i="5"/>
  <c r="S2375" i="5"/>
  <c r="R2375" i="5"/>
  <c r="S1601" i="5"/>
  <c r="R1601" i="5"/>
  <c r="S436" i="5"/>
  <c r="R436" i="5"/>
  <c r="S1169" i="5"/>
  <c r="R1169" i="5"/>
  <c r="S1658" i="5"/>
  <c r="R1658" i="5"/>
  <c r="S1387" i="5"/>
  <c r="R1387" i="5"/>
  <c r="S2386" i="5"/>
  <c r="R2386" i="5"/>
  <c r="S2547" i="5"/>
  <c r="R2547" i="5"/>
  <c r="S2315" i="5"/>
  <c r="R2315" i="5"/>
  <c r="S768" i="5"/>
  <c r="R768" i="5"/>
  <c r="S1757" i="5"/>
  <c r="R1757" i="5"/>
  <c r="R1399" i="5"/>
  <c r="S1399" i="5"/>
  <c r="S2890" i="5"/>
  <c r="R2890" i="5"/>
  <c r="S1211" i="5"/>
  <c r="R1211" i="5"/>
  <c r="S1067" i="5"/>
  <c r="R1067" i="5"/>
  <c r="S1086" i="5"/>
  <c r="R1086" i="5"/>
  <c r="S12" i="5"/>
  <c r="R12" i="5"/>
  <c r="S293" i="5"/>
  <c r="R293" i="5"/>
  <c r="S357" i="5"/>
  <c r="R357" i="5"/>
  <c r="S815" i="5"/>
  <c r="R815" i="5"/>
  <c r="S1037" i="5"/>
  <c r="R1037" i="5"/>
  <c r="S2638" i="5"/>
  <c r="R2638" i="5"/>
  <c r="S1616" i="5"/>
  <c r="R1616" i="5"/>
  <c r="S2059" i="5"/>
  <c r="R2059" i="5"/>
  <c r="S2457" i="5"/>
  <c r="R2457" i="5"/>
  <c r="S2740" i="5"/>
  <c r="R2740" i="5"/>
  <c r="S199" i="5"/>
  <c r="R199" i="5"/>
  <c r="S1005" i="5"/>
  <c r="R1005" i="5"/>
  <c r="S1570" i="5"/>
  <c r="R1570" i="5"/>
  <c r="S2484" i="5"/>
  <c r="R2484" i="5"/>
  <c r="S26" i="5"/>
  <c r="R26" i="5"/>
  <c r="S116" i="5"/>
  <c r="R116" i="5"/>
  <c r="S659" i="5"/>
  <c r="R659" i="5"/>
  <c r="S933" i="5"/>
  <c r="R933" i="5"/>
  <c r="S1492" i="5"/>
  <c r="R1492" i="5"/>
  <c r="S1780" i="5"/>
  <c r="R1780" i="5"/>
  <c r="S2509" i="5"/>
  <c r="R2509" i="5"/>
  <c r="S1276" i="5"/>
  <c r="R1276" i="5"/>
  <c r="S292" i="5"/>
  <c r="R292" i="5"/>
  <c r="S539" i="5"/>
  <c r="R539" i="5"/>
  <c r="S771" i="5"/>
  <c r="R771" i="5"/>
  <c r="S1120" i="5"/>
  <c r="R1120" i="5"/>
  <c r="S1668" i="5"/>
  <c r="R1668" i="5"/>
  <c r="S1877" i="5"/>
  <c r="R1877" i="5"/>
  <c r="S2279" i="5"/>
  <c r="R2279" i="5"/>
  <c r="S2464" i="5"/>
  <c r="R2464" i="5"/>
  <c r="S2791" i="5"/>
  <c r="R2791" i="5"/>
  <c r="S39" i="5"/>
  <c r="R39" i="5"/>
  <c r="S99" i="5"/>
  <c r="R99" i="5"/>
  <c r="S494" i="5"/>
  <c r="R494" i="5"/>
  <c r="S960" i="5"/>
  <c r="R960" i="5"/>
  <c r="S1353" i="5"/>
  <c r="R1353" i="5"/>
  <c r="S1681" i="5"/>
  <c r="R1681" i="5"/>
  <c r="S2124" i="5"/>
  <c r="R2124" i="5"/>
  <c r="S2486" i="5"/>
  <c r="R2486" i="5"/>
  <c r="S355" i="5"/>
  <c r="R355" i="5"/>
  <c r="S774" i="5"/>
  <c r="R774" i="5"/>
  <c r="S1136" i="5"/>
  <c r="R1136" i="5"/>
  <c r="S1597" i="5"/>
  <c r="R1597" i="5"/>
  <c r="S2352" i="5"/>
  <c r="R2352" i="5"/>
  <c r="S2523" i="5"/>
  <c r="R2523" i="5"/>
  <c r="S2859" i="5"/>
  <c r="R2859" i="5"/>
  <c r="S222" i="5"/>
  <c r="R222" i="5"/>
  <c r="S641" i="5"/>
  <c r="R641" i="5"/>
  <c r="S1053" i="5"/>
  <c r="R1053" i="5"/>
  <c r="S1343" i="5"/>
  <c r="R1343" i="5"/>
  <c r="S1844" i="5"/>
  <c r="R1844" i="5"/>
  <c r="S1896" i="5"/>
  <c r="R1896" i="5"/>
  <c r="S1996" i="5"/>
  <c r="R1996" i="5"/>
  <c r="S2244" i="5"/>
  <c r="R2244" i="5"/>
  <c r="S2644" i="5"/>
  <c r="R2644" i="5"/>
  <c r="S1397" i="5"/>
  <c r="R1397" i="5"/>
  <c r="S1596" i="5"/>
  <c r="R1596" i="5"/>
  <c r="S1795" i="5"/>
  <c r="R1795" i="5"/>
  <c r="S1972" i="5"/>
  <c r="R1972" i="5"/>
  <c r="S2240" i="5"/>
  <c r="R2240" i="5"/>
  <c r="S2555" i="5"/>
  <c r="R2555" i="5"/>
  <c r="S2652" i="5"/>
  <c r="R2652" i="5"/>
  <c r="S2892" i="5"/>
  <c r="R2892" i="5"/>
  <c r="S266" i="5"/>
  <c r="R266" i="5"/>
  <c r="S730" i="5"/>
  <c r="R730" i="5"/>
  <c r="S751" i="5"/>
  <c r="R751" i="5"/>
  <c r="S1170" i="5"/>
  <c r="R1170" i="5"/>
  <c r="S1685" i="5"/>
  <c r="R1685" i="5"/>
  <c r="S1926" i="5"/>
  <c r="R1926" i="5"/>
  <c r="S2497" i="5"/>
  <c r="R2497" i="5"/>
  <c r="S2709" i="5"/>
  <c r="R2709" i="5"/>
  <c r="S198" i="5"/>
  <c r="R198" i="5"/>
  <c r="S435" i="5"/>
  <c r="R435" i="5"/>
  <c r="S646" i="5"/>
  <c r="R646" i="5"/>
  <c r="S697" i="5"/>
  <c r="R697" i="5"/>
  <c r="S1108" i="5"/>
  <c r="R1108" i="5"/>
  <c r="S1407" i="5"/>
  <c r="R1407" i="5"/>
  <c r="S1050" i="5"/>
  <c r="R1050" i="5"/>
  <c r="S2113" i="5"/>
  <c r="R2113" i="5"/>
  <c r="S2687" i="5"/>
  <c r="R2687" i="5"/>
  <c r="S118" i="5"/>
  <c r="R118" i="5"/>
  <c r="S606" i="5"/>
  <c r="R606" i="5"/>
  <c r="S1070" i="5"/>
  <c r="R1070" i="5"/>
  <c r="S1524" i="5"/>
  <c r="R1524" i="5"/>
  <c r="S2073" i="5"/>
  <c r="R2073" i="5"/>
  <c r="S2544" i="5"/>
  <c r="R2544" i="5"/>
  <c r="S2882" i="5"/>
  <c r="R2882" i="5"/>
  <c r="S326" i="5"/>
  <c r="R326" i="5"/>
  <c r="S618" i="5"/>
  <c r="R618" i="5"/>
  <c r="S227" i="5"/>
  <c r="R227" i="5"/>
  <c r="S1496" i="5"/>
  <c r="R1496" i="5"/>
  <c r="S1763" i="5"/>
  <c r="R1763" i="5"/>
  <c r="S1930" i="5"/>
  <c r="R1930" i="5"/>
  <c r="S2208" i="5"/>
  <c r="R2208" i="5"/>
  <c r="S2593" i="5"/>
  <c r="R2593" i="5"/>
  <c r="S1007" i="5"/>
  <c r="R1007" i="5"/>
  <c r="S1410" i="5"/>
  <c r="R1410" i="5"/>
  <c r="S1998" i="5"/>
  <c r="R1998" i="5"/>
  <c r="S2087" i="5"/>
  <c r="R2087" i="5"/>
  <c r="S2823" i="5"/>
  <c r="R2823" i="5"/>
  <c r="S400" i="5"/>
  <c r="R400" i="5"/>
  <c r="S1003" i="5"/>
  <c r="R1003" i="5"/>
  <c r="S1428" i="5"/>
  <c r="R1428" i="5"/>
  <c r="S1745" i="5"/>
  <c r="R1745" i="5"/>
  <c r="S1749" i="5"/>
  <c r="R1749" i="5"/>
  <c r="S1986" i="5"/>
  <c r="R1986" i="5"/>
  <c r="S2600" i="5"/>
  <c r="R2600" i="5"/>
  <c r="S2804" i="5"/>
  <c r="R2804" i="5"/>
  <c r="S87" i="5"/>
  <c r="R87" i="5"/>
  <c r="S802" i="5"/>
  <c r="R802" i="5"/>
  <c r="S1308" i="5"/>
  <c r="R1308" i="5"/>
  <c r="S1318" i="5"/>
  <c r="R1318" i="5"/>
  <c r="R1324" i="5"/>
  <c r="S1324" i="5"/>
  <c r="S1432" i="5"/>
  <c r="R1432" i="5"/>
  <c r="S1920" i="5"/>
  <c r="R1920" i="5"/>
  <c r="R2408" i="5"/>
  <c r="S2408" i="5"/>
  <c r="S2688" i="5"/>
  <c r="R2688" i="5"/>
  <c r="S255" i="5"/>
  <c r="R255" i="5"/>
  <c r="S543" i="5"/>
  <c r="R543" i="5"/>
  <c r="S1026" i="5"/>
  <c r="R1026" i="5"/>
  <c r="S1569" i="5"/>
  <c r="R1569" i="5"/>
  <c r="S1851" i="5"/>
  <c r="R1851" i="5"/>
  <c r="S1902" i="5"/>
  <c r="R1902" i="5"/>
  <c r="S2267" i="5"/>
  <c r="R2267" i="5"/>
  <c r="S2490" i="5"/>
  <c r="R2490" i="5"/>
  <c r="S2627" i="5"/>
  <c r="R2627" i="5"/>
  <c r="R75" i="5"/>
  <c r="S75" i="5"/>
  <c r="S261" i="5"/>
  <c r="R261" i="5"/>
  <c r="S458" i="5"/>
  <c r="R458" i="5"/>
  <c r="S907" i="5"/>
  <c r="R907" i="5"/>
  <c r="S1279" i="5"/>
  <c r="R1279" i="5"/>
  <c r="S1730" i="5"/>
  <c r="R1730" i="5"/>
  <c r="R2178" i="5"/>
  <c r="S2178" i="5"/>
  <c r="S2515" i="5"/>
  <c r="R2515" i="5"/>
  <c r="S2589" i="5"/>
  <c r="R2589" i="5"/>
  <c r="R230" i="5"/>
  <c r="S230" i="5"/>
  <c r="S675" i="5"/>
  <c r="R675" i="5"/>
  <c r="S1246" i="5"/>
  <c r="R1246" i="5"/>
  <c r="S1942" i="5"/>
  <c r="R1942" i="5"/>
  <c r="S2754" i="5"/>
  <c r="R2754" i="5"/>
  <c r="S2881" i="5"/>
  <c r="R2881" i="5"/>
  <c r="S394" i="5"/>
  <c r="R394" i="5"/>
  <c r="R954" i="5"/>
  <c r="S954" i="5"/>
  <c r="S1288" i="5"/>
  <c r="R1288" i="5"/>
  <c r="S1617" i="5"/>
  <c r="R1617" i="5"/>
  <c r="S1872" i="5"/>
  <c r="R1872" i="5"/>
  <c r="S2134" i="5"/>
  <c r="R2134" i="5"/>
  <c r="S2587" i="5"/>
  <c r="R2587" i="5"/>
  <c r="S125" i="5"/>
  <c r="R125" i="5"/>
  <c r="S451" i="5"/>
  <c r="R451" i="5"/>
  <c r="S570" i="5"/>
  <c r="R570" i="5"/>
  <c r="S721" i="5"/>
  <c r="R721" i="5"/>
  <c r="S797" i="5"/>
  <c r="R797" i="5"/>
  <c r="S853" i="5"/>
  <c r="R853" i="5"/>
  <c r="S1049" i="5"/>
  <c r="R1049" i="5"/>
  <c r="S1190" i="5"/>
  <c r="R1190" i="5"/>
  <c r="S1265" i="5"/>
  <c r="R1265" i="5"/>
  <c r="S1921" i="5"/>
  <c r="R1921" i="5"/>
  <c r="S2432" i="5"/>
  <c r="R2432" i="5"/>
  <c r="S1939" i="5"/>
  <c r="R1939" i="5"/>
  <c r="S2297" i="5"/>
  <c r="R2297" i="5"/>
  <c r="S2663" i="5"/>
  <c r="R2663" i="5"/>
  <c r="S2908" i="5"/>
  <c r="R2908" i="5"/>
  <c r="S84" i="5"/>
  <c r="R84" i="5"/>
  <c r="S686" i="5"/>
  <c r="R686" i="5"/>
  <c r="S911" i="5"/>
  <c r="R911" i="5"/>
  <c r="S1200" i="5"/>
  <c r="R1200" i="5"/>
  <c r="S1867" i="5"/>
  <c r="R1867" i="5"/>
  <c r="S2188" i="5"/>
  <c r="R2188" i="5"/>
  <c r="S2741" i="5"/>
  <c r="R2741" i="5"/>
  <c r="S343" i="5"/>
  <c r="R343" i="5"/>
  <c r="S906" i="5"/>
  <c r="R906" i="5"/>
  <c r="S1414" i="5"/>
  <c r="R1414" i="5"/>
  <c r="R2006" i="5"/>
  <c r="S2006" i="5"/>
  <c r="S2336" i="5"/>
  <c r="R2336" i="5"/>
  <c r="S2545" i="5"/>
  <c r="R2545" i="5"/>
  <c r="S25" i="5"/>
  <c r="R25" i="5"/>
  <c r="S386" i="5"/>
  <c r="R386" i="5"/>
  <c r="R482" i="5"/>
  <c r="S482" i="5"/>
  <c r="S665" i="5"/>
  <c r="R665" i="5"/>
  <c r="S883" i="5"/>
  <c r="R883" i="5"/>
  <c r="S609" i="5"/>
  <c r="R609" i="5"/>
  <c r="S1328" i="5"/>
  <c r="R1328" i="5"/>
  <c r="S1490" i="5"/>
  <c r="R1490" i="5"/>
  <c r="S1854" i="5"/>
  <c r="R1854" i="5"/>
  <c r="S2159" i="5"/>
  <c r="R2159" i="5"/>
  <c r="S2285" i="5"/>
  <c r="R2285" i="5"/>
  <c r="S2511" i="5"/>
  <c r="R2511" i="5"/>
  <c r="S2337" i="5"/>
  <c r="R2337" i="5"/>
  <c r="S2594" i="5"/>
  <c r="R2594" i="5"/>
  <c r="S57" i="5"/>
  <c r="R57" i="5"/>
  <c r="S218" i="5"/>
  <c r="R218" i="5"/>
  <c r="S548" i="5"/>
  <c r="R548" i="5"/>
  <c r="S579" i="5"/>
  <c r="R579" i="5"/>
  <c r="S636" i="5"/>
  <c r="R636" i="5"/>
  <c r="S798" i="5"/>
  <c r="R798" i="5"/>
  <c r="S947" i="5"/>
  <c r="R947" i="5"/>
  <c r="S1022" i="5"/>
  <c r="R1022" i="5"/>
  <c r="S1126" i="5"/>
  <c r="R1126" i="5"/>
  <c r="S1193" i="5"/>
  <c r="R1193" i="5"/>
  <c r="S1238" i="5"/>
  <c r="R1238" i="5"/>
  <c r="S1334" i="5"/>
  <c r="R1334" i="5"/>
  <c r="S1388" i="5"/>
  <c r="R1388" i="5"/>
  <c r="R1507" i="5"/>
  <c r="S1507" i="5"/>
  <c r="S1640" i="5"/>
  <c r="R1640" i="5"/>
  <c r="S1895" i="5"/>
  <c r="R1895" i="5"/>
  <c r="S2283" i="5"/>
  <c r="R2283" i="5"/>
  <c r="S2516" i="5"/>
  <c r="R2516" i="5"/>
  <c r="S2873" i="5"/>
  <c r="R2873" i="5"/>
  <c r="S195" i="5"/>
  <c r="R195" i="5"/>
  <c r="R376" i="5"/>
  <c r="S376" i="5"/>
  <c r="S776" i="5"/>
  <c r="R776" i="5"/>
  <c r="S1000" i="5"/>
  <c r="R1000" i="5"/>
  <c r="S1359" i="5"/>
  <c r="R1359" i="5"/>
  <c r="R1717" i="5"/>
  <c r="S1717" i="5"/>
  <c r="S1916" i="5"/>
  <c r="R1916" i="5"/>
  <c r="S2106" i="5"/>
  <c r="R2106" i="5"/>
  <c r="S2322" i="5"/>
  <c r="R2322" i="5"/>
  <c r="S2476" i="5"/>
  <c r="R2476" i="5"/>
  <c r="S2715" i="5"/>
  <c r="R2715" i="5"/>
  <c r="S2847" i="5"/>
  <c r="R2847" i="5"/>
  <c r="S91" i="5"/>
  <c r="R91" i="5"/>
  <c r="S254" i="5"/>
  <c r="R254" i="5"/>
  <c r="S487" i="5"/>
  <c r="R487" i="5"/>
  <c r="S654" i="5"/>
  <c r="R654" i="5"/>
  <c r="S1104" i="5"/>
  <c r="R1104" i="5"/>
  <c r="S1637" i="5"/>
  <c r="R1637" i="5"/>
  <c r="S1788" i="5"/>
  <c r="R1788" i="5"/>
  <c r="S2078" i="5"/>
  <c r="R2078" i="5"/>
  <c r="S2187" i="5"/>
  <c r="R2187" i="5"/>
  <c r="S2584" i="5"/>
  <c r="R2584" i="5"/>
  <c r="S2797" i="5"/>
  <c r="R2797" i="5"/>
  <c r="R63" i="5"/>
  <c r="S63" i="5"/>
  <c r="R251" i="5"/>
  <c r="S251" i="5"/>
  <c r="S650" i="5"/>
  <c r="R650" i="5"/>
  <c r="R913" i="5"/>
  <c r="S913" i="5"/>
  <c r="S1162" i="5"/>
  <c r="R1162" i="5"/>
  <c r="S1431" i="5"/>
  <c r="R1431" i="5"/>
  <c r="S1821" i="5"/>
  <c r="R1821" i="5"/>
  <c r="S1932" i="5"/>
  <c r="R1932" i="5"/>
  <c r="R2142" i="5"/>
  <c r="S2142" i="5"/>
  <c r="S2301" i="5"/>
  <c r="R2301" i="5"/>
  <c r="R2551" i="5"/>
  <c r="S2551" i="5"/>
  <c r="S2748" i="5"/>
  <c r="R2748" i="5"/>
  <c r="R2793" i="5"/>
  <c r="S2793" i="5"/>
  <c r="S65" i="5"/>
  <c r="R65" i="5"/>
  <c r="S728" i="5"/>
  <c r="R728" i="5"/>
  <c r="S987" i="5"/>
  <c r="R987" i="5"/>
  <c r="S1356" i="5"/>
  <c r="R1356" i="5"/>
  <c r="R1532" i="5"/>
  <c r="S1532" i="5"/>
  <c r="R2249" i="5"/>
  <c r="S2249" i="5"/>
  <c r="S2414" i="5"/>
  <c r="R2414" i="5"/>
  <c r="S2696" i="5"/>
  <c r="R2696" i="5"/>
  <c r="S2825" i="5"/>
  <c r="R2825" i="5"/>
  <c r="S135" i="5"/>
  <c r="R135" i="5"/>
  <c r="S332" i="5"/>
  <c r="R332" i="5"/>
  <c r="S483" i="5"/>
  <c r="R483" i="5"/>
  <c r="S608" i="5"/>
  <c r="R608" i="5"/>
  <c r="S814" i="5"/>
  <c r="R814" i="5"/>
  <c r="S955" i="5"/>
  <c r="R955" i="5"/>
  <c r="S1173" i="5"/>
  <c r="R1173" i="5"/>
  <c r="S1300" i="5"/>
  <c r="R1300" i="5"/>
  <c r="S1525" i="5"/>
  <c r="R1525" i="5"/>
  <c r="S1731" i="5"/>
  <c r="R1731" i="5"/>
  <c r="S1966" i="5"/>
  <c r="R1966" i="5"/>
  <c r="S2102" i="5"/>
  <c r="R2102" i="5"/>
  <c r="S2365" i="5"/>
  <c r="R2365" i="5"/>
  <c r="R2528" i="5"/>
  <c r="S2528" i="5"/>
  <c r="S2769" i="5"/>
  <c r="R2769" i="5"/>
  <c r="S2082" i="5"/>
  <c r="R2082" i="5"/>
  <c r="S379" i="5"/>
  <c r="R379" i="5"/>
  <c r="S582" i="5"/>
  <c r="R582" i="5"/>
  <c r="S663" i="5"/>
  <c r="R663" i="5"/>
  <c r="S982" i="5"/>
  <c r="R982" i="5"/>
  <c r="S1305" i="5"/>
  <c r="R1305" i="5"/>
  <c r="S1575" i="5"/>
  <c r="R1575" i="5"/>
  <c r="S1831" i="5"/>
  <c r="R1831" i="5"/>
  <c r="R2014" i="5"/>
  <c r="S2014" i="5"/>
  <c r="S2064" i="5"/>
  <c r="R2064" i="5"/>
  <c r="S2168" i="5"/>
  <c r="R2168" i="5"/>
  <c r="R42" i="5"/>
  <c r="S42" i="5"/>
  <c r="S406" i="5"/>
  <c r="R406" i="5"/>
  <c r="S617" i="5"/>
  <c r="R617" i="5"/>
  <c r="R2809" i="5"/>
  <c r="S2809" i="5"/>
  <c r="S601" i="5"/>
  <c r="R601" i="5"/>
  <c r="R765" i="5"/>
  <c r="S765" i="5"/>
  <c r="S1227" i="5"/>
  <c r="R1227" i="5"/>
  <c r="R1536" i="5"/>
  <c r="S1536" i="5"/>
  <c r="S1981" i="5"/>
  <c r="R1981" i="5"/>
  <c r="S2619" i="5"/>
  <c r="R2619" i="5"/>
  <c r="S136" i="5"/>
  <c r="R136" i="5"/>
  <c r="R282" i="5"/>
  <c r="S282" i="5"/>
  <c r="S878" i="5"/>
  <c r="R878" i="5"/>
  <c r="S1128" i="5"/>
  <c r="R1128" i="5"/>
  <c r="S1235" i="5"/>
  <c r="R1235" i="5"/>
  <c r="S1526" i="5"/>
  <c r="R1526" i="5"/>
  <c r="S1656" i="5"/>
  <c r="R1656" i="5"/>
  <c r="S1974" i="5"/>
  <c r="R1974" i="5"/>
  <c r="S2080" i="5"/>
  <c r="R2080" i="5"/>
  <c r="S2282" i="5"/>
  <c r="R2282" i="5"/>
  <c r="S2664" i="5"/>
  <c r="R2664" i="5"/>
  <c r="S27" i="5"/>
  <c r="R27" i="5"/>
  <c r="S167" i="5"/>
  <c r="R167" i="5"/>
  <c r="S274" i="5"/>
  <c r="R274" i="5"/>
  <c r="S536" i="5"/>
  <c r="R536" i="5"/>
  <c r="S1210" i="5"/>
  <c r="R1210" i="5"/>
  <c r="S1699" i="5"/>
  <c r="R1699" i="5"/>
  <c r="S1041" i="5"/>
  <c r="R1041" i="5"/>
  <c r="S1651" i="5"/>
  <c r="R1651" i="5"/>
  <c r="S2001" i="5"/>
  <c r="R2001" i="5"/>
  <c r="S2800" i="5"/>
  <c r="R2800" i="5"/>
  <c r="S2481" i="5"/>
  <c r="R2481" i="5"/>
  <c r="S2835" i="5"/>
  <c r="R2835" i="5"/>
  <c r="S174" i="5"/>
  <c r="R174" i="5"/>
  <c r="S166" i="5"/>
  <c r="R166" i="5"/>
  <c r="S695" i="5"/>
  <c r="R695" i="5"/>
  <c r="S1181" i="5"/>
  <c r="R1181" i="5"/>
  <c r="S1278" i="5"/>
  <c r="R1278" i="5"/>
  <c r="S1713" i="5"/>
  <c r="R1713" i="5"/>
  <c r="S2218" i="5"/>
  <c r="R2218" i="5"/>
  <c r="S2448" i="5"/>
  <c r="R2448" i="5"/>
  <c r="S2264" i="5"/>
  <c r="R2264" i="5"/>
  <c r="S2731" i="5"/>
  <c r="R2731" i="5"/>
  <c r="S297" i="5"/>
  <c r="R297" i="5"/>
  <c r="S578" i="5"/>
  <c r="R578" i="5"/>
  <c r="S2537" i="5"/>
  <c r="R2537" i="5"/>
  <c r="S1403" i="5"/>
  <c r="R1403" i="5"/>
  <c r="R671" i="5"/>
  <c r="S671" i="5"/>
  <c r="S1591" i="5"/>
  <c r="R1591" i="5"/>
  <c r="S1149" i="5"/>
  <c r="R1149" i="5"/>
  <c r="R1679" i="5"/>
  <c r="S1679" i="5"/>
  <c r="S1997" i="5"/>
  <c r="R1997" i="5"/>
  <c r="S2689" i="5"/>
  <c r="R2689" i="5"/>
  <c r="S2302" i="5"/>
  <c r="R2302" i="5"/>
  <c r="S4" i="5"/>
  <c r="R4" i="5"/>
  <c r="R523" i="5"/>
  <c r="S523" i="5"/>
  <c r="S625" i="5"/>
  <c r="R625" i="5"/>
  <c r="S1416" i="5"/>
  <c r="R1416" i="5"/>
  <c r="S1523" i="5"/>
  <c r="R1523" i="5"/>
  <c r="S714" i="5"/>
  <c r="R714" i="5"/>
  <c r="S1437" i="5"/>
  <c r="R1437" i="5"/>
  <c r="S631" i="5"/>
  <c r="R631" i="5"/>
  <c r="R285" i="5"/>
  <c r="S285" i="5"/>
  <c r="S1097" i="5"/>
  <c r="R1097" i="5"/>
  <c r="S1093" i="5"/>
  <c r="R1093" i="5"/>
  <c r="R1621" i="5"/>
  <c r="V5" i="9" l="1"/>
  <c r="S3" i="9"/>
  <c r="T3" i="9"/>
  <c r="R3" i="9"/>
  <c r="V4" i="9"/>
  <c r="Q3" i="9"/>
  <c r="P3" i="9"/>
  <c r="O3" i="9"/>
  <c r="D4" i="2"/>
  <c r="E4" i="2"/>
  <c r="F4" i="2"/>
  <c r="G4" i="2"/>
  <c r="H4" i="2" s="1"/>
  <c r="I4" i="2" s="1"/>
  <c r="J4" i="2" s="1"/>
  <c r="K4" i="2" s="1"/>
  <c r="L4" i="2" s="1"/>
  <c r="M4" i="2" s="1"/>
  <c r="D11" i="2"/>
  <c r="E11" i="2"/>
  <c r="F11" i="2" s="1"/>
  <c r="G11" i="2" s="1"/>
  <c r="H11" i="2" s="1"/>
  <c r="I11" i="2" s="1"/>
  <c r="J11" i="2" s="1"/>
  <c r="K11" i="2" s="1"/>
  <c r="L11" i="2" s="1"/>
  <c r="M11" i="2" s="1"/>
  <c r="C10" i="2"/>
  <c r="D10" i="2"/>
  <c r="E10" i="2"/>
  <c r="F10" i="2"/>
  <c r="G10" i="2"/>
  <c r="H10" i="2"/>
  <c r="I10" i="2"/>
  <c r="J10" i="2"/>
  <c r="K10" i="2"/>
  <c r="L10" i="2"/>
  <c r="M10" i="2"/>
  <c r="B10" i="2"/>
  <c r="B11" i="2"/>
  <c r="C4" i="2"/>
  <c r="B4" i="2"/>
  <c r="W4" i="9" l="1"/>
  <c r="V2" i="9"/>
  <c r="W2" i="9" s="1"/>
  <c r="V3" i="9"/>
  <c r="W3" i="9" s="1"/>
  <c r="C11" i="2"/>
</calcChain>
</file>

<file path=xl/sharedStrings.xml><?xml version="1.0" encoding="utf-8"?>
<sst xmlns="http://schemas.openxmlformats.org/spreadsheetml/2006/main" count="6261" uniqueCount="3071">
  <si>
    <t>Bratislava - Devín</t>
  </si>
  <si>
    <t>Žilina</t>
  </si>
  <si>
    <t>Názov obce</t>
  </si>
  <si>
    <t>Okres</t>
  </si>
  <si>
    <t>Pomer dlhu</t>
  </si>
  <si>
    <t>Pomer pokuty</t>
  </si>
  <si>
    <t>Pokuta</t>
  </si>
  <si>
    <t>Dlhá nad Kysucou</t>
  </si>
  <si>
    <t>Bratislava IV</t>
  </si>
  <si>
    <t>Malé Borové</t>
  </si>
  <si>
    <t>Čadca</t>
  </si>
  <si>
    <t>Bohunice</t>
  </si>
  <si>
    <t>Bzenica</t>
  </si>
  <si>
    <t>Liptovský Mikuláš</t>
  </si>
  <si>
    <t>Luhyňa</t>
  </si>
  <si>
    <t>Trstice</t>
  </si>
  <si>
    <t>menovky</t>
  </si>
  <si>
    <t>viac</t>
  </si>
  <si>
    <t>Ilava</t>
  </si>
  <si>
    <t>Žiar nad Hronom</t>
  </si>
  <si>
    <t>Štefanov nad Oravou</t>
  </si>
  <si>
    <t>Chotča</t>
  </si>
  <si>
    <t>Trebišov</t>
  </si>
  <si>
    <t>Galanta</t>
  </si>
  <si>
    <t>Zombor</t>
  </si>
  <si>
    <t>Tvrdošín</t>
  </si>
  <si>
    <t>Stropkov</t>
  </si>
  <si>
    <t>Petrikovce</t>
  </si>
  <si>
    <t>Veľký Krtíš</t>
  </si>
  <si>
    <t>Abrahám</t>
  </si>
  <si>
    <t>Michalovce</t>
  </si>
  <si>
    <t>Kosihy nad Ipľom</t>
  </si>
  <si>
    <t>Kojšov</t>
  </si>
  <si>
    <t>Gelnica</t>
  </si>
  <si>
    <t>Zdroj: Štátna pokladnica, RRZ</t>
  </si>
  <si>
    <t xml:space="preserve">Zdroj: Štátna pokladnica, RRZ </t>
  </si>
  <si>
    <t>Graf 3: Počty obcí podľa pomeru ich dlhu k príjmom (ľ. os), kumulatívne (p. os)</t>
  </si>
  <si>
    <t>Graf 4: Podiely jednotlivých dlhových pásiem na celkovom dlhu (ľ. os), kumulatívne (p. os)</t>
  </si>
  <si>
    <t>počet v pásme</t>
  </si>
  <si>
    <t>kumulatívne</t>
  </si>
  <si>
    <t>0 až 10</t>
  </si>
  <si>
    <t>dlh v pásme</t>
  </si>
  <si>
    <t>relatívne</t>
  </si>
  <si>
    <t>pásmo</t>
  </si>
  <si>
    <t>10 až 20</t>
  </si>
  <si>
    <t>20 až 30</t>
  </si>
  <si>
    <t>30 až 40</t>
  </si>
  <si>
    <t>40 až 50</t>
  </si>
  <si>
    <t>50 až 60</t>
  </si>
  <si>
    <t>60 až 70</t>
  </si>
  <si>
    <t>70 až 80</t>
  </si>
  <si>
    <t>80 až 90</t>
  </si>
  <si>
    <t>90 až 100</t>
  </si>
  <si>
    <t>100 a viac</t>
  </si>
  <si>
    <t>Tab 8: Obce podľa pomeru dlhu a pomeru pokuty k príjmom (%) a výšky pokuty (tis. eur)</t>
  </si>
  <si>
    <t>Názov VÚC</t>
  </si>
  <si>
    <t>Celková suma dlhu</t>
  </si>
  <si>
    <t>Splácanie úrokov</t>
  </si>
  <si>
    <t>Splácanie istín</t>
  </si>
  <si>
    <t>Pomer dlhu (%)</t>
  </si>
  <si>
    <t>Dlhová služba (%)</t>
  </si>
  <si>
    <t>Bratislavský VÚC</t>
  </si>
  <si>
    <t>Trnavský VÚC</t>
  </si>
  <si>
    <t>Trenčiansky VÚC</t>
  </si>
  <si>
    <t>Nitriansky VÚC</t>
  </si>
  <si>
    <t>Žilinský VÚC</t>
  </si>
  <si>
    <t>Banskobystrický VÚC</t>
  </si>
  <si>
    <t>Prešovský VÚC</t>
  </si>
  <si>
    <t>Košický VÚC</t>
  </si>
  <si>
    <t>Zdroj: Štátna pokladnica</t>
  </si>
  <si>
    <t>Bežné príjmy (rok 2012)</t>
  </si>
  <si>
    <t>Medziročná zmena pomeru dlhu (p.b.)</t>
  </si>
  <si>
    <t>Tab 7: Vyhodnotenie pravidiel pre VÚC a medziročné porovnanie dlhu (rok 2013, v tis. eur)</t>
  </si>
  <si>
    <t>NA</t>
  </si>
  <si>
    <t>pokuta</t>
  </si>
  <si>
    <t>kód</t>
  </si>
  <si>
    <t>a: VDD</t>
  </si>
  <si>
    <t>b: DZÚ</t>
  </si>
  <si>
    <t>c: ZÚ</t>
  </si>
  <si>
    <t>d: BÚV</t>
  </si>
  <si>
    <t>e: EÚ</t>
  </si>
  <si>
    <t>f: CSD</t>
  </si>
  <si>
    <t>g: príjmy</t>
  </si>
  <si>
    <t>h: 650</t>
  </si>
  <si>
    <t>i: 820</t>
  </si>
  <si>
    <t>Nitra</t>
  </si>
  <si>
    <t>Alekšince</t>
  </si>
  <si>
    <t>Báb</t>
  </si>
  <si>
    <t>Zlaté Moravce</t>
  </si>
  <si>
    <t>Beladice</t>
  </si>
  <si>
    <t>Branč</t>
  </si>
  <si>
    <t>Čakajovce</t>
  </si>
  <si>
    <t>Čaradice</t>
  </si>
  <si>
    <t>Čeľadice</t>
  </si>
  <si>
    <t>Čierne Kľačany</t>
  </si>
  <si>
    <t>Čifáre</t>
  </si>
  <si>
    <t>Dolné Obdokovce</t>
  </si>
  <si>
    <t>Golianovo</t>
  </si>
  <si>
    <t>Šaľa</t>
  </si>
  <si>
    <t>Hájske</t>
  </si>
  <si>
    <t>Malacky</t>
  </si>
  <si>
    <t>Hostie</t>
  </si>
  <si>
    <t>Hosťovce</t>
  </si>
  <si>
    <t>Hruboňovo</t>
  </si>
  <si>
    <t>Choča</t>
  </si>
  <si>
    <t>Púchov</t>
  </si>
  <si>
    <t>Zubák</t>
  </si>
  <si>
    <t>Jarok</t>
  </si>
  <si>
    <t>Jedľové Kostoľany</t>
  </si>
  <si>
    <t>Jelenec</t>
  </si>
  <si>
    <t>Jelšovce</t>
  </si>
  <si>
    <t>Kapince</t>
  </si>
  <si>
    <t>Klasov</t>
  </si>
  <si>
    <t>Kolíňany</t>
  </si>
  <si>
    <t>Kostoľany pod Tribečom</t>
  </si>
  <si>
    <t>Ladice</t>
  </si>
  <si>
    <t>Lehota</t>
  </si>
  <si>
    <t>Lovce</t>
  </si>
  <si>
    <t>Lúčnica nad Žitavou</t>
  </si>
  <si>
    <t>Lukáčovce</t>
  </si>
  <si>
    <t>Machulince</t>
  </si>
  <si>
    <t>Veľké Chyndice</t>
  </si>
  <si>
    <t>Malé Zálužie</t>
  </si>
  <si>
    <t>Mankovce</t>
  </si>
  <si>
    <t>Martin nad Žitavou</t>
  </si>
  <si>
    <t>Melek</t>
  </si>
  <si>
    <t>Mojmírovce</t>
  </si>
  <si>
    <t>Nemčiňany</t>
  </si>
  <si>
    <t>Neverice</t>
  </si>
  <si>
    <t>Nevidzany</t>
  </si>
  <si>
    <t>Nová Ves nad Žitavou</t>
  </si>
  <si>
    <t>Nové Sady</t>
  </si>
  <si>
    <t>Obyce</t>
  </si>
  <si>
    <t>Paňa</t>
  </si>
  <si>
    <t>Podhorany</t>
  </si>
  <si>
    <t>Pohranice</t>
  </si>
  <si>
    <t>Poľný Kesov</t>
  </si>
  <si>
    <t>Rišňovce</t>
  </si>
  <si>
    <t>Rumanová</t>
  </si>
  <si>
    <t>Skýcov</t>
  </si>
  <si>
    <t>Močenok</t>
  </si>
  <si>
    <t>Sľažany</t>
  </si>
  <si>
    <t>Slepčany</t>
  </si>
  <si>
    <t>Šurianky</t>
  </si>
  <si>
    <t>Tajná</t>
  </si>
  <si>
    <t>Tesárske Mlyňany</t>
  </si>
  <si>
    <t>Topoľčianky</t>
  </si>
  <si>
    <t>Velčice</t>
  </si>
  <si>
    <t>Veľká Dolina</t>
  </si>
  <si>
    <t>Veľké Zálužie</t>
  </si>
  <si>
    <t>Veľký Cetín</t>
  </si>
  <si>
    <t>Vieska nad Žitavou</t>
  </si>
  <si>
    <t>Vinodol</t>
  </si>
  <si>
    <t>Volkovce</t>
  </si>
  <si>
    <t>Vráble</t>
  </si>
  <si>
    <t>Výčapy - Opatovce</t>
  </si>
  <si>
    <t>Zbehy</t>
  </si>
  <si>
    <t>Zlatno</t>
  </si>
  <si>
    <t>Žikava</t>
  </si>
  <si>
    <t>Žirany</t>
  </si>
  <si>
    <t>Žitavce</t>
  </si>
  <si>
    <t>Komárno</t>
  </si>
  <si>
    <t>Bajč</t>
  </si>
  <si>
    <t>Bodza</t>
  </si>
  <si>
    <t>Brestovec</t>
  </si>
  <si>
    <t>Búč</t>
  </si>
  <si>
    <t>Čalovec</t>
  </si>
  <si>
    <t>Číčov</t>
  </si>
  <si>
    <t>Dedina Mládeže</t>
  </si>
  <si>
    <t>Svätý Peter</t>
  </si>
  <si>
    <t>Dulovce</t>
  </si>
  <si>
    <t>Hurbanovo</t>
  </si>
  <si>
    <t>Chotín</t>
  </si>
  <si>
    <t>Imeľ</t>
  </si>
  <si>
    <t>Iža</t>
  </si>
  <si>
    <t>Kameničná</t>
  </si>
  <si>
    <t>Klížska Nemá</t>
  </si>
  <si>
    <t>Kolárovo</t>
  </si>
  <si>
    <t>Kravany nad Dunajom</t>
  </si>
  <si>
    <t>Lipové</t>
  </si>
  <si>
    <t>Marcelová</t>
  </si>
  <si>
    <t>Martovce</t>
  </si>
  <si>
    <t>Moča</t>
  </si>
  <si>
    <t>Modrany</t>
  </si>
  <si>
    <t>Mudroňovo</t>
  </si>
  <si>
    <t>Nesvady</t>
  </si>
  <si>
    <t>Okoličná na Ostrove</t>
  </si>
  <si>
    <t>Patince</t>
  </si>
  <si>
    <t>Pribeta</t>
  </si>
  <si>
    <t>Radvaň nad Dunajom</t>
  </si>
  <si>
    <t>Sokolce</t>
  </si>
  <si>
    <t>Šrobárová</t>
  </si>
  <si>
    <t>Tôň</t>
  </si>
  <si>
    <t>Trávnik</t>
  </si>
  <si>
    <t>Veľké Kosihy</t>
  </si>
  <si>
    <t>Bátorove Kosihy</t>
  </si>
  <si>
    <t>Vrbová nad Váhom</t>
  </si>
  <si>
    <t>Zemianska Olča</t>
  </si>
  <si>
    <t>Zlatná na Ostrove</t>
  </si>
  <si>
    <t>Dunajská Streda</t>
  </si>
  <si>
    <t>Báč</t>
  </si>
  <si>
    <t>Baka</t>
  </si>
  <si>
    <t>Baloň</t>
  </si>
  <si>
    <t>Blahová</t>
  </si>
  <si>
    <t>Blatná na Ostrove</t>
  </si>
  <si>
    <t>Boheľov</t>
  </si>
  <si>
    <t>Čakany</t>
  </si>
  <si>
    <t>Veľký Meder</t>
  </si>
  <si>
    <t>Čiližská Radvaň</t>
  </si>
  <si>
    <t>Dobrohošť</t>
  </si>
  <si>
    <t>Dolný Bar</t>
  </si>
  <si>
    <t>Gabčíkovo</t>
  </si>
  <si>
    <t>Holice</t>
  </si>
  <si>
    <t>Horná Potôň</t>
  </si>
  <si>
    <t>Horný Bar</t>
  </si>
  <si>
    <t>Dolný Štál</t>
  </si>
  <si>
    <t>Hubice</t>
  </si>
  <si>
    <t>Hviezdoslavov</t>
  </si>
  <si>
    <t>Jahodná</t>
  </si>
  <si>
    <t>Janíky</t>
  </si>
  <si>
    <t>Jurová</t>
  </si>
  <si>
    <t>Kľúčovec</t>
  </si>
  <si>
    <t>Kostolné Kračany</t>
  </si>
  <si>
    <t>Kráľovičove Kračany</t>
  </si>
  <si>
    <t>Kútniky</t>
  </si>
  <si>
    <t>Kvetoslavov</t>
  </si>
  <si>
    <t>Lehnice</t>
  </si>
  <si>
    <t>Lúč na Ostrove</t>
  </si>
  <si>
    <t>Medveďov</t>
  </si>
  <si>
    <t>Mierovo</t>
  </si>
  <si>
    <t>Michal na Ostrove</t>
  </si>
  <si>
    <t>Nový Život</t>
  </si>
  <si>
    <t>Ohrady</t>
  </si>
  <si>
    <t>Okoč</t>
  </si>
  <si>
    <t>Oľdza</t>
  </si>
  <si>
    <t>Orechová Potôň</t>
  </si>
  <si>
    <t>Padáň</t>
  </si>
  <si>
    <t>Sap</t>
  </si>
  <si>
    <t>Pataš</t>
  </si>
  <si>
    <t>Rohovce</t>
  </si>
  <si>
    <t>Šamorín</t>
  </si>
  <si>
    <t>Štvrtok na Ostrove</t>
  </si>
  <si>
    <t>Topoľníky</t>
  </si>
  <si>
    <t>Ňárad</t>
  </si>
  <si>
    <t>Trnávka</t>
  </si>
  <si>
    <t>Trstená na Ostrove</t>
  </si>
  <si>
    <t>Veľká Paka</t>
  </si>
  <si>
    <t>Veľké Blahovo</t>
  </si>
  <si>
    <t>Vojka nad Dunajom</t>
  </si>
  <si>
    <t>Vrakúň</t>
  </si>
  <si>
    <t>Vydrany</t>
  </si>
  <si>
    <t>Zlaté Klasy</t>
  </si>
  <si>
    <t>Levice</t>
  </si>
  <si>
    <t>Bajka</t>
  </si>
  <si>
    <t>Bátovce</t>
  </si>
  <si>
    <t>Beša</t>
  </si>
  <si>
    <t>Bielovce</t>
  </si>
  <si>
    <t>Bory</t>
  </si>
  <si>
    <t>Brhlovce</t>
  </si>
  <si>
    <t>Čajkov</t>
  </si>
  <si>
    <t>Čaka</t>
  </si>
  <si>
    <t>Demandice</t>
  </si>
  <si>
    <t>Devičany</t>
  </si>
  <si>
    <t>Dolná Seč</t>
  </si>
  <si>
    <t>Dolné Semerovce</t>
  </si>
  <si>
    <t>Dolný Pial</t>
  </si>
  <si>
    <t>Domadice</t>
  </si>
  <si>
    <t>Drženice</t>
  </si>
  <si>
    <t>Farná</t>
  </si>
  <si>
    <t>Hokovce</t>
  </si>
  <si>
    <t>Hontianska Vrbica</t>
  </si>
  <si>
    <t>Horná Seč</t>
  </si>
  <si>
    <t>Horné Semerovce</t>
  </si>
  <si>
    <t>Horné Turovce</t>
  </si>
  <si>
    <t>Horný Pial</t>
  </si>
  <si>
    <t>Hronovce</t>
  </si>
  <si>
    <t>Hronské Kľačany</t>
  </si>
  <si>
    <t>Hronské Kosihy</t>
  </si>
  <si>
    <t>Iňa</t>
  </si>
  <si>
    <t>Ipeľské Úľany</t>
  </si>
  <si>
    <t>Ipeľský Sokolec</t>
  </si>
  <si>
    <t>Jabloňovce</t>
  </si>
  <si>
    <t>Jur nad Hronom</t>
  </si>
  <si>
    <t>Kalná nad Hronom</t>
  </si>
  <si>
    <t>Kozárovce</t>
  </si>
  <si>
    <t>Krškany</t>
  </si>
  <si>
    <t>Kubáňovo</t>
  </si>
  <si>
    <t>Kukučínov</t>
  </si>
  <si>
    <t>Kuraľany</t>
  </si>
  <si>
    <t>Keť</t>
  </si>
  <si>
    <t>Lok</t>
  </si>
  <si>
    <t>Lontov</t>
  </si>
  <si>
    <t>Lula</t>
  </si>
  <si>
    <t>Málaš</t>
  </si>
  <si>
    <t>Malé Ludince</t>
  </si>
  <si>
    <t>Mýtne Ludany</t>
  </si>
  <si>
    <t>Nová Dedina</t>
  </si>
  <si>
    <t>Nový Tekov</t>
  </si>
  <si>
    <t>Nýrovce</t>
  </si>
  <si>
    <t>Ondrejovce</t>
  </si>
  <si>
    <t>Pastovce</t>
  </si>
  <si>
    <t>Pečenice</t>
  </si>
  <si>
    <t>Plášťovce</t>
  </si>
  <si>
    <t>Plavé Vozokany</t>
  </si>
  <si>
    <t>Podlužany</t>
  </si>
  <si>
    <t>Pohronský Ruskov</t>
  </si>
  <si>
    <t>Pukanec</t>
  </si>
  <si>
    <t>Rybník</t>
  </si>
  <si>
    <t>Santovka</t>
  </si>
  <si>
    <t>Sazdice</t>
  </si>
  <si>
    <t>Sikenica</t>
  </si>
  <si>
    <t>Slatina</t>
  </si>
  <si>
    <t>Starý Hrádok</t>
  </si>
  <si>
    <t>Starý Tekov</t>
  </si>
  <si>
    <t>Šahy</t>
  </si>
  <si>
    <t>Šalov</t>
  </si>
  <si>
    <t>Šarovce</t>
  </si>
  <si>
    <t>Tehla</t>
  </si>
  <si>
    <t>Tekovské Lužany</t>
  </si>
  <si>
    <t>Tekovský Hrádok</t>
  </si>
  <si>
    <t>Tlmače</t>
  </si>
  <si>
    <t>Tupá</t>
  </si>
  <si>
    <t>Turá</t>
  </si>
  <si>
    <t>Uhliská</t>
  </si>
  <si>
    <t>Veľké Ludince</t>
  </si>
  <si>
    <t>Veľké Turovce</t>
  </si>
  <si>
    <t>Veľký Ďur</t>
  </si>
  <si>
    <t>Vyškovce nad Ipľom</t>
  </si>
  <si>
    <t>Vyšné nad Hronom</t>
  </si>
  <si>
    <t>Zalaba</t>
  </si>
  <si>
    <t>Zbrojníky</t>
  </si>
  <si>
    <t>Želiezovce</t>
  </si>
  <si>
    <t>Žemberovce</t>
  </si>
  <si>
    <t>Žemliare</t>
  </si>
  <si>
    <t>Nové Zámky</t>
  </si>
  <si>
    <t>Andovce</t>
  </si>
  <si>
    <t>Bajtava</t>
  </si>
  <si>
    <t>Bánov</t>
  </si>
  <si>
    <t>Bardoňovo</t>
  </si>
  <si>
    <t>Belá</t>
  </si>
  <si>
    <t>Bešeňov</t>
  </si>
  <si>
    <t>Bíňa</t>
  </si>
  <si>
    <t>Branovo</t>
  </si>
  <si>
    <t>Bruty</t>
  </si>
  <si>
    <t>Čechy</t>
  </si>
  <si>
    <t>Černík</t>
  </si>
  <si>
    <t>Dedinka</t>
  </si>
  <si>
    <t>Dolný Ohaj</t>
  </si>
  <si>
    <t>Dubník</t>
  </si>
  <si>
    <t>Dvory nad Žitavou</t>
  </si>
  <si>
    <t>Gbelce</t>
  </si>
  <si>
    <t>Hul</t>
  </si>
  <si>
    <t>Chľaba</t>
  </si>
  <si>
    <t>Jasová</t>
  </si>
  <si>
    <t>Jatov</t>
  </si>
  <si>
    <t>Kamenica nad Hronom</t>
  </si>
  <si>
    <t>Kamenín</t>
  </si>
  <si>
    <t>Kamenný Most</t>
  </si>
  <si>
    <t>Kmeťovo</t>
  </si>
  <si>
    <t>Kolta</t>
  </si>
  <si>
    <t>Komjatice</t>
  </si>
  <si>
    <t>Komoča</t>
  </si>
  <si>
    <t>Leľa</t>
  </si>
  <si>
    <t>Lipová</t>
  </si>
  <si>
    <t>Ľubá</t>
  </si>
  <si>
    <t>Malá nad Hronom</t>
  </si>
  <si>
    <t>Malé Kosihy</t>
  </si>
  <si>
    <t>Maňa</t>
  </si>
  <si>
    <t>Michal nad Žitavou</t>
  </si>
  <si>
    <t>Veľký Kýr</t>
  </si>
  <si>
    <t>Mojzesovo</t>
  </si>
  <si>
    <t>Mužla</t>
  </si>
  <si>
    <t>Nová Vieska</t>
  </si>
  <si>
    <t>Palárikovo</t>
  </si>
  <si>
    <t>Bodíky</t>
  </si>
  <si>
    <t>Podhájska</t>
  </si>
  <si>
    <t>Pozba</t>
  </si>
  <si>
    <t>Radava</t>
  </si>
  <si>
    <t>Rastislavice</t>
  </si>
  <si>
    <t>Rúbaň</t>
  </si>
  <si>
    <t>Salka</t>
  </si>
  <si>
    <t>Semerovo</t>
  </si>
  <si>
    <t>Sikenička</t>
  </si>
  <si>
    <t>Strekov</t>
  </si>
  <si>
    <t>Svodín</t>
  </si>
  <si>
    <t>Šarkan</t>
  </si>
  <si>
    <t>Štúrovo</t>
  </si>
  <si>
    <t>Šurany</t>
  </si>
  <si>
    <t>Trávnica</t>
  </si>
  <si>
    <t>Tvrdošovce</t>
  </si>
  <si>
    <t>Veľké Lovce</t>
  </si>
  <si>
    <t>Zemné</t>
  </si>
  <si>
    <t>Senec</t>
  </si>
  <si>
    <t>Boldog</t>
  </si>
  <si>
    <t>Čierna Voda</t>
  </si>
  <si>
    <t>Čierny Brod</t>
  </si>
  <si>
    <t>Diakovce</t>
  </si>
  <si>
    <t>Dlhá nad Váhom</t>
  </si>
  <si>
    <t>Dolné Saliby</t>
  </si>
  <si>
    <t>Dolný Chotár</t>
  </si>
  <si>
    <t>Gáň</t>
  </si>
  <si>
    <t>Horné Saliby</t>
  </si>
  <si>
    <t>Hoste</t>
  </si>
  <si>
    <t>Hrubá Borša</t>
  </si>
  <si>
    <t>Hrubý Šúr</t>
  </si>
  <si>
    <t>Hurbanova Ves</t>
  </si>
  <si>
    <t>Jánovce</t>
  </si>
  <si>
    <t>Jelka</t>
  </si>
  <si>
    <t>Kajal</t>
  </si>
  <si>
    <t>Kostolná pri Dunaji</t>
  </si>
  <si>
    <t>Košúty</t>
  </si>
  <si>
    <t>Kráľov Brod</t>
  </si>
  <si>
    <t>Kráľová nad Váhom</t>
  </si>
  <si>
    <t>Kráľová pri Senci</t>
  </si>
  <si>
    <t>Mostová</t>
  </si>
  <si>
    <t>Neded</t>
  </si>
  <si>
    <t>Pata</t>
  </si>
  <si>
    <t>Pusté Sady</t>
  </si>
  <si>
    <t>Pusté Úľany</t>
  </si>
  <si>
    <t>Reca</t>
  </si>
  <si>
    <t>Selice</t>
  </si>
  <si>
    <t>Sereď</t>
  </si>
  <si>
    <t>Sládkovičovo</t>
  </si>
  <si>
    <t>Šalgočka</t>
  </si>
  <si>
    <t>Šintava</t>
  </si>
  <si>
    <t>Šoporňa</t>
  </si>
  <si>
    <t>Tešedíkovo</t>
  </si>
  <si>
    <t>Tomášikovo</t>
  </si>
  <si>
    <t>Topoľnica</t>
  </si>
  <si>
    <t>Trnovec nad Váhom</t>
  </si>
  <si>
    <t>Váhovce</t>
  </si>
  <si>
    <t>Veľká Mača</t>
  </si>
  <si>
    <t>Veľké Úľany</t>
  </si>
  <si>
    <t>Veľký Grob</t>
  </si>
  <si>
    <t>Vinohrady nad Váhom</t>
  </si>
  <si>
    <t>Vlčany</t>
  </si>
  <si>
    <t>Vozokany</t>
  </si>
  <si>
    <t>Zemianske Sady</t>
  </si>
  <si>
    <t>Žihárec</t>
  </si>
  <si>
    <t>Senica</t>
  </si>
  <si>
    <t>Bílkove Humence</t>
  </si>
  <si>
    <t>Borský Svätý Jur</t>
  </si>
  <si>
    <t>Borský Mikuláš</t>
  </si>
  <si>
    <t>Myjava</t>
  </si>
  <si>
    <t>Brezová pod Bradlom</t>
  </si>
  <si>
    <t>Skalica</t>
  </si>
  <si>
    <t>Brodské</t>
  </si>
  <si>
    <t>Bukovec</t>
  </si>
  <si>
    <t>Cerová</t>
  </si>
  <si>
    <t>Čáry</t>
  </si>
  <si>
    <t>Častkov</t>
  </si>
  <si>
    <t>Dojč</t>
  </si>
  <si>
    <t>Dubovce</t>
  </si>
  <si>
    <t>Gbely</t>
  </si>
  <si>
    <t>Hlboké</t>
  </si>
  <si>
    <t>Holíč</t>
  </si>
  <si>
    <t>Hradište pod Vrátnom</t>
  </si>
  <si>
    <t>Chropov</t>
  </si>
  <si>
    <t>Chvojnica</t>
  </si>
  <si>
    <t>Jablonica</t>
  </si>
  <si>
    <t>Jablonka</t>
  </si>
  <si>
    <t>Kátov</t>
  </si>
  <si>
    <t>Kopčany</t>
  </si>
  <si>
    <t>Košariská</t>
  </si>
  <si>
    <t>Koválov</t>
  </si>
  <si>
    <t>Koválovec</t>
  </si>
  <si>
    <t>Kuklov</t>
  </si>
  <si>
    <t>Kúty</t>
  </si>
  <si>
    <t>Lakšárska Nová Ves</t>
  </si>
  <si>
    <t>Letničie</t>
  </si>
  <si>
    <t>Lopašov</t>
  </si>
  <si>
    <t>Malé Leváre</t>
  </si>
  <si>
    <t>Mokrý Háj</t>
  </si>
  <si>
    <t>Moravský Svätý Ján</t>
  </si>
  <si>
    <t>Oreské</t>
  </si>
  <si>
    <t>Osuské</t>
  </si>
  <si>
    <t>Petrova Ves</t>
  </si>
  <si>
    <t>Plavecké Podhradie</t>
  </si>
  <si>
    <t>Plavecký Mikuláš</t>
  </si>
  <si>
    <t>Plavecký Peter</t>
  </si>
  <si>
    <t>Podbranč</t>
  </si>
  <si>
    <t>Polianka</t>
  </si>
  <si>
    <t>Popudinské Močidľany</t>
  </si>
  <si>
    <t>Poriadie</t>
  </si>
  <si>
    <t>Priepasné</t>
  </si>
  <si>
    <t>Prietrž</t>
  </si>
  <si>
    <t>Prietržka</t>
  </si>
  <si>
    <t>Prievaly</t>
  </si>
  <si>
    <t>Radimov</t>
  </si>
  <si>
    <t>Radošovce</t>
  </si>
  <si>
    <t>Rohožník</t>
  </si>
  <si>
    <t>Rovensko</t>
  </si>
  <si>
    <t>Rudník</t>
  </si>
  <si>
    <t>Smolinské</t>
  </si>
  <si>
    <t>Smrdáky</t>
  </si>
  <si>
    <t>Sobotište</t>
  </si>
  <si>
    <t>Sološnica</t>
  </si>
  <si>
    <t>Stará Myjava</t>
  </si>
  <si>
    <t>Studienka</t>
  </si>
  <si>
    <t>Šajdíkove Humence</t>
  </si>
  <si>
    <t>Šaštín - Stráže</t>
  </si>
  <si>
    <t>Štefanov</t>
  </si>
  <si>
    <t>Trnovec</t>
  </si>
  <si>
    <t>Unín</t>
  </si>
  <si>
    <t>Veľké Leváre</t>
  </si>
  <si>
    <t>Vrádište</t>
  </si>
  <si>
    <t>Vrbovce</t>
  </si>
  <si>
    <t>Závod</t>
  </si>
  <si>
    <t>Topoľčany</t>
  </si>
  <si>
    <t>Lipovník</t>
  </si>
  <si>
    <t>Ludanice</t>
  </si>
  <si>
    <t>Bánovce nad Bebravou</t>
  </si>
  <si>
    <t>Ľutov</t>
  </si>
  <si>
    <t>Lužany</t>
  </si>
  <si>
    <t>Malá Hradná</t>
  </si>
  <si>
    <t>Malé Hoste</t>
  </si>
  <si>
    <t>Partizánske</t>
  </si>
  <si>
    <t>Malé Kršteňany</t>
  </si>
  <si>
    <t>Malé Ripňany</t>
  </si>
  <si>
    <t>Miezgovce</t>
  </si>
  <si>
    <t>Nadlice</t>
  </si>
  <si>
    <t>Nedanovce</t>
  </si>
  <si>
    <t>Nedašovce</t>
  </si>
  <si>
    <t>Nemečky</t>
  </si>
  <si>
    <t>Nitrianska Blatnica</t>
  </si>
  <si>
    <t>Nitrianska Streda</t>
  </si>
  <si>
    <t>Norovce</t>
  </si>
  <si>
    <t>Omastiná</t>
  </si>
  <si>
    <t>Oponice</t>
  </si>
  <si>
    <t>Ostratice</t>
  </si>
  <si>
    <t>Pažiť</t>
  </si>
  <si>
    <t>Pečeňany</t>
  </si>
  <si>
    <t>Podhradie</t>
  </si>
  <si>
    <t>Prašice</t>
  </si>
  <si>
    <t>Pravotice</t>
  </si>
  <si>
    <t>Preseľany</t>
  </si>
  <si>
    <t>Prusy</t>
  </si>
  <si>
    <t>Radošina</t>
  </si>
  <si>
    <t>Rajčany</t>
  </si>
  <si>
    <t>Ruskovce</t>
  </si>
  <si>
    <t>Rybany</t>
  </si>
  <si>
    <t>Skačany</t>
  </si>
  <si>
    <t>Slatina nad Bebravou</t>
  </si>
  <si>
    <t>Slatinka nad Bebravou</t>
  </si>
  <si>
    <t>Solčany</t>
  </si>
  <si>
    <t>Súlovce</t>
  </si>
  <si>
    <t>Šalgovce</t>
  </si>
  <si>
    <t>Šípkov</t>
  </si>
  <si>
    <t>Šišov</t>
  </si>
  <si>
    <t>Tesáre</t>
  </si>
  <si>
    <t>Timoradza</t>
  </si>
  <si>
    <t>Trebichava</t>
  </si>
  <si>
    <t>Tvrdomestice</t>
  </si>
  <si>
    <t>Uhrovec</t>
  </si>
  <si>
    <t>Uhrovské Podhradie</t>
  </si>
  <si>
    <t>Urmince</t>
  </si>
  <si>
    <t>Veľké Dvorany</t>
  </si>
  <si>
    <t>Veľké Hoste</t>
  </si>
  <si>
    <t>Veľké Chlievany</t>
  </si>
  <si>
    <t>Veľké Kršteňany</t>
  </si>
  <si>
    <t>Veľké Ripňany</t>
  </si>
  <si>
    <t>Veľké Uherce</t>
  </si>
  <si>
    <t>Veľký Klíž</t>
  </si>
  <si>
    <t>Velušovce</t>
  </si>
  <si>
    <t>Vysočany</t>
  </si>
  <si>
    <t>Závada</t>
  </si>
  <si>
    <t>Zlatníky</t>
  </si>
  <si>
    <t>Žabokreky nad Nitrou</t>
  </si>
  <si>
    <t>Žitná - Radiša</t>
  </si>
  <si>
    <t>Trenčín</t>
  </si>
  <si>
    <t>Adamovské Kochanovce</t>
  </si>
  <si>
    <t>Nové Mesto nad Váhom</t>
  </si>
  <si>
    <t>Beckov</t>
  </si>
  <si>
    <t>Bobot</t>
  </si>
  <si>
    <t>Bošáca</t>
  </si>
  <si>
    <t>Brunovce</t>
  </si>
  <si>
    <t>Bzince pod Javorinou</t>
  </si>
  <si>
    <t>Čachtice</t>
  </si>
  <si>
    <t>Častkovce</t>
  </si>
  <si>
    <t>Dolná Poruba</t>
  </si>
  <si>
    <t>Dolná Súča</t>
  </si>
  <si>
    <t>Dolné Srnie</t>
  </si>
  <si>
    <t>Drietoma</t>
  </si>
  <si>
    <t>Dubodiel</t>
  </si>
  <si>
    <t>Hôrka nad Váhom</t>
  </si>
  <si>
    <t>Horná Streda</t>
  </si>
  <si>
    <t>Horná Súča</t>
  </si>
  <si>
    <t>Horňany</t>
  </si>
  <si>
    <t>Horné Srnie</t>
  </si>
  <si>
    <t>Hrabovka</t>
  </si>
  <si>
    <t>Hrádok</t>
  </si>
  <si>
    <t>Hrachovište</t>
  </si>
  <si>
    <t>Hrašné</t>
  </si>
  <si>
    <t>Chocholná - Velčice</t>
  </si>
  <si>
    <t>Ivanovce</t>
  </si>
  <si>
    <t>Kalnica</t>
  </si>
  <si>
    <t>Kočovce</t>
  </si>
  <si>
    <t>Kostolná - Záriečie</t>
  </si>
  <si>
    <t>Kostolné</t>
  </si>
  <si>
    <t>Krajné</t>
  </si>
  <si>
    <t>Krivosúd - Bodovka</t>
  </si>
  <si>
    <t>Lubina</t>
  </si>
  <si>
    <t>Lúka</t>
  </si>
  <si>
    <t>Mníchova Lehota</t>
  </si>
  <si>
    <t>Modrová</t>
  </si>
  <si>
    <t>Modrovka</t>
  </si>
  <si>
    <t>Moravské Lieskové</t>
  </si>
  <si>
    <t>Motešice</t>
  </si>
  <si>
    <t>Nemšová</t>
  </si>
  <si>
    <t>Neporadza</t>
  </si>
  <si>
    <t>Nová Bošáca</t>
  </si>
  <si>
    <t>Nová Lehota</t>
  </si>
  <si>
    <t>Očkov</t>
  </si>
  <si>
    <t>Omšenie</t>
  </si>
  <si>
    <t>Opatovce</t>
  </si>
  <si>
    <t>Pobedim</t>
  </si>
  <si>
    <t>Podkylava</t>
  </si>
  <si>
    <t>Podolie</t>
  </si>
  <si>
    <t>Potvorice</t>
  </si>
  <si>
    <t>Považany</t>
  </si>
  <si>
    <t>Selec</t>
  </si>
  <si>
    <t>Soblahov</t>
  </si>
  <si>
    <t>Stará Lehota</t>
  </si>
  <si>
    <t>Stará Turá</t>
  </si>
  <si>
    <t>Svinná</t>
  </si>
  <si>
    <t>Štvrtok</t>
  </si>
  <si>
    <t>Trenčianska Teplá</t>
  </si>
  <si>
    <t>Trenčianska Turná</t>
  </si>
  <si>
    <t>Trenčianske Bohuslavice</t>
  </si>
  <si>
    <t>Trenčianske Jastrabie</t>
  </si>
  <si>
    <t>Trenčianske Mitice</t>
  </si>
  <si>
    <t>Trenčianske Teplice</t>
  </si>
  <si>
    <t>Vaďovce</t>
  </si>
  <si>
    <t>Veľká Hradná</t>
  </si>
  <si>
    <t>Veľké Bierovce</t>
  </si>
  <si>
    <t>Višňové</t>
  </si>
  <si>
    <t>Trnava</t>
  </si>
  <si>
    <t>Bíňovce</t>
  </si>
  <si>
    <t>Bohdanovce nad Trnavou</t>
  </si>
  <si>
    <t>Hlohovec</t>
  </si>
  <si>
    <t>Bojničky</t>
  </si>
  <si>
    <t>Boleráz</t>
  </si>
  <si>
    <t>Borová</t>
  </si>
  <si>
    <t>Piešťany</t>
  </si>
  <si>
    <t>Borovce</t>
  </si>
  <si>
    <t>Brestovany</t>
  </si>
  <si>
    <t>Bučany</t>
  </si>
  <si>
    <t>Buková</t>
  </si>
  <si>
    <t>Cífer</t>
  </si>
  <si>
    <t>Červeník</t>
  </si>
  <si>
    <t>Dechtice</t>
  </si>
  <si>
    <t>Dobrá Voda</t>
  </si>
  <si>
    <t>Dolná Krupá</t>
  </si>
  <si>
    <t>Dolné Dubové</t>
  </si>
  <si>
    <t>Dolné Orešany</t>
  </si>
  <si>
    <t>Dolné Otrokovce</t>
  </si>
  <si>
    <t>Dolné Trhovište</t>
  </si>
  <si>
    <t>Dolný Lopašov</t>
  </si>
  <si>
    <t>Drahovce</t>
  </si>
  <si>
    <t>Dubovany</t>
  </si>
  <si>
    <t>Dvorníky</t>
  </si>
  <si>
    <t>Horná Krupá</t>
  </si>
  <si>
    <t>Horné Dubové</t>
  </si>
  <si>
    <t>Horné Orešany</t>
  </si>
  <si>
    <t>Horné Otrokovce</t>
  </si>
  <si>
    <t>Chtelnica</t>
  </si>
  <si>
    <t>Jalšové</t>
  </si>
  <si>
    <t>Jaslovské Bohunice</t>
  </si>
  <si>
    <t>Kátlovce</t>
  </si>
  <si>
    <t>Kľačany</t>
  </si>
  <si>
    <t>Kočín - Lančár</t>
  </si>
  <si>
    <t>Koplotovce</t>
  </si>
  <si>
    <t>Košolná</t>
  </si>
  <si>
    <t>Krakovany</t>
  </si>
  <si>
    <t>Leopoldov</t>
  </si>
  <si>
    <t>Madunice</t>
  </si>
  <si>
    <t>Majcichov</t>
  </si>
  <si>
    <t>Ružomberok</t>
  </si>
  <si>
    <t>Ivachnová</t>
  </si>
  <si>
    <t>Malženice</t>
  </si>
  <si>
    <t>Merašice</t>
  </si>
  <si>
    <t>Moravany nad Váhom</t>
  </si>
  <si>
    <t>Naháč</t>
  </si>
  <si>
    <t>Nižná</t>
  </si>
  <si>
    <t>Ostrov</t>
  </si>
  <si>
    <t>Konská</t>
  </si>
  <si>
    <t>Turík</t>
  </si>
  <si>
    <t>Pastuchov</t>
  </si>
  <si>
    <t>Pečeňady</t>
  </si>
  <si>
    <t>Prašník</t>
  </si>
  <si>
    <t>Rakovice</t>
  </si>
  <si>
    <t>Ratnovce</t>
  </si>
  <si>
    <t>Ružindol</t>
  </si>
  <si>
    <t>Sasinkovo</t>
  </si>
  <si>
    <t>Siladice</t>
  </si>
  <si>
    <t>Smolenice</t>
  </si>
  <si>
    <t>Sokolovce</t>
  </si>
  <si>
    <t>Suchá nad Parnou</t>
  </si>
  <si>
    <t>Špačince</t>
  </si>
  <si>
    <t>Šúrovce</t>
  </si>
  <si>
    <t>Trakovice</t>
  </si>
  <si>
    <t>Trebatice</t>
  </si>
  <si>
    <t>Trstín</t>
  </si>
  <si>
    <t>Veľké Kostoľany</t>
  </si>
  <si>
    <t>Veselé</t>
  </si>
  <si>
    <t>Voderady</t>
  </si>
  <si>
    <t>Vrbové</t>
  </si>
  <si>
    <t>Zavar</t>
  </si>
  <si>
    <t>Zeleneč</t>
  </si>
  <si>
    <t>Žlkovce</t>
  </si>
  <si>
    <t>Pezinok</t>
  </si>
  <si>
    <t>Báhoň</t>
  </si>
  <si>
    <t>Bernolákovo</t>
  </si>
  <si>
    <t>Blatné</t>
  </si>
  <si>
    <t>Borinka</t>
  </si>
  <si>
    <t>Budmerice</t>
  </si>
  <si>
    <t>Častá</t>
  </si>
  <si>
    <t>Čataj</t>
  </si>
  <si>
    <t>Doľany</t>
  </si>
  <si>
    <t>Dubová</t>
  </si>
  <si>
    <t>Gajary</t>
  </si>
  <si>
    <t>Hamuliakovo</t>
  </si>
  <si>
    <t>Chorvátsky Grob</t>
  </si>
  <si>
    <t>Ivanka pri Dunaji</t>
  </si>
  <si>
    <t>Jablonec</t>
  </si>
  <si>
    <t>Jablonové</t>
  </si>
  <si>
    <t>Jakubov</t>
  </si>
  <si>
    <t>Svätý Jur</t>
  </si>
  <si>
    <t>Kalinkovo</t>
  </si>
  <si>
    <t>Kostolište</t>
  </si>
  <si>
    <t>Kuchyňa</t>
  </si>
  <si>
    <t>Láb</t>
  </si>
  <si>
    <t>Limbach</t>
  </si>
  <si>
    <t>Lozorno</t>
  </si>
  <si>
    <t>Malinovo</t>
  </si>
  <si>
    <t>Marianka</t>
  </si>
  <si>
    <t>Miloslavov</t>
  </si>
  <si>
    <t>Modra</t>
  </si>
  <si>
    <t>Most pri Bratislave</t>
  </si>
  <si>
    <t>Nová Dedinka</t>
  </si>
  <si>
    <t>Pernek</t>
  </si>
  <si>
    <t>Píla</t>
  </si>
  <si>
    <t>Plavecký Štvrtok</t>
  </si>
  <si>
    <t>Rovinka</t>
  </si>
  <si>
    <t>Slovenský Grob</t>
  </si>
  <si>
    <t>Stupava</t>
  </si>
  <si>
    <t>Suchohrad</t>
  </si>
  <si>
    <t>Šenkvice</t>
  </si>
  <si>
    <t>Štefanová</t>
  </si>
  <si>
    <t>Tomášov</t>
  </si>
  <si>
    <t>Tureň</t>
  </si>
  <si>
    <t>Veľký Biel</t>
  </si>
  <si>
    <t>Viničné</t>
  </si>
  <si>
    <t>Vinosady</t>
  </si>
  <si>
    <t>Vištuk</t>
  </si>
  <si>
    <t>Vlky</t>
  </si>
  <si>
    <t>Vysoká pri Morave</t>
  </si>
  <si>
    <t>Záhorská Ves</t>
  </si>
  <si>
    <t>Zohor</t>
  </si>
  <si>
    <t>Banská Bystrica</t>
  </si>
  <si>
    <t>Brezno</t>
  </si>
  <si>
    <t>Bacúch</t>
  </si>
  <si>
    <t>Badín</t>
  </si>
  <si>
    <t>Beňuš</t>
  </si>
  <si>
    <t>Baláže</t>
  </si>
  <si>
    <t>Braväcovo</t>
  </si>
  <si>
    <t>Čerín</t>
  </si>
  <si>
    <t>Čierny Balog</t>
  </si>
  <si>
    <t>Dolná Lehota</t>
  </si>
  <si>
    <t>Dolná Mičiná</t>
  </si>
  <si>
    <t>Dolný Harmanec</t>
  </si>
  <si>
    <t>Donovaly</t>
  </si>
  <si>
    <t>Drábsko</t>
  </si>
  <si>
    <t>Dúbravica</t>
  </si>
  <si>
    <t>Harmanec</t>
  </si>
  <si>
    <t>Heľpa</t>
  </si>
  <si>
    <t>Hiadeľ</t>
  </si>
  <si>
    <t>Horná Lehota</t>
  </si>
  <si>
    <t>Horná Mičiná</t>
  </si>
  <si>
    <t>Horné Pršany</t>
  </si>
  <si>
    <t>Hrochoť</t>
  </si>
  <si>
    <t>Hronec</t>
  </si>
  <si>
    <t>Brusno</t>
  </si>
  <si>
    <t>Jarabá</t>
  </si>
  <si>
    <t>Jasenie</t>
  </si>
  <si>
    <t>Kordíky</t>
  </si>
  <si>
    <t>Králiky</t>
  </si>
  <si>
    <t>Lom nad Rimavicou</t>
  </si>
  <si>
    <t>Ľubietová</t>
  </si>
  <si>
    <t>Lučatín</t>
  </si>
  <si>
    <t>Medzibrod</t>
  </si>
  <si>
    <t>Michalová</t>
  </si>
  <si>
    <t>Môlča</t>
  </si>
  <si>
    <t>Moštenica</t>
  </si>
  <si>
    <t>Motyčky</t>
  </si>
  <si>
    <t>Mýto pod Ďumbierom</t>
  </si>
  <si>
    <t>Nemecká</t>
  </si>
  <si>
    <t>Oravce</t>
  </si>
  <si>
    <t>Osrblie</t>
  </si>
  <si>
    <t>Podbrezová</t>
  </si>
  <si>
    <t>Podkonice</t>
  </si>
  <si>
    <t>Pohorelá</t>
  </si>
  <si>
    <t>Pohronská Polhora</t>
  </si>
  <si>
    <t>Pohronský Bukovec</t>
  </si>
  <si>
    <t>Polomka</t>
  </si>
  <si>
    <t>Poniky</t>
  </si>
  <si>
    <t>Povrazník</t>
  </si>
  <si>
    <t>Predajná</t>
  </si>
  <si>
    <t>Priechod</t>
  </si>
  <si>
    <t>Ráztoka</t>
  </si>
  <si>
    <t>Riečka</t>
  </si>
  <si>
    <t>Sebedín - Bečov</t>
  </si>
  <si>
    <t>Selce</t>
  </si>
  <si>
    <t>Sihla</t>
  </si>
  <si>
    <t>Slovenská Ľupča</t>
  </si>
  <si>
    <t>Staré Hory</t>
  </si>
  <si>
    <t>Strelníky</t>
  </si>
  <si>
    <t>Špania Dolina</t>
  </si>
  <si>
    <t>Šumiac</t>
  </si>
  <si>
    <t>Telgárt</t>
  </si>
  <si>
    <t>Tajov</t>
  </si>
  <si>
    <t>Valaská</t>
  </si>
  <si>
    <t>Vaľkovňa</t>
  </si>
  <si>
    <t>Závadka nad Hronom</t>
  </si>
  <si>
    <t>Čierne</t>
  </si>
  <si>
    <t>Kysucké Nové Mesto</t>
  </si>
  <si>
    <t>Dolný Vadičov</t>
  </si>
  <si>
    <t>Dunajov</t>
  </si>
  <si>
    <t>Horný Vadičov</t>
  </si>
  <si>
    <t>Klokočov</t>
  </si>
  <si>
    <t>Klubina</t>
  </si>
  <si>
    <t>Korňa</t>
  </si>
  <si>
    <t>Krásno nad Kysucou</t>
  </si>
  <si>
    <t>Kysucký Lieskovec</t>
  </si>
  <si>
    <t>Lodno</t>
  </si>
  <si>
    <t>Lopušné Pažite</t>
  </si>
  <si>
    <t>Makov</t>
  </si>
  <si>
    <t>Nesluša</t>
  </si>
  <si>
    <t>Nová Bystrica</t>
  </si>
  <si>
    <t>Ochodnica</t>
  </si>
  <si>
    <t>Olešná</t>
  </si>
  <si>
    <t>Oščadnica</t>
  </si>
  <si>
    <t>Podvysoká</t>
  </si>
  <si>
    <t>Povina</t>
  </si>
  <si>
    <t>Radôstka</t>
  </si>
  <si>
    <t>Raková</t>
  </si>
  <si>
    <t>Rudina</t>
  </si>
  <si>
    <t>Rudinka</t>
  </si>
  <si>
    <t>Rudinská</t>
  </si>
  <si>
    <t>Skalité</t>
  </si>
  <si>
    <t>Snežnica</t>
  </si>
  <si>
    <t>Stará Bystrica</t>
  </si>
  <si>
    <t>Staškov</t>
  </si>
  <si>
    <t>Svrčinovec</t>
  </si>
  <si>
    <t>Turzovka</t>
  </si>
  <si>
    <t>Vysoká nad Kysucou</t>
  </si>
  <si>
    <t>Zákopčie</t>
  </si>
  <si>
    <t>Zborov nad Bystricou</t>
  </si>
  <si>
    <t>Dolný Kubín</t>
  </si>
  <si>
    <t>Námestovo</t>
  </si>
  <si>
    <t>Babín</t>
  </si>
  <si>
    <t>Beňadovo</t>
  </si>
  <si>
    <t>Bobrov</t>
  </si>
  <si>
    <t>Breza</t>
  </si>
  <si>
    <t>Brezovica</t>
  </si>
  <si>
    <t>Dlhá nad Oravou</t>
  </si>
  <si>
    <t>Habovka</t>
  </si>
  <si>
    <t>Hladovka</t>
  </si>
  <si>
    <t>Hruštín</t>
  </si>
  <si>
    <t>Chlebnice</t>
  </si>
  <si>
    <t>Istebné</t>
  </si>
  <si>
    <t>Jasenová</t>
  </si>
  <si>
    <t>Klin</t>
  </si>
  <si>
    <t>Kraľovany</t>
  </si>
  <si>
    <t>Krivá</t>
  </si>
  <si>
    <t>Krušetnica</t>
  </si>
  <si>
    <t>Leštiny</t>
  </si>
  <si>
    <t>Liesek</t>
  </si>
  <si>
    <t>Lokca</t>
  </si>
  <si>
    <t>Lomná</t>
  </si>
  <si>
    <t>Malatiná</t>
  </si>
  <si>
    <t>Medzibrodie nad Oravou</t>
  </si>
  <si>
    <t>Mútne</t>
  </si>
  <si>
    <t>Novoť</t>
  </si>
  <si>
    <t>Oravská Jasenica</t>
  </si>
  <si>
    <t>Oravská Lesná</t>
  </si>
  <si>
    <t>Oravská Polhora</t>
  </si>
  <si>
    <t>Oravská Poruba</t>
  </si>
  <si>
    <t>Oravské Veselé</t>
  </si>
  <si>
    <t>Oravský Biely Potok</t>
  </si>
  <si>
    <t>Oravský Podzámok</t>
  </si>
  <si>
    <t>Osádka</t>
  </si>
  <si>
    <t>Párnica</t>
  </si>
  <si>
    <t>Podbiel</t>
  </si>
  <si>
    <t>Pokryváč</t>
  </si>
  <si>
    <t>Pribiš</t>
  </si>
  <si>
    <t>Pucov</t>
  </si>
  <si>
    <t>Rabča</t>
  </si>
  <si>
    <t>Rabčice</t>
  </si>
  <si>
    <t>Sedliacka Dubová</t>
  </si>
  <si>
    <t>Sihelné</t>
  </si>
  <si>
    <t>Suchá Hora</t>
  </si>
  <si>
    <t>Ťapešovo</t>
  </si>
  <si>
    <t>Trstená</t>
  </si>
  <si>
    <t>Vasiľov</t>
  </si>
  <si>
    <t>Vavrečka</t>
  </si>
  <si>
    <t>Veličná</t>
  </si>
  <si>
    <t>Vitanová</t>
  </si>
  <si>
    <t>Vyšný Kubín</t>
  </si>
  <si>
    <t>Zábiedovo</t>
  </si>
  <si>
    <t>Zákamenné</t>
  </si>
  <si>
    <t>Zázrivá</t>
  </si>
  <si>
    <t>Zuberec</t>
  </si>
  <si>
    <t>Zubrohlava</t>
  </si>
  <si>
    <t>Žaškov</t>
  </si>
  <si>
    <t>Beňadiková</t>
  </si>
  <si>
    <t>Bešeňová</t>
  </si>
  <si>
    <t>Bobrovček</t>
  </si>
  <si>
    <t>Bobrovec</t>
  </si>
  <si>
    <t>Bobrovník</t>
  </si>
  <si>
    <t>Bukovina</t>
  </si>
  <si>
    <t>Demänovská Dolina</t>
  </si>
  <si>
    <t>Dúbrava</t>
  </si>
  <si>
    <t>Galovany</t>
  </si>
  <si>
    <t>Gôtovany</t>
  </si>
  <si>
    <t>Hubová</t>
  </si>
  <si>
    <t>Huty</t>
  </si>
  <si>
    <t>Hybe</t>
  </si>
  <si>
    <t>Jakubovany</t>
  </si>
  <si>
    <t>Jalovec</t>
  </si>
  <si>
    <t>Jamník</t>
  </si>
  <si>
    <t>Kalameny</t>
  </si>
  <si>
    <t>Komjatná</t>
  </si>
  <si>
    <t>Kráľova Lehota</t>
  </si>
  <si>
    <t>Kvačany</t>
  </si>
  <si>
    <t>Lazisko</t>
  </si>
  <si>
    <t>Likavka</t>
  </si>
  <si>
    <t>Liptovská Anna</t>
  </si>
  <si>
    <t>Liptovská Kokava</t>
  </si>
  <si>
    <t>Liptovská Lúžna</t>
  </si>
  <si>
    <t>Liptovská Osada</t>
  </si>
  <si>
    <t>Liptovská Sielnica</t>
  </si>
  <si>
    <t>Liptovská Štiavnica</t>
  </si>
  <si>
    <t>Liptovská Teplá</t>
  </si>
  <si>
    <t>Liptovské Beharovce</t>
  </si>
  <si>
    <t>Liptovské Kľačany</t>
  </si>
  <si>
    <t>Liptovské Matiašovce</t>
  </si>
  <si>
    <t>Liptovské Revúce</t>
  </si>
  <si>
    <t>Liptovský Hrádok</t>
  </si>
  <si>
    <t>Liptovský Ján</t>
  </si>
  <si>
    <t>Liptovský Michal</t>
  </si>
  <si>
    <t>Liptovský Ondrej</t>
  </si>
  <si>
    <t>Liptovský Trnovec</t>
  </si>
  <si>
    <t>Lisková</t>
  </si>
  <si>
    <t>Ľubeľa</t>
  </si>
  <si>
    <t>Ľubochňa</t>
  </si>
  <si>
    <t>Lúčky</t>
  </si>
  <si>
    <t>Ludrová</t>
  </si>
  <si>
    <t>Malatíny</t>
  </si>
  <si>
    <t>Malužiná</t>
  </si>
  <si>
    <t>Martinček</t>
  </si>
  <si>
    <t>Nižná Boca</t>
  </si>
  <si>
    <t>Partizánska Ľupča</t>
  </si>
  <si>
    <t>Pavčina Lehota</t>
  </si>
  <si>
    <t>Pavlova Ves</t>
  </si>
  <si>
    <t>Podtureň</t>
  </si>
  <si>
    <t>Potok</t>
  </si>
  <si>
    <t>Pribylina</t>
  </si>
  <si>
    <t>Prosiek</t>
  </si>
  <si>
    <t>Liptovské Sliače</t>
  </si>
  <si>
    <t>Smrečany</t>
  </si>
  <si>
    <t>Stankovany</t>
  </si>
  <si>
    <t>Svätý Kríž</t>
  </si>
  <si>
    <t>Štiavnička</t>
  </si>
  <si>
    <t>Švošov</t>
  </si>
  <si>
    <t>Trstené</t>
  </si>
  <si>
    <t>Uhorská Ves</t>
  </si>
  <si>
    <t>Valaská Dubová</t>
  </si>
  <si>
    <t>Vavrišovo</t>
  </si>
  <si>
    <t>Važec</t>
  </si>
  <si>
    <t>Veľké Borové</t>
  </si>
  <si>
    <t>Veterná Poruba</t>
  </si>
  <si>
    <t>Vlachy</t>
  </si>
  <si>
    <t>Východná</t>
  </si>
  <si>
    <t>Vyšná Boca</t>
  </si>
  <si>
    <t>Závažná Poruba</t>
  </si>
  <si>
    <t>Žiar</t>
  </si>
  <si>
    <t>Lučenec</t>
  </si>
  <si>
    <t>Ábelová</t>
  </si>
  <si>
    <t>Belina</t>
  </si>
  <si>
    <t>Boľkovce</t>
  </si>
  <si>
    <t>Poltár</t>
  </si>
  <si>
    <t>Breznička</t>
  </si>
  <si>
    <t>Budiná</t>
  </si>
  <si>
    <t>Buzitka</t>
  </si>
  <si>
    <t>Cinobaňa</t>
  </si>
  <si>
    <t>Čakanovce</t>
  </si>
  <si>
    <t>Čamovce</t>
  </si>
  <si>
    <t>České Brezovo</t>
  </si>
  <si>
    <t>Divín</t>
  </si>
  <si>
    <t>Dobroč</t>
  </si>
  <si>
    <t>Kotmanová</t>
  </si>
  <si>
    <t>Fiľakovo</t>
  </si>
  <si>
    <t>Fiľakovské Kováče</t>
  </si>
  <si>
    <t>Halič</t>
  </si>
  <si>
    <t>Holiša</t>
  </si>
  <si>
    <t>Hradište</t>
  </si>
  <si>
    <t>Jelšovec</t>
  </si>
  <si>
    <t>Kalinovo</t>
  </si>
  <si>
    <t>Kalonda</t>
  </si>
  <si>
    <t>Kokava nad Rimavicou</t>
  </si>
  <si>
    <t>Krná</t>
  </si>
  <si>
    <t>Detva</t>
  </si>
  <si>
    <t>Látky</t>
  </si>
  <si>
    <t>Lehôtka</t>
  </si>
  <si>
    <t>Lentvora</t>
  </si>
  <si>
    <t>Lipovany</t>
  </si>
  <si>
    <t>Lovinobaňa</t>
  </si>
  <si>
    <t>Ľuboreč</t>
  </si>
  <si>
    <t>Lupoč</t>
  </si>
  <si>
    <t>Málinec</t>
  </si>
  <si>
    <t>Mašková</t>
  </si>
  <si>
    <t>Mládzovo</t>
  </si>
  <si>
    <t>Mučín</t>
  </si>
  <si>
    <t>Mýtna</t>
  </si>
  <si>
    <t>Nitra nad Ipľom</t>
  </si>
  <si>
    <t>Nové Hony</t>
  </si>
  <si>
    <t>Ozdín</t>
  </si>
  <si>
    <t>Panické Dravce</t>
  </si>
  <si>
    <t>Pinciná</t>
  </si>
  <si>
    <t>Pleš</t>
  </si>
  <si>
    <t>Podkriváň</t>
  </si>
  <si>
    <t>Podrečany</t>
  </si>
  <si>
    <t>Polichno</t>
  </si>
  <si>
    <t>Praha</t>
  </si>
  <si>
    <t>Prša</t>
  </si>
  <si>
    <t>Radzovce</t>
  </si>
  <si>
    <t>Rapovce</t>
  </si>
  <si>
    <t>Ratka</t>
  </si>
  <si>
    <t>Rovňany</t>
  </si>
  <si>
    <t>Ružiná</t>
  </si>
  <si>
    <t>Stará Halič</t>
  </si>
  <si>
    <t>Šávoľ</t>
  </si>
  <si>
    <t>Šiatorská Bukovinka</t>
  </si>
  <si>
    <t>Šíd</t>
  </si>
  <si>
    <t>Šoltýska</t>
  </si>
  <si>
    <t>Šurice</t>
  </si>
  <si>
    <t>Točnica</t>
  </si>
  <si>
    <t>Tomášovce</t>
  </si>
  <si>
    <t>Trebeľovce</t>
  </si>
  <si>
    <t>Tuhár</t>
  </si>
  <si>
    <t>Uhorské</t>
  </si>
  <si>
    <t>Veľká nad Ipľom</t>
  </si>
  <si>
    <t>Veľká Ves</t>
  </si>
  <si>
    <t>Veľké Dravce</t>
  </si>
  <si>
    <t>Martin</t>
  </si>
  <si>
    <t>Turčianske Teplice</t>
  </si>
  <si>
    <t>Abramová</t>
  </si>
  <si>
    <t>Belá - Dulice</t>
  </si>
  <si>
    <t>Benice</t>
  </si>
  <si>
    <t>Blatnica</t>
  </si>
  <si>
    <t>Blažovce</t>
  </si>
  <si>
    <t>Bodorová</t>
  </si>
  <si>
    <t>Borcová</t>
  </si>
  <si>
    <t>Brieštie</t>
  </si>
  <si>
    <t>Budiš</t>
  </si>
  <si>
    <t>Bystrička</t>
  </si>
  <si>
    <t>Čremošné</t>
  </si>
  <si>
    <t>Ďanová</t>
  </si>
  <si>
    <t>Diaková</t>
  </si>
  <si>
    <t>Dolný Kalník</t>
  </si>
  <si>
    <t>Dražkovce</t>
  </si>
  <si>
    <t>Dubové</t>
  </si>
  <si>
    <t>Folkušová</t>
  </si>
  <si>
    <t>Háj</t>
  </si>
  <si>
    <t>Horná Štubňa</t>
  </si>
  <si>
    <t>Horný Kalník</t>
  </si>
  <si>
    <t>Ivančiná</t>
  </si>
  <si>
    <t>Jasenovo</t>
  </si>
  <si>
    <t>Jazernica</t>
  </si>
  <si>
    <t>Kaľamenová</t>
  </si>
  <si>
    <t>Karlová</t>
  </si>
  <si>
    <t>Kláštor pod Znievom</t>
  </si>
  <si>
    <t>Košťany nad Turcom</t>
  </si>
  <si>
    <t>Krpeľany</t>
  </si>
  <si>
    <t>Laskár</t>
  </si>
  <si>
    <t>Ležiachov</t>
  </si>
  <si>
    <t>Liešno</t>
  </si>
  <si>
    <t>Lipovec</t>
  </si>
  <si>
    <t>Malý Čepčín</t>
  </si>
  <si>
    <t>Moškovec</t>
  </si>
  <si>
    <t>Mošovce</t>
  </si>
  <si>
    <t>Necpaly</t>
  </si>
  <si>
    <t>Nolčovo</t>
  </si>
  <si>
    <t>Ondrašová</t>
  </si>
  <si>
    <t>Príbovce</t>
  </si>
  <si>
    <t>Rakovo</t>
  </si>
  <si>
    <t>Rakša</t>
  </si>
  <si>
    <t>Ratkovo</t>
  </si>
  <si>
    <t>Rudno</t>
  </si>
  <si>
    <t>Sklabiňa</t>
  </si>
  <si>
    <t>Sklabinský Podzámok</t>
  </si>
  <si>
    <t>Sklené</t>
  </si>
  <si>
    <t>Slovany</t>
  </si>
  <si>
    <t>Slovenské Pravno</t>
  </si>
  <si>
    <t>Socovce</t>
  </si>
  <si>
    <t>Sučany</t>
  </si>
  <si>
    <t>Šútovo</t>
  </si>
  <si>
    <t>Trebostovo</t>
  </si>
  <si>
    <t>Trnovo</t>
  </si>
  <si>
    <t>Turany</t>
  </si>
  <si>
    <t>Turček</t>
  </si>
  <si>
    <t>Turčianska Štiavnička</t>
  </si>
  <si>
    <t>Turčianske Kľačany</t>
  </si>
  <si>
    <t>Turčiansky Ďur</t>
  </si>
  <si>
    <t>Turčiansky Peter</t>
  </si>
  <si>
    <t>Valča</t>
  </si>
  <si>
    <t>Veľký Čepčín</t>
  </si>
  <si>
    <t>Vrícko</t>
  </si>
  <si>
    <t>Záborie</t>
  </si>
  <si>
    <t>Žabokreky</t>
  </si>
  <si>
    <t>Považská Bystrica</t>
  </si>
  <si>
    <t>Beluša</t>
  </si>
  <si>
    <t>Bolešov</t>
  </si>
  <si>
    <t>Brvnište</t>
  </si>
  <si>
    <t>Červený Kameň</t>
  </si>
  <si>
    <t>Dohňany</t>
  </si>
  <si>
    <t>Dolná Breznica</t>
  </si>
  <si>
    <t>Dolná Mariková</t>
  </si>
  <si>
    <t>Domaniža</t>
  </si>
  <si>
    <t>Dubnica nad Váhom</t>
  </si>
  <si>
    <t>Dulov</t>
  </si>
  <si>
    <t>Horná Mariková</t>
  </si>
  <si>
    <t>Horná Poruba</t>
  </si>
  <si>
    <t>Horovce</t>
  </si>
  <si>
    <t>Jasenica</t>
  </si>
  <si>
    <t>Kostolec</t>
  </si>
  <si>
    <t>Košeca</t>
  </si>
  <si>
    <t>Ladce</t>
  </si>
  <si>
    <t>Lazy pod Makytou</t>
  </si>
  <si>
    <t>Lednica</t>
  </si>
  <si>
    <t>Lednické Rovne</t>
  </si>
  <si>
    <t>Lúky</t>
  </si>
  <si>
    <t>Lysá pod Makytou</t>
  </si>
  <si>
    <t>Košecké Podhradie</t>
  </si>
  <si>
    <t>Mestečko</t>
  </si>
  <si>
    <t>Mikušovce</t>
  </si>
  <si>
    <t>Mojtín</t>
  </si>
  <si>
    <t>Nová Dubnica</t>
  </si>
  <si>
    <t>Papradno</t>
  </si>
  <si>
    <t>Plevník - Drienové</t>
  </si>
  <si>
    <t>Prečín</t>
  </si>
  <si>
    <t>Pruské</t>
  </si>
  <si>
    <t>Pružina</t>
  </si>
  <si>
    <t>Stupné</t>
  </si>
  <si>
    <t>Tuchyňa</t>
  </si>
  <si>
    <t>Udiča</t>
  </si>
  <si>
    <t>Visolaje</t>
  </si>
  <si>
    <t>Vrchteplá</t>
  </si>
  <si>
    <t>Malá Tŕňa</t>
  </si>
  <si>
    <t>Veľká Tŕňa</t>
  </si>
  <si>
    <t>Záriečie</t>
  </si>
  <si>
    <t>Záskalie</t>
  </si>
  <si>
    <t>Klin nad Bodrogom</t>
  </si>
  <si>
    <t>Stanča</t>
  </si>
  <si>
    <t>Budince</t>
  </si>
  <si>
    <t>Zliechov</t>
  </si>
  <si>
    <t>Prievidza</t>
  </si>
  <si>
    <t>Bojnice</t>
  </si>
  <si>
    <t>Bystričany</t>
  </si>
  <si>
    <t>Cigeľ</t>
  </si>
  <si>
    <t>Čavoj</t>
  </si>
  <si>
    <t>Čereňany</t>
  </si>
  <si>
    <t>Diviacka Nová Ves</t>
  </si>
  <si>
    <t>Diviaky nad Nitricou</t>
  </si>
  <si>
    <t>Dlžín</t>
  </si>
  <si>
    <t>Dolné Vestenice</t>
  </si>
  <si>
    <t>Handlová</t>
  </si>
  <si>
    <t>Horná Ves</t>
  </si>
  <si>
    <t>Horné Vestenice</t>
  </si>
  <si>
    <t>Chrenovec - Brusno</t>
  </si>
  <si>
    <t>Kamenec pod Vtáčnikom</t>
  </si>
  <si>
    <t>Kanianka</t>
  </si>
  <si>
    <t>Kľačno</t>
  </si>
  <si>
    <t>Kocurany</t>
  </si>
  <si>
    <t>Kostolná Ves</t>
  </si>
  <si>
    <t>Koš</t>
  </si>
  <si>
    <t>Lazany</t>
  </si>
  <si>
    <t>Lehota pod Vtáčnikom</t>
  </si>
  <si>
    <t>Liešťany</t>
  </si>
  <si>
    <t>Malá Čausa</t>
  </si>
  <si>
    <t>Malinová</t>
  </si>
  <si>
    <t>Nedožery - Brezany</t>
  </si>
  <si>
    <t>Nitrianske Pravno</t>
  </si>
  <si>
    <t>Nitrianske Rudno</t>
  </si>
  <si>
    <t>Nitrianske Sučany</t>
  </si>
  <si>
    <t>Nitrica</t>
  </si>
  <si>
    <t>Nováky</t>
  </si>
  <si>
    <t>Opatovce nad Nitrou</t>
  </si>
  <si>
    <t>Oslany</t>
  </si>
  <si>
    <t>Poluvsie</t>
  </si>
  <si>
    <t>Poruba</t>
  </si>
  <si>
    <t>Pravenec</t>
  </si>
  <si>
    <t>Radobica</t>
  </si>
  <si>
    <t>Ráztočno</t>
  </si>
  <si>
    <t>Rudnianska Lehota</t>
  </si>
  <si>
    <t>Sebedražie</t>
  </si>
  <si>
    <t>Seč</t>
  </si>
  <si>
    <t>Šútovce</t>
  </si>
  <si>
    <t>Temeš</t>
  </si>
  <si>
    <t>Tužina</t>
  </si>
  <si>
    <t>Valaská Belá</t>
  </si>
  <si>
    <t>Veľká Čausa</t>
  </si>
  <si>
    <t>Zemianske Kostoľany</t>
  </si>
  <si>
    <t>Rimavská Sobota</t>
  </si>
  <si>
    <t>Babinec</t>
  </si>
  <si>
    <t>Barca</t>
  </si>
  <si>
    <t>Bátka</t>
  </si>
  <si>
    <t>Belín</t>
  </si>
  <si>
    <t>Blhovce</t>
  </si>
  <si>
    <t>Bottovo</t>
  </si>
  <si>
    <t>Rožňava</t>
  </si>
  <si>
    <t>Bretka</t>
  </si>
  <si>
    <t>Budikovany</t>
  </si>
  <si>
    <t>Cakov</t>
  </si>
  <si>
    <t>Čerenčany</t>
  </si>
  <si>
    <t>Čierny Potok</t>
  </si>
  <si>
    <t>Číž</t>
  </si>
  <si>
    <t>Dolné Zahorany</t>
  </si>
  <si>
    <t>Dražice</t>
  </si>
  <si>
    <t>Drienčany</t>
  </si>
  <si>
    <t>Drňa</t>
  </si>
  <si>
    <t>Revúca</t>
  </si>
  <si>
    <t>Držkovce</t>
  </si>
  <si>
    <t>Dubno</t>
  </si>
  <si>
    <t>Dubovec</t>
  </si>
  <si>
    <t>Figa</t>
  </si>
  <si>
    <t>Gemer</t>
  </si>
  <si>
    <t>Gemerček</t>
  </si>
  <si>
    <t>Gemerská Panica</t>
  </si>
  <si>
    <t>Gemerská Ves</t>
  </si>
  <si>
    <t>Gemerské Dechtáre</t>
  </si>
  <si>
    <t>Gemerský Jablonec</t>
  </si>
  <si>
    <t>Gortva</t>
  </si>
  <si>
    <t>Hajnáčka</t>
  </si>
  <si>
    <t>Hnúšťa</t>
  </si>
  <si>
    <t>Hodejov</t>
  </si>
  <si>
    <t>Hodejovec</t>
  </si>
  <si>
    <t>Horné Zahorany</t>
  </si>
  <si>
    <t>Hostice</t>
  </si>
  <si>
    <t>Hostišovce</t>
  </si>
  <si>
    <t>Hrachovo</t>
  </si>
  <si>
    <t>Hrlica</t>
  </si>
  <si>
    <t>Hrnčiarska Ves</t>
  </si>
  <si>
    <t>Hrnčiarske Zalužany</t>
  </si>
  <si>
    <t>Hrušovo</t>
  </si>
  <si>
    <t>Hubovo</t>
  </si>
  <si>
    <t>Husiná</t>
  </si>
  <si>
    <t>Chanava</t>
  </si>
  <si>
    <t>Chrámec</t>
  </si>
  <si>
    <t>Chvalová</t>
  </si>
  <si>
    <t>Ivanice</t>
  </si>
  <si>
    <t>Janice</t>
  </si>
  <si>
    <t>Jesenské</t>
  </si>
  <si>
    <t>Jestice</t>
  </si>
  <si>
    <t>Kaloša</t>
  </si>
  <si>
    <t>Kesovce</t>
  </si>
  <si>
    <t>Klenovec</t>
  </si>
  <si>
    <t>Kociha</t>
  </si>
  <si>
    <t>Konrádovce</t>
  </si>
  <si>
    <t>Kráľ</t>
  </si>
  <si>
    <t>Kraskovo</t>
  </si>
  <si>
    <t>Krokava</t>
  </si>
  <si>
    <t>Kružno</t>
  </si>
  <si>
    <t>Kyjatice</t>
  </si>
  <si>
    <t>Lehota nad Rimavicou</t>
  </si>
  <si>
    <t>Lenartovce</t>
  </si>
  <si>
    <t>Lenka</t>
  </si>
  <si>
    <t>Levkuška</t>
  </si>
  <si>
    <t>Lukovištia</t>
  </si>
  <si>
    <t>Martinová</t>
  </si>
  <si>
    <t>Nová Bašta</t>
  </si>
  <si>
    <t>Orávka</t>
  </si>
  <si>
    <t>Otročok</t>
  </si>
  <si>
    <t>Ožďany</t>
  </si>
  <si>
    <t>Padarovce</t>
  </si>
  <si>
    <t>Pavlovce</t>
  </si>
  <si>
    <t>Petrovce</t>
  </si>
  <si>
    <t>Ploské</t>
  </si>
  <si>
    <t>Polina</t>
  </si>
  <si>
    <t>Poproč</t>
  </si>
  <si>
    <t>Radnovce</t>
  </si>
  <si>
    <t>Rašice</t>
  </si>
  <si>
    <t>Ratková</t>
  </si>
  <si>
    <t>Ratkovská Lehota</t>
  </si>
  <si>
    <t>Ratkovská Suchá</t>
  </si>
  <si>
    <t>Ratkovské Bystré</t>
  </si>
  <si>
    <t>Rimavská Baňa</t>
  </si>
  <si>
    <t>Rimavská Seč</t>
  </si>
  <si>
    <t>Rimavské Brezovo</t>
  </si>
  <si>
    <t>Rimavské Janovce</t>
  </si>
  <si>
    <t>Rovné</t>
  </si>
  <si>
    <t>Rumince</t>
  </si>
  <si>
    <t>Skerešovo</t>
  </si>
  <si>
    <t>Slizké</t>
  </si>
  <si>
    <t>Stará Bašta</t>
  </si>
  <si>
    <t>Stránska</t>
  </si>
  <si>
    <t>Leváre</t>
  </si>
  <si>
    <t>Studená</t>
  </si>
  <si>
    <t>Sušany</t>
  </si>
  <si>
    <t>Sútor</t>
  </si>
  <si>
    <t>Tornaľa</t>
  </si>
  <si>
    <t>Šimonovce</t>
  </si>
  <si>
    <t>Širkovce</t>
  </si>
  <si>
    <t>Španie Pole</t>
  </si>
  <si>
    <t>Štrkovec</t>
  </si>
  <si>
    <t>Tachty</t>
  </si>
  <si>
    <t>Teplý Vrch</t>
  </si>
  <si>
    <t>Tisovec</t>
  </si>
  <si>
    <t>Uzovská Panica</t>
  </si>
  <si>
    <t>Včelince</t>
  </si>
  <si>
    <t>Večelkov</t>
  </si>
  <si>
    <t>Veľké Teriakovce</t>
  </si>
  <si>
    <t>Veľký Blh</t>
  </si>
  <si>
    <t>Vieska nad Blhom</t>
  </si>
  <si>
    <t>Vlkyňa</t>
  </si>
  <si>
    <t>Valice</t>
  </si>
  <si>
    <t>Vyšný Skálnik</t>
  </si>
  <si>
    <t>Zádor</t>
  </si>
  <si>
    <t>Žíp</t>
  </si>
  <si>
    <t>Balog nad Ipľom</t>
  </si>
  <si>
    <t>Bátorová</t>
  </si>
  <si>
    <t>Brusník</t>
  </si>
  <si>
    <t>Bušince</t>
  </si>
  <si>
    <t>Čebovce</t>
  </si>
  <si>
    <t>Čeláre</t>
  </si>
  <si>
    <t>Čelovce</t>
  </si>
  <si>
    <t>Červeňany</t>
  </si>
  <si>
    <t>Dačov Lom</t>
  </si>
  <si>
    <t>Dolinka</t>
  </si>
  <si>
    <t>Dolná Strehová</t>
  </si>
  <si>
    <t>Dolné Plachtince</t>
  </si>
  <si>
    <t>Dolné Strháre</t>
  </si>
  <si>
    <t>Ďurkovce</t>
  </si>
  <si>
    <t>Glabušovce</t>
  </si>
  <si>
    <t>Horná Strehová</t>
  </si>
  <si>
    <t>Horné Plachtince</t>
  </si>
  <si>
    <t>Horné Strháre</t>
  </si>
  <si>
    <t>Hrušov</t>
  </si>
  <si>
    <t>Chrastince</t>
  </si>
  <si>
    <t>Chrťany</t>
  </si>
  <si>
    <t>Ipeľské Predmostie</t>
  </si>
  <si>
    <t>Kamenné Kosihy</t>
  </si>
  <si>
    <t>Kiarov</t>
  </si>
  <si>
    <t>Kleňany</t>
  </si>
  <si>
    <t>Koláre</t>
  </si>
  <si>
    <t>Kosihovce</t>
  </si>
  <si>
    <t>Kováčovce</t>
  </si>
  <si>
    <t>Lesenice</t>
  </si>
  <si>
    <t>Ľuboriečka</t>
  </si>
  <si>
    <t>Malá Čalomija</t>
  </si>
  <si>
    <t>Malé Zlievce</t>
  </si>
  <si>
    <t>Modrý Kameň</t>
  </si>
  <si>
    <t>Muľa</t>
  </si>
  <si>
    <t>Nenince</t>
  </si>
  <si>
    <t>Nová Ves</t>
  </si>
  <si>
    <t>Obeckov</t>
  </si>
  <si>
    <t>Olováry</t>
  </si>
  <si>
    <t>Opatovská Nová Ves</t>
  </si>
  <si>
    <t>Opava</t>
  </si>
  <si>
    <t>Pôtor</t>
  </si>
  <si>
    <t>Pravica</t>
  </si>
  <si>
    <t>Príbelce</t>
  </si>
  <si>
    <t>Sečianky</t>
  </si>
  <si>
    <t>Seľany</t>
  </si>
  <si>
    <t>Senné</t>
  </si>
  <si>
    <t>Sklabiná</t>
  </si>
  <si>
    <t>Slovenské Ďarmoty</t>
  </si>
  <si>
    <t>Slovenské Kľačany</t>
  </si>
  <si>
    <t>Stredné Plachtince</t>
  </si>
  <si>
    <t>Sucháň</t>
  </si>
  <si>
    <t>Suché Brezovo</t>
  </si>
  <si>
    <t>Širákov</t>
  </si>
  <si>
    <t>Šuľa</t>
  </si>
  <si>
    <t>Trebušovce</t>
  </si>
  <si>
    <t>Veľká Čalomija</t>
  </si>
  <si>
    <t>Veľká Ves nad Ipľom</t>
  </si>
  <si>
    <t>Veľké Zlievce</t>
  </si>
  <si>
    <t>Veľký Lom</t>
  </si>
  <si>
    <t>Vieska</t>
  </si>
  <si>
    <t>Vinica</t>
  </si>
  <si>
    <t>Vrbovka</t>
  </si>
  <si>
    <t>Záhorce</t>
  </si>
  <si>
    <t>Želovce</t>
  </si>
  <si>
    <t>Banská Štiavnica</t>
  </si>
  <si>
    <t>Svätý Anton</t>
  </si>
  <si>
    <t>Baďan</t>
  </si>
  <si>
    <t>Banská Belá</t>
  </si>
  <si>
    <t>Banský Studenec</t>
  </si>
  <si>
    <t>Bartošova Lehôtka</t>
  </si>
  <si>
    <t>Beluj</t>
  </si>
  <si>
    <t>Dekýš</t>
  </si>
  <si>
    <t>Dolná Trnávka</t>
  </si>
  <si>
    <t>Dolná Ves</t>
  </si>
  <si>
    <t>Dolná Ždaňa</t>
  </si>
  <si>
    <t>Žarnovica</t>
  </si>
  <si>
    <t>Hodruša - Hámre</t>
  </si>
  <si>
    <t>Hliník nad Hronom</t>
  </si>
  <si>
    <t>Horná Ždaňa</t>
  </si>
  <si>
    <t>Horné Hámre</t>
  </si>
  <si>
    <t>Hrabičov</t>
  </si>
  <si>
    <t>Hronská Dúbrava</t>
  </si>
  <si>
    <t>Hronský Beňadik</t>
  </si>
  <si>
    <t>Ihráč</t>
  </si>
  <si>
    <t>Ilija</t>
  </si>
  <si>
    <t>Janova Lehota</t>
  </si>
  <si>
    <t>Jastrabá</t>
  </si>
  <si>
    <t>Kľak</t>
  </si>
  <si>
    <t>Kopernica</t>
  </si>
  <si>
    <t>Kosorín</t>
  </si>
  <si>
    <t>Kozelník</t>
  </si>
  <si>
    <t>Krahule</t>
  </si>
  <si>
    <t>Kremnica</t>
  </si>
  <si>
    <t>Kremnické Bane</t>
  </si>
  <si>
    <t>Kunešov</t>
  </si>
  <si>
    <t>Lehôtka pod Brehmi</t>
  </si>
  <si>
    <t>Lovča</t>
  </si>
  <si>
    <t>Lovčica - Trubín</t>
  </si>
  <si>
    <t>Malá Lehota</t>
  </si>
  <si>
    <t>Močiar</t>
  </si>
  <si>
    <t>Nevoľné</t>
  </si>
  <si>
    <t>Nová Baňa</t>
  </si>
  <si>
    <t>Ostrý Grúň</t>
  </si>
  <si>
    <t>Pitelová</t>
  </si>
  <si>
    <t>Podhorie</t>
  </si>
  <si>
    <t>Počúvadlo</t>
  </si>
  <si>
    <t>Prenčov</t>
  </si>
  <si>
    <t>Prestavlky</t>
  </si>
  <si>
    <t>Prochot</t>
  </si>
  <si>
    <t>Repište</t>
  </si>
  <si>
    <t>Rudno nad Hronom</t>
  </si>
  <si>
    <t>Sklené Teplice</t>
  </si>
  <si>
    <t>Slaská</t>
  </si>
  <si>
    <t>Stará Kremnička</t>
  </si>
  <si>
    <t>Štiavnické Bane</t>
  </si>
  <si>
    <t>Tekovská Breznica</t>
  </si>
  <si>
    <t>Tekovské Nemce</t>
  </si>
  <si>
    <t>Trnavá Hora</t>
  </si>
  <si>
    <t>Veľká Lehota</t>
  </si>
  <si>
    <t>Veľké Pole</t>
  </si>
  <si>
    <t>Voznica</t>
  </si>
  <si>
    <t>Vyhne</t>
  </si>
  <si>
    <t>Vysoká</t>
  </si>
  <si>
    <t>Župkov</t>
  </si>
  <si>
    <t>Bytča</t>
  </si>
  <si>
    <t>Čičmany</t>
  </si>
  <si>
    <t>Divina</t>
  </si>
  <si>
    <t>Divinka</t>
  </si>
  <si>
    <t>Dlhé Pole</t>
  </si>
  <si>
    <t>Dolná Tižina</t>
  </si>
  <si>
    <t>Dolný Hričov</t>
  </si>
  <si>
    <t>Fačkov</t>
  </si>
  <si>
    <t>Gbeľany</t>
  </si>
  <si>
    <t>Hôrky</t>
  </si>
  <si>
    <t>Horný Hričov</t>
  </si>
  <si>
    <t>Hvozdnica</t>
  </si>
  <si>
    <t>Jasenové</t>
  </si>
  <si>
    <t>Kamenná Poruba</t>
  </si>
  <si>
    <t>Kolárovice</t>
  </si>
  <si>
    <t>Kotešová</t>
  </si>
  <si>
    <t>Kotrčiná Lúčka</t>
  </si>
  <si>
    <t>Krasňany</t>
  </si>
  <si>
    <t>Kunerad</t>
  </si>
  <si>
    <t>Lietava</t>
  </si>
  <si>
    <t>Lietavská Svinná - Babkov</t>
  </si>
  <si>
    <t>Lutiše</t>
  </si>
  <si>
    <t>Lysica</t>
  </si>
  <si>
    <t>Malá Čierna</t>
  </si>
  <si>
    <t>Maršová - Rašov</t>
  </si>
  <si>
    <t>Mojš</t>
  </si>
  <si>
    <t>Nededza</t>
  </si>
  <si>
    <t>Petrovice</t>
  </si>
  <si>
    <t>Predmier</t>
  </si>
  <si>
    <t>Rajec</t>
  </si>
  <si>
    <t>Rajecká Lesná</t>
  </si>
  <si>
    <t>Rajecké Teplice</t>
  </si>
  <si>
    <t>Rosina</t>
  </si>
  <si>
    <t>Stráňavy</t>
  </si>
  <si>
    <t>Stránske</t>
  </si>
  <si>
    <t>Stráža</t>
  </si>
  <si>
    <t>Strečno</t>
  </si>
  <si>
    <t>Súľov - Hradná</t>
  </si>
  <si>
    <t>Svederník</t>
  </si>
  <si>
    <t>Štiavnik</t>
  </si>
  <si>
    <t>Teplička nad Váhom</t>
  </si>
  <si>
    <t>Terchová</t>
  </si>
  <si>
    <t>Turie</t>
  </si>
  <si>
    <t>Varín</t>
  </si>
  <si>
    <t>Veľká Čierna</t>
  </si>
  <si>
    <t>Veľké Rovné</t>
  </si>
  <si>
    <t>Košice - okolie</t>
  </si>
  <si>
    <t>Slančík</t>
  </si>
  <si>
    <t>Zbyňov</t>
  </si>
  <si>
    <t>Nižná Hutka</t>
  </si>
  <si>
    <t>Zvolen</t>
  </si>
  <si>
    <t>Babiná</t>
  </si>
  <si>
    <t>Bacúrov</t>
  </si>
  <si>
    <t>Breziny</t>
  </si>
  <si>
    <t>Budča</t>
  </si>
  <si>
    <t>Krupina</t>
  </si>
  <si>
    <t>Bzovík</t>
  </si>
  <si>
    <t>Bzovská Lehôtka</t>
  </si>
  <si>
    <t>Cerovo</t>
  </si>
  <si>
    <t>Čabradský Vrbovok</t>
  </si>
  <si>
    <t>Čekovce</t>
  </si>
  <si>
    <t>Detvianska Huta</t>
  </si>
  <si>
    <t>Devičie</t>
  </si>
  <si>
    <t>Dobrá Niva</t>
  </si>
  <si>
    <t>Dolné Mladonice</t>
  </si>
  <si>
    <t>Dolný Badín</t>
  </si>
  <si>
    <t>Domaníky</t>
  </si>
  <si>
    <t>Drážovce</t>
  </si>
  <si>
    <t>Drienovo</t>
  </si>
  <si>
    <t>Dúbravy</t>
  </si>
  <si>
    <t>Dudince</t>
  </si>
  <si>
    <t>Hontianske Moravce</t>
  </si>
  <si>
    <t>Hontianske Nemce</t>
  </si>
  <si>
    <t>Hontianske Tesáre</t>
  </si>
  <si>
    <t>Horné Mladonice</t>
  </si>
  <si>
    <t>Horný Badín</t>
  </si>
  <si>
    <t>Horný Tisovník</t>
  </si>
  <si>
    <t>Hriňová</t>
  </si>
  <si>
    <t>Hronská Breznica</t>
  </si>
  <si>
    <t>Jalšovík</t>
  </si>
  <si>
    <t>Klokoč</t>
  </si>
  <si>
    <t>Kováčová</t>
  </si>
  <si>
    <t>Kozí Vrbovok</t>
  </si>
  <si>
    <t>Prešov</t>
  </si>
  <si>
    <t>Haniska</t>
  </si>
  <si>
    <t>Kráľovce - Krnišov</t>
  </si>
  <si>
    <t>Kriváň</t>
  </si>
  <si>
    <t>Lackov</t>
  </si>
  <si>
    <t>Ladzany</t>
  </si>
  <si>
    <t>Ľubotice</t>
  </si>
  <si>
    <t>Lišov</t>
  </si>
  <si>
    <t>Litava</t>
  </si>
  <si>
    <t>Ratkovce</t>
  </si>
  <si>
    <t>Humenné</t>
  </si>
  <si>
    <t>Medovarce</t>
  </si>
  <si>
    <t>Michalková</t>
  </si>
  <si>
    <t>Očová</t>
  </si>
  <si>
    <t>Ostrá Lúka</t>
  </si>
  <si>
    <t>Pliešovce</t>
  </si>
  <si>
    <t>Podzámčok</t>
  </si>
  <si>
    <t>Rykynčice</t>
  </si>
  <si>
    <t>Čimhová</t>
  </si>
  <si>
    <t>Sása</t>
  </si>
  <si>
    <t>Sebechleby</t>
  </si>
  <si>
    <t>Senohrad</t>
  </si>
  <si>
    <t>Sielnica</t>
  </si>
  <si>
    <t>Slatinské Lazy</t>
  </si>
  <si>
    <t>Sliač</t>
  </si>
  <si>
    <t>Stará Huta</t>
  </si>
  <si>
    <t>Stožok</t>
  </si>
  <si>
    <t>Sudince</t>
  </si>
  <si>
    <t>Súdovce</t>
  </si>
  <si>
    <t>Terany</t>
  </si>
  <si>
    <t>Tŕnie</t>
  </si>
  <si>
    <t>Trpín</t>
  </si>
  <si>
    <t>Turová</t>
  </si>
  <si>
    <t>Uňatín</t>
  </si>
  <si>
    <t>Sverepec</t>
  </si>
  <si>
    <t>Vígľaš</t>
  </si>
  <si>
    <t>Vígľašská Huta - Kalinka</t>
  </si>
  <si>
    <t>Zemiansky Vrbovok</t>
  </si>
  <si>
    <t>Bardejov</t>
  </si>
  <si>
    <t>Vaniškovce</t>
  </si>
  <si>
    <t>Zvolenská Slatina</t>
  </si>
  <si>
    <t>Železná Breznica</t>
  </si>
  <si>
    <t>Žibritov</t>
  </si>
  <si>
    <t>Abrahámovce</t>
  </si>
  <si>
    <t>Andrejová</t>
  </si>
  <si>
    <t>Bartošovce</t>
  </si>
  <si>
    <t>Becherov</t>
  </si>
  <si>
    <t>Beloveža</t>
  </si>
  <si>
    <t>Bogliarka</t>
  </si>
  <si>
    <t>Brezov</t>
  </si>
  <si>
    <t>Brezovka</t>
  </si>
  <si>
    <t>Buclovany</t>
  </si>
  <si>
    <t>Cigeľka</t>
  </si>
  <si>
    <t>Dubinné</t>
  </si>
  <si>
    <t>Frička</t>
  </si>
  <si>
    <t>Fričkovce</t>
  </si>
  <si>
    <t>Gaboltov</t>
  </si>
  <si>
    <t>Gerlachov</t>
  </si>
  <si>
    <t>Svidník</t>
  </si>
  <si>
    <t>Giraltovce</t>
  </si>
  <si>
    <t>Hankovce</t>
  </si>
  <si>
    <t>Harhaj</t>
  </si>
  <si>
    <t>Hažlín</t>
  </si>
  <si>
    <t>Hertník</t>
  </si>
  <si>
    <t>Hervartov</t>
  </si>
  <si>
    <t>Hrabovec</t>
  </si>
  <si>
    <t>Hrabské</t>
  </si>
  <si>
    <t>Hutka</t>
  </si>
  <si>
    <t>Chmeľová</t>
  </si>
  <si>
    <t>Janovce</t>
  </si>
  <si>
    <t>Jedlinka</t>
  </si>
  <si>
    <t>Kalnište</t>
  </si>
  <si>
    <t>Kľušov</t>
  </si>
  <si>
    <t>Kobylnice</t>
  </si>
  <si>
    <t>Kobyly</t>
  </si>
  <si>
    <t>Kochanovce</t>
  </si>
  <si>
    <t>Komárov</t>
  </si>
  <si>
    <t>Koprivnica</t>
  </si>
  <si>
    <t>Kožany</t>
  </si>
  <si>
    <t>Kračúnovce</t>
  </si>
  <si>
    <t>Krivé</t>
  </si>
  <si>
    <t>Kríže</t>
  </si>
  <si>
    <t>Kružlov</t>
  </si>
  <si>
    <t>Kučín</t>
  </si>
  <si>
    <t>Kuková</t>
  </si>
  <si>
    <t>Kurima</t>
  </si>
  <si>
    <t>Kurov</t>
  </si>
  <si>
    <t>Lascov</t>
  </si>
  <si>
    <t>Lenartov</t>
  </si>
  <si>
    <t>Livov</t>
  </si>
  <si>
    <t>Livovská Huta</t>
  </si>
  <si>
    <t>Lopúchov</t>
  </si>
  <si>
    <t>Lúčka</t>
  </si>
  <si>
    <t>Lukavica</t>
  </si>
  <si>
    <t>Lukov</t>
  </si>
  <si>
    <t>Lužany pri Topli</t>
  </si>
  <si>
    <t>Malcov</t>
  </si>
  <si>
    <t>Marhaň</t>
  </si>
  <si>
    <t>Mičakovce</t>
  </si>
  <si>
    <t>Mikulášová</t>
  </si>
  <si>
    <t>Mokroluh</t>
  </si>
  <si>
    <t>Nemcovce</t>
  </si>
  <si>
    <t>Nižná Polianka</t>
  </si>
  <si>
    <t>Nižná Voľa</t>
  </si>
  <si>
    <t>Nižný Tvarožec</t>
  </si>
  <si>
    <t>Oľšavce</t>
  </si>
  <si>
    <t>Ondavka</t>
  </si>
  <si>
    <t>Ortuťová</t>
  </si>
  <si>
    <t>Osikov</t>
  </si>
  <si>
    <t>Petrová</t>
  </si>
  <si>
    <t>Poliakovce</t>
  </si>
  <si>
    <t>Porúbka</t>
  </si>
  <si>
    <t>Regetovka</t>
  </si>
  <si>
    <t>Rešov</t>
  </si>
  <si>
    <t>Richvald</t>
  </si>
  <si>
    <t>Rokytov</t>
  </si>
  <si>
    <t>Smilno</t>
  </si>
  <si>
    <t>Snakov</t>
  </si>
  <si>
    <t>Stebnícka Huta</t>
  </si>
  <si>
    <t>Stebník</t>
  </si>
  <si>
    <t>Stuľany</t>
  </si>
  <si>
    <t>Sveržov</t>
  </si>
  <si>
    <t>Šarišské Čierne</t>
  </si>
  <si>
    <t>Šašová</t>
  </si>
  <si>
    <t>Šiba</t>
  </si>
  <si>
    <t>Tarnov</t>
  </si>
  <si>
    <t>Tročany</t>
  </si>
  <si>
    <t>Varadka</t>
  </si>
  <si>
    <t>Vyšná Polianka</t>
  </si>
  <si>
    <t>Vyšná Voľa</t>
  </si>
  <si>
    <t>Raslavice</t>
  </si>
  <si>
    <t>Vyšný Kručov</t>
  </si>
  <si>
    <t>Vyšný Tvarožec</t>
  </si>
  <si>
    <t>Zborov</t>
  </si>
  <si>
    <t>Zlaté</t>
  </si>
  <si>
    <t>Železník</t>
  </si>
  <si>
    <t>Želmanovce</t>
  </si>
  <si>
    <t>Adidovce</t>
  </si>
  <si>
    <t>Baškovce</t>
  </si>
  <si>
    <t>Snina</t>
  </si>
  <si>
    <t>Belá nad Cirochou</t>
  </si>
  <si>
    <t>Brekov</t>
  </si>
  <si>
    <t>Brestov</t>
  </si>
  <si>
    <t>Medzilaborce</t>
  </si>
  <si>
    <t>Brestov nad Laborcom</t>
  </si>
  <si>
    <t>Brezovec</t>
  </si>
  <si>
    <t>Čabalovce</t>
  </si>
  <si>
    <t>Čabiny</t>
  </si>
  <si>
    <t>Černina</t>
  </si>
  <si>
    <t>Čertižné</t>
  </si>
  <si>
    <t>Čukalovce</t>
  </si>
  <si>
    <t>Dedačov</t>
  </si>
  <si>
    <t>Dlhé nad Cirochou</t>
  </si>
  <si>
    <t>Habura</t>
  </si>
  <si>
    <t>Hostovice</t>
  </si>
  <si>
    <t>Hrabová Roztoka</t>
  </si>
  <si>
    <t>Hrabovec nad Laborcom</t>
  </si>
  <si>
    <t>Hrubov</t>
  </si>
  <si>
    <t>Hudcovce</t>
  </si>
  <si>
    <t>Rokytov pri Humennom</t>
  </si>
  <si>
    <t>Chlmec</t>
  </si>
  <si>
    <t>Jabloň</t>
  </si>
  <si>
    <t>Jalová</t>
  </si>
  <si>
    <t>Jankovce</t>
  </si>
  <si>
    <t>Kalinov</t>
  </si>
  <si>
    <t>Kalná Roztoka</t>
  </si>
  <si>
    <t>Kamenica nad Cirochou</t>
  </si>
  <si>
    <t>Kamienka</t>
  </si>
  <si>
    <t>Karná</t>
  </si>
  <si>
    <t>Klenová</t>
  </si>
  <si>
    <t>Kolbasov</t>
  </si>
  <si>
    <t>Kolonica</t>
  </si>
  <si>
    <t>Koškovce</t>
  </si>
  <si>
    <t>Krásny Brod</t>
  </si>
  <si>
    <t>Ladomirov</t>
  </si>
  <si>
    <t>Lieskovec</t>
  </si>
  <si>
    <t>Ľubiša</t>
  </si>
  <si>
    <t>Lukačovce</t>
  </si>
  <si>
    <t>Michajlov</t>
  </si>
  <si>
    <t>Modra nad Cirochou</t>
  </si>
  <si>
    <t>Myslina</t>
  </si>
  <si>
    <t>Ňagov</t>
  </si>
  <si>
    <t>Nechválova Polianka</t>
  </si>
  <si>
    <t>Nižná Jablonka</t>
  </si>
  <si>
    <t>Nižné Ladičkovce</t>
  </si>
  <si>
    <t>Nová Sedlica</t>
  </si>
  <si>
    <t>Ohradzany</t>
  </si>
  <si>
    <t>Oľka</t>
  </si>
  <si>
    <t>Oľšinkov</t>
  </si>
  <si>
    <t>Osadné</t>
  </si>
  <si>
    <t>Palota</t>
  </si>
  <si>
    <t>Papín</t>
  </si>
  <si>
    <t>Parihuzovce</t>
  </si>
  <si>
    <t>Pčoliné</t>
  </si>
  <si>
    <t>Pichne</t>
  </si>
  <si>
    <t>Príslop</t>
  </si>
  <si>
    <t>Ptičie</t>
  </si>
  <si>
    <t>Radvaň nad Laborcom</t>
  </si>
  <si>
    <t>Repejov</t>
  </si>
  <si>
    <t>Roškovce</t>
  </si>
  <si>
    <t>Runina</t>
  </si>
  <si>
    <t>Ruská Volová</t>
  </si>
  <si>
    <t>Ruský Potok</t>
  </si>
  <si>
    <t>Slovenská Volová</t>
  </si>
  <si>
    <t>Slovenské Krivé</t>
  </si>
  <si>
    <t>Stakčínska Roztoka</t>
  </si>
  <si>
    <t>Stakčín</t>
  </si>
  <si>
    <t>Strihovce</t>
  </si>
  <si>
    <t>Sukov</t>
  </si>
  <si>
    <t>Svetlice</t>
  </si>
  <si>
    <t>Šmigovec</t>
  </si>
  <si>
    <t>Topoľa</t>
  </si>
  <si>
    <t>Topoľovka</t>
  </si>
  <si>
    <t>Turcovce</t>
  </si>
  <si>
    <t>Ubľa</t>
  </si>
  <si>
    <t>Udavské</t>
  </si>
  <si>
    <t>Ulič</t>
  </si>
  <si>
    <t>Uličské Krivé</t>
  </si>
  <si>
    <t>Valentovce</t>
  </si>
  <si>
    <t>Veľopolie</t>
  </si>
  <si>
    <t>Víťazovce</t>
  </si>
  <si>
    <t>Volica</t>
  </si>
  <si>
    <t>Výrava</t>
  </si>
  <si>
    <t>Vyšná Jablonka</t>
  </si>
  <si>
    <t>Vyšné Ladičkovce</t>
  </si>
  <si>
    <t>Vyšný Hrušov</t>
  </si>
  <si>
    <t>Závadka</t>
  </si>
  <si>
    <t>Zboj</t>
  </si>
  <si>
    <t>Zbojné</t>
  </si>
  <si>
    <t>Zbudská Belá</t>
  </si>
  <si>
    <t>Zbudské Dlhé</t>
  </si>
  <si>
    <t>Zemplínske Hámre</t>
  </si>
  <si>
    <t>Zubné</t>
  </si>
  <si>
    <t>Bačkovík</t>
  </si>
  <si>
    <t>Baška</t>
  </si>
  <si>
    <t>Belža</t>
  </si>
  <si>
    <t>Beniakovce</t>
  </si>
  <si>
    <t>Bidovce</t>
  </si>
  <si>
    <t>Blažice</t>
  </si>
  <si>
    <t>Bohdanovce</t>
  </si>
  <si>
    <t>Boliarov</t>
  </si>
  <si>
    <t>Budimír</t>
  </si>
  <si>
    <t>Bunetice</t>
  </si>
  <si>
    <t>Buzica</t>
  </si>
  <si>
    <t>Cestice</t>
  </si>
  <si>
    <t>Čaňa</t>
  </si>
  <si>
    <t>Čečejovce</t>
  </si>
  <si>
    <t>Čižatice</t>
  </si>
  <si>
    <t>Debraď</t>
  </si>
  <si>
    <t>Drienovec</t>
  </si>
  <si>
    <t>Družstevná pri Hornáde</t>
  </si>
  <si>
    <t>Ďurďošík</t>
  </si>
  <si>
    <t>Ďurkov</t>
  </si>
  <si>
    <t>Geča</t>
  </si>
  <si>
    <t>Gyňov</t>
  </si>
  <si>
    <t>Hačava</t>
  </si>
  <si>
    <t>Herľany</t>
  </si>
  <si>
    <t>Hodkovce</t>
  </si>
  <si>
    <t>Hrašovík</t>
  </si>
  <si>
    <t>Hýľov</t>
  </si>
  <si>
    <t>Chrastné</t>
  </si>
  <si>
    <t>Janík</t>
  </si>
  <si>
    <t>Jasov</t>
  </si>
  <si>
    <t>Kalša</t>
  </si>
  <si>
    <t>Kecerovce</t>
  </si>
  <si>
    <t>Kecerovský Lipovec</t>
  </si>
  <si>
    <t>Kokšov - Bakša</t>
  </si>
  <si>
    <t>Komárovce</t>
  </si>
  <si>
    <t>Košická Belá</t>
  </si>
  <si>
    <t>Košická Polianka</t>
  </si>
  <si>
    <t>Košické Oľšany</t>
  </si>
  <si>
    <t>Košický Klečenov</t>
  </si>
  <si>
    <t>Kráľovce</t>
  </si>
  <si>
    <t>Kysak</t>
  </si>
  <si>
    <t>Malá Ida</t>
  </si>
  <si>
    <t>Malá Lodina</t>
  </si>
  <si>
    <t>Medzev</t>
  </si>
  <si>
    <t>Mokrance</t>
  </si>
  <si>
    <t>Moldava nad Bodvou</t>
  </si>
  <si>
    <t>Mudrovce</t>
  </si>
  <si>
    <t>Nižná Kamenica</t>
  </si>
  <si>
    <t>Nižná Myšľa</t>
  </si>
  <si>
    <t>Nižný Čaj</t>
  </si>
  <si>
    <t>Nižný Klátov</t>
  </si>
  <si>
    <t>Nižný Lánec</t>
  </si>
  <si>
    <t>Turnianska Nová Ves</t>
  </si>
  <si>
    <t>Nováčany</t>
  </si>
  <si>
    <t>Nová Polhora</t>
  </si>
  <si>
    <t>Nový Salaš</t>
  </si>
  <si>
    <t>Obišovce</t>
  </si>
  <si>
    <t>Olšovany</t>
  </si>
  <si>
    <t>Opátka</t>
  </si>
  <si>
    <t>Opiná</t>
  </si>
  <si>
    <t>Paňovce</t>
  </si>
  <si>
    <t>Peder</t>
  </si>
  <si>
    <t>Perín - Chym</t>
  </si>
  <si>
    <t>Rákoš</t>
  </si>
  <si>
    <t>Rankovce</t>
  </si>
  <si>
    <t>Rešica</t>
  </si>
  <si>
    <t>Rozhanovce</t>
  </si>
  <si>
    <t>Ruskov</t>
  </si>
  <si>
    <t>Sady nad Torysou</t>
  </si>
  <si>
    <t>Seňa</t>
  </si>
  <si>
    <t>Skároš</t>
  </si>
  <si>
    <t>Slanec</t>
  </si>
  <si>
    <t>Slanská Huta</t>
  </si>
  <si>
    <t>Slanské Nové Mesto</t>
  </si>
  <si>
    <t>Sokoľ</t>
  </si>
  <si>
    <t>Svinica</t>
  </si>
  <si>
    <t>Šemša</t>
  </si>
  <si>
    <t>Štós</t>
  </si>
  <si>
    <t>Trebejov</t>
  </si>
  <si>
    <t>Trsťany</t>
  </si>
  <si>
    <t>Trstené pri Hornáde</t>
  </si>
  <si>
    <t>Vajkovce</t>
  </si>
  <si>
    <t>Valaliky</t>
  </si>
  <si>
    <t>Veľká Ida</t>
  </si>
  <si>
    <t>Veľká Lodina</t>
  </si>
  <si>
    <t>Vtáčkovce</t>
  </si>
  <si>
    <t>Vyšná Hutka</t>
  </si>
  <si>
    <t>Vyšná Kamenica</t>
  </si>
  <si>
    <t>Vyšná Myšľa</t>
  </si>
  <si>
    <t>Vyšný Čaj</t>
  </si>
  <si>
    <t>Vyšný Klátov</t>
  </si>
  <si>
    <t>Zlatá Idka</t>
  </si>
  <si>
    <t>Žarnov</t>
  </si>
  <si>
    <t>Ždaňa</t>
  </si>
  <si>
    <t>Bajany</t>
  </si>
  <si>
    <t>Bánovce nad Ondavou</t>
  </si>
  <si>
    <t>Sobrance</t>
  </si>
  <si>
    <t>Beňatina</t>
  </si>
  <si>
    <t>Bežovce</t>
  </si>
  <si>
    <t>Blatná Polianka</t>
  </si>
  <si>
    <t>Blatné Remety</t>
  </si>
  <si>
    <t>Blatné Revištia</t>
  </si>
  <si>
    <t>Bracovce</t>
  </si>
  <si>
    <t>Budkovce</t>
  </si>
  <si>
    <t>Bunkovce</t>
  </si>
  <si>
    <t>Čečehov</t>
  </si>
  <si>
    <t>Dúbravka</t>
  </si>
  <si>
    <t>Falkušovce</t>
  </si>
  <si>
    <t>Fekišovce</t>
  </si>
  <si>
    <t>Hatalov</t>
  </si>
  <si>
    <t>Hažín</t>
  </si>
  <si>
    <t>Hlivištia</t>
  </si>
  <si>
    <t>Hnojné</t>
  </si>
  <si>
    <t>Horňa</t>
  </si>
  <si>
    <t>Husák</t>
  </si>
  <si>
    <t>Choňkovce</t>
  </si>
  <si>
    <t>Iňačovce</t>
  </si>
  <si>
    <t>Inovce</t>
  </si>
  <si>
    <t>Jasenov</t>
  </si>
  <si>
    <t>Jastrabie pri Michalovciach</t>
  </si>
  <si>
    <t>Jenkovce</t>
  </si>
  <si>
    <t>Jovsa</t>
  </si>
  <si>
    <t>Kačanov</t>
  </si>
  <si>
    <t>Kaluža</t>
  </si>
  <si>
    <t>Kolibabovce</t>
  </si>
  <si>
    <t>Koňuš</t>
  </si>
  <si>
    <t>Zemplínske Kopčany</t>
  </si>
  <si>
    <t>Koromľa</t>
  </si>
  <si>
    <t>Krásnovce</t>
  </si>
  <si>
    <t>Krčava</t>
  </si>
  <si>
    <t>Kristy</t>
  </si>
  <si>
    <t>Kusín</t>
  </si>
  <si>
    <t>Lastomír</t>
  </si>
  <si>
    <t>Laškovce</t>
  </si>
  <si>
    <t>Lekárovce</t>
  </si>
  <si>
    <t>Lesné</t>
  </si>
  <si>
    <t>Ložín</t>
  </si>
  <si>
    <t>Malčice</t>
  </si>
  <si>
    <t>Malé Raškovce</t>
  </si>
  <si>
    <t>Markovce</t>
  </si>
  <si>
    <t>Moravany</t>
  </si>
  <si>
    <t>Nacina Ves</t>
  </si>
  <si>
    <t>Nižná Rybnica</t>
  </si>
  <si>
    <t>Nižné Nemecké</t>
  </si>
  <si>
    <t>Orechová</t>
  </si>
  <si>
    <t>Palín</t>
  </si>
  <si>
    <t>Pavlovce nad Uhom</t>
  </si>
  <si>
    <t>Petrovce nad Laborcom</t>
  </si>
  <si>
    <t>Pinkovce</t>
  </si>
  <si>
    <t>Podhoroď</t>
  </si>
  <si>
    <t>Porostov</t>
  </si>
  <si>
    <t>Poruba pod Vihorlatom</t>
  </si>
  <si>
    <t>Pozdišovce</t>
  </si>
  <si>
    <t>Priekopa</t>
  </si>
  <si>
    <t>Pusté Čemerné</t>
  </si>
  <si>
    <t>Rakovec nad Ondavou</t>
  </si>
  <si>
    <t>Remetské Hámre</t>
  </si>
  <si>
    <t>Ruská Bystrá</t>
  </si>
  <si>
    <t>Ruský Hrabovec</t>
  </si>
  <si>
    <t>Sejkov</t>
  </si>
  <si>
    <t>Slavkovce</t>
  </si>
  <si>
    <t>Sliepkovce</t>
  </si>
  <si>
    <t>Staré</t>
  </si>
  <si>
    <t>Strážske</t>
  </si>
  <si>
    <t>Stretava</t>
  </si>
  <si>
    <t>Stretavka</t>
  </si>
  <si>
    <t>Suché</t>
  </si>
  <si>
    <t>Svätuš</t>
  </si>
  <si>
    <t>Šamudovce</t>
  </si>
  <si>
    <t>Tašuľa</t>
  </si>
  <si>
    <t>Tibava</t>
  </si>
  <si>
    <t>Trhovište</t>
  </si>
  <si>
    <t>Trnava pri Laborci</t>
  </si>
  <si>
    <t>Tušice</t>
  </si>
  <si>
    <t>Tušická Nová Ves</t>
  </si>
  <si>
    <t>Úbrež</t>
  </si>
  <si>
    <t>Veľké Revištia</t>
  </si>
  <si>
    <t>Zalužice</t>
  </si>
  <si>
    <t>Vinné</t>
  </si>
  <si>
    <t>Vojnatina</t>
  </si>
  <si>
    <t>Voľa</t>
  </si>
  <si>
    <t>Vrbnica</t>
  </si>
  <si>
    <t>Vysoká nad Uhom</t>
  </si>
  <si>
    <t>Vyšná Rybnica</t>
  </si>
  <si>
    <t>Vyšné Nemecké</t>
  </si>
  <si>
    <t>Vyšné Remety</t>
  </si>
  <si>
    <t>Záhor</t>
  </si>
  <si>
    <t>Zbudza</t>
  </si>
  <si>
    <t>Zemplínska Široká</t>
  </si>
  <si>
    <t>Žbince</t>
  </si>
  <si>
    <t>Poprad</t>
  </si>
  <si>
    <t>Kežmarok</t>
  </si>
  <si>
    <t>Batizovce</t>
  </si>
  <si>
    <t>Bušovce</t>
  </si>
  <si>
    <t>Červený Kláštor</t>
  </si>
  <si>
    <t>Gánovce</t>
  </si>
  <si>
    <t>Havka</t>
  </si>
  <si>
    <t>Holumnica</t>
  </si>
  <si>
    <t>Hôrka</t>
  </si>
  <si>
    <t>Hozelec</t>
  </si>
  <si>
    <t>Hradisko</t>
  </si>
  <si>
    <t>Hranovnica</t>
  </si>
  <si>
    <t>Huncovce</t>
  </si>
  <si>
    <t>Ihľany</t>
  </si>
  <si>
    <t>Jezersko</t>
  </si>
  <si>
    <t>Jurské</t>
  </si>
  <si>
    <t>Kravany</t>
  </si>
  <si>
    <t>Krížová Ves</t>
  </si>
  <si>
    <t>Lechnica</t>
  </si>
  <si>
    <t>Lendak</t>
  </si>
  <si>
    <t>Liptovská Teplička</t>
  </si>
  <si>
    <t>Lučivná</t>
  </si>
  <si>
    <t>Majere</t>
  </si>
  <si>
    <t>Ľubica</t>
  </si>
  <si>
    <t>Matiašovce</t>
  </si>
  <si>
    <t>Mengusovce</t>
  </si>
  <si>
    <t>Mlynčeky</t>
  </si>
  <si>
    <t>Mlynica</t>
  </si>
  <si>
    <t>Nová Lesná</t>
  </si>
  <si>
    <t>Osturňa</t>
  </si>
  <si>
    <t>Rakúsy</t>
  </si>
  <si>
    <t>Reľov</t>
  </si>
  <si>
    <t>Slovenská Ves</t>
  </si>
  <si>
    <t>Spišská Belá</t>
  </si>
  <si>
    <t>Spišská Stará Ves</t>
  </si>
  <si>
    <t>Spišská Teplica</t>
  </si>
  <si>
    <t>Spišské Bystré</t>
  </si>
  <si>
    <t>Spišské Hanušovce</t>
  </si>
  <si>
    <t>Spišský Štiavnik</t>
  </si>
  <si>
    <t>Stará Lesná</t>
  </si>
  <si>
    <t>Stráne pod Tatrami</t>
  </si>
  <si>
    <t>Svit</t>
  </si>
  <si>
    <t>Štrba</t>
  </si>
  <si>
    <t>Švábovce</t>
  </si>
  <si>
    <t>Toporec</t>
  </si>
  <si>
    <t>Tvarožná</t>
  </si>
  <si>
    <t>Veľká Franková</t>
  </si>
  <si>
    <t>Veľká Lomnica</t>
  </si>
  <si>
    <t>Veľký Slavkov</t>
  </si>
  <si>
    <t>Vernár</t>
  </si>
  <si>
    <t>Vikartovce</t>
  </si>
  <si>
    <t>Vlková</t>
  </si>
  <si>
    <t>Vlkovce</t>
  </si>
  <si>
    <t>Vojňany</t>
  </si>
  <si>
    <t>Vrbov</t>
  </si>
  <si>
    <t>Výborná</t>
  </si>
  <si>
    <t>Vydrník</t>
  </si>
  <si>
    <t>Šuňava</t>
  </si>
  <si>
    <t>Zálesie</t>
  </si>
  <si>
    <t>Žakovce</t>
  </si>
  <si>
    <t>Ždiar</t>
  </si>
  <si>
    <t>Abranovce</t>
  </si>
  <si>
    <t>Bajerov</t>
  </si>
  <si>
    <t>Sabinov</t>
  </si>
  <si>
    <t>Bajerovce</t>
  </si>
  <si>
    <t>Bertotovce</t>
  </si>
  <si>
    <t>Bodovce</t>
  </si>
  <si>
    <t>Bretejovce</t>
  </si>
  <si>
    <t>Brezovička</t>
  </si>
  <si>
    <t>Brežany</t>
  </si>
  <si>
    <t>Bzenov</t>
  </si>
  <si>
    <t>Červená Voda</t>
  </si>
  <si>
    <t>Červenica pri Sabinove</t>
  </si>
  <si>
    <t>Červenica</t>
  </si>
  <si>
    <t>Ďačov</t>
  </si>
  <si>
    <t>Daletice</t>
  </si>
  <si>
    <t>Demjata</t>
  </si>
  <si>
    <t>Drienica</t>
  </si>
  <si>
    <t>Drienov</t>
  </si>
  <si>
    <t>Drienovská Nová Ves</t>
  </si>
  <si>
    <t>Dubovica</t>
  </si>
  <si>
    <t>Dulova Ves</t>
  </si>
  <si>
    <t>Fintice</t>
  </si>
  <si>
    <t>Fričovce</t>
  </si>
  <si>
    <t>Fulianka</t>
  </si>
  <si>
    <t>Geraltov</t>
  </si>
  <si>
    <t>Gregorovce</t>
  </si>
  <si>
    <t>Hanigovce</t>
  </si>
  <si>
    <t>Hendrichovce</t>
  </si>
  <si>
    <t>Hermanovce</t>
  </si>
  <si>
    <t>Hrabkov</t>
  </si>
  <si>
    <t>Hubošovce</t>
  </si>
  <si>
    <t>Chmeľov</t>
  </si>
  <si>
    <t>Chmeľovec</t>
  </si>
  <si>
    <t>Chminianska Nová Ves</t>
  </si>
  <si>
    <t>Chminianske Jakubovany</t>
  </si>
  <si>
    <t>Chmiňany</t>
  </si>
  <si>
    <t>Jakovany</t>
  </si>
  <si>
    <t>Jakubova Voľa</t>
  </si>
  <si>
    <t>Janov</t>
  </si>
  <si>
    <t>Janovík</t>
  </si>
  <si>
    <t>Jarovnice</t>
  </si>
  <si>
    <t>Kamenica</t>
  </si>
  <si>
    <t>Kapušany</t>
  </si>
  <si>
    <t>Kendice</t>
  </si>
  <si>
    <t>Klenov</t>
  </si>
  <si>
    <t>Kojatice</t>
  </si>
  <si>
    <t>Kokošovce</t>
  </si>
  <si>
    <t>Krásna Lúka</t>
  </si>
  <si>
    <t>Krivany</t>
  </si>
  <si>
    <t>Krížovany</t>
  </si>
  <si>
    <t>Lada</t>
  </si>
  <si>
    <t>Lažany</t>
  </si>
  <si>
    <t>Lemešany</t>
  </si>
  <si>
    <t>Lesíček</t>
  </si>
  <si>
    <t>Ličartovce</t>
  </si>
  <si>
    <t>Lipany</t>
  </si>
  <si>
    <t>Lipovce</t>
  </si>
  <si>
    <t>Ľubovec</t>
  </si>
  <si>
    <t>Lúčina</t>
  </si>
  <si>
    <t>Ľutina</t>
  </si>
  <si>
    <t>Malý Slivník</t>
  </si>
  <si>
    <t>Malý Šariš</t>
  </si>
  <si>
    <t>Miklušovce</t>
  </si>
  <si>
    <t>Milpoš</t>
  </si>
  <si>
    <t>Mirkovce</t>
  </si>
  <si>
    <t>Mošurov</t>
  </si>
  <si>
    <t>Nižný Slavkov</t>
  </si>
  <si>
    <t>Okružná</t>
  </si>
  <si>
    <t>Olejníkov</t>
  </si>
  <si>
    <t>Oľšov</t>
  </si>
  <si>
    <t>Ondrašovce</t>
  </si>
  <si>
    <t>Ostrovany</t>
  </si>
  <si>
    <t>Ovčie</t>
  </si>
  <si>
    <t>Pečovská Nová Ves</t>
  </si>
  <si>
    <t>Petrovany</t>
  </si>
  <si>
    <t>Podhradík</t>
  </si>
  <si>
    <t>Poloma</t>
  </si>
  <si>
    <t>Proč</t>
  </si>
  <si>
    <t>Pušovce</t>
  </si>
  <si>
    <t>Radatice</t>
  </si>
  <si>
    <t>Ratvaj</t>
  </si>
  <si>
    <t>Ražňany</t>
  </si>
  <si>
    <t>Renčišov</t>
  </si>
  <si>
    <t>Rokycany</t>
  </si>
  <si>
    <t>Rožkovany</t>
  </si>
  <si>
    <t>Ruská Nová Ves</t>
  </si>
  <si>
    <t>Sedlice</t>
  </si>
  <si>
    <t>Seniakovce</t>
  </si>
  <si>
    <t>Svinia</t>
  </si>
  <si>
    <t>Šarišská Poruba</t>
  </si>
  <si>
    <t>Šarišská Trstená</t>
  </si>
  <si>
    <t>Šarišské Bohdanovce</t>
  </si>
  <si>
    <t>Šarišské Dravce</t>
  </si>
  <si>
    <t>Šarišské Michaľany</t>
  </si>
  <si>
    <t>Šarišské Sokolovce</t>
  </si>
  <si>
    <t>Šindliar</t>
  </si>
  <si>
    <t>Široké</t>
  </si>
  <si>
    <t>Štefanovce</t>
  </si>
  <si>
    <t>Teriakovce</t>
  </si>
  <si>
    <t>Terňa</t>
  </si>
  <si>
    <t>Tichý Potok</t>
  </si>
  <si>
    <t>Torysa</t>
  </si>
  <si>
    <t>Trnkov</t>
  </si>
  <si>
    <t>Tuhrina</t>
  </si>
  <si>
    <t>Tulčík</t>
  </si>
  <si>
    <t>Uzovce</t>
  </si>
  <si>
    <t>Uzovské Pekľany</t>
  </si>
  <si>
    <t>Uzovský Šalgov</t>
  </si>
  <si>
    <t>Varhaňovce</t>
  </si>
  <si>
    <t>Veľký Slivník</t>
  </si>
  <si>
    <t>Veľký Šariš</t>
  </si>
  <si>
    <t>Víťaz</t>
  </si>
  <si>
    <t>Vyšná Šebastová</t>
  </si>
  <si>
    <t>Záborské</t>
  </si>
  <si>
    <t>Záhradné</t>
  </si>
  <si>
    <t>Zlatá Baňa</t>
  </si>
  <si>
    <t>Žehňa</t>
  </si>
  <si>
    <t>Žipov</t>
  </si>
  <si>
    <t>Župčany</t>
  </si>
  <si>
    <t>Ardovo</t>
  </si>
  <si>
    <t>Betliar</t>
  </si>
  <si>
    <t>Bohúňovo</t>
  </si>
  <si>
    <t>Bôrka</t>
  </si>
  <si>
    <t>Brdárka</t>
  </si>
  <si>
    <t>Čierna Lehota</t>
  </si>
  <si>
    <t>Čoltovo</t>
  </si>
  <si>
    <t>Dedinky</t>
  </si>
  <si>
    <t>Dlhá Ves</t>
  </si>
  <si>
    <t>Dobšiná</t>
  </si>
  <si>
    <t>Drnava</t>
  </si>
  <si>
    <t>Gemerská Hôrka</t>
  </si>
  <si>
    <t>Gemerská Poloma</t>
  </si>
  <si>
    <t>Gemerské Teplice</t>
  </si>
  <si>
    <t>Gemerský Sad</t>
  </si>
  <si>
    <t>Gočaltovo</t>
  </si>
  <si>
    <t>Gočovo</t>
  </si>
  <si>
    <t>Hanková</t>
  </si>
  <si>
    <t>Henckovce</t>
  </si>
  <si>
    <t>Honce</t>
  </si>
  <si>
    <t>Hrhov</t>
  </si>
  <si>
    <t>Hucín</t>
  </si>
  <si>
    <t>Chyžné</t>
  </si>
  <si>
    <t>Jablonov nad Turňou</t>
  </si>
  <si>
    <t>Jelšava</t>
  </si>
  <si>
    <t>Kameňany</t>
  </si>
  <si>
    <t>Kečovo</t>
  </si>
  <si>
    <t>Kobeliarovo</t>
  </si>
  <si>
    <t>Koceľovce</t>
  </si>
  <si>
    <t>Krásnohorská Dlhá Lúka</t>
  </si>
  <si>
    <t>Krásnohorské Podhradie</t>
  </si>
  <si>
    <t>Kunova Teplica</t>
  </si>
  <si>
    <t>Licince</t>
  </si>
  <si>
    <t>Lubeník</t>
  </si>
  <si>
    <t>Magnezitovce</t>
  </si>
  <si>
    <t>Markuška</t>
  </si>
  <si>
    <t>Meliata</t>
  </si>
  <si>
    <t>Muráň</t>
  </si>
  <si>
    <t>Muránska Dlhá Lúka</t>
  </si>
  <si>
    <t>Muránska Huta</t>
  </si>
  <si>
    <t>Muránska Lehota</t>
  </si>
  <si>
    <t>Muránska Zdychava</t>
  </si>
  <si>
    <t>Nandraž</t>
  </si>
  <si>
    <t>Nižná Slaná</t>
  </si>
  <si>
    <t>Ochtiná</t>
  </si>
  <si>
    <t>Pača</t>
  </si>
  <si>
    <t>Pašková</t>
  </si>
  <si>
    <t>Petrovo</t>
  </si>
  <si>
    <t>Plešivec</t>
  </si>
  <si>
    <t>Prihradzany</t>
  </si>
  <si>
    <t>Rakovnica</t>
  </si>
  <si>
    <t>Rejdová</t>
  </si>
  <si>
    <t>Revúcka Lehota</t>
  </si>
  <si>
    <t>Rochovce</t>
  </si>
  <si>
    <t>Roštár</t>
  </si>
  <si>
    <t>Rozložná</t>
  </si>
  <si>
    <t>Rožňavské Bystré</t>
  </si>
  <si>
    <t>Rudná</t>
  </si>
  <si>
    <t>Silica</t>
  </si>
  <si>
    <t>Silická Brezová</t>
  </si>
  <si>
    <t>Silická Jablonica</t>
  </si>
  <si>
    <t>Sirk</t>
  </si>
  <si>
    <t>Slavec</t>
  </si>
  <si>
    <t>Slavoška</t>
  </si>
  <si>
    <t>Slavošovce</t>
  </si>
  <si>
    <t>Stratená</t>
  </si>
  <si>
    <t>Šivetice</t>
  </si>
  <si>
    <t>Štítnik</t>
  </si>
  <si>
    <t>Turčok</t>
  </si>
  <si>
    <t>Vlachovo</t>
  </si>
  <si>
    <t>Vyšná Slaná</t>
  </si>
  <si>
    <t>Spišská Nová Ves</t>
  </si>
  <si>
    <t>Arnutovce</t>
  </si>
  <si>
    <t>Levoča</t>
  </si>
  <si>
    <t>Baldovce</t>
  </si>
  <si>
    <t>Beharovce</t>
  </si>
  <si>
    <t>Betlanovce</t>
  </si>
  <si>
    <t>Bijacovce</t>
  </si>
  <si>
    <t>Brutovce</t>
  </si>
  <si>
    <t>Buglovce</t>
  </si>
  <si>
    <t>Bystrany</t>
  </si>
  <si>
    <t>Danišovce</t>
  </si>
  <si>
    <t>Dlhé Stráže</t>
  </si>
  <si>
    <t>Domaňovce</t>
  </si>
  <si>
    <t>Dravce</t>
  </si>
  <si>
    <t>Granč - Petrovce</t>
  </si>
  <si>
    <t>Harakovce</t>
  </si>
  <si>
    <t>Harichovce</t>
  </si>
  <si>
    <t>Helcmanovce</t>
  </si>
  <si>
    <t>Henclová</t>
  </si>
  <si>
    <t>Hincovce</t>
  </si>
  <si>
    <t>Hnilčík</t>
  </si>
  <si>
    <t>Hnilec</t>
  </si>
  <si>
    <t>Hrabušice</t>
  </si>
  <si>
    <t>Vyšné Repaše</t>
  </si>
  <si>
    <t>Vyšný Slavkov</t>
  </si>
  <si>
    <t>Žakarovce</t>
  </si>
  <si>
    <t>Žehra</t>
  </si>
  <si>
    <t>Stará Ľubovňa</t>
  </si>
  <si>
    <t>Čirč</t>
  </si>
  <si>
    <t>Ďurková</t>
  </si>
  <si>
    <t>Forbasy</t>
  </si>
  <si>
    <t>Hajtovka</t>
  </si>
  <si>
    <t>Haligovce</t>
  </si>
  <si>
    <t>Hniezdne</t>
  </si>
  <si>
    <t>Hraničné</t>
  </si>
  <si>
    <t>Hromoš</t>
  </si>
  <si>
    <t>Chmeľnica</t>
  </si>
  <si>
    <t>Jakubany</t>
  </si>
  <si>
    <t>Jarabina</t>
  </si>
  <si>
    <t>Kolačkov</t>
  </si>
  <si>
    <t>Kremná</t>
  </si>
  <si>
    <t>Kyjov</t>
  </si>
  <si>
    <t>Lacková</t>
  </si>
  <si>
    <t>Legnava</t>
  </si>
  <si>
    <t>Lesnica</t>
  </si>
  <si>
    <t>Litmanová</t>
  </si>
  <si>
    <t>Lomnička</t>
  </si>
  <si>
    <t>Ľubotín</t>
  </si>
  <si>
    <t>Malý Lipník</t>
  </si>
  <si>
    <t>Matysová</t>
  </si>
  <si>
    <t>Mníšek nad Popradom</t>
  </si>
  <si>
    <t>Nižné Ružbachy</t>
  </si>
  <si>
    <t>Nová Ľubovňa</t>
  </si>
  <si>
    <t>Obručné</t>
  </si>
  <si>
    <t>Orlov</t>
  </si>
  <si>
    <t>Plaveč</t>
  </si>
  <si>
    <t>Plavnica</t>
  </si>
  <si>
    <t>Podolínec</t>
  </si>
  <si>
    <t>Pusté Pole</t>
  </si>
  <si>
    <t>Ruská Voľa nad Popradom</t>
  </si>
  <si>
    <t>Starina</t>
  </si>
  <si>
    <t>Stráňany</t>
  </si>
  <si>
    <t>Sulín</t>
  </si>
  <si>
    <t>Šambron</t>
  </si>
  <si>
    <t>Šarišské Jastrabie</t>
  </si>
  <si>
    <t>Údol</t>
  </si>
  <si>
    <t>Veľká Lesná</t>
  </si>
  <si>
    <t>Veľký Lipník</t>
  </si>
  <si>
    <t>Vislanka</t>
  </si>
  <si>
    <t>Vyšné Ružbachy</t>
  </si>
  <si>
    <t>Baňa</t>
  </si>
  <si>
    <t>Belejovce</t>
  </si>
  <si>
    <t>Beňadikovce</t>
  </si>
  <si>
    <t>Bodružal</t>
  </si>
  <si>
    <t>Breznica</t>
  </si>
  <si>
    <t>Brusnica</t>
  </si>
  <si>
    <t>Bukovce</t>
  </si>
  <si>
    <t>Bystrá</t>
  </si>
  <si>
    <t>Bžany</t>
  </si>
  <si>
    <t>Cernina</t>
  </si>
  <si>
    <t>Cigla</t>
  </si>
  <si>
    <t>Dlhoňa</t>
  </si>
  <si>
    <t>Dobroslava</t>
  </si>
  <si>
    <t>Duplín</t>
  </si>
  <si>
    <t>Fijaš</t>
  </si>
  <si>
    <t>Gribov</t>
  </si>
  <si>
    <t>Havaj</t>
  </si>
  <si>
    <t>Havranec</t>
  </si>
  <si>
    <t>Hrabovčík</t>
  </si>
  <si>
    <t>Hunkovce</t>
  </si>
  <si>
    <t>Jakušovce</t>
  </si>
  <si>
    <t>Jurkova Voľa</t>
  </si>
  <si>
    <t>Kapišová</t>
  </si>
  <si>
    <t>Kečkovce</t>
  </si>
  <si>
    <t>Kolbovce</t>
  </si>
  <si>
    <t>Korejovce</t>
  </si>
  <si>
    <t>Korunková</t>
  </si>
  <si>
    <t>Kožuchovce</t>
  </si>
  <si>
    <t>Krajná Bystrá</t>
  </si>
  <si>
    <t>Krajná Poľana</t>
  </si>
  <si>
    <t>Krajná Porúbka</t>
  </si>
  <si>
    <t>Krajné Čierno</t>
  </si>
  <si>
    <t>Krišľovce</t>
  </si>
  <si>
    <t>Krušinec</t>
  </si>
  <si>
    <t>Kružlová</t>
  </si>
  <si>
    <t>Kurimka</t>
  </si>
  <si>
    <t>Ladomirová</t>
  </si>
  <si>
    <t>Lomné</t>
  </si>
  <si>
    <t>Makovce</t>
  </si>
  <si>
    <t>Malá Poľana</t>
  </si>
  <si>
    <t>Matovce</t>
  </si>
  <si>
    <t>Medvedie</t>
  </si>
  <si>
    <t>Mestisko</t>
  </si>
  <si>
    <t>Miková</t>
  </si>
  <si>
    <t>Miňovce</t>
  </si>
  <si>
    <t>Miroľa</t>
  </si>
  <si>
    <t>Mlynárovce</t>
  </si>
  <si>
    <t>Mrázovce</t>
  </si>
  <si>
    <t>Nižná Jedľová</t>
  </si>
  <si>
    <t>Nižná Olšava</t>
  </si>
  <si>
    <t>Nižná Pisaná</t>
  </si>
  <si>
    <t>Nižný Komárnik</t>
  </si>
  <si>
    <t>Nižný Mirošov</t>
  </si>
  <si>
    <t>Nižný Orlík</t>
  </si>
  <si>
    <t>Nová Polianka</t>
  </si>
  <si>
    <t>Okrúhle</t>
  </si>
  <si>
    <t>Oľšavka</t>
  </si>
  <si>
    <t>Potôčky</t>
  </si>
  <si>
    <t>Potoky</t>
  </si>
  <si>
    <t>Príkra</t>
  </si>
  <si>
    <t>Pstriná</t>
  </si>
  <si>
    <t>Radoma</t>
  </si>
  <si>
    <t>Rakovčík</t>
  </si>
  <si>
    <t>Roztoky</t>
  </si>
  <si>
    <t>Kručov</t>
  </si>
  <si>
    <t>Soboš</t>
  </si>
  <si>
    <t>Soľník</t>
  </si>
  <si>
    <t>Staškovce</t>
  </si>
  <si>
    <t>Stročín</t>
  </si>
  <si>
    <t>Svidnička</t>
  </si>
  <si>
    <t>Šandal</t>
  </si>
  <si>
    <t>Šarbov</t>
  </si>
  <si>
    <t>Šarišský Štiavnik</t>
  </si>
  <si>
    <t>Šemetkovce</t>
  </si>
  <si>
    <t>Štefurov</t>
  </si>
  <si>
    <t>Tisinec</t>
  </si>
  <si>
    <t>Tokajík</t>
  </si>
  <si>
    <t>Turany nad Ondavou</t>
  </si>
  <si>
    <t>Vagrinec</t>
  </si>
  <si>
    <t>Valkovce</t>
  </si>
  <si>
    <t>Vápeník</t>
  </si>
  <si>
    <t>Varechovce</t>
  </si>
  <si>
    <t>Veľkrop</t>
  </si>
  <si>
    <t>Vislava</t>
  </si>
  <si>
    <t>Vladiča</t>
  </si>
  <si>
    <t>Vojtovce</t>
  </si>
  <si>
    <t>Vyškovce</t>
  </si>
  <si>
    <t>Vyšná Jedľová</t>
  </si>
  <si>
    <t>Vyšná Olšava</t>
  </si>
  <si>
    <t>Vyšná Pisaná</t>
  </si>
  <si>
    <t>Vyšný Komárnik</t>
  </si>
  <si>
    <t>Vyšný Mirošov</t>
  </si>
  <si>
    <t>Vyšný Orlík</t>
  </si>
  <si>
    <t>Bačka</t>
  </si>
  <si>
    <t>Bačkov</t>
  </si>
  <si>
    <t>Bara</t>
  </si>
  <si>
    <t>Biel</t>
  </si>
  <si>
    <t>Svätá Mária</t>
  </si>
  <si>
    <t>Boľ</t>
  </si>
  <si>
    <t>Borša</t>
  </si>
  <si>
    <t>Boťany</t>
  </si>
  <si>
    <t>Brehov</t>
  </si>
  <si>
    <t>Brezina</t>
  </si>
  <si>
    <t>Byšta</t>
  </si>
  <si>
    <t>Cejkov</t>
  </si>
  <si>
    <t>Čeľovce</t>
  </si>
  <si>
    <t>Čerhov</t>
  </si>
  <si>
    <t>Černochov</t>
  </si>
  <si>
    <t>Čičarovce</t>
  </si>
  <si>
    <t>Čierna</t>
  </si>
  <si>
    <t>Čierna nad Tisou</t>
  </si>
  <si>
    <t>Čierne Pole</t>
  </si>
  <si>
    <t>Dargov</t>
  </si>
  <si>
    <t>Dobrá</t>
  </si>
  <si>
    <t>Drahňov</t>
  </si>
  <si>
    <t>Dvorianky</t>
  </si>
  <si>
    <t>Egreš</t>
  </si>
  <si>
    <t>Hraň</t>
  </si>
  <si>
    <t>Hrčeľ</t>
  </si>
  <si>
    <t>Hriadky</t>
  </si>
  <si>
    <t>Ižkovce</t>
  </si>
  <si>
    <t>Kapušianske Kľačany</t>
  </si>
  <si>
    <t>Kašov</t>
  </si>
  <si>
    <t>Kazimír</t>
  </si>
  <si>
    <t>Kožuchov</t>
  </si>
  <si>
    <t>Kráľovský Chlmec</t>
  </si>
  <si>
    <t>Krišovská Liesková</t>
  </si>
  <si>
    <t>Kuzmice</t>
  </si>
  <si>
    <t>Kysta</t>
  </si>
  <si>
    <t>Ladmovce</t>
  </si>
  <si>
    <t>Lastovce</t>
  </si>
  <si>
    <t>Leles</t>
  </si>
  <si>
    <t>Malé Ozorovce</t>
  </si>
  <si>
    <t>Malé Trakany</t>
  </si>
  <si>
    <t>Malý Horeš</t>
  </si>
  <si>
    <t>Malý Kamenec</t>
  </si>
  <si>
    <t>Maťovské Vojkovce</t>
  </si>
  <si>
    <t>Michaľany</t>
  </si>
  <si>
    <t>Bratislava I</t>
  </si>
  <si>
    <t>Bratislava - Staré Mesto</t>
  </si>
  <si>
    <t>Nižný Žipov</t>
  </si>
  <si>
    <t>Novosad</t>
  </si>
  <si>
    <t>Nový Ruskov</t>
  </si>
  <si>
    <t>Oborín</t>
  </si>
  <si>
    <t>Plechotice</t>
  </si>
  <si>
    <t>Svätuše</t>
  </si>
  <si>
    <t>Poľany</t>
  </si>
  <si>
    <t>Parchovany</t>
  </si>
  <si>
    <t>Pribeník</t>
  </si>
  <si>
    <t>Ptrukša</t>
  </si>
  <si>
    <t>Rad</t>
  </si>
  <si>
    <t>Ruská</t>
  </si>
  <si>
    <t>Sečovce</t>
  </si>
  <si>
    <t>Vranov nad Topľou</t>
  </si>
  <si>
    <t>Holčíkovce</t>
  </si>
  <si>
    <t>Jasenovce</t>
  </si>
  <si>
    <t>Jastrabie nad Topľou</t>
  </si>
  <si>
    <t>Juskova Voľa</t>
  </si>
  <si>
    <t>Kladzany</t>
  </si>
  <si>
    <t>Komárany</t>
  </si>
  <si>
    <t>Košarovce</t>
  </si>
  <si>
    <t>Kvakovce</t>
  </si>
  <si>
    <t>Majerovce</t>
  </si>
  <si>
    <t>Malá Domaša</t>
  </si>
  <si>
    <t>Matiaška</t>
  </si>
  <si>
    <t>Medzianky</t>
  </si>
  <si>
    <t>Merník</t>
  </si>
  <si>
    <t>Michalok</t>
  </si>
  <si>
    <t>Nižná Sitnica</t>
  </si>
  <si>
    <t>Nižný Hrabovec</t>
  </si>
  <si>
    <t>Nižný Hrušov</t>
  </si>
  <si>
    <t>Nižný Kručov</t>
  </si>
  <si>
    <t>Nová Kelča</t>
  </si>
  <si>
    <t>Ondavské Matiašovce</t>
  </si>
  <si>
    <t>Pakostov</t>
  </si>
  <si>
    <t>Petkovce</t>
  </si>
  <si>
    <t>Piskorovce</t>
  </si>
  <si>
    <t>Poša</t>
  </si>
  <si>
    <t>Prituľany</t>
  </si>
  <si>
    <t>Prosačov</t>
  </si>
  <si>
    <t>Radvanovce</t>
  </si>
  <si>
    <t>Rafajovce</t>
  </si>
  <si>
    <t>Remeniny</t>
  </si>
  <si>
    <t>Rudlov</t>
  </si>
  <si>
    <t>Ruská Kajňa</t>
  </si>
  <si>
    <t>Ruská Poruba</t>
  </si>
  <si>
    <t>Ruská Voľa</t>
  </si>
  <si>
    <t>Vyšný Kazimír</t>
  </si>
  <si>
    <t>Sačurov</t>
  </si>
  <si>
    <t>Sečovská Polianka</t>
  </si>
  <si>
    <t>Sedliská</t>
  </si>
  <si>
    <t>Skrabské</t>
  </si>
  <si>
    <t>Slovenská Kajňa</t>
  </si>
  <si>
    <t>Soľ</t>
  </si>
  <si>
    <t>Tovarné</t>
  </si>
  <si>
    <t>Tovarnianska Polianka</t>
  </si>
  <si>
    <t>Vavrinec</t>
  </si>
  <si>
    <t>Vechec</t>
  </si>
  <si>
    <t>Vlača</t>
  </si>
  <si>
    <t>Vyšná Sitnica</t>
  </si>
  <si>
    <t>Vyšný Žipov</t>
  </si>
  <si>
    <t>Zámutov</t>
  </si>
  <si>
    <t>Zlatník</t>
  </si>
  <si>
    <t>Žalobín</t>
  </si>
  <si>
    <t>Bratislava II</t>
  </si>
  <si>
    <t>Bratislava - Podunajské Biskupice</t>
  </si>
  <si>
    <t>Bratislava - Ružinov</t>
  </si>
  <si>
    <t>Bratislava - Vrakuňa</t>
  </si>
  <si>
    <t>Bratislava III</t>
  </si>
  <si>
    <t>Bratislava - Nové Mesto</t>
  </si>
  <si>
    <t>Bratislava - Rača</t>
  </si>
  <si>
    <t>Bratislava - Vajnory</t>
  </si>
  <si>
    <t>Bratislava - Devínska Nová Ves</t>
  </si>
  <si>
    <t>Bratislava - Dúbravka</t>
  </si>
  <si>
    <t>Bratislava - Karlova Ves</t>
  </si>
  <si>
    <t>Bratislava - Lamač</t>
  </si>
  <si>
    <t>Bratislava - Záhorská Bystrica</t>
  </si>
  <si>
    <t>Bratislava V</t>
  </si>
  <si>
    <t>Bratislava - Čunovo</t>
  </si>
  <si>
    <t>Bratislava - Jarovce</t>
  </si>
  <si>
    <t>Bratislava - Petržalka</t>
  </si>
  <si>
    <t>Bratislava - Rusovce</t>
  </si>
  <si>
    <t>Belince</t>
  </si>
  <si>
    <t>Biskupová</t>
  </si>
  <si>
    <t>Blesovce</t>
  </si>
  <si>
    <t>Bojná</t>
  </si>
  <si>
    <t>Bošany</t>
  </si>
  <si>
    <t>Brezolupy</t>
  </si>
  <si>
    <t>Cimenná</t>
  </si>
  <si>
    <t>Čermany</t>
  </si>
  <si>
    <t>Dežerice</t>
  </si>
  <si>
    <t>Dolné Naštice</t>
  </si>
  <si>
    <t>Dubnička</t>
  </si>
  <si>
    <t>Dvorec</t>
  </si>
  <si>
    <t>Hajná Nová Ves</t>
  </si>
  <si>
    <t>Haláčovce</t>
  </si>
  <si>
    <t>Horné Naštice</t>
  </si>
  <si>
    <t>Horné Obdokovce</t>
  </si>
  <si>
    <t>Horné Štitáre</t>
  </si>
  <si>
    <t>Hrušovany</t>
  </si>
  <si>
    <t>Chynorany</t>
  </si>
  <si>
    <t>Kamanová</t>
  </si>
  <si>
    <t>Klátova Nová Ves</t>
  </si>
  <si>
    <t>Kolačno</t>
  </si>
  <si>
    <t>Koniarovce</t>
  </si>
  <si>
    <t>Kovarce</t>
  </si>
  <si>
    <t>Krásna Ves</t>
  </si>
  <si>
    <t>Krnča</t>
  </si>
  <si>
    <t>Krtovce</t>
  </si>
  <si>
    <t>Kšinná</t>
  </si>
  <si>
    <t>Hrišovce</t>
  </si>
  <si>
    <t>Chrasť nad Hornádom</t>
  </si>
  <si>
    <t>Iliašovce</t>
  </si>
  <si>
    <t>Jablonov</t>
  </si>
  <si>
    <t>Jaklovce</t>
  </si>
  <si>
    <t>Kaľava</t>
  </si>
  <si>
    <t>Klčov</t>
  </si>
  <si>
    <t>Kluknava</t>
  </si>
  <si>
    <t>Kolinovce</t>
  </si>
  <si>
    <t>Krompachy</t>
  </si>
  <si>
    <t>Kurimany</t>
  </si>
  <si>
    <t>Letanovce</t>
  </si>
  <si>
    <t>Lieskovany</t>
  </si>
  <si>
    <t>Margecany</t>
  </si>
  <si>
    <t>Markušovce</t>
  </si>
  <si>
    <t>Matejovce nad Hornádom</t>
  </si>
  <si>
    <t>Mlynky</t>
  </si>
  <si>
    <t>Mníšek nad Hnilcom</t>
  </si>
  <si>
    <t>Nálepkovo</t>
  </si>
  <si>
    <t>Nemešany</t>
  </si>
  <si>
    <t>Nižné Repaše</t>
  </si>
  <si>
    <t>Odorín</t>
  </si>
  <si>
    <t>Olcnava</t>
  </si>
  <si>
    <t>Oľšavica</t>
  </si>
  <si>
    <t>Ordzovany</t>
  </si>
  <si>
    <t>Pavľany</t>
  </si>
  <si>
    <t>Poľanovce</t>
  </si>
  <si>
    <t>Pongrácovce</t>
  </si>
  <si>
    <t>Poráč</t>
  </si>
  <si>
    <t>Prakovce</t>
  </si>
  <si>
    <t>Richnava</t>
  </si>
  <si>
    <t>Rudňany</t>
  </si>
  <si>
    <t>Slatvina</t>
  </si>
  <si>
    <t>Slovinky</t>
  </si>
  <si>
    <t>Smolnícka Huta</t>
  </si>
  <si>
    <t>Smolník</t>
  </si>
  <si>
    <t>Spišské Podhradie</t>
  </si>
  <si>
    <t>Spišské Tomášovce</t>
  </si>
  <si>
    <t>Spišské Vlachy</t>
  </si>
  <si>
    <t>Spišský Hrhov</t>
  </si>
  <si>
    <t>Spišský Hrušov</t>
  </si>
  <si>
    <t>Spišský Štvrtok</t>
  </si>
  <si>
    <t>Stará Voda</t>
  </si>
  <si>
    <t>Studenec</t>
  </si>
  <si>
    <t>Švedlár</t>
  </si>
  <si>
    <t>Teplička</t>
  </si>
  <si>
    <t>Torysky</t>
  </si>
  <si>
    <t>Úhorná</t>
  </si>
  <si>
    <t>Uloža</t>
  </si>
  <si>
    <t>Veľký Folkmar</t>
  </si>
  <si>
    <t>Vítkovce</t>
  </si>
  <si>
    <t>Vojkovce</t>
  </si>
  <si>
    <t>Sirník</t>
  </si>
  <si>
    <t>Slivník</t>
  </si>
  <si>
    <t>Slovenské Nové Mesto</t>
  </si>
  <si>
    <t>Soľnička</t>
  </si>
  <si>
    <t>Somotor</t>
  </si>
  <si>
    <t>Stankovce</t>
  </si>
  <si>
    <t>Strážne</t>
  </si>
  <si>
    <t>Streda nad Bodrogom</t>
  </si>
  <si>
    <t>Svinice</t>
  </si>
  <si>
    <t>Veľaty</t>
  </si>
  <si>
    <t>Veľké Kapušany</t>
  </si>
  <si>
    <t>Veľké Ozorovce</t>
  </si>
  <si>
    <t>Veľké Raškovce</t>
  </si>
  <si>
    <t>Veľké Slemence</t>
  </si>
  <si>
    <t>Veľké Trakany</t>
  </si>
  <si>
    <t>Veľký Horeš</t>
  </si>
  <si>
    <t>Veľký Kamenec</t>
  </si>
  <si>
    <t>Viničky</t>
  </si>
  <si>
    <t>Višňov</t>
  </si>
  <si>
    <t>Vojany</t>
  </si>
  <si>
    <t>Vojčice</t>
  </si>
  <si>
    <t>Vojka</t>
  </si>
  <si>
    <t>Zatín</t>
  </si>
  <si>
    <t>Zbehňov</t>
  </si>
  <si>
    <t>Zemplín</t>
  </si>
  <si>
    <t>Zemplínska Nová Ves</t>
  </si>
  <si>
    <t>Zemplínska Teplica</t>
  </si>
  <si>
    <t>Zemplínske Hradište</t>
  </si>
  <si>
    <t>Zemplínske Jastrabie</t>
  </si>
  <si>
    <t>Zemplínsky Branč</t>
  </si>
  <si>
    <t>Babie</t>
  </si>
  <si>
    <t>Banské</t>
  </si>
  <si>
    <t>Benkovce</t>
  </si>
  <si>
    <t>Bystré</t>
  </si>
  <si>
    <t>Cabov</t>
  </si>
  <si>
    <t>Čaklov</t>
  </si>
  <si>
    <t>Čičava</t>
  </si>
  <si>
    <t>Čierne nad Topľou</t>
  </si>
  <si>
    <t>Ďapalovce</t>
  </si>
  <si>
    <t>Davidov</t>
  </si>
  <si>
    <t>Detrík</t>
  </si>
  <si>
    <t>Dlhé Klčovo</t>
  </si>
  <si>
    <t>Ďurďoš</t>
  </si>
  <si>
    <t>Giglovce</t>
  </si>
  <si>
    <t>Girovce</t>
  </si>
  <si>
    <t>Hanušovce nad Topľou</t>
  </si>
  <si>
    <t>Hermanovce nad Topľou</t>
  </si>
  <si>
    <t>Hlinné</t>
  </si>
  <si>
    <t>Dunajská Lužná</t>
  </si>
  <si>
    <t>Hontianske Trsťany</t>
  </si>
  <si>
    <t>Cabaj - Čápor</t>
  </si>
  <si>
    <t>Horné Lefantovce</t>
  </si>
  <si>
    <t>Veľké Držkovce</t>
  </si>
  <si>
    <t>Melčice - Lieskové</t>
  </si>
  <si>
    <t>Trenčianske Stankovce</t>
  </si>
  <si>
    <t>Turčianske Jaseno</t>
  </si>
  <si>
    <t>Dolný Lieskov</t>
  </si>
  <si>
    <t>Skalka nad Váhom</t>
  </si>
  <si>
    <t>Bitarová</t>
  </si>
  <si>
    <t>Brezany</t>
  </si>
  <si>
    <t>Hričovské Podhradie</t>
  </si>
  <si>
    <t>Ovčiarsko</t>
  </si>
  <si>
    <t>Paština Závada</t>
  </si>
  <si>
    <t>Igram</t>
  </si>
  <si>
    <t>Kaplna</t>
  </si>
  <si>
    <t>Bellova Ves</t>
  </si>
  <si>
    <t>Dunajský Klátov</t>
  </si>
  <si>
    <t>Horné Mýto</t>
  </si>
  <si>
    <t>Trhová Hradská</t>
  </si>
  <si>
    <t>Macov</t>
  </si>
  <si>
    <t>Mad</t>
  </si>
  <si>
    <t>Malé Dvorníky</t>
  </si>
  <si>
    <t>Veľké Dvorníky</t>
  </si>
  <si>
    <t>Povoda</t>
  </si>
  <si>
    <t>Matúškovo</t>
  </si>
  <si>
    <t>Dolná Streda</t>
  </si>
  <si>
    <t>Bodzianske Lúky</t>
  </si>
  <si>
    <t>Virt</t>
  </si>
  <si>
    <t>Čata</t>
  </si>
  <si>
    <t>Malý Lapáš</t>
  </si>
  <si>
    <t>Veľký Lapáš</t>
  </si>
  <si>
    <t>Horná Kráľová</t>
  </si>
  <si>
    <t>Čechynce</t>
  </si>
  <si>
    <t>Malý Cetín</t>
  </si>
  <si>
    <t>Červený Hrádok</t>
  </si>
  <si>
    <t>Malé Vozokany</t>
  </si>
  <si>
    <t>Veľké Vozokany</t>
  </si>
  <si>
    <t>Hosťová</t>
  </si>
  <si>
    <t>Telince</t>
  </si>
  <si>
    <t>Svätoplukovo</t>
  </si>
  <si>
    <t>Vlkas</t>
  </si>
  <si>
    <t>Pavlová</t>
  </si>
  <si>
    <t>Úľany nad Žitavou</t>
  </si>
  <si>
    <t>Nána</t>
  </si>
  <si>
    <t>Sekule</t>
  </si>
  <si>
    <t>Rohov</t>
  </si>
  <si>
    <t>Rybky</t>
  </si>
  <si>
    <t>Krušovce</t>
  </si>
  <si>
    <t>Jacovce</t>
  </si>
  <si>
    <t>Chrabrany</t>
  </si>
  <si>
    <t>Livina</t>
  </si>
  <si>
    <t>Livinské Opatovce</t>
  </si>
  <si>
    <t>Orešany</t>
  </si>
  <si>
    <t>Ardanovce</t>
  </si>
  <si>
    <t>Svrbice</t>
  </si>
  <si>
    <t>Krásno</t>
  </si>
  <si>
    <t>Dvorany nad Nitrou</t>
  </si>
  <si>
    <t>Turčianky</t>
  </si>
  <si>
    <t>Otrhánky</t>
  </si>
  <si>
    <t>Čeľadince</t>
  </si>
  <si>
    <t>Solčianky</t>
  </si>
  <si>
    <t>Horné Chlebany</t>
  </si>
  <si>
    <t>Libichava</t>
  </si>
  <si>
    <t>Chudá Lehota</t>
  </si>
  <si>
    <t>Ješkova Ves</t>
  </si>
  <si>
    <t>Haluzice</t>
  </si>
  <si>
    <t>Zemianske Podhradie</t>
  </si>
  <si>
    <t>Nová Ves nad Váhom</t>
  </si>
  <si>
    <t>Zamarovce</t>
  </si>
  <si>
    <t>Križovany nad Dudváhom</t>
  </si>
  <si>
    <t>Opoj</t>
  </si>
  <si>
    <t>Vlčkovce</t>
  </si>
  <si>
    <t>Dolné Zelenice</t>
  </si>
  <si>
    <t>Horné Zelenice</t>
  </si>
  <si>
    <t>Šterusy</t>
  </si>
  <si>
    <t>Pavlice</t>
  </si>
  <si>
    <t>Slovenská Nová Ves</t>
  </si>
  <si>
    <t>Veľké Orvište</t>
  </si>
  <si>
    <t>Hubina</t>
  </si>
  <si>
    <t>Dlhá</t>
  </si>
  <si>
    <t>Horné Trhovište</t>
  </si>
  <si>
    <t>Tekolďany</t>
  </si>
  <si>
    <t>Tepličky</t>
  </si>
  <si>
    <t>Dolné Lovčice</t>
  </si>
  <si>
    <t>Šelpice</t>
  </si>
  <si>
    <t>Lošonec</t>
  </si>
  <si>
    <t>Nitrianske Hrnčiarovce</t>
  </si>
  <si>
    <t>Pochabany</t>
  </si>
  <si>
    <t>Malé Chyndice</t>
  </si>
  <si>
    <t>Borčany</t>
  </si>
  <si>
    <t>Ižipovce</t>
  </si>
  <si>
    <t>Medzany</t>
  </si>
  <si>
    <t>Turecká</t>
  </si>
  <si>
    <t>Kynceľová</t>
  </si>
  <si>
    <t>Nemce</t>
  </si>
  <si>
    <t>Vlkanová</t>
  </si>
  <si>
    <t>Vidiná</t>
  </si>
  <si>
    <t>Biskupice</t>
  </si>
  <si>
    <t>Ďubákovo</t>
  </si>
  <si>
    <t>Gregorova Vieska</t>
  </si>
  <si>
    <t>Trenč</t>
  </si>
  <si>
    <t>Vrútky</t>
  </si>
  <si>
    <t>Borčice</t>
  </si>
  <si>
    <t>Kameničany</t>
  </si>
  <si>
    <t>Sedmerovec</t>
  </si>
  <si>
    <t>Slavnica</t>
  </si>
  <si>
    <t>Dolné Kočkovce</t>
  </si>
  <si>
    <t>Nimnica</t>
  </si>
  <si>
    <t>Streženice</t>
  </si>
  <si>
    <t>Slopná</t>
  </si>
  <si>
    <t>Vydrná</t>
  </si>
  <si>
    <t>Kvašov</t>
  </si>
  <si>
    <t>Hatné</t>
  </si>
  <si>
    <t>Klieština</t>
  </si>
  <si>
    <t>Čelkova Lehota</t>
  </si>
  <si>
    <t>Malé Lednice</t>
  </si>
  <si>
    <t>Sádočné</t>
  </si>
  <si>
    <t>Ďurďové</t>
  </si>
  <si>
    <t>Krivoklát</t>
  </si>
  <si>
    <t>Vršatské Podhradie</t>
  </si>
  <si>
    <t>Bodiná</t>
  </si>
  <si>
    <t>Horná Breznica</t>
  </si>
  <si>
    <t>Lipník</t>
  </si>
  <si>
    <t>Abovce</t>
  </si>
  <si>
    <t>Nižný Skálnik</t>
  </si>
  <si>
    <t>Rimavské Zalužany</t>
  </si>
  <si>
    <t>Rakytník</t>
  </si>
  <si>
    <t>Gemerské Michalovce</t>
  </si>
  <si>
    <t>Vyšné Valice</t>
  </si>
  <si>
    <t>Dulovo</t>
  </si>
  <si>
    <t>Zacharovce</t>
  </si>
  <si>
    <t>Lietavská Lúčka</t>
  </si>
  <si>
    <t>Ďurčiná</t>
  </si>
  <si>
    <t>Kľače</t>
  </si>
  <si>
    <t>Nezbudská Lúčka</t>
  </si>
  <si>
    <t>Malý Krtíš</t>
  </si>
  <si>
    <t>Malé Straciny</t>
  </si>
  <si>
    <t>Veľké Straciny</t>
  </si>
  <si>
    <t>Počarová</t>
  </si>
  <si>
    <t>Bulhary</t>
  </si>
  <si>
    <t>Liptovská Porúbka</t>
  </si>
  <si>
    <t>Ivanka pri Nitre</t>
  </si>
  <si>
    <t>Ducové</t>
  </si>
  <si>
    <t>Bašovce</t>
  </si>
  <si>
    <t>Šípkové</t>
  </si>
  <si>
    <t>Hažín nad Cirochou</t>
  </si>
  <si>
    <t>Rokytovce</t>
  </si>
  <si>
    <t>Sopkovce</t>
  </si>
  <si>
    <t>Gruzovce</t>
  </si>
  <si>
    <t>Maškovce</t>
  </si>
  <si>
    <t>Kechnec</t>
  </si>
  <si>
    <t>Turňa nad Bodvou</t>
  </si>
  <si>
    <t>Bočiar</t>
  </si>
  <si>
    <t>Sokoľany</t>
  </si>
  <si>
    <t>Dvorníky - Včeláre</t>
  </si>
  <si>
    <t>Zádiel</t>
  </si>
  <si>
    <t>Štôla</t>
  </si>
  <si>
    <t>Malá Franková</t>
  </si>
  <si>
    <t>Lipníky</t>
  </si>
  <si>
    <t>Suchá Dolina</t>
  </si>
  <si>
    <t>Brzotín</t>
  </si>
  <si>
    <t>Čučma</t>
  </si>
  <si>
    <t>Jovice</t>
  </si>
  <si>
    <t>Kružná</t>
  </si>
  <si>
    <t>Vyšný Hrabovec</t>
  </si>
  <si>
    <t>Vysoké Tatry</t>
  </si>
  <si>
    <t>Smižany</t>
  </si>
  <si>
    <t>Hronsek</t>
  </si>
  <si>
    <t>Malachov</t>
  </si>
  <si>
    <t>Milhosť</t>
  </si>
  <si>
    <t>Liptovský Peter</t>
  </si>
  <si>
    <t>Utekáč</t>
  </si>
  <si>
    <t>Tatranská Javorina</t>
  </si>
  <si>
    <t>Mokrá Lúka</t>
  </si>
  <si>
    <t>Brodzany</t>
  </si>
  <si>
    <t>Tovarníky</t>
  </si>
  <si>
    <t>Biely Kostol</t>
  </si>
  <si>
    <t>Korytárky</t>
  </si>
  <si>
    <t>Orovnica</t>
  </si>
  <si>
    <t>Čenkovce</t>
  </si>
  <si>
    <t>Kyselica</t>
  </si>
  <si>
    <t>Dukovce</t>
  </si>
  <si>
    <t>Radoľa</t>
  </si>
  <si>
    <t>Bziny</t>
  </si>
  <si>
    <t>Horný Lieskov</t>
  </si>
  <si>
    <t>Podskalie</t>
  </si>
  <si>
    <t>Lužianky</t>
  </si>
  <si>
    <t>Holiare</t>
  </si>
  <si>
    <t>Malé Uherce</t>
  </si>
  <si>
    <t>Hrnčiarovce nad Parnou</t>
  </si>
  <si>
    <t>Ľudovítová</t>
  </si>
  <si>
    <t>Malé Kozmálovce</t>
  </si>
  <si>
    <t>Veľké Kozmálovce</t>
  </si>
  <si>
    <t>Malý Slavkov</t>
  </si>
  <si>
    <t>Nemčice</t>
  </si>
  <si>
    <t>Petrova Lehota</t>
  </si>
  <si>
    <t>Banka</t>
  </si>
  <si>
    <t>Zvončín</t>
  </si>
  <si>
    <t>Veľká Lúka</t>
  </si>
  <si>
    <t>Brehy</t>
  </si>
  <si>
    <t>Babindol</t>
  </si>
  <si>
    <t>Korytné</t>
  </si>
  <si>
    <t>Práznovce</t>
  </si>
  <si>
    <t>Hencovce</t>
  </si>
  <si>
    <t>Štefanovičová</t>
  </si>
  <si>
    <t>Šuja</t>
  </si>
  <si>
    <t>Hrkovce</t>
  </si>
  <si>
    <t>Hlboké nad Váhom</t>
  </si>
  <si>
    <t>Vyšný Medzev</t>
  </si>
  <si>
    <t>Lackovce</t>
  </si>
  <si>
    <t>Obid</t>
  </si>
  <si>
    <t>Čab</t>
  </si>
  <si>
    <t>Dolné Lefantovce</t>
  </si>
  <si>
    <t>Kostoľany nad Hornádom</t>
  </si>
  <si>
    <t>Potônske Lúky</t>
  </si>
  <si>
    <t>Nový Svet</t>
  </si>
  <si>
    <t>Malá Mača</t>
  </si>
  <si>
    <t>Bádice</t>
  </si>
  <si>
    <t>Štitáre</t>
  </si>
  <si>
    <t>Žitavany</t>
  </si>
  <si>
    <t>Košice I</t>
  </si>
  <si>
    <t>Košice - Kavečany</t>
  </si>
  <si>
    <t>Košice - Ťahanovce</t>
  </si>
  <si>
    <t>Košice - Sever</t>
  </si>
  <si>
    <t>Košice - Staré Mesto</t>
  </si>
  <si>
    <t>Košice II</t>
  </si>
  <si>
    <t>Košice - Lorinčík</t>
  </si>
  <si>
    <t>Košice - Pereš</t>
  </si>
  <si>
    <t>Košice - Myslava</t>
  </si>
  <si>
    <t>Košice - Západ</t>
  </si>
  <si>
    <t>Košice III</t>
  </si>
  <si>
    <t>Košice - Dargovských hrdinov</t>
  </si>
  <si>
    <t>Košice - Košická Nová Ves</t>
  </si>
  <si>
    <t>Košice IV</t>
  </si>
  <si>
    <t>Košice - Barca</t>
  </si>
  <si>
    <t>Chorváty</t>
  </si>
  <si>
    <t>Ladomerská Vieska</t>
  </si>
  <si>
    <t>Lutila</t>
  </si>
  <si>
    <t>Košice - Šebastovce</t>
  </si>
  <si>
    <t>Košice - Krásna</t>
  </si>
  <si>
    <t>Košice - Nad jazerom</t>
  </si>
  <si>
    <t>Košice - Juh</t>
  </si>
  <si>
    <t>Košice - Šaca</t>
  </si>
  <si>
    <t>Košice - Poľov</t>
  </si>
  <si>
    <t>Košice - Sídlisko Ťahanovce</t>
  </si>
  <si>
    <t>Košice - Sídlisko KVP</t>
  </si>
  <si>
    <t>Košice - Džungľa</t>
  </si>
  <si>
    <t>Košice - Vyšné Opátske</t>
  </si>
  <si>
    <t>Košice - Luník IX</t>
  </si>
  <si>
    <t>okres</t>
  </si>
  <si>
    <t>pokuta(%)</t>
  </si>
  <si>
    <t>názov obce</t>
  </si>
  <si>
    <t>pomer dlhu (%)</t>
  </si>
  <si>
    <t>dlh. služba (%)</t>
  </si>
  <si>
    <t>a</t>
  </si>
  <si>
    <t>b</t>
  </si>
  <si>
    <t>c</t>
  </si>
  <si>
    <t>d</t>
  </si>
  <si>
    <t>e</t>
  </si>
  <si>
    <t>f</t>
  </si>
  <si>
    <t>g</t>
  </si>
  <si>
    <t>h</t>
  </si>
  <si>
    <t>i</t>
  </si>
  <si>
    <t>Vydané dlhopisy dlhodobé</t>
  </si>
  <si>
    <t>Dlhodobé zmenky na úhradu</t>
  </si>
  <si>
    <t>Zmenky na úhradu</t>
  </si>
  <si>
    <t>Bankové úvery a výpomoci</t>
  </si>
  <si>
    <t>Splátky úrokov</t>
  </si>
  <si>
    <t>Splátky istín</t>
  </si>
  <si>
    <t>Bank. úvery a výp. prijaté na zab. predfinancovania spol. projektov s EÚ</t>
  </si>
  <si>
    <t>Tab 1: Viazanie 3% výdavkov štátneho rozpočtu (cash, mil. eur)</t>
  </si>
  <si>
    <t>tis. eur</t>
  </si>
  <si>
    <t>% HDP</t>
  </si>
  <si>
    <t>1. Viazanie kapitol štátneho rozpočtu</t>
  </si>
  <si>
    <t>z toho:   Ministerstvo vnútra SR*</t>
  </si>
  <si>
    <t>Ministerstvo obrany SR</t>
  </si>
  <si>
    <t>Ministerstvo kultúry SR</t>
  </si>
  <si>
    <t>Ministerstvo práce, sociálnych vecí a rodiny SR</t>
  </si>
  <si>
    <t>Ministerstvo spravodlivosti SR</t>
  </si>
  <si>
    <t>Ministerstvo financií SR</t>
  </si>
  <si>
    <t>2. Rezerva na zlepšenie výberu daní</t>
  </si>
  <si>
    <t>3. Rezerva vlády</t>
  </si>
  <si>
    <t>4. Rezerva predsedu vlády</t>
  </si>
  <si>
    <t>Spolu</t>
  </si>
  <si>
    <t>p.m. upravené hotovostné výdavky štátneho rozpočtu</t>
  </si>
  <si>
    <t>-</t>
  </si>
  <si>
    <t>podiel na hotovostných výdavkoch (v %)</t>
  </si>
  <si>
    <t>* Výdavky vo výške 9,6 mil. eur boli viazané ešte koncom marca.</t>
  </si>
  <si>
    <t>Zdroj: MF SR</t>
  </si>
  <si>
    <t>Nominálne HDP (prognóza z júna 2014)</t>
  </si>
  <si>
    <t>Tab 2: Vybrané rezervy rozpočtu (tis. eur)</t>
  </si>
  <si>
    <t>rozpočet schválený NR SR</t>
  </si>
  <si>
    <t>upravený rozpočet*</t>
  </si>
  <si>
    <t>skutočnosť k 15.5.2014</t>
  </si>
  <si>
    <t>viazanie</t>
  </si>
  <si>
    <t>(1)</t>
  </si>
  <si>
    <t>(2)</t>
  </si>
  <si>
    <t>(3)</t>
  </si>
  <si>
    <t>(4)=(2)-(3)</t>
  </si>
  <si>
    <t>Rezerva vlády SR</t>
  </si>
  <si>
    <t>Rezerva predsedu vlády</t>
  </si>
  <si>
    <t>* schválený rozpočet upravený rozpočtovými opatreniami</t>
  </si>
  <si>
    <t>Zdroj: MF SR, RRZ</t>
  </si>
  <si>
    <t>Tab 6: Viazanie 3 % výdavkov štátneho rozpočtu (mil. eur)</t>
  </si>
  <si>
    <t>1. Hotovostné výdavky štátneho rozpočtu na rok 2014</t>
  </si>
  <si>
    <t>2. Výdavky na správu štátneho dlhu</t>
  </si>
  <si>
    <t>3. Prostriedky Európskej únie</t>
  </si>
  <si>
    <t>4. Prostriedky štátneho rozpočtu na financovanie spoločných programov SR a EÚ</t>
  </si>
  <si>
    <t>5. Odvody do Európskej únie</t>
  </si>
  <si>
    <t>6. Transfery Sociálnej poisťovni</t>
  </si>
  <si>
    <t>7. Výdavky na likvidáciu škôd spôsobených živelnými pohromami</t>
  </si>
  <si>
    <t>8. Výdavky podliehajúce viazaniu (1-2-3-4-5-6-7)</t>
  </si>
  <si>
    <t>9. Suma viazania 3 % výdavkov</t>
  </si>
  <si>
    <t xml:space="preserve"> - v % HDP</t>
  </si>
  <si>
    <t>Zdroj: RRZ, MF SR</t>
  </si>
  <si>
    <t>spolu</t>
  </si>
  <si>
    <t>príjmy</t>
  </si>
  <si>
    <t>Graf 5: Obce nespĺňajúce limity § 17 zákona č. 583/2004</t>
  </si>
  <si>
    <t>Rozšírenie Tab 9: Vyhodnotenie pravidiel pre obce (rok 2013)</t>
  </si>
  <si>
    <t>Tab 4: Plnenie pravidiel rozpočtovej zodpovednosti</t>
  </si>
  <si>
    <t>Článok</t>
  </si>
  <si>
    <t>Odsek</t>
  </si>
  <si>
    <t>Znenie ústavného zákona</t>
  </si>
  <si>
    <t>Plnenie</t>
  </si>
  <si>
    <t>Poznámky</t>
  </si>
  <si>
    <t>12*</t>
  </si>
  <si>
    <t>Ak výška dlhu dosiahne 50 % podielu na HDP a zároveň nedosiahne 53 % podielu na HDP, ministerstvo financií zasiela národnej rade písomné zdôvodnenie výšky dlhu vrátane návrhu opatrení na jeho zníženie.</t>
  </si>
  <si>
    <t>splnené[1]</t>
  </si>
  <si>
    <t>List ministra financií bol zaslaný dňa 18.6.2013.</t>
  </si>
  <si>
    <t>Ak výška dlhu dosiahne 53 % podielu na HDP a zároveň nedosiahne 55 % podielu na HDP</t>
  </si>
  <si>
    <t>Sankcie sa uplatňujú aj pri prekročení hranice 55 % HDP.</t>
  </si>
  <si>
    <t xml:space="preserve">a) </t>
  </si>
  <si>
    <t>vláda predloží na rokovanie národnej rady návrh opatrení, ktorými navrhuje zabezpečiť zníženie dlhu a</t>
  </si>
  <si>
    <t>zatiaľ nesplnené</t>
  </si>
  <si>
    <t>Nie je stanovený termín na predloženie návrhu.</t>
  </si>
  <si>
    <t xml:space="preserve">b) </t>
  </si>
  <si>
    <t>znížia sa platy členov vlády na úroveň ich platov v predchádzajúcom rozpočtovom roku, ak ich platy v predchádzajúcom rozpočtovom roku boli nižšie; zníženie platov sa vykoná na obdobie od prvého dňa kalendárneho mesiaca nasledujúceho po zverejnení výšky dlhu až do konca kalendárneho mesiaca, v ktorom bola zverejnená výška dlhu nižšia ako 53 % podielu na HDP</t>
  </si>
  <si>
    <t>plní sa</t>
  </si>
  <si>
    <t>RRZ vyhodnotí v roku 2015.</t>
  </si>
  <si>
    <t>Ak výška dlhu dosiahne 55 % podielu na HDP a zároveň nedosiahne 57 % podielu na HDP, okrem realizácie postupu</t>
  </si>
  <si>
    <t>podľa odseku (4)</t>
  </si>
  <si>
    <t>ministerstvo financií viaže od prvého kalendárneho mesiaca nasledujúceho po zverejnení výšky dlhu výdavky štátneho rozpočtu vo výške 3 % z celkových výdavkov štátneho rozpočtu schválených zákonom o štátnom rozpočte na príslušný rozpočtový rok znížených o výdavky na správu štátneho dlhu, o prostriedky EÚ, prostriedky štátneho rozpočtu na financovanie spoločných programov SR a EÚ, odvody do EÚ, transfery Sociálnej poisťovni a o výdavky na likvidáciu škôd spôsobených živelnými pohromami; ak výška dlhu podľa odseku 2 dosahuje 55 % podielu na HDP a viac neustále počas viacerých po sebe nasledujúcich rozpočtových rokov, viazanie sa vykoná vždy len v prvom rozpočtovom roku, v ktorom výška dlhu podľa odseku 2 dosiahla 55 % podielu na HDP a viac,</t>
  </si>
  <si>
    <t>splnené[2]</t>
  </si>
  <si>
    <t xml:space="preserve"> </t>
  </si>
  <si>
    <t>nemožno poskytovať prostriedky z rezervy predsedu vlády a z rezervy vlády,</t>
  </si>
  <si>
    <r>
      <t xml:space="preserve">Sankcia platí od 16.5.2014, pričom od tohto termínu sa tieto rezervy nečerpajú. </t>
    </r>
    <r>
      <rPr>
        <b/>
        <sz val="9"/>
        <color theme="1"/>
        <rFont val="Constantia"/>
        <family val="1"/>
        <charset val="238"/>
      </rPr>
      <t>RRZ vyhodnotí v roku 2015.</t>
    </r>
  </si>
  <si>
    <t xml:space="preserve">c) </t>
  </si>
  <si>
    <t>vláda nesmie predložiť NR SR taký návrh rozpočtu verejnej správy, ktorý obsahuje medziročný nominálny rast konsolidovaných výdavkov verejnej správy oproti rozpočtu verejnej správy na predchádzajúci rozpočtový rok, okrem výdavkov na správu štátneho dlhu, prostriedkov EÚ, prostriedkov štátneho rozpočtu na financovanie spoločných programov SR a EÚ, odvodov do EÚ a okrem výdavkov na likvidáciu škôd spôsobených živelnými pohromami; ak vláda takýto návrh rozpočtu verejnej správy už predložila, je povinná stiahnuť ho z rokovania národnej rady a do 30 dní predložiť návrh rozpočtu verejnej správy súladný s ustanovenou podmienkou a</t>
  </si>
  <si>
    <t>zatiaľ nemožno vyhodnotiť</t>
  </si>
  <si>
    <t xml:space="preserve">d) </t>
  </si>
  <si>
    <t>obec a vyšší územný celok sú povinní schváliť rozpočet na nasledujúci rozpočtový rok s výdavkami maximálne vo výške výdavkov rozpočtu predchádzajúceho rozpočtového roka okrem výdavkov na likvidáciu škôd spôsobených živelnými pohromami a výdavkov na financovanie spoločných programov SR a EÚ.</t>
  </si>
  <si>
    <t>Štát finančne nezabezpečuje platobnú schopnosť a nezodpovedá za platobnú schopnosť obce alebo vyššieho územného celku. Postup pri riešení platobnej neschopnosti obce alebo vyššieho územného celku ustanovuje zákon.</t>
  </si>
  <si>
    <t>splnené</t>
  </si>
  <si>
    <t>Ak zákon pri úprave pôsobnosti ustanovuje nové úlohy obci alebo vyššiemu územnému celku, štát na ich plnenie súčasne zabezpečí obci alebo vyššiemu územnému celku zodpovedajúce finančné prostriedky.</t>
  </si>
  <si>
    <t>nemožno vyhodnotiť</t>
  </si>
  <si>
    <r>
      <t>Chýba zhodnotenie súčasného stavu</t>
    </r>
    <r>
      <rPr>
        <sz val="9"/>
        <color rgb="FF13B5EA"/>
        <rFont val="Constantia"/>
        <family val="1"/>
        <charset val="238"/>
      </rPr>
      <t>.</t>
    </r>
  </si>
  <si>
    <t>Ak celková suma dlhu obce alebo vyššieho územného celku dosiahne 60 % skutočných bežných príjmov predchádzajúceho rozpočtového roka a viac, obec alebo vyšší územný celok sú povinní zaplatiť pokutu, ktorú ukladá ministerstvo financií, a to vo výške 5 % z rozdielu medzi celkovou sumou dlhu a 60 % skutočných bežných príjmov predchádzajúceho rozpočtového roka. Celkovú sumu dlhu obce alebo vyššieho územného celku ustanovuje zákon.</t>
  </si>
  <si>
    <t>Nadobúda účinnosť 1. januára 2015.</t>
  </si>
  <si>
    <t>Povinnosť uplatňovať ustanovenie odseku 3 sa neuplatní počas 24 mesiacov počnúc prvým dňom nasledujúcim po dni, v ktorom sa uskutočnilo ustanovujúce zasadnutie obecného zastupiteľstva alebo zastupiteľstva vyššieho územného celku, ak nebola vo voľbách ako nový starosta, nový primátor alebo nový predseda vyššieho územného celku zvolená tá istá fyzická osoba, ako v predchádzajúcom volebnom období.</t>
  </si>
  <si>
    <t>Rada pred určením ukazovateľa dlhodobej udržateľnosti zverejní na svojom webovom sídle metodológiu výpočtov a predpoklady, ktoré použije pri určení ukazovateľa dlhodobej udržateľnosti.</t>
  </si>
  <si>
    <t>Diskusná štúdia s názvom Ako vyhodnocovať dlhodobú udržateľnosť verejných financií?</t>
  </si>
  <si>
    <t>Rada pri určení ukazovateľa dlhodobej udržateľnosti zohľadňuje</t>
  </si>
  <si>
    <t>a)</t>
  </si>
  <si>
    <t>hodnotu štrukturálneho primárneho salda,</t>
  </si>
  <si>
    <t>b)</t>
  </si>
  <si>
    <t>prognózy demografického vývoja zverejnené Eurostatom,</t>
  </si>
  <si>
    <t>c)</t>
  </si>
  <si>
    <t>makroekonomické prognózy Výboru pre makroekonomické prognózy a dlhodobé makroekonomické prognózy EK,</t>
  </si>
  <si>
    <t>d)</t>
  </si>
  <si>
    <t>dlhodobé prognózy výdavkov citlivých na starnutie populácie vypočítaných EK,</t>
  </si>
  <si>
    <t>Využité modely RRZ na dôchodk. zabezp. silových zložiek a model zdravotníctva.</t>
  </si>
  <si>
    <t>e)</t>
  </si>
  <si>
    <t>dlhodobé prognózy kapitál. príjmov vypočítaných EK,</t>
  </si>
  <si>
    <t>f)</t>
  </si>
  <si>
    <t>implicitné záväzky a podmienené záväzky,</t>
  </si>
  <si>
    <t>g)</t>
  </si>
  <si>
    <t>iné ukazovatele ovplyvňujúce dlhodobú udržateľnosť.</t>
  </si>
  <si>
    <t>Postup pri určení limitu verejných výdavkov ustanoví zákon.</t>
  </si>
  <si>
    <t>Legislatívny rámec neexistuje.</t>
  </si>
  <si>
    <t>* Čl. 12 je prechodným ustanovením k čl. 5 (do 31. decembra 2017).</t>
  </si>
  <si>
    <t>Zdroj: RRZ</t>
  </si>
  <si>
    <t>(-) znamená, že príslušné znenie zákona nebolo hodnotené</t>
  </si>
  <si>
    <t xml:space="preserve">[1] </t>
  </si>
  <si>
    <t xml:space="preserve">Napriek tomu, že list ministra financií obsahoval zdôvodnenie vývoja dlhu a náčrt opatrení na jeho zníženie, realizácia týchto opatrení neviedla k poklesu dlhu pod hranicu 50 % HDP. Na základe týchto údajov rada konštatuje, že od prekročenia prvého sankčného pásma dlhu až doteraz neboli predstavené dostatočné opatrenia na to, aby sa dlh v strednodobom horizonte znížil pod úroveň 50 % HDP. Napriek tomu, že nebolo možné očakávať pokles dlhu pod túto hranicu hneď v nasledujúcom roku, bolo by vhodné špecifikovať obdobie, kedy by sa tak malo stať. </t>
  </si>
  <si>
    <t xml:space="preserve">[2] </t>
  </si>
  <si>
    <t>Od 16. mája došlo k viazaniu prostriedkov v celkovej výške 295 mil. eur, pričom zvyšných 10 mil. eur bolo viazaných ešte pred týmto dátumom. Podľa RRZ sa táto sankcia považuje za splnenú. Interpretácia časti ústavného zákona týkajúca sa viazania prostriedkov štátneho rozpočtu však nie je jednoznačná. Otázne je, či celé viazanie prostriedkov by sa malo uskutočniť až po danom termíne (v tomto prípade po 16. máji 2014) alebo či sa prostriedky mohli viazať aj pred ním s tým, že k 16. máju 2014 mala byť viazaná celková suma vypočítaná podľa ústavného zákona.</t>
  </si>
  <si>
    <t>Tab 5: Plnenie pravidiel rozpočtovej transparentnosti</t>
  </si>
  <si>
    <t>Za účelom zvýšenia transparentnosti v procese zostavovania rozpočtu verejnej správy sa zriaďujú Výbor pre daňové prognózy a Výbor pre makroekonomické prognózy (ďalej len „výbory“). Výbory sú poradnými orgánmi ministra financií.</t>
  </si>
  <si>
    <t>Výbor pre daňové prognózy najmenej dvakrát ročne vypracúva prognózy daňových a odvodových príjmov, a to do 15. februára bežného rozpočtového roka a do 30. júna bežného rozpočtového roka. Výbor pre makroekonomické prognózy najmenej dvakrát ročne vypracúva prognózy vývoja makroekonomiky, a to do 15. februára bežného rozpočtového roka a do 30. júna bežného rozpočtového roka.</t>
  </si>
  <si>
    <t>Subjekty verejnej správy sú povinné zostavovať svoj rozpočet najmenej na tri rozpočtové roky, pričom súčasťou návrhu rozpočtu je aj schválený rozpočet na bežný rozpočtový rok, údaje o očakávanej skutočnosti bežného rozpočtového roka a údaje o skutočnom plnení rozpočtu za predchádzajúce dva rozpočtové roky. Subjekty verejnej správy zohľadňujú pri zostavení svojho rozpočtu prognózy zverejnené ministerstvom financií podľa odseku 3.</t>
  </si>
  <si>
    <t xml:space="preserve">Odseky (1) a (2) boli splnené pre verejnú správu ako celok (rozpočet verejnej správy). </t>
  </si>
  <si>
    <t>Subjekty verejnej správy sú povinné zverejňovať údaje o rozpočte podľa odseku 1 do 30 dní po schválení ich rozpočtu a do 60 dní po skončení rozpočtového roka.</t>
  </si>
  <si>
    <t xml:space="preserve"> (3)*</t>
  </si>
  <si>
    <t>Ministerstvo financií najmenej dvakrát ročne zverejňuje prognózy vypracované výbormi podľa čl. 8 ods. 3, a to do 15. februára bežného rozpočtového roka a do 30. júna bežného rozpočtového roka.</t>
  </si>
  <si>
    <t>Rozpočet verejnej správy obsahuje okrem údajov, ktoré ustanovuje osobitný zákon,</t>
  </si>
  <si>
    <t>(a)</t>
  </si>
  <si>
    <t>konsolidovanú bilanciu rozpočtu verejnej správy,</t>
  </si>
  <si>
    <t>(b)</t>
  </si>
  <si>
    <t xml:space="preserve">stratégiu riadenia štátneho dlhu </t>
  </si>
  <si>
    <t>(c)</t>
  </si>
  <si>
    <t>údaje o daňových výdavkoch,</t>
  </si>
  <si>
    <t>Spresniť definíciu daňových výdavkov.</t>
  </si>
  <si>
    <t>(d)</t>
  </si>
  <si>
    <t>implicitných záväzkoch</t>
  </si>
  <si>
    <t>Možné zlepšiť uvádzaním záväzkov z vyraďovania jadrových zariadení</t>
  </si>
  <si>
    <t>(e)</t>
  </si>
  <si>
    <t>podmienených záväzkoch,</t>
  </si>
  <si>
    <t>Možné zlepšiť uvádzaním podmienených záväzkov obcí</t>
  </si>
  <si>
    <t>(f)</t>
  </si>
  <si>
    <t>jednorazových vplyvoch</t>
  </si>
  <si>
    <t>(g)</t>
  </si>
  <si>
    <t>o hospodárení podnikov štátnej správy;</t>
  </si>
  <si>
    <t>Chýbajú podniky s účasťou FNM a adekvátny komentár.</t>
  </si>
  <si>
    <t>(h)</t>
  </si>
  <si>
    <t>príslušný správca kapitoly štátneho rozpočtu je povinný predkladať ministerstvu financií požadované údaje za hospodárenie podnikov štátnej správy.</t>
  </si>
  <si>
    <t>Súhrnná výročná správa Slovenskej republiky obsahuje okrem údajov, ktoré ustanovuje osobitný zákon,</t>
  </si>
  <si>
    <t>aj výšku čistého bohatstva Slovenskej republiky,</t>
  </si>
  <si>
    <t>bilanciu rozpočtu verejnej správy,</t>
  </si>
  <si>
    <t>Výšku rozpočtových položiek je možné doplniť o údaj o rozpočtovanej sume príslušnej položky.</t>
  </si>
  <si>
    <t>vyhodnotenie plnenia cieľov stratégie riadenia štátneho dlhu,</t>
  </si>
  <si>
    <t>jednorazové vplyvy</t>
  </si>
  <si>
    <t>hospodárenie podnikov štátnej správy.</t>
  </si>
  <si>
    <t>Chýba komentár k hospodáreniu štátnych podnikov.</t>
  </si>
  <si>
    <t>* V ústavnom zákone č. 493/2011 Z. z. sa v odseku 3 čl.9 nachádza chybná odvolávka na neexistujúci odsek 3 čl. 8 (správne malo ísť o odsek 2 čl. 8).</t>
  </si>
  <si>
    <t>(4)</t>
  </si>
  <si>
    <t>(5)</t>
  </si>
  <si>
    <t>Tab 3: Vypracovanie makroekonomických a daňových prognóz Výbormi v roku 2013</t>
  </si>
  <si>
    <r>
      <t>1.</t>
    </r>
    <r>
      <rPr>
        <b/>
        <i/>
        <sz val="9"/>
        <color rgb="FFFFFFFF"/>
        <rFont val="Constantia"/>
        <family val="1"/>
        <charset val="238"/>
      </rPr>
      <t xml:space="preserve"> (do 15.2.)</t>
    </r>
  </si>
  <si>
    <r>
      <t>2.</t>
    </r>
    <r>
      <rPr>
        <b/>
        <i/>
        <sz val="9"/>
        <color rgb="FFFFFFFF"/>
        <rFont val="Constantia"/>
        <family val="1"/>
        <charset val="238"/>
      </rPr>
      <t>(do 30.6.)</t>
    </r>
  </si>
  <si>
    <t>3.</t>
  </si>
  <si>
    <t>4.</t>
  </si>
  <si>
    <t>Výbor pre makroekonomické prognózy</t>
  </si>
  <si>
    <t>zasadnutie VpMP</t>
  </si>
  <si>
    <t>zverejnenie prognóz</t>
  </si>
  <si>
    <t>Výbor pre daňové prognózy</t>
  </si>
  <si>
    <t>zasadnutie VpDP</t>
  </si>
  <si>
    <t>Zdroj : MF SR</t>
  </si>
  <si>
    <t>Skutočné bežné príjmy predchádzajúceho roka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</si>
</sst>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00"/>
    <numFmt numFmtId="166" formatCode="#,##0.0"/>
  </numFmts>
  <fonts count="46"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name val="Arial"/>
      <family val="2"/>
      <charset val="238"/>
    </font>
    <font>
      <b/>
      <sz val="10"/>
      <color rgb="FF13B5EA"/>
      <name val="Constantia"/>
      <family val="1"/>
      <charset val="238"/>
    </font>
    <font>
      <b/>
      <sz val="10"/>
      <color rgb="FFFFFFFF"/>
      <name val="Constantia"/>
      <family val="1"/>
      <charset val="238"/>
    </font>
    <font>
      <sz val="10"/>
      <color theme="1"/>
      <name val="Constantia"/>
      <family val="1"/>
      <charset val="238"/>
    </font>
    <font>
      <i/>
      <sz val="8"/>
      <color rgb="FF00B0F0"/>
      <name val="Constantia"/>
      <family val="1"/>
      <charset val="238"/>
    </font>
    <font>
      <i/>
      <sz val="9"/>
      <color rgb="FF13B5EA"/>
      <name val="Constantia"/>
      <family val="1"/>
      <charset val="238"/>
    </font>
    <font>
      <b/>
      <sz val="11"/>
      <color theme="0" tint="-0.249977111117893"/>
      <name val="Calibri"/>
      <family val="2"/>
      <charset val="238"/>
      <scheme val="minor"/>
    </font>
    <font>
      <sz val="11"/>
      <color theme="0" tint="-0.249977111117893"/>
      <name val="Calibri"/>
      <family val="2"/>
      <charset val="238"/>
      <scheme val="minor"/>
    </font>
    <font>
      <b/>
      <sz val="10"/>
      <color theme="0"/>
      <name val="Constantia"/>
      <family val="1"/>
      <charset val="238"/>
    </font>
    <font>
      <sz val="10"/>
      <name val="Arial"/>
      <family val="2"/>
      <charset val="238"/>
    </font>
    <font>
      <b/>
      <sz val="9"/>
      <color rgb="FFFFFFFF"/>
      <name val="Constantia"/>
      <family val="1"/>
      <charset val="238"/>
    </font>
    <font>
      <sz val="10"/>
      <name val="Constantia"/>
      <family val="1"/>
      <charset val="238"/>
    </font>
    <font>
      <b/>
      <sz val="10"/>
      <name val="Constantia"/>
      <family val="1"/>
      <charset val="238"/>
    </font>
    <font>
      <sz val="10"/>
      <color theme="0"/>
      <name val="Arial"/>
      <family val="2"/>
      <charset val="238"/>
    </font>
    <font>
      <sz val="9"/>
      <color theme="1"/>
      <name val="Constantia"/>
      <family val="1"/>
      <charset val="238"/>
    </font>
    <font>
      <b/>
      <sz val="9"/>
      <color theme="1"/>
      <name val="Constantia"/>
      <family val="1"/>
      <charset val="238"/>
    </font>
    <font>
      <i/>
      <sz val="9"/>
      <color theme="1"/>
      <name val="Constantia"/>
      <family val="1"/>
      <charset val="238"/>
    </font>
    <font>
      <i/>
      <sz val="8"/>
      <color rgb="FF13B5EA"/>
      <name val="Constantia"/>
      <family val="1"/>
      <charset val="238"/>
    </font>
    <font>
      <sz val="9"/>
      <color rgb="FF000000"/>
      <name val="Constantia"/>
      <family val="1"/>
      <charset val="238"/>
    </font>
    <font>
      <b/>
      <sz val="9"/>
      <color rgb="FF13B5EA"/>
      <name val="Constantia"/>
      <family val="1"/>
      <charset val="238"/>
    </font>
    <font>
      <b/>
      <sz val="9"/>
      <color rgb="FF13B5EA"/>
      <name val="Constantia"/>
      <family val="1"/>
    </font>
    <font>
      <i/>
      <sz val="9"/>
      <color rgb="FF13B5EA"/>
      <name val="Constantia"/>
      <family val="1"/>
    </font>
    <font>
      <b/>
      <sz val="10"/>
      <color theme="0" tint="-0.249977111117893"/>
      <name val="Constantia"/>
      <family val="1"/>
      <charset val="238"/>
    </font>
    <font>
      <sz val="10"/>
      <color theme="0" tint="-0.249977111117893"/>
      <name val="Constantia"/>
      <family val="1"/>
      <charset val="238"/>
    </font>
    <font>
      <sz val="10"/>
      <color indexed="64"/>
      <name val="Arial"/>
      <family val="2"/>
      <charset val="238"/>
    </font>
    <font>
      <sz val="8"/>
      <color indexed="64"/>
      <name val="Arial"/>
      <family val="2"/>
      <charset val="238"/>
    </font>
    <font>
      <b/>
      <sz val="8"/>
      <color rgb="FFFF0000"/>
      <name val="Arial"/>
      <family val="2"/>
      <charset val="238"/>
    </font>
    <font>
      <sz val="8"/>
      <color theme="1"/>
      <name val="Calibri"/>
      <family val="2"/>
      <scheme val="minor"/>
    </font>
    <font>
      <sz val="8"/>
      <color theme="0"/>
      <name val="Arial"/>
      <family val="2"/>
      <charset val="238"/>
    </font>
    <font>
      <b/>
      <sz val="8"/>
      <color rgb="FF13B5EA"/>
      <name val="Arial"/>
      <family val="2"/>
      <charset val="238"/>
    </font>
    <font>
      <sz val="8"/>
      <color theme="0" tint="-0.14999847407452621"/>
      <name val="Arial"/>
      <family val="2"/>
      <charset val="238"/>
    </font>
    <font>
      <sz val="11"/>
      <color theme="1"/>
      <name val="Calibri"/>
      <family val="2"/>
      <scheme val="minor"/>
    </font>
    <font>
      <sz val="10"/>
      <color theme="1"/>
      <name val="Times New Roman"/>
      <family val="1"/>
      <charset val="238"/>
    </font>
    <font>
      <b/>
      <sz val="9"/>
      <color rgb="FFFF0000"/>
      <name val="Constantia"/>
      <family val="1"/>
      <charset val="238"/>
    </font>
    <font>
      <b/>
      <sz val="9"/>
      <color rgb="FF000000"/>
      <name val="Constantia"/>
      <family val="1"/>
      <charset val="238"/>
    </font>
    <font>
      <sz val="9"/>
      <color rgb="FF13B5EA"/>
      <name val="Constantia"/>
      <family val="1"/>
      <charset val="238"/>
    </font>
    <font>
      <sz val="9"/>
      <color rgb="FFA6A6A6"/>
      <name val="Constantia"/>
      <family val="1"/>
      <charset val="238"/>
    </font>
    <font>
      <u/>
      <sz val="11"/>
      <color theme="10"/>
      <name val="Calibri"/>
      <family val="2"/>
      <scheme val="minor"/>
    </font>
    <font>
      <b/>
      <sz val="9"/>
      <color rgb="FF00B0F0"/>
      <name val="Constantia"/>
      <family val="1"/>
      <charset val="238"/>
    </font>
    <font>
      <sz val="10"/>
      <color rgb="FF000000"/>
      <name val="Times New Roman"/>
      <family val="1"/>
      <charset val="238"/>
    </font>
    <font>
      <b/>
      <i/>
      <sz val="9"/>
      <color rgb="FFFFFFFF"/>
      <name val="Constantia"/>
      <family val="1"/>
      <charset val="238"/>
    </font>
    <font>
      <i/>
      <sz val="9"/>
      <color rgb="FF000000"/>
      <name val="Constantia"/>
      <family val="1"/>
      <charset val="238"/>
    </font>
  </fonts>
  <fills count="5">
    <fill>
      <patternFill patternType="none"/>
    </fill>
    <fill>
      <patternFill patternType="gray125"/>
    </fill>
    <fill>
      <patternFill patternType="solid">
        <fgColor rgb="FF13B5EA"/>
        <bgColor indexed="64"/>
      </patternFill>
    </fill>
    <fill>
      <patternFill patternType="solid">
        <fgColor theme="0" tint="-0.34998626667073579"/>
        <bgColor indexed="64"/>
      </patternFill>
    </fill>
    <fill>
      <patternFill patternType="solid">
        <fgColor rgb="FFFF0000"/>
        <bgColor indexed="64"/>
      </patternFill>
    </fill>
  </fills>
  <borders count="9">
    <border>
      <left/>
      <right/>
      <top/>
      <bottom/>
      <diagonal/>
    </border>
    <border>
      <left style="thin">
        <color rgb="FF13B5EA"/>
      </left>
      <right/>
      <top/>
      <bottom/>
      <diagonal/>
    </border>
    <border>
      <left/>
      <right/>
      <top/>
      <bottom style="thin">
        <color rgb="FF13B5EA"/>
      </bottom>
      <diagonal/>
    </border>
    <border>
      <left style="thin">
        <color rgb="FF13B5EA"/>
      </left>
      <right/>
      <top/>
      <bottom style="thin">
        <color rgb="FF13B5EA"/>
      </bottom>
      <diagonal/>
    </border>
    <border>
      <left/>
      <right/>
      <top style="thin">
        <color rgb="FF13B5EA"/>
      </top>
      <bottom/>
      <diagonal/>
    </border>
    <border>
      <left/>
      <right/>
      <top style="medium">
        <color rgb="FF13B5EA"/>
      </top>
      <bottom/>
      <diagonal/>
    </border>
    <border>
      <left/>
      <right/>
      <top/>
      <bottom style="medium">
        <color rgb="FF00B0F0"/>
      </bottom>
      <diagonal/>
    </border>
    <border>
      <left/>
      <right/>
      <top/>
      <bottom style="medium">
        <color rgb="FF13B5EA"/>
      </bottom>
      <diagonal/>
    </border>
    <border>
      <left/>
      <right/>
      <top style="medium">
        <color rgb="FF00B0F0"/>
      </top>
      <bottom/>
      <diagonal/>
    </border>
  </borders>
  <cellStyleXfs count="10">
    <xf numFmtId="0" fontId="0" fillId="0" borderId="0"/>
    <xf numFmtId="0" fontId="3" fillId="0" borderId="0"/>
    <xf numFmtId="0" fontId="4" fillId="0" borderId="0"/>
    <xf numFmtId="9" fontId="3"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28" fillId="0" borderId="0"/>
    <xf numFmtId="0" fontId="35" fillId="0" borderId="0"/>
    <xf numFmtId="0" fontId="41" fillId="0" borderId="0" applyNumberFormat="0" applyFill="0" applyBorder="0" applyAlignment="0" applyProtection="0"/>
  </cellStyleXfs>
  <cellXfs count="229">
    <xf numFmtId="0" fontId="0" fillId="0" borderId="0" xfId="0"/>
    <xf numFmtId="0" fontId="3" fillId="0" borderId="0" xfId="1"/>
    <xf numFmtId="2" fontId="3" fillId="0" borderId="0" xfId="1" applyNumberFormat="1"/>
    <xf numFmtId="0" fontId="6" fillId="2" borderId="0" xfId="2" applyFont="1" applyFill="1" applyAlignment="1">
      <alignment vertical="center"/>
    </xf>
    <xf numFmtId="0" fontId="6" fillId="2" borderId="0" xfId="2" applyFont="1" applyFill="1" applyAlignment="1">
      <alignment horizontal="right" vertical="center"/>
    </xf>
    <xf numFmtId="0" fontId="6" fillId="2" borderId="1" xfId="2" applyFont="1" applyFill="1" applyBorder="1" applyAlignment="1">
      <alignment vertical="center"/>
    </xf>
    <xf numFmtId="0" fontId="7" fillId="0" borderId="0" xfId="1" applyFont="1"/>
    <xf numFmtId="164" fontId="7" fillId="0" borderId="0" xfId="1" applyNumberFormat="1" applyFont="1" applyAlignment="1">
      <alignment horizontal="right" indent="1"/>
    </xf>
    <xf numFmtId="0" fontId="7" fillId="0" borderId="1" xfId="1" applyFont="1" applyBorder="1"/>
    <xf numFmtId="164" fontId="7" fillId="0" borderId="0" xfId="1" applyNumberFormat="1" applyFont="1"/>
    <xf numFmtId="0" fontId="3" fillId="0" borderId="0" xfId="1" applyBorder="1"/>
    <xf numFmtId="0" fontId="7" fillId="0" borderId="0" xfId="1" applyFont="1" applyBorder="1"/>
    <xf numFmtId="0" fontId="7" fillId="0" borderId="2" xfId="1" applyFont="1" applyBorder="1"/>
    <xf numFmtId="164" fontId="7" fillId="0" borderId="2" xfId="1" applyNumberFormat="1" applyFont="1" applyBorder="1" applyAlignment="1">
      <alignment horizontal="right" indent="1"/>
    </xf>
    <xf numFmtId="0" fontId="7" fillId="0" borderId="3" xfId="1" applyFont="1" applyBorder="1"/>
    <xf numFmtId="164" fontId="7" fillId="0" borderId="2" xfId="1" applyNumberFormat="1" applyFont="1" applyBorder="1"/>
    <xf numFmtId="0" fontId="3" fillId="0" borderId="0" xfId="1" applyFont="1" applyFill="1"/>
    <xf numFmtId="0" fontId="3" fillId="0" borderId="0" xfId="1" applyFill="1"/>
    <xf numFmtId="0" fontId="9" fillId="0" borderId="0" xfId="1" applyFont="1" applyAlignment="1">
      <alignment horizontal="right"/>
    </xf>
    <xf numFmtId="2" fontId="5" fillId="0" borderId="0" xfId="1" applyNumberFormat="1" applyFont="1"/>
    <xf numFmtId="0" fontId="10" fillId="0" borderId="0" xfId="1" applyFont="1"/>
    <xf numFmtId="1" fontId="11" fillId="0" borderId="0" xfId="3" applyNumberFormat="1" applyFont="1"/>
    <xf numFmtId="1" fontId="11" fillId="0" borderId="0" xfId="3" applyNumberFormat="1" applyFont="1" applyAlignment="1">
      <alignment horizontal="right"/>
    </xf>
    <xf numFmtId="3" fontId="7" fillId="0" borderId="0" xfId="1" applyNumberFormat="1" applyFont="1" applyFill="1"/>
    <xf numFmtId="0" fontId="7" fillId="0" borderId="0" xfId="1" applyFont="1" applyFill="1"/>
    <xf numFmtId="2" fontId="12" fillId="2" borderId="0" xfId="1" applyNumberFormat="1" applyFont="1" applyFill="1"/>
    <xf numFmtId="0" fontId="12" fillId="2" borderId="0" xfId="1" applyFont="1" applyFill="1" applyAlignment="1">
      <alignment horizontal="right"/>
    </xf>
    <xf numFmtId="17" fontId="12" fillId="2" borderId="0" xfId="1" applyNumberFormat="1" applyFont="1" applyFill="1" applyAlignment="1">
      <alignment horizontal="right"/>
    </xf>
    <xf numFmtId="0" fontId="5" fillId="0" borderId="0" xfId="1" applyFont="1"/>
    <xf numFmtId="3" fontId="7" fillId="0" borderId="0" xfId="1" applyNumberFormat="1" applyFont="1" applyFill="1" applyAlignment="1">
      <alignment horizontal="right"/>
    </xf>
    <xf numFmtId="3" fontId="7" fillId="0" borderId="0" xfId="1" applyNumberFormat="1" applyFont="1" applyAlignment="1">
      <alignment horizontal="right"/>
    </xf>
    <xf numFmtId="2" fontId="7" fillId="0" borderId="0" xfId="1" applyNumberFormat="1" applyFont="1"/>
    <xf numFmtId="9" fontId="7" fillId="0" borderId="0" xfId="4" applyFont="1" applyFill="1" applyAlignment="1">
      <alignment horizontal="right"/>
    </xf>
    <xf numFmtId="4" fontId="7" fillId="0" borderId="0" xfId="1" applyNumberFormat="1" applyFont="1" applyFill="1" applyAlignment="1">
      <alignment horizontal="right"/>
    </xf>
    <xf numFmtId="0" fontId="2" fillId="0" borderId="0" xfId="1" applyFont="1"/>
    <xf numFmtId="0" fontId="13" fillId="0" borderId="0" xfId="2" applyFont="1"/>
    <xf numFmtId="3" fontId="13" fillId="0" borderId="0" xfId="2" applyNumberFormat="1" applyFont="1" applyFill="1"/>
    <xf numFmtId="0" fontId="15" fillId="0" borderId="0" xfId="2" applyFont="1" applyAlignment="1">
      <alignment vertical="center"/>
    </xf>
    <xf numFmtId="3" fontId="15" fillId="0" borderId="0" xfId="2" applyNumberFormat="1" applyFont="1" applyFill="1" applyAlignment="1">
      <alignment horizontal="right" vertical="center" indent="1"/>
    </xf>
    <xf numFmtId="164" fontId="16" fillId="0" borderId="0" xfId="2" applyNumberFormat="1" applyFont="1" applyAlignment="1">
      <alignment horizontal="right" vertical="center" indent="1"/>
    </xf>
    <xf numFmtId="164" fontId="15" fillId="0" borderId="0" xfId="2" applyNumberFormat="1" applyFont="1" applyFill="1" applyAlignment="1">
      <alignment horizontal="right" vertical="center" indent="1"/>
    </xf>
    <xf numFmtId="0" fontId="15" fillId="0" borderId="2" xfId="2" applyFont="1" applyBorder="1" applyAlignment="1">
      <alignment vertical="center"/>
    </xf>
    <xf numFmtId="3" fontId="15" fillId="0" borderId="2" xfId="2" applyNumberFormat="1" applyFont="1" applyFill="1" applyBorder="1" applyAlignment="1">
      <alignment horizontal="right" vertical="center" indent="1"/>
    </xf>
    <xf numFmtId="164" fontId="16" fillId="0" borderId="2" xfId="2" applyNumberFormat="1" applyFont="1" applyBorder="1" applyAlignment="1">
      <alignment horizontal="right" vertical="center" indent="1"/>
    </xf>
    <xf numFmtId="0" fontId="13" fillId="0" borderId="0" xfId="2" applyFont="1" applyAlignment="1"/>
    <xf numFmtId="3" fontId="13" fillId="0" borderId="0" xfId="2" applyNumberFormat="1" applyFont="1" applyAlignment="1"/>
    <xf numFmtId="165" fontId="13" fillId="0" borderId="0" xfId="2" applyNumberFormat="1" applyFont="1" applyFill="1" applyAlignment="1"/>
    <xf numFmtId="3" fontId="13" fillId="0" borderId="0" xfId="2" applyNumberFormat="1" applyFont="1" applyFill="1" applyAlignment="1"/>
    <xf numFmtId="0" fontId="12" fillId="2" borderId="0" xfId="2" applyFont="1" applyFill="1" applyAlignment="1"/>
    <xf numFmtId="3" fontId="12" fillId="2" borderId="0" xfId="2" applyNumberFormat="1" applyFont="1" applyFill="1" applyAlignment="1">
      <alignment horizontal="right"/>
    </xf>
    <xf numFmtId="3" fontId="13" fillId="2" borderId="0" xfId="2" applyNumberFormat="1" applyFont="1" applyFill="1" applyAlignment="1"/>
    <xf numFmtId="0" fontId="7" fillId="0" borderId="0" xfId="2" applyFont="1" applyAlignment="1"/>
    <xf numFmtId="3" fontId="13" fillId="0" borderId="0" xfId="2" applyNumberFormat="1" applyFont="1" applyFill="1" applyAlignment="1">
      <alignment horizontal="right"/>
    </xf>
    <xf numFmtId="4" fontId="13" fillId="0" borderId="0" xfId="2" applyNumberFormat="1" applyFont="1" applyFill="1" applyAlignment="1">
      <alignment horizontal="right"/>
    </xf>
    <xf numFmtId="0" fontId="13" fillId="0" borderId="0" xfId="2" applyFont="1" applyFill="1"/>
    <xf numFmtId="0" fontId="17" fillId="0" borderId="0" xfId="2" applyFont="1" applyFill="1" applyAlignment="1"/>
    <xf numFmtId="0" fontId="1" fillId="0" borderId="0" xfId="5"/>
    <xf numFmtId="0" fontId="12" fillId="2" borderId="0" xfId="5" applyFont="1" applyFill="1" applyAlignment="1">
      <alignment vertical="center"/>
    </xf>
    <xf numFmtId="0" fontId="12" fillId="2" borderId="0" xfId="5" applyFont="1" applyFill="1" applyAlignment="1">
      <alignment horizontal="center" vertical="center"/>
    </xf>
    <xf numFmtId="0" fontId="18" fillId="0" borderId="0" xfId="5" applyFont="1" applyAlignment="1">
      <alignment vertical="center"/>
    </xf>
    <xf numFmtId="3" fontId="18" fillId="0" borderId="0" xfId="5" applyNumberFormat="1" applyFont="1" applyAlignment="1">
      <alignment vertical="center"/>
    </xf>
    <xf numFmtId="2" fontId="18" fillId="0" borderId="0" xfId="5" applyNumberFormat="1" applyFont="1" applyAlignment="1">
      <alignment vertical="center"/>
    </xf>
    <xf numFmtId="0" fontId="18" fillId="0" borderId="0" xfId="5" applyFont="1" applyAlignment="1">
      <alignment horizontal="left" vertical="center" indent="2"/>
    </xf>
    <xf numFmtId="0" fontId="18" fillId="0" borderId="0" xfId="5" applyFont="1" applyAlignment="1">
      <alignment horizontal="left" vertical="center" indent="7"/>
    </xf>
    <xf numFmtId="0" fontId="19" fillId="0" borderId="2" xfId="5" applyFont="1" applyFill="1" applyBorder="1" applyAlignment="1">
      <alignment vertical="center"/>
    </xf>
    <xf numFmtId="3" fontId="19" fillId="0" borderId="2" xfId="5" applyNumberFormat="1" applyFont="1" applyFill="1" applyBorder="1" applyAlignment="1">
      <alignment vertical="center"/>
    </xf>
    <xf numFmtId="2" fontId="19" fillId="0" borderId="2" xfId="5" applyNumberFormat="1" applyFont="1" applyFill="1" applyBorder="1" applyAlignment="1">
      <alignment vertical="center"/>
    </xf>
    <xf numFmtId="0" fontId="20" fillId="0" borderId="0" xfId="5" applyFont="1" applyAlignment="1">
      <alignment vertical="center"/>
    </xf>
    <xf numFmtId="3" fontId="20" fillId="0" borderId="0" xfId="5" applyNumberFormat="1" applyFont="1" applyAlignment="1">
      <alignment vertical="center"/>
    </xf>
    <xf numFmtId="0" fontId="20" fillId="0" borderId="0" xfId="5" applyFont="1" applyAlignment="1">
      <alignment horizontal="right" vertical="center"/>
    </xf>
    <xf numFmtId="0" fontId="20" fillId="0" borderId="2" xfId="5" applyFont="1" applyBorder="1" applyAlignment="1">
      <alignment vertical="center"/>
    </xf>
    <xf numFmtId="166" fontId="20" fillId="0" borderId="2" xfId="5" applyNumberFormat="1" applyFont="1" applyBorder="1" applyAlignment="1">
      <alignment vertical="center"/>
    </xf>
    <xf numFmtId="0" fontId="20" fillId="0" borderId="2" xfId="5" applyFont="1" applyBorder="1" applyAlignment="1">
      <alignment horizontal="right" vertical="center"/>
    </xf>
    <xf numFmtId="0" fontId="21" fillId="0" borderId="0" xfId="5" applyFont="1" applyAlignment="1">
      <alignment horizontal="left" vertical="center"/>
    </xf>
    <xf numFmtId="0" fontId="7" fillId="0" borderId="0" xfId="5" applyFont="1" applyAlignment="1">
      <alignment vertical="center"/>
    </xf>
    <xf numFmtId="3" fontId="7" fillId="0" borderId="0" xfId="5" applyNumberFormat="1" applyFont="1" applyAlignment="1">
      <alignment vertical="center"/>
    </xf>
    <xf numFmtId="0" fontId="6" fillId="2" borderId="0" xfId="5" applyFont="1" applyFill="1" applyAlignment="1">
      <alignment vertical="center"/>
    </xf>
    <xf numFmtId="0" fontId="6" fillId="2" borderId="0" xfId="5" applyFont="1" applyFill="1" applyAlignment="1">
      <alignment horizontal="center" vertical="center" wrapText="1"/>
    </xf>
    <xf numFmtId="49" fontId="6" fillId="2" borderId="0" xfId="5" applyNumberFormat="1" applyFont="1" applyFill="1" applyAlignment="1">
      <alignment horizontal="center" vertical="center" wrapText="1"/>
    </xf>
    <xf numFmtId="0" fontId="22" fillId="0" borderId="0" xfId="5" applyFont="1" applyAlignment="1">
      <alignment vertical="center"/>
    </xf>
    <xf numFmtId="3" fontId="22" fillId="0" borderId="0" xfId="5" applyNumberFormat="1" applyFont="1" applyAlignment="1">
      <alignment horizontal="center" vertical="center"/>
    </xf>
    <xf numFmtId="0" fontId="22" fillId="0" borderId="2" xfId="5" applyFont="1" applyBorder="1" applyAlignment="1">
      <alignment vertical="center"/>
    </xf>
    <xf numFmtId="3" fontId="22" fillId="0" borderId="2" xfId="5" applyNumberFormat="1" applyFont="1" applyBorder="1" applyAlignment="1">
      <alignment horizontal="center" vertical="center"/>
    </xf>
    <xf numFmtId="0" fontId="6" fillId="2" borderId="0" xfId="5" applyFont="1" applyFill="1" applyAlignment="1">
      <alignment horizontal="center" vertical="center"/>
    </xf>
    <xf numFmtId="0" fontId="19" fillId="0" borderId="0" xfId="6" applyFont="1" applyBorder="1" applyAlignment="1">
      <alignment vertical="center"/>
    </xf>
    <xf numFmtId="3" fontId="19" fillId="0" borderId="0" xfId="5" applyNumberFormat="1" applyFont="1" applyAlignment="1">
      <alignment horizontal="center" vertical="center"/>
    </xf>
    <xf numFmtId="0" fontId="18" fillId="0" borderId="0" xfId="6" applyFont="1" applyBorder="1" applyAlignment="1">
      <alignment vertical="center"/>
    </xf>
    <xf numFmtId="3" fontId="18" fillId="0" borderId="0" xfId="5" applyNumberFormat="1" applyFont="1" applyFill="1" applyAlignment="1">
      <alignment horizontal="center" vertical="center"/>
    </xf>
    <xf numFmtId="3" fontId="18" fillId="0" borderId="0" xfId="5" applyNumberFormat="1" applyFont="1" applyAlignment="1">
      <alignment horizontal="center" vertical="center"/>
    </xf>
    <xf numFmtId="0" fontId="18" fillId="0" borderId="0" xfId="6" applyFont="1" applyBorder="1" applyAlignment="1">
      <alignment vertical="center" wrapText="1"/>
    </xf>
    <xf numFmtId="0" fontId="19" fillId="0" borderId="0" xfId="6" applyFont="1" applyFill="1" applyBorder="1" applyAlignment="1">
      <alignment vertical="center"/>
    </xf>
    <xf numFmtId="0" fontId="23" fillId="0" borderId="0" xfId="6" applyFont="1" applyFill="1" applyBorder="1" applyAlignment="1">
      <alignment vertical="center"/>
    </xf>
    <xf numFmtId="3" fontId="24" fillId="0" borderId="0" xfId="5" applyNumberFormat="1" applyFont="1" applyAlignment="1">
      <alignment horizontal="center" vertical="center"/>
    </xf>
    <xf numFmtId="0" fontId="23" fillId="0" borderId="2" xfId="6" applyFont="1" applyFill="1" applyBorder="1" applyAlignment="1">
      <alignment horizontal="left" vertical="center"/>
    </xf>
    <xf numFmtId="4" fontId="24" fillId="0" borderId="2" xfId="5" applyNumberFormat="1" applyFont="1" applyBorder="1" applyAlignment="1">
      <alignment horizontal="center" vertical="center"/>
    </xf>
    <xf numFmtId="0" fontId="25" fillId="0" borderId="0" xfId="5" applyFont="1" applyAlignment="1">
      <alignment horizontal="right" vertical="center"/>
    </xf>
    <xf numFmtId="0" fontId="26" fillId="0" borderId="0" xfId="1" applyFont="1"/>
    <xf numFmtId="3" fontId="27" fillId="0" borderId="0" xfId="1" applyNumberFormat="1" applyFont="1" applyFill="1" applyAlignment="1">
      <alignment horizontal="right"/>
    </xf>
    <xf numFmtId="0" fontId="5" fillId="0" borderId="0" xfId="2" applyFont="1" applyAlignment="1"/>
    <xf numFmtId="0" fontId="5" fillId="0" borderId="0" xfId="2" applyFont="1"/>
    <xf numFmtId="0" fontId="4" fillId="0" borderId="0" xfId="2"/>
    <xf numFmtId="0" fontId="29" fillId="0" borderId="0" xfId="7" applyFont="1"/>
    <xf numFmtId="0" fontId="4" fillId="0" borderId="0" xfId="2" applyFont="1"/>
    <xf numFmtId="0" fontId="30" fillId="0" borderId="0" xfId="2" applyFont="1"/>
    <xf numFmtId="0" fontId="4" fillId="0" borderId="0" xfId="2" applyFont="1" applyAlignment="1">
      <alignment horizontal="right"/>
    </xf>
    <xf numFmtId="9" fontId="29" fillId="0" borderId="0" xfId="7" applyNumberFormat="1" applyFont="1"/>
    <xf numFmtId="0" fontId="4" fillId="3" borderId="0" xfId="2" applyFont="1" applyFill="1"/>
    <xf numFmtId="0" fontId="4" fillId="2" borderId="0" xfId="2" applyFont="1" applyFill="1"/>
    <xf numFmtId="0" fontId="4" fillId="4" borderId="0" xfId="2" applyFont="1" applyFill="1"/>
    <xf numFmtId="3" fontId="4" fillId="0" borderId="0" xfId="2" applyNumberFormat="1" applyFont="1" applyAlignment="1">
      <alignment horizontal="right"/>
    </xf>
    <xf numFmtId="4" fontId="4" fillId="0" borderId="0" xfId="2" applyNumberFormat="1" applyFont="1" applyAlignment="1">
      <alignment horizontal="right"/>
    </xf>
    <xf numFmtId="9" fontId="31" fillId="0" borderId="0" xfId="4" applyFont="1"/>
    <xf numFmtId="0" fontId="33" fillId="0" borderId="0" xfId="2" applyFont="1"/>
    <xf numFmtId="0" fontId="33" fillId="0" borderId="0" xfId="2" applyFont="1" applyAlignment="1">
      <alignment horizontal="right"/>
    </xf>
    <xf numFmtId="0" fontId="34" fillId="0" borderId="0" xfId="2" applyFont="1"/>
    <xf numFmtId="1" fontId="4" fillId="0" borderId="0" xfId="2" applyNumberFormat="1" applyFont="1"/>
    <xf numFmtId="1" fontId="4" fillId="3" borderId="0" xfId="2" applyNumberFormat="1" applyFont="1" applyFill="1"/>
    <xf numFmtId="1" fontId="4" fillId="2" borderId="0" xfId="2" applyNumberFormat="1" applyFont="1" applyFill="1"/>
    <xf numFmtId="1" fontId="4" fillId="4" borderId="0" xfId="2" applyNumberFormat="1" applyFont="1" applyFill="1"/>
    <xf numFmtId="9" fontId="32" fillId="0" borderId="0" xfId="4" applyFont="1"/>
    <xf numFmtId="0" fontId="32" fillId="0" borderId="0" xfId="7" applyFont="1"/>
    <xf numFmtId="9" fontId="32" fillId="0" borderId="0" xfId="7" applyNumberFormat="1" applyFont="1"/>
    <xf numFmtId="0" fontId="12" fillId="2" borderId="0" xfId="2" applyFont="1" applyFill="1"/>
    <xf numFmtId="0" fontId="12" fillId="2" borderId="0" xfId="2" applyFont="1" applyFill="1" applyAlignment="1">
      <alignment horizontal="right"/>
    </xf>
    <xf numFmtId="2" fontId="13" fillId="0" borderId="0" xfId="8" applyNumberFormat="1" applyFont="1" applyBorder="1" applyAlignment="1">
      <alignment horizontal="right" vertical="center"/>
    </xf>
    <xf numFmtId="0" fontId="13" fillId="0" borderId="5" xfId="2" applyFont="1" applyBorder="1"/>
    <xf numFmtId="0" fontId="13" fillId="0" borderId="5" xfId="2" applyFont="1" applyFill="1" applyBorder="1"/>
    <xf numFmtId="0" fontId="9" fillId="0" borderId="5" xfId="1" applyFont="1" applyBorder="1" applyAlignment="1">
      <alignment horizontal="right"/>
    </xf>
    <xf numFmtId="0" fontId="36" fillId="0" borderId="0" xfId="0" applyFont="1"/>
    <xf numFmtId="0" fontId="22" fillId="0" borderId="0" xfId="0" applyFont="1" applyAlignment="1">
      <alignment horizontal="justify" vertical="center" wrapText="1"/>
    </xf>
    <xf numFmtId="0" fontId="22" fillId="0" borderId="0" xfId="0" applyFont="1" applyAlignment="1">
      <alignment vertical="center" wrapText="1"/>
    </xf>
    <xf numFmtId="0" fontId="19" fillId="0" borderId="0" xfId="0" applyFont="1" applyAlignment="1">
      <alignment vertical="center" wrapText="1"/>
    </xf>
    <xf numFmtId="0" fontId="18" fillId="0" borderId="0" xfId="0" applyFont="1" applyAlignment="1">
      <alignment vertical="center" wrapText="1"/>
    </xf>
    <xf numFmtId="0" fontId="19" fillId="0" borderId="0" xfId="0" applyFont="1" applyAlignment="1">
      <alignment horizontal="justify" vertical="center" wrapText="1"/>
    </xf>
    <xf numFmtId="0" fontId="22" fillId="0" borderId="0" xfId="0" applyFont="1" applyAlignment="1">
      <alignment horizontal="center" vertical="center"/>
    </xf>
    <xf numFmtId="0" fontId="22" fillId="0" borderId="7" xfId="0" applyFont="1" applyBorder="1" applyAlignment="1">
      <alignment horizontal="center" vertical="center"/>
    </xf>
    <xf numFmtId="0" fontId="36" fillId="0" borderId="0" xfId="0" applyFont="1" applyAlignment="1">
      <alignment vertical="center" wrapText="1"/>
    </xf>
    <xf numFmtId="0" fontId="8" fillId="0" borderId="0" xfId="0" applyFont="1" applyAlignment="1">
      <alignment horizontal="right" vertical="center" wrapText="1"/>
    </xf>
    <xf numFmtId="0" fontId="22" fillId="0" borderId="5" xfId="0" applyFont="1" applyBorder="1" applyAlignment="1">
      <alignment vertical="center" wrapText="1"/>
    </xf>
    <xf numFmtId="0" fontId="22" fillId="0" borderId="7" xfId="0" applyFont="1" applyBorder="1" applyAlignment="1">
      <alignment vertical="center" wrapText="1"/>
    </xf>
    <xf numFmtId="0" fontId="0" fillId="0" borderId="0" xfId="0" applyAlignment="1">
      <alignment wrapText="1"/>
    </xf>
    <xf numFmtId="0" fontId="6" fillId="2" borderId="0" xfId="0" applyFont="1" applyFill="1" applyAlignment="1">
      <alignment horizontal="center" vertical="center" wrapText="1"/>
    </xf>
    <xf numFmtId="0" fontId="6" fillId="2" borderId="0" xfId="0" applyFont="1" applyFill="1" applyAlignment="1">
      <alignment vertical="center" wrapText="1"/>
    </xf>
    <xf numFmtId="0" fontId="18" fillId="0" borderId="0" xfId="0" applyFont="1" applyAlignment="1">
      <alignment horizontal="center" vertical="center" wrapText="1"/>
    </xf>
    <xf numFmtId="0" fontId="22" fillId="0" borderId="0" xfId="0" applyFont="1" applyAlignment="1">
      <alignment horizontal="left" vertical="center" wrapText="1"/>
    </xf>
    <xf numFmtId="0" fontId="19" fillId="0" borderId="0" xfId="0" applyFont="1" applyAlignment="1">
      <alignment horizontal="center" vertical="center" wrapText="1"/>
    </xf>
    <xf numFmtId="0" fontId="23" fillId="0" borderId="0" xfId="0" applyFont="1" applyAlignment="1">
      <alignment horizontal="center" vertical="center" wrapText="1"/>
    </xf>
    <xf numFmtId="0" fontId="19" fillId="0" borderId="6" xfId="0" applyFont="1" applyBorder="1" applyAlignment="1">
      <alignment horizontal="center" vertical="center" wrapText="1"/>
    </xf>
    <xf numFmtId="0" fontId="22" fillId="0" borderId="5" xfId="0" applyFont="1" applyBorder="1" applyAlignment="1">
      <alignment horizontal="left" vertical="center" wrapText="1"/>
    </xf>
    <xf numFmtId="0" fontId="22" fillId="0" borderId="0" xfId="0" applyFont="1" applyAlignment="1">
      <alignment horizontal="center" vertical="center" wrapText="1"/>
    </xf>
    <xf numFmtId="0" fontId="40" fillId="0" borderId="7" xfId="0" applyFont="1" applyBorder="1" applyAlignment="1">
      <alignment horizontal="left" vertical="center" wrapText="1"/>
    </xf>
    <xf numFmtId="0" fontId="22" fillId="0" borderId="7" xfId="0" applyFont="1" applyBorder="1" applyAlignment="1">
      <alignment horizontal="center" vertical="center" wrapText="1"/>
    </xf>
    <xf numFmtId="0" fontId="38" fillId="0" borderId="0" xfId="0" applyFont="1" applyAlignment="1">
      <alignment horizontal="center" vertical="center" wrapText="1"/>
    </xf>
    <xf numFmtId="0" fontId="0" fillId="0" borderId="0" xfId="0" applyAlignment="1"/>
    <xf numFmtId="0" fontId="23" fillId="0" borderId="0" xfId="0" applyFont="1" applyAlignment="1">
      <alignment horizontal="left" vertical="top" wrapText="1"/>
    </xf>
    <xf numFmtId="0" fontId="22" fillId="0" borderId="0" xfId="0" applyFont="1" applyAlignment="1">
      <alignment vertical="top" wrapText="1"/>
    </xf>
    <xf numFmtId="0" fontId="18" fillId="0" borderId="0" xfId="0" applyFont="1" applyAlignment="1">
      <alignment horizontal="center" vertical="top" wrapText="1"/>
    </xf>
    <xf numFmtId="49" fontId="18" fillId="0" borderId="0" xfId="0" applyNumberFormat="1" applyFont="1" applyAlignment="1">
      <alignment horizontal="center" vertical="top" wrapText="1"/>
    </xf>
    <xf numFmtId="0" fontId="36" fillId="0" borderId="0" xfId="0" applyFont="1" applyAlignment="1">
      <alignment vertical="top" wrapText="1"/>
    </xf>
    <xf numFmtId="0" fontId="36" fillId="0" borderId="0" xfId="0" applyFont="1" applyAlignment="1">
      <alignment horizontal="center" vertical="top" wrapText="1"/>
    </xf>
    <xf numFmtId="0" fontId="22" fillId="0" borderId="0" xfId="0" applyFont="1" applyAlignment="1">
      <alignment horizontal="left" vertical="top" wrapText="1"/>
    </xf>
    <xf numFmtId="0" fontId="22" fillId="0" borderId="0" xfId="0" applyFont="1" applyAlignment="1">
      <alignment horizontal="center" vertical="top" wrapText="1"/>
    </xf>
    <xf numFmtId="0" fontId="22" fillId="0" borderId="7" xfId="0" applyFont="1" applyBorder="1" applyAlignment="1">
      <alignment horizontal="center" vertical="top" wrapText="1"/>
    </xf>
    <xf numFmtId="0" fontId="22" fillId="0" borderId="6" xfId="0" applyFont="1" applyBorder="1" applyAlignment="1">
      <alignment vertical="center" wrapText="1"/>
    </xf>
    <xf numFmtId="0" fontId="36" fillId="0" borderId="7" xfId="0" applyFont="1" applyBorder="1" applyAlignment="1">
      <alignment vertical="center" wrapText="1"/>
    </xf>
    <xf numFmtId="0" fontId="42"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2" fillId="0" borderId="5" xfId="0" applyFont="1" applyBorder="1" applyAlignment="1">
      <alignment horizontal="center" vertical="top" wrapText="1"/>
    </xf>
    <xf numFmtId="49" fontId="22" fillId="0" borderId="0" xfId="0" applyNumberFormat="1" applyFont="1" applyAlignment="1">
      <alignment horizontal="center" vertical="top" wrapText="1"/>
    </xf>
    <xf numFmtId="49" fontId="22" fillId="0" borderId="5" xfId="0" applyNumberFormat="1" applyFont="1" applyBorder="1" applyAlignment="1">
      <alignment horizontal="center" vertical="top" wrapText="1"/>
    </xf>
    <xf numFmtId="49" fontId="36" fillId="0" borderId="0" xfId="0" applyNumberFormat="1" applyFont="1" applyAlignment="1">
      <alignment vertical="top" wrapText="1"/>
    </xf>
    <xf numFmtId="49" fontId="22" fillId="0" borderId="6" xfId="0" applyNumberFormat="1" applyFont="1" applyBorder="1" applyAlignment="1">
      <alignment vertical="top" wrapText="1"/>
    </xf>
    <xf numFmtId="0" fontId="43" fillId="0" borderId="0" xfId="0" applyFont="1" applyAlignment="1">
      <alignment vertical="top" wrapText="1"/>
    </xf>
    <xf numFmtId="0" fontId="43" fillId="0" borderId="6" xfId="0" applyFont="1" applyBorder="1" applyAlignment="1">
      <alignment vertical="top" wrapText="1"/>
    </xf>
    <xf numFmtId="49" fontId="36" fillId="0" borderId="0" xfId="0" applyNumberFormat="1" applyFont="1" applyAlignment="1">
      <alignment horizontal="center" vertical="top" wrapText="1"/>
    </xf>
    <xf numFmtId="49" fontId="22" fillId="0" borderId="7" xfId="0" applyNumberFormat="1" applyFont="1" applyBorder="1" applyAlignment="1">
      <alignment horizontal="center" vertical="top" wrapText="1"/>
    </xf>
    <xf numFmtId="0" fontId="22" fillId="0" borderId="6" xfId="0" applyFont="1" applyBorder="1" applyAlignment="1">
      <alignment horizontal="center" vertical="top" wrapText="1"/>
    </xf>
    <xf numFmtId="0" fontId="38" fillId="2" borderId="0" xfId="0" applyFont="1" applyFill="1" applyAlignment="1">
      <alignment vertical="center"/>
    </xf>
    <xf numFmtId="0" fontId="14" fillId="2" borderId="0" xfId="0" applyFont="1" applyFill="1" applyAlignment="1">
      <alignment horizontal="center" vertical="center"/>
    </xf>
    <xf numFmtId="14" fontId="22" fillId="0" borderId="0" xfId="0" applyNumberFormat="1" applyFont="1" applyAlignment="1">
      <alignment horizontal="center" vertical="center"/>
    </xf>
    <xf numFmtId="0" fontId="45" fillId="0" borderId="0" xfId="0" applyFont="1" applyAlignment="1">
      <alignment horizontal="center" vertical="center"/>
    </xf>
    <xf numFmtId="14" fontId="23" fillId="0" borderId="7" xfId="0" applyNumberFormat="1" applyFont="1" applyBorder="1" applyAlignment="1">
      <alignment horizontal="center" vertical="center"/>
    </xf>
    <xf numFmtId="14" fontId="22" fillId="0" borderId="7" xfId="0" applyNumberFormat="1" applyFont="1" applyBorder="1" applyAlignment="1">
      <alignment horizontal="center" vertical="center"/>
    </xf>
    <xf numFmtId="0" fontId="45" fillId="0" borderId="7" xfId="0" applyFont="1" applyBorder="1" applyAlignment="1">
      <alignment horizontal="center" vertical="center"/>
    </xf>
    <xf numFmtId="0" fontId="9" fillId="0" borderId="5" xfId="0" applyFont="1" applyBorder="1" applyAlignment="1">
      <alignment horizontal="right" vertical="center"/>
    </xf>
    <xf numFmtId="14" fontId="22" fillId="0" borderId="5" xfId="0" applyNumberFormat="1" applyFont="1" applyBorder="1" applyAlignment="1">
      <alignment horizontal="center" vertical="center"/>
    </xf>
    <xf numFmtId="0" fontId="36" fillId="0" borderId="5" xfId="0" applyFont="1" applyBorder="1" applyAlignment="1">
      <alignment horizontal="center"/>
    </xf>
    <xf numFmtId="0" fontId="0" fillId="0" borderId="0" xfId="0" applyAlignment="1">
      <alignment horizontal="center"/>
    </xf>
    <xf numFmtId="2" fontId="5" fillId="0" borderId="0" xfId="1" applyNumberFormat="1" applyFont="1"/>
    <xf numFmtId="0" fontId="5" fillId="0" borderId="0" xfId="2" applyFont="1" applyAlignment="1">
      <alignment vertical="center"/>
    </xf>
    <xf numFmtId="0" fontId="5" fillId="0" borderId="0" xfId="5" applyFont="1" applyAlignment="1">
      <alignment horizontal="left" vertical="center"/>
    </xf>
    <xf numFmtId="0" fontId="21" fillId="0" borderId="4" xfId="5" applyFont="1" applyBorder="1" applyAlignment="1">
      <alignment horizontal="right" vertical="center"/>
    </xf>
    <xf numFmtId="0" fontId="5" fillId="0" borderId="0" xfId="5" applyFont="1" applyAlignment="1">
      <alignment vertical="center"/>
    </xf>
    <xf numFmtId="0" fontId="21" fillId="0" borderId="0" xfId="5" applyFont="1" applyBorder="1" applyAlignment="1">
      <alignment vertical="center"/>
    </xf>
    <xf numFmtId="0" fontId="21" fillId="0" borderId="0" xfId="5" applyFont="1" applyBorder="1" applyAlignment="1">
      <alignment horizontal="right" vertical="center"/>
    </xf>
    <xf numFmtId="0" fontId="22" fillId="0" borderId="5" xfId="0" applyFont="1" applyBorder="1" applyAlignment="1">
      <alignment horizontal="center" vertical="center" wrapText="1"/>
    </xf>
    <xf numFmtId="0" fontId="22" fillId="0" borderId="7" xfId="0" applyFont="1" applyBorder="1" applyAlignment="1">
      <alignment horizontal="center" vertical="center" wrapText="1"/>
    </xf>
    <xf numFmtId="0" fontId="36" fillId="0" borderId="5" xfId="0" applyFont="1" applyBorder="1" applyAlignment="1">
      <alignment horizontal="center"/>
    </xf>
    <xf numFmtId="0" fontId="5" fillId="0" borderId="0" xfId="0" applyFont="1" applyAlignment="1">
      <alignment vertical="center"/>
    </xf>
    <xf numFmtId="0" fontId="22" fillId="0" borderId="0" xfId="0" applyFont="1" applyAlignment="1">
      <alignment horizontal="center" vertical="center" wrapText="1"/>
    </xf>
    <xf numFmtId="0" fontId="18" fillId="0" borderId="0" xfId="0" applyFont="1" applyAlignment="1">
      <alignment horizontal="justify" vertical="center"/>
    </xf>
    <xf numFmtId="0" fontId="5" fillId="0" borderId="0" xfId="0" applyFont="1" applyAlignment="1">
      <alignment vertical="center" wrapText="1"/>
    </xf>
    <xf numFmtId="0" fontId="22" fillId="0" borderId="5" xfId="0" applyFont="1" applyBorder="1" applyAlignment="1">
      <alignment vertical="center" wrapText="1"/>
    </xf>
    <xf numFmtId="0" fontId="22" fillId="0" borderId="0" xfId="0" applyFont="1" applyAlignment="1">
      <alignment vertical="center" wrapText="1"/>
    </xf>
    <xf numFmtId="0" fontId="23" fillId="0" borderId="5" xfId="9" applyFont="1" applyBorder="1" applyAlignment="1">
      <alignment horizontal="justify" vertical="center" wrapText="1"/>
    </xf>
    <xf numFmtId="0" fontId="23" fillId="0" borderId="0" xfId="9" applyFont="1" applyBorder="1" applyAlignment="1">
      <alignment horizontal="justify" vertical="center" wrapText="1"/>
    </xf>
    <xf numFmtId="0" fontId="22" fillId="0" borderId="7" xfId="0" applyFont="1" applyBorder="1" applyAlignment="1">
      <alignment vertical="center" wrapText="1"/>
    </xf>
    <xf numFmtId="0" fontId="37" fillId="0" borderId="0" xfId="0" applyFont="1" applyAlignment="1">
      <alignment horizontal="center" vertical="center" wrapText="1"/>
    </xf>
    <xf numFmtId="0" fontId="18" fillId="0" borderId="0" xfId="0" applyFont="1" applyAlignment="1">
      <alignment horizontal="justify" vertical="center" wrapText="1"/>
    </xf>
    <xf numFmtId="0" fontId="22" fillId="0" borderId="5" xfId="0" applyFont="1" applyBorder="1" applyAlignment="1">
      <alignment horizontal="justify" vertical="center"/>
    </xf>
    <xf numFmtId="0" fontId="22" fillId="0" borderId="0" xfId="0" applyFont="1" applyBorder="1" applyAlignment="1">
      <alignment horizontal="justify" vertical="center"/>
    </xf>
    <xf numFmtId="0" fontId="22" fillId="0" borderId="0" xfId="0" applyFont="1" applyAlignment="1">
      <alignment horizontal="justify" vertical="center"/>
    </xf>
    <xf numFmtId="0" fontId="6" fillId="2" borderId="0" xfId="0" applyFont="1" applyFill="1" applyAlignment="1">
      <alignment horizontal="left" vertical="center" wrapText="1"/>
    </xf>
    <xf numFmtId="0" fontId="22" fillId="0" borderId="0" xfId="0" applyFont="1" applyAlignment="1">
      <alignment horizontal="justify" vertical="center" wrapText="1"/>
    </xf>
    <xf numFmtId="0" fontId="18" fillId="0" borderId="0" xfId="0" applyFont="1" applyAlignment="1">
      <alignment horizontal="center" vertical="top" wrapText="1"/>
    </xf>
    <xf numFmtId="0" fontId="18" fillId="0" borderId="7" xfId="0" applyFont="1" applyBorder="1" applyAlignment="1">
      <alignment horizontal="center" vertical="top" wrapText="1"/>
    </xf>
    <xf numFmtId="49" fontId="18" fillId="0" borderId="0" xfId="0" applyNumberFormat="1" applyFont="1" applyAlignment="1">
      <alignment horizontal="center" vertical="top" wrapText="1"/>
    </xf>
    <xf numFmtId="49" fontId="18" fillId="0" borderId="7" xfId="0" applyNumberFormat="1" applyFont="1" applyBorder="1" applyAlignment="1">
      <alignment horizontal="center" vertical="top" wrapText="1"/>
    </xf>
    <xf numFmtId="0" fontId="36" fillId="0" borderId="0" xfId="0" applyFont="1" applyAlignment="1">
      <alignment vertical="center" wrapText="1"/>
    </xf>
    <xf numFmtId="0" fontId="22" fillId="0" borderId="8" xfId="0" applyFont="1" applyBorder="1" applyAlignment="1">
      <alignment vertical="center" wrapText="1"/>
    </xf>
    <xf numFmtId="0" fontId="22" fillId="0" borderId="0" xfId="0" applyFont="1" applyAlignment="1">
      <alignment vertical="top" wrapText="1"/>
    </xf>
    <xf numFmtId="0" fontId="22" fillId="0" borderId="7" xfId="0" applyFont="1" applyBorder="1" applyAlignment="1">
      <alignment horizontal="justify" vertical="center" wrapText="1"/>
    </xf>
    <xf numFmtId="0" fontId="22" fillId="0" borderId="5" xfId="0" applyFont="1" applyBorder="1" applyAlignment="1">
      <alignment horizontal="justify" vertical="center" wrapText="1"/>
    </xf>
    <xf numFmtId="0" fontId="22" fillId="0" borderId="0" xfId="0" applyFont="1" applyBorder="1" applyAlignment="1">
      <alignment horizontal="justify" vertical="center" wrapText="1"/>
    </xf>
    <xf numFmtId="0" fontId="8" fillId="0" borderId="4" xfId="2" applyFont="1" applyBorder="1" applyAlignment="1">
      <alignment horizontal="right" vertical="center"/>
    </xf>
    <xf numFmtId="0" fontId="14" fillId="2" borderId="0" xfId="2" applyFont="1" applyFill="1" applyAlignment="1">
      <alignment vertical="center" wrapText="1"/>
    </xf>
    <xf numFmtId="0" fontId="14" fillId="2" borderId="0" xfId="2" applyFont="1" applyFill="1" applyAlignment="1">
      <alignment horizontal="center" vertical="center" wrapText="1"/>
    </xf>
    <xf numFmtId="0" fontId="5" fillId="0" borderId="0" xfId="2" applyFont="1" applyFill="1" applyAlignment="1">
      <alignment vertical="center"/>
    </xf>
    <xf numFmtId="3" fontId="5" fillId="0" borderId="0" xfId="2" applyNumberFormat="1" applyFont="1" applyFill="1" applyAlignment="1">
      <alignment vertical="center"/>
    </xf>
  </cellXfs>
  <cellStyles count="10">
    <cellStyle name="Hypertextové prepojenie" xfId="9" builtinId="8"/>
    <cellStyle name="Normálna 7" xfId="6"/>
    <cellStyle name="Normálne" xfId="0" builtinId="0"/>
    <cellStyle name="Normálne 2" xfId="2"/>
    <cellStyle name="Normálne 3" xfId="5"/>
    <cellStyle name="Normálne 4" xfId="7"/>
    <cellStyle name="Normálne 6" xfId="1"/>
    <cellStyle name="Normálne 7" xfId="8"/>
    <cellStyle name="Percentá 2" xfId="3"/>
    <cellStyle name="Percentá 3" xfId="4"/>
  </cellStyles>
  <dxfs count="2">
    <dxf>
      <font>
        <b/>
        <i val="0"/>
        <color rgb="FF13B5EA"/>
      </font>
    </dxf>
    <dxf>
      <font>
        <b/>
        <i val="0"/>
        <color rgb="FF13B5EA"/>
      </font>
    </dxf>
  </dxfs>
  <tableStyles count="0" defaultTableStyle="TableStyleMedium2" defaultPivotStyle="PivotStyleMedium9"/>
  <colors>
    <mruColors>
      <color rgb="FF13B5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61" Type="http://schemas.openxmlformats.org/officeDocument/2006/relationships/externalLink" Target="externalLinks/externalLink50.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0.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15507436570428"/>
          <c:y val="5.1400554097404488E-2"/>
          <c:w val="0.87469335083114652"/>
          <c:h val="0.79074673176535726"/>
        </c:manualLayout>
      </c:layout>
      <c:barChart>
        <c:barDir val="col"/>
        <c:grouping val="clustered"/>
        <c:varyColors val="0"/>
        <c:ser>
          <c:idx val="1"/>
          <c:order val="0"/>
          <c:spPr>
            <a:solidFill>
              <a:srgbClr val="13B5EA"/>
            </a:solidFill>
            <a:ln>
              <a:noFill/>
            </a:ln>
          </c:spPr>
          <c:invertIfNegative val="0"/>
          <c:cat>
            <c:strRef>
              <c:f>'G03,G04'!$B$33:$M$33</c:f>
              <c:strCache>
                <c:ptCount val="12"/>
                <c:pt idx="0">
                  <c:v>0</c:v>
                </c:pt>
                <c:pt idx="1">
                  <c:v>10</c:v>
                </c:pt>
                <c:pt idx="2">
                  <c:v>20</c:v>
                </c:pt>
                <c:pt idx="3">
                  <c:v>30</c:v>
                </c:pt>
                <c:pt idx="4">
                  <c:v>40</c:v>
                </c:pt>
                <c:pt idx="5">
                  <c:v>50</c:v>
                </c:pt>
                <c:pt idx="6">
                  <c:v>60</c:v>
                </c:pt>
                <c:pt idx="7">
                  <c:v>70</c:v>
                </c:pt>
                <c:pt idx="8">
                  <c:v>80</c:v>
                </c:pt>
                <c:pt idx="9">
                  <c:v>90</c:v>
                </c:pt>
                <c:pt idx="10">
                  <c:v>100</c:v>
                </c:pt>
                <c:pt idx="11">
                  <c:v>viac</c:v>
                </c:pt>
              </c:strCache>
            </c:strRef>
          </c:cat>
          <c:val>
            <c:numRef>
              <c:f>'G03,G04'!$B$10:$M$10</c:f>
              <c:numCache>
                <c:formatCode>0%</c:formatCode>
                <c:ptCount val="12"/>
                <c:pt idx="0">
                  <c:v>0</c:v>
                </c:pt>
                <c:pt idx="1">
                  <c:v>4.5355228375826187E-2</c:v>
                </c:pt>
                <c:pt idx="2">
                  <c:v>0.11851113866137895</c:v>
                </c:pt>
                <c:pt idx="3">
                  <c:v>0.22877292666293639</c:v>
                </c:pt>
                <c:pt idx="4">
                  <c:v>0.21180235987814122</c:v>
                </c:pt>
                <c:pt idx="5">
                  <c:v>5.7912176440354797E-2</c:v>
                </c:pt>
                <c:pt idx="6">
                  <c:v>0.23663669007220078</c:v>
                </c:pt>
                <c:pt idx="7">
                  <c:v>4.0975190581430208E-3</c:v>
                </c:pt>
                <c:pt idx="8">
                  <c:v>6.6060445636224221E-2</c:v>
                </c:pt>
                <c:pt idx="9">
                  <c:v>5.3347432823677415E-3</c:v>
                </c:pt>
                <c:pt idx="10">
                  <c:v>2.8313535775808395E-3</c:v>
                </c:pt>
                <c:pt idx="11">
                  <c:v>2.2685418354845801E-2</c:v>
                </c:pt>
              </c:numCache>
            </c:numRef>
          </c:val>
        </c:ser>
        <c:dLbls>
          <c:showLegendKey val="0"/>
          <c:showVal val="0"/>
          <c:showCatName val="0"/>
          <c:showSerName val="0"/>
          <c:showPercent val="0"/>
          <c:showBubbleSize val="0"/>
        </c:dLbls>
        <c:gapWidth val="25"/>
        <c:axId val="127018448"/>
        <c:axId val="127019232"/>
      </c:barChart>
      <c:lineChart>
        <c:grouping val="standard"/>
        <c:varyColors val="0"/>
        <c:ser>
          <c:idx val="0"/>
          <c:order val="1"/>
          <c:spPr>
            <a:ln>
              <a:solidFill>
                <a:schemeClr val="bg1">
                  <a:lumMod val="50000"/>
                </a:schemeClr>
              </a:solidFill>
            </a:ln>
          </c:spPr>
          <c:marker>
            <c:symbol val="none"/>
          </c:marker>
          <c:cat>
            <c:numRef>
              <c:f>'G03,G04'!$B$34:$M$34</c:f>
              <c:numCache>
                <c:formatCode>0</c:formatCode>
                <c:ptCount val="12"/>
              </c:numCache>
            </c:numRef>
          </c:cat>
          <c:val>
            <c:numRef>
              <c:f>'G03,G04'!$B$11:$M$11</c:f>
              <c:numCache>
                <c:formatCode>0%</c:formatCode>
                <c:ptCount val="12"/>
                <c:pt idx="0">
                  <c:v>0</c:v>
                </c:pt>
                <c:pt idx="1">
                  <c:v>4.5355228375826187E-2</c:v>
                </c:pt>
                <c:pt idx="2">
                  <c:v>0.16386636703720514</c:v>
                </c:pt>
                <c:pt idx="3">
                  <c:v>0.3926392937001415</c:v>
                </c:pt>
                <c:pt idx="4">
                  <c:v>0.60444165357828272</c:v>
                </c:pt>
                <c:pt idx="5">
                  <c:v>0.66235383001863757</c:v>
                </c:pt>
                <c:pt idx="6">
                  <c:v>0.89899052009083835</c:v>
                </c:pt>
                <c:pt idx="7">
                  <c:v>0.90308803914898139</c:v>
                </c:pt>
                <c:pt idx="8">
                  <c:v>0.96914848478520566</c:v>
                </c:pt>
                <c:pt idx="9">
                  <c:v>0.97448322806757337</c:v>
                </c:pt>
                <c:pt idx="10">
                  <c:v>0.97731458164515417</c:v>
                </c:pt>
                <c:pt idx="11">
                  <c:v>1</c:v>
                </c:pt>
              </c:numCache>
            </c:numRef>
          </c:val>
          <c:smooth val="0"/>
        </c:ser>
        <c:dLbls>
          <c:showLegendKey val="0"/>
          <c:showVal val="0"/>
          <c:showCatName val="0"/>
          <c:showSerName val="0"/>
          <c:showPercent val="0"/>
          <c:showBubbleSize val="0"/>
        </c:dLbls>
        <c:marker val="1"/>
        <c:smooth val="0"/>
        <c:axId val="127020016"/>
        <c:axId val="127019624"/>
      </c:lineChart>
      <c:catAx>
        <c:axId val="127018448"/>
        <c:scaling>
          <c:orientation val="minMax"/>
        </c:scaling>
        <c:delete val="0"/>
        <c:axPos val="b"/>
        <c:numFmt formatCode="General" sourceLinked="1"/>
        <c:majorTickMark val="out"/>
        <c:minorTickMark val="none"/>
        <c:tickLblPos val="nextTo"/>
        <c:txPr>
          <a:bodyPr/>
          <a:lstStyle/>
          <a:p>
            <a:pPr>
              <a:defRPr>
                <a:latin typeface="Constantia" pitchFamily="18" charset="0"/>
              </a:defRPr>
            </a:pPr>
            <a:endParaRPr lang="sk-SK"/>
          </a:p>
        </c:txPr>
        <c:crossAx val="127019232"/>
        <c:crosses val="autoZero"/>
        <c:auto val="1"/>
        <c:lblAlgn val="r"/>
        <c:lblOffset val="100"/>
        <c:noMultiLvlLbl val="0"/>
      </c:catAx>
      <c:valAx>
        <c:axId val="127019232"/>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a:latin typeface="Constantia" pitchFamily="18" charset="0"/>
              </a:defRPr>
            </a:pPr>
            <a:endParaRPr lang="sk-SK"/>
          </a:p>
        </c:txPr>
        <c:crossAx val="127018448"/>
        <c:crosses val="autoZero"/>
        <c:crossBetween val="between"/>
      </c:valAx>
      <c:valAx>
        <c:axId val="127019624"/>
        <c:scaling>
          <c:orientation val="minMax"/>
          <c:max val="1"/>
        </c:scaling>
        <c:delete val="0"/>
        <c:axPos val="r"/>
        <c:numFmt formatCode="0%" sourceLinked="1"/>
        <c:majorTickMark val="out"/>
        <c:minorTickMark val="none"/>
        <c:tickLblPos val="nextTo"/>
        <c:txPr>
          <a:bodyPr/>
          <a:lstStyle/>
          <a:p>
            <a:pPr>
              <a:defRPr>
                <a:latin typeface="Constantia" pitchFamily="18" charset="0"/>
              </a:defRPr>
            </a:pPr>
            <a:endParaRPr lang="sk-SK"/>
          </a:p>
        </c:txPr>
        <c:crossAx val="127020016"/>
        <c:crosses val="max"/>
        <c:crossBetween val="between"/>
      </c:valAx>
      <c:catAx>
        <c:axId val="127020016"/>
        <c:scaling>
          <c:orientation val="minMax"/>
        </c:scaling>
        <c:delete val="1"/>
        <c:axPos val="b"/>
        <c:numFmt formatCode="0" sourceLinked="1"/>
        <c:majorTickMark val="out"/>
        <c:minorTickMark val="none"/>
        <c:tickLblPos val="nextTo"/>
        <c:crossAx val="127019624"/>
        <c:crosses val="autoZero"/>
        <c:auto val="1"/>
        <c:lblAlgn val="ctr"/>
        <c:lblOffset val="100"/>
        <c:noMultiLvlLbl val="0"/>
      </c:cat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15507436570428"/>
          <c:y val="5.1400554097404488E-2"/>
          <c:w val="0.87469335083114652"/>
          <c:h val="0.78138443329896823"/>
        </c:manualLayout>
      </c:layout>
      <c:barChart>
        <c:barDir val="col"/>
        <c:grouping val="clustered"/>
        <c:varyColors val="0"/>
        <c:ser>
          <c:idx val="0"/>
          <c:order val="0"/>
          <c:spPr>
            <a:solidFill>
              <a:srgbClr val="13B5EA"/>
            </a:solidFill>
          </c:spPr>
          <c:invertIfNegative val="0"/>
          <c:cat>
            <c:strRef>
              <c:f>'G03,G04'!$B$33:$M$33</c:f>
              <c:strCache>
                <c:ptCount val="12"/>
                <c:pt idx="0">
                  <c:v>0</c:v>
                </c:pt>
                <c:pt idx="1">
                  <c:v>10</c:v>
                </c:pt>
                <c:pt idx="2">
                  <c:v>20</c:v>
                </c:pt>
                <c:pt idx="3">
                  <c:v>30</c:v>
                </c:pt>
                <c:pt idx="4">
                  <c:v>40</c:v>
                </c:pt>
                <c:pt idx="5">
                  <c:v>50</c:v>
                </c:pt>
                <c:pt idx="6">
                  <c:v>60</c:v>
                </c:pt>
                <c:pt idx="7">
                  <c:v>70</c:v>
                </c:pt>
                <c:pt idx="8">
                  <c:v>80</c:v>
                </c:pt>
                <c:pt idx="9">
                  <c:v>90</c:v>
                </c:pt>
                <c:pt idx="10">
                  <c:v>100</c:v>
                </c:pt>
                <c:pt idx="11">
                  <c:v>viac</c:v>
                </c:pt>
              </c:strCache>
            </c:strRef>
          </c:cat>
          <c:val>
            <c:numRef>
              <c:f>'G03,G04'!$B$3:$M$3</c:f>
              <c:numCache>
                <c:formatCode>#,##0</c:formatCode>
                <c:ptCount val="12"/>
                <c:pt idx="0">
                  <c:v>1363</c:v>
                </c:pt>
                <c:pt idx="1">
                  <c:v>499</c:v>
                </c:pt>
                <c:pt idx="2">
                  <c:v>363</c:v>
                </c:pt>
                <c:pt idx="3">
                  <c:v>260</c:v>
                </c:pt>
                <c:pt idx="4">
                  <c:v>181</c:v>
                </c:pt>
                <c:pt idx="5">
                  <c:v>116</c:v>
                </c:pt>
                <c:pt idx="6">
                  <c:v>72</c:v>
                </c:pt>
                <c:pt idx="7">
                  <c:v>18</c:v>
                </c:pt>
                <c:pt idx="8">
                  <c:v>8</c:v>
                </c:pt>
                <c:pt idx="9">
                  <c:v>9</c:v>
                </c:pt>
                <c:pt idx="10">
                  <c:v>5</c:v>
                </c:pt>
                <c:pt idx="11">
                  <c:v>21</c:v>
                </c:pt>
              </c:numCache>
            </c:numRef>
          </c:val>
        </c:ser>
        <c:dLbls>
          <c:showLegendKey val="0"/>
          <c:showVal val="0"/>
          <c:showCatName val="0"/>
          <c:showSerName val="0"/>
          <c:showPercent val="0"/>
          <c:showBubbleSize val="0"/>
        </c:dLbls>
        <c:gapWidth val="25"/>
        <c:axId val="1051397952"/>
        <c:axId val="1051398344"/>
      </c:barChart>
      <c:lineChart>
        <c:grouping val="standard"/>
        <c:varyColors val="0"/>
        <c:ser>
          <c:idx val="1"/>
          <c:order val="1"/>
          <c:spPr>
            <a:ln>
              <a:solidFill>
                <a:schemeClr val="bg1">
                  <a:lumMod val="50000"/>
                </a:schemeClr>
              </a:solidFill>
            </a:ln>
          </c:spPr>
          <c:marker>
            <c:symbol val="none"/>
          </c:marker>
          <c:cat>
            <c:strRef>
              <c:f>'G03,G04'!$B$33:$M$33</c:f>
              <c:strCache>
                <c:ptCount val="12"/>
                <c:pt idx="0">
                  <c:v>0</c:v>
                </c:pt>
                <c:pt idx="1">
                  <c:v>10</c:v>
                </c:pt>
                <c:pt idx="2">
                  <c:v>20</c:v>
                </c:pt>
                <c:pt idx="3">
                  <c:v>30</c:v>
                </c:pt>
                <c:pt idx="4">
                  <c:v>40</c:v>
                </c:pt>
                <c:pt idx="5">
                  <c:v>50</c:v>
                </c:pt>
                <c:pt idx="6">
                  <c:v>60</c:v>
                </c:pt>
                <c:pt idx="7">
                  <c:v>70</c:v>
                </c:pt>
                <c:pt idx="8">
                  <c:v>80</c:v>
                </c:pt>
                <c:pt idx="9">
                  <c:v>90</c:v>
                </c:pt>
                <c:pt idx="10">
                  <c:v>100</c:v>
                </c:pt>
                <c:pt idx="11">
                  <c:v>viac</c:v>
                </c:pt>
              </c:strCache>
            </c:strRef>
          </c:cat>
          <c:val>
            <c:numRef>
              <c:f>'G03,G04'!$B$4:$M$4</c:f>
              <c:numCache>
                <c:formatCode>#,##0</c:formatCode>
                <c:ptCount val="12"/>
                <c:pt idx="0">
                  <c:v>1363</c:v>
                </c:pt>
                <c:pt idx="1">
                  <c:v>1862</c:v>
                </c:pt>
                <c:pt idx="2">
                  <c:v>2225</c:v>
                </c:pt>
                <c:pt idx="3">
                  <c:v>2485</c:v>
                </c:pt>
                <c:pt idx="4">
                  <c:v>2666</c:v>
                </c:pt>
                <c:pt idx="5">
                  <c:v>2782</c:v>
                </c:pt>
                <c:pt idx="6">
                  <c:v>2854</c:v>
                </c:pt>
                <c:pt idx="7">
                  <c:v>2872</c:v>
                </c:pt>
                <c:pt idx="8">
                  <c:v>2880</c:v>
                </c:pt>
                <c:pt idx="9">
                  <c:v>2889</c:v>
                </c:pt>
                <c:pt idx="10">
                  <c:v>2894</c:v>
                </c:pt>
                <c:pt idx="11">
                  <c:v>2915</c:v>
                </c:pt>
              </c:numCache>
            </c:numRef>
          </c:val>
          <c:smooth val="0"/>
        </c:ser>
        <c:dLbls>
          <c:showLegendKey val="0"/>
          <c:showVal val="0"/>
          <c:showCatName val="0"/>
          <c:showSerName val="0"/>
          <c:showPercent val="0"/>
          <c:showBubbleSize val="0"/>
        </c:dLbls>
        <c:marker val="1"/>
        <c:smooth val="0"/>
        <c:axId val="1051399128"/>
        <c:axId val="1051398736"/>
      </c:lineChart>
      <c:catAx>
        <c:axId val="1051397952"/>
        <c:scaling>
          <c:orientation val="minMax"/>
        </c:scaling>
        <c:delete val="0"/>
        <c:axPos val="b"/>
        <c:numFmt formatCode="General" sourceLinked="1"/>
        <c:majorTickMark val="out"/>
        <c:minorTickMark val="none"/>
        <c:tickLblPos val="nextTo"/>
        <c:txPr>
          <a:bodyPr/>
          <a:lstStyle/>
          <a:p>
            <a:pPr>
              <a:defRPr>
                <a:latin typeface="Constantia" pitchFamily="18" charset="0"/>
              </a:defRPr>
            </a:pPr>
            <a:endParaRPr lang="sk-SK"/>
          </a:p>
        </c:txPr>
        <c:crossAx val="1051398344"/>
        <c:crosses val="autoZero"/>
        <c:auto val="1"/>
        <c:lblAlgn val="r"/>
        <c:lblOffset val="100"/>
        <c:noMultiLvlLbl val="0"/>
      </c:catAx>
      <c:valAx>
        <c:axId val="1051398344"/>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a:latin typeface="Constantia" pitchFamily="18" charset="0"/>
              </a:defRPr>
            </a:pPr>
            <a:endParaRPr lang="sk-SK"/>
          </a:p>
        </c:txPr>
        <c:crossAx val="1051397952"/>
        <c:crosses val="autoZero"/>
        <c:crossBetween val="between"/>
      </c:valAx>
      <c:valAx>
        <c:axId val="1051398736"/>
        <c:scaling>
          <c:orientation val="minMax"/>
          <c:max val="3000"/>
        </c:scaling>
        <c:delete val="0"/>
        <c:axPos val="r"/>
        <c:numFmt formatCode="#,##0" sourceLinked="1"/>
        <c:majorTickMark val="out"/>
        <c:minorTickMark val="none"/>
        <c:tickLblPos val="nextTo"/>
        <c:txPr>
          <a:bodyPr/>
          <a:lstStyle/>
          <a:p>
            <a:pPr>
              <a:defRPr>
                <a:latin typeface="Constantia" pitchFamily="18" charset="0"/>
              </a:defRPr>
            </a:pPr>
            <a:endParaRPr lang="sk-SK"/>
          </a:p>
        </c:txPr>
        <c:crossAx val="1051399128"/>
        <c:crosses val="max"/>
        <c:crossBetween val="between"/>
      </c:valAx>
      <c:catAx>
        <c:axId val="1051399128"/>
        <c:scaling>
          <c:orientation val="minMax"/>
        </c:scaling>
        <c:delete val="1"/>
        <c:axPos val="b"/>
        <c:numFmt formatCode="General" sourceLinked="1"/>
        <c:majorTickMark val="out"/>
        <c:minorTickMark val="none"/>
        <c:tickLblPos val="nextTo"/>
        <c:crossAx val="1051398736"/>
        <c:crosses val="autoZero"/>
        <c:auto val="1"/>
        <c:lblAlgn val="ctr"/>
        <c:lblOffset val="100"/>
        <c:noMultiLvlLbl val="0"/>
      </c:cat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33E-2"/>
          <c:y val="0.10250510352872559"/>
          <c:w val="0.87613670166229218"/>
          <c:h val="0.7815150189559632"/>
        </c:manualLayout>
      </c:layout>
      <c:bubbleChart>
        <c:varyColors val="0"/>
        <c:ser>
          <c:idx val="0"/>
          <c:order val="0"/>
          <c:tx>
            <c:strRef>
              <c:f>'G05'!$W$2</c:f>
              <c:strCache>
                <c:ptCount val="1"/>
                <c:pt idx="0">
                  <c:v>iba dlhový limit (41 obcí)</c:v>
                </c:pt>
              </c:strCache>
            </c:strRef>
          </c:tx>
          <c:spPr>
            <a:solidFill>
              <a:schemeClr val="bg1">
                <a:lumMod val="50000"/>
              </a:schemeClr>
            </a:solidFill>
          </c:spPr>
          <c:invertIfNegative val="0"/>
          <c:xVal>
            <c:numRef>
              <c:f>'G05'!$N:$N</c:f>
              <c:numCache>
                <c:formatCode>General</c:formatCode>
                <c:ptCount val="1048576"/>
                <c:pt idx="2" formatCode="0%">
                  <c:v>0</c:v>
                </c:pt>
                <c:pt idx="3" formatCode="0%">
                  <c:v>0</c:v>
                </c:pt>
                <c:pt idx="4" formatCode="0%">
                  <c:v>1.9277975723319855E-2</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2.0047184923425179</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0.64490679785992999</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7.9886945988756716E-2</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0.71228765501585845</c:v>
                </c:pt>
                <c:pt idx="96" formatCode="0%">
                  <c:v>0</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0</c:v>
                </c:pt>
                <c:pt idx="108" formatCode="0%">
                  <c:v>0</c:v>
                </c:pt>
                <c:pt idx="109" formatCode="0%">
                  <c:v>0</c:v>
                </c:pt>
                <c:pt idx="110" formatCode="0%">
                  <c:v>0</c:v>
                </c:pt>
                <c:pt idx="111" formatCode="0%">
                  <c:v>0</c:v>
                </c:pt>
                <c:pt idx="112" formatCode="0%">
                  <c:v>0</c:v>
                </c:pt>
                <c:pt idx="113" formatCode="0%">
                  <c:v>0</c:v>
                </c:pt>
                <c:pt idx="114" formatCode="0%">
                  <c:v>0</c:v>
                </c:pt>
                <c:pt idx="115" formatCode="0%">
                  <c:v>7.2097213263503324E-2</c:v>
                </c:pt>
                <c:pt idx="116" formatCode="0%">
                  <c:v>0</c:v>
                </c:pt>
                <c:pt idx="117" formatCode="0%">
                  <c:v>0</c:v>
                </c:pt>
                <c:pt idx="118" formatCode="0%">
                  <c:v>0</c:v>
                </c:pt>
                <c:pt idx="119" formatCode="0%">
                  <c:v>0</c:v>
                </c:pt>
                <c:pt idx="120" formatCode="0%">
                  <c:v>0</c:v>
                </c:pt>
                <c:pt idx="121" formatCode="0%">
                  <c:v>0</c:v>
                </c:pt>
                <c:pt idx="122" formatCode="0%">
                  <c:v>0</c:v>
                </c:pt>
                <c:pt idx="123" formatCode="0%">
                  <c:v>0</c:v>
                </c:pt>
                <c:pt idx="124" formatCode="0%">
                  <c:v>0</c:v>
                </c:pt>
                <c:pt idx="125" formatCode="0%">
                  <c:v>0</c:v>
                </c:pt>
                <c:pt idx="126" formatCode="0%">
                  <c:v>0</c:v>
                </c:pt>
                <c:pt idx="127" formatCode="0%">
                  <c:v>0</c:v>
                </c:pt>
                <c:pt idx="128" formatCode="0%">
                  <c:v>0</c:v>
                </c:pt>
                <c:pt idx="129" formatCode="0%">
                  <c:v>0</c:v>
                </c:pt>
                <c:pt idx="130" formatCode="0%">
                  <c:v>0</c:v>
                </c:pt>
                <c:pt idx="131" formatCode="0%">
                  <c:v>0</c:v>
                </c:pt>
                <c:pt idx="132" formatCode="0%">
                  <c:v>0</c:v>
                </c:pt>
                <c:pt idx="133" formatCode="0%">
                  <c:v>0</c:v>
                </c:pt>
                <c:pt idx="134" formatCode="0%">
                  <c:v>0</c:v>
                </c:pt>
                <c:pt idx="135" formatCode="0%">
                  <c:v>0</c:v>
                </c:pt>
                <c:pt idx="136" formatCode="0%">
                  <c:v>0</c:v>
                </c:pt>
                <c:pt idx="137" formatCode="0%">
                  <c:v>0</c:v>
                </c:pt>
                <c:pt idx="138" formatCode="0%">
                  <c:v>0</c:v>
                </c:pt>
                <c:pt idx="139" formatCode="0%">
                  <c:v>0</c:v>
                </c:pt>
                <c:pt idx="140" formatCode="0%">
                  <c:v>0</c:v>
                </c:pt>
                <c:pt idx="141" formatCode="0%">
                  <c:v>0</c:v>
                </c:pt>
                <c:pt idx="142" formatCode="0%">
                  <c:v>0</c:v>
                </c:pt>
                <c:pt idx="143" formatCode="0%">
                  <c:v>0.38000086751305601</c:v>
                </c:pt>
                <c:pt idx="144" formatCode="0%">
                  <c:v>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pt idx="163" formatCode="0%">
                  <c:v>0</c:v>
                </c:pt>
                <c:pt idx="164" formatCode="0%">
                  <c:v>0</c:v>
                </c:pt>
                <c:pt idx="165" formatCode="0%">
                  <c:v>0</c:v>
                </c:pt>
                <c:pt idx="166" formatCode="0%">
                  <c:v>0</c:v>
                </c:pt>
                <c:pt idx="167" formatCode="0%">
                  <c:v>0</c:v>
                </c:pt>
                <c:pt idx="168" formatCode="0%">
                  <c:v>0</c:v>
                </c:pt>
                <c:pt idx="169" formatCode="0%">
                  <c:v>0</c:v>
                </c:pt>
                <c:pt idx="170" formatCode="0%">
                  <c:v>0</c:v>
                </c:pt>
                <c:pt idx="171" formatCode="0%">
                  <c:v>0</c:v>
                </c:pt>
                <c:pt idx="172" formatCode="0%">
                  <c:v>0</c:v>
                </c:pt>
                <c:pt idx="173" formatCode="0%">
                  <c:v>0</c:v>
                </c:pt>
                <c:pt idx="174" formatCode="0%">
                  <c:v>0</c:v>
                </c:pt>
                <c:pt idx="175" formatCode="0%">
                  <c:v>0</c:v>
                </c:pt>
                <c:pt idx="176" formatCode="0%">
                  <c:v>0</c:v>
                </c:pt>
                <c:pt idx="177" formatCode="0%">
                  <c:v>0</c:v>
                </c:pt>
                <c:pt idx="178" formatCode="0%">
                  <c:v>0</c:v>
                </c:pt>
                <c:pt idx="179" formatCode="0%">
                  <c:v>0</c:v>
                </c:pt>
                <c:pt idx="180" formatCode="0%">
                  <c:v>0</c:v>
                </c:pt>
                <c:pt idx="181" formatCode="0%">
                  <c:v>0</c:v>
                </c:pt>
                <c:pt idx="182" formatCode="0%">
                  <c:v>0</c:v>
                </c:pt>
                <c:pt idx="183" formatCode="0%">
                  <c:v>0</c:v>
                </c:pt>
                <c:pt idx="184" formatCode="0%">
                  <c:v>0</c:v>
                </c:pt>
                <c:pt idx="185" formatCode="0%">
                  <c:v>0</c:v>
                </c:pt>
                <c:pt idx="186" formatCode="0%">
                  <c:v>0</c:v>
                </c:pt>
                <c:pt idx="187" formatCode="0%">
                  <c:v>0</c:v>
                </c:pt>
                <c:pt idx="188" formatCode="0%">
                  <c:v>0</c:v>
                </c:pt>
                <c:pt idx="189" formatCode="0%">
                  <c:v>0</c:v>
                </c:pt>
                <c:pt idx="190" formatCode="0%">
                  <c:v>0</c:v>
                </c:pt>
                <c:pt idx="191" formatCode="0%">
                  <c:v>0</c:v>
                </c:pt>
                <c:pt idx="192" formatCode="0%">
                  <c:v>0</c:v>
                </c:pt>
                <c:pt idx="193" formatCode="0%">
                  <c:v>0</c:v>
                </c:pt>
                <c:pt idx="194" formatCode="0%">
                  <c:v>0</c:v>
                </c:pt>
                <c:pt idx="195" formatCode="0%">
                  <c:v>0</c:v>
                </c:pt>
                <c:pt idx="196" formatCode="0%">
                  <c:v>0</c:v>
                </c:pt>
                <c:pt idx="197" formatCode="0%">
                  <c:v>0</c:v>
                </c:pt>
                <c:pt idx="198" formatCode="0%">
                  <c:v>0</c:v>
                </c:pt>
                <c:pt idx="199" formatCode="0%">
                  <c:v>0</c:v>
                </c:pt>
                <c:pt idx="200" formatCode="0%">
                  <c:v>0</c:v>
                </c:pt>
                <c:pt idx="201" formatCode="0%">
                  <c:v>0</c:v>
                </c:pt>
                <c:pt idx="202" formatCode="0%">
                  <c:v>0</c:v>
                </c:pt>
                <c:pt idx="203" formatCode="0%">
                  <c:v>0</c:v>
                </c:pt>
                <c:pt idx="204" formatCode="0%">
                  <c:v>0</c:v>
                </c:pt>
                <c:pt idx="205" formatCode="0%">
                  <c:v>0</c:v>
                </c:pt>
                <c:pt idx="206" formatCode="0%">
                  <c:v>0</c:v>
                </c:pt>
                <c:pt idx="207" formatCode="0%">
                  <c:v>0</c:v>
                </c:pt>
                <c:pt idx="208" formatCode="0%">
                  <c:v>0</c:v>
                </c:pt>
                <c:pt idx="209" formatCode="0%">
                  <c:v>0</c:v>
                </c:pt>
                <c:pt idx="210" formatCode="0%">
                  <c:v>0</c:v>
                </c:pt>
                <c:pt idx="211" formatCode="0%">
                  <c:v>0</c:v>
                </c:pt>
                <c:pt idx="212" formatCode="0%">
                  <c:v>0</c:v>
                </c:pt>
                <c:pt idx="213" formatCode="0%">
                  <c:v>0</c:v>
                </c:pt>
                <c:pt idx="214" formatCode="0%">
                  <c:v>0</c:v>
                </c:pt>
                <c:pt idx="215" formatCode="0%">
                  <c:v>0</c:v>
                </c:pt>
                <c:pt idx="216" formatCode="0%">
                  <c:v>0</c:v>
                </c:pt>
                <c:pt idx="217" formatCode="0%">
                  <c:v>0</c:v>
                </c:pt>
                <c:pt idx="218" formatCode="0%">
                  <c:v>0</c:v>
                </c:pt>
                <c:pt idx="219" formatCode="0%">
                  <c:v>0</c:v>
                </c:pt>
                <c:pt idx="220" formatCode="0%">
                  <c:v>0</c:v>
                </c:pt>
                <c:pt idx="221" formatCode="0%">
                  <c:v>0</c:v>
                </c:pt>
                <c:pt idx="222" formatCode="0%">
                  <c:v>0</c:v>
                </c:pt>
                <c:pt idx="223" formatCode="0%">
                  <c:v>0</c:v>
                </c:pt>
                <c:pt idx="224" formatCode="0%">
                  <c:v>0</c:v>
                </c:pt>
                <c:pt idx="225" formatCode="0%">
                  <c:v>0</c:v>
                </c:pt>
                <c:pt idx="226" formatCode="0%">
                  <c:v>0</c:v>
                </c:pt>
                <c:pt idx="227" formatCode="0%">
                  <c:v>0</c:v>
                </c:pt>
                <c:pt idx="228" formatCode="0%">
                  <c:v>0</c:v>
                </c:pt>
                <c:pt idx="229" formatCode="0%">
                  <c:v>0</c:v>
                </c:pt>
                <c:pt idx="230" formatCode="0%">
                  <c:v>0</c:v>
                </c:pt>
                <c:pt idx="231" formatCode="0%">
                  <c:v>0</c:v>
                </c:pt>
                <c:pt idx="232" formatCode="0%">
                  <c:v>0</c:v>
                </c:pt>
                <c:pt idx="233" formatCode="0%">
                  <c:v>0</c:v>
                </c:pt>
                <c:pt idx="234" formatCode="0%">
                  <c:v>0</c:v>
                </c:pt>
                <c:pt idx="235" formatCode="0%">
                  <c:v>0</c:v>
                </c:pt>
                <c:pt idx="236" formatCode="0%">
                  <c:v>0</c:v>
                </c:pt>
                <c:pt idx="237" formatCode="0%">
                  <c:v>0</c:v>
                </c:pt>
                <c:pt idx="238" formatCode="0%">
                  <c:v>0</c:v>
                </c:pt>
                <c:pt idx="239" formatCode="0%">
                  <c:v>0</c:v>
                </c:pt>
                <c:pt idx="240" formatCode="0%">
                  <c:v>0</c:v>
                </c:pt>
                <c:pt idx="241" formatCode="0%">
                  <c:v>0</c:v>
                </c:pt>
                <c:pt idx="242" formatCode="0%">
                  <c:v>0</c:v>
                </c:pt>
                <c:pt idx="243" formatCode="0%">
                  <c:v>0</c:v>
                </c:pt>
                <c:pt idx="244" formatCode="0%">
                  <c:v>0</c:v>
                </c:pt>
                <c:pt idx="245" formatCode="0%">
                  <c:v>0</c:v>
                </c:pt>
                <c:pt idx="246" formatCode="0%">
                  <c:v>0</c:v>
                </c:pt>
                <c:pt idx="247" formatCode="0%">
                  <c:v>0</c:v>
                </c:pt>
                <c:pt idx="248" formatCode="0%">
                  <c:v>0</c:v>
                </c:pt>
                <c:pt idx="249" formatCode="0%">
                  <c:v>0</c:v>
                </c:pt>
                <c:pt idx="250" formatCode="0%">
                  <c:v>0</c:v>
                </c:pt>
                <c:pt idx="251" formatCode="0%">
                  <c:v>0</c:v>
                </c:pt>
                <c:pt idx="252" formatCode="0%">
                  <c:v>0</c:v>
                </c:pt>
                <c:pt idx="253" formatCode="0%">
                  <c:v>0</c:v>
                </c:pt>
                <c:pt idx="254" formatCode="0%">
                  <c:v>0</c:v>
                </c:pt>
                <c:pt idx="255" formatCode="0%">
                  <c:v>0</c:v>
                </c:pt>
                <c:pt idx="256" formatCode="0%">
                  <c:v>0</c:v>
                </c:pt>
                <c:pt idx="257" formatCode="0%">
                  <c:v>0</c:v>
                </c:pt>
                <c:pt idx="258" formatCode="0%">
                  <c:v>0</c:v>
                </c:pt>
                <c:pt idx="259" formatCode="0%">
                  <c:v>0</c:v>
                </c:pt>
                <c:pt idx="260" formatCode="0%">
                  <c:v>0</c:v>
                </c:pt>
                <c:pt idx="261" formatCode="0%">
                  <c:v>0</c:v>
                </c:pt>
                <c:pt idx="262" formatCode="0%">
                  <c:v>0</c:v>
                </c:pt>
                <c:pt idx="263" formatCode="0%">
                  <c:v>8.0267797382709408E-2</c:v>
                </c:pt>
                <c:pt idx="264" formatCode="0%">
                  <c:v>0</c:v>
                </c:pt>
                <c:pt idx="265" formatCode="0%">
                  <c:v>0</c:v>
                </c:pt>
                <c:pt idx="266" formatCode="0%">
                  <c:v>0</c:v>
                </c:pt>
                <c:pt idx="267" formatCode="0%">
                  <c:v>0</c:v>
                </c:pt>
                <c:pt idx="268" formatCode="0%">
                  <c:v>0</c:v>
                </c:pt>
                <c:pt idx="269" formatCode="0%">
                  <c:v>0</c:v>
                </c:pt>
                <c:pt idx="270" formatCode="0%">
                  <c:v>0</c:v>
                </c:pt>
                <c:pt idx="271" formatCode="0%">
                  <c:v>0</c:v>
                </c:pt>
                <c:pt idx="272" formatCode="0%">
                  <c:v>0</c:v>
                </c:pt>
                <c:pt idx="273" formatCode="0%">
                  <c:v>0</c:v>
                </c:pt>
                <c:pt idx="274" formatCode="0%">
                  <c:v>0</c:v>
                </c:pt>
                <c:pt idx="275" formatCode="0%">
                  <c:v>0</c:v>
                </c:pt>
                <c:pt idx="276" formatCode="0%">
                  <c:v>0</c:v>
                </c:pt>
                <c:pt idx="277" formatCode="0%">
                  <c:v>0</c:v>
                </c:pt>
                <c:pt idx="278" formatCode="0%">
                  <c:v>0</c:v>
                </c:pt>
                <c:pt idx="279" formatCode="0%">
                  <c:v>0</c:v>
                </c:pt>
                <c:pt idx="280" formatCode="0%">
                  <c:v>0</c:v>
                </c:pt>
                <c:pt idx="281" formatCode="0%">
                  <c:v>0</c:v>
                </c:pt>
                <c:pt idx="282" formatCode="0%">
                  <c:v>0</c:v>
                </c:pt>
                <c:pt idx="283" formatCode="0%">
                  <c:v>0</c:v>
                </c:pt>
                <c:pt idx="284" formatCode="0%">
                  <c:v>0</c:v>
                </c:pt>
                <c:pt idx="285" formatCode="0%">
                  <c:v>0</c:v>
                </c:pt>
                <c:pt idx="286" formatCode="0%">
                  <c:v>0</c:v>
                </c:pt>
                <c:pt idx="287" formatCode="0%">
                  <c:v>0</c:v>
                </c:pt>
                <c:pt idx="288" formatCode="0%">
                  <c:v>0</c:v>
                </c:pt>
                <c:pt idx="289" formatCode="0%">
                  <c:v>0</c:v>
                </c:pt>
                <c:pt idx="290" formatCode="0%">
                  <c:v>0</c:v>
                </c:pt>
                <c:pt idx="291" formatCode="0%">
                  <c:v>0</c:v>
                </c:pt>
                <c:pt idx="292" formatCode="0%">
                  <c:v>0</c:v>
                </c:pt>
                <c:pt idx="293" formatCode="0%">
                  <c:v>0</c:v>
                </c:pt>
                <c:pt idx="294" formatCode="0%">
                  <c:v>0</c:v>
                </c:pt>
                <c:pt idx="295" formatCode="0%">
                  <c:v>0</c:v>
                </c:pt>
                <c:pt idx="296" formatCode="0%">
                  <c:v>0</c:v>
                </c:pt>
                <c:pt idx="297" formatCode="0%">
                  <c:v>0</c:v>
                </c:pt>
                <c:pt idx="298" formatCode="0%">
                  <c:v>0</c:v>
                </c:pt>
                <c:pt idx="299" formatCode="0%">
                  <c:v>0</c:v>
                </c:pt>
                <c:pt idx="300" formatCode="0%">
                  <c:v>0</c:v>
                </c:pt>
                <c:pt idx="301" formatCode="0%">
                  <c:v>0</c:v>
                </c:pt>
                <c:pt idx="302" formatCode="0%">
                  <c:v>0</c:v>
                </c:pt>
                <c:pt idx="303" formatCode="0%">
                  <c:v>0</c:v>
                </c:pt>
                <c:pt idx="304" formatCode="0%">
                  <c:v>0</c:v>
                </c:pt>
                <c:pt idx="305" formatCode="0%">
                  <c:v>0</c:v>
                </c:pt>
                <c:pt idx="306" formatCode="0%">
                  <c:v>0</c:v>
                </c:pt>
                <c:pt idx="307" formatCode="0%">
                  <c:v>2.1024962866177725E-2</c:v>
                </c:pt>
                <c:pt idx="308" formatCode="0%">
                  <c:v>0</c:v>
                </c:pt>
                <c:pt idx="309" formatCode="0%">
                  <c:v>0</c:v>
                </c:pt>
                <c:pt idx="310" formatCode="0%">
                  <c:v>0</c:v>
                </c:pt>
                <c:pt idx="311" formatCode="0%">
                  <c:v>0</c:v>
                </c:pt>
                <c:pt idx="312" formatCode="0%">
                  <c:v>0</c:v>
                </c:pt>
                <c:pt idx="313" formatCode="0%">
                  <c:v>0</c:v>
                </c:pt>
                <c:pt idx="314" formatCode="0%">
                  <c:v>0.1638409965591863</c:v>
                </c:pt>
                <c:pt idx="315" formatCode="0%">
                  <c:v>0</c:v>
                </c:pt>
                <c:pt idx="316" formatCode="0%">
                  <c:v>0.55804979575930502</c:v>
                </c:pt>
                <c:pt idx="317" formatCode="0%">
                  <c:v>0</c:v>
                </c:pt>
                <c:pt idx="318" formatCode="0%">
                  <c:v>0</c:v>
                </c:pt>
                <c:pt idx="319" formatCode="0%">
                  <c:v>0</c:v>
                </c:pt>
                <c:pt idx="320" formatCode="0%">
                  <c:v>0</c:v>
                </c:pt>
                <c:pt idx="321" formatCode="0%">
                  <c:v>0</c:v>
                </c:pt>
                <c:pt idx="322" formatCode="0%">
                  <c:v>0</c:v>
                </c:pt>
                <c:pt idx="323" formatCode="0%">
                  <c:v>0</c:v>
                </c:pt>
                <c:pt idx="324" formatCode="0%">
                  <c:v>0</c:v>
                </c:pt>
                <c:pt idx="325" formatCode="0%">
                  <c:v>0</c:v>
                </c:pt>
                <c:pt idx="326" formatCode="0%">
                  <c:v>0</c:v>
                </c:pt>
                <c:pt idx="327" formatCode="0%">
                  <c:v>0</c:v>
                </c:pt>
                <c:pt idx="328" formatCode="0%">
                  <c:v>0.10961637776087732</c:v>
                </c:pt>
                <c:pt idx="329" formatCode="0%">
                  <c:v>0</c:v>
                </c:pt>
                <c:pt idx="330" formatCode="0%">
                  <c:v>0</c:v>
                </c:pt>
                <c:pt idx="331" formatCode="0%">
                  <c:v>0</c:v>
                </c:pt>
                <c:pt idx="332" formatCode="0%">
                  <c:v>0</c:v>
                </c:pt>
                <c:pt idx="333" formatCode="0%">
                  <c:v>0</c:v>
                </c:pt>
                <c:pt idx="334" formatCode="0%">
                  <c:v>0</c:v>
                </c:pt>
                <c:pt idx="335" formatCode="0%">
                  <c:v>0</c:v>
                </c:pt>
                <c:pt idx="336" formatCode="0%">
                  <c:v>0</c:v>
                </c:pt>
                <c:pt idx="337" formatCode="0%">
                  <c:v>0</c:v>
                </c:pt>
                <c:pt idx="338" formatCode="0%">
                  <c:v>0</c:v>
                </c:pt>
                <c:pt idx="339" formatCode="0%">
                  <c:v>0</c:v>
                </c:pt>
                <c:pt idx="340" formatCode="0%">
                  <c:v>0</c:v>
                </c:pt>
                <c:pt idx="341" formatCode="0%">
                  <c:v>0</c:v>
                </c:pt>
                <c:pt idx="342" formatCode="0%">
                  <c:v>0</c:v>
                </c:pt>
                <c:pt idx="343" formatCode="0%">
                  <c:v>0</c:v>
                </c:pt>
                <c:pt idx="344" formatCode="0%">
                  <c:v>0</c:v>
                </c:pt>
                <c:pt idx="345" formatCode="0%">
                  <c:v>0</c:v>
                </c:pt>
                <c:pt idx="346" formatCode="0%">
                  <c:v>0</c:v>
                </c:pt>
                <c:pt idx="347" formatCode="0%">
                  <c:v>0</c:v>
                </c:pt>
                <c:pt idx="348" formatCode="0%">
                  <c:v>0</c:v>
                </c:pt>
                <c:pt idx="349" formatCode="0%">
                  <c:v>0</c:v>
                </c:pt>
                <c:pt idx="350" formatCode="0%">
                  <c:v>0</c:v>
                </c:pt>
                <c:pt idx="351" formatCode="0%">
                  <c:v>0</c:v>
                </c:pt>
                <c:pt idx="352" formatCode="0%">
                  <c:v>0</c:v>
                </c:pt>
                <c:pt idx="353" formatCode="0%">
                  <c:v>0</c:v>
                </c:pt>
                <c:pt idx="354" formatCode="0%">
                  <c:v>0</c:v>
                </c:pt>
                <c:pt idx="355" formatCode="0%">
                  <c:v>0</c:v>
                </c:pt>
                <c:pt idx="356" formatCode="0%">
                  <c:v>0</c:v>
                </c:pt>
                <c:pt idx="357" formatCode="0%">
                  <c:v>0</c:v>
                </c:pt>
                <c:pt idx="358" formatCode="0%">
                  <c:v>0</c:v>
                </c:pt>
                <c:pt idx="359" formatCode="0%">
                  <c:v>0</c:v>
                </c:pt>
                <c:pt idx="360" formatCode="0%">
                  <c:v>0</c:v>
                </c:pt>
                <c:pt idx="361" formatCode="0%">
                  <c:v>0</c:v>
                </c:pt>
                <c:pt idx="362" formatCode="0%">
                  <c:v>0</c:v>
                </c:pt>
                <c:pt idx="363" formatCode="0%">
                  <c:v>0</c:v>
                </c:pt>
                <c:pt idx="364" formatCode="0%">
                  <c:v>0</c:v>
                </c:pt>
                <c:pt idx="365" formatCode="0%">
                  <c:v>0</c:v>
                </c:pt>
                <c:pt idx="366" formatCode="0%">
                  <c:v>0</c:v>
                </c:pt>
                <c:pt idx="367" formatCode="0%">
                  <c:v>0</c:v>
                </c:pt>
                <c:pt idx="368" formatCode="0%">
                  <c:v>0</c:v>
                </c:pt>
                <c:pt idx="369" formatCode="0%">
                  <c:v>0</c:v>
                </c:pt>
                <c:pt idx="370" formatCode="0%">
                  <c:v>0</c:v>
                </c:pt>
                <c:pt idx="371" formatCode="0%">
                  <c:v>0</c:v>
                </c:pt>
                <c:pt idx="372" formatCode="0%">
                  <c:v>0</c:v>
                </c:pt>
                <c:pt idx="373" formatCode="0%">
                  <c:v>0</c:v>
                </c:pt>
                <c:pt idx="374" formatCode="0%">
                  <c:v>0</c:v>
                </c:pt>
                <c:pt idx="375" formatCode="0%">
                  <c:v>0</c:v>
                </c:pt>
                <c:pt idx="376" formatCode="0%">
                  <c:v>0</c:v>
                </c:pt>
                <c:pt idx="377" formatCode="0%">
                  <c:v>0</c:v>
                </c:pt>
                <c:pt idx="378" formatCode="0%">
                  <c:v>0</c:v>
                </c:pt>
                <c:pt idx="379" formatCode="0%">
                  <c:v>0</c:v>
                </c:pt>
                <c:pt idx="380" formatCode="0%">
                  <c:v>0</c:v>
                </c:pt>
                <c:pt idx="381" formatCode="0%">
                  <c:v>0</c:v>
                </c:pt>
                <c:pt idx="382" formatCode="0%">
                  <c:v>0</c:v>
                </c:pt>
                <c:pt idx="383" formatCode="0%">
                  <c:v>0</c:v>
                </c:pt>
                <c:pt idx="384" formatCode="0%">
                  <c:v>0</c:v>
                </c:pt>
                <c:pt idx="385" formatCode="0%">
                  <c:v>0</c:v>
                </c:pt>
                <c:pt idx="386" formatCode="0%">
                  <c:v>0</c:v>
                </c:pt>
                <c:pt idx="387" formatCode="0%">
                  <c:v>0</c:v>
                </c:pt>
                <c:pt idx="388" formatCode="0%">
                  <c:v>0</c:v>
                </c:pt>
                <c:pt idx="389" formatCode="0%">
                  <c:v>0</c:v>
                </c:pt>
                <c:pt idx="390" formatCode="0%">
                  <c:v>0</c:v>
                </c:pt>
                <c:pt idx="391" formatCode="0%">
                  <c:v>0</c:v>
                </c:pt>
                <c:pt idx="392" formatCode="0%">
                  <c:v>0</c:v>
                </c:pt>
                <c:pt idx="393" formatCode="0%">
                  <c:v>0</c:v>
                </c:pt>
                <c:pt idx="394" formatCode="0%">
                  <c:v>0</c:v>
                </c:pt>
                <c:pt idx="395" formatCode="0%">
                  <c:v>0</c:v>
                </c:pt>
                <c:pt idx="396" formatCode="0%">
                  <c:v>0</c:v>
                </c:pt>
                <c:pt idx="397" formatCode="0%">
                  <c:v>0</c:v>
                </c:pt>
                <c:pt idx="398" formatCode="0%">
                  <c:v>0.40807374357571563</c:v>
                </c:pt>
                <c:pt idx="399" formatCode="0%">
                  <c:v>0</c:v>
                </c:pt>
                <c:pt idx="400" formatCode="0%">
                  <c:v>0</c:v>
                </c:pt>
                <c:pt idx="401" formatCode="0%">
                  <c:v>0</c:v>
                </c:pt>
                <c:pt idx="402" formatCode="0%">
                  <c:v>0</c:v>
                </c:pt>
                <c:pt idx="403" formatCode="0%">
                  <c:v>0</c:v>
                </c:pt>
                <c:pt idx="404" formatCode="0%">
                  <c:v>0</c:v>
                </c:pt>
                <c:pt idx="405" formatCode="0%">
                  <c:v>0</c:v>
                </c:pt>
                <c:pt idx="406" formatCode="0%">
                  <c:v>0</c:v>
                </c:pt>
                <c:pt idx="407" formatCode="0%">
                  <c:v>0</c:v>
                </c:pt>
                <c:pt idx="408" formatCode="0%">
                  <c:v>0</c:v>
                </c:pt>
                <c:pt idx="409" formatCode="0%">
                  <c:v>0</c:v>
                </c:pt>
                <c:pt idx="410" formatCode="0%">
                  <c:v>0</c:v>
                </c:pt>
                <c:pt idx="411" formatCode="0%">
                  <c:v>0</c:v>
                </c:pt>
                <c:pt idx="412" formatCode="0%">
                  <c:v>0</c:v>
                </c:pt>
                <c:pt idx="413" formatCode="0%">
                  <c:v>0</c:v>
                </c:pt>
                <c:pt idx="414" formatCode="0%">
                  <c:v>0</c:v>
                </c:pt>
                <c:pt idx="415" formatCode="0%">
                  <c:v>0</c:v>
                </c:pt>
                <c:pt idx="416" formatCode="0%">
                  <c:v>0</c:v>
                </c:pt>
                <c:pt idx="417" formatCode="0%">
                  <c:v>0</c:v>
                </c:pt>
                <c:pt idx="418" formatCode="0%">
                  <c:v>0</c:v>
                </c:pt>
                <c:pt idx="419" formatCode="0%">
                  <c:v>0</c:v>
                </c:pt>
                <c:pt idx="420" formatCode="0%">
                  <c:v>0</c:v>
                </c:pt>
                <c:pt idx="421" formatCode="0%">
                  <c:v>0</c:v>
                </c:pt>
                <c:pt idx="422" formatCode="0%">
                  <c:v>0</c:v>
                </c:pt>
                <c:pt idx="423" formatCode="0%">
                  <c:v>0</c:v>
                </c:pt>
                <c:pt idx="424" formatCode="0%">
                  <c:v>0</c:v>
                </c:pt>
                <c:pt idx="425" formatCode="0%">
                  <c:v>0</c:v>
                </c:pt>
                <c:pt idx="426" formatCode="0%">
                  <c:v>0</c:v>
                </c:pt>
                <c:pt idx="427" formatCode="0%">
                  <c:v>0</c:v>
                </c:pt>
                <c:pt idx="428" formatCode="0%">
                  <c:v>0</c:v>
                </c:pt>
                <c:pt idx="429" formatCode="0%">
                  <c:v>0</c:v>
                </c:pt>
                <c:pt idx="430" formatCode="0%">
                  <c:v>0</c:v>
                </c:pt>
                <c:pt idx="431" formatCode="0%">
                  <c:v>0</c:v>
                </c:pt>
                <c:pt idx="432" formatCode="0%">
                  <c:v>0</c:v>
                </c:pt>
                <c:pt idx="433" formatCode="0%">
                  <c:v>0</c:v>
                </c:pt>
                <c:pt idx="434" formatCode="0%">
                  <c:v>0</c:v>
                </c:pt>
                <c:pt idx="435" formatCode="0%">
                  <c:v>0</c:v>
                </c:pt>
                <c:pt idx="436" formatCode="0%">
                  <c:v>0</c:v>
                </c:pt>
                <c:pt idx="437" formatCode="0%">
                  <c:v>0</c:v>
                </c:pt>
                <c:pt idx="438" formatCode="0%">
                  <c:v>0</c:v>
                </c:pt>
                <c:pt idx="439" formatCode="0%">
                  <c:v>0</c:v>
                </c:pt>
                <c:pt idx="440" formatCode="0%">
                  <c:v>0</c:v>
                </c:pt>
                <c:pt idx="441" formatCode="0%">
                  <c:v>0</c:v>
                </c:pt>
                <c:pt idx="442" formatCode="0%">
                  <c:v>0</c:v>
                </c:pt>
                <c:pt idx="443" formatCode="0%">
                  <c:v>0</c:v>
                </c:pt>
                <c:pt idx="444" formatCode="0%">
                  <c:v>0</c:v>
                </c:pt>
                <c:pt idx="445" formatCode="0%">
                  <c:v>0</c:v>
                </c:pt>
                <c:pt idx="446" formatCode="0%">
                  <c:v>0</c:v>
                </c:pt>
                <c:pt idx="447" formatCode="0%">
                  <c:v>0</c:v>
                </c:pt>
                <c:pt idx="448" formatCode="0%">
                  <c:v>0</c:v>
                </c:pt>
                <c:pt idx="449" formatCode="0%">
                  <c:v>0</c:v>
                </c:pt>
                <c:pt idx="450" formatCode="0%">
                  <c:v>0</c:v>
                </c:pt>
                <c:pt idx="451" formatCode="0%">
                  <c:v>0</c:v>
                </c:pt>
                <c:pt idx="452" formatCode="0%">
                  <c:v>0</c:v>
                </c:pt>
                <c:pt idx="453" formatCode="0%">
                  <c:v>0.25493856881263371</c:v>
                </c:pt>
                <c:pt idx="454" formatCode="0%">
                  <c:v>0</c:v>
                </c:pt>
                <c:pt idx="455" formatCode="0%">
                  <c:v>0</c:v>
                </c:pt>
                <c:pt idx="456" formatCode="0%">
                  <c:v>0</c:v>
                </c:pt>
                <c:pt idx="457" formatCode="0%">
                  <c:v>0</c:v>
                </c:pt>
                <c:pt idx="458" formatCode="0%">
                  <c:v>0</c:v>
                </c:pt>
                <c:pt idx="459" formatCode="0%">
                  <c:v>0</c:v>
                </c:pt>
                <c:pt idx="460" formatCode="0%">
                  <c:v>0</c:v>
                </c:pt>
                <c:pt idx="461" formatCode="0%">
                  <c:v>0</c:v>
                </c:pt>
                <c:pt idx="462" formatCode="0%">
                  <c:v>0</c:v>
                </c:pt>
                <c:pt idx="463" formatCode="0%">
                  <c:v>0</c:v>
                </c:pt>
                <c:pt idx="464" formatCode="0%">
                  <c:v>0</c:v>
                </c:pt>
                <c:pt idx="465" formatCode="0%">
                  <c:v>0</c:v>
                </c:pt>
                <c:pt idx="466" formatCode="0%">
                  <c:v>0</c:v>
                </c:pt>
                <c:pt idx="467" formatCode="0%">
                  <c:v>0</c:v>
                </c:pt>
                <c:pt idx="468" formatCode="0%">
                  <c:v>0</c:v>
                </c:pt>
                <c:pt idx="469" formatCode="0%">
                  <c:v>0</c:v>
                </c:pt>
                <c:pt idx="470" formatCode="0%">
                  <c:v>0</c:v>
                </c:pt>
                <c:pt idx="471" formatCode="0%">
                  <c:v>0</c:v>
                </c:pt>
                <c:pt idx="472" formatCode="0%">
                  <c:v>0</c:v>
                </c:pt>
                <c:pt idx="473" formatCode="0%">
                  <c:v>0</c:v>
                </c:pt>
                <c:pt idx="474" formatCode="0%">
                  <c:v>0</c:v>
                </c:pt>
                <c:pt idx="475" formatCode="0%">
                  <c:v>0</c:v>
                </c:pt>
                <c:pt idx="476" formatCode="0%">
                  <c:v>0</c:v>
                </c:pt>
                <c:pt idx="477" formatCode="0%">
                  <c:v>0</c:v>
                </c:pt>
                <c:pt idx="478" formatCode="0%">
                  <c:v>0</c:v>
                </c:pt>
                <c:pt idx="479" formatCode="0%">
                  <c:v>0</c:v>
                </c:pt>
                <c:pt idx="480" formatCode="0%">
                  <c:v>0</c:v>
                </c:pt>
                <c:pt idx="481" formatCode="0%">
                  <c:v>0</c:v>
                </c:pt>
                <c:pt idx="482" formatCode="0%">
                  <c:v>0</c:v>
                </c:pt>
                <c:pt idx="483" formatCode="0%">
                  <c:v>0</c:v>
                </c:pt>
                <c:pt idx="484" formatCode="0%">
                  <c:v>0</c:v>
                </c:pt>
                <c:pt idx="485" formatCode="0%">
                  <c:v>0</c:v>
                </c:pt>
                <c:pt idx="486" formatCode="0%">
                  <c:v>0</c:v>
                </c:pt>
                <c:pt idx="487" formatCode="0%">
                  <c:v>0</c:v>
                </c:pt>
                <c:pt idx="488" formatCode="0%">
                  <c:v>0</c:v>
                </c:pt>
                <c:pt idx="489" formatCode="0%">
                  <c:v>0</c:v>
                </c:pt>
                <c:pt idx="490" formatCode="0%">
                  <c:v>0</c:v>
                </c:pt>
                <c:pt idx="491" formatCode="0%">
                  <c:v>0</c:v>
                </c:pt>
                <c:pt idx="492" formatCode="0%">
                  <c:v>0</c:v>
                </c:pt>
                <c:pt idx="493" formatCode="0%">
                  <c:v>0</c:v>
                </c:pt>
                <c:pt idx="494" formatCode="0%">
                  <c:v>0</c:v>
                </c:pt>
                <c:pt idx="495" formatCode="0%">
                  <c:v>0</c:v>
                </c:pt>
                <c:pt idx="496" formatCode="0%">
                  <c:v>0</c:v>
                </c:pt>
                <c:pt idx="497" formatCode="0%">
                  <c:v>0</c:v>
                </c:pt>
                <c:pt idx="498" formatCode="0%">
                  <c:v>0</c:v>
                </c:pt>
                <c:pt idx="499" formatCode="0%">
                  <c:v>0</c:v>
                </c:pt>
                <c:pt idx="500" formatCode="0%">
                  <c:v>0</c:v>
                </c:pt>
                <c:pt idx="501" formatCode="0%">
                  <c:v>0</c:v>
                </c:pt>
                <c:pt idx="502" formatCode="0%">
                  <c:v>0</c:v>
                </c:pt>
                <c:pt idx="503" formatCode="0%">
                  <c:v>0</c:v>
                </c:pt>
                <c:pt idx="504" formatCode="0%">
                  <c:v>0</c:v>
                </c:pt>
                <c:pt idx="505" formatCode="0%">
                  <c:v>0</c:v>
                </c:pt>
                <c:pt idx="506" formatCode="0%">
                  <c:v>0</c:v>
                </c:pt>
                <c:pt idx="507" formatCode="0%">
                  <c:v>0</c:v>
                </c:pt>
                <c:pt idx="508" formatCode="0%">
                  <c:v>0</c:v>
                </c:pt>
                <c:pt idx="509" formatCode="0%">
                  <c:v>0</c:v>
                </c:pt>
                <c:pt idx="510" formatCode="0%">
                  <c:v>0</c:v>
                </c:pt>
                <c:pt idx="511" formatCode="0%">
                  <c:v>0</c:v>
                </c:pt>
                <c:pt idx="512" formatCode="0%">
                  <c:v>0</c:v>
                </c:pt>
                <c:pt idx="513" formatCode="0%">
                  <c:v>0</c:v>
                </c:pt>
                <c:pt idx="514" formatCode="0%">
                  <c:v>0</c:v>
                </c:pt>
                <c:pt idx="515" formatCode="0%">
                  <c:v>0</c:v>
                </c:pt>
                <c:pt idx="516" formatCode="0%">
                  <c:v>0</c:v>
                </c:pt>
                <c:pt idx="517" formatCode="0%">
                  <c:v>0</c:v>
                </c:pt>
                <c:pt idx="518" formatCode="0%">
                  <c:v>0</c:v>
                </c:pt>
                <c:pt idx="519" formatCode="0%">
                  <c:v>0</c:v>
                </c:pt>
                <c:pt idx="520" formatCode="0%">
                  <c:v>0</c:v>
                </c:pt>
                <c:pt idx="521" formatCode="0%">
                  <c:v>0</c:v>
                </c:pt>
                <c:pt idx="522" formatCode="0%">
                  <c:v>0</c:v>
                </c:pt>
                <c:pt idx="523" formatCode="0%">
                  <c:v>0</c:v>
                </c:pt>
                <c:pt idx="524" formatCode="0%">
                  <c:v>0</c:v>
                </c:pt>
                <c:pt idx="525" formatCode="0%">
                  <c:v>0</c:v>
                </c:pt>
                <c:pt idx="526" formatCode="0%">
                  <c:v>0</c:v>
                </c:pt>
                <c:pt idx="527" formatCode="0%">
                  <c:v>0</c:v>
                </c:pt>
                <c:pt idx="528" formatCode="0%">
                  <c:v>0</c:v>
                </c:pt>
                <c:pt idx="529" formatCode="0%">
                  <c:v>0</c:v>
                </c:pt>
                <c:pt idx="530" formatCode="0%">
                  <c:v>0</c:v>
                </c:pt>
                <c:pt idx="531" formatCode="0%">
                  <c:v>0.13953809192886349</c:v>
                </c:pt>
                <c:pt idx="532" formatCode="0%">
                  <c:v>0</c:v>
                </c:pt>
                <c:pt idx="533" formatCode="0%">
                  <c:v>0</c:v>
                </c:pt>
                <c:pt idx="534" formatCode="0%">
                  <c:v>0</c:v>
                </c:pt>
                <c:pt idx="535" formatCode="0%">
                  <c:v>0</c:v>
                </c:pt>
                <c:pt idx="536" formatCode="0%">
                  <c:v>0</c:v>
                </c:pt>
                <c:pt idx="537" formatCode="0%">
                  <c:v>0</c:v>
                </c:pt>
                <c:pt idx="538" formatCode="0%">
                  <c:v>0</c:v>
                </c:pt>
                <c:pt idx="539" formatCode="0%">
                  <c:v>3.9536134752609434E-2</c:v>
                </c:pt>
                <c:pt idx="540" formatCode="0%">
                  <c:v>0</c:v>
                </c:pt>
                <c:pt idx="541" formatCode="0%">
                  <c:v>0</c:v>
                </c:pt>
                <c:pt idx="542" formatCode="0%">
                  <c:v>0</c:v>
                </c:pt>
                <c:pt idx="543" formatCode="0%">
                  <c:v>0</c:v>
                </c:pt>
                <c:pt idx="544" formatCode="0%">
                  <c:v>0</c:v>
                </c:pt>
                <c:pt idx="545" formatCode="0%">
                  <c:v>0</c:v>
                </c:pt>
                <c:pt idx="546" formatCode="0%">
                  <c:v>0</c:v>
                </c:pt>
                <c:pt idx="547" formatCode="0%">
                  <c:v>0</c:v>
                </c:pt>
                <c:pt idx="548" formatCode="0%">
                  <c:v>0</c:v>
                </c:pt>
                <c:pt idx="549" formatCode="0%">
                  <c:v>0</c:v>
                </c:pt>
                <c:pt idx="550" formatCode="0%">
                  <c:v>9.154022749958067E-2</c:v>
                </c:pt>
                <c:pt idx="551" formatCode="0%">
                  <c:v>0</c:v>
                </c:pt>
                <c:pt idx="552" formatCode="0%">
                  <c:v>0</c:v>
                </c:pt>
                <c:pt idx="553" formatCode="0%">
                  <c:v>0</c:v>
                </c:pt>
                <c:pt idx="554" formatCode="0%">
                  <c:v>0</c:v>
                </c:pt>
                <c:pt idx="555" formatCode="0%">
                  <c:v>0</c:v>
                </c:pt>
                <c:pt idx="556" formatCode="0%">
                  <c:v>0</c:v>
                </c:pt>
                <c:pt idx="557" formatCode="0%">
                  <c:v>0</c:v>
                </c:pt>
                <c:pt idx="558" formatCode="0%">
                  <c:v>0</c:v>
                </c:pt>
                <c:pt idx="559" formatCode="0%">
                  <c:v>0</c:v>
                </c:pt>
                <c:pt idx="560" formatCode="0%">
                  <c:v>0</c:v>
                </c:pt>
                <c:pt idx="561" formatCode="0%">
                  <c:v>0</c:v>
                </c:pt>
                <c:pt idx="562" formatCode="0%">
                  <c:v>0</c:v>
                </c:pt>
                <c:pt idx="563" formatCode="0%">
                  <c:v>0</c:v>
                </c:pt>
                <c:pt idx="564" formatCode="0%">
                  <c:v>0</c:v>
                </c:pt>
                <c:pt idx="565" formatCode="0%">
                  <c:v>0</c:v>
                </c:pt>
                <c:pt idx="566" formatCode="0%">
                  <c:v>0</c:v>
                </c:pt>
                <c:pt idx="567" formatCode="0%">
                  <c:v>0</c:v>
                </c:pt>
                <c:pt idx="568" formatCode="0%">
                  <c:v>0</c:v>
                </c:pt>
                <c:pt idx="569" formatCode="0%">
                  <c:v>0</c:v>
                </c:pt>
                <c:pt idx="570" formatCode="0%">
                  <c:v>0</c:v>
                </c:pt>
                <c:pt idx="571" formatCode="0%">
                  <c:v>0</c:v>
                </c:pt>
                <c:pt idx="572" formatCode="0%">
                  <c:v>0</c:v>
                </c:pt>
                <c:pt idx="573" formatCode="0%">
                  <c:v>0</c:v>
                </c:pt>
                <c:pt idx="574" formatCode="0%">
                  <c:v>0</c:v>
                </c:pt>
                <c:pt idx="575" formatCode="0%">
                  <c:v>0</c:v>
                </c:pt>
                <c:pt idx="576" formatCode="0%">
                  <c:v>0.15521771212358004</c:v>
                </c:pt>
                <c:pt idx="577" formatCode="0%">
                  <c:v>0</c:v>
                </c:pt>
                <c:pt idx="578" formatCode="0%">
                  <c:v>0</c:v>
                </c:pt>
                <c:pt idx="579" formatCode="0%">
                  <c:v>0</c:v>
                </c:pt>
                <c:pt idx="580" formatCode="0%">
                  <c:v>0</c:v>
                </c:pt>
                <c:pt idx="581" formatCode="0%">
                  <c:v>0</c:v>
                </c:pt>
                <c:pt idx="582" formatCode="0%">
                  <c:v>0</c:v>
                </c:pt>
                <c:pt idx="583" formatCode="0%">
                  <c:v>0</c:v>
                </c:pt>
                <c:pt idx="584" formatCode="0%">
                  <c:v>0</c:v>
                </c:pt>
                <c:pt idx="585" formatCode="0%">
                  <c:v>0</c:v>
                </c:pt>
                <c:pt idx="586" formatCode="0%">
                  <c:v>0</c:v>
                </c:pt>
                <c:pt idx="587" formatCode="0%">
                  <c:v>0</c:v>
                </c:pt>
                <c:pt idx="588" formatCode="0%">
                  <c:v>0</c:v>
                </c:pt>
                <c:pt idx="589" formatCode="0%">
                  <c:v>0</c:v>
                </c:pt>
                <c:pt idx="590" formatCode="0%">
                  <c:v>2.5660033893986176E-2</c:v>
                </c:pt>
                <c:pt idx="591" formatCode="0%">
                  <c:v>0</c:v>
                </c:pt>
                <c:pt idx="592" formatCode="0%">
                  <c:v>0</c:v>
                </c:pt>
                <c:pt idx="593" formatCode="0%">
                  <c:v>0</c:v>
                </c:pt>
                <c:pt idx="594" formatCode="0%">
                  <c:v>0</c:v>
                </c:pt>
                <c:pt idx="595" formatCode="0%">
                  <c:v>0</c:v>
                </c:pt>
                <c:pt idx="596" formatCode="0%">
                  <c:v>0</c:v>
                </c:pt>
                <c:pt idx="597" formatCode="0%">
                  <c:v>0</c:v>
                </c:pt>
                <c:pt idx="598" formatCode="0%">
                  <c:v>0</c:v>
                </c:pt>
                <c:pt idx="599" formatCode="0%">
                  <c:v>0</c:v>
                </c:pt>
                <c:pt idx="600" formatCode="0%">
                  <c:v>0</c:v>
                </c:pt>
                <c:pt idx="601" formatCode="0%">
                  <c:v>0</c:v>
                </c:pt>
                <c:pt idx="602" formatCode="0%">
                  <c:v>0</c:v>
                </c:pt>
                <c:pt idx="603" formatCode="0%">
                  <c:v>0</c:v>
                </c:pt>
                <c:pt idx="604" formatCode="0%">
                  <c:v>0</c:v>
                </c:pt>
                <c:pt idx="605" formatCode="0%">
                  <c:v>0</c:v>
                </c:pt>
                <c:pt idx="606" formatCode="0%">
                  <c:v>0</c:v>
                </c:pt>
                <c:pt idx="607" formatCode="0%">
                  <c:v>0</c:v>
                </c:pt>
                <c:pt idx="608" formatCode="0%">
                  <c:v>0</c:v>
                </c:pt>
                <c:pt idx="609" formatCode="0%">
                  <c:v>0</c:v>
                </c:pt>
                <c:pt idx="610" formatCode="0%">
                  <c:v>0</c:v>
                </c:pt>
                <c:pt idx="611" formatCode="0%">
                  <c:v>0</c:v>
                </c:pt>
                <c:pt idx="612" formatCode="0%">
                  <c:v>0</c:v>
                </c:pt>
                <c:pt idx="613" formatCode="0%">
                  <c:v>0</c:v>
                </c:pt>
                <c:pt idx="614" formatCode="0%">
                  <c:v>0</c:v>
                </c:pt>
                <c:pt idx="615" formatCode="0%">
                  <c:v>0</c:v>
                </c:pt>
                <c:pt idx="616" formatCode="0%">
                  <c:v>0</c:v>
                </c:pt>
                <c:pt idx="617" formatCode="0%">
                  <c:v>0</c:v>
                </c:pt>
                <c:pt idx="618" formatCode="0%">
                  <c:v>0</c:v>
                </c:pt>
                <c:pt idx="619" formatCode="0%">
                  <c:v>0</c:v>
                </c:pt>
                <c:pt idx="620" formatCode="0%">
                  <c:v>0</c:v>
                </c:pt>
                <c:pt idx="621" formatCode="0%">
                  <c:v>0</c:v>
                </c:pt>
                <c:pt idx="622" formatCode="0%">
                  <c:v>0</c:v>
                </c:pt>
                <c:pt idx="623" formatCode="0%">
                  <c:v>0</c:v>
                </c:pt>
                <c:pt idx="624" formatCode="0%">
                  <c:v>0</c:v>
                </c:pt>
                <c:pt idx="625" formatCode="0%">
                  <c:v>0</c:v>
                </c:pt>
                <c:pt idx="626" formatCode="0%">
                  <c:v>0</c:v>
                </c:pt>
                <c:pt idx="627" formatCode="0%">
                  <c:v>0</c:v>
                </c:pt>
                <c:pt idx="628" formatCode="0%">
                  <c:v>0</c:v>
                </c:pt>
                <c:pt idx="629" formatCode="0%">
                  <c:v>0</c:v>
                </c:pt>
                <c:pt idx="630" formatCode="0%">
                  <c:v>0</c:v>
                </c:pt>
                <c:pt idx="631" formatCode="0%">
                  <c:v>0</c:v>
                </c:pt>
                <c:pt idx="632" formatCode="0%">
                  <c:v>0</c:v>
                </c:pt>
                <c:pt idx="633" formatCode="0%">
                  <c:v>0</c:v>
                </c:pt>
                <c:pt idx="634" formatCode="0%">
                  <c:v>0</c:v>
                </c:pt>
                <c:pt idx="635" formatCode="0%">
                  <c:v>0</c:v>
                </c:pt>
                <c:pt idx="636" formatCode="0%">
                  <c:v>0</c:v>
                </c:pt>
                <c:pt idx="637" formatCode="0%">
                  <c:v>0</c:v>
                </c:pt>
                <c:pt idx="638" formatCode="0%">
                  <c:v>0</c:v>
                </c:pt>
                <c:pt idx="639" formatCode="0%">
                  <c:v>0</c:v>
                </c:pt>
                <c:pt idx="640" formatCode="0%">
                  <c:v>0</c:v>
                </c:pt>
                <c:pt idx="641" formatCode="0%">
                  <c:v>0</c:v>
                </c:pt>
                <c:pt idx="642" formatCode="0%">
                  <c:v>0</c:v>
                </c:pt>
                <c:pt idx="643" formatCode="0%">
                  <c:v>0</c:v>
                </c:pt>
                <c:pt idx="644" formatCode="0%">
                  <c:v>0</c:v>
                </c:pt>
                <c:pt idx="645" formatCode="0%">
                  <c:v>0</c:v>
                </c:pt>
                <c:pt idx="646" formatCode="0%">
                  <c:v>0</c:v>
                </c:pt>
                <c:pt idx="647" formatCode="0%">
                  <c:v>0</c:v>
                </c:pt>
                <c:pt idx="648" formatCode="0%">
                  <c:v>0</c:v>
                </c:pt>
                <c:pt idx="649" formatCode="0%">
                  <c:v>0</c:v>
                </c:pt>
                <c:pt idx="650" formatCode="0%">
                  <c:v>0</c:v>
                </c:pt>
                <c:pt idx="651" formatCode="0%">
                  <c:v>0</c:v>
                </c:pt>
                <c:pt idx="652" formatCode="0%">
                  <c:v>0</c:v>
                </c:pt>
                <c:pt idx="653" formatCode="0%">
                  <c:v>0</c:v>
                </c:pt>
                <c:pt idx="654" formatCode="0%">
                  <c:v>0</c:v>
                </c:pt>
                <c:pt idx="655" formatCode="0%">
                  <c:v>0</c:v>
                </c:pt>
                <c:pt idx="656" formatCode="0%">
                  <c:v>0</c:v>
                </c:pt>
                <c:pt idx="657" formatCode="0%">
                  <c:v>0</c:v>
                </c:pt>
                <c:pt idx="658" formatCode="0%">
                  <c:v>0</c:v>
                </c:pt>
                <c:pt idx="659" formatCode="0%">
                  <c:v>0</c:v>
                </c:pt>
                <c:pt idx="660" formatCode="0%">
                  <c:v>0</c:v>
                </c:pt>
                <c:pt idx="661" formatCode="0%">
                  <c:v>0</c:v>
                </c:pt>
                <c:pt idx="662" formatCode="0%">
                  <c:v>0</c:v>
                </c:pt>
                <c:pt idx="663" formatCode="0%">
                  <c:v>0</c:v>
                </c:pt>
                <c:pt idx="664" formatCode="0%">
                  <c:v>0</c:v>
                </c:pt>
                <c:pt idx="665" formatCode="0%">
                  <c:v>0</c:v>
                </c:pt>
                <c:pt idx="666" formatCode="0%">
                  <c:v>0</c:v>
                </c:pt>
                <c:pt idx="667" formatCode="0%">
                  <c:v>0</c:v>
                </c:pt>
                <c:pt idx="668" formatCode="0%">
                  <c:v>0</c:v>
                </c:pt>
                <c:pt idx="669" formatCode="0%">
                  <c:v>0</c:v>
                </c:pt>
                <c:pt idx="670" formatCode="0%">
                  <c:v>0</c:v>
                </c:pt>
                <c:pt idx="671" formatCode="0%">
                  <c:v>0</c:v>
                </c:pt>
                <c:pt idx="672" formatCode="0%">
                  <c:v>0</c:v>
                </c:pt>
                <c:pt idx="673" formatCode="0%">
                  <c:v>0</c:v>
                </c:pt>
                <c:pt idx="674" formatCode="0%">
                  <c:v>0</c:v>
                </c:pt>
                <c:pt idx="675" formatCode="0%">
                  <c:v>1.3206886097938244</c:v>
                </c:pt>
                <c:pt idx="676" formatCode="0%">
                  <c:v>0</c:v>
                </c:pt>
                <c:pt idx="677" formatCode="0%">
                  <c:v>0</c:v>
                </c:pt>
                <c:pt idx="678" formatCode="0%">
                  <c:v>0</c:v>
                </c:pt>
                <c:pt idx="679" formatCode="0%">
                  <c:v>0</c:v>
                </c:pt>
                <c:pt idx="680" formatCode="0%">
                  <c:v>0</c:v>
                </c:pt>
                <c:pt idx="681" formatCode="0%">
                  <c:v>0</c:v>
                </c:pt>
                <c:pt idx="682" formatCode="0%">
                  <c:v>0</c:v>
                </c:pt>
                <c:pt idx="683" formatCode="0%">
                  <c:v>0</c:v>
                </c:pt>
                <c:pt idx="684" formatCode="0%">
                  <c:v>0</c:v>
                </c:pt>
                <c:pt idx="685" formatCode="0%">
                  <c:v>0</c:v>
                </c:pt>
                <c:pt idx="686" formatCode="0%">
                  <c:v>0</c:v>
                </c:pt>
                <c:pt idx="687" formatCode="0%">
                  <c:v>0</c:v>
                </c:pt>
                <c:pt idx="688" formatCode="0%">
                  <c:v>0</c:v>
                </c:pt>
                <c:pt idx="689" formatCode="0%">
                  <c:v>0</c:v>
                </c:pt>
                <c:pt idx="690" formatCode="0%">
                  <c:v>0</c:v>
                </c:pt>
                <c:pt idx="691" formatCode="0%">
                  <c:v>0</c:v>
                </c:pt>
                <c:pt idx="692" formatCode="0%">
                  <c:v>0</c:v>
                </c:pt>
                <c:pt idx="693" formatCode="0%">
                  <c:v>0</c:v>
                </c:pt>
                <c:pt idx="694" formatCode="0%">
                  <c:v>0</c:v>
                </c:pt>
                <c:pt idx="695" formatCode="0%">
                  <c:v>0</c:v>
                </c:pt>
                <c:pt idx="696" formatCode="0%">
                  <c:v>0</c:v>
                </c:pt>
                <c:pt idx="697" formatCode="0%">
                  <c:v>0</c:v>
                </c:pt>
                <c:pt idx="698" formatCode="0%">
                  <c:v>0</c:v>
                </c:pt>
                <c:pt idx="699" formatCode="0%">
                  <c:v>0</c:v>
                </c:pt>
                <c:pt idx="700" formatCode="0%">
                  <c:v>0</c:v>
                </c:pt>
                <c:pt idx="701" formatCode="0%">
                  <c:v>0</c:v>
                </c:pt>
                <c:pt idx="702" formatCode="0%">
                  <c:v>0</c:v>
                </c:pt>
                <c:pt idx="703" formatCode="0%">
                  <c:v>0</c:v>
                </c:pt>
                <c:pt idx="704" formatCode="0%">
                  <c:v>0</c:v>
                </c:pt>
                <c:pt idx="705" formatCode="0%">
                  <c:v>0</c:v>
                </c:pt>
                <c:pt idx="706" formatCode="0%">
                  <c:v>0</c:v>
                </c:pt>
                <c:pt idx="707" formatCode="0%">
                  <c:v>0</c:v>
                </c:pt>
                <c:pt idx="708" formatCode="0%">
                  <c:v>0</c:v>
                </c:pt>
                <c:pt idx="709" formatCode="0%">
                  <c:v>0</c:v>
                </c:pt>
                <c:pt idx="710" formatCode="0%">
                  <c:v>0</c:v>
                </c:pt>
                <c:pt idx="711" formatCode="0%">
                  <c:v>0</c:v>
                </c:pt>
                <c:pt idx="712" formatCode="0%">
                  <c:v>0</c:v>
                </c:pt>
                <c:pt idx="713" formatCode="0%">
                  <c:v>0</c:v>
                </c:pt>
                <c:pt idx="714" formatCode="0%">
                  <c:v>0</c:v>
                </c:pt>
                <c:pt idx="715" formatCode="0%">
                  <c:v>0</c:v>
                </c:pt>
                <c:pt idx="716" formatCode="0%">
                  <c:v>0</c:v>
                </c:pt>
                <c:pt idx="717" formatCode="0%">
                  <c:v>0</c:v>
                </c:pt>
                <c:pt idx="718" formatCode="0%">
                  <c:v>0</c:v>
                </c:pt>
                <c:pt idx="719" formatCode="0%">
                  <c:v>0</c:v>
                </c:pt>
                <c:pt idx="720" formatCode="0%">
                  <c:v>0</c:v>
                </c:pt>
                <c:pt idx="721" formatCode="0%">
                  <c:v>0</c:v>
                </c:pt>
                <c:pt idx="722" formatCode="0%">
                  <c:v>0</c:v>
                </c:pt>
                <c:pt idx="723" formatCode="0%">
                  <c:v>0</c:v>
                </c:pt>
                <c:pt idx="724" formatCode="0%">
                  <c:v>0</c:v>
                </c:pt>
                <c:pt idx="725" formatCode="0%">
                  <c:v>0</c:v>
                </c:pt>
                <c:pt idx="726" formatCode="0%">
                  <c:v>0</c:v>
                </c:pt>
                <c:pt idx="727" formatCode="0%">
                  <c:v>0</c:v>
                </c:pt>
                <c:pt idx="728" formatCode="0%">
                  <c:v>0</c:v>
                </c:pt>
                <c:pt idx="729" formatCode="0%">
                  <c:v>0</c:v>
                </c:pt>
                <c:pt idx="730" formatCode="0%">
                  <c:v>0</c:v>
                </c:pt>
                <c:pt idx="731" formatCode="0%">
                  <c:v>0</c:v>
                </c:pt>
                <c:pt idx="732" formatCode="0%">
                  <c:v>0</c:v>
                </c:pt>
                <c:pt idx="733" formatCode="0%">
                  <c:v>0</c:v>
                </c:pt>
                <c:pt idx="734" formatCode="0%">
                  <c:v>0</c:v>
                </c:pt>
                <c:pt idx="735" formatCode="0%">
                  <c:v>5.1241217541006856E-2</c:v>
                </c:pt>
                <c:pt idx="736" formatCode="0%">
                  <c:v>0</c:v>
                </c:pt>
                <c:pt idx="737" formatCode="0%">
                  <c:v>0</c:v>
                </c:pt>
                <c:pt idx="738" formatCode="0%">
                  <c:v>0</c:v>
                </c:pt>
                <c:pt idx="739" formatCode="0%">
                  <c:v>0</c:v>
                </c:pt>
                <c:pt idx="740" formatCode="0%">
                  <c:v>0</c:v>
                </c:pt>
                <c:pt idx="741" formatCode="0%">
                  <c:v>0</c:v>
                </c:pt>
                <c:pt idx="742" formatCode="0%">
                  <c:v>0</c:v>
                </c:pt>
                <c:pt idx="743" formatCode="0%">
                  <c:v>0</c:v>
                </c:pt>
                <c:pt idx="744" formatCode="0%">
                  <c:v>0</c:v>
                </c:pt>
                <c:pt idx="745" formatCode="0%">
                  <c:v>0</c:v>
                </c:pt>
                <c:pt idx="746" formatCode="0%">
                  <c:v>0</c:v>
                </c:pt>
                <c:pt idx="747" formatCode="0%">
                  <c:v>0</c:v>
                </c:pt>
                <c:pt idx="748" formatCode="0%">
                  <c:v>0</c:v>
                </c:pt>
                <c:pt idx="749" formatCode="0%">
                  <c:v>0</c:v>
                </c:pt>
                <c:pt idx="750" formatCode="0%">
                  <c:v>0</c:v>
                </c:pt>
                <c:pt idx="751" formatCode="0%">
                  <c:v>0</c:v>
                </c:pt>
                <c:pt idx="752" formatCode="0%">
                  <c:v>0</c:v>
                </c:pt>
                <c:pt idx="753" formatCode="0%">
                  <c:v>0</c:v>
                </c:pt>
                <c:pt idx="754" formatCode="0%">
                  <c:v>0</c:v>
                </c:pt>
                <c:pt idx="755" formatCode="0%">
                  <c:v>0</c:v>
                </c:pt>
                <c:pt idx="756" formatCode="0%">
                  <c:v>0</c:v>
                </c:pt>
                <c:pt idx="757" formatCode="0%">
                  <c:v>0</c:v>
                </c:pt>
                <c:pt idx="758" formatCode="0%">
                  <c:v>0</c:v>
                </c:pt>
                <c:pt idx="759" formatCode="0%">
                  <c:v>0</c:v>
                </c:pt>
                <c:pt idx="760" formatCode="0%">
                  <c:v>0</c:v>
                </c:pt>
                <c:pt idx="761" formatCode="0%">
                  <c:v>0</c:v>
                </c:pt>
                <c:pt idx="762" formatCode="0%">
                  <c:v>0</c:v>
                </c:pt>
                <c:pt idx="763" formatCode="0%">
                  <c:v>0</c:v>
                </c:pt>
                <c:pt idx="764" formatCode="0%">
                  <c:v>0</c:v>
                </c:pt>
                <c:pt idx="765" formatCode="0%">
                  <c:v>0</c:v>
                </c:pt>
                <c:pt idx="766" formatCode="0%">
                  <c:v>0</c:v>
                </c:pt>
                <c:pt idx="767" formatCode="0%">
                  <c:v>0</c:v>
                </c:pt>
                <c:pt idx="768" formatCode="0%">
                  <c:v>0</c:v>
                </c:pt>
                <c:pt idx="769" formatCode="0%">
                  <c:v>0</c:v>
                </c:pt>
                <c:pt idx="770" formatCode="0%">
                  <c:v>0</c:v>
                </c:pt>
                <c:pt idx="771" formatCode="0%">
                  <c:v>0</c:v>
                </c:pt>
                <c:pt idx="772" formatCode="0%">
                  <c:v>0</c:v>
                </c:pt>
                <c:pt idx="773" formatCode="0%">
                  <c:v>0</c:v>
                </c:pt>
                <c:pt idx="774" formatCode="0%">
                  <c:v>0</c:v>
                </c:pt>
                <c:pt idx="775" formatCode="0%">
                  <c:v>0</c:v>
                </c:pt>
                <c:pt idx="776" formatCode="0%">
                  <c:v>0</c:v>
                </c:pt>
                <c:pt idx="777" formatCode="0%">
                  <c:v>0</c:v>
                </c:pt>
                <c:pt idx="778" formatCode="0%">
                  <c:v>0</c:v>
                </c:pt>
                <c:pt idx="779" formatCode="0%">
                  <c:v>0</c:v>
                </c:pt>
                <c:pt idx="780" formatCode="0%">
                  <c:v>0</c:v>
                </c:pt>
                <c:pt idx="781" formatCode="0%">
                  <c:v>0</c:v>
                </c:pt>
                <c:pt idx="782" formatCode="0%">
                  <c:v>0</c:v>
                </c:pt>
                <c:pt idx="783" formatCode="0%">
                  <c:v>0</c:v>
                </c:pt>
                <c:pt idx="784" formatCode="0%">
                  <c:v>0</c:v>
                </c:pt>
                <c:pt idx="785" formatCode="0%">
                  <c:v>0</c:v>
                </c:pt>
                <c:pt idx="786" formatCode="0%">
                  <c:v>1.0358077486397261E-2</c:v>
                </c:pt>
                <c:pt idx="787" formatCode="0%">
                  <c:v>0</c:v>
                </c:pt>
                <c:pt idx="788" formatCode="0%">
                  <c:v>0</c:v>
                </c:pt>
                <c:pt idx="789" formatCode="0%">
                  <c:v>0</c:v>
                </c:pt>
                <c:pt idx="790" formatCode="0%">
                  <c:v>0</c:v>
                </c:pt>
                <c:pt idx="791" formatCode="0%">
                  <c:v>0</c:v>
                </c:pt>
                <c:pt idx="792" formatCode="0%">
                  <c:v>0</c:v>
                </c:pt>
                <c:pt idx="793" formatCode="0%">
                  <c:v>0</c:v>
                </c:pt>
                <c:pt idx="794" formatCode="0%">
                  <c:v>0</c:v>
                </c:pt>
                <c:pt idx="795" formatCode="0%">
                  <c:v>0</c:v>
                </c:pt>
                <c:pt idx="796" formatCode="0%">
                  <c:v>0</c:v>
                </c:pt>
                <c:pt idx="797" formatCode="0%">
                  <c:v>0</c:v>
                </c:pt>
                <c:pt idx="798" formatCode="0%">
                  <c:v>0</c:v>
                </c:pt>
                <c:pt idx="799" formatCode="0%">
                  <c:v>0</c:v>
                </c:pt>
                <c:pt idx="800" formatCode="0%">
                  <c:v>0</c:v>
                </c:pt>
                <c:pt idx="801" formatCode="0%">
                  <c:v>0</c:v>
                </c:pt>
                <c:pt idx="802" formatCode="0%">
                  <c:v>0</c:v>
                </c:pt>
                <c:pt idx="803" formatCode="0%">
                  <c:v>0</c:v>
                </c:pt>
                <c:pt idx="804" formatCode="0%">
                  <c:v>0</c:v>
                </c:pt>
                <c:pt idx="805" formatCode="0%">
                  <c:v>0</c:v>
                </c:pt>
                <c:pt idx="806" formatCode="0%">
                  <c:v>0</c:v>
                </c:pt>
                <c:pt idx="807" formatCode="0%">
                  <c:v>0</c:v>
                </c:pt>
                <c:pt idx="808" formatCode="0%">
                  <c:v>0</c:v>
                </c:pt>
                <c:pt idx="809" formatCode="0%">
                  <c:v>0</c:v>
                </c:pt>
                <c:pt idx="810" formatCode="0%">
                  <c:v>0</c:v>
                </c:pt>
                <c:pt idx="811" formatCode="0%">
                  <c:v>0</c:v>
                </c:pt>
                <c:pt idx="812" formatCode="0%">
                  <c:v>0</c:v>
                </c:pt>
                <c:pt idx="813" formatCode="0%">
                  <c:v>0</c:v>
                </c:pt>
                <c:pt idx="814" formatCode="0%">
                  <c:v>0.24938923222969175</c:v>
                </c:pt>
                <c:pt idx="815" formatCode="0%">
                  <c:v>0</c:v>
                </c:pt>
                <c:pt idx="816" formatCode="0%">
                  <c:v>0</c:v>
                </c:pt>
                <c:pt idx="817" formatCode="0%">
                  <c:v>0</c:v>
                </c:pt>
                <c:pt idx="818" formatCode="0%">
                  <c:v>0</c:v>
                </c:pt>
                <c:pt idx="819" formatCode="0%">
                  <c:v>1.7678459883731949E-2</c:v>
                </c:pt>
                <c:pt idx="820" formatCode="0%">
                  <c:v>0</c:v>
                </c:pt>
                <c:pt idx="821" formatCode="0%">
                  <c:v>0</c:v>
                </c:pt>
                <c:pt idx="822" formatCode="0%">
                  <c:v>0</c:v>
                </c:pt>
                <c:pt idx="823" formatCode="0%">
                  <c:v>0</c:v>
                </c:pt>
                <c:pt idx="824" formatCode="0%">
                  <c:v>1.9419637957743023</c:v>
                </c:pt>
                <c:pt idx="825" formatCode="0%">
                  <c:v>0</c:v>
                </c:pt>
                <c:pt idx="826" formatCode="0%">
                  <c:v>0</c:v>
                </c:pt>
                <c:pt idx="827" formatCode="0%">
                  <c:v>0</c:v>
                </c:pt>
                <c:pt idx="828" formatCode="0%">
                  <c:v>0</c:v>
                </c:pt>
                <c:pt idx="829" formatCode="0%">
                  <c:v>0</c:v>
                </c:pt>
                <c:pt idx="830" formatCode="0%">
                  <c:v>0</c:v>
                </c:pt>
                <c:pt idx="831" formatCode="0%">
                  <c:v>0</c:v>
                </c:pt>
                <c:pt idx="832" formatCode="0%">
                  <c:v>0</c:v>
                </c:pt>
                <c:pt idx="833" formatCode="0%">
                  <c:v>0</c:v>
                </c:pt>
                <c:pt idx="834" formatCode="0%">
                  <c:v>0</c:v>
                </c:pt>
                <c:pt idx="835" formatCode="0%">
                  <c:v>0</c:v>
                </c:pt>
                <c:pt idx="836" formatCode="0%">
                  <c:v>0</c:v>
                </c:pt>
                <c:pt idx="837" formatCode="0%">
                  <c:v>0</c:v>
                </c:pt>
                <c:pt idx="838" formatCode="0%">
                  <c:v>0</c:v>
                </c:pt>
                <c:pt idx="839" formatCode="0%">
                  <c:v>0</c:v>
                </c:pt>
                <c:pt idx="840" formatCode="0%">
                  <c:v>0</c:v>
                </c:pt>
                <c:pt idx="841" formatCode="0%">
                  <c:v>0</c:v>
                </c:pt>
                <c:pt idx="842" formatCode="0%">
                  <c:v>0</c:v>
                </c:pt>
                <c:pt idx="843" formatCode="0%">
                  <c:v>0</c:v>
                </c:pt>
                <c:pt idx="844" formatCode="0%">
                  <c:v>0</c:v>
                </c:pt>
                <c:pt idx="845" formatCode="0%">
                  <c:v>0</c:v>
                </c:pt>
                <c:pt idx="846" formatCode="0%">
                  <c:v>0</c:v>
                </c:pt>
                <c:pt idx="847" formatCode="0%">
                  <c:v>0</c:v>
                </c:pt>
                <c:pt idx="848" formatCode="0%">
                  <c:v>0</c:v>
                </c:pt>
                <c:pt idx="849" formatCode="0%">
                  <c:v>0</c:v>
                </c:pt>
                <c:pt idx="850" formatCode="0%">
                  <c:v>0</c:v>
                </c:pt>
                <c:pt idx="851" formatCode="0%">
                  <c:v>0</c:v>
                </c:pt>
                <c:pt idx="852" formatCode="0%">
                  <c:v>0</c:v>
                </c:pt>
                <c:pt idx="853" formatCode="0%">
                  <c:v>0</c:v>
                </c:pt>
                <c:pt idx="854" formatCode="0%">
                  <c:v>0</c:v>
                </c:pt>
                <c:pt idx="855" formatCode="0%">
                  <c:v>0</c:v>
                </c:pt>
                <c:pt idx="856" formatCode="0%">
                  <c:v>0</c:v>
                </c:pt>
                <c:pt idx="857" formatCode="0%">
                  <c:v>0</c:v>
                </c:pt>
                <c:pt idx="858" formatCode="0%">
                  <c:v>0</c:v>
                </c:pt>
                <c:pt idx="859" formatCode="0%">
                  <c:v>0</c:v>
                </c:pt>
                <c:pt idx="860" formatCode="0%">
                  <c:v>0</c:v>
                </c:pt>
                <c:pt idx="861" formatCode="0%">
                  <c:v>0</c:v>
                </c:pt>
                <c:pt idx="862" formatCode="0%">
                  <c:v>0</c:v>
                </c:pt>
                <c:pt idx="863" formatCode="0%">
                  <c:v>0</c:v>
                </c:pt>
                <c:pt idx="864" formatCode="0%">
                  <c:v>0</c:v>
                </c:pt>
                <c:pt idx="865" formatCode="0%">
                  <c:v>0</c:v>
                </c:pt>
                <c:pt idx="866" formatCode="0%">
                  <c:v>0</c:v>
                </c:pt>
                <c:pt idx="867" formatCode="0%">
                  <c:v>0</c:v>
                </c:pt>
                <c:pt idx="868" formatCode="0%">
                  <c:v>0</c:v>
                </c:pt>
                <c:pt idx="869" formatCode="0%">
                  <c:v>0</c:v>
                </c:pt>
                <c:pt idx="870" formatCode="0%">
                  <c:v>0</c:v>
                </c:pt>
                <c:pt idx="871" formatCode="0%">
                  <c:v>0</c:v>
                </c:pt>
                <c:pt idx="872" formatCode="0%">
                  <c:v>0</c:v>
                </c:pt>
                <c:pt idx="873" formatCode="0%">
                  <c:v>0</c:v>
                </c:pt>
                <c:pt idx="874" formatCode="0%">
                  <c:v>0</c:v>
                </c:pt>
                <c:pt idx="875" formatCode="0%">
                  <c:v>0</c:v>
                </c:pt>
                <c:pt idx="876" formatCode="0%">
                  <c:v>0</c:v>
                </c:pt>
                <c:pt idx="877" formatCode="0%">
                  <c:v>0</c:v>
                </c:pt>
                <c:pt idx="878" formatCode="0%">
                  <c:v>0</c:v>
                </c:pt>
                <c:pt idx="879" formatCode="0%">
                  <c:v>0</c:v>
                </c:pt>
                <c:pt idx="880" formatCode="0%">
                  <c:v>0</c:v>
                </c:pt>
                <c:pt idx="881" formatCode="0%">
                  <c:v>0</c:v>
                </c:pt>
                <c:pt idx="882" formatCode="0%">
                  <c:v>0</c:v>
                </c:pt>
                <c:pt idx="883" formatCode="0%">
                  <c:v>0</c:v>
                </c:pt>
                <c:pt idx="884" formatCode="0%">
                  <c:v>0</c:v>
                </c:pt>
                <c:pt idx="885" formatCode="0%">
                  <c:v>0</c:v>
                </c:pt>
                <c:pt idx="886" formatCode="0%">
                  <c:v>0</c:v>
                </c:pt>
                <c:pt idx="887" formatCode="0%">
                  <c:v>0</c:v>
                </c:pt>
                <c:pt idx="888" formatCode="0%">
                  <c:v>0</c:v>
                </c:pt>
                <c:pt idx="889" formatCode="0%">
                  <c:v>0</c:v>
                </c:pt>
                <c:pt idx="890" formatCode="0%">
                  <c:v>0</c:v>
                </c:pt>
                <c:pt idx="891" formatCode="0%">
                  <c:v>0</c:v>
                </c:pt>
                <c:pt idx="892" formatCode="0%">
                  <c:v>0</c:v>
                </c:pt>
                <c:pt idx="893" formatCode="0%">
                  <c:v>0</c:v>
                </c:pt>
                <c:pt idx="894" formatCode="0%">
                  <c:v>0</c:v>
                </c:pt>
                <c:pt idx="895" formatCode="0%">
                  <c:v>0</c:v>
                </c:pt>
                <c:pt idx="896" formatCode="0%">
                  <c:v>0</c:v>
                </c:pt>
                <c:pt idx="897" formatCode="0%">
                  <c:v>0</c:v>
                </c:pt>
                <c:pt idx="898" formatCode="0%">
                  <c:v>0</c:v>
                </c:pt>
                <c:pt idx="899" formatCode="0%">
                  <c:v>0</c:v>
                </c:pt>
                <c:pt idx="900" formatCode="0%">
                  <c:v>0</c:v>
                </c:pt>
                <c:pt idx="901" formatCode="0%">
                  <c:v>0</c:v>
                </c:pt>
                <c:pt idx="902" formatCode="0%">
                  <c:v>0</c:v>
                </c:pt>
                <c:pt idx="903" formatCode="0%">
                  <c:v>0</c:v>
                </c:pt>
                <c:pt idx="904" formatCode="0%">
                  <c:v>0</c:v>
                </c:pt>
                <c:pt idx="905" formatCode="0%">
                  <c:v>0</c:v>
                </c:pt>
                <c:pt idx="906" formatCode="0%">
                  <c:v>0</c:v>
                </c:pt>
                <c:pt idx="907" formatCode="0%">
                  <c:v>0</c:v>
                </c:pt>
                <c:pt idx="908" formatCode="0%">
                  <c:v>0</c:v>
                </c:pt>
                <c:pt idx="909" formatCode="0%">
                  <c:v>0</c:v>
                </c:pt>
                <c:pt idx="910" formatCode="0%">
                  <c:v>0</c:v>
                </c:pt>
                <c:pt idx="911" formatCode="0%">
                  <c:v>0</c:v>
                </c:pt>
                <c:pt idx="912" formatCode="0%">
                  <c:v>0</c:v>
                </c:pt>
                <c:pt idx="913" formatCode="0%">
                  <c:v>0</c:v>
                </c:pt>
                <c:pt idx="914" formatCode="0%">
                  <c:v>0</c:v>
                </c:pt>
                <c:pt idx="915" formatCode="0%">
                  <c:v>0</c:v>
                </c:pt>
                <c:pt idx="916" formatCode="0%">
                  <c:v>0</c:v>
                </c:pt>
                <c:pt idx="917" formatCode="0%">
                  <c:v>0</c:v>
                </c:pt>
                <c:pt idx="918" formatCode="0%">
                  <c:v>0</c:v>
                </c:pt>
                <c:pt idx="919" formatCode="0%">
                  <c:v>0</c:v>
                </c:pt>
                <c:pt idx="920" formatCode="0%">
                  <c:v>0</c:v>
                </c:pt>
                <c:pt idx="921" formatCode="0%">
                  <c:v>0</c:v>
                </c:pt>
                <c:pt idx="922" formatCode="0%">
                  <c:v>0</c:v>
                </c:pt>
                <c:pt idx="923" formatCode="0%">
                  <c:v>0</c:v>
                </c:pt>
                <c:pt idx="924" formatCode="0%">
                  <c:v>0</c:v>
                </c:pt>
                <c:pt idx="925" formatCode="0%">
                  <c:v>0</c:v>
                </c:pt>
                <c:pt idx="926" formatCode="0%">
                  <c:v>0</c:v>
                </c:pt>
                <c:pt idx="927" formatCode="0%">
                  <c:v>0</c:v>
                </c:pt>
                <c:pt idx="928" formatCode="0%">
                  <c:v>0</c:v>
                </c:pt>
                <c:pt idx="929" formatCode="0%">
                  <c:v>0</c:v>
                </c:pt>
                <c:pt idx="930" formatCode="0%">
                  <c:v>0</c:v>
                </c:pt>
                <c:pt idx="931" formatCode="0%">
                  <c:v>0</c:v>
                </c:pt>
                <c:pt idx="932" formatCode="0%">
                  <c:v>0</c:v>
                </c:pt>
                <c:pt idx="933" formatCode="0%">
                  <c:v>0</c:v>
                </c:pt>
                <c:pt idx="934" formatCode="0%">
                  <c:v>0</c:v>
                </c:pt>
                <c:pt idx="935" formatCode="0%">
                  <c:v>0</c:v>
                </c:pt>
                <c:pt idx="936" formatCode="0%">
                  <c:v>0</c:v>
                </c:pt>
                <c:pt idx="937" formatCode="0%">
                  <c:v>0</c:v>
                </c:pt>
                <c:pt idx="938" formatCode="0%">
                  <c:v>0</c:v>
                </c:pt>
                <c:pt idx="939" formatCode="0%">
                  <c:v>0</c:v>
                </c:pt>
                <c:pt idx="940" formatCode="0%">
                  <c:v>0</c:v>
                </c:pt>
                <c:pt idx="941" formatCode="0%">
                  <c:v>0</c:v>
                </c:pt>
                <c:pt idx="942" formatCode="0%">
                  <c:v>0</c:v>
                </c:pt>
                <c:pt idx="943" formatCode="0%">
                  <c:v>0</c:v>
                </c:pt>
                <c:pt idx="944" formatCode="0%">
                  <c:v>0</c:v>
                </c:pt>
                <c:pt idx="945" formatCode="0%">
                  <c:v>0</c:v>
                </c:pt>
                <c:pt idx="946" formatCode="0%">
                  <c:v>0</c:v>
                </c:pt>
                <c:pt idx="947" formatCode="0%">
                  <c:v>0</c:v>
                </c:pt>
                <c:pt idx="948" formatCode="0%">
                  <c:v>0</c:v>
                </c:pt>
                <c:pt idx="949" formatCode="0%">
                  <c:v>0</c:v>
                </c:pt>
                <c:pt idx="950" formatCode="0%">
                  <c:v>0</c:v>
                </c:pt>
                <c:pt idx="951" formatCode="0%">
                  <c:v>0</c:v>
                </c:pt>
                <c:pt idx="952" formatCode="0%">
                  <c:v>0</c:v>
                </c:pt>
                <c:pt idx="953" formatCode="0%">
                  <c:v>0</c:v>
                </c:pt>
                <c:pt idx="954" formatCode="0%">
                  <c:v>0</c:v>
                </c:pt>
                <c:pt idx="955" formatCode="0%">
                  <c:v>0</c:v>
                </c:pt>
                <c:pt idx="956" formatCode="0%">
                  <c:v>0</c:v>
                </c:pt>
                <c:pt idx="957" formatCode="0%">
                  <c:v>0</c:v>
                </c:pt>
                <c:pt idx="958" formatCode="0%">
                  <c:v>0</c:v>
                </c:pt>
                <c:pt idx="959" formatCode="0%">
                  <c:v>0</c:v>
                </c:pt>
                <c:pt idx="960" formatCode="0%">
                  <c:v>0</c:v>
                </c:pt>
                <c:pt idx="961" formatCode="0%">
                  <c:v>0</c:v>
                </c:pt>
                <c:pt idx="962" formatCode="0%">
                  <c:v>0</c:v>
                </c:pt>
                <c:pt idx="963" formatCode="0%">
                  <c:v>0</c:v>
                </c:pt>
                <c:pt idx="964" formatCode="0%">
                  <c:v>0</c:v>
                </c:pt>
                <c:pt idx="965" formatCode="0%">
                  <c:v>0</c:v>
                </c:pt>
                <c:pt idx="966" formatCode="0%">
                  <c:v>0</c:v>
                </c:pt>
                <c:pt idx="967" formatCode="0%">
                  <c:v>0</c:v>
                </c:pt>
                <c:pt idx="968" formatCode="0%">
                  <c:v>0</c:v>
                </c:pt>
                <c:pt idx="969" formatCode="0%">
                  <c:v>0</c:v>
                </c:pt>
                <c:pt idx="970" formatCode="0%">
                  <c:v>0</c:v>
                </c:pt>
                <c:pt idx="971" formatCode="0%">
                  <c:v>0</c:v>
                </c:pt>
                <c:pt idx="972" formatCode="0%">
                  <c:v>0</c:v>
                </c:pt>
                <c:pt idx="973" formatCode="0%">
                  <c:v>0</c:v>
                </c:pt>
                <c:pt idx="974" formatCode="0%">
                  <c:v>0.76132566865747919</c:v>
                </c:pt>
                <c:pt idx="975" formatCode="0%">
                  <c:v>0</c:v>
                </c:pt>
                <c:pt idx="976" formatCode="0%">
                  <c:v>0</c:v>
                </c:pt>
                <c:pt idx="977" formatCode="0%">
                  <c:v>0</c:v>
                </c:pt>
                <c:pt idx="978" formatCode="0%">
                  <c:v>0</c:v>
                </c:pt>
                <c:pt idx="979" formatCode="0%">
                  <c:v>0</c:v>
                </c:pt>
                <c:pt idx="980" formatCode="0%">
                  <c:v>0</c:v>
                </c:pt>
                <c:pt idx="981" formatCode="0%">
                  <c:v>0</c:v>
                </c:pt>
                <c:pt idx="982" formatCode="0%">
                  <c:v>0</c:v>
                </c:pt>
                <c:pt idx="983" formatCode="0%">
                  <c:v>0</c:v>
                </c:pt>
                <c:pt idx="984" formatCode="0%">
                  <c:v>0</c:v>
                </c:pt>
                <c:pt idx="985" formatCode="0%">
                  <c:v>0</c:v>
                </c:pt>
                <c:pt idx="986" formatCode="0%">
                  <c:v>0</c:v>
                </c:pt>
                <c:pt idx="987" formatCode="0%">
                  <c:v>0</c:v>
                </c:pt>
                <c:pt idx="988" formatCode="0%">
                  <c:v>0</c:v>
                </c:pt>
                <c:pt idx="989" formatCode="0%">
                  <c:v>0</c:v>
                </c:pt>
                <c:pt idx="990" formatCode="0%">
                  <c:v>0</c:v>
                </c:pt>
                <c:pt idx="991" formatCode="0%">
                  <c:v>0</c:v>
                </c:pt>
                <c:pt idx="992" formatCode="0%">
                  <c:v>0</c:v>
                </c:pt>
                <c:pt idx="993" formatCode="0%">
                  <c:v>0</c:v>
                </c:pt>
                <c:pt idx="994" formatCode="0%">
                  <c:v>0</c:v>
                </c:pt>
                <c:pt idx="995" formatCode="0%">
                  <c:v>0</c:v>
                </c:pt>
                <c:pt idx="996" formatCode="0%">
                  <c:v>0</c:v>
                </c:pt>
                <c:pt idx="997" formatCode="0%">
                  <c:v>0</c:v>
                </c:pt>
                <c:pt idx="998" formatCode="0%">
                  <c:v>0</c:v>
                </c:pt>
                <c:pt idx="999" formatCode="0%">
                  <c:v>0</c:v>
                </c:pt>
                <c:pt idx="1000" formatCode="0%">
                  <c:v>0</c:v>
                </c:pt>
                <c:pt idx="1001" formatCode="0%">
                  <c:v>0</c:v>
                </c:pt>
                <c:pt idx="1002" formatCode="0%">
                  <c:v>0</c:v>
                </c:pt>
                <c:pt idx="1003" formatCode="0%">
                  <c:v>0</c:v>
                </c:pt>
                <c:pt idx="1004" formatCode="0%">
                  <c:v>0</c:v>
                </c:pt>
                <c:pt idx="1005" formatCode="0%">
                  <c:v>0</c:v>
                </c:pt>
                <c:pt idx="1006" formatCode="0%">
                  <c:v>0</c:v>
                </c:pt>
                <c:pt idx="1007" formatCode="0%">
                  <c:v>0</c:v>
                </c:pt>
                <c:pt idx="1008" formatCode="0%">
                  <c:v>0</c:v>
                </c:pt>
                <c:pt idx="1009" formatCode="0%">
                  <c:v>0</c:v>
                </c:pt>
                <c:pt idx="1010" formatCode="0%">
                  <c:v>0</c:v>
                </c:pt>
                <c:pt idx="1011" formatCode="0%">
                  <c:v>0</c:v>
                </c:pt>
                <c:pt idx="1012" formatCode="0%">
                  <c:v>0</c:v>
                </c:pt>
                <c:pt idx="1013" formatCode="0%">
                  <c:v>0</c:v>
                </c:pt>
                <c:pt idx="1014" formatCode="0%">
                  <c:v>0</c:v>
                </c:pt>
                <c:pt idx="1015" formatCode="0%">
                  <c:v>0</c:v>
                </c:pt>
                <c:pt idx="1016" formatCode="0%">
                  <c:v>0</c:v>
                </c:pt>
                <c:pt idx="1017" formatCode="0%">
                  <c:v>0</c:v>
                </c:pt>
                <c:pt idx="1018" formatCode="0%">
                  <c:v>0</c:v>
                </c:pt>
                <c:pt idx="1019" formatCode="0%">
                  <c:v>0</c:v>
                </c:pt>
                <c:pt idx="1020" formatCode="0%">
                  <c:v>0</c:v>
                </c:pt>
                <c:pt idx="1021" formatCode="0%">
                  <c:v>0</c:v>
                </c:pt>
                <c:pt idx="1022" formatCode="0%">
                  <c:v>0</c:v>
                </c:pt>
                <c:pt idx="1023" formatCode="0%">
                  <c:v>0</c:v>
                </c:pt>
                <c:pt idx="1024" formatCode="0%">
                  <c:v>0.15038564347799857</c:v>
                </c:pt>
                <c:pt idx="1025" formatCode="0%">
                  <c:v>0</c:v>
                </c:pt>
                <c:pt idx="1026" formatCode="0%">
                  <c:v>0</c:v>
                </c:pt>
                <c:pt idx="1027" formatCode="0%">
                  <c:v>0</c:v>
                </c:pt>
                <c:pt idx="1028" formatCode="0%">
                  <c:v>0</c:v>
                </c:pt>
                <c:pt idx="1029" formatCode="0%">
                  <c:v>0</c:v>
                </c:pt>
                <c:pt idx="1030" formatCode="0%">
                  <c:v>0</c:v>
                </c:pt>
                <c:pt idx="1031" formatCode="0%">
                  <c:v>0</c:v>
                </c:pt>
                <c:pt idx="1032" formatCode="0%">
                  <c:v>0</c:v>
                </c:pt>
                <c:pt idx="1033" formatCode="0%">
                  <c:v>0</c:v>
                </c:pt>
                <c:pt idx="1034" formatCode="0%">
                  <c:v>0</c:v>
                </c:pt>
                <c:pt idx="1035" formatCode="0%">
                  <c:v>0</c:v>
                </c:pt>
                <c:pt idx="1036" formatCode="0%">
                  <c:v>0</c:v>
                </c:pt>
                <c:pt idx="1037" formatCode="0%">
                  <c:v>0</c:v>
                </c:pt>
                <c:pt idx="1038" formatCode="0%">
                  <c:v>0</c:v>
                </c:pt>
                <c:pt idx="1039" formatCode="0%">
                  <c:v>0</c:v>
                </c:pt>
                <c:pt idx="1040" formatCode="0%">
                  <c:v>0</c:v>
                </c:pt>
                <c:pt idx="1041" formatCode="0%">
                  <c:v>0</c:v>
                </c:pt>
                <c:pt idx="1042" formatCode="0%">
                  <c:v>0</c:v>
                </c:pt>
                <c:pt idx="1043" formatCode="0%">
                  <c:v>0</c:v>
                </c:pt>
                <c:pt idx="1044" formatCode="0%">
                  <c:v>0</c:v>
                </c:pt>
                <c:pt idx="1045" formatCode="0%">
                  <c:v>0</c:v>
                </c:pt>
                <c:pt idx="1046" formatCode="0%">
                  <c:v>0</c:v>
                </c:pt>
                <c:pt idx="1047" formatCode="0%">
                  <c:v>0</c:v>
                </c:pt>
                <c:pt idx="1048" formatCode="0%">
                  <c:v>0</c:v>
                </c:pt>
                <c:pt idx="1049" formatCode="0%">
                  <c:v>0</c:v>
                </c:pt>
                <c:pt idx="1050" formatCode="0%">
                  <c:v>0</c:v>
                </c:pt>
                <c:pt idx="1051" formatCode="0%">
                  <c:v>0</c:v>
                </c:pt>
                <c:pt idx="1052" formatCode="0%">
                  <c:v>0</c:v>
                </c:pt>
                <c:pt idx="1053" formatCode="0%">
                  <c:v>0</c:v>
                </c:pt>
                <c:pt idx="1054" formatCode="0%">
                  <c:v>0</c:v>
                </c:pt>
                <c:pt idx="1055" formatCode="0%">
                  <c:v>0</c:v>
                </c:pt>
                <c:pt idx="1056" formatCode="0%">
                  <c:v>0</c:v>
                </c:pt>
                <c:pt idx="1057" formatCode="0%">
                  <c:v>0</c:v>
                </c:pt>
                <c:pt idx="1058" formatCode="0%">
                  <c:v>0</c:v>
                </c:pt>
                <c:pt idx="1059" formatCode="0%">
                  <c:v>0</c:v>
                </c:pt>
                <c:pt idx="1060" formatCode="0%">
                  <c:v>0</c:v>
                </c:pt>
                <c:pt idx="1061" formatCode="0%">
                  <c:v>0</c:v>
                </c:pt>
                <c:pt idx="1062" formatCode="0%">
                  <c:v>0</c:v>
                </c:pt>
                <c:pt idx="1063" formatCode="0%">
                  <c:v>0</c:v>
                </c:pt>
                <c:pt idx="1064" formatCode="0%">
                  <c:v>0</c:v>
                </c:pt>
                <c:pt idx="1065" formatCode="0%">
                  <c:v>0</c:v>
                </c:pt>
                <c:pt idx="1066" formatCode="0%">
                  <c:v>0</c:v>
                </c:pt>
                <c:pt idx="1067" formatCode="0%">
                  <c:v>0</c:v>
                </c:pt>
                <c:pt idx="1068" formatCode="0%">
                  <c:v>0</c:v>
                </c:pt>
                <c:pt idx="1069" formatCode="0%">
                  <c:v>0</c:v>
                </c:pt>
                <c:pt idx="1070" formatCode="0%">
                  <c:v>0.58057618194476823</c:v>
                </c:pt>
                <c:pt idx="1071" formatCode="0%">
                  <c:v>0</c:v>
                </c:pt>
                <c:pt idx="1072" formatCode="0%">
                  <c:v>0</c:v>
                </c:pt>
                <c:pt idx="1073" formatCode="0%">
                  <c:v>0</c:v>
                </c:pt>
                <c:pt idx="1074" formatCode="0%">
                  <c:v>0</c:v>
                </c:pt>
                <c:pt idx="1075" formatCode="0%">
                  <c:v>0</c:v>
                </c:pt>
                <c:pt idx="1076" formatCode="0%">
                  <c:v>0</c:v>
                </c:pt>
                <c:pt idx="1077" formatCode="0%">
                  <c:v>0</c:v>
                </c:pt>
                <c:pt idx="1078" formatCode="0%">
                  <c:v>0</c:v>
                </c:pt>
                <c:pt idx="1079" formatCode="0%">
                  <c:v>0</c:v>
                </c:pt>
                <c:pt idx="1080" formatCode="0%">
                  <c:v>0</c:v>
                </c:pt>
                <c:pt idx="1081" formatCode="0%">
                  <c:v>0</c:v>
                </c:pt>
                <c:pt idx="1082" formatCode="0%">
                  <c:v>0</c:v>
                </c:pt>
                <c:pt idx="1083" formatCode="0%">
                  <c:v>0</c:v>
                </c:pt>
                <c:pt idx="1084" formatCode="0%">
                  <c:v>0</c:v>
                </c:pt>
                <c:pt idx="1085" formatCode="0%">
                  <c:v>0</c:v>
                </c:pt>
                <c:pt idx="1086" formatCode="0%">
                  <c:v>0</c:v>
                </c:pt>
                <c:pt idx="1087" formatCode="0%">
                  <c:v>0</c:v>
                </c:pt>
                <c:pt idx="1088" formatCode="0%">
                  <c:v>0</c:v>
                </c:pt>
                <c:pt idx="1089" formatCode="0%">
                  <c:v>0</c:v>
                </c:pt>
                <c:pt idx="1090" formatCode="0%">
                  <c:v>0</c:v>
                </c:pt>
                <c:pt idx="1091" formatCode="0%">
                  <c:v>0</c:v>
                </c:pt>
                <c:pt idx="1092" formatCode="0%">
                  <c:v>0</c:v>
                </c:pt>
                <c:pt idx="1093" formatCode="0%">
                  <c:v>0</c:v>
                </c:pt>
                <c:pt idx="1094" formatCode="0%">
                  <c:v>0</c:v>
                </c:pt>
                <c:pt idx="1095" formatCode="0%">
                  <c:v>0</c:v>
                </c:pt>
                <c:pt idx="1096" formatCode="0%">
                  <c:v>0</c:v>
                </c:pt>
                <c:pt idx="1097" formatCode="0%">
                  <c:v>0</c:v>
                </c:pt>
                <c:pt idx="1098" formatCode="0%">
                  <c:v>0</c:v>
                </c:pt>
                <c:pt idx="1099" formatCode="0%">
                  <c:v>0</c:v>
                </c:pt>
                <c:pt idx="1100" formatCode="0%">
                  <c:v>0</c:v>
                </c:pt>
                <c:pt idx="1101" formatCode="0%">
                  <c:v>0</c:v>
                </c:pt>
                <c:pt idx="1102" formatCode="0%">
                  <c:v>0</c:v>
                </c:pt>
                <c:pt idx="1103" formatCode="0%">
                  <c:v>0</c:v>
                </c:pt>
                <c:pt idx="1104" formatCode="0%">
                  <c:v>0</c:v>
                </c:pt>
                <c:pt idx="1105" formatCode="0%">
                  <c:v>0</c:v>
                </c:pt>
                <c:pt idx="1106" formatCode="0%">
                  <c:v>0</c:v>
                </c:pt>
                <c:pt idx="1107" formatCode="0%">
                  <c:v>0</c:v>
                </c:pt>
                <c:pt idx="1108" formatCode="0%">
                  <c:v>0</c:v>
                </c:pt>
                <c:pt idx="1109" formatCode="0%">
                  <c:v>0</c:v>
                </c:pt>
                <c:pt idx="1110" formatCode="0%">
                  <c:v>0</c:v>
                </c:pt>
                <c:pt idx="1111" formatCode="0%">
                  <c:v>0</c:v>
                </c:pt>
                <c:pt idx="1112" formatCode="0%">
                  <c:v>0</c:v>
                </c:pt>
                <c:pt idx="1113" formatCode="0%">
                  <c:v>0</c:v>
                </c:pt>
                <c:pt idx="1114" formatCode="0%">
                  <c:v>0</c:v>
                </c:pt>
                <c:pt idx="1115" formatCode="0%">
                  <c:v>0</c:v>
                </c:pt>
                <c:pt idx="1116" formatCode="0%">
                  <c:v>0</c:v>
                </c:pt>
                <c:pt idx="1117" formatCode="0%">
                  <c:v>0</c:v>
                </c:pt>
                <c:pt idx="1118" formatCode="0%">
                  <c:v>0</c:v>
                </c:pt>
                <c:pt idx="1119" formatCode="0%">
                  <c:v>0</c:v>
                </c:pt>
                <c:pt idx="1120" formatCode="0%">
                  <c:v>0</c:v>
                </c:pt>
                <c:pt idx="1121" formatCode="0%">
                  <c:v>0</c:v>
                </c:pt>
                <c:pt idx="1122" formatCode="0%">
                  <c:v>0</c:v>
                </c:pt>
                <c:pt idx="1123" formatCode="0%">
                  <c:v>0</c:v>
                </c:pt>
                <c:pt idx="1124" formatCode="0%">
                  <c:v>0</c:v>
                </c:pt>
                <c:pt idx="1125" formatCode="0%">
                  <c:v>0</c:v>
                </c:pt>
                <c:pt idx="1126" formatCode="0%">
                  <c:v>0</c:v>
                </c:pt>
                <c:pt idx="1127" formatCode="0%">
                  <c:v>0</c:v>
                </c:pt>
                <c:pt idx="1128" formatCode="0%">
                  <c:v>0</c:v>
                </c:pt>
                <c:pt idx="1129" formatCode="0%">
                  <c:v>0</c:v>
                </c:pt>
                <c:pt idx="1130" formatCode="0%">
                  <c:v>0</c:v>
                </c:pt>
                <c:pt idx="1131" formatCode="0%">
                  <c:v>0</c:v>
                </c:pt>
                <c:pt idx="1132" formatCode="0%">
                  <c:v>0</c:v>
                </c:pt>
                <c:pt idx="1133" formatCode="0%">
                  <c:v>0</c:v>
                </c:pt>
                <c:pt idx="1134" formatCode="0%">
                  <c:v>0</c:v>
                </c:pt>
                <c:pt idx="1135" formatCode="0%">
                  <c:v>0</c:v>
                </c:pt>
                <c:pt idx="1136" formatCode="0%">
                  <c:v>0</c:v>
                </c:pt>
                <c:pt idx="1137" formatCode="0%">
                  <c:v>0</c:v>
                </c:pt>
                <c:pt idx="1138" formatCode="0%">
                  <c:v>0</c:v>
                </c:pt>
                <c:pt idx="1139" formatCode="0%">
                  <c:v>0</c:v>
                </c:pt>
                <c:pt idx="1140" formatCode="0%">
                  <c:v>0</c:v>
                </c:pt>
                <c:pt idx="1141" formatCode="0%">
                  <c:v>0</c:v>
                </c:pt>
                <c:pt idx="1142" formatCode="0%">
                  <c:v>0</c:v>
                </c:pt>
                <c:pt idx="1143" formatCode="0%">
                  <c:v>0</c:v>
                </c:pt>
                <c:pt idx="1144" formatCode="0%">
                  <c:v>0</c:v>
                </c:pt>
                <c:pt idx="1145" formatCode="0%">
                  <c:v>0</c:v>
                </c:pt>
                <c:pt idx="1146" formatCode="0%">
                  <c:v>0</c:v>
                </c:pt>
                <c:pt idx="1147" formatCode="0%">
                  <c:v>0</c:v>
                </c:pt>
                <c:pt idx="1148" formatCode="0%">
                  <c:v>0.27062594114440341</c:v>
                </c:pt>
                <c:pt idx="1149" formatCode="0%">
                  <c:v>0</c:v>
                </c:pt>
                <c:pt idx="1150" formatCode="0%">
                  <c:v>0</c:v>
                </c:pt>
                <c:pt idx="1151" formatCode="0%">
                  <c:v>0</c:v>
                </c:pt>
                <c:pt idx="1152" formatCode="0%">
                  <c:v>0</c:v>
                </c:pt>
                <c:pt idx="1153" formatCode="0%">
                  <c:v>0.20513164297630102</c:v>
                </c:pt>
                <c:pt idx="1154" formatCode="0%">
                  <c:v>0</c:v>
                </c:pt>
                <c:pt idx="1155" formatCode="0%">
                  <c:v>0</c:v>
                </c:pt>
                <c:pt idx="1156" formatCode="0%">
                  <c:v>0</c:v>
                </c:pt>
                <c:pt idx="1157" formatCode="0%">
                  <c:v>0</c:v>
                </c:pt>
                <c:pt idx="1158" formatCode="0%">
                  <c:v>0</c:v>
                </c:pt>
                <c:pt idx="1159" formatCode="0%">
                  <c:v>0</c:v>
                </c:pt>
                <c:pt idx="1160" formatCode="0%">
                  <c:v>0</c:v>
                </c:pt>
                <c:pt idx="1161" formatCode="0%">
                  <c:v>0</c:v>
                </c:pt>
                <c:pt idx="1162" formatCode="0%">
                  <c:v>0</c:v>
                </c:pt>
                <c:pt idx="1163" formatCode="0%">
                  <c:v>0</c:v>
                </c:pt>
                <c:pt idx="1164" formatCode="0%">
                  <c:v>0</c:v>
                </c:pt>
                <c:pt idx="1165" formatCode="0%">
                  <c:v>0</c:v>
                </c:pt>
                <c:pt idx="1166" formatCode="0%">
                  <c:v>0</c:v>
                </c:pt>
                <c:pt idx="1167" formatCode="0%">
                  <c:v>0</c:v>
                </c:pt>
                <c:pt idx="1168" formatCode="0%">
                  <c:v>0</c:v>
                </c:pt>
                <c:pt idx="1169" formatCode="0%">
                  <c:v>0</c:v>
                </c:pt>
                <c:pt idx="1170" formatCode="0%">
                  <c:v>0</c:v>
                </c:pt>
                <c:pt idx="1171" formatCode="0%">
                  <c:v>0</c:v>
                </c:pt>
                <c:pt idx="1172" formatCode="0%">
                  <c:v>0</c:v>
                </c:pt>
                <c:pt idx="1173" formatCode="0%">
                  <c:v>0</c:v>
                </c:pt>
                <c:pt idx="1174" formatCode="0%">
                  <c:v>0</c:v>
                </c:pt>
                <c:pt idx="1175" formatCode="0%">
                  <c:v>0</c:v>
                </c:pt>
                <c:pt idx="1176" formatCode="0%">
                  <c:v>0</c:v>
                </c:pt>
                <c:pt idx="1177" formatCode="0%">
                  <c:v>0</c:v>
                </c:pt>
                <c:pt idx="1178" formatCode="0%">
                  <c:v>0</c:v>
                </c:pt>
                <c:pt idx="1179" formatCode="0%">
                  <c:v>0</c:v>
                </c:pt>
                <c:pt idx="1180" formatCode="0%">
                  <c:v>0</c:v>
                </c:pt>
                <c:pt idx="1181" formatCode="0%">
                  <c:v>0</c:v>
                </c:pt>
                <c:pt idx="1182" formatCode="0%">
                  <c:v>0</c:v>
                </c:pt>
                <c:pt idx="1183" formatCode="0%">
                  <c:v>0</c:v>
                </c:pt>
                <c:pt idx="1184" formatCode="0%">
                  <c:v>0</c:v>
                </c:pt>
                <c:pt idx="1185" formatCode="0%">
                  <c:v>0</c:v>
                </c:pt>
                <c:pt idx="1186" formatCode="0%">
                  <c:v>0</c:v>
                </c:pt>
                <c:pt idx="1187" formatCode="0%">
                  <c:v>0</c:v>
                </c:pt>
                <c:pt idx="1188" formatCode="0%">
                  <c:v>0</c:v>
                </c:pt>
                <c:pt idx="1189" formatCode="0%">
                  <c:v>0</c:v>
                </c:pt>
                <c:pt idx="1190" formatCode="0%">
                  <c:v>0</c:v>
                </c:pt>
                <c:pt idx="1191" formatCode="0%">
                  <c:v>0</c:v>
                </c:pt>
                <c:pt idx="1192" formatCode="0%">
                  <c:v>0</c:v>
                </c:pt>
                <c:pt idx="1193" formatCode="0%">
                  <c:v>0</c:v>
                </c:pt>
                <c:pt idx="1194" formatCode="0%">
                  <c:v>0</c:v>
                </c:pt>
                <c:pt idx="1195" formatCode="0%">
                  <c:v>0</c:v>
                </c:pt>
                <c:pt idx="1196" formatCode="0%">
                  <c:v>0</c:v>
                </c:pt>
                <c:pt idx="1197" formatCode="0%">
                  <c:v>0</c:v>
                </c:pt>
                <c:pt idx="1198" formatCode="0%">
                  <c:v>0</c:v>
                </c:pt>
                <c:pt idx="1199" formatCode="0%">
                  <c:v>0</c:v>
                </c:pt>
                <c:pt idx="1200" formatCode="0%">
                  <c:v>0</c:v>
                </c:pt>
                <c:pt idx="1201" formatCode="0%">
                  <c:v>0</c:v>
                </c:pt>
                <c:pt idx="1202" formatCode="0%">
                  <c:v>0</c:v>
                </c:pt>
                <c:pt idx="1203" formatCode="0%">
                  <c:v>0</c:v>
                </c:pt>
                <c:pt idx="1204" formatCode="0%">
                  <c:v>0</c:v>
                </c:pt>
                <c:pt idx="1205" formatCode="0%">
                  <c:v>0</c:v>
                </c:pt>
                <c:pt idx="1206" formatCode="0%">
                  <c:v>0</c:v>
                </c:pt>
                <c:pt idx="1207" formatCode="0%">
                  <c:v>0</c:v>
                </c:pt>
                <c:pt idx="1208" formatCode="0%">
                  <c:v>0</c:v>
                </c:pt>
                <c:pt idx="1209" formatCode="0%">
                  <c:v>0</c:v>
                </c:pt>
                <c:pt idx="1210" formatCode="0%">
                  <c:v>0</c:v>
                </c:pt>
                <c:pt idx="1211" formatCode="0%">
                  <c:v>0</c:v>
                </c:pt>
                <c:pt idx="1212" formatCode="0%">
                  <c:v>0</c:v>
                </c:pt>
                <c:pt idx="1213" formatCode="0%">
                  <c:v>0</c:v>
                </c:pt>
                <c:pt idx="1214" formatCode="0%">
                  <c:v>8.1813215484710933E-2</c:v>
                </c:pt>
                <c:pt idx="1215" formatCode="0%">
                  <c:v>0</c:v>
                </c:pt>
                <c:pt idx="1216" formatCode="0%">
                  <c:v>0</c:v>
                </c:pt>
                <c:pt idx="1217" formatCode="0%">
                  <c:v>0</c:v>
                </c:pt>
                <c:pt idx="1218" formatCode="0%">
                  <c:v>0</c:v>
                </c:pt>
                <c:pt idx="1219" formatCode="0%">
                  <c:v>0</c:v>
                </c:pt>
                <c:pt idx="1220" formatCode="0%">
                  <c:v>0</c:v>
                </c:pt>
                <c:pt idx="1221" formatCode="0%">
                  <c:v>0</c:v>
                </c:pt>
                <c:pt idx="1222" formatCode="0%">
                  <c:v>0</c:v>
                </c:pt>
                <c:pt idx="1223" formatCode="0%">
                  <c:v>0</c:v>
                </c:pt>
                <c:pt idx="1224" formatCode="0%">
                  <c:v>0</c:v>
                </c:pt>
                <c:pt idx="1225" formatCode="0%">
                  <c:v>0</c:v>
                </c:pt>
                <c:pt idx="1226" formatCode="0%">
                  <c:v>0</c:v>
                </c:pt>
                <c:pt idx="1227" formatCode="0%">
                  <c:v>0</c:v>
                </c:pt>
                <c:pt idx="1228" formatCode="0%">
                  <c:v>0</c:v>
                </c:pt>
                <c:pt idx="1229" formatCode="0%">
                  <c:v>0</c:v>
                </c:pt>
                <c:pt idx="1230" formatCode="0%">
                  <c:v>0</c:v>
                </c:pt>
                <c:pt idx="1231" formatCode="0%">
                  <c:v>0</c:v>
                </c:pt>
                <c:pt idx="1232" formatCode="0%">
                  <c:v>0</c:v>
                </c:pt>
                <c:pt idx="1233" formatCode="0%">
                  <c:v>0</c:v>
                </c:pt>
                <c:pt idx="1234" formatCode="0%">
                  <c:v>0</c:v>
                </c:pt>
                <c:pt idx="1235" formatCode="0%">
                  <c:v>0</c:v>
                </c:pt>
                <c:pt idx="1236" formatCode="0%">
                  <c:v>0</c:v>
                </c:pt>
                <c:pt idx="1237" formatCode="0%">
                  <c:v>0</c:v>
                </c:pt>
                <c:pt idx="1238" formatCode="0%">
                  <c:v>0</c:v>
                </c:pt>
                <c:pt idx="1239" formatCode="0%">
                  <c:v>0</c:v>
                </c:pt>
                <c:pt idx="1240" formatCode="0%">
                  <c:v>0</c:v>
                </c:pt>
                <c:pt idx="1241" formatCode="0%">
                  <c:v>0</c:v>
                </c:pt>
                <c:pt idx="1242" formatCode="0%">
                  <c:v>0</c:v>
                </c:pt>
                <c:pt idx="1243" formatCode="0%">
                  <c:v>0</c:v>
                </c:pt>
                <c:pt idx="1244" formatCode="0%">
                  <c:v>0</c:v>
                </c:pt>
                <c:pt idx="1245" formatCode="0%">
                  <c:v>0</c:v>
                </c:pt>
                <c:pt idx="1246" formatCode="0%">
                  <c:v>0</c:v>
                </c:pt>
                <c:pt idx="1247" formatCode="0%">
                  <c:v>0</c:v>
                </c:pt>
                <c:pt idx="1248" formatCode="0%">
                  <c:v>0</c:v>
                </c:pt>
                <c:pt idx="1249" formatCode="0%">
                  <c:v>0</c:v>
                </c:pt>
                <c:pt idx="1250" formatCode="0%">
                  <c:v>0</c:v>
                </c:pt>
                <c:pt idx="1251" formatCode="0%">
                  <c:v>0</c:v>
                </c:pt>
                <c:pt idx="1252" formatCode="0%">
                  <c:v>0</c:v>
                </c:pt>
                <c:pt idx="1253" formatCode="0%">
                  <c:v>0</c:v>
                </c:pt>
                <c:pt idx="1254" formatCode="0%">
                  <c:v>0</c:v>
                </c:pt>
                <c:pt idx="1255" formatCode="0%">
                  <c:v>0</c:v>
                </c:pt>
                <c:pt idx="1256" formatCode="0%">
                  <c:v>0</c:v>
                </c:pt>
                <c:pt idx="1257" formatCode="0%">
                  <c:v>0</c:v>
                </c:pt>
                <c:pt idx="1258" formatCode="0%">
                  <c:v>0</c:v>
                </c:pt>
                <c:pt idx="1259" formatCode="0%">
                  <c:v>0</c:v>
                </c:pt>
                <c:pt idx="1260" formatCode="0%">
                  <c:v>0</c:v>
                </c:pt>
                <c:pt idx="1261" formatCode="0%">
                  <c:v>0</c:v>
                </c:pt>
                <c:pt idx="1262" formatCode="0%">
                  <c:v>0</c:v>
                </c:pt>
                <c:pt idx="1263" formatCode="0%">
                  <c:v>0</c:v>
                </c:pt>
                <c:pt idx="1264" formatCode="0%">
                  <c:v>0</c:v>
                </c:pt>
                <c:pt idx="1265" formatCode="0%">
                  <c:v>0</c:v>
                </c:pt>
                <c:pt idx="1266" formatCode="0%">
                  <c:v>0</c:v>
                </c:pt>
                <c:pt idx="1267" formatCode="0%">
                  <c:v>0</c:v>
                </c:pt>
                <c:pt idx="1268" formatCode="0%">
                  <c:v>0</c:v>
                </c:pt>
                <c:pt idx="1269" formatCode="0%">
                  <c:v>0</c:v>
                </c:pt>
                <c:pt idx="1270" formatCode="0%">
                  <c:v>0</c:v>
                </c:pt>
                <c:pt idx="1271" formatCode="0%">
                  <c:v>0</c:v>
                </c:pt>
                <c:pt idx="1272" formatCode="0%">
                  <c:v>0</c:v>
                </c:pt>
                <c:pt idx="1273" formatCode="0%">
                  <c:v>0</c:v>
                </c:pt>
                <c:pt idx="1274" formatCode="0%">
                  <c:v>0</c:v>
                </c:pt>
                <c:pt idx="1275" formatCode="0%">
                  <c:v>0</c:v>
                </c:pt>
                <c:pt idx="1276" formatCode="0%">
                  <c:v>0</c:v>
                </c:pt>
                <c:pt idx="1277" formatCode="0%">
                  <c:v>0</c:v>
                </c:pt>
                <c:pt idx="1278" formatCode="0%">
                  <c:v>0</c:v>
                </c:pt>
                <c:pt idx="1279" formatCode="0%">
                  <c:v>0</c:v>
                </c:pt>
                <c:pt idx="1280" formatCode="0%">
                  <c:v>0</c:v>
                </c:pt>
                <c:pt idx="1281" formatCode="0%">
                  <c:v>0</c:v>
                </c:pt>
                <c:pt idx="1282" formatCode="0%">
                  <c:v>0</c:v>
                </c:pt>
                <c:pt idx="1283" formatCode="0%">
                  <c:v>0</c:v>
                </c:pt>
                <c:pt idx="1284" formatCode="0%">
                  <c:v>0</c:v>
                </c:pt>
                <c:pt idx="1285" formatCode="0%">
                  <c:v>0</c:v>
                </c:pt>
                <c:pt idx="1286" formatCode="0%">
                  <c:v>0</c:v>
                </c:pt>
                <c:pt idx="1287" formatCode="0%">
                  <c:v>0</c:v>
                </c:pt>
                <c:pt idx="1288" formatCode="0%">
                  <c:v>0</c:v>
                </c:pt>
                <c:pt idx="1289" formatCode="0%">
                  <c:v>0</c:v>
                </c:pt>
                <c:pt idx="1290" formatCode="0%">
                  <c:v>0</c:v>
                </c:pt>
                <c:pt idx="1291" formatCode="0%">
                  <c:v>0</c:v>
                </c:pt>
                <c:pt idx="1292" formatCode="0%">
                  <c:v>0</c:v>
                </c:pt>
                <c:pt idx="1293" formatCode="0%">
                  <c:v>0</c:v>
                </c:pt>
                <c:pt idx="1294" formatCode="0%">
                  <c:v>0</c:v>
                </c:pt>
                <c:pt idx="1295" formatCode="0%">
                  <c:v>0</c:v>
                </c:pt>
                <c:pt idx="1296" formatCode="0%">
                  <c:v>0</c:v>
                </c:pt>
                <c:pt idx="1297" formatCode="0%">
                  <c:v>0</c:v>
                </c:pt>
                <c:pt idx="1298" formatCode="0%">
                  <c:v>0</c:v>
                </c:pt>
                <c:pt idx="1299" formatCode="0%">
                  <c:v>0</c:v>
                </c:pt>
                <c:pt idx="1300" formatCode="0%">
                  <c:v>0</c:v>
                </c:pt>
                <c:pt idx="1301" formatCode="0%">
                  <c:v>0</c:v>
                </c:pt>
                <c:pt idx="1302" formatCode="0%">
                  <c:v>0</c:v>
                </c:pt>
                <c:pt idx="1303" formatCode="0%">
                  <c:v>0</c:v>
                </c:pt>
                <c:pt idx="1304" formatCode="0%">
                  <c:v>0</c:v>
                </c:pt>
                <c:pt idx="1305" formatCode="0%">
                  <c:v>0</c:v>
                </c:pt>
                <c:pt idx="1306" formatCode="0%">
                  <c:v>0</c:v>
                </c:pt>
                <c:pt idx="1307" formatCode="0%">
                  <c:v>0</c:v>
                </c:pt>
                <c:pt idx="1308" formatCode="0%">
                  <c:v>0</c:v>
                </c:pt>
                <c:pt idx="1309" formatCode="0%">
                  <c:v>0</c:v>
                </c:pt>
                <c:pt idx="1310" formatCode="0%">
                  <c:v>0</c:v>
                </c:pt>
                <c:pt idx="1311" formatCode="0%">
                  <c:v>0</c:v>
                </c:pt>
                <c:pt idx="1312" formatCode="0%">
                  <c:v>0</c:v>
                </c:pt>
                <c:pt idx="1313" formatCode="0%">
                  <c:v>0</c:v>
                </c:pt>
                <c:pt idx="1314" formatCode="0%">
                  <c:v>0</c:v>
                </c:pt>
                <c:pt idx="1315" formatCode="0%">
                  <c:v>0</c:v>
                </c:pt>
                <c:pt idx="1316" formatCode="0%">
                  <c:v>0</c:v>
                </c:pt>
                <c:pt idx="1317" formatCode="0%">
                  <c:v>0</c:v>
                </c:pt>
                <c:pt idx="1318" formatCode="0%">
                  <c:v>0</c:v>
                </c:pt>
                <c:pt idx="1319" formatCode="0%">
                  <c:v>0</c:v>
                </c:pt>
                <c:pt idx="1320" formatCode="0%">
                  <c:v>0</c:v>
                </c:pt>
                <c:pt idx="1321" formatCode="0%">
                  <c:v>0</c:v>
                </c:pt>
                <c:pt idx="1322" formatCode="0%">
                  <c:v>0</c:v>
                </c:pt>
                <c:pt idx="1323" formatCode="0%">
                  <c:v>0</c:v>
                </c:pt>
                <c:pt idx="1324" formatCode="0%">
                  <c:v>0</c:v>
                </c:pt>
                <c:pt idx="1325" formatCode="0%">
                  <c:v>0</c:v>
                </c:pt>
                <c:pt idx="1326" formatCode="0%">
                  <c:v>0</c:v>
                </c:pt>
                <c:pt idx="1327" formatCode="0%">
                  <c:v>0</c:v>
                </c:pt>
                <c:pt idx="1328" formatCode="0%">
                  <c:v>0</c:v>
                </c:pt>
                <c:pt idx="1329" formatCode="0%">
                  <c:v>0</c:v>
                </c:pt>
                <c:pt idx="1330" formatCode="0%">
                  <c:v>0</c:v>
                </c:pt>
                <c:pt idx="1331" formatCode="0%">
                  <c:v>0</c:v>
                </c:pt>
                <c:pt idx="1332" formatCode="0%">
                  <c:v>0</c:v>
                </c:pt>
                <c:pt idx="1333" formatCode="0%">
                  <c:v>0</c:v>
                </c:pt>
                <c:pt idx="1334" formatCode="0%">
                  <c:v>0</c:v>
                </c:pt>
                <c:pt idx="1335" formatCode="0%">
                  <c:v>0</c:v>
                </c:pt>
                <c:pt idx="1336" formatCode="0%">
                  <c:v>0</c:v>
                </c:pt>
                <c:pt idx="1337" formatCode="0%">
                  <c:v>0</c:v>
                </c:pt>
                <c:pt idx="1338" formatCode="0%">
                  <c:v>0</c:v>
                </c:pt>
                <c:pt idx="1339" formatCode="0%">
                  <c:v>0</c:v>
                </c:pt>
                <c:pt idx="1340" formatCode="0%">
                  <c:v>0</c:v>
                </c:pt>
                <c:pt idx="1341" formatCode="0%">
                  <c:v>0</c:v>
                </c:pt>
                <c:pt idx="1342" formatCode="0%">
                  <c:v>0</c:v>
                </c:pt>
                <c:pt idx="1343" formatCode="0%">
                  <c:v>0</c:v>
                </c:pt>
                <c:pt idx="1344" formatCode="0%">
                  <c:v>0</c:v>
                </c:pt>
                <c:pt idx="1345" formatCode="0%">
                  <c:v>0</c:v>
                </c:pt>
                <c:pt idx="1346" formatCode="0%">
                  <c:v>0</c:v>
                </c:pt>
                <c:pt idx="1347" formatCode="0%">
                  <c:v>0</c:v>
                </c:pt>
                <c:pt idx="1348" formatCode="0%">
                  <c:v>0</c:v>
                </c:pt>
                <c:pt idx="1349" formatCode="0%">
                  <c:v>0</c:v>
                </c:pt>
                <c:pt idx="1350" formatCode="0%">
                  <c:v>0</c:v>
                </c:pt>
                <c:pt idx="1351" formatCode="0%">
                  <c:v>0</c:v>
                </c:pt>
                <c:pt idx="1352" formatCode="0%">
                  <c:v>0</c:v>
                </c:pt>
                <c:pt idx="1353" formatCode="0%">
                  <c:v>0</c:v>
                </c:pt>
                <c:pt idx="1354" formatCode="0%">
                  <c:v>0</c:v>
                </c:pt>
                <c:pt idx="1355" formatCode="0%">
                  <c:v>0</c:v>
                </c:pt>
                <c:pt idx="1356" formatCode="0%">
                  <c:v>6.401058622546954E-2</c:v>
                </c:pt>
                <c:pt idx="1357" formatCode="0%">
                  <c:v>0</c:v>
                </c:pt>
                <c:pt idx="1358" formatCode="0%">
                  <c:v>0</c:v>
                </c:pt>
                <c:pt idx="1359" formatCode="0%">
                  <c:v>0</c:v>
                </c:pt>
                <c:pt idx="1360" formatCode="0%">
                  <c:v>0</c:v>
                </c:pt>
                <c:pt idx="1361" formatCode="0%">
                  <c:v>0</c:v>
                </c:pt>
                <c:pt idx="1362" formatCode="0%">
                  <c:v>0</c:v>
                </c:pt>
                <c:pt idx="1363" formatCode="0%">
                  <c:v>0</c:v>
                </c:pt>
                <c:pt idx="1364" formatCode="0%">
                  <c:v>0</c:v>
                </c:pt>
                <c:pt idx="1365" formatCode="0%">
                  <c:v>0</c:v>
                </c:pt>
                <c:pt idx="1366" formatCode="0%">
                  <c:v>0</c:v>
                </c:pt>
                <c:pt idx="1367" formatCode="0%">
                  <c:v>0</c:v>
                </c:pt>
                <c:pt idx="1368" formatCode="0%">
                  <c:v>0</c:v>
                </c:pt>
                <c:pt idx="1369" formatCode="0%">
                  <c:v>0</c:v>
                </c:pt>
                <c:pt idx="1370" formatCode="0%">
                  <c:v>4.3702462865973145E-2</c:v>
                </c:pt>
                <c:pt idx="1371" formatCode="0%">
                  <c:v>0</c:v>
                </c:pt>
                <c:pt idx="1372" formatCode="0%">
                  <c:v>0</c:v>
                </c:pt>
                <c:pt idx="1373" formatCode="0%">
                  <c:v>0</c:v>
                </c:pt>
                <c:pt idx="1374" formatCode="0%">
                  <c:v>0</c:v>
                </c:pt>
                <c:pt idx="1375" formatCode="0%">
                  <c:v>0</c:v>
                </c:pt>
                <c:pt idx="1376" formatCode="0%">
                  <c:v>0</c:v>
                </c:pt>
                <c:pt idx="1377" formatCode="0%">
                  <c:v>0</c:v>
                </c:pt>
                <c:pt idx="1378" formatCode="0%">
                  <c:v>0</c:v>
                </c:pt>
                <c:pt idx="1379" formatCode="0%">
                  <c:v>0</c:v>
                </c:pt>
                <c:pt idx="1380" formatCode="0%">
                  <c:v>0</c:v>
                </c:pt>
                <c:pt idx="1381" formatCode="0%">
                  <c:v>4.3629228788272981E-2</c:v>
                </c:pt>
                <c:pt idx="1382" formatCode="0%">
                  <c:v>0</c:v>
                </c:pt>
                <c:pt idx="1383" formatCode="0%">
                  <c:v>0</c:v>
                </c:pt>
                <c:pt idx="1384" formatCode="0%">
                  <c:v>0</c:v>
                </c:pt>
                <c:pt idx="1385" formatCode="0%">
                  <c:v>0</c:v>
                </c:pt>
                <c:pt idx="1386" formatCode="0%">
                  <c:v>0</c:v>
                </c:pt>
                <c:pt idx="1387" formatCode="0%">
                  <c:v>0</c:v>
                </c:pt>
                <c:pt idx="1388" formatCode="0%">
                  <c:v>0</c:v>
                </c:pt>
                <c:pt idx="1389" formatCode="0%">
                  <c:v>0</c:v>
                </c:pt>
                <c:pt idx="1390" formatCode="0%">
                  <c:v>0</c:v>
                </c:pt>
                <c:pt idx="1391" formatCode="0%">
                  <c:v>0</c:v>
                </c:pt>
                <c:pt idx="1392" formatCode="0%">
                  <c:v>0</c:v>
                </c:pt>
                <c:pt idx="1393" formatCode="0%">
                  <c:v>0</c:v>
                </c:pt>
                <c:pt idx="1394" formatCode="0%">
                  <c:v>0</c:v>
                </c:pt>
                <c:pt idx="1395" formatCode="0%">
                  <c:v>0</c:v>
                </c:pt>
                <c:pt idx="1396" formatCode="0%">
                  <c:v>0</c:v>
                </c:pt>
                <c:pt idx="1397" formatCode="0%">
                  <c:v>0</c:v>
                </c:pt>
                <c:pt idx="1398" formatCode="0%">
                  <c:v>0</c:v>
                </c:pt>
                <c:pt idx="1399" formatCode="0%">
                  <c:v>0</c:v>
                </c:pt>
                <c:pt idx="1400" formatCode="0%">
                  <c:v>0</c:v>
                </c:pt>
                <c:pt idx="1401" formatCode="0%">
                  <c:v>0</c:v>
                </c:pt>
                <c:pt idx="1402" formatCode="0%">
                  <c:v>0</c:v>
                </c:pt>
                <c:pt idx="1403" formatCode="0%">
                  <c:v>0</c:v>
                </c:pt>
                <c:pt idx="1404" formatCode="0%">
                  <c:v>0</c:v>
                </c:pt>
                <c:pt idx="1405" formatCode="0%">
                  <c:v>0</c:v>
                </c:pt>
                <c:pt idx="1406" formatCode="0%">
                  <c:v>0</c:v>
                </c:pt>
                <c:pt idx="1407" formatCode="0%">
                  <c:v>0</c:v>
                </c:pt>
                <c:pt idx="1408" formatCode="0%">
                  <c:v>0</c:v>
                </c:pt>
                <c:pt idx="1409" formatCode="0%">
                  <c:v>0</c:v>
                </c:pt>
                <c:pt idx="1410" formatCode="0%">
                  <c:v>0</c:v>
                </c:pt>
                <c:pt idx="1411" formatCode="0%">
                  <c:v>0</c:v>
                </c:pt>
                <c:pt idx="1412" formatCode="0%">
                  <c:v>0</c:v>
                </c:pt>
                <c:pt idx="1413" formatCode="0%">
                  <c:v>0</c:v>
                </c:pt>
                <c:pt idx="1414" formatCode="0%">
                  <c:v>0</c:v>
                </c:pt>
                <c:pt idx="1415" formatCode="0%">
                  <c:v>0</c:v>
                </c:pt>
                <c:pt idx="1416" formatCode="0%">
                  <c:v>0</c:v>
                </c:pt>
                <c:pt idx="1417" formatCode="0%">
                  <c:v>0</c:v>
                </c:pt>
                <c:pt idx="1418" formatCode="0%">
                  <c:v>0</c:v>
                </c:pt>
                <c:pt idx="1419" formatCode="0%">
                  <c:v>0</c:v>
                </c:pt>
                <c:pt idx="1420" formatCode="0%">
                  <c:v>0</c:v>
                </c:pt>
                <c:pt idx="1421" formatCode="0%">
                  <c:v>0</c:v>
                </c:pt>
                <c:pt idx="1422" formatCode="0%">
                  <c:v>0</c:v>
                </c:pt>
                <c:pt idx="1423" formatCode="0%">
                  <c:v>2.1135108771554698</c:v>
                </c:pt>
                <c:pt idx="1424" formatCode="0%">
                  <c:v>0</c:v>
                </c:pt>
                <c:pt idx="1425" formatCode="0%">
                  <c:v>0</c:v>
                </c:pt>
                <c:pt idx="1426" formatCode="0%">
                  <c:v>0</c:v>
                </c:pt>
                <c:pt idx="1427" formatCode="0%">
                  <c:v>0</c:v>
                </c:pt>
                <c:pt idx="1428" formatCode="0%">
                  <c:v>0</c:v>
                </c:pt>
                <c:pt idx="1429" formatCode="0%">
                  <c:v>0</c:v>
                </c:pt>
                <c:pt idx="1430" formatCode="0%">
                  <c:v>0</c:v>
                </c:pt>
                <c:pt idx="1431" formatCode="0%">
                  <c:v>1.879955318275614E-2</c:v>
                </c:pt>
                <c:pt idx="1432" formatCode="0%">
                  <c:v>0</c:v>
                </c:pt>
                <c:pt idx="1433" formatCode="0%">
                  <c:v>0</c:v>
                </c:pt>
                <c:pt idx="1434" formatCode="0%">
                  <c:v>0</c:v>
                </c:pt>
                <c:pt idx="1435" formatCode="0%">
                  <c:v>0</c:v>
                </c:pt>
                <c:pt idx="1436" formatCode="0%">
                  <c:v>0</c:v>
                </c:pt>
                <c:pt idx="1437" formatCode="0%">
                  <c:v>0</c:v>
                </c:pt>
                <c:pt idx="1438" formatCode="0%">
                  <c:v>0</c:v>
                </c:pt>
                <c:pt idx="1439" formatCode="0%">
                  <c:v>0</c:v>
                </c:pt>
                <c:pt idx="1440" formatCode="0%">
                  <c:v>0</c:v>
                </c:pt>
                <c:pt idx="1441" formatCode="0%">
                  <c:v>0</c:v>
                </c:pt>
                <c:pt idx="1442" formatCode="0%">
                  <c:v>0</c:v>
                </c:pt>
                <c:pt idx="1443" formatCode="0%">
                  <c:v>0</c:v>
                </c:pt>
                <c:pt idx="1444" formatCode="0%">
                  <c:v>0</c:v>
                </c:pt>
                <c:pt idx="1445" formatCode="0%">
                  <c:v>0</c:v>
                </c:pt>
                <c:pt idx="1446" formatCode="0%">
                  <c:v>0</c:v>
                </c:pt>
                <c:pt idx="1447" formatCode="0%">
                  <c:v>0</c:v>
                </c:pt>
                <c:pt idx="1448" formatCode="0%">
                  <c:v>0.33940680495595288</c:v>
                </c:pt>
                <c:pt idx="1449" formatCode="0%">
                  <c:v>0</c:v>
                </c:pt>
                <c:pt idx="1450" formatCode="0%">
                  <c:v>0</c:v>
                </c:pt>
                <c:pt idx="1451" formatCode="0%">
                  <c:v>0</c:v>
                </c:pt>
                <c:pt idx="1452" formatCode="0%">
                  <c:v>0</c:v>
                </c:pt>
                <c:pt idx="1453" formatCode="0%">
                  <c:v>0</c:v>
                </c:pt>
                <c:pt idx="1454" formatCode="0%">
                  <c:v>0</c:v>
                </c:pt>
                <c:pt idx="1455" formatCode="0%">
                  <c:v>0</c:v>
                </c:pt>
                <c:pt idx="1456" formatCode="0%">
                  <c:v>5.6403084489327097E-3</c:v>
                </c:pt>
                <c:pt idx="1457" formatCode="0%">
                  <c:v>3.3406001598752795E-2</c:v>
                </c:pt>
                <c:pt idx="1458" formatCode="0%">
                  <c:v>0</c:v>
                </c:pt>
                <c:pt idx="1459" formatCode="0%">
                  <c:v>0</c:v>
                </c:pt>
                <c:pt idx="1460" formatCode="0%">
                  <c:v>0</c:v>
                </c:pt>
                <c:pt idx="1461" formatCode="0%">
                  <c:v>0</c:v>
                </c:pt>
                <c:pt idx="1462" formatCode="0%">
                  <c:v>0</c:v>
                </c:pt>
                <c:pt idx="1463" formatCode="0%">
                  <c:v>0</c:v>
                </c:pt>
                <c:pt idx="1464" formatCode="0%">
                  <c:v>0</c:v>
                </c:pt>
                <c:pt idx="1465" formatCode="0%">
                  <c:v>0</c:v>
                </c:pt>
                <c:pt idx="1466" formatCode="0%">
                  <c:v>0</c:v>
                </c:pt>
                <c:pt idx="1467" formatCode="0%">
                  <c:v>0</c:v>
                </c:pt>
                <c:pt idx="1468" formatCode="0%">
                  <c:v>0</c:v>
                </c:pt>
                <c:pt idx="1469" formatCode="0%">
                  <c:v>0</c:v>
                </c:pt>
                <c:pt idx="1470" formatCode="0%">
                  <c:v>0</c:v>
                </c:pt>
                <c:pt idx="1471" formatCode="0%">
                  <c:v>0</c:v>
                </c:pt>
                <c:pt idx="1472" formatCode="0%">
                  <c:v>0</c:v>
                </c:pt>
                <c:pt idx="1473" formatCode="0%">
                  <c:v>0</c:v>
                </c:pt>
                <c:pt idx="1474" formatCode="0%">
                  <c:v>0</c:v>
                </c:pt>
                <c:pt idx="1475" formatCode="0%">
                  <c:v>0</c:v>
                </c:pt>
                <c:pt idx="1476" formatCode="0%">
                  <c:v>0</c:v>
                </c:pt>
                <c:pt idx="1477" formatCode="0%">
                  <c:v>0</c:v>
                </c:pt>
                <c:pt idx="1478" formatCode="0%">
                  <c:v>0</c:v>
                </c:pt>
                <c:pt idx="1479" formatCode="0%">
                  <c:v>0</c:v>
                </c:pt>
                <c:pt idx="1480" formatCode="0%">
                  <c:v>0</c:v>
                </c:pt>
                <c:pt idx="1481" formatCode="0%">
                  <c:v>0</c:v>
                </c:pt>
                <c:pt idx="1482" formatCode="0%">
                  <c:v>0</c:v>
                </c:pt>
                <c:pt idx="1483" formatCode="0%">
                  <c:v>0</c:v>
                </c:pt>
                <c:pt idx="1484" formatCode="0%">
                  <c:v>0</c:v>
                </c:pt>
                <c:pt idx="1485" formatCode="0%">
                  <c:v>0</c:v>
                </c:pt>
                <c:pt idx="1486" formatCode="0%">
                  <c:v>0</c:v>
                </c:pt>
                <c:pt idx="1487" formatCode="0%">
                  <c:v>0</c:v>
                </c:pt>
                <c:pt idx="1488" formatCode="0%">
                  <c:v>0</c:v>
                </c:pt>
                <c:pt idx="1489" formatCode="0%">
                  <c:v>0</c:v>
                </c:pt>
                <c:pt idx="1490" formatCode="0%">
                  <c:v>0</c:v>
                </c:pt>
                <c:pt idx="1491" formatCode="0%">
                  <c:v>0</c:v>
                </c:pt>
                <c:pt idx="1492" formatCode="0%">
                  <c:v>0</c:v>
                </c:pt>
                <c:pt idx="1493" formatCode="0%">
                  <c:v>0</c:v>
                </c:pt>
                <c:pt idx="1494" formatCode="0%">
                  <c:v>0</c:v>
                </c:pt>
                <c:pt idx="1495" formatCode="0%">
                  <c:v>0</c:v>
                </c:pt>
                <c:pt idx="1496" formatCode="0%">
                  <c:v>0</c:v>
                </c:pt>
                <c:pt idx="1497" formatCode="0%">
                  <c:v>0</c:v>
                </c:pt>
                <c:pt idx="1498" formatCode="0%">
                  <c:v>0</c:v>
                </c:pt>
                <c:pt idx="1499" formatCode="0%">
                  <c:v>0</c:v>
                </c:pt>
                <c:pt idx="1500" formatCode="0%">
                  <c:v>0</c:v>
                </c:pt>
                <c:pt idx="1501" formatCode="0%">
                  <c:v>0</c:v>
                </c:pt>
                <c:pt idx="1502" formatCode="0%">
                  <c:v>0</c:v>
                </c:pt>
                <c:pt idx="1503" formatCode="0%">
                  <c:v>0</c:v>
                </c:pt>
                <c:pt idx="1504" formatCode="0%">
                  <c:v>0</c:v>
                </c:pt>
                <c:pt idx="1505" formatCode="0%">
                  <c:v>0</c:v>
                </c:pt>
                <c:pt idx="1506" formatCode="0%">
                  <c:v>0</c:v>
                </c:pt>
                <c:pt idx="1507" formatCode="0%">
                  <c:v>0</c:v>
                </c:pt>
                <c:pt idx="1508" formatCode="0%">
                  <c:v>0</c:v>
                </c:pt>
                <c:pt idx="1509" formatCode="0%">
                  <c:v>0</c:v>
                </c:pt>
                <c:pt idx="1510" formatCode="0%">
                  <c:v>0</c:v>
                </c:pt>
                <c:pt idx="1511" formatCode="0%">
                  <c:v>0</c:v>
                </c:pt>
                <c:pt idx="1512" formatCode="0%">
                  <c:v>0</c:v>
                </c:pt>
                <c:pt idx="1513" formatCode="0%">
                  <c:v>0</c:v>
                </c:pt>
                <c:pt idx="1514" formatCode="0%">
                  <c:v>0</c:v>
                </c:pt>
                <c:pt idx="1515" formatCode="0%">
                  <c:v>0</c:v>
                </c:pt>
                <c:pt idx="1516" formatCode="0%">
                  <c:v>0</c:v>
                </c:pt>
                <c:pt idx="1517" formatCode="0%">
                  <c:v>0</c:v>
                </c:pt>
                <c:pt idx="1518" formatCode="0%">
                  <c:v>0</c:v>
                </c:pt>
                <c:pt idx="1519" formatCode="0%">
                  <c:v>0</c:v>
                </c:pt>
                <c:pt idx="1520" formatCode="0%">
                  <c:v>0</c:v>
                </c:pt>
                <c:pt idx="1521" formatCode="0%">
                  <c:v>0</c:v>
                </c:pt>
                <c:pt idx="1522" formatCode="0%">
                  <c:v>0</c:v>
                </c:pt>
                <c:pt idx="1523" formatCode="0%">
                  <c:v>0</c:v>
                </c:pt>
                <c:pt idx="1524" formatCode="0%">
                  <c:v>0</c:v>
                </c:pt>
                <c:pt idx="1525" formatCode="0%">
                  <c:v>0</c:v>
                </c:pt>
                <c:pt idx="1526" formatCode="0%">
                  <c:v>0</c:v>
                </c:pt>
                <c:pt idx="1527" formatCode="0%">
                  <c:v>0</c:v>
                </c:pt>
                <c:pt idx="1528" formatCode="0%">
                  <c:v>0</c:v>
                </c:pt>
                <c:pt idx="1529" formatCode="0%">
                  <c:v>0</c:v>
                </c:pt>
                <c:pt idx="1530" formatCode="0%">
                  <c:v>0</c:v>
                </c:pt>
                <c:pt idx="1531" formatCode="0%">
                  <c:v>0</c:v>
                </c:pt>
                <c:pt idx="1532" formatCode="0%">
                  <c:v>0</c:v>
                </c:pt>
                <c:pt idx="1533" formatCode="0%">
                  <c:v>0</c:v>
                </c:pt>
                <c:pt idx="1534" formatCode="0%">
                  <c:v>0</c:v>
                </c:pt>
                <c:pt idx="1535" formatCode="0%">
                  <c:v>0</c:v>
                </c:pt>
                <c:pt idx="1536" formatCode="0%">
                  <c:v>0</c:v>
                </c:pt>
                <c:pt idx="1537" formatCode="0%">
                  <c:v>0</c:v>
                </c:pt>
                <c:pt idx="1538" formatCode="0%">
                  <c:v>0</c:v>
                </c:pt>
                <c:pt idx="1539" formatCode="0%">
                  <c:v>0</c:v>
                </c:pt>
                <c:pt idx="1540" formatCode="0%">
                  <c:v>0</c:v>
                </c:pt>
                <c:pt idx="1541" formatCode="0%">
                  <c:v>0</c:v>
                </c:pt>
                <c:pt idx="1542" formatCode="0%">
                  <c:v>0</c:v>
                </c:pt>
                <c:pt idx="1543" formatCode="0%">
                  <c:v>0</c:v>
                </c:pt>
                <c:pt idx="1544" formatCode="0%">
                  <c:v>0</c:v>
                </c:pt>
                <c:pt idx="1545" formatCode="0%">
                  <c:v>0</c:v>
                </c:pt>
                <c:pt idx="1546" formatCode="0%">
                  <c:v>0</c:v>
                </c:pt>
                <c:pt idx="1547" formatCode="0%">
                  <c:v>0</c:v>
                </c:pt>
                <c:pt idx="1548" formatCode="0%">
                  <c:v>0</c:v>
                </c:pt>
                <c:pt idx="1549" formatCode="0%">
                  <c:v>0</c:v>
                </c:pt>
                <c:pt idx="1550" formatCode="0%">
                  <c:v>0</c:v>
                </c:pt>
                <c:pt idx="1551" formatCode="0%">
                  <c:v>0</c:v>
                </c:pt>
                <c:pt idx="1552" formatCode="0%">
                  <c:v>0</c:v>
                </c:pt>
                <c:pt idx="1553" formatCode="0%">
                  <c:v>0</c:v>
                </c:pt>
                <c:pt idx="1554" formatCode="0%">
                  <c:v>0</c:v>
                </c:pt>
                <c:pt idx="1555" formatCode="0%">
                  <c:v>0</c:v>
                </c:pt>
                <c:pt idx="1556" formatCode="0%">
                  <c:v>0</c:v>
                </c:pt>
                <c:pt idx="1557" formatCode="0%">
                  <c:v>0</c:v>
                </c:pt>
                <c:pt idx="1558" formatCode="0%">
                  <c:v>0</c:v>
                </c:pt>
                <c:pt idx="1559" formatCode="0%">
                  <c:v>0</c:v>
                </c:pt>
                <c:pt idx="1560" formatCode="0%">
                  <c:v>0</c:v>
                </c:pt>
                <c:pt idx="1561" formatCode="0%">
                  <c:v>0</c:v>
                </c:pt>
                <c:pt idx="1562" formatCode="0%">
                  <c:v>0</c:v>
                </c:pt>
                <c:pt idx="1563" formatCode="0%">
                  <c:v>0</c:v>
                </c:pt>
                <c:pt idx="1564" formatCode="0%">
                  <c:v>0</c:v>
                </c:pt>
                <c:pt idx="1565" formatCode="0%">
                  <c:v>0</c:v>
                </c:pt>
                <c:pt idx="1566" formatCode="0%">
                  <c:v>0</c:v>
                </c:pt>
                <c:pt idx="1567" formatCode="0%">
                  <c:v>0</c:v>
                </c:pt>
                <c:pt idx="1568" formatCode="0%">
                  <c:v>0</c:v>
                </c:pt>
                <c:pt idx="1569" formatCode="0%">
                  <c:v>0</c:v>
                </c:pt>
                <c:pt idx="1570" formatCode="0%">
                  <c:v>0</c:v>
                </c:pt>
                <c:pt idx="1571" formatCode="0%">
                  <c:v>0</c:v>
                </c:pt>
                <c:pt idx="1572" formatCode="0%">
                  <c:v>0</c:v>
                </c:pt>
                <c:pt idx="1573" formatCode="0%">
                  <c:v>0</c:v>
                </c:pt>
                <c:pt idx="1574" formatCode="0%">
                  <c:v>0</c:v>
                </c:pt>
                <c:pt idx="1575" formatCode="0%">
                  <c:v>0</c:v>
                </c:pt>
                <c:pt idx="1576" formatCode="0%">
                  <c:v>0</c:v>
                </c:pt>
                <c:pt idx="1577" formatCode="0%">
                  <c:v>0</c:v>
                </c:pt>
                <c:pt idx="1578" formatCode="0%">
                  <c:v>0</c:v>
                </c:pt>
                <c:pt idx="1579" formatCode="0%">
                  <c:v>0</c:v>
                </c:pt>
                <c:pt idx="1580" formatCode="0%">
                  <c:v>0</c:v>
                </c:pt>
                <c:pt idx="1581" formatCode="0%">
                  <c:v>0</c:v>
                </c:pt>
                <c:pt idx="1582" formatCode="0%">
                  <c:v>0</c:v>
                </c:pt>
                <c:pt idx="1583" formatCode="0%">
                  <c:v>0</c:v>
                </c:pt>
                <c:pt idx="1584" formatCode="0%">
                  <c:v>0</c:v>
                </c:pt>
                <c:pt idx="1585" formatCode="0%">
                  <c:v>0</c:v>
                </c:pt>
                <c:pt idx="1586" formatCode="0%">
                  <c:v>0</c:v>
                </c:pt>
                <c:pt idx="1587" formatCode="0%">
                  <c:v>0</c:v>
                </c:pt>
                <c:pt idx="1588" formatCode="0%">
                  <c:v>0</c:v>
                </c:pt>
                <c:pt idx="1589" formatCode="0%">
                  <c:v>0</c:v>
                </c:pt>
                <c:pt idx="1590" formatCode="0%">
                  <c:v>0</c:v>
                </c:pt>
                <c:pt idx="1591" formatCode="0%">
                  <c:v>0</c:v>
                </c:pt>
                <c:pt idx="1592" formatCode="0%">
                  <c:v>0</c:v>
                </c:pt>
                <c:pt idx="1593" formatCode="0%">
                  <c:v>0</c:v>
                </c:pt>
                <c:pt idx="1594" formatCode="0%">
                  <c:v>0</c:v>
                </c:pt>
                <c:pt idx="1595" formatCode="0%">
                  <c:v>0</c:v>
                </c:pt>
                <c:pt idx="1596" formatCode="0%">
                  <c:v>0</c:v>
                </c:pt>
                <c:pt idx="1597" formatCode="0%">
                  <c:v>0</c:v>
                </c:pt>
                <c:pt idx="1598" formatCode="0%">
                  <c:v>0</c:v>
                </c:pt>
                <c:pt idx="1599" formatCode="0%">
                  <c:v>0</c:v>
                </c:pt>
                <c:pt idx="1600" formatCode="0%">
                  <c:v>0</c:v>
                </c:pt>
                <c:pt idx="1601" formatCode="0%">
                  <c:v>0</c:v>
                </c:pt>
                <c:pt idx="1602" formatCode="0%">
                  <c:v>0</c:v>
                </c:pt>
                <c:pt idx="1603" formatCode="0%">
                  <c:v>0</c:v>
                </c:pt>
                <c:pt idx="1604" formatCode="0%">
                  <c:v>0</c:v>
                </c:pt>
                <c:pt idx="1605" formatCode="0%">
                  <c:v>0</c:v>
                </c:pt>
                <c:pt idx="1606" formatCode="0%">
                  <c:v>0</c:v>
                </c:pt>
                <c:pt idx="1607" formatCode="0%">
                  <c:v>0</c:v>
                </c:pt>
                <c:pt idx="1608" formatCode="0%">
                  <c:v>0</c:v>
                </c:pt>
                <c:pt idx="1609" formatCode="0%">
                  <c:v>0</c:v>
                </c:pt>
                <c:pt idx="1610" formatCode="0%">
                  <c:v>0</c:v>
                </c:pt>
                <c:pt idx="1611" formatCode="0%">
                  <c:v>0</c:v>
                </c:pt>
                <c:pt idx="1612" formatCode="0%">
                  <c:v>0</c:v>
                </c:pt>
                <c:pt idx="1613" formatCode="0%">
                  <c:v>0</c:v>
                </c:pt>
                <c:pt idx="1614" formatCode="0%">
                  <c:v>0</c:v>
                </c:pt>
                <c:pt idx="1615" formatCode="0%">
                  <c:v>0</c:v>
                </c:pt>
                <c:pt idx="1616" formatCode="0%">
                  <c:v>0</c:v>
                </c:pt>
                <c:pt idx="1617" formatCode="0%">
                  <c:v>0</c:v>
                </c:pt>
                <c:pt idx="1618" formatCode="0%">
                  <c:v>0</c:v>
                </c:pt>
                <c:pt idx="1619" formatCode="0%">
                  <c:v>0</c:v>
                </c:pt>
                <c:pt idx="1620" formatCode="0%">
                  <c:v>0</c:v>
                </c:pt>
                <c:pt idx="1621" formatCode="0%">
                  <c:v>0</c:v>
                </c:pt>
                <c:pt idx="1622" formatCode="0%">
                  <c:v>0</c:v>
                </c:pt>
                <c:pt idx="1623" formatCode="0%">
                  <c:v>0</c:v>
                </c:pt>
                <c:pt idx="1624" formatCode="0%">
                  <c:v>0</c:v>
                </c:pt>
                <c:pt idx="1625" formatCode="0%">
                  <c:v>0</c:v>
                </c:pt>
                <c:pt idx="1626" formatCode="0%">
                  <c:v>0</c:v>
                </c:pt>
                <c:pt idx="1627" formatCode="0%">
                  <c:v>0</c:v>
                </c:pt>
                <c:pt idx="1628" formatCode="0%">
                  <c:v>0</c:v>
                </c:pt>
                <c:pt idx="1629" formatCode="0%">
                  <c:v>0</c:v>
                </c:pt>
                <c:pt idx="1630" formatCode="0%">
                  <c:v>0</c:v>
                </c:pt>
                <c:pt idx="1631" formatCode="0%">
                  <c:v>0</c:v>
                </c:pt>
                <c:pt idx="1632" formatCode="0%">
                  <c:v>0</c:v>
                </c:pt>
                <c:pt idx="1633" formatCode="0%">
                  <c:v>0</c:v>
                </c:pt>
                <c:pt idx="1634" formatCode="0%">
                  <c:v>0</c:v>
                </c:pt>
                <c:pt idx="1635" formatCode="0%">
                  <c:v>0</c:v>
                </c:pt>
                <c:pt idx="1636" formatCode="0%">
                  <c:v>0</c:v>
                </c:pt>
                <c:pt idx="1637" formatCode="0%">
                  <c:v>0</c:v>
                </c:pt>
                <c:pt idx="1638" formatCode="0%">
                  <c:v>0</c:v>
                </c:pt>
                <c:pt idx="1639" formatCode="0%">
                  <c:v>0</c:v>
                </c:pt>
                <c:pt idx="1640" formatCode="0%">
                  <c:v>0</c:v>
                </c:pt>
                <c:pt idx="1641" formatCode="0%">
                  <c:v>0</c:v>
                </c:pt>
                <c:pt idx="1642" formatCode="0%">
                  <c:v>0</c:v>
                </c:pt>
                <c:pt idx="1643" formatCode="0%">
                  <c:v>0</c:v>
                </c:pt>
                <c:pt idx="1644" formatCode="0%">
                  <c:v>0</c:v>
                </c:pt>
                <c:pt idx="1645" formatCode="0%">
                  <c:v>0</c:v>
                </c:pt>
                <c:pt idx="1646" formatCode="0%">
                  <c:v>0</c:v>
                </c:pt>
                <c:pt idx="1647" formatCode="0%">
                  <c:v>0</c:v>
                </c:pt>
                <c:pt idx="1648" formatCode="0%">
                  <c:v>0</c:v>
                </c:pt>
                <c:pt idx="1649" formatCode="0%">
                  <c:v>0</c:v>
                </c:pt>
                <c:pt idx="1650" formatCode="0%">
                  <c:v>0</c:v>
                </c:pt>
                <c:pt idx="1651" formatCode="0%">
                  <c:v>0</c:v>
                </c:pt>
                <c:pt idx="1652" formatCode="0%">
                  <c:v>0</c:v>
                </c:pt>
                <c:pt idx="1653" formatCode="0%">
                  <c:v>0</c:v>
                </c:pt>
                <c:pt idx="1654" formatCode="0%">
                  <c:v>0</c:v>
                </c:pt>
                <c:pt idx="1655" formatCode="0%">
                  <c:v>0</c:v>
                </c:pt>
                <c:pt idx="1656" formatCode="0%">
                  <c:v>0</c:v>
                </c:pt>
                <c:pt idx="1657" formatCode="0%">
                  <c:v>0</c:v>
                </c:pt>
                <c:pt idx="1658" formatCode="0%">
                  <c:v>0</c:v>
                </c:pt>
                <c:pt idx="1659" formatCode="0%">
                  <c:v>0</c:v>
                </c:pt>
                <c:pt idx="1660" formatCode="0%">
                  <c:v>0</c:v>
                </c:pt>
                <c:pt idx="1661" formatCode="0%">
                  <c:v>0</c:v>
                </c:pt>
                <c:pt idx="1662" formatCode="0%">
                  <c:v>0</c:v>
                </c:pt>
                <c:pt idx="1663" formatCode="0%">
                  <c:v>0</c:v>
                </c:pt>
                <c:pt idx="1664" formatCode="0%">
                  <c:v>0</c:v>
                </c:pt>
                <c:pt idx="1665" formatCode="0%">
                  <c:v>0</c:v>
                </c:pt>
                <c:pt idx="1666" formatCode="0%">
                  <c:v>0</c:v>
                </c:pt>
                <c:pt idx="1667" formatCode="0%">
                  <c:v>0</c:v>
                </c:pt>
                <c:pt idx="1668" formatCode="0%">
                  <c:v>0</c:v>
                </c:pt>
                <c:pt idx="1669" formatCode="0%">
                  <c:v>0</c:v>
                </c:pt>
                <c:pt idx="1670" formatCode="0%">
                  <c:v>0</c:v>
                </c:pt>
                <c:pt idx="1671" formatCode="0%">
                  <c:v>0</c:v>
                </c:pt>
                <c:pt idx="1672" formatCode="0%">
                  <c:v>0</c:v>
                </c:pt>
                <c:pt idx="1673" formatCode="0%">
                  <c:v>0</c:v>
                </c:pt>
                <c:pt idx="1674" formatCode="0%">
                  <c:v>0</c:v>
                </c:pt>
                <c:pt idx="1675" formatCode="0%">
                  <c:v>0</c:v>
                </c:pt>
                <c:pt idx="1676" formatCode="0%">
                  <c:v>0</c:v>
                </c:pt>
                <c:pt idx="1677" formatCode="0%">
                  <c:v>0</c:v>
                </c:pt>
                <c:pt idx="1678" formatCode="0%">
                  <c:v>0.97140663924902138</c:v>
                </c:pt>
                <c:pt idx="1679" formatCode="0%">
                  <c:v>0</c:v>
                </c:pt>
                <c:pt idx="1680" formatCode="0%">
                  <c:v>0</c:v>
                </c:pt>
                <c:pt idx="1681" formatCode="0%">
                  <c:v>0</c:v>
                </c:pt>
                <c:pt idx="1682" formatCode="0%">
                  <c:v>0</c:v>
                </c:pt>
                <c:pt idx="1683" formatCode="0%">
                  <c:v>0</c:v>
                </c:pt>
                <c:pt idx="1684" formatCode="0%">
                  <c:v>0</c:v>
                </c:pt>
                <c:pt idx="1685" formatCode="0%">
                  <c:v>0</c:v>
                </c:pt>
                <c:pt idx="1686" formatCode="0%">
                  <c:v>0</c:v>
                </c:pt>
                <c:pt idx="1687" formatCode="0%">
                  <c:v>0</c:v>
                </c:pt>
                <c:pt idx="1688" formatCode="0%">
                  <c:v>0</c:v>
                </c:pt>
                <c:pt idx="1689" formatCode="0%">
                  <c:v>0</c:v>
                </c:pt>
                <c:pt idx="1690" formatCode="0%">
                  <c:v>0</c:v>
                </c:pt>
                <c:pt idx="1691" formatCode="0%">
                  <c:v>0</c:v>
                </c:pt>
                <c:pt idx="1692" formatCode="0%">
                  <c:v>0</c:v>
                </c:pt>
                <c:pt idx="1693" formatCode="0%">
                  <c:v>0</c:v>
                </c:pt>
                <c:pt idx="1694" formatCode="0%">
                  <c:v>0</c:v>
                </c:pt>
                <c:pt idx="1695" formatCode="0%">
                  <c:v>0</c:v>
                </c:pt>
                <c:pt idx="1696" formatCode="0%">
                  <c:v>0</c:v>
                </c:pt>
                <c:pt idx="1697" formatCode="0%">
                  <c:v>0</c:v>
                </c:pt>
                <c:pt idx="1698" formatCode="0%">
                  <c:v>0</c:v>
                </c:pt>
                <c:pt idx="1699" formatCode="0%">
                  <c:v>0</c:v>
                </c:pt>
                <c:pt idx="1700" formatCode="0%">
                  <c:v>0</c:v>
                </c:pt>
                <c:pt idx="1701" formatCode="0%">
                  <c:v>0</c:v>
                </c:pt>
                <c:pt idx="1702" formatCode="0%">
                  <c:v>0</c:v>
                </c:pt>
                <c:pt idx="1703" formatCode="0%">
                  <c:v>0</c:v>
                </c:pt>
                <c:pt idx="1704" formatCode="0%">
                  <c:v>0</c:v>
                </c:pt>
                <c:pt idx="1705" formatCode="0%">
                  <c:v>0</c:v>
                </c:pt>
                <c:pt idx="1706" formatCode="0%">
                  <c:v>0</c:v>
                </c:pt>
                <c:pt idx="1707" formatCode="0%">
                  <c:v>0</c:v>
                </c:pt>
                <c:pt idx="1708" formatCode="0%">
                  <c:v>0</c:v>
                </c:pt>
                <c:pt idx="1709" formatCode="0%">
                  <c:v>0</c:v>
                </c:pt>
                <c:pt idx="1710" formatCode="0%">
                  <c:v>0</c:v>
                </c:pt>
                <c:pt idx="1711" formatCode="0%">
                  <c:v>0</c:v>
                </c:pt>
                <c:pt idx="1712" formatCode="0%">
                  <c:v>0</c:v>
                </c:pt>
                <c:pt idx="1713" formatCode="0%">
                  <c:v>0</c:v>
                </c:pt>
                <c:pt idx="1714" formatCode="0%">
                  <c:v>0</c:v>
                </c:pt>
                <c:pt idx="1715" formatCode="0%">
                  <c:v>0</c:v>
                </c:pt>
                <c:pt idx="1716" formatCode="0%">
                  <c:v>0</c:v>
                </c:pt>
                <c:pt idx="1717" formatCode="0%">
                  <c:v>0</c:v>
                </c:pt>
                <c:pt idx="1718" formatCode="0%">
                  <c:v>0</c:v>
                </c:pt>
                <c:pt idx="1719" formatCode="0%">
                  <c:v>0</c:v>
                </c:pt>
                <c:pt idx="1720" formatCode="0%">
                  <c:v>0</c:v>
                </c:pt>
                <c:pt idx="1721" formatCode="0%">
                  <c:v>0</c:v>
                </c:pt>
                <c:pt idx="1722" formatCode="0%">
                  <c:v>0</c:v>
                </c:pt>
                <c:pt idx="1723" formatCode="0%">
                  <c:v>0</c:v>
                </c:pt>
                <c:pt idx="1724" formatCode="0%">
                  <c:v>0</c:v>
                </c:pt>
                <c:pt idx="1725" formatCode="0%">
                  <c:v>0</c:v>
                </c:pt>
                <c:pt idx="1726" formatCode="0%">
                  <c:v>0</c:v>
                </c:pt>
                <c:pt idx="1727" formatCode="0%">
                  <c:v>0</c:v>
                </c:pt>
                <c:pt idx="1728" formatCode="0%">
                  <c:v>0</c:v>
                </c:pt>
                <c:pt idx="1729" formatCode="0%">
                  <c:v>0</c:v>
                </c:pt>
                <c:pt idx="1730" formatCode="0%">
                  <c:v>0</c:v>
                </c:pt>
                <c:pt idx="1731" formatCode="0%">
                  <c:v>0</c:v>
                </c:pt>
                <c:pt idx="1732" formatCode="0%">
                  <c:v>0</c:v>
                </c:pt>
                <c:pt idx="1733" formatCode="0%">
                  <c:v>0</c:v>
                </c:pt>
                <c:pt idx="1734" formatCode="0%">
                  <c:v>0</c:v>
                </c:pt>
                <c:pt idx="1735" formatCode="0%">
                  <c:v>0</c:v>
                </c:pt>
                <c:pt idx="1736" formatCode="0%">
                  <c:v>0</c:v>
                </c:pt>
                <c:pt idx="1737" formatCode="0%">
                  <c:v>0</c:v>
                </c:pt>
                <c:pt idx="1738" formatCode="0%">
                  <c:v>0</c:v>
                </c:pt>
                <c:pt idx="1739" formatCode="0%">
                  <c:v>0</c:v>
                </c:pt>
                <c:pt idx="1740" formatCode="0%">
                  <c:v>0</c:v>
                </c:pt>
                <c:pt idx="1741" formatCode="0%">
                  <c:v>0</c:v>
                </c:pt>
                <c:pt idx="1742" formatCode="0%">
                  <c:v>0</c:v>
                </c:pt>
                <c:pt idx="1743" formatCode="0%">
                  <c:v>0</c:v>
                </c:pt>
                <c:pt idx="1744" formatCode="0%">
                  <c:v>0</c:v>
                </c:pt>
                <c:pt idx="1745" formatCode="0%">
                  <c:v>0</c:v>
                </c:pt>
                <c:pt idx="1746" formatCode="0%">
                  <c:v>0</c:v>
                </c:pt>
                <c:pt idx="1747" formatCode="0%">
                  <c:v>0</c:v>
                </c:pt>
                <c:pt idx="1748" formatCode="0%">
                  <c:v>0</c:v>
                </c:pt>
                <c:pt idx="1749" formatCode="0%">
                  <c:v>0</c:v>
                </c:pt>
                <c:pt idx="1750" formatCode="0%">
                  <c:v>0</c:v>
                </c:pt>
                <c:pt idx="1751" formatCode="0%">
                  <c:v>0</c:v>
                </c:pt>
                <c:pt idx="1752" formatCode="0%">
                  <c:v>0</c:v>
                </c:pt>
                <c:pt idx="1753" formatCode="0%">
                  <c:v>0</c:v>
                </c:pt>
                <c:pt idx="1754" formatCode="0%">
                  <c:v>0</c:v>
                </c:pt>
                <c:pt idx="1755" formatCode="0%">
                  <c:v>0</c:v>
                </c:pt>
                <c:pt idx="1756" formatCode="0%">
                  <c:v>0</c:v>
                </c:pt>
                <c:pt idx="1757" formatCode="0%">
                  <c:v>0</c:v>
                </c:pt>
                <c:pt idx="1758" formatCode="0%">
                  <c:v>0</c:v>
                </c:pt>
                <c:pt idx="1759" formatCode="0%">
                  <c:v>0</c:v>
                </c:pt>
                <c:pt idx="1760" formatCode="0%">
                  <c:v>0</c:v>
                </c:pt>
                <c:pt idx="1761" formatCode="0%">
                  <c:v>0</c:v>
                </c:pt>
                <c:pt idx="1762" formatCode="0%">
                  <c:v>0</c:v>
                </c:pt>
                <c:pt idx="1763" formatCode="0%">
                  <c:v>0</c:v>
                </c:pt>
                <c:pt idx="1764" formatCode="0%">
                  <c:v>0</c:v>
                </c:pt>
                <c:pt idx="1765" formatCode="0%">
                  <c:v>0</c:v>
                </c:pt>
                <c:pt idx="1766" formatCode="0%">
                  <c:v>0.58578204199340911</c:v>
                </c:pt>
                <c:pt idx="1767" formatCode="0%">
                  <c:v>0</c:v>
                </c:pt>
                <c:pt idx="1768" formatCode="0%">
                  <c:v>0</c:v>
                </c:pt>
                <c:pt idx="1769" formatCode="0%">
                  <c:v>1.4304651255240466</c:v>
                </c:pt>
                <c:pt idx="1770" formatCode="0%">
                  <c:v>0</c:v>
                </c:pt>
                <c:pt idx="1771" formatCode="0%">
                  <c:v>0</c:v>
                </c:pt>
                <c:pt idx="1772" formatCode="0%">
                  <c:v>0</c:v>
                </c:pt>
                <c:pt idx="1773" formatCode="0%">
                  <c:v>0</c:v>
                </c:pt>
                <c:pt idx="1774" formatCode="0%">
                  <c:v>0</c:v>
                </c:pt>
                <c:pt idx="1775" formatCode="0%">
                  <c:v>0</c:v>
                </c:pt>
                <c:pt idx="1776" formatCode="0%">
                  <c:v>0</c:v>
                </c:pt>
                <c:pt idx="1777" formatCode="0%">
                  <c:v>0</c:v>
                </c:pt>
                <c:pt idx="1778" formatCode="0%">
                  <c:v>0</c:v>
                </c:pt>
                <c:pt idx="1779" formatCode="0%">
                  <c:v>0</c:v>
                </c:pt>
                <c:pt idx="1780" formatCode="0%">
                  <c:v>0</c:v>
                </c:pt>
                <c:pt idx="1781" formatCode="0%">
                  <c:v>0</c:v>
                </c:pt>
                <c:pt idx="1782" formatCode="0%">
                  <c:v>0</c:v>
                </c:pt>
                <c:pt idx="1783" formatCode="0%">
                  <c:v>0</c:v>
                </c:pt>
                <c:pt idx="1784" formatCode="0%">
                  <c:v>0</c:v>
                </c:pt>
                <c:pt idx="1785" formatCode="0%">
                  <c:v>0</c:v>
                </c:pt>
                <c:pt idx="1786" formatCode="0%">
                  <c:v>0</c:v>
                </c:pt>
                <c:pt idx="1787" formatCode="0%">
                  <c:v>0</c:v>
                </c:pt>
                <c:pt idx="1788" formatCode="0%">
                  <c:v>0</c:v>
                </c:pt>
                <c:pt idx="1789" formatCode="0%">
                  <c:v>0</c:v>
                </c:pt>
                <c:pt idx="1790" formatCode="0%">
                  <c:v>0</c:v>
                </c:pt>
                <c:pt idx="1791" formatCode="0%">
                  <c:v>0</c:v>
                </c:pt>
                <c:pt idx="1792" formatCode="0%">
                  <c:v>0</c:v>
                </c:pt>
                <c:pt idx="1793" formatCode="0%">
                  <c:v>0</c:v>
                </c:pt>
                <c:pt idx="1794" formatCode="0%">
                  <c:v>0</c:v>
                </c:pt>
                <c:pt idx="1795" formatCode="0%">
                  <c:v>0</c:v>
                </c:pt>
                <c:pt idx="1796" formatCode="0%">
                  <c:v>0</c:v>
                </c:pt>
                <c:pt idx="1797" formatCode="0%">
                  <c:v>0</c:v>
                </c:pt>
                <c:pt idx="1798" formatCode="0%">
                  <c:v>0</c:v>
                </c:pt>
                <c:pt idx="1799" formatCode="0%">
                  <c:v>0</c:v>
                </c:pt>
                <c:pt idx="1800" formatCode="0%">
                  <c:v>0</c:v>
                </c:pt>
                <c:pt idx="1801" formatCode="0%">
                  <c:v>0</c:v>
                </c:pt>
                <c:pt idx="1802" formatCode="0%">
                  <c:v>0</c:v>
                </c:pt>
                <c:pt idx="1803" formatCode="0%">
                  <c:v>0</c:v>
                </c:pt>
                <c:pt idx="1804" formatCode="0%">
                  <c:v>0</c:v>
                </c:pt>
                <c:pt idx="1805" formatCode="0%">
                  <c:v>0</c:v>
                </c:pt>
                <c:pt idx="1806" formatCode="0%">
                  <c:v>0</c:v>
                </c:pt>
                <c:pt idx="1807" formatCode="0%">
                  <c:v>0</c:v>
                </c:pt>
                <c:pt idx="1808" formatCode="0%">
                  <c:v>0</c:v>
                </c:pt>
                <c:pt idx="1809" formatCode="0%">
                  <c:v>0</c:v>
                </c:pt>
                <c:pt idx="1810" formatCode="0%">
                  <c:v>0</c:v>
                </c:pt>
                <c:pt idx="1811" formatCode="0%">
                  <c:v>0</c:v>
                </c:pt>
                <c:pt idx="1812" formatCode="0%">
                  <c:v>0</c:v>
                </c:pt>
                <c:pt idx="1813" formatCode="0%">
                  <c:v>0</c:v>
                </c:pt>
                <c:pt idx="1814" formatCode="0%">
                  <c:v>0</c:v>
                </c:pt>
                <c:pt idx="1815" formatCode="0%">
                  <c:v>0</c:v>
                </c:pt>
                <c:pt idx="1816" formatCode="0%">
                  <c:v>0</c:v>
                </c:pt>
                <c:pt idx="1817" formatCode="0%">
                  <c:v>0</c:v>
                </c:pt>
                <c:pt idx="1818" formatCode="0%">
                  <c:v>0</c:v>
                </c:pt>
                <c:pt idx="1819" formatCode="0%">
                  <c:v>0</c:v>
                </c:pt>
                <c:pt idx="1820" formatCode="0%">
                  <c:v>0.93380899002048268</c:v>
                </c:pt>
                <c:pt idx="1821" formatCode="0%">
                  <c:v>0</c:v>
                </c:pt>
                <c:pt idx="1822" formatCode="0%">
                  <c:v>0</c:v>
                </c:pt>
                <c:pt idx="1823" formatCode="0%">
                  <c:v>0</c:v>
                </c:pt>
                <c:pt idx="1824" formatCode="0%">
                  <c:v>0</c:v>
                </c:pt>
                <c:pt idx="1825" formatCode="0%">
                  <c:v>0</c:v>
                </c:pt>
                <c:pt idx="1826" formatCode="0%">
                  <c:v>0</c:v>
                </c:pt>
                <c:pt idx="1827" formatCode="0%">
                  <c:v>0</c:v>
                </c:pt>
                <c:pt idx="1828" formatCode="0%">
                  <c:v>0</c:v>
                </c:pt>
                <c:pt idx="1829" formatCode="0%">
                  <c:v>0</c:v>
                </c:pt>
                <c:pt idx="1830" formatCode="0%">
                  <c:v>0</c:v>
                </c:pt>
                <c:pt idx="1831" formatCode="0%">
                  <c:v>0</c:v>
                </c:pt>
                <c:pt idx="1832" formatCode="0%">
                  <c:v>0</c:v>
                </c:pt>
                <c:pt idx="1833" formatCode="0%">
                  <c:v>0</c:v>
                </c:pt>
                <c:pt idx="1834" formatCode="0%">
                  <c:v>0</c:v>
                </c:pt>
                <c:pt idx="1835" formatCode="0%">
                  <c:v>0</c:v>
                </c:pt>
                <c:pt idx="1836" formatCode="0%">
                  <c:v>0</c:v>
                </c:pt>
                <c:pt idx="1837" formatCode="0%">
                  <c:v>0</c:v>
                </c:pt>
                <c:pt idx="1838" formatCode="0%">
                  <c:v>0</c:v>
                </c:pt>
                <c:pt idx="1839" formatCode="0%">
                  <c:v>0</c:v>
                </c:pt>
                <c:pt idx="1840" formatCode="0%">
                  <c:v>0</c:v>
                </c:pt>
                <c:pt idx="1841" formatCode="0%">
                  <c:v>0</c:v>
                </c:pt>
                <c:pt idx="1842" formatCode="0%">
                  <c:v>0</c:v>
                </c:pt>
                <c:pt idx="1843" formatCode="0%">
                  <c:v>0</c:v>
                </c:pt>
                <c:pt idx="1844" formatCode="0%">
                  <c:v>0</c:v>
                </c:pt>
                <c:pt idx="1845" formatCode="0%">
                  <c:v>0</c:v>
                </c:pt>
                <c:pt idx="1846" formatCode="0%">
                  <c:v>0</c:v>
                </c:pt>
                <c:pt idx="1847" formatCode="0%">
                  <c:v>0</c:v>
                </c:pt>
                <c:pt idx="1848" formatCode="0%">
                  <c:v>0</c:v>
                </c:pt>
                <c:pt idx="1849" formatCode="0%">
                  <c:v>0</c:v>
                </c:pt>
                <c:pt idx="1850" formatCode="0%">
                  <c:v>0</c:v>
                </c:pt>
                <c:pt idx="1851" formatCode="0%">
                  <c:v>0</c:v>
                </c:pt>
                <c:pt idx="1852" formatCode="0%">
                  <c:v>0</c:v>
                </c:pt>
                <c:pt idx="1853" formatCode="0%">
                  <c:v>0</c:v>
                </c:pt>
                <c:pt idx="1854" formatCode="0%">
                  <c:v>0</c:v>
                </c:pt>
                <c:pt idx="1855" formatCode="0%">
                  <c:v>0</c:v>
                </c:pt>
                <c:pt idx="1856" formatCode="0%">
                  <c:v>0</c:v>
                </c:pt>
                <c:pt idx="1857" formatCode="0%">
                  <c:v>0</c:v>
                </c:pt>
                <c:pt idx="1858" formatCode="0%">
                  <c:v>1.6114617721987849E-2</c:v>
                </c:pt>
                <c:pt idx="1859" formatCode="0%">
                  <c:v>0</c:v>
                </c:pt>
                <c:pt idx="1860" formatCode="0%">
                  <c:v>0</c:v>
                </c:pt>
                <c:pt idx="1861" formatCode="0%">
                  <c:v>0</c:v>
                </c:pt>
                <c:pt idx="1862" formatCode="0%">
                  <c:v>0</c:v>
                </c:pt>
                <c:pt idx="1863" formatCode="0%">
                  <c:v>0</c:v>
                </c:pt>
                <c:pt idx="1864" formatCode="0%">
                  <c:v>0</c:v>
                </c:pt>
                <c:pt idx="1865" formatCode="0%">
                  <c:v>0</c:v>
                </c:pt>
                <c:pt idx="1866" formatCode="0%">
                  <c:v>0</c:v>
                </c:pt>
                <c:pt idx="1867" formatCode="0%">
                  <c:v>0</c:v>
                </c:pt>
                <c:pt idx="1868" formatCode="0%">
                  <c:v>0</c:v>
                </c:pt>
                <c:pt idx="1869" formatCode="0%">
                  <c:v>0</c:v>
                </c:pt>
                <c:pt idx="1870" formatCode="0%">
                  <c:v>0</c:v>
                </c:pt>
                <c:pt idx="1871" formatCode="0%">
                  <c:v>0</c:v>
                </c:pt>
                <c:pt idx="1872" formatCode="0%">
                  <c:v>0</c:v>
                </c:pt>
                <c:pt idx="1873" formatCode="0%">
                  <c:v>0</c:v>
                </c:pt>
                <c:pt idx="1874" formatCode="0%">
                  <c:v>0</c:v>
                </c:pt>
                <c:pt idx="1875" formatCode="0%">
                  <c:v>0</c:v>
                </c:pt>
                <c:pt idx="1876" formatCode="0%">
                  <c:v>0</c:v>
                </c:pt>
                <c:pt idx="1877" formatCode="0%">
                  <c:v>0</c:v>
                </c:pt>
                <c:pt idx="1878" formatCode="0%">
                  <c:v>0</c:v>
                </c:pt>
                <c:pt idx="1879" formatCode="0%">
                  <c:v>0</c:v>
                </c:pt>
                <c:pt idx="1880" formatCode="0%">
                  <c:v>0</c:v>
                </c:pt>
                <c:pt idx="1881" formatCode="0%">
                  <c:v>0</c:v>
                </c:pt>
                <c:pt idx="1882" formatCode="0%">
                  <c:v>0</c:v>
                </c:pt>
                <c:pt idx="1883" formatCode="0%">
                  <c:v>0</c:v>
                </c:pt>
                <c:pt idx="1884" formatCode="0%">
                  <c:v>0</c:v>
                </c:pt>
                <c:pt idx="1885" formatCode="0%">
                  <c:v>0</c:v>
                </c:pt>
                <c:pt idx="1886" formatCode="0%">
                  <c:v>0</c:v>
                </c:pt>
                <c:pt idx="1887" formatCode="0%">
                  <c:v>0</c:v>
                </c:pt>
                <c:pt idx="1888" formatCode="0%">
                  <c:v>0</c:v>
                </c:pt>
                <c:pt idx="1889" formatCode="0%">
                  <c:v>0</c:v>
                </c:pt>
                <c:pt idx="1890" formatCode="0%">
                  <c:v>0</c:v>
                </c:pt>
                <c:pt idx="1891" formatCode="0%">
                  <c:v>0</c:v>
                </c:pt>
                <c:pt idx="1892" formatCode="0%">
                  <c:v>0</c:v>
                </c:pt>
                <c:pt idx="1893" formatCode="0%">
                  <c:v>0</c:v>
                </c:pt>
                <c:pt idx="1894" formatCode="0%">
                  <c:v>0</c:v>
                </c:pt>
                <c:pt idx="1895" formatCode="0%">
                  <c:v>0</c:v>
                </c:pt>
                <c:pt idx="1896" formatCode="0%">
                  <c:v>0</c:v>
                </c:pt>
                <c:pt idx="1897" formatCode="0%">
                  <c:v>0</c:v>
                </c:pt>
                <c:pt idx="1898" formatCode="0%">
                  <c:v>0</c:v>
                </c:pt>
                <c:pt idx="1899" formatCode="0%">
                  <c:v>6.6905484912656354E-2</c:v>
                </c:pt>
                <c:pt idx="1900" formatCode="0%">
                  <c:v>0</c:v>
                </c:pt>
                <c:pt idx="1901" formatCode="0%">
                  <c:v>0</c:v>
                </c:pt>
                <c:pt idx="1902" formatCode="0%">
                  <c:v>0</c:v>
                </c:pt>
                <c:pt idx="1903" formatCode="0%">
                  <c:v>0</c:v>
                </c:pt>
                <c:pt idx="1904" formatCode="0%">
                  <c:v>0</c:v>
                </c:pt>
                <c:pt idx="1905" formatCode="0%">
                  <c:v>0</c:v>
                </c:pt>
                <c:pt idx="1906" formatCode="0%">
                  <c:v>0</c:v>
                </c:pt>
                <c:pt idx="1907" formatCode="0%">
                  <c:v>0</c:v>
                </c:pt>
                <c:pt idx="1908" formatCode="0%">
                  <c:v>0</c:v>
                </c:pt>
                <c:pt idx="1909" formatCode="0%">
                  <c:v>0</c:v>
                </c:pt>
                <c:pt idx="1910" formatCode="0%">
                  <c:v>0</c:v>
                </c:pt>
                <c:pt idx="1911" formatCode="0%">
                  <c:v>0</c:v>
                </c:pt>
                <c:pt idx="1912" formatCode="0%">
                  <c:v>0</c:v>
                </c:pt>
                <c:pt idx="1913" formatCode="0%">
                  <c:v>0</c:v>
                </c:pt>
                <c:pt idx="1914" formatCode="0%">
                  <c:v>0.18809204140584587</c:v>
                </c:pt>
                <c:pt idx="1915" formatCode="0%">
                  <c:v>0</c:v>
                </c:pt>
                <c:pt idx="1916" formatCode="0%">
                  <c:v>0</c:v>
                </c:pt>
                <c:pt idx="1917" formatCode="0%">
                  <c:v>0</c:v>
                </c:pt>
                <c:pt idx="1918" formatCode="0%">
                  <c:v>0</c:v>
                </c:pt>
                <c:pt idx="1919" formatCode="0%">
                  <c:v>0</c:v>
                </c:pt>
                <c:pt idx="1920" formatCode="0%">
                  <c:v>0</c:v>
                </c:pt>
                <c:pt idx="1921" formatCode="0%">
                  <c:v>0</c:v>
                </c:pt>
                <c:pt idx="1922" formatCode="0%">
                  <c:v>0</c:v>
                </c:pt>
                <c:pt idx="1923" formatCode="0%">
                  <c:v>0</c:v>
                </c:pt>
                <c:pt idx="1924" formatCode="0%">
                  <c:v>0</c:v>
                </c:pt>
                <c:pt idx="1925" formatCode="0%">
                  <c:v>0</c:v>
                </c:pt>
                <c:pt idx="1926" formatCode="0%">
                  <c:v>0</c:v>
                </c:pt>
                <c:pt idx="1927" formatCode="0%">
                  <c:v>0</c:v>
                </c:pt>
                <c:pt idx="1928" formatCode="0%">
                  <c:v>0</c:v>
                </c:pt>
                <c:pt idx="1929" formatCode="0%">
                  <c:v>0</c:v>
                </c:pt>
                <c:pt idx="1930" formatCode="0%">
                  <c:v>0</c:v>
                </c:pt>
                <c:pt idx="1931" formatCode="0%">
                  <c:v>0</c:v>
                </c:pt>
                <c:pt idx="1932" formatCode="0%">
                  <c:v>0</c:v>
                </c:pt>
                <c:pt idx="1933" formatCode="0%">
                  <c:v>0</c:v>
                </c:pt>
                <c:pt idx="1934" formatCode="0%">
                  <c:v>0</c:v>
                </c:pt>
                <c:pt idx="1935" formatCode="0%">
                  <c:v>0</c:v>
                </c:pt>
                <c:pt idx="1936" formatCode="0%">
                  <c:v>0</c:v>
                </c:pt>
                <c:pt idx="1937" formatCode="0%">
                  <c:v>0</c:v>
                </c:pt>
                <c:pt idx="1938" formatCode="0%">
                  <c:v>0</c:v>
                </c:pt>
                <c:pt idx="1939" formatCode="0%">
                  <c:v>0</c:v>
                </c:pt>
                <c:pt idx="1940" formatCode="0%">
                  <c:v>0</c:v>
                </c:pt>
                <c:pt idx="1941" formatCode="0%">
                  <c:v>0</c:v>
                </c:pt>
                <c:pt idx="1942" formatCode="0%">
                  <c:v>0</c:v>
                </c:pt>
                <c:pt idx="1943" formatCode="0%">
                  <c:v>0</c:v>
                </c:pt>
                <c:pt idx="1944" formatCode="0%">
                  <c:v>0</c:v>
                </c:pt>
                <c:pt idx="1945" formatCode="0%">
                  <c:v>0</c:v>
                </c:pt>
                <c:pt idx="1946" formatCode="0%">
                  <c:v>0</c:v>
                </c:pt>
                <c:pt idx="1947" formatCode="0%">
                  <c:v>0</c:v>
                </c:pt>
                <c:pt idx="1948" formatCode="0%">
                  <c:v>0</c:v>
                </c:pt>
                <c:pt idx="1949" formatCode="0%">
                  <c:v>0</c:v>
                </c:pt>
                <c:pt idx="1950" formatCode="0%">
                  <c:v>0</c:v>
                </c:pt>
                <c:pt idx="1951" formatCode="0%">
                  <c:v>0</c:v>
                </c:pt>
                <c:pt idx="1952" formatCode="0%">
                  <c:v>0</c:v>
                </c:pt>
                <c:pt idx="1953" formatCode="0%">
                  <c:v>0</c:v>
                </c:pt>
                <c:pt idx="1954" formatCode="0%">
                  <c:v>0</c:v>
                </c:pt>
                <c:pt idx="1955" formatCode="0%">
                  <c:v>0</c:v>
                </c:pt>
                <c:pt idx="1956" formatCode="0%">
                  <c:v>0</c:v>
                </c:pt>
                <c:pt idx="1957" formatCode="0%">
                  <c:v>0</c:v>
                </c:pt>
                <c:pt idx="1958" formatCode="0%">
                  <c:v>0</c:v>
                </c:pt>
                <c:pt idx="1959" formatCode="0%">
                  <c:v>0</c:v>
                </c:pt>
                <c:pt idx="1960" formatCode="0%">
                  <c:v>0</c:v>
                </c:pt>
                <c:pt idx="1961" formatCode="0%">
                  <c:v>0</c:v>
                </c:pt>
                <c:pt idx="1962" formatCode="0%">
                  <c:v>0</c:v>
                </c:pt>
                <c:pt idx="1963" formatCode="0%">
                  <c:v>0</c:v>
                </c:pt>
                <c:pt idx="1964" formatCode="0%">
                  <c:v>0</c:v>
                </c:pt>
                <c:pt idx="1965" formatCode="0%">
                  <c:v>0</c:v>
                </c:pt>
                <c:pt idx="1966" formatCode="0%">
                  <c:v>0</c:v>
                </c:pt>
                <c:pt idx="1967" formatCode="0%">
                  <c:v>0</c:v>
                </c:pt>
                <c:pt idx="1968" formatCode="0%">
                  <c:v>0</c:v>
                </c:pt>
                <c:pt idx="1969" formatCode="0%">
                  <c:v>0</c:v>
                </c:pt>
                <c:pt idx="1970" formatCode="0%">
                  <c:v>0</c:v>
                </c:pt>
                <c:pt idx="1971" formatCode="0%">
                  <c:v>0</c:v>
                </c:pt>
                <c:pt idx="1972" formatCode="0%">
                  <c:v>0</c:v>
                </c:pt>
                <c:pt idx="1973" formatCode="0%">
                  <c:v>0</c:v>
                </c:pt>
                <c:pt idx="1974" formatCode="0%">
                  <c:v>0</c:v>
                </c:pt>
                <c:pt idx="1975" formatCode="0%">
                  <c:v>0</c:v>
                </c:pt>
                <c:pt idx="1976" formatCode="0%">
                  <c:v>0</c:v>
                </c:pt>
                <c:pt idx="1977" formatCode="0%">
                  <c:v>0</c:v>
                </c:pt>
                <c:pt idx="1978" formatCode="0%">
                  <c:v>0</c:v>
                </c:pt>
                <c:pt idx="1979" formatCode="0%">
                  <c:v>0</c:v>
                </c:pt>
                <c:pt idx="1980" formatCode="0%">
                  <c:v>0</c:v>
                </c:pt>
                <c:pt idx="1981" formatCode="0%">
                  <c:v>0</c:v>
                </c:pt>
                <c:pt idx="1982" formatCode="0%">
                  <c:v>0</c:v>
                </c:pt>
                <c:pt idx="1983" formatCode="0%">
                  <c:v>0</c:v>
                </c:pt>
                <c:pt idx="1984" formatCode="0%">
                  <c:v>0</c:v>
                </c:pt>
                <c:pt idx="1985" formatCode="0%">
                  <c:v>0</c:v>
                </c:pt>
                <c:pt idx="1986" formatCode="0%">
                  <c:v>0</c:v>
                </c:pt>
                <c:pt idx="1987" formatCode="0%">
                  <c:v>0</c:v>
                </c:pt>
                <c:pt idx="1988" formatCode="0%">
                  <c:v>0</c:v>
                </c:pt>
                <c:pt idx="1989" formatCode="0%">
                  <c:v>0</c:v>
                </c:pt>
                <c:pt idx="1990" formatCode="0%">
                  <c:v>0</c:v>
                </c:pt>
                <c:pt idx="1991" formatCode="0%">
                  <c:v>0</c:v>
                </c:pt>
                <c:pt idx="1992" formatCode="0%">
                  <c:v>0</c:v>
                </c:pt>
                <c:pt idx="1993" formatCode="0%">
                  <c:v>0</c:v>
                </c:pt>
                <c:pt idx="1994" formatCode="0%">
                  <c:v>0</c:v>
                </c:pt>
                <c:pt idx="1995" formatCode="0%">
                  <c:v>0</c:v>
                </c:pt>
                <c:pt idx="1996" formatCode="0%">
                  <c:v>0</c:v>
                </c:pt>
                <c:pt idx="1997" formatCode="0%">
                  <c:v>0</c:v>
                </c:pt>
                <c:pt idx="1998" formatCode="0%">
                  <c:v>0</c:v>
                </c:pt>
                <c:pt idx="1999" formatCode="0%">
                  <c:v>0</c:v>
                </c:pt>
                <c:pt idx="2000" formatCode="0%">
                  <c:v>0</c:v>
                </c:pt>
                <c:pt idx="2001" formatCode="0%">
                  <c:v>0</c:v>
                </c:pt>
                <c:pt idx="2002" formatCode="0%">
                  <c:v>0</c:v>
                </c:pt>
                <c:pt idx="2003" formatCode="0%">
                  <c:v>0</c:v>
                </c:pt>
                <c:pt idx="2004" formatCode="0%">
                  <c:v>0</c:v>
                </c:pt>
                <c:pt idx="2005" formatCode="0%">
                  <c:v>0</c:v>
                </c:pt>
                <c:pt idx="2006" formatCode="0%">
                  <c:v>0</c:v>
                </c:pt>
                <c:pt idx="2007" formatCode="0%">
                  <c:v>0</c:v>
                </c:pt>
                <c:pt idx="2008" formatCode="0%">
                  <c:v>0</c:v>
                </c:pt>
                <c:pt idx="2009" formatCode="0%">
                  <c:v>0</c:v>
                </c:pt>
                <c:pt idx="2010" formatCode="0%">
                  <c:v>0</c:v>
                </c:pt>
                <c:pt idx="2011" formatCode="0%">
                  <c:v>0</c:v>
                </c:pt>
                <c:pt idx="2012" formatCode="0%">
                  <c:v>0</c:v>
                </c:pt>
                <c:pt idx="2013" formatCode="0%">
                  <c:v>0</c:v>
                </c:pt>
                <c:pt idx="2014" formatCode="0%">
                  <c:v>0</c:v>
                </c:pt>
                <c:pt idx="2015" formatCode="0%">
                  <c:v>0</c:v>
                </c:pt>
                <c:pt idx="2016" formatCode="0%">
                  <c:v>0</c:v>
                </c:pt>
                <c:pt idx="2017" formatCode="0%">
                  <c:v>0</c:v>
                </c:pt>
                <c:pt idx="2018" formatCode="0%">
                  <c:v>1.8729328907917557E-2</c:v>
                </c:pt>
                <c:pt idx="2019" formatCode="0%">
                  <c:v>0</c:v>
                </c:pt>
                <c:pt idx="2020" formatCode="0%">
                  <c:v>0</c:v>
                </c:pt>
                <c:pt idx="2021" formatCode="0%">
                  <c:v>0</c:v>
                </c:pt>
                <c:pt idx="2022" formatCode="0%">
                  <c:v>0</c:v>
                </c:pt>
                <c:pt idx="2023" formatCode="0%">
                  <c:v>0</c:v>
                </c:pt>
                <c:pt idx="2024" formatCode="0%">
                  <c:v>0</c:v>
                </c:pt>
                <c:pt idx="2025" formatCode="0%">
                  <c:v>0</c:v>
                </c:pt>
                <c:pt idx="2026" formatCode="0%">
                  <c:v>0</c:v>
                </c:pt>
                <c:pt idx="2027" formatCode="0%">
                  <c:v>0</c:v>
                </c:pt>
                <c:pt idx="2028" formatCode="0%">
                  <c:v>0</c:v>
                </c:pt>
                <c:pt idx="2029" formatCode="0%">
                  <c:v>0</c:v>
                </c:pt>
                <c:pt idx="2030" formatCode="0%">
                  <c:v>0</c:v>
                </c:pt>
                <c:pt idx="2031" formatCode="0%">
                  <c:v>0</c:v>
                </c:pt>
                <c:pt idx="2032" formatCode="0%">
                  <c:v>0</c:v>
                </c:pt>
                <c:pt idx="2033" formatCode="0%">
                  <c:v>0</c:v>
                </c:pt>
                <c:pt idx="2034" formatCode="0%">
                  <c:v>0</c:v>
                </c:pt>
                <c:pt idx="2035" formatCode="0%">
                  <c:v>0</c:v>
                </c:pt>
                <c:pt idx="2036" formatCode="0%">
                  <c:v>0</c:v>
                </c:pt>
                <c:pt idx="2037" formatCode="0%">
                  <c:v>0</c:v>
                </c:pt>
                <c:pt idx="2038" formatCode="0%">
                  <c:v>0</c:v>
                </c:pt>
                <c:pt idx="2039" formatCode="0%">
                  <c:v>0</c:v>
                </c:pt>
                <c:pt idx="2040" formatCode="0%">
                  <c:v>0</c:v>
                </c:pt>
                <c:pt idx="2041" formatCode="0%">
                  <c:v>0</c:v>
                </c:pt>
                <c:pt idx="2042" formatCode="0%">
                  <c:v>2.6072455090206864E-2</c:v>
                </c:pt>
                <c:pt idx="2043" formatCode="0%">
                  <c:v>0</c:v>
                </c:pt>
                <c:pt idx="2044" formatCode="0%">
                  <c:v>0</c:v>
                </c:pt>
                <c:pt idx="2045" formatCode="0%">
                  <c:v>0</c:v>
                </c:pt>
                <c:pt idx="2046" formatCode="0%">
                  <c:v>0</c:v>
                </c:pt>
                <c:pt idx="2047" formatCode="0%">
                  <c:v>0</c:v>
                </c:pt>
                <c:pt idx="2048" formatCode="0%">
                  <c:v>0</c:v>
                </c:pt>
                <c:pt idx="2049" formatCode="0%">
                  <c:v>0</c:v>
                </c:pt>
                <c:pt idx="2050" formatCode="0%">
                  <c:v>0</c:v>
                </c:pt>
                <c:pt idx="2051" formatCode="0%">
                  <c:v>0</c:v>
                </c:pt>
                <c:pt idx="2052" formatCode="0%">
                  <c:v>0</c:v>
                </c:pt>
                <c:pt idx="2053" formatCode="0%">
                  <c:v>0</c:v>
                </c:pt>
                <c:pt idx="2054" formatCode="0%">
                  <c:v>0</c:v>
                </c:pt>
                <c:pt idx="2055" formatCode="0%">
                  <c:v>0</c:v>
                </c:pt>
                <c:pt idx="2056" formatCode="0%">
                  <c:v>0</c:v>
                </c:pt>
                <c:pt idx="2057" formatCode="0%">
                  <c:v>0</c:v>
                </c:pt>
                <c:pt idx="2058" formatCode="0%">
                  <c:v>0</c:v>
                </c:pt>
                <c:pt idx="2059" formatCode="0%">
                  <c:v>0</c:v>
                </c:pt>
                <c:pt idx="2060" formatCode="0%">
                  <c:v>0</c:v>
                </c:pt>
                <c:pt idx="2061" formatCode="0%">
                  <c:v>0</c:v>
                </c:pt>
                <c:pt idx="2062" formatCode="0%">
                  <c:v>0</c:v>
                </c:pt>
                <c:pt idx="2063" formatCode="0%">
                  <c:v>0</c:v>
                </c:pt>
                <c:pt idx="2064" formatCode="0%">
                  <c:v>0</c:v>
                </c:pt>
                <c:pt idx="2065" formatCode="0%">
                  <c:v>0</c:v>
                </c:pt>
                <c:pt idx="2066" formatCode="0%">
                  <c:v>0</c:v>
                </c:pt>
                <c:pt idx="2067" formatCode="0%">
                  <c:v>0</c:v>
                </c:pt>
                <c:pt idx="2068" formatCode="0%">
                  <c:v>0</c:v>
                </c:pt>
                <c:pt idx="2069" formatCode="0%">
                  <c:v>0</c:v>
                </c:pt>
                <c:pt idx="2070" formatCode="0%">
                  <c:v>0</c:v>
                </c:pt>
                <c:pt idx="2071" formatCode="0%">
                  <c:v>0</c:v>
                </c:pt>
                <c:pt idx="2072" formatCode="0%">
                  <c:v>0</c:v>
                </c:pt>
                <c:pt idx="2073" formatCode="0%">
                  <c:v>0</c:v>
                </c:pt>
                <c:pt idx="2074" formatCode="0%">
                  <c:v>0</c:v>
                </c:pt>
                <c:pt idx="2075" formatCode="0%">
                  <c:v>0</c:v>
                </c:pt>
                <c:pt idx="2076" formatCode="0%">
                  <c:v>0</c:v>
                </c:pt>
                <c:pt idx="2077" formatCode="0%">
                  <c:v>0</c:v>
                </c:pt>
                <c:pt idx="2078" formatCode="0%">
                  <c:v>0</c:v>
                </c:pt>
                <c:pt idx="2079" formatCode="0%">
                  <c:v>0</c:v>
                </c:pt>
                <c:pt idx="2080" formatCode="0%">
                  <c:v>0</c:v>
                </c:pt>
                <c:pt idx="2081" formatCode="0%">
                  <c:v>0</c:v>
                </c:pt>
                <c:pt idx="2082" formatCode="0%">
                  <c:v>0</c:v>
                </c:pt>
                <c:pt idx="2083" formatCode="0%">
                  <c:v>0</c:v>
                </c:pt>
                <c:pt idx="2084" formatCode="0%">
                  <c:v>0</c:v>
                </c:pt>
                <c:pt idx="2085" formatCode="0%">
                  <c:v>0</c:v>
                </c:pt>
                <c:pt idx="2086" formatCode="0%">
                  <c:v>0</c:v>
                </c:pt>
                <c:pt idx="2087" formatCode="0%">
                  <c:v>0</c:v>
                </c:pt>
                <c:pt idx="2088" formatCode="0%">
                  <c:v>0</c:v>
                </c:pt>
                <c:pt idx="2089" formatCode="0%">
                  <c:v>0</c:v>
                </c:pt>
                <c:pt idx="2090" formatCode="0%">
                  <c:v>0</c:v>
                </c:pt>
                <c:pt idx="2091" formatCode="0%">
                  <c:v>0</c:v>
                </c:pt>
                <c:pt idx="2092" formatCode="0%">
                  <c:v>0</c:v>
                </c:pt>
                <c:pt idx="2093" formatCode="0%">
                  <c:v>0</c:v>
                </c:pt>
                <c:pt idx="2094" formatCode="0%">
                  <c:v>0</c:v>
                </c:pt>
                <c:pt idx="2095" formatCode="0%">
                  <c:v>0</c:v>
                </c:pt>
                <c:pt idx="2096" formatCode="0%">
                  <c:v>0</c:v>
                </c:pt>
                <c:pt idx="2097" formatCode="0%">
                  <c:v>0</c:v>
                </c:pt>
                <c:pt idx="2098" formatCode="0%">
                  <c:v>0</c:v>
                </c:pt>
                <c:pt idx="2099" formatCode="0%">
                  <c:v>0</c:v>
                </c:pt>
                <c:pt idx="2100" formatCode="0%">
                  <c:v>0</c:v>
                </c:pt>
                <c:pt idx="2101" formatCode="0%">
                  <c:v>0</c:v>
                </c:pt>
                <c:pt idx="2102" formatCode="0%">
                  <c:v>0</c:v>
                </c:pt>
                <c:pt idx="2103" formatCode="0%">
                  <c:v>0</c:v>
                </c:pt>
                <c:pt idx="2104" formatCode="0%">
                  <c:v>0</c:v>
                </c:pt>
                <c:pt idx="2105" formatCode="0%">
                  <c:v>0</c:v>
                </c:pt>
                <c:pt idx="2106" formatCode="0%">
                  <c:v>0</c:v>
                </c:pt>
                <c:pt idx="2107" formatCode="0%">
                  <c:v>0</c:v>
                </c:pt>
                <c:pt idx="2108" formatCode="0%">
                  <c:v>0</c:v>
                </c:pt>
                <c:pt idx="2109" formatCode="0%">
                  <c:v>0</c:v>
                </c:pt>
                <c:pt idx="2110" formatCode="0%">
                  <c:v>0</c:v>
                </c:pt>
                <c:pt idx="2111" formatCode="0%">
                  <c:v>0</c:v>
                </c:pt>
                <c:pt idx="2112" formatCode="0%">
                  <c:v>0</c:v>
                </c:pt>
                <c:pt idx="2113" formatCode="0%">
                  <c:v>0</c:v>
                </c:pt>
                <c:pt idx="2114" formatCode="0%">
                  <c:v>0</c:v>
                </c:pt>
                <c:pt idx="2115" formatCode="0%">
                  <c:v>0</c:v>
                </c:pt>
                <c:pt idx="2116" formatCode="0%">
                  <c:v>0</c:v>
                </c:pt>
                <c:pt idx="2117" formatCode="0%">
                  <c:v>0</c:v>
                </c:pt>
                <c:pt idx="2118" formatCode="0%">
                  <c:v>0</c:v>
                </c:pt>
                <c:pt idx="2119" formatCode="0%">
                  <c:v>0</c:v>
                </c:pt>
                <c:pt idx="2120" formatCode="0%">
                  <c:v>0</c:v>
                </c:pt>
                <c:pt idx="2121" formatCode="0%">
                  <c:v>0</c:v>
                </c:pt>
                <c:pt idx="2122" formatCode="0%">
                  <c:v>0</c:v>
                </c:pt>
                <c:pt idx="2123" formatCode="0%">
                  <c:v>0</c:v>
                </c:pt>
                <c:pt idx="2124" formatCode="0%">
                  <c:v>0</c:v>
                </c:pt>
                <c:pt idx="2125" formatCode="0%">
                  <c:v>0</c:v>
                </c:pt>
                <c:pt idx="2126" formatCode="0%">
                  <c:v>0</c:v>
                </c:pt>
                <c:pt idx="2127" formatCode="0%">
                  <c:v>0</c:v>
                </c:pt>
                <c:pt idx="2128" formatCode="0%">
                  <c:v>0</c:v>
                </c:pt>
                <c:pt idx="2129" formatCode="0%">
                  <c:v>0</c:v>
                </c:pt>
                <c:pt idx="2130" formatCode="0%">
                  <c:v>0</c:v>
                </c:pt>
                <c:pt idx="2131" formatCode="0%">
                  <c:v>0</c:v>
                </c:pt>
                <c:pt idx="2132" formatCode="0%">
                  <c:v>0</c:v>
                </c:pt>
                <c:pt idx="2133" formatCode="0%">
                  <c:v>0</c:v>
                </c:pt>
                <c:pt idx="2134" formatCode="0%">
                  <c:v>0</c:v>
                </c:pt>
                <c:pt idx="2135" formatCode="0%">
                  <c:v>0</c:v>
                </c:pt>
                <c:pt idx="2136" formatCode="0%">
                  <c:v>0</c:v>
                </c:pt>
                <c:pt idx="2137" formatCode="0%">
                  <c:v>0</c:v>
                </c:pt>
                <c:pt idx="2138" formatCode="0%">
                  <c:v>0</c:v>
                </c:pt>
                <c:pt idx="2139" formatCode="0%">
                  <c:v>0</c:v>
                </c:pt>
                <c:pt idx="2140" formatCode="0%">
                  <c:v>0</c:v>
                </c:pt>
                <c:pt idx="2141" formatCode="0%">
                  <c:v>0</c:v>
                </c:pt>
                <c:pt idx="2142" formatCode="0%">
                  <c:v>0</c:v>
                </c:pt>
                <c:pt idx="2143" formatCode="0%">
                  <c:v>0</c:v>
                </c:pt>
                <c:pt idx="2144" formatCode="0%">
                  <c:v>0</c:v>
                </c:pt>
                <c:pt idx="2145" formatCode="0%">
                  <c:v>0</c:v>
                </c:pt>
                <c:pt idx="2146" formatCode="0%">
                  <c:v>0</c:v>
                </c:pt>
                <c:pt idx="2147" formatCode="0%">
                  <c:v>0</c:v>
                </c:pt>
                <c:pt idx="2148" formatCode="0%">
                  <c:v>0</c:v>
                </c:pt>
                <c:pt idx="2149" formatCode="0%">
                  <c:v>0</c:v>
                </c:pt>
                <c:pt idx="2150" formatCode="0%">
                  <c:v>0</c:v>
                </c:pt>
                <c:pt idx="2151" formatCode="0%">
                  <c:v>0</c:v>
                </c:pt>
                <c:pt idx="2152" formatCode="0%">
                  <c:v>0</c:v>
                </c:pt>
                <c:pt idx="2153" formatCode="0%">
                  <c:v>0</c:v>
                </c:pt>
                <c:pt idx="2154" formatCode="0%">
                  <c:v>0</c:v>
                </c:pt>
                <c:pt idx="2155" formatCode="0%">
                  <c:v>0</c:v>
                </c:pt>
                <c:pt idx="2156" formatCode="0%">
                  <c:v>0</c:v>
                </c:pt>
                <c:pt idx="2157" formatCode="0%">
                  <c:v>0</c:v>
                </c:pt>
                <c:pt idx="2158" formatCode="0%">
                  <c:v>0</c:v>
                </c:pt>
                <c:pt idx="2159" formatCode="0%">
                  <c:v>0</c:v>
                </c:pt>
                <c:pt idx="2160" formatCode="0%">
                  <c:v>0</c:v>
                </c:pt>
                <c:pt idx="2161" formatCode="0%">
                  <c:v>0</c:v>
                </c:pt>
                <c:pt idx="2162" formatCode="0%">
                  <c:v>0</c:v>
                </c:pt>
                <c:pt idx="2163" formatCode="0%">
                  <c:v>0</c:v>
                </c:pt>
                <c:pt idx="2164" formatCode="0%">
                  <c:v>0</c:v>
                </c:pt>
                <c:pt idx="2165" formatCode="0%">
                  <c:v>0</c:v>
                </c:pt>
                <c:pt idx="2166" formatCode="0%">
                  <c:v>0</c:v>
                </c:pt>
                <c:pt idx="2167" formatCode="0%">
                  <c:v>0</c:v>
                </c:pt>
                <c:pt idx="2168" formatCode="0%">
                  <c:v>0</c:v>
                </c:pt>
                <c:pt idx="2169" formatCode="0%">
                  <c:v>0</c:v>
                </c:pt>
                <c:pt idx="2170" formatCode="0%">
                  <c:v>0</c:v>
                </c:pt>
                <c:pt idx="2171" formatCode="0%">
                  <c:v>0</c:v>
                </c:pt>
                <c:pt idx="2172" formatCode="0%">
                  <c:v>0</c:v>
                </c:pt>
                <c:pt idx="2173" formatCode="0%">
                  <c:v>0</c:v>
                </c:pt>
                <c:pt idx="2174" formatCode="0%">
                  <c:v>0</c:v>
                </c:pt>
                <c:pt idx="2175" formatCode="0%">
                  <c:v>0</c:v>
                </c:pt>
                <c:pt idx="2176" formatCode="0%">
                  <c:v>0</c:v>
                </c:pt>
                <c:pt idx="2177" formatCode="0%">
                  <c:v>0</c:v>
                </c:pt>
                <c:pt idx="2178" formatCode="0%">
                  <c:v>0</c:v>
                </c:pt>
                <c:pt idx="2179" formatCode="0%">
                  <c:v>0</c:v>
                </c:pt>
                <c:pt idx="2180" formatCode="0%">
                  <c:v>0</c:v>
                </c:pt>
                <c:pt idx="2181" formatCode="0%">
                  <c:v>0</c:v>
                </c:pt>
                <c:pt idx="2182" formatCode="0%">
                  <c:v>0</c:v>
                </c:pt>
                <c:pt idx="2183" formatCode="0%">
                  <c:v>0</c:v>
                </c:pt>
                <c:pt idx="2184" formatCode="0%">
                  <c:v>0</c:v>
                </c:pt>
                <c:pt idx="2185" formatCode="0%">
                  <c:v>0</c:v>
                </c:pt>
                <c:pt idx="2186" formatCode="0%">
                  <c:v>0</c:v>
                </c:pt>
                <c:pt idx="2187" formatCode="0%">
                  <c:v>0</c:v>
                </c:pt>
                <c:pt idx="2188" formatCode="0%">
                  <c:v>0</c:v>
                </c:pt>
                <c:pt idx="2189" formatCode="0%">
                  <c:v>0</c:v>
                </c:pt>
                <c:pt idx="2190" formatCode="0%">
                  <c:v>0</c:v>
                </c:pt>
                <c:pt idx="2191" formatCode="0%">
                  <c:v>0</c:v>
                </c:pt>
                <c:pt idx="2192" formatCode="0%">
                  <c:v>0</c:v>
                </c:pt>
                <c:pt idx="2193" formatCode="0%">
                  <c:v>0</c:v>
                </c:pt>
                <c:pt idx="2194" formatCode="0%">
                  <c:v>0</c:v>
                </c:pt>
                <c:pt idx="2195" formatCode="0%">
                  <c:v>0</c:v>
                </c:pt>
                <c:pt idx="2196" formatCode="0%">
                  <c:v>0</c:v>
                </c:pt>
                <c:pt idx="2197" formatCode="0%">
                  <c:v>0</c:v>
                </c:pt>
                <c:pt idx="2198" formatCode="0%">
                  <c:v>0</c:v>
                </c:pt>
                <c:pt idx="2199" formatCode="0%">
                  <c:v>0</c:v>
                </c:pt>
                <c:pt idx="2200" formatCode="0%">
                  <c:v>0</c:v>
                </c:pt>
                <c:pt idx="2201" formatCode="0%">
                  <c:v>0</c:v>
                </c:pt>
                <c:pt idx="2202" formatCode="0%">
                  <c:v>0</c:v>
                </c:pt>
                <c:pt idx="2203" formatCode="0%">
                  <c:v>0</c:v>
                </c:pt>
                <c:pt idx="2204" formatCode="0%">
                  <c:v>0</c:v>
                </c:pt>
                <c:pt idx="2205" formatCode="0%">
                  <c:v>0</c:v>
                </c:pt>
                <c:pt idx="2206" formatCode="0%">
                  <c:v>0</c:v>
                </c:pt>
                <c:pt idx="2207" formatCode="0%">
                  <c:v>0</c:v>
                </c:pt>
                <c:pt idx="2208" formatCode="0%">
                  <c:v>0</c:v>
                </c:pt>
                <c:pt idx="2209" formatCode="0%">
                  <c:v>0</c:v>
                </c:pt>
                <c:pt idx="2210" formatCode="0%">
                  <c:v>0</c:v>
                </c:pt>
                <c:pt idx="2211" formatCode="0%">
                  <c:v>0</c:v>
                </c:pt>
                <c:pt idx="2212" formatCode="0%">
                  <c:v>0</c:v>
                </c:pt>
                <c:pt idx="2213" formatCode="0%">
                  <c:v>0</c:v>
                </c:pt>
                <c:pt idx="2214" formatCode="0%">
                  <c:v>0</c:v>
                </c:pt>
                <c:pt idx="2215" formatCode="0%">
                  <c:v>0</c:v>
                </c:pt>
                <c:pt idx="2216" formatCode="0%">
                  <c:v>0</c:v>
                </c:pt>
                <c:pt idx="2217" formatCode="0%">
                  <c:v>0</c:v>
                </c:pt>
                <c:pt idx="2218" formatCode="0%">
                  <c:v>0</c:v>
                </c:pt>
                <c:pt idx="2219" formatCode="0%">
                  <c:v>0</c:v>
                </c:pt>
                <c:pt idx="2220" formatCode="0%">
                  <c:v>0</c:v>
                </c:pt>
                <c:pt idx="2221" formatCode="0%">
                  <c:v>0</c:v>
                </c:pt>
                <c:pt idx="2222" formatCode="0%">
                  <c:v>0</c:v>
                </c:pt>
                <c:pt idx="2223" formatCode="0%">
                  <c:v>0</c:v>
                </c:pt>
                <c:pt idx="2224" formatCode="0%">
                  <c:v>0</c:v>
                </c:pt>
                <c:pt idx="2225" formatCode="0%">
                  <c:v>0</c:v>
                </c:pt>
                <c:pt idx="2226" formatCode="0%">
                  <c:v>0</c:v>
                </c:pt>
                <c:pt idx="2227" formatCode="0%">
                  <c:v>0</c:v>
                </c:pt>
                <c:pt idx="2228" formatCode="0%">
                  <c:v>0</c:v>
                </c:pt>
                <c:pt idx="2229" formatCode="0%">
                  <c:v>0</c:v>
                </c:pt>
                <c:pt idx="2230" formatCode="0%">
                  <c:v>0</c:v>
                </c:pt>
                <c:pt idx="2231" formatCode="0%">
                  <c:v>0</c:v>
                </c:pt>
                <c:pt idx="2232" formatCode="0%">
                  <c:v>0</c:v>
                </c:pt>
                <c:pt idx="2233" formatCode="0%">
                  <c:v>0</c:v>
                </c:pt>
                <c:pt idx="2234" formatCode="0%">
                  <c:v>0</c:v>
                </c:pt>
                <c:pt idx="2235" formatCode="0%">
                  <c:v>0</c:v>
                </c:pt>
                <c:pt idx="2236" formatCode="0%">
                  <c:v>0</c:v>
                </c:pt>
                <c:pt idx="2237" formatCode="0%">
                  <c:v>0</c:v>
                </c:pt>
                <c:pt idx="2238" formatCode="0%">
                  <c:v>0</c:v>
                </c:pt>
                <c:pt idx="2239" formatCode="0%">
                  <c:v>0</c:v>
                </c:pt>
                <c:pt idx="2240" formatCode="0%">
                  <c:v>0</c:v>
                </c:pt>
                <c:pt idx="2241" formatCode="0%">
                  <c:v>0</c:v>
                </c:pt>
                <c:pt idx="2242" formatCode="0%">
                  <c:v>0</c:v>
                </c:pt>
                <c:pt idx="2243" formatCode="0%">
                  <c:v>0</c:v>
                </c:pt>
                <c:pt idx="2244" formatCode="0%">
                  <c:v>0</c:v>
                </c:pt>
                <c:pt idx="2245" formatCode="0%">
                  <c:v>0</c:v>
                </c:pt>
                <c:pt idx="2246" formatCode="0%">
                  <c:v>0</c:v>
                </c:pt>
                <c:pt idx="2247" formatCode="0%">
                  <c:v>0</c:v>
                </c:pt>
                <c:pt idx="2248" formatCode="0%">
                  <c:v>0</c:v>
                </c:pt>
                <c:pt idx="2249" formatCode="0%">
                  <c:v>0</c:v>
                </c:pt>
                <c:pt idx="2250" formatCode="0%">
                  <c:v>0</c:v>
                </c:pt>
                <c:pt idx="2251" formatCode="0%">
                  <c:v>0</c:v>
                </c:pt>
                <c:pt idx="2252" formatCode="0%">
                  <c:v>0</c:v>
                </c:pt>
                <c:pt idx="2253" formatCode="0%">
                  <c:v>0</c:v>
                </c:pt>
                <c:pt idx="2254" formatCode="0%">
                  <c:v>0</c:v>
                </c:pt>
                <c:pt idx="2255" formatCode="0%">
                  <c:v>0</c:v>
                </c:pt>
                <c:pt idx="2256" formatCode="0%">
                  <c:v>0</c:v>
                </c:pt>
                <c:pt idx="2257" formatCode="0%">
                  <c:v>0</c:v>
                </c:pt>
                <c:pt idx="2258" formatCode="0%">
                  <c:v>0</c:v>
                </c:pt>
                <c:pt idx="2259" formatCode="0%">
                  <c:v>0</c:v>
                </c:pt>
                <c:pt idx="2260" formatCode="0%">
                  <c:v>0</c:v>
                </c:pt>
                <c:pt idx="2261" formatCode="0%">
                  <c:v>0</c:v>
                </c:pt>
                <c:pt idx="2262" formatCode="0%">
                  <c:v>0</c:v>
                </c:pt>
                <c:pt idx="2263" formatCode="0%">
                  <c:v>0</c:v>
                </c:pt>
                <c:pt idx="2264" formatCode="0%">
                  <c:v>0</c:v>
                </c:pt>
                <c:pt idx="2265" formatCode="0%">
                  <c:v>0</c:v>
                </c:pt>
                <c:pt idx="2266" formatCode="0%">
                  <c:v>0</c:v>
                </c:pt>
                <c:pt idx="2267" formatCode="0%">
                  <c:v>0</c:v>
                </c:pt>
                <c:pt idx="2268" formatCode="0%">
                  <c:v>0</c:v>
                </c:pt>
                <c:pt idx="2269" formatCode="0%">
                  <c:v>0</c:v>
                </c:pt>
                <c:pt idx="2270" formatCode="0%">
                  <c:v>0</c:v>
                </c:pt>
                <c:pt idx="2271" formatCode="0%">
                  <c:v>0</c:v>
                </c:pt>
                <c:pt idx="2272" formatCode="0%">
                  <c:v>0</c:v>
                </c:pt>
                <c:pt idx="2273" formatCode="0%">
                  <c:v>0</c:v>
                </c:pt>
                <c:pt idx="2274" formatCode="0%">
                  <c:v>0</c:v>
                </c:pt>
                <c:pt idx="2275" formatCode="0%">
                  <c:v>0</c:v>
                </c:pt>
                <c:pt idx="2276" formatCode="0%">
                  <c:v>0</c:v>
                </c:pt>
                <c:pt idx="2277" formatCode="0%">
                  <c:v>0</c:v>
                </c:pt>
                <c:pt idx="2278" formatCode="0%">
                  <c:v>0</c:v>
                </c:pt>
                <c:pt idx="2279" formatCode="0%">
                  <c:v>0</c:v>
                </c:pt>
                <c:pt idx="2280" formatCode="0%">
                  <c:v>0</c:v>
                </c:pt>
                <c:pt idx="2281" formatCode="0%">
                  <c:v>0</c:v>
                </c:pt>
                <c:pt idx="2282" formatCode="0%">
                  <c:v>0</c:v>
                </c:pt>
                <c:pt idx="2283" formatCode="0%">
                  <c:v>0</c:v>
                </c:pt>
                <c:pt idx="2284" formatCode="0%">
                  <c:v>0</c:v>
                </c:pt>
                <c:pt idx="2285" formatCode="0%">
                  <c:v>0</c:v>
                </c:pt>
                <c:pt idx="2286" formatCode="0%">
                  <c:v>0</c:v>
                </c:pt>
                <c:pt idx="2287" formatCode="0%">
                  <c:v>0</c:v>
                </c:pt>
                <c:pt idx="2288" formatCode="0%">
                  <c:v>0</c:v>
                </c:pt>
                <c:pt idx="2289" formatCode="0%">
                  <c:v>0</c:v>
                </c:pt>
                <c:pt idx="2290" formatCode="0%">
                  <c:v>0</c:v>
                </c:pt>
                <c:pt idx="2291" formatCode="0%">
                  <c:v>0</c:v>
                </c:pt>
                <c:pt idx="2292" formatCode="0%">
                  <c:v>0</c:v>
                </c:pt>
                <c:pt idx="2293" formatCode="0%">
                  <c:v>0</c:v>
                </c:pt>
                <c:pt idx="2294" formatCode="0%">
                  <c:v>0</c:v>
                </c:pt>
                <c:pt idx="2295" formatCode="0%">
                  <c:v>0</c:v>
                </c:pt>
                <c:pt idx="2296" formatCode="0%">
                  <c:v>0</c:v>
                </c:pt>
                <c:pt idx="2297" formatCode="0%">
                  <c:v>0</c:v>
                </c:pt>
                <c:pt idx="2298" formatCode="0%">
                  <c:v>0</c:v>
                </c:pt>
                <c:pt idx="2299" formatCode="0%">
                  <c:v>0</c:v>
                </c:pt>
                <c:pt idx="2300" formatCode="0%">
                  <c:v>0</c:v>
                </c:pt>
                <c:pt idx="2301" formatCode="0%">
                  <c:v>0</c:v>
                </c:pt>
                <c:pt idx="2302" formatCode="0%">
                  <c:v>0</c:v>
                </c:pt>
                <c:pt idx="2303" formatCode="0%">
                  <c:v>0</c:v>
                </c:pt>
                <c:pt idx="2304" formatCode="0%">
                  <c:v>0</c:v>
                </c:pt>
                <c:pt idx="2305" formatCode="0%">
                  <c:v>0</c:v>
                </c:pt>
                <c:pt idx="2306" formatCode="0%">
                  <c:v>0</c:v>
                </c:pt>
                <c:pt idx="2307" formatCode="0%">
                  <c:v>0</c:v>
                </c:pt>
                <c:pt idx="2308" formatCode="0%">
                  <c:v>0</c:v>
                </c:pt>
                <c:pt idx="2309" formatCode="0%">
                  <c:v>0</c:v>
                </c:pt>
                <c:pt idx="2310" formatCode="0%">
                  <c:v>0</c:v>
                </c:pt>
                <c:pt idx="2311" formatCode="0%">
                  <c:v>0</c:v>
                </c:pt>
                <c:pt idx="2312" formatCode="0%">
                  <c:v>0</c:v>
                </c:pt>
                <c:pt idx="2313" formatCode="0%">
                  <c:v>0</c:v>
                </c:pt>
                <c:pt idx="2314" formatCode="0%">
                  <c:v>0</c:v>
                </c:pt>
                <c:pt idx="2315" formatCode="0%">
                  <c:v>0</c:v>
                </c:pt>
                <c:pt idx="2316" formatCode="0%">
                  <c:v>0</c:v>
                </c:pt>
                <c:pt idx="2317" formatCode="0%">
                  <c:v>0</c:v>
                </c:pt>
                <c:pt idx="2318" formatCode="0%">
                  <c:v>0</c:v>
                </c:pt>
                <c:pt idx="2319" formatCode="0%">
                  <c:v>0</c:v>
                </c:pt>
                <c:pt idx="2320" formatCode="0%">
                  <c:v>0</c:v>
                </c:pt>
                <c:pt idx="2321" formatCode="0%">
                  <c:v>0</c:v>
                </c:pt>
                <c:pt idx="2322" formatCode="0%">
                  <c:v>0</c:v>
                </c:pt>
                <c:pt idx="2323" formatCode="0%">
                  <c:v>0</c:v>
                </c:pt>
                <c:pt idx="2324" formatCode="0%">
                  <c:v>0</c:v>
                </c:pt>
                <c:pt idx="2325" formatCode="0%">
                  <c:v>0</c:v>
                </c:pt>
                <c:pt idx="2326" formatCode="0%">
                  <c:v>0</c:v>
                </c:pt>
                <c:pt idx="2327" formatCode="0%">
                  <c:v>0</c:v>
                </c:pt>
                <c:pt idx="2328" formatCode="0%">
                  <c:v>0</c:v>
                </c:pt>
                <c:pt idx="2329" formatCode="0%">
                  <c:v>0</c:v>
                </c:pt>
                <c:pt idx="2330" formatCode="0%">
                  <c:v>0</c:v>
                </c:pt>
                <c:pt idx="2331" formatCode="0%">
                  <c:v>0</c:v>
                </c:pt>
                <c:pt idx="2332" formatCode="0%">
                  <c:v>0</c:v>
                </c:pt>
                <c:pt idx="2333" formatCode="0%">
                  <c:v>0</c:v>
                </c:pt>
                <c:pt idx="2334" formatCode="0%">
                  <c:v>0</c:v>
                </c:pt>
                <c:pt idx="2335" formatCode="0%">
                  <c:v>0</c:v>
                </c:pt>
                <c:pt idx="2336" formatCode="0%">
                  <c:v>0</c:v>
                </c:pt>
                <c:pt idx="2337" formatCode="0%">
                  <c:v>0</c:v>
                </c:pt>
                <c:pt idx="2338" formatCode="0%">
                  <c:v>0</c:v>
                </c:pt>
                <c:pt idx="2339" formatCode="0%">
                  <c:v>0</c:v>
                </c:pt>
                <c:pt idx="2340" formatCode="0%">
                  <c:v>0</c:v>
                </c:pt>
                <c:pt idx="2341" formatCode="0%">
                  <c:v>0</c:v>
                </c:pt>
                <c:pt idx="2342" formatCode="0%">
                  <c:v>0</c:v>
                </c:pt>
                <c:pt idx="2343" formatCode="0%">
                  <c:v>0</c:v>
                </c:pt>
                <c:pt idx="2344" formatCode="0%">
                  <c:v>0</c:v>
                </c:pt>
                <c:pt idx="2345" formatCode="0%">
                  <c:v>0</c:v>
                </c:pt>
                <c:pt idx="2346" formatCode="0%">
                  <c:v>0</c:v>
                </c:pt>
                <c:pt idx="2347" formatCode="0%">
                  <c:v>0</c:v>
                </c:pt>
                <c:pt idx="2348" formatCode="0%">
                  <c:v>0</c:v>
                </c:pt>
                <c:pt idx="2349" formatCode="0%">
                  <c:v>0</c:v>
                </c:pt>
                <c:pt idx="2350" formatCode="0%">
                  <c:v>0</c:v>
                </c:pt>
                <c:pt idx="2351" formatCode="0%">
                  <c:v>0</c:v>
                </c:pt>
                <c:pt idx="2352" formatCode="0%">
                  <c:v>0</c:v>
                </c:pt>
                <c:pt idx="2353" formatCode="0%">
                  <c:v>0</c:v>
                </c:pt>
                <c:pt idx="2354" formatCode="0%">
                  <c:v>0</c:v>
                </c:pt>
                <c:pt idx="2355" formatCode="0%">
                  <c:v>0</c:v>
                </c:pt>
                <c:pt idx="2356" formatCode="0%">
                  <c:v>0</c:v>
                </c:pt>
                <c:pt idx="2357" formatCode="0%">
                  <c:v>0</c:v>
                </c:pt>
                <c:pt idx="2358" formatCode="0%">
                  <c:v>0</c:v>
                </c:pt>
                <c:pt idx="2359" formatCode="0%">
                  <c:v>0</c:v>
                </c:pt>
                <c:pt idx="2360" formatCode="0%">
                  <c:v>0</c:v>
                </c:pt>
                <c:pt idx="2361" formatCode="0%">
                  <c:v>0</c:v>
                </c:pt>
                <c:pt idx="2362" formatCode="0%">
                  <c:v>0</c:v>
                </c:pt>
                <c:pt idx="2363" formatCode="0%">
                  <c:v>0</c:v>
                </c:pt>
                <c:pt idx="2364" formatCode="0%">
                  <c:v>0</c:v>
                </c:pt>
                <c:pt idx="2365" formatCode="0%">
                  <c:v>0</c:v>
                </c:pt>
                <c:pt idx="2366" formatCode="0%">
                  <c:v>0</c:v>
                </c:pt>
                <c:pt idx="2367" formatCode="0%">
                  <c:v>0</c:v>
                </c:pt>
                <c:pt idx="2368" formatCode="0%">
                  <c:v>0</c:v>
                </c:pt>
                <c:pt idx="2369" formatCode="0%">
                  <c:v>0</c:v>
                </c:pt>
                <c:pt idx="2370" formatCode="0%">
                  <c:v>0</c:v>
                </c:pt>
                <c:pt idx="2371" formatCode="0%">
                  <c:v>0</c:v>
                </c:pt>
                <c:pt idx="2372" formatCode="0%">
                  <c:v>0</c:v>
                </c:pt>
                <c:pt idx="2373" formatCode="0%">
                  <c:v>0</c:v>
                </c:pt>
                <c:pt idx="2374" formatCode="0%">
                  <c:v>0</c:v>
                </c:pt>
                <c:pt idx="2375" formatCode="0%">
                  <c:v>0</c:v>
                </c:pt>
                <c:pt idx="2376" formatCode="0%">
                  <c:v>0</c:v>
                </c:pt>
                <c:pt idx="2377" formatCode="0%">
                  <c:v>0</c:v>
                </c:pt>
                <c:pt idx="2378" formatCode="0%">
                  <c:v>0</c:v>
                </c:pt>
                <c:pt idx="2379" formatCode="0%">
                  <c:v>0</c:v>
                </c:pt>
                <c:pt idx="2380" formatCode="0%">
                  <c:v>0</c:v>
                </c:pt>
                <c:pt idx="2381" formatCode="0%">
                  <c:v>0</c:v>
                </c:pt>
                <c:pt idx="2382" formatCode="0%">
                  <c:v>0</c:v>
                </c:pt>
                <c:pt idx="2383" formatCode="0%">
                  <c:v>0</c:v>
                </c:pt>
                <c:pt idx="2384" formatCode="0%">
                  <c:v>0</c:v>
                </c:pt>
                <c:pt idx="2385" formatCode="0%">
                  <c:v>0</c:v>
                </c:pt>
                <c:pt idx="2386" formatCode="0%">
                  <c:v>0</c:v>
                </c:pt>
                <c:pt idx="2387" formatCode="0%">
                  <c:v>0</c:v>
                </c:pt>
                <c:pt idx="2388" formatCode="0%">
                  <c:v>0</c:v>
                </c:pt>
                <c:pt idx="2389" formatCode="0%">
                  <c:v>0</c:v>
                </c:pt>
                <c:pt idx="2390" formatCode="0%">
                  <c:v>0</c:v>
                </c:pt>
                <c:pt idx="2391" formatCode="0%">
                  <c:v>0</c:v>
                </c:pt>
                <c:pt idx="2392" formatCode="0%">
                  <c:v>2.0734518166190558E-2</c:v>
                </c:pt>
                <c:pt idx="2393" formatCode="0%">
                  <c:v>0</c:v>
                </c:pt>
                <c:pt idx="2394" formatCode="0%">
                  <c:v>0</c:v>
                </c:pt>
                <c:pt idx="2395" formatCode="0%">
                  <c:v>0</c:v>
                </c:pt>
                <c:pt idx="2396" formatCode="0%">
                  <c:v>0</c:v>
                </c:pt>
                <c:pt idx="2397" formatCode="0%">
                  <c:v>0</c:v>
                </c:pt>
                <c:pt idx="2398" formatCode="0%">
                  <c:v>0</c:v>
                </c:pt>
                <c:pt idx="2399" formatCode="0%">
                  <c:v>3.3249696710862251</c:v>
                </c:pt>
                <c:pt idx="2400" formatCode="0%">
                  <c:v>0</c:v>
                </c:pt>
                <c:pt idx="2401" formatCode="0%">
                  <c:v>0</c:v>
                </c:pt>
                <c:pt idx="2402" formatCode="0%">
                  <c:v>0</c:v>
                </c:pt>
                <c:pt idx="2403" formatCode="0%">
                  <c:v>0</c:v>
                </c:pt>
                <c:pt idx="2404" formatCode="0%">
                  <c:v>0</c:v>
                </c:pt>
                <c:pt idx="2405" formatCode="0%">
                  <c:v>0</c:v>
                </c:pt>
                <c:pt idx="2406" formatCode="0%">
                  <c:v>0</c:v>
                </c:pt>
                <c:pt idx="2407" formatCode="0%">
                  <c:v>0</c:v>
                </c:pt>
                <c:pt idx="2408" formatCode="0%">
                  <c:v>0</c:v>
                </c:pt>
                <c:pt idx="2409" formatCode="0%">
                  <c:v>0</c:v>
                </c:pt>
                <c:pt idx="2410" formatCode="0%">
                  <c:v>0</c:v>
                </c:pt>
                <c:pt idx="2411" formatCode="0%">
                  <c:v>0</c:v>
                </c:pt>
                <c:pt idx="2412" formatCode="0%">
                  <c:v>0</c:v>
                </c:pt>
                <c:pt idx="2413" formatCode="0%">
                  <c:v>0</c:v>
                </c:pt>
                <c:pt idx="2414" formatCode="0%">
                  <c:v>0</c:v>
                </c:pt>
                <c:pt idx="2415" formatCode="0%">
                  <c:v>0</c:v>
                </c:pt>
                <c:pt idx="2416" formatCode="0%">
                  <c:v>0</c:v>
                </c:pt>
                <c:pt idx="2417" formatCode="0%">
                  <c:v>0</c:v>
                </c:pt>
                <c:pt idx="2418" formatCode="0%">
                  <c:v>0</c:v>
                </c:pt>
                <c:pt idx="2419" formatCode="0%">
                  <c:v>0</c:v>
                </c:pt>
                <c:pt idx="2420" formatCode="0%">
                  <c:v>0</c:v>
                </c:pt>
                <c:pt idx="2421" formatCode="0%">
                  <c:v>0</c:v>
                </c:pt>
                <c:pt idx="2422" formatCode="0%">
                  <c:v>0</c:v>
                </c:pt>
                <c:pt idx="2423" formatCode="0%">
                  <c:v>0</c:v>
                </c:pt>
                <c:pt idx="2424" formatCode="0%">
                  <c:v>0</c:v>
                </c:pt>
                <c:pt idx="2425" formatCode="0%">
                  <c:v>0</c:v>
                </c:pt>
                <c:pt idx="2426" formatCode="0%">
                  <c:v>0</c:v>
                </c:pt>
                <c:pt idx="2427" formatCode="0%">
                  <c:v>0</c:v>
                </c:pt>
                <c:pt idx="2428" formatCode="0%">
                  <c:v>0</c:v>
                </c:pt>
                <c:pt idx="2429" formatCode="0%">
                  <c:v>0</c:v>
                </c:pt>
                <c:pt idx="2430" formatCode="0%">
                  <c:v>0</c:v>
                </c:pt>
                <c:pt idx="2431" formatCode="0%">
                  <c:v>0</c:v>
                </c:pt>
                <c:pt idx="2432" formatCode="0%">
                  <c:v>0</c:v>
                </c:pt>
                <c:pt idx="2433" formatCode="0%">
                  <c:v>0</c:v>
                </c:pt>
                <c:pt idx="2434" formatCode="0%">
                  <c:v>0</c:v>
                </c:pt>
                <c:pt idx="2435" formatCode="0%">
                  <c:v>0</c:v>
                </c:pt>
                <c:pt idx="2436" formatCode="0%">
                  <c:v>0</c:v>
                </c:pt>
                <c:pt idx="2437" formatCode="0%">
                  <c:v>0</c:v>
                </c:pt>
                <c:pt idx="2438" formatCode="0%">
                  <c:v>0</c:v>
                </c:pt>
                <c:pt idx="2439" formatCode="0%">
                  <c:v>0</c:v>
                </c:pt>
                <c:pt idx="2440" formatCode="0%">
                  <c:v>0</c:v>
                </c:pt>
                <c:pt idx="2441" formatCode="0%">
                  <c:v>0</c:v>
                </c:pt>
                <c:pt idx="2442" formatCode="0%">
                  <c:v>0</c:v>
                </c:pt>
                <c:pt idx="2443" formatCode="0%">
                  <c:v>0</c:v>
                </c:pt>
                <c:pt idx="2444" formatCode="0%">
                  <c:v>0</c:v>
                </c:pt>
                <c:pt idx="2445" formatCode="0%">
                  <c:v>0</c:v>
                </c:pt>
                <c:pt idx="2446" formatCode="0%">
                  <c:v>0</c:v>
                </c:pt>
                <c:pt idx="2447" formatCode="0%">
                  <c:v>0</c:v>
                </c:pt>
                <c:pt idx="2448" formatCode="0%">
                  <c:v>0</c:v>
                </c:pt>
                <c:pt idx="2449" formatCode="0%">
                  <c:v>0</c:v>
                </c:pt>
                <c:pt idx="2450" formatCode="0%">
                  <c:v>0</c:v>
                </c:pt>
                <c:pt idx="2451" formatCode="0%">
                  <c:v>0</c:v>
                </c:pt>
                <c:pt idx="2452" formatCode="0%">
                  <c:v>0</c:v>
                </c:pt>
                <c:pt idx="2453" formatCode="0%">
                  <c:v>0</c:v>
                </c:pt>
                <c:pt idx="2454" formatCode="0%">
                  <c:v>0</c:v>
                </c:pt>
                <c:pt idx="2455" formatCode="0%">
                  <c:v>0</c:v>
                </c:pt>
                <c:pt idx="2456" formatCode="0%">
                  <c:v>0</c:v>
                </c:pt>
                <c:pt idx="2457" formatCode="0%">
                  <c:v>0</c:v>
                </c:pt>
                <c:pt idx="2458" formatCode="0%">
                  <c:v>0</c:v>
                </c:pt>
                <c:pt idx="2459" formatCode="0%">
                  <c:v>0</c:v>
                </c:pt>
                <c:pt idx="2460" formatCode="0%">
                  <c:v>0</c:v>
                </c:pt>
                <c:pt idx="2461" formatCode="0%">
                  <c:v>0</c:v>
                </c:pt>
                <c:pt idx="2462" formatCode="0%">
                  <c:v>0</c:v>
                </c:pt>
                <c:pt idx="2463" formatCode="0%">
                  <c:v>0</c:v>
                </c:pt>
                <c:pt idx="2464" formatCode="0%">
                  <c:v>0</c:v>
                </c:pt>
                <c:pt idx="2465" formatCode="0%">
                  <c:v>0</c:v>
                </c:pt>
                <c:pt idx="2466" formatCode="0%">
                  <c:v>0</c:v>
                </c:pt>
                <c:pt idx="2467" formatCode="0%">
                  <c:v>0</c:v>
                </c:pt>
                <c:pt idx="2468" formatCode="0%">
                  <c:v>0</c:v>
                </c:pt>
                <c:pt idx="2469" formatCode="0%">
                  <c:v>0</c:v>
                </c:pt>
                <c:pt idx="2470" formatCode="0%">
                  <c:v>0</c:v>
                </c:pt>
                <c:pt idx="2471" formatCode="0%">
                  <c:v>0</c:v>
                </c:pt>
                <c:pt idx="2472" formatCode="0%">
                  <c:v>0</c:v>
                </c:pt>
                <c:pt idx="2473" formatCode="0%">
                  <c:v>0</c:v>
                </c:pt>
                <c:pt idx="2474" formatCode="0%">
                  <c:v>0</c:v>
                </c:pt>
                <c:pt idx="2475" formatCode="0%">
                  <c:v>0</c:v>
                </c:pt>
                <c:pt idx="2476" formatCode="0%">
                  <c:v>0</c:v>
                </c:pt>
                <c:pt idx="2477" formatCode="0%">
                  <c:v>0</c:v>
                </c:pt>
                <c:pt idx="2478" formatCode="0%">
                  <c:v>0</c:v>
                </c:pt>
                <c:pt idx="2479" formatCode="0%">
                  <c:v>0</c:v>
                </c:pt>
                <c:pt idx="2480" formatCode="0%">
                  <c:v>0</c:v>
                </c:pt>
                <c:pt idx="2481" formatCode="0%">
                  <c:v>0</c:v>
                </c:pt>
                <c:pt idx="2482" formatCode="0%">
                  <c:v>0</c:v>
                </c:pt>
                <c:pt idx="2483" formatCode="0%">
                  <c:v>0</c:v>
                </c:pt>
                <c:pt idx="2484" formatCode="0%">
                  <c:v>0</c:v>
                </c:pt>
                <c:pt idx="2485" formatCode="0%">
                  <c:v>0</c:v>
                </c:pt>
                <c:pt idx="2486" formatCode="0%">
                  <c:v>0</c:v>
                </c:pt>
                <c:pt idx="2487" formatCode="0%">
                  <c:v>0</c:v>
                </c:pt>
                <c:pt idx="2488" formatCode="0%">
                  <c:v>0</c:v>
                </c:pt>
                <c:pt idx="2489" formatCode="0%">
                  <c:v>0</c:v>
                </c:pt>
                <c:pt idx="2490" formatCode="0%">
                  <c:v>0</c:v>
                </c:pt>
                <c:pt idx="2491" formatCode="0%">
                  <c:v>0</c:v>
                </c:pt>
                <c:pt idx="2492" formatCode="0%">
                  <c:v>0</c:v>
                </c:pt>
                <c:pt idx="2493" formatCode="0%">
                  <c:v>0</c:v>
                </c:pt>
                <c:pt idx="2494" formatCode="0%">
                  <c:v>0</c:v>
                </c:pt>
                <c:pt idx="2495" formatCode="0%">
                  <c:v>0</c:v>
                </c:pt>
                <c:pt idx="2496" formatCode="0%">
                  <c:v>0</c:v>
                </c:pt>
                <c:pt idx="2497" formatCode="0%">
                  <c:v>0</c:v>
                </c:pt>
                <c:pt idx="2498" formatCode="0%">
                  <c:v>0</c:v>
                </c:pt>
                <c:pt idx="2499" formatCode="0%">
                  <c:v>0</c:v>
                </c:pt>
                <c:pt idx="2500" formatCode="0%">
                  <c:v>0</c:v>
                </c:pt>
                <c:pt idx="2501" formatCode="0%">
                  <c:v>0</c:v>
                </c:pt>
                <c:pt idx="2502" formatCode="0%">
                  <c:v>0</c:v>
                </c:pt>
                <c:pt idx="2503" formatCode="0%">
                  <c:v>0</c:v>
                </c:pt>
                <c:pt idx="2504" formatCode="0%">
                  <c:v>0</c:v>
                </c:pt>
                <c:pt idx="2505" formatCode="0%">
                  <c:v>0</c:v>
                </c:pt>
                <c:pt idx="2506" formatCode="0%">
                  <c:v>0</c:v>
                </c:pt>
                <c:pt idx="2507" formatCode="0%">
                  <c:v>0</c:v>
                </c:pt>
                <c:pt idx="2508" formatCode="0%">
                  <c:v>0</c:v>
                </c:pt>
                <c:pt idx="2509" formatCode="0%">
                  <c:v>0</c:v>
                </c:pt>
                <c:pt idx="2510" formatCode="0%">
                  <c:v>0</c:v>
                </c:pt>
                <c:pt idx="2511" formatCode="0%">
                  <c:v>3.0092694904272314E-6</c:v>
                </c:pt>
                <c:pt idx="2512" formatCode="0%">
                  <c:v>0</c:v>
                </c:pt>
                <c:pt idx="2513" formatCode="0%">
                  <c:v>0</c:v>
                </c:pt>
                <c:pt idx="2514" formatCode="0%">
                  <c:v>0</c:v>
                </c:pt>
                <c:pt idx="2515" formatCode="0%">
                  <c:v>0</c:v>
                </c:pt>
                <c:pt idx="2516" formatCode="0%">
                  <c:v>0</c:v>
                </c:pt>
                <c:pt idx="2517" formatCode="0%">
                  <c:v>0</c:v>
                </c:pt>
                <c:pt idx="2518" formatCode="0%">
                  <c:v>0</c:v>
                </c:pt>
                <c:pt idx="2519" formatCode="0%">
                  <c:v>0</c:v>
                </c:pt>
                <c:pt idx="2520" formatCode="0%">
                  <c:v>0</c:v>
                </c:pt>
                <c:pt idx="2521" formatCode="0%">
                  <c:v>0</c:v>
                </c:pt>
                <c:pt idx="2522" formatCode="0%">
                  <c:v>7.1480302918181748E-2</c:v>
                </c:pt>
                <c:pt idx="2523" formatCode="0%">
                  <c:v>0</c:v>
                </c:pt>
                <c:pt idx="2524" formatCode="0%">
                  <c:v>0</c:v>
                </c:pt>
                <c:pt idx="2525" formatCode="0%">
                  <c:v>0</c:v>
                </c:pt>
                <c:pt idx="2526" formatCode="0%">
                  <c:v>0</c:v>
                </c:pt>
                <c:pt idx="2527" formatCode="0%">
                  <c:v>0</c:v>
                </c:pt>
                <c:pt idx="2528" formatCode="0%">
                  <c:v>0</c:v>
                </c:pt>
                <c:pt idx="2529" formatCode="0%">
                  <c:v>0</c:v>
                </c:pt>
                <c:pt idx="2530" formatCode="0%">
                  <c:v>0</c:v>
                </c:pt>
                <c:pt idx="2531" formatCode="0%">
                  <c:v>0</c:v>
                </c:pt>
                <c:pt idx="2532" formatCode="0%">
                  <c:v>0</c:v>
                </c:pt>
                <c:pt idx="2533" formatCode="0%">
                  <c:v>0</c:v>
                </c:pt>
                <c:pt idx="2534" formatCode="0%">
                  <c:v>0</c:v>
                </c:pt>
                <c:pt idx="2535" formatCode="0%">
                  <c:v>0</c:v>
                </c:pt>
                <c:pt idx="2536" formatCode="0%">
                  <c:v>0</c:v>
                </c:pt>
                <c:pt idx="2537" formatCode="0%">
                  <c:v>0</c:v>
                </c:pt>
                <c:pt idx="2538" formatCode="0%">
                  <c:v>0</c:v>
                </c:pt>
                <c:pt idx="2539" formatCode="0%">
                  <c:v>0</c:v>
                </c:pt>
                <c:pt idx="2540" formatCode="0%">
                  <c:v>0</c:v>
                </c:pt>
                <c:pt idx="2541" formatCode="0%">
                  <c:v>0</c:v>
                </c:pt>
                <c:pt idx="2542" formatCode="0%">
                  <c:v>0</c:v>
                </c:pt>
                <c:pt idx="2543" formatCode="0%">
                  <c:v>0</c:v>
                </c:pt>
                <c:pt idx="2544" formatCode="0%">
                  <c:v>0</c:v>
                </c:pt>
                <c:pt idx="2545" formatCode="0%">
                  <c:v>0</c:v>
                </c:pt>
                <c:pt idx="2546" formatCode="0%">
                  <c:v>0</c:v>
                </c:pt>
                <c:pt idx="2547" formatCode="0%">
                  <c:v>0</c:v>
                </c:pt>
                <c:pt idx="2548" formatCode="0%">
                  <c:v>0</c:v>
                </c:pt>
                <c:pt idx="2549" formatCode="0%">
                  <c:v>0</c:v>
                </c:pt>
                <c:pt idx="2550" formatCode="0%">
                  <c:v>0</c:v>
                </c:pt>
                <c:pt idx="2551" formatCode="0%">
                  <c:v>0</c:v>
                </c:pt>
                <c:pt idx="2552" formatCode="0%">
                  <c:v>0</c:v>
                </c:pt>
                <c:pt idx="2553" formatCode="0%">
                  <c:v>0</c:v>
                </c:pt>
                <c:pt idx="2554" formatCode="0%">
                  <c:v>0</c:v>
                </c:pt>
                <c:pt idx="2555" formatCode="0%">
                  <c:v>0</c:v>
                </c:pt>
                <c:pt idx="2556" formatCode="0%">
                  <c:v>0</c:v>
                </c:pt>
                <c:pt idx="2557" formatCode="0%">
                  <c:v>0</c:v>
                </c:pt>
                <c:pt idx="2558" formatCode="0%">
                  <c:v>0</c:v>
                </c:pt>
                <c:pt idx="2559" formatCode="0%">
                  <c:v>0</c:v>
                </c:pt>
                <c:pt idx="2560" formatCode="0%">
                  <c:v>0</c:v>
                </c:pt>
                <c:pt idx="2561" formatCode="0%">
                  <c:v>0</c:v>
                </c:pt>
                <c:pt idx="2562" formatCode="0%">
                  <c:v>0</c:v>
                </c:pt>
                <c:pt idx="2563" formatCode="0%">
                  <c:v>0</c:v>
                </c:pt>
                <c:pt idx="2564" formatCode="0%">
                  <c:v>0</c:v>
                </c:pt>
                <c:pt idx="2565" formatCode="0%">
                  <c:v>0</c:v>
                </c:pt>
                <c:pt idx="2566" formatCode="0%">
                  <c:v>0</c:v>
                </c:pt>
                <c:pt idx="2567" formatCode="0%">
                  <c:v>0</c:v>
                </c:pt>
                <c:pt idx="2568" formatCode="0%">
                  <c:v>0</c:v>
                </c:pt>
                <c:pt idx="2569" formatCode="0%">
                  <c:v>0</c:v>
                </c:pt>
                <c:pt idx="2570" formatCode="0%">
                  <c:v>0</c:v>
                </c:pt>
                <c:pt idx="2571" formatCode="0%">
                  <c:v>0</c:v>
                </c:pt>
                <c:pt idx="2572" formatCode="0%">
                  <c:v>0</c:v>
                </c:pt>
                <c:pt idx="2573" formatCode="0%">
                  <c:v>0</c:v>
                </c:pt>
                <c:pt idx="2574" formatCode="0%">
                  <c:v>0</c:v>
                </c:pt>
                <c:pt idx="2575" formatCode="0%">
                  <c:v>5.5722775006043578E-2</c:v>
                </c:pt>
                <c:pt idx="2576" formatCode="0%">
                  <c:v>0</c:v>
                </c:pt>
                <c:pt idx="2577" formatCode="0%">
                  <c:v>0</c:v>
                </c:pt>
                <c:pt idx="2578" formatCode="0%">
                  <c:v>0</c:v>
                </c:pt>
                <c:pt idx="2579" formatCode="0%">
                  <c:v>0</c:v>
                </c:pt>
                <c:pt idx="2580" formatCode="0%">
                  <c:v>0</c:v>
                </c:pt>
                <c:pt idx="2581" formatCode="0%">
                  <c:v>0</c:v>
                </c:pt>
                <c:pt idx="2582" formatCode="0%">
                  <c:v>0</c:v>
                </c:pt>
                <c:pt idx="2583" formatCode="0%">
                  <c:v>0</c:v>
                </c:pt>
                <c:pt idx="2584" formatCode="0%">
                  <c:v>0</c:v>
                </c:pt>
                <c:pt idx="2585" formatCode="0%">
                  <c:v>0</c:v>
                </c:pt>
                <c:pt idx="2586" formatCode="0%">
                  <c:v>0</c:v>
                </c:pt>
                <c:pt idx="2587" formatCode="0%">
                  <c:v>0</c:v>
                </c:pt>
                <c:pt idx="2588" formatCode="0%">
                  <c:v>0</c:v>
                </c:pt>
                <c:pt idx="2589" formatCode="0%">
                  <c:v>0</c:v>
                </c:pt>
                <c:pt idx="2590" formatCode="0%">
                  <c:v>0</c:v>
                </c:pt>
                <c:pt idx="2591" formatCode="0%">
                  <c:v>0</c:v>
                </c:pt>
                <c:pt idx="2592" formatCode="0%">
                  <c:v>0</c:v>
                </c:pt>
                <c:pt idx="2593" formatCode="0%">
                  <c:v>0</c:v>
                </c:pt>
                <c:pt idx="2594" formatCode="0%">
                  <c:v>0</c:v>
                </c:pt>
                <c:pt idx="2595" formatCode="0%">
                  <c:v>0</c:v>
                </c:pt>
                <c:pt idx="2596" formatCode="0%">
                  <c:v>0</c:v>
                </c:pt>
                <c:pt idx="2597" formatCode="0%">
                  <c:v>0</c:v>
                </c:pt>
                <c:pt idx="2598" formatCode="0%">
                  <c:v>0</c:v>
                </c:pt>
                <c:pt idx="2599" formatCode="0%">
                  <c:v>0</c:v>
                </c:pt>
                <c:pt idx="2600" formatCode="0%">
                  <c:v>0</c:v>
                </c:pt>
                <c:pt idx="2601" formatCode="0%">
                  <c:v>0</c:v>
                </c:pt>
                <c:pt idx="2602" formatCode="0%">
                  <c:v>0</c:v>
                </c:pt>
                <c:pt idx="2603" formatCode="0%">
                  <c:v>0</c:v>
                </c:pt>
                <c:pt idx="2604" formatCode="0%">
                  <c:v>0</c:v>
                </c:pt>
                <c:pt idx="2605" formatCode="0%">
                  <c:v>0</c:v>
                </c:pt>
                <c:pt idx="2606" formatCode="0%">
                  <c:v>0</c:v>
                </c:pt>
                <c:pt idx="2607" formatCode="0%">
                  <c:v>0</c:v>
                </c:pt>
                <c:pt idx="2608" formatCode="0%">
                  <c:v>0</c:v>
                </c:pt>
                <c:pt idx="2609" formatCode="0%">
                  <c:v>0</c:v>
                </c:pt>
                <c:pt idx="2610" formatCode="0%">
                  <c:v>0</c:v>
                </c:pt>
                <c:pt idx="2611" formatCode="0%">
                  <c:v>0</c:v>
                </c:pt>
                <c:pt idx="2612" formatCode="0%">
                  <c:v>0</c:v>
                </c:pt>
                <c:pt idx="2613" formatCode="0%">
                  <c:v>0</c:v>
                </c:pt>
                <c:pt idx="2614" formatCode="0%">
                  <c:v>0</c:v>
                </c:pt>
                <c:pt idx="2615" formatCode="0%">
                  <c:v>0</c:v>
                </c:pt>
                <c:pt idx="2616" formatCode="0%">
                  <c:v>0</c:v>
                </c:pt>
                <c:pt idx="2617" formatCode="0%">
                  <c:v>0</c:v>
                </c:pt>
                <c:pt idx="2618" formatCode="0%">
                  <c:v>0</c:v>
                </c:pt>
                <c:pt idx="2619" formatCode="0%">
                  <c:v>0</c:v>
                </c:pt>
                <c:pt idx="2620" formatCode="0%">
                  <c:v>0</c:v>
                </c:pt>
                <c:pt idx="2621" formatCode="0%">
                  <c:v>0</c:v>
                </c:pt>
                <c:pt idx="2622" formatCode="0%">
                  <c:v>0</c:v>
                </c:pt>
                <c:pt idx="2623" formatCode="0%">
                  <c:v>0</c:v>
                </c:pt>
                <c:pt idx="2624" formatCode="0%">
                  <c:v>0</c:v>
                </c:pt>
                <c:pt idx="2625" formatCode="0%">
                  <c:v>0</c:v>
                </c:pt>
                <c:pt idx="2626" formatCode="0%">
                  <c:v>0</c:v>
                </c:pt>
                <c:pt idx="2627" formatCode="0%">
                  <c:v>0</c:v>
                </c:pt>
                <c:pt idx="2628" formatCode="0%">
                  <c:v>0</c:v>
                </c:pt>
                <c:pt idx="2629" formatCode="0%">
                  <c:v>0</c:v>
                </c:pt>
                <c:pt idx="2630" formatCode="0%">
                  <c:v>0</c:v>
                </c:pt>
                <c:pt idx="2631" formatCode="0%">
                  <c:v>0</c:v>
                </c:pt>
                <c:pt idx="2632" formatCode="0%">
                  <c:v>0</c:v>
                </c:pt>
                <c:pt idx="2633" formatCode="0%">
                  <c:v>0</c:v>
                </c:pt>
                <c:pt idx="2634" formatCode="0%">
                  <c:v>0</c:v>
                </c:pt>
                <c:pt idx="2635" formatCode="0%">
                  <c:v>0</c:v>
                </c:pt>
                <c:pt idx="2636" formatCode="0%">
                  <c:v>0</c:v>
                </c:pt>
                <c:pt idx="2637" formatCode="0%">
                  <c:v>0</c:v>
                </c:pt>
                <c:pt idx="2638" formatCode="0%">
                  <c:v>0</c:v>
                </c:pt>
                <c:pt idx="2639" formatCode="0%">
                  <c:v>0</c:v>
                </c:pt>
                <c:pt idx="2640" formatCode="0%">
                  <c:v>0</c:v>
                </c:pt>
                <c:pt idx="2641" formatCode="0%">
                  <c:v>0</c:v>
                </c:pt>
                <c:pt idx="2642" formatCode="0%">
                  <c:v>0</c:v>
                </c:pt>
                <c:pt idx="2643" formatCode="0%">
                  <c:v>0</c:v>
                </c:pt>
                <c:pt idx="2644" formatCode="0%">
                  <c:v>0</c:v>
                </c:pt>
                <c:pt idx="2645" formatCode="0%">
                  <c:v>0</c:v>
                </c:pt>
                <c:pt idx="2646" formatCode="0%">
                  <c:v>0</c:v>
                </c:pt>
                <c:pt idx="2647" formatCode="0%">
                  <c:v>0</c:v>
                </c:pt>
                <c:pt idx="2648" formatCode="0%">
                  <c:v>0</c:v>
                </c:pt>
                <c:pt idx="2649" formatCode="0%">
                  <c:v>0</c:v>
                </c:pt>
                <c:pt idx="2650" formatCode="0%">
                  <c:v>0</c:v>
                </c:pt>
                <c:pt idx="2651" formatCode="0%">
                  <c:v>0</c:v>
                </c:pt>
                <c:pt idx="2652" formatCode="0%">
                  <c:v>0</c:v>
                </c:pt>
                <c:pt idx="2653" formatCode="0%">
                  <c:v>0</c:v>
                </c:pt>
                <c:pt idx="2654" formatCode="0%">
                  <c:v>0</c:v>
                </c:pt>
                <c:pt idx="2655" formatCode="0%">
                  <c:v>0</c:v>
                </c:pt>
                <c:pt idx="2656" formatCode="0%">
                  <c:v>0</c:v>
                </c:pt>
                <c:pt idx="2657" formatCode="0%">
                  <c:v>0</c:v>
                </c:pt>
                <c:pt idx="2658" formatCode="0%">
                  <c:v>0</c:v>
                </c:pt>
                <c:pt idx="2659" formatCode="0%">
                  <c:v>0</c:v>
                </c:pt>
                <c:pt idx="2660" formatCode="0%">
                  <c:v>0</c:v>
                </c:pt>
                <c:pt idx="2661" formatCode="0%">
                  <c:v>0</c:v>
                </c:pt>
                <c:pt idx="2662" formatCode="0%">
                  <c:v>0</c:v>
                </c:pt>
                <c:pt idx="2663" formatCode="0%">
                  <c:v>0</c:v>
                </c:pt>
                <c:pt idx="2664" formatCode="0%">
                  <c:v>0</c:v>
                </c:pt>
                <c:pt idx="2665" formatCode="0%">
                  <c:v>0</c:v>
                </c:pt>
                <c:pt idx="2666" formatCode="0%">
                  <c:v>0</c:v>
                </c:pt>
                <c:pt idx="2667" formatCode="0%">
                  <c:v>0</c:v>
                </c:pt>
                <c:pt idx="2668" formatCode="0%">
                  <c:v>0</c:v>
                </c:pt>
                <c:pt idx="2669" formatCode="0%">
                  <c:v>0</c:v>
                </c:pt>
                <c:pt idx="2670" formatCode="0%">
                  <c:v>0</c:v>
                </c:pt>
                <c:pt idx="2671" formatCode="0%">
                  <c:v>0</c:v>
                </c:pt>
                <c:pt idx="2672" formatCode="0%">
                  <c:v>0</c:v>
                </c:pt>
                <c:pt idx="2673" formatCode="0%">
                  <c:v>0</c:v>
                </c:pt>
                <c:pt idx="2674" formatCode="0%">
                  <c:v>0</c:v>
                </c:pt>
                <c:pt idx="2675" formatCode="0%">
                  <c:v>0</c:v>
                </c:pt>
                <c:pt idx="2676" formatCode="0%">
                  <c:v>0</c:v>
                </c:pt>
                <c:pt idx="2677" formatCode="0%">
                  <c:v>0</c:v>
                </c:pt>
                <c:pt idx="2678" formatCode="0%">
                  <c:v>0</c:v>
                </c:pt>
                <c:pt idx="2679" formatCode="0%">
                  <c:v>0</c:v>
                </c:pt>
                <c:pt idx="2680" formatCode="0%">
                  <c:v>0</c:v>
                </c:pt>
                <c:pt idx="2681" formatCode="0%">
                  <c:v>0</c:v>
                </c:pt>
                <c:pt idx="2682" formatCode="0%">
                  <c:v>0</c:v>
                </c:pt>
                <c:pt idx="2683" formatCode="0%">
                  <c:v>0</c:v>
                </c:pt>
                <c:pt idx="2684" formatCode="0%">
                  <c:v>0</c:v>
                </c:pt>
                <c:pt idx="2685" formatCode="0%">
                  <c:v>0</c:v>
                </c:pt>
                <c:pt idx="2686" formatCode="0%">
                  <c:v>0</c:v>
                </c:pt>
                <c:pt idx="2687" formatCode="0%">
                  <c:v>0</c:v>
                </c:pt>
                <c:pt idx="2688" formatCode="0%">
                  <c:v>0</c:v>
                </c:pt>
                <c:pt idx="2689" formatCode="0%">
                  <c:v>0</c:v>
                </c:pt>
                <c:pt idx="2690" formatCode="0%">
                  <c:v>0</c:v>
                </c:pt>
                <c:pt idx="2691" formatCode="0%">
                  <c:v>0</c:v>
                </c:pt>
                <c:pt idx="2692" formatCode="0%">
                  <c:v>0</c:v>
                </c:pt>
                <c:pt idx="2693" formatCode="0%">
                  <c:v>0</c:v>
                </c:pt>
                <c:pt idx="2694" formatCode="0%">
                  <c:v>0</c:v>
                </c:pt>
                <c:pt idx="2695" formatCode="0%">
                  <c:v>0</c:v>
                </c:pt>
                <c:pt idx="2696" formatCode="0%">
                  <c:v>0</c:v>
                </c:pt>
                <c:pt idx="2697" formatCode="0%">
                  <c:v>0</c:v>
                </c:pt>
                <c:pt idx="2698" formatCode="0%">
                  <c:v>0</c:v>
                </c:pt>
                <c:pt idx="2699" formatCode="0%">
                  <c:v>0</c:v>
                </c:pt>
                <c:pt idx="2700" formatCode="0%">
                  <c:v>0</c:v>
                </c:pt>
                <c:pt idx="2701" formatCode="0%">
                  <c:v>0</c:v>
                </c:pt>
                <c:pt idx="2702" formatCode="0%">
                  <c:v>0</c:v>
                </c:pt>
                <c:pt idx="2703" formatCode="0%">
                  <c:v>0</c:v>
                </c:pt>
                <c:pt idx="2704" formatCode="0%">
                  <c:v>0</c:v>
                </c:pt>
                <c:pt idx="2705" formatCode="0%">
                  <c:v>0</c:v>
                </c:pt>
                <c:pt idx="2706" formatCode="0%">
                  <c:v>0</c:v>
                </c:pt>
                <c:pt idx="2707" formatCode="0%">
                  <c:v>0</c:v>
                </c:pt>
                <c:pt idx="2708" formatCode="0%">
                  <c:v>0</c:v>
                </c:pt>
                <c:pt idx="2709" formatCode="0%">
                  <c:v>0</c:v>
                </c:pt>
                <c:pt idx="2710" formatCode="0%">
                  <c:v>0</c:v>
                </c:pt>
                <c:pt idx="2711" formatCode="0%">
                  <c:v>0</c:v>
                </c:pt>
                <c:pt idx="2712" formatCode="0%">
                  <c:v>0</c:v>
                </c:pt>
                <c:pt idx="2713" formatCode="0%">
                  <c:v>0</c:v>
                </c:pt>
                <c:pt idx="2714" formatCode="0%">
                  <c:v>0</c:v>
                </c:pt>
                <c:pt idx="2715" formatCode="0%">
                  <c:v>0</c:v>
                </c:pt>
                <c:pt idx="2716" formatCode="0%">
                  <c:v>0</c:v>
                </c:pt>
                <c:pt idx="2717" formatCode="0%">
                  <c:v>0</c:v>
                </c:pt>
                <c:pt idx="2718" formatCode="0%">
                  <c:v>0</c:v>
                </c:pt>
                <c:pt idx="2719" formatCode="0%">
                  <c:v>0</c:v>
                </c:pt>
                <c:pt idx="2720" formatCode="0%">
                  <c:v>0</c:v>
                </c:pt>
                <c:pt idx="2721" formatCode="0%">
                  <c:v>0</c:v>
                </c:pt>
                <c:pt idx="2722" formatCode="0%">
                  <c:v>0</c:v>
                </c:pt>
                <c:pt idx="2723" formatCode="0%">
                  <c:v>0</c:v>
                </c:pt>
                <c:pt idx="2724" formatCode="0%">
                  <c:v>0</c:v>
                </c:pt>
                <c:pt idx="2725" formatCode="0%">
                  <c:v>0</c:v>
                </c:pt>
                <c:pt idx="2726" formatCode="0%">
                  <c:v>0</c:v>
                </c:pt>
                <c:pt idx="2727" formatCode="0%">
                  <c:v>0</c:v>
                </c:pt>
                <c:pt idx="2728" formatCode="0%">
                  <c:v>0</c:v>
                </c:pt>
                <c:pt idx="2729" formatCode="0%">
                  <c:v>0</c:v>
                </c:pt>
                <c:pt idx="2730" formatCode="0%">
                  <c:v>0</c:v>
                </c:pt>
                <c:pt idx="2731" formatCode="0%">
                  <c:v>0</c:v>
                </c:pt>
                <c:pt idx="2732" formatCode="0%">
                  <c:v>0</c:v>
                </c:pt>
                <c:pt idx="2733" formatCode="0%">
                  <c:v>0</c:v>
                </c:pt>
                <c:pt idx="2734" formatCode="0%">
                  <c:v>0</c:v>
                </c:pt>
                <c:pt idx="2735" formatCode="0%">
                  <c:v>0</c:v>
                </c:pt>
                <c:pt idx="2736" formatCode="0%">
                  <c:v>0</c:v>
                </c:pt>
                <c:pt idx="2737" formatCode="0%">
                  <c:v>0</c:v>
                </c:pt>
                <c:pt idx="2738" formatCode="0%">
                  <c:v>0</c:v>
                </c:pt>
                <c:pt idx="2739" formatCode="0%">
                  <c:v>0</c:v>
                </c:pt>
                <c:pt idx="2740" formatCode="0%">
                  <c:v>0</c:v>
                </c:pt>
                <c:pt idx="2741" formatCode="0%">
                  <c:v>0</c:v>
                </c:pt>
                <c:pt idx="2742" formatCode="0%">
                  <c:v>0</c:v>
                </c:pt>
                <c:pt idx="2743" formatCode="0%">
                  <c:v>0</c:v>
                </c:pt>
                <c:pt idx="2744" formatCode="0%">
                  <c:v>0</c:v>
                </c:pt>
                <c:pt idx="2745" formatCode="0%">
                  <c:v>0</c:v>
                </c:pt>
                <c:pt idx="2746" formatCode="0%">
                  <c:v>0</c:v>
                </c:pt>
                <c:pt idx="2747" formatCode="0%">
                  <c:v>0</c:v>
                </c:pt>
                <c:pt idx="2748" formatCode="0%">
                  <c:v>0</c:v>
                </c:pt>
                <c:pt idx="2749" formatCode="0%">
                  <c:v>0</c:v>
                </c:pt>
                <c:pt idx="2750" formatCode="0%">
                  <c:v>0</c:v>
                </c:pt>
                <c:pt idx="2751" formatCode="0%">
                  <c:v>0</c:v>
                </c:pt>
                <c:pt idx="2752" formatCode="0%">
                  <c:v>0</c:v>
                </c:pt>
                <c:pt idx="2753" formatCode="0%">
                  <c:v>0</c:v>
                </c:pt>
                <c:pt idx="2754" formatCode="0%">
                  <c:v>0</c:v>
                </c:pt>
                <c:pt idx="2755" formatCode="0%">
                  <c:v>0</c:v>
                </c:pt>
                <c:pt idx="2756" formatCode="0%">
                  <c:v>0</c:v>
                </c:pt>
                <c:pt idx="2757" formatCode="0%">
                  <c:v>0</c:v>
                </c:pt>
                <c:pt idx="2758" formatCode="0%">
                  <c:v>0</c:v>
                </c:pt>
                <c:pt idx="2759" formatCode="0%">
                  <c:v>0</c:v>
                </c:pt>
                <c:pt idx="2760" formatCode="0%">
                  <c:v>0</c:v>
                </c:pt>
                <c:pt idx="2761" formatCode="0%">
                  <c:v>0</c:v>
                </c:pt>
                <c:pt idx="2762" formatCode="0%">
                  <c:v>0</c:v>
                </c:pt>
                <c:pt idx="2763" formatCode="0%">
                  <c:v>0</c:v>
                </c:pt>
                <c:pt idx="2764" formatCode="0%">
                  <c:v>0</c:v>
                </c:pt>
                <c:pt idx="2765" formatCode="0%">
                  <c:v>0</c:v>
                </c:pt>
                <c:pt idx="2766" formatCode="0%">
                  <c:v>0</c:v>
                </c:pt>
                <c:pt idx="2767" formatCode="0%">
                  <c:v>0</c:v>
                </c:pt>
                <c:pt idx="2768" formatCode="0%">
                  <c:v>0</c:v>
                </c:pt>
                <c:pt idx="2769" formatCode="0%">
                  <c:v>0</c:v>
                </c:pt>
                <c:pt idx="2770" formatCode="0%">
                  <c:v>0</c:v>
                </c:pt>
                <c:pt idx="2771" formatCode="0%">
                  <c:v>0</c:v>
                </c:pt>
                <c:pt idx="2772" formatCode="0%">
                  <c:v>0</c:v>
                </c:pt>
                <c:pt idx="2773" formatCode="0%">
                  <c:v>0</c:v>
                </c:pt>
                <c:pt idx="2774" formatCode="0%">
                  <c:v>0</c:v>
                </c:pt>
                <c:pt idx="2775" formatCode="0%">
                  <c:v>0</c:v>
                </c:pt>
                <c:pt idx="2776" formatCode="0%">
                  <c:v>0</c:v>
                </c:pt>
                <c:pt idx="2777" formatCode="0%">
                  <c:v>0</c:v>
                </c:pt>
                <c:pt idx="2778" formatCode="0%">
                  <c:v>0</c:v>
                </c:pt>
                <c:pt idx="2779" formatCode="0%">
                  <c:v>0</c:v>
                </c:pt>
                <c:pt idx="2780" formatCode="0%">
                  <c:v>0</c:v>
                </c:pt>
                <c:pt idx="2781" formatCode="0%">
                  <c:v>0</c:v>
                </c:pt>
                <c:pt idx="2782" formatCode="0%">
                  <c:v>0</c:v>
                </c:pt>
                <c:pt idx="2783" formatCode="0%">
                  <c:v>0</c:v>
                </c:pt>
                <c:pt idx="2784" formatCode="0%">
                  <c:v>0</c:v>
                </c:pt>
                <c:pt idx="2785" formatCode="0%">
                  <c:v>0</c:v>
                </c:pt>
                <c:pt idx="2786" formatCode="0%">
                  <c:v>0</c:v>
                </c:pt>
                <c:pt idx="2787" formatCode="0%">
                  <c:v>0</c:v>
                </c:pt>
                <c:pt idx="2788" formatCode="0%">
                  <c:v>0</c:v>
                </c:pt>
                <c:pt idx="2789" formatCode="0%">
                  <c:v>0</c:v>
                </c:pt>
                <c:pt idx="2790" formatCode="0%">
                  <c:v>0</c:v>
                </c:pt>
                <c:pt idx="2791" formatCode="0%">
                  <c:v>0.99254167522296999</c:v>
                </c:pt>
                <c:pt idx="2792" formatCode="0%">
                  <c:v>0</c:v>
                </c:pt>
                <c:pt idx="2793" formatCode="0%">
                  <c:v>0</c:v>
                </c:pt>
                <c:pt idx="2794" formatCode="0%">
                  <c:v>0</c:v>
                </c:pt>
                <c:pt idx="2795" formatCode="0%">
                  <c:v>0</c:v>
                </c:pt>
                <c:pt idx="2796" formatCode="0%">
                  <c:v>3.8941450248536215E-2</c:v>
                </c:pt>
                <c:pt idx="2797" formatCode="0%">
                  <c:v>0</c:v>
                </c:pt>
                <c:pt idx="2798" formatCode="0%">
                  <c:v>0</c:v>
                </c:pt>
                <c:pt idx="2799" formatCode="0%">
                  <c:v>0</c:v>
                </c:pt>
                <c:pt idx="2800" formatCode="0%">
                  <c:v>0</c:v>
                </c:pt>
                <c:pt idx="2801" formatCode="0%">
                  <c:v>0</c:v>
                </c:pt>
                <c:pt idx="2802" formatCode="0%">
                  <c:v>0</c:v>
                </c:pt>
                <c:pt idx="2803" formatCode="0%">
                  <c:v>0</c:v>
                </c:pt>
                <c:pt idx="2804" formatCode="0%">
                  <c:v>0</c:v>
                </c:pt>
                <c:pt idx="2805" formatCode="0%">
                  <c:v>0</c:v>
                </c:pt>
                <c:pt idx="2806" formatCode="0%">
                  <c:v>0</c:v>
                </c:pt>
                <c:pt idx="2807" formatCode="0%">
                  <c:v>0</c:v>
                </c:pt>
                <c:pt idx="2808" formatCode="0%">
                  <c:v>0</c:v>
                </c:pt>
                <c:pt idx="2809" formatCode="0%">
                  <c:v>0</c:v>
                </c:pt>
                <c:pt idx="2810" formatCode="0%">
                  <c:v>0</c:v>
                </c:pt>
                <c:pt idx="2811" formatCode="0%">
                  <c:v>0</c:v>
                </c:pt>
                <c:pt idx="2812" formatCode="0%">
                  <c:v>0</c:v>
                </c:pt>
                <c:pt idx="2813" formatCode="0%">
                  <c:v>0</c:v>
                </c:pt>
                <c:pt idx="2814" formatCode="0%">
                  <c:v>0</c:v>
                </c:pt>
                <c:pt idx="2815" formatCode="0%">
                  <c:v>0</c:v>
                </c:pt>
                <c:pt idx="2816" formatCode="0%">
                  <c:v>0</c:v>
                </c:pt>
                <c:pt idx="2817" formatCode="0%">
                  <c:v>0</c:v>
                </c:pt>
                <c:pt idx="2818" formatCode="0%">
                  <c:v>0</c:v>
                </c:pt>
                <c:pt idx="2819" formatCode="0%">
                  <c:v>0</c:v>
                </c:pt>
                <c:pt idx="2820" formatCode="0%">
                  <c:v>0</c:v>
                </c:pt>
                <c:pt idx="2821" formatCode="0%">
                  <c:v>0</c:v>
                </c:pt>
                <c:pt idx="2822" formatCode="0%">
                  <c:v>0</c:v>
                </c:pt>
                <c:pt idx="2823" formatCode="0%">
                  <c:v>0</c:v>
                </c:pt>
                <c:pt idx="2824" formatCode="0%">
                  <c:v>0</c:v>
                </c:pt>
                <c:pt idx="2825" formatCode="0%">
                  <c:v>0</c:v>
                </c:pt>
                <c:pt idx="2826" formatCode="0%">
                  <c:v>0</c:v>
                </c:pt>
                <c:pt idx="2827" formatCode="0%">
                  <c:v>0</c:v>
                </c:pt>
                <c:pt idx="2828" formatCode="0%">
                  <c:v>0</c:v>
                </c:pt>
                <c:pt idx="2829" formatCode="0%">
                  <c:v>0</c:v>
                </c:pt>
                <c:pt idx="2830" formatCode="0%">
                  <c:v>0</c:v>
                </c:pt>
                <c:pt idx="2831" formatCode="0%">
                  <c:v>0</c:v>
                </c:pt>
                <c:pt idx="2832" formatCode="0%">
                  <c:v>0</c:v>
                </c:pt>
                <c:pt idx="2833" formatCode="0%">
                  <c:v>0</c:v>
                </c:pt>
                <c:pt idx="2834" formatCode="0%">
                  <c:v>0</c:v>
                </c:pt>
                <c:pt idx="2835" formatCode="0%">
                  <c:v>2.8981062962696615E-2</c:v>
                </c:pt>
                <c:pt idx="2836" formatCode="0%">
                  <c:v>0</c:v>
                </c:pt>
                <c:pt idx="2837" formatCode="0%">
                  <c:v>0</c:v>
                </c:pt>
                <c:pt idx="2838" formatCode="0%">
                  <c:v>0</c:v>
                </c:pt>
                <c:pt idx="2839" formatCode="0%">
                  <c:v>0</c:v>
                </c:pt>
                <c:pt idx="2840" formatCode="0%">
                  <c:v>0</c:v>
                </c:pt>
                <c:pt idx="2841" formatCode="0%">
                  <c:v>0</c:v>
                </c:pt>
                <c:pt idx="2842" formatCode="0%">
                  <c:v>0</c:v>
                </c:pt>
                <c:pt idx="2843" formatCode="0%">
                  <c:v>0</c:v>
                </c:pt>
                <c:pt idx="2844" formatCode="0%">
                  <c:v>0</c:v>
                </c:pt>
                <c:pt idx="2845" formatCode="0%">
                  <c:v>0</c:v>
                </c:pt>
                <c:pt idx="2846" formatCode="0%">
                  <c:v>0</c:v>
                </c:pt>
                <c:pt idx="2847" formatCode="0%">
                  <c:v>0</c:v>
                </c:pt>
                <c:pt idx="2848" formatCode="0%">
                  <c:v>0</c:v>
                </c:pt>
                <c:pt idx="2849" formatCode="0%">
                  <c:v>0</c:v>
                </c:pt>
                <c:pt idx="2850" formatCode="0%">
                  <c:v>0</c:v>
                </c:pt>
                <c:pt idx="2851" formatCode="0%">
                  <c:v>0</c:v>
                </c:pt>
                <c:pt idx="2852" formatCode="0%">
                  <c:v>0</c:v>
                </c:pt>
                <c:pt idx="2853" formatCode="0%">
                  <c:v>0</c:v>
                </c:pt>
                <c:pt idx="2854" formatCode="0%">
                  <c:v>0</c:v>
                </c:pt>
                <c:pt idx="2855" formatCode="0%">
                  <c:v>0</c:v>
                </c:pt>
                <c:pt idx="2856" formatCode="0%">
                  <c:v>0</c:v>
                </c:pt>
                <c:pt idx="2857" formatCode="0%">
                  <c:v>0</c:v>
                </c:pt>
                <c:pt idx="2858" formatCode="0%">
                  <c:v>0</c:v>
                </c:pt>
                <c:pt idx="2859" formatCode="0%">
                  <c:v>0</c:v>
                </c:pt>
                <c:pt idx="2860" formatCode="0%">
                  <c:v>0</c:v>
                </c:pt>
                <c:pt idx="2861" formatCode="0%">
                  <c:v>0</c:v>
                </c:pt>
                <c:pt idx="2862" formatCode="0%">
                  <c:v>0</c:v>
                </c:pt>
                <c:pt idx="2863" formatCode="0%">
                  <c:v>0</c:v>
                </c:pt>
                <c:pt idx="2864" formatCode="0%">
                  <c:v>0</c:v>
                </c:pt>
                <c:pt idx="2865" formatCode="0%">
                  <c:v>0</c:v>
                </c:pt>
                <c:pt idx="2866" formatCode="0%">
                  <c:v>0</c:v>
                </c:pt>
                <c:pt idx="2867" formatCode="0%">
                  <c:v>0</c:v>
                </c:pt>
                <c:pt idx="2868" formatCode="0%">
                  <c:v>0</c:v>
                </c:pt>
                <c:pt idx="2869" formatCode="0%">
                  <c:v>0</c:v>
                </c:pt>
                <c:pt idx="2870" formatCode="0%">
                  <c:v>0</c:v>
                </c:pt>
                <c:pt idx="2871" formatCode="0%">
                  <c:v>0</c:v>
                </c:pt>
                <c:pt idx="2872" formatCode="0%">
                  <c:v>0</c:v>
                </c:pt>
                <c:pt idx="2873" formatCode="0%">
                  <c:v>0</c:v>
                </c:pt>
                <c:pt idx="2874" formatCode="0%">
                  <c:v>0</c:v>
                </c:pt>
                <c:pt idx="2875" formatCode="0%">
                  <c:v>0</c:v>
                </c:pt>
                <c:pt idx="2876" formatCode="0%">
                  <c:v>0</c:v>
                </c:pt>
                <c:pt idx="2877" formatCode="0%">
                  <c:v>0</c:v>
                </c:pt>
                <c:pt idx="2878" formatCode="0%">
                  <c:v>0</c:v>
                </c:pt>
                <c:pt idx="2879" formatCode="0%">
                  <c:v>0</c:v>
                </c:pt>
                <c:pt idx="2880" formatCode="0%">
                  <c:v>0</c:v>
                </c:pt>
                <c:pt idx="2881" formatCode="0%">
                  <c:v>0</c:v>
                </c:pt>
                <c:pt idx="2882" formatCode="0%">
                  <c:v>1.5975489567371624E-2</c:v>
                </c:pt>
                <c:pt idx="2883" formatCode="0%">
                  <c:v>0</c:v>
                </c:pt>
                <c:pt idx="2884" formatCode="0%">
                  <c:v>0</c:v>
                </c:pt>
                <c:pt idx="2885" formatCode="0%">
                  <c:v>0</c:v>
                </c:pt>
                <c:pt idx="2886" formatCode="0%">
                  <c:v>0</c:v>
                </c:pt>
                <c:pt idx="2887" formatCode="0%">
                  <c:v>0</c:v>
                </c:pt>
                <c:pt idx="2888" formatCode="0%">
                  <c:v>0</c:v>
                </c:pt>
                <c:pt idx="2889" formatCode="0%">
                  <c:v>0</c:v>
                </c:pt>
                <c:pt idx="2890" formatCode="0%">
                  <c:v>0</c:v>
                </c:pt>
                <c:pt idx="2891" formatCode="0%">
                  <c:v>0</c:v>
                </c:pt>
                <c:pt idx="2892" formatCode="0%">
                  <c:v>0</c:v>
                </c:pt>
                <c:pt idx="2893" formatCode="0%">
                  <c:v>0</c:v>
                </c:pt>
                <c:pt idx="2894" formatCode="0%">
                  <c:v>0</c:v>
                </c:pt>
                <c:pt idx="2895" formatCode="0%">
                  <c:v>0</c:v>
                </c:pt>
                <c:pt idx="2896" formatCode="0%">
                  <c:v>0</c:v>
                </c:pt>
                <c:pt idx="2897" formatCode="0%">
                  <c:v>0</c:v>
                </c:pt>
                <c:pt idx="2898" formatCode="0%">
                  <c:v>0</c:v>
                </c:pt>
                <c:pt idx="2899" formatCode="0%">
                  <c:v>0</c:v>
                </c:pt>
                <c:pt idx="2900" formatCode="0%">
                  <c:v>0</c:v>
                </c:pt>
                <c:pt idx="2901" formatCode="0%">
                  <c:v>0</c:v>
                </c:pt>
                <c:pt idx="2902" formatCode="0%">
                  <c:v>0</c:v>
                </c:pt>
                <c:pt idx="2903" formatCode="0%">
                  <c:v>0</c:v>
                </c:pt>
                <c:pt idx="2904" formatCode="0%">
                  <c:v>0</c:v>
                </c:pt>
                <c:pt idx="2905" formatCode="0%">
                  <c:v>0</c:v>
                </c:pt>
                <c:pt idx="2906" formatCode="0%">
                  <c:v>0</c:v>
                </c:pt>
                <c:pt idx="2907" formatCode="0%">
                  <c:v>0</c:v>
                </c:pt>
                <c:pt idx="2908" formatCode="0%">
                  <c:v>0</c:v>
                </c:pt>
                <c:pt idx="2909" formatCode="0%">
                  <c:v>0</c:v>
                </c:pt>
                <c:pt idx="2910" formatCode="0%">
                  <c:v>0</c:v>
                </c:pt>
                <c:pt idx="2911" formatCode="0%">
                  <c:v>0</c:v>
                </c:pt>
                <c:pt idx="2912" formatCode="0%">
                  <c:v>0</c:v>
                </c:pt>
                <c:pt idx="2913" formatCode="0%">
                  <c:v>0</c:v>
                </c:pt>
                <c:pt idx="2914" formatCode="0%">
                  <c:v>0</c:v>
                </c:pt>
                <c:pt idx="2915" formatCode="0%">
                  <c:v>0</c:v>
                </c:pt>
                <c:pt idx="2916" formatCode="0%">
                  <c:v>6.7785488147530146E-2</c:v>
                </c:pt>
                <c:pt idx="2917" formatCode="0%">
                  <c:v>0</c:v>
                </c:pt>
                <c:pt idx="2918" formatCode="0%">
                  <c:v>0</c:v>
                </c:pt>
                <c:pt idx="2919" formatCode="0%">
                  <c:v>0</c:v>
                </c:pt>
                <c:pt idx="2920" formatCode="0%">
                  <c:v>0</c:v>
                </c:pt>
                <c:pt idx="2921" formatCode="0%">
                  <c:v>0</c:v>
                </c:pt>
                <c:pt idx="2922" formatCode="0%">
                  <c:v>0</c:v>
                </c:pt>
                <c:pt idx="2923" formatCode="0%">
                  <c:v>0</c:v>
                </c:pt>
                <c:pt idx="2924" formatCode="0%">
                  <c:v>0</c:v>
                </c:pt>
                <c:pt idx="2925" formatCode="0%">
                  <c:v>0</c:v>
                </c:pt>
              </c:numCache>
            </c:numRef>
          </c:xVal>
          <c:yVal>
            <c:numRef>
              <c:f>'G05'!$M:$M</c:f>
              <c:numCache>
                <c:formatCode>General</c:formatCode>
                <c:ptCount val="1048576"/>
                <c:pt idx="2" formatCode="0%">
                  <c:v>0</c:v>
                </c:pt>
                <c:pt idx="3" formatCode="0%">
                  <c:v>0</c:v>
                </c:pt>
                <c:pt idx="4" formatCode="0%">
                  <c:v>0.91902699999999993</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0.64725499999999991</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0.72969600000000001</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0.97814299999999998</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0.836225</c:v>
                </c:pt>
                <c:pt idx="96" formatCode="0%">
                  <c:v>0</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0</c:v>
                </c:pt>
                <c:pt idx="108" formatCode="0%">
                  <c:v>0</c:v>
                </c:pt>
                <c:pt idx="109" formatCode="0%">
                  <c:v>0</c:v>
                </c:pt>
                <c:pt idx="110" formatCode="0%">
                  <c:v>0</c:v>
                </c:pt>
                <c:pt idx="111" formatCode="0%">
                  <c:v>0</c:v>
                </c:pt>
                <c:pt idx="112" formatCode="0%">
                  <c:v>0</c:v>
                </c:pt>
                <c:pt idx="113" formatCode="0%">
                  <c:v>0</c:v>
                </c:pt>
                <c:pt idx="114" formatCode="0%">
                  <c:v>0</c:v>
                </c:pt>
                <c:pt idx="115" formatCode="0%">
                  <c:v>0.84707800000000011</c:v>
                </c:pt>
                <c:pt idx="116" formatCode="0%">
                  <c:v>0</c:v>
                </c:pt>
                <c:pt idx="117" formatCode="0%">
                  <c:v>0</c:v>
                </c:pt>
                <c:pt idx="118" formatCode="0%">
                  <c:v>0</c:v>
                </c:pt>
                <c:pt idx="119" formatCode="0%">
                  <c:v>0</c:v>
                </c:pt>
                <c:pt idx="120" formatCode="0%">
                  <c:v>0</c:v>
                </c:pt>
                <c:pt idx="121" formatCode="0%">
                  <c:v>0</c:v>
                </c:pt>
                <c:pt idx="122" formatCode="0%">
                  <c:v>0</c:v>
                </c:pt>
                <c:pt idx="123" formatCode="0%">
                  <c:v>0</c:v>
                </c:pt>
                <c:pt idx="124" formatCode="0%">
                  <c:v>0</c:v>
                </c:pt>
                <c:pt idx="125" formatCode="0%">
                  <c:v>0</c:v>
                </c:pt>
                <c:pt idx="126" formatCode="0%">
                  <c:v>0</c:v>
                </c:pt>
                <c:pt idx="127" formatCode="0%">
                  <c:v>0</c:v>
                </c:pt>
                <c:pt idx="128" formatCode="0%">
                  <c:v>0</c:v>
                </c:pt>
                <c:pt idx="129" formatCode="0%">
                  <c:v>0</c:v>
                </c:pt>
                <c:pt idx="130" formatCode="0%">
                  <c:v>0</c:v>
                </c:pt>
                <c:pt idx="131" formatCode="0%">
                  <c:v>0</c:v>
                </c:pt>
                <c:pt idx="132" formatCode="0%">
                  <c:v>0</c:v>
                </c:pt>
                <c:pt idx="133" formatCode="0%">
                  <c:v>0</c:v>
                </c:pt>
                <c:pt idx="134" formatCode="0%">
                  <c:v>0</c:v>
                </c:pt>
                <c:pt idx="135" formatCode="0%">
                  <c:v>0</c:v>
                </c:pt>
                <c:pt idx="136" formatCode="0%">
                  <c:v>0</c:v>
                </c:pt>
                <c:pt idx="137" formatCode="0%">
                  <c:v>0</c:v>
                </c:pt>
                <c:pt idx="138" formatCode="0%">
                  <c:v>0</c:v>
                </c:pt>
                <c:pt idx="139" formatCode="0%">
                  <c:v>0</c:v>
                </c:pt>
                <c:pt idx="140" formatCode="0%">
                  <c:v>0</c:v>
                </c:pt>
                <c:pt idx="141" formatCode="0%">
                  <c:v>0</c:v>
                </c:pt>
                <c:pt idx="142" formatCode="0%">
                  <c:v>0</c:v>
                </c:pt>
                <c:pt idx="143" formatCode="0%">
                  <c:v>2.7022780000000002</c:v>
                </c:pt>
                <c:pt idx="144" formatCode="0%">
                  <c:v>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pt idx="163" formatCode="0%">
                  <c:v>0</c:v>
                </c:pt>
                <c:pt idx="164" formatCode="0%">
                  <c:v>0</c:v>
                </c:pt>
                <c:pt idx="165" formatCode="0%">
                  <c:v>0</c:v>
                </c:pt>
                <c:pt idx="166" formatCode="0%">
                  <c:v>0</c:v>
                </c:pt>
                <c:pt idx="167" formatCode="0%">
                  <c:v>0</c:v>
                </c:pt>
                <c:pt idx="168" formatCode="0%">
                  <c:v>0</c:v>
                </c:pt>
                <c:pt idx="169" formatCode="0%">
                  <c:v>0</c:v>
                </c:pt>
                <c:pt idx="170" formatCode="0%">
                  <c:v>0</c:v>
                </c:pt>
                <c:pt idx="171" formatCode="0%">
                  <c:v>0</c:v>
                </c:pt>
                <c:pt idx="172" formatCode="0%">
                  <c:v>0</c:v>
                </c:pt>
                <c:pt idx="173" formatCode="0%">
                  <c:v>12.384266</c:v>
                </c:pt>
                <c:pt idx="174" formatCode="0%">
                  <c:v>0</c:v>
                </c:pt>
                <c:pt idx="175" formatCode="0%">
                  <c:v>0</c:v>
                </c:pt>
                <c:pt idx="176" formatCode="0%">
                  <c:v>0</c:v>
                </c:pt>
                <c:pt idx="177" formatCode="0%">
                  <c:v>0</c:v>
                </c:pt>
                <c:pt idx="178" formatCode="0%">
                  <c:v>0</c:v>
                </c:pt>
                <c:pt idx="179" formatCode="0%">
                  <c:v>0</c:v>
                </c:pt>
                <c:pt idx="180" formatCode="0%">
                  <c:v>0</c:v>
                </c:pt>
                <c:pt idx="181" formatCode="0%">
                  <c:v>0</c:v>
                </c:pt>
                <c:pt idx="182" formatCode="0%">
                  <c:v>0</c:v>
                </c:pt>
                <c:pt idx="183" formatCode="0%">
                  <c:v>0</c:v>
                </c:pt>
                <c:pt idx="184" formatCode="0%">
                  <c:v>0</c:v>
                </c:pt>
                <c:pt idx="185" formatCode="0%">
                  <c:v>0</c:v>
                </c:pt>
                <c:pt idx="186" formatCode="0%">
                  <c:v>0</c:v>
                </c:pt>
                <c:pt idx="187" formatCode="0%">
                  <c:v>0</c:v>
                </c:pt>
                <c:pt idx="188" formatCode="0%">
                  <c:v>0</c:v>
                </c:pt>
                <c:pt idx="189" formatCode="0%">
                  <c:v>0</c:v>
                </c:pt>
                <c:pt idx="190" formatCode="0%">
                  <c:v>0</c:v>
                </c:pt>
                <c:pt idx="191" formatCode="0%">
                  <c:v>0</c:v>
                </c:pt>
                <c:pt idx="192" formatCode="0%">
                  <c:v>0</c:v>
                </c:pt>
                <c:pt idx="193" formatCode="0%">
                  <c:v>0</c:v>
                </c:pt>
                <c:pt idx="194" formatCode="0%">
                  <c:v>0</c:v>
                </c:pt>
                <c:pt idx="195" formatCode="0%">
                  <c:v>0</c:v>
                </c:pt>
                <c:pt idx="196" formatCode="0%">
                  <c:v>0</c:v>
                </c:pt>
                <c:pt idx="197" formatCode="0%">
                  <c:v>0</c:v>
                </c:pt>
                <c:pt idx="198" formatCode="0%">
                  <c:v>0</c:v>
                </c:pt>
                <c:pt idx="199" formatCode="0%">
                  <c:v>0</c:v>
                </c:pt>
                <c:pt idx="200" formatCode="0%">
                  <c:v>0</c:v>
                </c:pt>
                <c:pt idx="201" formatCode="0%">
                  <c:v>0</c:v>
                </c:pt>
                <c:pt idx="202" formatCode="0%">
                  <c:v>0</c:v>
                </c:pt>
                <c:pt idx="203" formatCode="0%">
                  <c:v>0</c:v>
                </c:pt>
                <c:pt idx="204" formatCode="0%">
                  <c:v>0</c:v>
                </c:pt>
                <c:pt idx="205" formatCode="0%">
                  <c:v>0</c:v>
                </c:pt>
                <c:pt idx="206" formatCode="0%">
                  <c:v>0</c:v>
                </c:pt>
                <c:pt idx="207" formatCode="0%">
                  <c:v>0</c:v>
                </c:pt>
                <c:pt idx="208" formatCode="0%">
                  <c:v>0</c:v>
                </c:pt>
                <c:pt idx="209" formatCode="0%">
                  <c:v>0</c:v>
                </c:pt>
                <c:pt idx="210" formatCode="0%">
                  <c:v>0</c:v>
                </c:pt>
                <c:pt idx="211" formatCode="0%">
                  <c:v>0</c:v>
                </c:pt>
                <c:pt idx="212" formatCode="0%">
                  <c:v>0</c:v>
                </c:pt>
                <c:pt idx="213" formatCode="0%">
                  <c:v>0</c:v>
                </c:pt>
                <c:pt idx="214" formatCode="0%">
                  <c:v>0</c:v>
                </c:pt>
                <c:pt idx="215" formatCode="0%">
                  <c:v>0</c:v>
                </c:pt>
                <c:pt idx="216" formatCode="0%">
                  <c:v>0</c:v>
                </c:pt>
                <c:pt idx="217" formatCode="0%">
                  <c:v>0</c:v>
                </c:pt>
                <c:pt idx="218" formatCode="0%">
                  <c:v>0</c:v>
                </c:pt>
                <c:pt idx="219" formatCode="0%">
                  <c:v>0</c:v>
                </c:pt>
                <c:pt idx="220" formatCode="0%">
                  <c:v>0</c:v>
                </c:pt>
                <c:pt idx="221" formatCode="0%">
                  <c:v>0</c:v>
                </c:pt>
                <c:pt idx="222" formatCode="0%">
                  <c:v>0</c:v>
                </c:pt>
                <c:pt idx="223" formatCode="0%">
                  <c:v>0</c:v>
                </c:pt>
                <c:pt idx="224" formatCode="0%">
                  <c:v>0</c:v>
                </c:pt>
                <c:pt idx="225" formatCode="0%">
                  <c:v>0</c:v>
                </c:pt>
                <c:pt idx="226" formatCode="0%">
                  <c:v>0</c:v>
                </c:pt>
                <c:pt idx="227" formatCode="0%">
                  <c:v>0</c:v>
                </c:pt>
                <c:pt idx="228" formatCode="0%">
                  <c:v>0</c:v>
                </c:pt>
                <c:pt idx="229" formatCode="0%">
                  <c:v>0</c:v>
                </c:pt>
                <c:pt idx="230" formatCode="0%">
                  <c:v>0</c:v>
                </c:pt>
                <c:pt idx="231" formatCode="0%">
                  <c:v>0</c:v>
                </c:pt>
                <c:pt idx="232" formatCode="0%">
                  <c:v>0</c:v>
                </c:pt>
                <c:pt idx="233" formatCode="0%">
                  <c:v>0</c:v>
                </c:pt>
                <c:pt idx="234" formatCode="0%">
                  <c:v>0</c:v>
                </c:pt>
                <c:pt idx="235" formatCode="0%">
                  <c:v>0</c:v>
                </c:pt>
                <c:pt idx="236" formatCode="0%">
                  <c:v>0</c:v>
                </c:pt>
                <c:pt idx="237" formatCode="0%">
                  <c:v>0</c:v>
                </c:pt>
                <c:pt idx="238" formatCode="0%">
                  <c:v>0</c:v>
                </c:pt>
                <c:pt idx="239" formatCode="0%">
                  <c:v>0</c:v>
                </c:pt>
                <c:pt idx="240" formatCode="0%">
                  <c:v>0</c:v>
                </c:pt>
                <c:pt idx="241" formatCode="0%">
                  <c:v>0</c:v>
                </c:pt>
                <c:pt idx="242" formatCode="0%">
                  <c:v>0</c:v>
                </c:pt>
                <c:pt idx="243" formatCode="0%">
                  <c:v>0</c:v>
                </c:pt>
                <c:pt idx="244" formatCode="0%">
                  <c:v>0</c:v>
                </c:pt>
                <c:pt idx="245" formatCode="0%">
                  <c:v>0</c:v>
                </c:pt>
                <c:pt idx="246" formatCode="0%">
                  <c:v>0</c:v>
                </c:pt>
                <c:pt idx="247" formatCode="0%">
                  <c:v>0</c:v>
                </c:pt>
                <c:pt idx="248" formatCode="0%">
                  <c:v>0</c:v>
                </c:pt>
                <c:pt idx="249" formatCode="0%">
                  <c:v>0</c:v>
                </c:pt>
                <c:pt idx="250" formatCode="0%">
                  <c:v>0</c:v>
                </c:pt>
                <c:pt idx="251" formatCode="0%">
                  <c:v>0</c:v>
                </c:pt>
                <c:pt idx="252" formatCode="0%">
                  <c:v>0</c:v>
                </c:pt>
                <c:pt idx="253" formatCode="0%">
                  <c:v>0</c:v>
                </c:pt>
                <c:pt idx="254" formatCode="0%">
                  <c:v>0</c:v>
                </c:pt>
                <c:pt idx="255" formatCode="0%">
                  <c:v>0</c:v>
                </c:pt>
                <c:pt idx="256" formatCode="0%">
                  <c:v>0</c:v>
                </c:pt>
                <c:pt idx="257" formatCode="0%">
                  <c:v>0</c:v>
                </c:pt>
                <c:pt idx="258" formatCode="0%">
                  <c:v>0</c:v>
                </c:pt>
                <c:pt idx="259" formatCode="0%">
                  <c:v>0</c:v>
                </c:pt>
                <c:pt idx="260" formatCode="0%">
                  <c:v>0</c:v>
                </c:pt>
                <c:pt idx="261" formatCode="0%">
                  <c:v>0</c:v>
                </c:pt>
                <c:pt idx="262" formatCode="0%">
                  <c:v>0</c:v>
                </c:pt>
                <c:pt idx="263" formatCode="0%">
                  <c:v>1.9966280000000001</c:v>
                </c:pt>
                <c:pt idx="264" formatCode="0%">
                  <c:v>0</c:v>
                </c:pt>
                <c:pt idx="265" formatCode="0%">
                  <c:v>0</c:v>
                </c:pt>
                <c:pt idx="266" formatCode="0%">
                  <c:v>0</c:v>
                </c:pt>
                <c:pt idx="267" formatCode="0%">
                  <c:v>0</c:v>
                </c:pt>
                <c:pt idx="268" formatCode="0%">
                  <c:v>0</c:v>
                </c:pt>
                <c:pt idx="269" formatCode="0%">
                  <c:v>0</c:v>
                </c:pt>
                <c:pt idx="270" formatCode="0%">
                  <c:v>0</c:v>
                </c:pt>
                <c:pt idx="271" formatCode="0%">
                  <c:v>0</c:v>
                </c:pt>
                <c:pt idx="272" formatCode="0%">
                  <c:v>0</c:v>
                </c:pt>
                <c:pt idx="273" formatCode="0%">
                  <c:v>0</c:v>
                </c:pt>
                <c:pt idx="274" formatCode="0%">
                  <c:v>0</c:v>
                </c:pt>
                <c:pt idx="275" formatCode="0%">
                  <c:v>0</c:v>
                </c:pt>
                <c:pt idx="276" formatCode="0%">
                  <c:v>0</c:v>
                </c:pt>
                <c:pt idx="277" formatCode="0%">
                  <c:v>0</c:v>
                </c:pt>
                <c:pt idx="278" formatCode="0%">
                  <c:v>0</c:v>
                </c:pt>
                <c:pt idx="279" formatCode="0%">
                  <c:v>0</c:v>
                </c:pt>
                <c:pt idx="280" formatCode="0%">
                  <c:v>0</c:v>
                </c:pt>
                <c:pt idx="281" formatCode="0%">
                  <c:v>0</c:v>
                </c:pt>
                <c:pt idx="282" formatCode="0%">
                  <c:v>0</c:v>
                </c:pt>
                <c:pt idx="283" formatCode="0%">
                  <c:v>0</c:v>
                </c:pt>
                <c:pt idx="284" formatCode="0%">
                  <c:v>0</c:v>
                </c:pt>
                <c:pt idx="285" formatCode="0%">
                  <c:v>0</c:v>
                </c:pt>
                <c:pt idx="286" formatCode="0%">
                  <c:v>0</c:v>
                </c:pt>
                <c:pt idx="287" formatCode="0%">
                  <c:v>0</c:v>
                </c:pt>
                <c:pt idx="288" formatCode="0%">
                  <c:v>0</c:v>
                </c:pt>
                <c:pt idx="289" formatCode="0%">
                  <c:v>0</c:v>
                </c:pt>
                <c:pt idx="290" formatCode="0%">
                  <c:v>0</c:v>
                </c:pt>
                <c:pt idx="291" formatCode="0%">
                  <c:v>0</c:v>
                </c:pt>
                <c:pt idx="292" formatCode="0%">
                  <c:v>0</c:v>
                </c:pt>
                <c:pt idx="293" formatCode="0%">
                  <c:v>0</c:v>
                </c:pt>
                <c:pt idx="294" formatCode="0%">
                  <c:v>0</c:v>
                </c:pt>
                <c:pt idx="295" formatCode="0%">
                  <c:v>0</c:v>
                </c:pt>
                <c:pt idx="296" formatCode="0%">
                  <c:v>0</c:v>
                </c:pt>
                <c:pt idx="297" formatCode="0%">
                  <c:v>0</c:v>
                </c:pt>
                <c:pt idx="298" formatCode="0%">
                  <c:v>0</c:v>
                </c:pt>
                <c:pt idx="299" formatCode="0%">
                  <c:v>0</c:v>
                </c:pt>
                <c:pt idx="300" formatCode="0%">
                  <c:v>0</c:v>
                </c:pt>
                <c:pt idx="301" formatCode="0%">
                  <c:v>0</c:v>
                </c:pt>
                <c:pt idx="302" formatCode="0%">
                  <c:v>0</c:v>
                </c:pt>
                <c:pt idx="303" formatCode="0%">
                  <c:v>0</c:v>
                </c:pt>
                <c:pt idx="304" formatCode="0%">
                  <c:v>0</c:v>
                </c:pt>
                <c:pt idx="305" formatCode="0%">
                  <c:v>0</c:v>
                </c:pt>
                <c:pt idx="306" formatCode="0%">
                  <c:v>0</c:v>
                </c:pt>
                <c:pt idx="307" formatCode="0%">
                  <c:v>0.90445700000000007</c:v>
                </c:pt>
                <c:pt idx="308" formatCode="0%">
                  <c:v>0</c:v>
                </c:pt>
                <c:pt idx="309" formatCode="0%">
                  <c:v>0</c:v>
                </c:pt>
                <c:pt idx="310" formatCode="0%">
                  <c:v>0</c:v>
                </c:pt>
                <c:pt idx="311" formatCode="0%">
                  <c:v>0</c:v>
                </c:pt>
                <c:pt idx="312" formatCode="0%">
                  <c:v>0</c:v>
                </c:pt>
                <c:pt idx="313" formatCode="0%">
                  <c:v>0</c:v>
                </c:pt>
                <c:pt idx="314" formatCode="0%">
                  <c:v>0.63846400000000003</c:v>
                </c:pt>
                <c:pt idx="315" formatCode="0%">
                  <c:v>0</c:v>
                </c:pt>
                <c:pt idx="316" formatCode="0%">
                  <c:v>0.68787899999999991</c:v>
                </c:pt>
                <c:pt idx="317" formatCode="0%">
                  <c:v>0</c:v>
                </c:pt>
                <c:pt idx="318" formatCode="0%">
                  <c:v>0</c:v>
                </c:pt>
                <c:pt idx="319" formatCode="0%">
                  <c:v>0</c:v>
                </c:pt>
                <c:pt idx="320" formatCode="0%">
                  <c:v>0</c:v>
                </c:pt>
                <c:pt idx="321" formatCode="0%">
                  <c:v>0</c:v>
                </c:pt>
                <c:pt idx="322" formatCode="0%">
                  <c:v>0</c:v>
                </c:pt>
                <c:pt idx="323" formatCode="0%">
                  <c:v>0</c:v>
                </c:pt>
                <c:pt idx="324" formatCode="0%">
                  <c:v>0</c:v>
                </c:pt>
                <c:pt idx="325" formatCode="0%">
                  <c:v>0</c:v>
                </c:pt>
                <c:pt idx="326" formatCode="0%">
                  <c:v>0</c:v>
                </c:pt>
                <c:pt idx="327" formatCode="0%">
                  <c:v>0</c:v>
                </c:pt>
                <c:pt idx="328" formatCode="0%">
                  <c:v>0.69833500000000004</c:v>
                </c:pt>
                <c:pt idx="329" formatCode="0%">
                  <c:v>0</c:v>
                </c:pt>
                <c:pt idx="330" formatCode="0%">
                  <c:v>0</c:v>
                </c:pt>
                <c:pt idx="331" formatCode="0%">
                  <c:v>0</c:v>
                </c:pt>
                <c:pt idx="332" formatCode="0%">
                  <c:v>0</c:v>
                </c:pt>
                <c:pt idx="333" formatCode="0%">
                  <c:v>0</c:v>
                </c:pt>
                <c:pt idx="334" formatCode="0%">
                  <c:v>0</c:v>
                </c:pt>
                <c:pt idx="335" formatCode="0%">
                  <c:v>0</c:v>
                </c:pt>
                <c:pt idx="336" formatCode="0%">
                  <c:v>0</c:v>
                </c:pt>
                <c:pt idx="337" formatCode="0%">
                  <c:v>0</c:v>
                </c:pt>
                <c:pt idx="338" formatCode="0%">
                  <c:v>0</c:v>
                </c:pt>
                <c:pt idx="339" formatCode="0%">
                  <c:v>0</c:v>
                </c:pt>
                <c:pt idx="340" formatCode="0%">
                  <c:v>0</c:v>
                </c:pt>
                <c:pt idx="341" formatCode="0%">
                  <c:v>0</c:v>
                </c:pt>
                <c:pt idx="342" formatCode="0%">
                  <c:v>0</c:v>
                </c:pt>
                <c:pt idx="343" formatCode="0%">
                  <c:v>0</c:v>
                </c:pt>
                <c:pt idx="344" formatCode="0%">
                  <c:v>0</c:v>
                </c:pt>
                <c:pt idx="345" formatCode="0%">
                  <c:v>0</c:v>
                </c:pt>
                <c:pt idx="346" formatCode="0%">
                  <c:v>0</c:v>
                </c:pt>
                <c:pt idx="347" formatCode="0%">
                  <c:v>0</c:v>
                </c:pt>
                <c:pt idx="348" formatCode="0%">
                  <c:v>0</c:v>
                </c:pt>
                <c:pt idx="349" formatCode="0%">
                  <c:v>0</c:v>
                </c:pt>
                <c:pt idx="350" formatCode="0%">
                  <c:v>0</c:v>
                </c:pt>
                <c:pt idx="351" formatCode="0%">
                  <c:v>0</c:v>
                </c:pt>
                <c:pt idx="352" formatCode="0%">
                  <c:v>0</c:v>
                </c:pt>
                <c:pt idx="353" formatCode="0%">
                  <c:v>0</c:v>
                </c:pt>
                <c:pt idx="354" formatCode="0%">
                  <c:v>0</c:v>
                </c:pt>
                <c:pt idx="355" formatCode="0%">
                  <c:v>0</c:v>
                </c:pt>
                <c:pt idx="356" formatCode="0%">
                  <c:v>0</c:v>
                </c:pt>
                <c:pt idx="357" formatCode="0%">
                  <c:v>0</c:v>
                </c:pt>
                <c:pt idx="358" formatCode="0%">
                  <c:v>0</c:v>
                </c:pt>
                <c:pt idx="359" formatCode="0%">
                  <c:v>0</c:v>
                </c:pt>
                <c:pt idx="360" formatCode="0%">
                  <c:v>0</c:v>
                </c:pt>
                <c:pt idx="361" formatCode="0%">
                  <c:v>0</c:v>
                </c:pt>
                <c:pt idx="362" formatCode="0%">
                  <c:v>0</c:v>
                </c:pt>
                <c:pt idx="363" formatCode="0%">
                  <c:v>0</c:v>
                </c:pt>
                <c:pt idx="364" formatCode="0%">
                  <c:v>0</c:v>
                </c:pt>
                <c:pt idx="365" formatCode="0%">
                  <c:v>0</c:v>
                </c:pt>
                <c:pt idx="366" formatCode="0%">
                  <c:v>0</c:v>
                </c:pt>
                <c:pt idx="367" formatCode="0%">
                  <c:v>0</c:v>
                </c:pt>
                <c:pt idx="368" formatCode="0%">
                  <c:v>0</c:v>
                </c:pt>
                <c:pt idx="369" formatCode="0%">
                  <c:v>0</c:v>
                </c:pt>
                <c:pt idx="370" formatCode="0%">
                  <c:v>0</c:v>
                </c:pt>
                <c:pt idx="371" formatCode="0%">
                  <c:v>0</c:v>
                </c:pt>
                <c:pt idx="372" formatCode="0%">
                  <c:v>0</c:v>
                </c:pt>
                <c:pt idx="373" formatCode="0%">
                  <c:v>0</c:v>
                </c:pt>
                <c:pt idx="374" formatCode="0%">
                  <c:v>0</c:v>
                </c:pt>
                <c:pt idx="375" formatCode="0%">
                  <c:v>0</c:v>
                </c:pt>
                <c:pt idx="376" formatCode="0%">
                  <c:v>0</c:v>
                </c:pt>
                <c:pt idx="377" formatCode="0%">
                  <c:v>0</c:v>
                </c:pt>
                <c:pt idx="378" formatCode="0%">
                  <c:v>0</c:v>
                </c:pt>
                <c:pt idx="379" formatCode="0%">
                  <c:v>0</c:v>
                </c:pt>
                <c:pt idx="380" formatCode="0%">
                  <c:v>0</c:v>
                </c:pt>
                <c:pt idx="381" formatCode="0%">
                  <c:v>0</c:v>
                </c:pt>
                <c:pt idx="382" formatCode="0%">
                  <c:v>0</c:v>
                </c:pt>
                <c:pt idx="383" formatCode="0%">
                  <c:v>0</c:v>
                </c:pt>
                <c:pt idx="384" formatCode="0%">
                  <c:v>0</c:v>
                </c:pt>
                <c:pt idx="385" formatCode="0%">
                  <c:v>0</c:v>
                </c:pt>
                <c:pt idx="386" formatCode="0%">
                  <c:v>0</c:v>
                </c:pt>
                <c:pt idx="387" formatCode="0%">
                  <c:v>0</c:v>
                </c:pt>
                <c:pt idx="388" formatCode="0%">
                  <c:v>0</c:v>
                </c:pt>
                <c:pt idx="389" formatCode="0%">
                  <c:v>0</c:v>
                </c:pt>
                <c:pt idx="390" formatCode="0%">
                  <c:v>0</c:v>
                </c:pt>
                <c:pt idx="391" formatCode="0%">
                  <c:v>0</c:v>
                </c:pt>
                <c:pt idx="392" formatCode="0%">
                  <c:v>0</c:v>
                </c:pt>
                <c:pt idx="393" formatCode="0%">
                  <c:v>0</c:v>
                </c:pt>
                <c:pt idx="394" formatCode="0%">
                  <c:v>0</c:v>
                </c:pt>
                <c:pt idx="395" formatCode="0%">
                  <c:v>0</c:v>
                </c:pt>
                <c:pt idx="396" formatCode="0%">
                  <c:v>0</c:v>
                </c:pt>
                <c:pt idx="397" formatCode="0%">
                  <c:v>0</c:v>
                </c:pt>
                <c:pt idx="398" formatCode="0%">
                  <c:v>5.2205650000000006</c:v>
                </c:pt>
                <c:pt idx="399" formatCode="0%">
                  <c:v>0</c:v>
                </c:pt>
                <c:pt idx="400" formatCode="0%">
                  <c:v>0</c:v>
                </c:pt>
                <c:pt idx="401" formatCode="0%">
                  <c:v>0</c:v>
                </c:pt>
                <c:pt idx="402" formatCode="0%">
                  <c:v>0</c:v>
                </c:pt>
                <c:pt idx="403" formatCode="0%">
                  <c:v>0</c:v>
                </c:pt>
                <c:pt idx="404" formatCode="0%">
                  <c:v>0</c:v>
                </c:pt>
                <c:pt idx="405" formatCode="0%">
                  <c:v>0</c:v>
                </c:pt>
                <c:pt idx="406" formatCode="0%">
                  <c:v>0</c:v>
                </c:pt>
                <c:pt idx="407" formatCode="0%">
                  <c:v>0</c:v>
                </c:pt>
                <c:pt idx="408" formatCode="0%">
                  <c:v>0</c:v>
                </c:pt>
                <c:pt idx="409" formatCode="0%">
                  <c:v>0</c:v>
                </c:pt>
                <c:pt idx="410" formatCode="0%">
                  <c:v>0</c:v>
                </c:pt>
                <c:pt idx="411" formatCode="0%">
                  <c:v>0</c:v>
                </c:pt>
                <c:pt idx="412" formatCode="0%">
                  <c:v>0</c:v>
                </c:pt>
                <c:pt idx="413" formatCode="0%">
                  <c:v>0</c:v>
                </c:pt>
                <c:pt idx="414" formatCode="0%">
                  <c:v>0</c:v>
                </c:pt>
                <c:pt idx="415" formatCode="0%">
                  <c:v>0</c:v>
                </c:pt>
                <c:pt idx="416" formatCode="0%">
                  <c:v>0</c:v>
                </c:pt>
                <c:pt idx="417" formatCode="0%">
                  <c:v>0</c:v>
                </c:pt>
                <c:pt idx="418" formatCode="0%">
                  <c:v>0</c:v>
                </c:pt>
                <c:pt idx="419" formatCode="0%">
                  <c:v>0</c:v>
                </c:pt>
                <c:pt idx="420" formatCode="0%">
                  <c:v>0</c:v>
                </c:pt>
                <c:pt idx="421" formatCode="0%">
                  <c:v>0</c:v>
                </c:pt>
                <c:pt idx="422" formatCode="0%">
                  <c:v>0</c:v>
                </c:pt>
                <c:pt idx="423" formatCode="0%">
                  <c:v>0</c:v>
                </c:pt>
                <c:pt idx="424" formatCode="0%">
                  <c:v>0</c:v>
                </c:pt>
                <c:pt idx="425" formatCode="0%">
                  <c:v>0</c:v>
                </c:pt>
                <c:pt idx="426" formatCode="0%">
                  <c:v>0</c:v>
                </c:pt>
                <c:pt idx="427" formatCode="0%">
                  <c:v>0</c:v>
                </c:pt>
                <c:pt idx="428" formatCode="0%">
                  <c:v>0</c:v>
                </c:pt>
                <c:pt idx="429" formatCode="0%">
                  <c:v>0</c:v>
                </c:pt>
                <c:pt idx="430" formatCode="0%">
                  <c:v>0</c:v>
                </c:pt>
                <c:pt idx="431" formatCode="0%">
                  <c:v>0</c:v>
                </c:pt>
                <c:pt idx="432" formatCode="0%">
                  <c:v>0</c:v>
                </c:pt>
                <c:pt idx="433" formatCode="0%">
                  <c:v>0</c:v>
                </c:pt>
                <c:pt idx="434" formatCode="0%">
                  <c:v>0</c:v>
                </c:pt>
                <c:pt idx="435" formatCode="0%">
                  <c:v>0</c:v>
                </c:pt>
                <c:pt idx="436" formatCode="0%">
                  <c:v>0</c:v>
                </c:pt>
                <c:pt idx="437" formatCode="0%">
                  <c:v>0</c:v>
                </c:pt>
                <c:pt idx="438" formatCode="0%">
                  <c:v>0</c:v>
                </c:pt>
                <c:pt idx="439" formatCode="0%">
                  <c:v>0</c:v>
                </c:pt>
                <c:pt idx="440" formatCode="0%">
                  <c:v>0</c:v>
                </c:pt>
                <c:pt idx="441" formatCode="0%">
                  <c:v>0</c:v>
                </c:pt>
                <c:pt idx="442" formatCode="0%">
                  <c:v>0</c:v>
                </c:pt>
                <c:pt idx="443" formatCode="0%">
                  <c:v>0</c:v>
                </c:pt>
                <c:pt idx="444" formatCode="0%">
                  <c:v>0</c:v>
                </c:pt>
                <c:pt idx="445" formatCode="0%">
                  <c:v>0</c:v>
                </c:pt>
                <c:pt idx="446" formatCode="0%">
                  <c:v>0</c:v>
                </c:pt>
                <c:pt idx="447" formatCode="0%">
                  <c:v>0</c:v>
                </c:pt>
                <c:pt idx="448" formatCode="0%">
                  <c:v>0</c:v>
                </c:pt>
                <c:pt idx="449" formatCode="0%">
                  <c:v>0</c:v>
                </c:pt>
                <c:pt idx="450" formatCode="0%">
                  <c:v>0</c:v>
                </c:pt>
                <c:pt idx="451" formatCode="0%">
                  <c:v>0</c:v>
                </c:pt>
                <c:pt idx="452" formatCode="0%">
                  <c:v>0</c:v>
                </c:pt>
                <c:pt idx="453" formatCode="0%">
                  <c:v>0.92562900000000004</c:v>
                </c:pt>
                <c:pt idx="454" formatCode="0%">
                  <c:v>0</c:v>
                </c:pt>
                <c:pt idx="455" formatCode="0%">
                  <c:v>0</c:v>
                </c:pt>
                <c:pt idx="456" formatCode="0%">
                  <c:v>0</c:v>
                </c:pt>
                <c:pt idx="457" formatCode="0%">
                  <c:v>0</c:v>
                </c:pt>
                <c:pt idx="458" formatCode="0%">
                  <c:v>0</c:v>
                </c:pt>
                <c:pt idx="459" formatCode="0%">
                  <c:v>0</c:v>
                </c:pt>
                <c:pt idx="460" formatCode="0%">
                  <c:v>0</c:v>
                </c:pt>
                <c:pt idx="461" formatCode="0%">
                  <c:v>0</c:v>
                </c:pt>
                <c:pt idx="462" formatCode="0%">
                  <c:v>0</c:v>
                </c:pt>
                <c:pt idx="463" formatCode="0%">
                  <c:v>0</c:v>
                </c:pt>
                <c:pt idx="464" formatCode="0%">
                  <c:v>0</c:v>
                </c:pt>
                <c:pt idx="465" formatCode="0%">
                  <c:v>0</c:v>
                </c:pt>
                <c:pt idx="466" formatCode="0%">
                  <c:v>0</c:v>
                </c:pt>
                <c:pt idx="467" formatCode="0%">
                  <c:v>0</c:v>
                </c:pt>
                <c:pt idx="468" formatCode="0%">
                  <c:v>0</c:v>
                </c:pt>
                <c:pt idx="469" formatCode="0%">
                  <c:v>0</c:v>
                </c:pt>
                <c:pt idx="470" formatCode="0%">
                  <c:v>0</c:v>
                </c:pt>
                <c:pt idx="471" formatCode="0%">
                  <c:v>0</c:v>
                </c:pt>
                <c:pt idx="472" formatCode="0%">
                  <c:v>0</c:v>
                </c:pt>
                <c:pt idx="473" formatCode="0%">
                  <c:v>0</c:v>
                </c:pt>
                <c:pt idx="474" formatCode="0%">
                  <c:v>0</c:v>
                </c:pt>
                <c:pt idx="475" formatCode="0%">
                  <c:v>0</c:v>
                </c:pt>
                <c:pt idx="476" formatCode="0%">
                  <c:v>0</c:v>
                </c:pt>
                <c:pt idx="477" formatCode="0%">
                  <c:v>0</c:v>
                </c:pt>
                <c:pt idx="478" formatCode="0%">
                  <c:v>0</c:v>
                </c:pt>
                <c:pt idx="479" formatCode="0%">
                  <c:v>0</c:v>
                </c:pt>
                <c:pt idx="480" formatCode="0%">
                  <c:v>0</c:v>
                </c:pt>
                <c:pt idx="481" formatCode="0%">
                  <c:v>0</c:v>
                </c:pt>
                <c:pt idx="482" formatCode="0%">
                  <c:v>0</c:v>
                </c:pt>
                <c:pt idx="483" formatCode="0%">
                  <c:v>0</c:v>
                </c:pt>
                <c:pt idx="484" formatCode="0%">
                  <c:v>0</c:v>
                </c:pt>
                <c:pt idx="485" formatCode="0%">
                  <c:v>0</c:v>
                </c:pt>
                <c:pt idx="486" formatCode="0%">
                  <c:v>0</c:v>
                </c:pt>
                <c:pt idx="487" formatCode="0%">
                  <c:v>0</c:v>
                </c:pt>
                <c:pt idx="488" formatCode="0%">
                  <c:v>0</c:v>
                </c:pt>
                <c:pt idx="489" formatCode="0%">
                  <c:v>0</c:v>
                </c:pt>
                <c:pt idx="490" formatCode="0%">
                  <c:v>0</c:v>
                </c:pt>
                <c:pt idx="491" formatCode="0%">
                  <c:v>0</c:v>
                </c:pt>
                <c:pt idx="492" formatCode="0%">
                  <c:v>0</c:v>
                </c:pt>
                <c:pt idx="493" formatCode="0%">
                  <c:v>0</c:v>
                </c:pt>
                <c:pt idx="494" formatCode="0%">
                  <c:v>0</c:v>
                </c:pt>
                <c:pt idx="495" formatCode="0%">
                  <c:v>0</c:v>
                </c:pt>
                <c:pt idx="496" formatCode="0%">
                  <c:v>0</c:v>
                </c:pt>
                <c:pt idx="497" formatCode="0%">
                  <c:v>0</c:v>
                </c:pt>
                <c:pt idx="498" formatCode="0%">
                  <c:v>0</c:v>
                </c:pt>
                <c:pt idx="499" formatCode="0%">
                  <c:v>0</c:v>
                </c:pt>
                <c:pt idx="500" formatCode="0%">
                  <c:v>0</c:v>
                </c:pt>
                <c:pt idx="501" formatCode="0%">
                  <c:v>0</c:v>
                </c:pt>
                <c:pt idx="502" formatCode="0%">
                  <c:v>0</c:v>
                </c:pt>
                <c:pt idx="503" formatCode="0%">
                  <c:v>0</c:v>
                </c:pt>
                <c:pt idx="504" formatCode="0%">
                  <c:v>0</c:v>
                </c:pt>
                <c:pt idx="505" formatCode="0%">
                  <c:v>0</c:v>
                </c:pt>
                <c:pt idx="506" formatCode="0%">
                  <c:v>0</c:v>
                </c:pt>
                <c:pt idx="507" formatCode="0%">
                  <c:v>0</c:v>
                </c:pt>
                <c:pt idx="508" formatCode="0%">
                  <c:v>0</c:v>
                </c:pt>
                <c:pt idx="509" formatCode="0%">
                  <c:v>0</c:v>
                </c:pt>
                <c:pt idx="510" formatCode="0%">
                  <c:v>0</c:v>
                </c:pt>
                <c:pt idx="511" formatCode="0%">
                  <c:v>0</c:v>
                </c:pt>
                <c:pt idx="512" formatCode="0%">
                  <c:v>0</c:v>
                </c:pt>
                <c:pt idx="513" formatCode="0%">
                  <c:v>0</c:v>
                </c:pt>
                <c:pt idx="514" formatCode="0%">
                  <c:v>0</c:v>
                </c:pt>
                <c:pt idx="515" formatCode="0%">
                  <c:v>0</c:v>
                </c:pt>
                <c:pt idx="516" formatCode="0%">
                  <c:v>0</c:v>
                </c:pt>
                <c:pt idx="517" formatCode="0%">
                  <c:v>0</c:v>
                </c:pt>
                <c:pt idx="518" formatCode="0%">
                  <c:v>0</c:v>
                </c:pt>
                <c:pt idx="519" formatCode="0%">
                  <c:v>0</c:v>
                </c:pt>
                <c:pt idx="520" formatCode="0%">
                  <c:v>0</c:v>
                </c:pt>
                <c:pt idx="521" formatCode="0%">
                  <c:v>0</c:v>
                </c:pt>
                <c:pt idx="522" formatCode="0%">
                  <c:v>0</c:v>
                </c:pt>
                <c:pt idx="523" formatCode="0%">
                  <c:v>0</c:v>
                </c:pt>
                <c:pt idx="524" formatCode="0%">
                  <c:v>0</c:v>
                </c:pt>
                <c:pt idx="525" formatCode="0%">
                  <c:v>0</c:v>
                </c:pt>
                <c:pt idx="526" formatCode="0%">
                  <c:v>0</c:v>
                </c:pt>
                <c:pt idx="527" formatCode="0%">
                  <c:v>0</c:v>
                </c:pt>
                <c:pt idx="528" formatCode="0%">
                  <c:v>0</c:v>
                </c:pt>
                <c:pt idx="529" formatCode="0%">
                  <c:v>0</c:v>
                </c:pt>
                <c:pt idx="530" formatCode="0%">
                  <c:v>0</c:v>
                </c:pt>
                <c:pt idx="531" formatCode="0%">
                  <c:v>0.67345699999999997</c:v>
                </c:pt>
                <c:pt idx="532" formatCode="0%">
                  <c:v>0</c:v>
                </c:pt>
                <c:pt idx="533" formatCode="0%">
                  <c:v>0</c:v>
                </c:pt>
                <c:pt idx="534" formatCode="0%">
                  <c:v>0</c:v>
                </c:pt>
                <c:pt idx="535" formatCode="0%">
                  <c:v>0</c:v>
                </c:pt>
                <c:pt idx="536" formatCode="0%">
                  <c:v>0</c:v>
                </c:pt>
                <c:pt idx="537" formatCode="0%">
                  <c:v>0</c:v>
                </c:pt>
                <c:pt idx="538" formatCode="0%">
                  <c:v>0</c:v>
                </c:pt>
                <c:pt idx="539" formatCode="0%">
                  <c:v>0.60409800000000002</c:v>
                </c:pt>
                <c:pt idx="540" formatCode="0%">
                  <c:v>0</c:v>
                </c:pt>
                <c:pt idx="541" formatCode="0%">
                  <c:v>0</c:v>
                </c:pt>
                <c:pt idx="542" formatCode="0%">
                  <c:v>0</c:v>
                </c:pt>
                <c:pt idx="543" formatCode="0%">
                  <c:v>0</c:v>
                </c:pt>
                <c:pt idx="544" formatCode="0%">
                  <c:v>0</c:v>
                </c:pt>
                <c:pt idx="545" formatCode="0%">
                  <c:v>0</c:v>
                </c:pt>
                <c:pt idx="546" formatCode="0%">
                  <c:v>0</c:v>
                </c:pt>
                <c:pt idx="547" formatCode="0%">
                  <c:v>0</c:v>
                </c:pt>
                <c:pt idx="548" formatCode="0%">
                  <c:v>0</c:v>
                </c:pt>
                <c:pt idx="549" formatCode="0%">
                  <c:v>0</c:v>
                </c:pt>
                <c:pt idx="550" formatCode="0%">
                  <c:v>0.80845</c:v>
                </c:pt>
                <c:pt idx="551" formatCode="0%">
                  <c:v>0</c:v>
                </c:pt>
                <c:pt idx="552" formatCode="0%">
                  <c:v>0</c:v>
                </c:pt>
                <c:pt idx="553" formatCode="0%">
                  <c:v>0</c:v>
                </c:pt>
                <c:pt idx="554" formatCode="0%">
                  <c:v>0</c:v>
                </c:pt>
                <c:pt idx="555" formatCode="0%">
                  <c:v>0</c:v>
                </c:pt>
                <c:pt idx="556" formatCode="0%">
                  <c:v>0</c:v>
                </c:pt>
                <c:pt idx="557" formatCode="0%">
                  <c:v>0</c:v>
                </c:pt>
                <c:pt idx="558" formatCode="0%">
                  <c:v>0</c:v>
                </c:pt>
                <c:pt idx="559" formatCode="0%">
                  <c:v>0</c:v>
                </c:pt>
                <c:pt idx="560" formatCode="0%">
                  <c:v>0</c:v>
                </c:pt>
                <c:pt idx="561" formatCode="0%">
                  <c:v>0</c:v>
                </c:pt>
                <c:pt idx="562" formatCode="0%">
                  <c:v>0</c:v>
                </c:pt>
                <c:pt idx="563" formatCode="0%">
                  <c:v>0</c:v>
                </c:pt>
                <c:pt idx="564" formatCode="0%">
                  <c:v>0</c:v>
                </c:pt>
                <c:pt idx="565" formatCode="0%">
                  <c:v>0</c:v>
                </c:pt>
                <c:pt idx="566" formatCode="0%">
                  <c:v>0</c:v>
                </c:pt>
                <c:pt idx="567" formatCode="0%">
                  <c:v>0</c:v>
                </c:pt>
                <c:pt idx="568" formatCode="0%">
                  <c:v>0</c:v>
                </c:pt>
                <c:pt idx="569" formatCode="0%">
                  <c:v>0</c:v>
                </c:pt>
                <c:pt idx="570" formatCode="0%">
                  <c:v>0</c:v>
                </c:pt>
                <c:pt idx="571" formatCode="0%">
                  <c:v>0</c:v>
                </c:pt>
                <c:pt idx="572" formatCode="0%">
                  <c:v>0</c:v>
                </c:pt>
                <c:pt idx="573" formatCode="0%">
                  <c:v>0</c:v>
                </c:pt>
                <c:pt idx="574" formatCode="0%">
                  <c:v>0</c:v>
                </c:pt>
                <c:pt idx="575" formatCode="0%">
                  <c:v>0</c:v>
                </c:pt>
                <c:pt idx="576" formatCode="0%">
                  <c:v>0.78276000000000001</c:v>
                </c:pt>
                <c:pt idx="577" formatCode="0%">
                  <c:v>0</c:v>
                </c:pt>
                <c:pt idx="578" formatCode="0%">
                  <c:v>0</c:v>
                </c:pt>
                <c:pt idx="579" formatCode="0%">
                  <c:v>0</c:v>
                </c:pt>
                <c:pt idx="580" formatCode="0%">
                  <c:v>0</c:v>
                </c:pt>
                <c:pt idx="581" formatCode="0%">
                  <c:v>0</c:v>
                </c:pt>
                <c:pt idx="582" formatCode="0%">
                  <c:v>0</c:v>
                </c:pt>
                <c:pt idx="583" formatCode="0%">
                  <c:v>0</c:v>
                </c:pt>
                <c:pt idx="584" formatCode="0%">
                  <c:v>0</c:v>
                </c:pt>
                <c:pt idx="585" formatCode="0%">
                  <c:v>0</c:v>
                </c:pt>
                <c:pt idx="586" formatCode="0%">
                  <c:v>0</c:v>
                </c:pt>
                <c:pt idx="587" formatCode="0%">
                  <c:v>0</c:v>
                </c:pt>
                <c:pt idx="588" formatCode="0%">
                  <c:v>0</c:v>
                </c:pt>
                <c:pt idx="589" formatCode="0%">
                  <c:v>0</c:v>
                </c:pt>
                <c:pt idx="590" formatCode="0%">
                  <c:v>1.8819110000000001</c:v>
                </c:pt>
                <c:pt idx="591" formatCode="0%">
                  <c:v>0</c:v>
                </c:pt>
                <c:pt idx="592" formatCode="0%">
                  <c:v>0</c:v>
                </c:pt>
                <c:pt idx="593" formatCode="0%">
                  <c:v>0</c:v>
                </c:pt>
                <c:pt idx="594" formatCode="0%">
                  <c:v>0</c:v>
                </c:pt>
                <c:pt idx="595" formatCode="0%">
                  <c:v>0</c:v>
                </c:pt>
                <c:pt idx="596" formatCode="0%">
                  <c:v>0</c:v>
                </c:pt>
                <c:pt idx="597" formatCode="0%">
                  <c:v>0</c:v>
                </c:pt>
                <c:pt idx="598" formatCode="0%">
                  <c:v>0</c:v>
                </c:pt>
                <c:pt idx="599" formatCode="0%">
                  <c:v>0</c:v>
                </c:pt>
                <c:pt idx="600" formatCode="0%">
                  <c:v>0</c:v>
                </c:pt>
                <c:pt idx="601" formatCode="0%">
                  <c:v>0</c:v>
                </c:pt>
                <c:pt idx="602" formatCode="0%">
                  <c:v>0</c:v>
                </c:pt>
                <c:pt idx="603" formatCode="0%">
                  <c:v>0</c:v>
                </c:pt>
                <c:pt idx="604" formatCode="0%">
                  <c:v>0</c:v>
                </c:pt>
                <c:pt idx="605" formatCode="0%">
                  <c:v>0</c:v>
                </c:pt>
                <c:pt idx="606" formatCode="0%">
                  <c:v>0</c:v>
                </c:pt>
                <c:pt idx="607" formatCode="0%">
                  <c:v>0</c:v>
                </c:pt>
                <c:pt idx="608" formatCode="0%">
                  <c:v>0</c:v>
                </c:pt>
                <c:pt idx="609" formatCode="0%">
                  <c:v>0</c:v>
                </c:pt>
                <c:pt idx="610" formatCode="0%">
                  <c:v>0</c:v>
                </c:pt>
                <c:pt idx="611" formatCode="0%">
                  <c:v>0</c:v>
                </c:pt>
                <c:pt idx="612" formatCode="0%">
                  <c:v>0</c:v>
                </c:pt>
                <c:pt idx="613" formatCode="0%">
                  <c:v>0</c:v>
                </c:pt>
                <c:pt idx="614" formatCode="0%">
                  <c:v>0</c:v>
                </c:pt>
                <c:pt idx="615" formatCode="0%">
                  <c:v>0</c:v>
                </c:pt>
                <c:pt idx="616" formatCode="0%">
                  <c:v>0</c:v>
                </c:pt>
                <c:pt idx="617" formatCode="0%">
                  <c:v>0</c:v>
                </c:pt>
                <c:pt idx="618" formatCode="0%">
                  <c:v>0</c:v>
                </c:pt>
                <c:pt idx="619" formatCode="0%">
                  <c:v>0</c:v>
                </c:pt>
                <c:pt idx="620" formatCode="0%">
                  <c:v>0</c:v>
                </c:pt>
                <c:pt idx="621" formatCode="0%">
                  <c:v>0</c:v>
                </c:pt>
                <c:pt idx="622" formatCode="0%">
                  <c:v>0</c:v>
                </c:pt>
                <c:pt idx="623" formatCode="0%">
                  <c:v>0</c:v>
                </c:pt>
                <c:pt idx="624" formatCode="0%">
                  <c:v>0</c:v>
                </c:pt>
                <c:pt idx="625" formatCode="0%">
                  <c:v>0</c:v>
                </c:pt>
                <c:pt idx="626" formatCode="0%">
                  <c:v>0</c:v>
                </c:pt>
                <c:pt idx="627" formatCode="0%">
                  <c:v>0</c:v>
                </c:pt>
                <c:pt idx="628" formatCode="0%">
                  <c:v>0</c:v>
                </c:pt>
                <c:pt idx="629" formatCode="0%">
                  <c:v>0</c:v>
                </c:pt>
                <c:pt idx="630" formatCode="0%">
                  <c:v>0</c:v>
                </c:pt>
                <c:pt idx="631" formatCode="0%">
                  <c:v>0</c:v>
                </c:pt>
                <c:pt idx="632" formatCode="0%">
                  <c:v>0</c:v>
                </c:pt>
                <c:pt idx="633" formatCode="0%">
                  <c:v>0</c:v>
                </c:pt>
                <c:pt idx="634" formatCode="0%">
                  <c:v>0</c:v>
                </c:pt>
                <c:pt idx="635" formatCode="0%">
                  <c:v>0</c:v>
                </c:pt>
                <c:pt idx="636" formatCode="0%">
                  <c:v>0</c:v>
                </c:pt>
                <c:pt idx="637" formatCode="0%">
                  <c:v>0</c:v>
                </c:pt>
                <c:pt idx="638" formatCode="0%">
                  <c:v>0</c:v>
                </c:pt>
                <c:pt idx="639" formatCode="0%">
                  <c:v>0</c:v>
                </c:pt>
                <c:pt idx="640" formatCode="0%">
                  <c:v>0</c:v>
                </c:pt>
                <c:pt idx="641" formatCode="0%">
                  <c:v>0</c:v>
                </c:pt>
                <c:pt idx="642" formatCode="0%">
                  <c:v>0</c:v>
                </c:pt>
                <c:pt idx="643" formatCode="0%">
                  <c:v>0</c:v>
                </c:pt>
                <c:pt idx="644" formatCode="0%">
                  <c:v>0</c:v>
                </c:pt>
                <c:pt idx="645" formatCode="0%">
                  <c:v>0</c:v>
                </c:pt>
                <c:pt idx="646" formatCode="0%">
                  <c:v>0</c:v>
                </c:pt>
                <c:pt idx="647" formatCode="0%">
                  <c:v>0</c:v>
                </c:pt>
                <c:pt idx="648" formatCode="0%">
                  <c:v>0</c:v>
                </c:pt>
                <c:pt idx="649" formatCode="0%">
                  <c:v>0</c:v>
                </c:pt>
                <c:pt idx="650" formatCode="0%">
                  <c:v>0</c:v>
                </c:pt>
                <c:pt idx="651" formatCode="0%">
                  <c:v>0</c:v>
                </c:pt>
                <c:pt idx="652" formatCode="0%">
                  <c:v>0</c:v>
                </c:pt>
                <c:pt idx="653" formatCode="0%">
                  <c:v>0</c:v>
                </c:pt>
                <c:pt idx="654" formatCode="0%">
                  <c:v>0</c:v>
                </c:pt>
                <c:pt idx="655" formatCode="0%">
                  <c:v>0</c:v>
                </c:pt>
                <c:pt idx="656" formatCode="0%">
                  <c:v>0</c:v>
                </c:pt>
                <c:pt idx="657" formatCode="0%">
                  <c:v>0</c:v>
                </c:pt>
                <c:pt idx="658" formatCode="0%">
                  <c:v>0</c:v>
                </c:pt>
                <c:pt idx="659" formatCode="0%">
                  <c:v>0</c:v>
                </c:pt>
                <c:pt idx="660" formatCode="0%">
                  <c:v>0</c:v>
                </c:pt>
                <c:pt idx="661" formatCode="0%">
                  <c:v>0</c:v>
                </c:pt>
                <c:pt idx="662" formatCode="0%">
                  <c:v>0</c:v>
                </c:pt>
                <c:pt idx="663" formatCode="0%">
                  <c:v>0</c:v>
                </c:pt>
                <c:pt idx="664" formatCode="0%">
                  <c:v>0</c:v>
                </c:pt>
                <c:pt idx="665" formatCode="0%">
                  <c:v>0</c:v>
                </c:pt>
                <c:pt idx="666" formatCode="0%">
                  <c:v>0</c:v>
                </c:pt>
                <c:pt idx="667" formatCode="0%">
                  <c:v>0</c:v>
                </c:pt>
                <c:pt idx="668" formatCode="0%">
                  <c:v>0</c:v>
                </c:pt>
                <c:pt idx="669" formatCode="0%">
                  <c:v>0</c:v>
                </c:pt>
                <c:pt idx="670" formatCode="0%">
                  <c:v>0</c:v>
                </c:pt>
                <c:pt idx="671" formatCode="0%">
                  <c:v>0</c:v>
                </c:pt>
                <c:pt idx="672" formatCode="0%">
                  <c:v>0</c:v>
                </c:pt>
                <c:pt idx="673" formatCode="0%">
                  <c:v>0</c:v>
                </c:pt>
                <c:pt idx="674" formatCode="0%">
                  <c:v>0</c:v>
                </c:pt>
                <c:pt idx="675" formatCode="0%">
                  <c:v>1.58263</c:v>
                </c:pt>
                <c:pt idx="676" formatCode="0%">
                  <c:v>0</c:v>
                </c:pt>
                <c:pt idx="677" formatCode="0%">
                  <c:v>0</c:v>
                </c:pt>
                <c:pt idx="678" formatCode="0%">
                  <c:v>0</c:v>
                </c:pt>
                <c:pt idx="679" formatCode="0%">
                  <c:v>0</c:v>
                </c:pt>
                <c:pt idx="680" formatCode="0%">
                  <c:v>0</c:v>
                </c:pt>
                <c:pt idx="681" formatCode="0%">
                  <c:v>0</c:v>
                </c:pt>
                <c:pt idx="682" formatCode="0%">
                  <c:v>0</c:v>
                </c:pt>
                <c:pt idx="683" formatCode="0%">
                  <c:v>0</c:v>
                </c:pt>
                <c:pt idx="684" formatCode="0%">
                  <c:v>0</c:v>
                </c:pt>
                <c:pt idx="685" formatCode="0%">
                  <c:v>0</c:v>
                </c:pt>
                <c:pt idx="686" formatCode="0%">
                  <c:v>0</c:v>
                </c:pt>
                <c:pt idx="687" formatCode="0%">
                  <c:v>0</c:v>
                </c:pt>
                <c:pt idx="688" formatCode="0%">
                  <c:v>0</c:v>
                </c:pt>
                <c:pt idx="689" formatCode="0%">
                  <c:v>0</c:v>
                </c:pt>
                <c:pt idx="690" formatCode="0%">
                  <c:v>0</c:v>
                </c:pt>
                <c:pt idx="691" formatCode="0%">
                  <c:v>0</c:v>
                </c:pt>
                <c:pt idx="692" formatCode="0%">
                  <c:v>0</c:v>
                </c:pt>
                <c:pt idx="693" formatCode="0%">
                  <c:v>0</c:v>
                </c:pt>
                <c:pt idx="694" formatCode="0%">
                  <c:v>0</c:v>
                </c:pt>
                <c:pt idx="695" formatCode="0%">
                  <c:v>0</c:v>
                </c:pt>
                <c:pt idx="696" formatCode="0%">
                  <c:v>0</c:v>
                </c:pt>
                <c:pt idx="697" formatCode="0%">
                  <c:v>0</c:v>
                </c:pt>
                <c:pt idx="698" formatCode="0%">
                  <c:v>0</c:v>
                </c:pt>
                <c:pt idx="699" formatCode="0%">
                  <c:v>0</c:v>
                </c:pt>
                <c:pt idx="700" formatCode="0%">
                  <c:v>0</c:v>
                </c:pt>
                <c:pt idx="701" formatCode="0%">
                  <c:v>0</c:v>
                </c:pt>
                <c:pt idx="702" formatCode="0%">
                  <c:v>0</c:v>
                </c:pt>
                <c:pt idx="703" formatCode="0%">
                  <c:v>0</c:v>
                </c:pt>
                <c:pt idx="704" formatCode="0%">
                  <c:v>0</c:v>
                </c:pt>
                <c:pt idx="705" formatCode="0%">
                  <c:v>0</c:v>
                </c:pt>
                <c:pt idx="706" formatCode="0%">
                  <c:v>0</c:v>
                </c:pt>
                <c:pt idx="707" formatCode="0%">
                  <c:v>0</c:v>
                </c:pt>
                <c:pt idx="708" formatCode="0%">
                  <c:v>0</c:v>
                </c:pt>
                <c:pt idx="709" formatCode="0%">
                  <c:v>0</c:v>
                </c:pt>
                <c:pt idx="710" formatCode="0%">
                  <c:v>0</c:v>
                </c:pt>
                <c:pt idx="711" formatCode="0%">
                  <c:v>0</c:v>
                </c:pt>
                <c:pt idx="712" formatCode="0%">
                  <c:v>0</c:v>
                </c:pt>
                <c:pt idx="713" formatCode="0%">
                  <c:v>0</c:v>
                </c:pt>
                <c:pt idx="714" formatCode="0%">
                  <c:v>0</c:v>
                </c:pt>
                <c:pt idx="715" formatCode="0%">
                  <c:v>0</c:v>
                </c:pt>
                <c:pt idx="716" formatCode="0%">
                  <c:v>0</c:v>
                </c:pt>
                <c:pt idx="717" formatCode="0%">
                  <c:v>0</c:v>
                </c:pt>
                <c:pt idx="718" formatCode="0%">
                  <c:v>0</c:v>
                </c:pt>
                <c:pt idx="719" formatCode="0%">
                  <c:v>0</c:v>
                </c:pt>
                <c:pt idx="720" formatCode="0%">
                  <c:v>0</c:v>
                </c:pt>
                <c:pt idx="721" formatCode="0%">
                  <c:v>0</c:v>
                </c:pt>
                <c:pt idx="722" formatCode="0%">
                  <c:v>0</c:v>
                </c:pt>
                <c:pt idx="723" formatCode="0%">
                  <c:v>0</c:v>
                </c:pt>
                <c:pt idx="724" formatCode="0%">
                  <c:v>0</c:v>
                </c:pt>
                <c:pt idx="725" formatCode="0%">
                  <c:v>0</c:v>
                </c:pt>
                <c:pt idx="726" formatCode="0%">
                  <c:v>0</c:v>
                </c:pt>
                <c:pt idx="727" formatCode="0%">
                  <c:v>0</c:v>
                </c:pt>
                <c:pt idx="728" formatCode="0%">
                  <c:v>0</c:v>
                </c:pt>
                <c:pt idx="729" formatCode="0%">
                  <c:v>0</c:v>
                </c:pt>
                <c:pt idx="730" formatCode="0%">
                  <c:v>0</c:v>
                </c:pt>
                <c:pt idx="731" formatCode="0%">
                  <c:v>0</c:v>
                </c:pt>
                <c:pt idx="732" formatCode="0%">
                  <c:v>0</c:v>
                </c:pt>
                <c:pt idx="733" formatCode="0%">
                  <c:v>0</c:v>
                </c:pt>
                <c:pt idx="734" formatCode="0%">
                  <c:v>0</c:v>
                </c:pt>
                <c:pt idx="735" formatCode="0%">
                  <c:v>1.448477</c:v>
                </c:pt>
                <c:pt idx="736" formatCode="0%">
                  <c:v>0</c:v>
                </c:pt>
                <c:pt idx="737" formatCode="0%">
                  <c:v>0</c:v>
                </c:pt>
                <c:pt idx="738" formatCode="0%">
                  <c:v>0</c:v>
                </c:pt>
                <c:pt idx="739" formatCode="0%">
                  <c:v>0</c:v>
                </c:pt>
                <c:pt idx="740" formatCode="0%">
                  <c:v>0</c:v>
                </c:pt>
                <c:pt idx="741" formatCode="0%">
                  <c:v>0</c:v>
                </c:pt>
                <c:pt idx="742" formatCode="0%">
                  <c:v>0</c:v>
                </c:pt>
                <c:pt idx="743" formatCode="0%">
                  <c:v>0</c:v>
                </c:pt>
                <c:pt idx="744" formatCode="0%">
                  <c:v>0</c:v>
                </c:pt>
                <c:pt idx="745" formatCode="0%">
                  <c:v>0</c:v>
                </c:pt>
                <c:pt idx="746" formatCode="0%">
                  <c:v>0</c:v>
                </c:pt>
                <c:pt idx="747" formatCode="0%">
                  <c:v>0</c:v>
                </c:pt>
                <c:pt idx="748" formatCode="0%">
                  <c:v>0</c:v>
                </c:pt>
                <c:pt idx="749" formatCode="0%">
                  <c:v>0</c:v>
                </c:pt>
                <c:pt idx="750" formatCode="0%">
                  <c:v>0</c:v>
                </c:pt>
                <c:pt idx="751" formatCode="0%">
                  <c:v>0</c:v>
                </c:pt>
                <c:pt idx="752" formatCode="0%">
                  <c:v>0</c:v>
                </c:pt>
                <c:pt idx="753" formatCode="0%">
                  <c:v>0</c:v>
                </c:pt>
                <c:pt idx="754" formatCode="0%">
                  <c:v>0</c:v>
                </c:pt>
                <c:pt idx="755" formatCode="0%">
                  <c:v>0</c:v>
                </c:pt>
                <c:pt idx="756" formatCode="0%">
                  <c:v>0</c:v>
                </c:pt>
                <c:pt idx="757" formatCode="0%">
                  <c:v>0</c:v>
                </c:pt>
                <c:pt idx="758" formatCode="0%">
                  <c:v>0</c:v>
                </c:pt>
                <c:pt idx="759" formatCode="0%">
                  <c:v>0</c:v>
                </c:pt>
                <c:pt idx="760" formatCode="0%">
                  <c:v>0</c:v>
                </c:pt>
                <c:pt idx="761" formatCode="0%">
                  <c:v>0</c:v>
                </c:pt>
                <c:pt idx="762" formatCode="0%">
                  <c:v>0</c:v>
                </c:pt>
                <c:pt idx="763" formatCode="0%">
                  <c:v>0</c:v>
                </c:pt>
                <c:pt idx="764" formatCode="0%">
                  <c:v>0</c:v>
                </c:pt>
                <c:pt idx="765" formatCode="0%">
                  <c:v>0</c:v>
                </c:pt>
                <c:pt idx="766" formatCode="0%">
                  <c:v>0</c:v>
                </c:pt>
                <c:pt idx="767" formatCode="0%">
                  <c:v>0</c:v>
                </c:pt>
                <c:pt idx="768" formatCode="0%">
                  <c:v>0</c:v>
                </c:pt>
                <c:pt idx="769" formatCode="0%">
                  <c:v>0</c:v>
                </c:pt>
                <c:pt idx="770" formatCode="0%">
                  <c:v>0</c:v>
                </c:pt>
                <c:pt idx="771" formatCode="0%">
                  <c:v>0</c:v>
                </c:pt>
                <c:pt idx="772" formatCode="0%">
                  <c:v>0</c:v>
                </c:pt>
                <c:pt idx="773" formatCode="0%">
                  <c:v>0</c:v>
                </c:pt>
                <c:pt idx="774" formatCode="0%">
                  <c:v>0</c:v>
                </c:pt>
                <c:pt idx="775" formatCode="0%">
                  <c:v>0</c:v>
                </c:pt>
                <c:pt idx="776" formatCode="0%">
                  <c:v>0</c:v>
                </c:pt>
                <c:pt idx="777" formatCode="0%">
                  <c:v>0</c:v>
                </c:pt>
                <c:pt idx="778" formatCode="0%">
                  <c:v>0</c:v>
                </c:pt>
                <c:pt idx="779" formatCode="0%">
                  <c:v>0</c:v>
                </c:pt>
                <c:pt idx="780" formatCode="0%">
                  <c:v>0</c:v>
                </c:pt>
                <c:pt idx="781" formatCode="0%">
                  <c:v>0</c:v>
                </c:pt>
                <c:pt idx="782" formatCode="0%">
                  <c:v>0</c:v>
                </c:pt>
                <c:pt idx="783" formatCode="0%">
                  <c:v>0</c:v>
                </c:pt>
                <c:pt idx="784" formatCode="0%">
                  <c:v>0</c:v>
                </c:pt>
                <c:pt idx="785" formatCode="0%">
                  <c:v>0</c:v>
                </c:pt>
                <c:pt idx="786" formatCode="0%">
                  <c:v>0.64827600000000007</c:v>
                </c:pt>
                <c:pt idx="787" formatCode="0%">
                  <c:v>0</c:v>
                </c:pt>
                <c:pt idx="788" formatCode="0%">
                  <c:v>0</c:v>
                </c:pt>
                <c:pt idx="789" formatCode="0%">
                  <c:v>0</c:v>
                </c:pt>
                <c:pt idx="790" formatCode="0%">
                  <c:v>0</c:v>
                </c:pt>
                <c:pt idx="791" formatCode="0%">
                  <c:v>0</c:v>
                </c:pt>
                <c:pt idx="792" formatCode="0%">
                  <c:v>0</c:v>
                </c:pt>
                <c:pt idx="793" formatCode="0%">
                  <c:v>0</c:v>
                </c:pt>
                <c:pt idx="794" formatCode="0%">
                  <c:v>0</c:v>
                </c:pt>
                <c:pt idx="795" formatCode="0%">
                  <c:v>0</c:v>
                </c:pt>
                <c:pt idx="796" formatCode="0%">
                  <c:v>0</c:v>
                </c:pt>
                <c:pt idx="797" formatCode="0%">
                  <c:v>0</c:v>
                </c:pt>
                <c:pt idx="798" formatCode="0%">
                  <c:v>0</c:v>
                </c:pt>
                <c:pt idx="799" formatCode="0%">
                  <c:v>0</c:v>
                </c:pt>
                <c:pt idx="800" formatCode="0%">
                  <c:v>0</c:v>
                </c:pt>
                <c:pt idx="801" formatCode="0%">
                  <c:v>0</c:v>
                </c:pt>
                <c:pt idx="802" formatCode="0%">
                  <c:v>0</c:v>
                </c:pt>
                <c:pt idx="803" formatCode="0%">
                  <c:v>0</c:v>
                </c:pt>
                <c:pt idx="804" formatCode="0%">
                  <c:v>0</c:v>
                </c:pt>
                <c:pt idx="805" formatCode="0%">
                  <c:v>0</c:v>
                </c:pt>
                <c:pt idx="806" formatCode="0%">
                  <c:v>0</c:v>
                </c:pt>
                <c:pt idx="807" formatCode="0%">
                  <c:v>0</c:v>
                </c:pt>
                <c:pt idx="808" formatCode="0%">
                  <c:v>0</c:v>
                </c:pt>
                <c:pt idx="809" formatCode="0%">
                  <c:v>0</c:v>
                </c:pt>
                <c:pt idx="810" formatCode="0%">
                  <c:v>0</c:v>
                </c:pt>
                <c:pt idx="811" formatCode="0%">
                  <c:v>0</c:v>
                </c:pt>
                <c:pt idx="812" formatCode="0%">
                  <c:v>0</c:v>
                </c:pt>
                <c:pt idx="813" formatCode="0%">
                  <c:v>0</c:v>
                </c:pt>
                <c:pt idx="814" formatCode="0%">
                  <c:v>0.97956900000000002</c:v>
                </c:pt>
                <c:pt idx="815" formatCode="0%">
                  <c:v>0</c:v>
                </c:pt>
                <c:pt idx="816" formatCode="0%">
                  <c:v>0</c:v>
                </c:pt>
                <c:pt idx="817" formatCode="0%">
                  <c:v>0</c:v>
                </c:pt>
                <c:pt idx="818" formatCode="0%">
                  <c:v>0</c:v>
                </c:pt>
                <c:pt idx="819" formatCode="0%">
                  <c:v>1.814443</c:v>
                </c:pt>
                <c:pt idx="820" formatCode="0%">
                  <c:v>0</c:v>
                </c:pt>
                <c:pt idx="821" formatCode="0%">
                  <c:v>0</c:v>
                </c:pt>
                <c:pt idx="822" formatCode="0%">
                  <c:v>0</c:v>
                </c:pt>
                <c:pt idx="823" formatCode="0%">
                  <c:v>0</c:v>
                </c:pt>
                <c:pt idx="824" formatCode="0%">
                  <c:v>1.3716300000000001</c:v>
                </c:pt>
                <c:pt idx="825" formatCode="0%">
                  <c:v>0</c:v>
                </c:pt>
                <c:pt idx="826" formatCode="0%">
                  <c:v>0</c:v>
                </c:pt>
                <c:pt idx="827" formatCode="0%">
                  <c:v>0</c:v>
                </c:pt>
                <c:pt idx="828" formatCode="0%">
                  <c:v>0</c:v>
                </c:pt>
                <c:pt idx="829" formatCode="0%">
                  <c:v>0</c:v>
                </c:pt>
                <c:pt idx="830" formatCode="0%">
                  <c:v>0</c:v>
                </c:pt>
                <c:pt idx="831" formatCode="0%">
                  <c:v>0</c:v>
                </c:pt>
                <c:pt idx="832" formatCode="0%">
                  <c:v>0</c:v>
                </c:pt>
                <c:pt idx="833" formatCode="0%">
                  <c:v>0</c:v>
                </c:pt>
                <c:pt idx="834" formatCode="0%">
                  <c:v>0</c:v>
                </c:pt>
                <c:pt idx="835" formatCode="0%">
                  <c:v>0</c:v>
                </c:pt>
                <c:pt idx="836" formatCode="0%">
                  <c:v>0</c:v>
                </c:pt>
                <c:pt idx="837" formatCode="0%">
                  <c:v>0</c:v>
                </c:pt>
                <c:pt idx="838" formatCode="0%">
                  <c:v>0</c:v>
                </c:pt>
                <c:pt idx="839" formatCode="0%">
                  <c:v>0</c:v>
                </c:pt>
                <c:pt idx="840" formatCode="0%">
                  <c:v>0</c:v>
                </c:pt>
                <c:pt idx="841" formatCode="0%">
                  <c:v>0</c:v>
                </c:pt>
                <c:pt idx="842" formatCode="0%">
                  <c:v>0</c:v>
                </c:pt>
                <c:pt idx="843" formatCode="0%">
                  <c:v>0</c:v>
                </c:pt>
                <c:pt idx="844" formatCode="0%">
                  <c:v>0</c:v>
                </c:pt>
                <c:pt idx="845" formatCode="0%">
                  <c:v>0</c:v>
                </c:pt>
                <c:pt idx="846" formatCode="0%">
                  <c:v>0</c:v>
                </c:pt>
                <c:pt idx="847" formatCode="0%">
                  <c:v>0</c:v>
                </c:pt>
                <c:pt idx="848" formatCode="0%">
                  <c:v>0</c:v>
                </c:pt>
                <c:pt idx="849" formatCode="0%">
                  <c:v>0</c:v>
                </c:pt>
                <c:pt idx="850" formatCode="0%">
                  <c:v>0</c:v>
                </c:pt>
                <c:pt idx="851" formatCode="0%">
                  <c:v>0</c:v>
                </c:pt>
                <c:pt idx="852" formatCode="0%">
                  <c:v>0</c:v>
                </c:pt>
                <c:pt idx="853" formatCode="0%">
                  <c:v>0</c:v>
                </c:pt>
                <c:pt idx="854" formatCode="0%">
                  <c:v>0</c:v>
                </c:pt>
                <c:pt idx="855" formatCode="0%">
                  <c:v>0</c:v>
                </c:pt>
                <c:pt idx="856" formatCode="0%">
                  <c:v>0</c:v>
                </c:pt>
                <c:pt idx="857" formatCode="0%">
                  <c:v>0</c:v>
                </c:pt>
                <c:pt idx="858" formatCode="0%">
                  <c:v>0</c:v>
                </c:pt>
                <c:pt idx="859" formatCode="0%">
                  <c:v>0</c:v>
                </c:pt>
                <c:pt idx="860" formatCode="0%">
                  <c:v>0</c:v>
                </c:pt>
                <c:pt idx="861" formatCode="0%">
                  <c:v>0</c:v>
                </c:pt>
                <c:pt idx="862" formatCode="0%">
                  <c:v>0</c:v>
                </c:pt>
                <c:pt idx="863" formatCode="0%">
                  <c:v>0</c:v>
                </c:pt>
                <c:pt idx="864" formatCode="0%">
                  <c:v>0</c:v>
                </c:pt>
                <c:pt idx="865" formatCode="0%">
                  <c:v>0</c:v>
                </c:pt>
                <c:pt idx="866" formatCode="0%">
                  <c:v>0</c:v>
                </c:pt>
                <c:pt idx="867" formatCode="0%">
                  <c:v>0</c:v>
                </c:pt>
                <c:pt idx="868" formatCode="0%">
                  <c:v>0</c:v>
                </c:pt>
                <c:pt idx="869" formatCode="0%">
                  <c:v>0</c:v>
                </c:pt>
                <c:pt idx="870" formatCode="0%">
                  <c:v>0</c:v>
                </c:pt>
                <c:pt idx="871" formatCode="0%">
                  <c:v>0</c:v>
                </c:pt>
                <c:pt idx="872" formatCode="0%">
                  <c:v>0</c:v>
                </c:pt>
                <c:pt idx="873" formatCode="0%">
                  <c:v>0</c:v>
                </c:pt>
                <c:pt idx="874" formatCode="0%">
                  <c:v>0</c:v>
                </c:pt>
                <c:pt idx="875" formatCode="0%">
                  <c:v>0</c:v>
                </c:pt>
                <c:pt idx="876" formatCode="0%">
                  <c:v>0</c:v>
                </c:pt>
                <c:pt idx="877" formatCode="0%">
                  <c:v>0</c:v>
                </c:pt>
                <c:pt idx="878" formatCode="0%">
                  <c:v>0</c:v>
                </c:pt>
                <c:pt idx="879" formatCode="0%">
                  <c:v>0</c:v>
                </c:pt>
                <c:pt idx="880" formatCode="0%">
                  <c:v>0</c:v>
                </c:pt>
                <c:pt idx="881" formatCode="0%">
                  <c:v>0</c:v>
                </c:pt>
                <c:pt idx="882" formatCode="0%">
                  <c:v>0</c:v>
                </c:pt>
                <c:pt idx="883" formatCode="0%">
                  <c:v>0</c:v>
                </c:pt>
                <c:pt idx="884" formatCode="0%">
                  <c:v>0</c:v>
                </c:pt>
                <c:pt idx="885" formatCode="0%">
                  <c:v>0</c:v>
                </c:pt>
                <c:pt idx="886" formatCode="0%">
                  <c:v>0</c:v>
                </c:pt>
                <c:pt idx="887" formatCode="0%">
                  <c:v>0</c:v>
                </c:pt>
                <c:pt idx="888" formatCode="0%">
                  <c:v>0</c:v>
                </c:pt>
                <c:pt idx="889" formatCode="0%">
                  <c:v>0</c:v>
                </c:pt>
                <c:pt idx="890" formatCode="0%">
                  <c:v>0</c:v>
                </c:pt>
                <c:pt idx="891" formatCode="0%">
                  <c:v>0</c:v>
                </c:pt>
                <c:pt idx="892" formatCode="0%">
                  <c:v>0</c:v>
                </c:pt>
                <c:pt idx="893" formatCode="0%">
                  <c:v>0</c:v>
                </c:pt>
                <c:pt idx="894" formatCode="0%">
                  <c:v>0</c:v>
                </c:pt>
                <c:pt idx="895" formatCode="0%">
                  <c:v>0</c:v>
                </c:pt>
                <c:pt idx="896" formatCode="0%">
                  <c:v>0</c:v>
                </c:pt>
                <c:pt idx="897" formatCode="0%">
                  <c:v>0</c:v>
                </c:pt>
                <c:pt idx="898" formatCode="0%">
                  <c:v>0</c:v>
                </c:pt>
                <c:pt idx="899" formatCode="0%">
                  <c:v>0</c:v>
                </c:pt>
                <c:pt idx="900" formatCode="0%">
                  <c:v>0</c:v>
                </c:pt>
                <c:pt idx="901" formatCode="0%">
                  <c:v>0</c:v>
                </c:pt>
                <c:pt idx="902" formatCode="0%">
                  <c:v>0</c:v>
                </c:pt>
                <c:pt idx="903" formatCode="0%">
                  <c:v>0</c:v>
                </c:pt>
                <c:pt idx="904" formatCode="0%">
                  <c:v>0</c:v>
                </c:pt>
                <c:pt idx="905" formatCode="0%">
                  <c:v>0</c:v>
                </c:pt>
                <c:pt idx="906" formatCode="0%">
                  <c:v>0</c:v>
                </c:pt>
                <c:pt idx="907" formatCode="0%">
                  <c:v>0</c:v>
                </c:pt>
                <c:pt idx="908" formatCode="0%">
                  <c:v>0</c:v>
                </c:pt>
                <c:pt idx="909" formatCode="0%">
                  <c:v>0</c:v>
                </c:pt>
                <c:pt idx="910" formatCode="0%">
                  <c:v>0</c:v>
                </c:pt>
                <c:pt idx="911" formatCode="0%">
                  <c:v>0</c:v>
                </c:pt>
                <c:pt idx="912" formatCode="0%">
                  <c:v>0</c:v>
                </c:pt>
                <c:pt idx="913" formatCode="0%">
                  <c:v>0</c:v>
                </c:pt>
                <c:pt idx="914" formatCode="0%">
                  <c:v>0</c:v>
                </c:pt>
                <c:pt idx="915" formatCode="0%">
                  <c:v>0</c:v>
                </c:pt>
                <c:pt idx="916" formatCode="0%">
                  <c:v>0</c:v>
                </c:pt>
                <c:pt idx="917" formatCode="0%">
                  <c:v>0</c:v>
                </c:pt>
                <c:pt idx="918" formatCode="0%">
                  <c:v>0</c:v>
                </c:pt>
                <c:pt idx="919" formatCode="0%">
                  <c:v>0</c:v>
                </c:pt>
                <c:pt idx="920" formatCode="0%">
                  <c:v>0</c:v>
                </c:pt>
                <c:pt idx="921" formatCode="0%">
                  <c:v>0</c:v>
                </c:pt>
                <c:pt idx="922" formatCode="0%">
                  <c:v>0</c:v>
                </c:pt>
                <c:pt idx="923" formatCode="0%">
                  <c:v>0</c:v>
                </c:pt>
                <c:pt idx="924" formatCode="0%">
                  <c:v>0</c:v>
                </c:pt>
                <c:pt idx="925" formatCode="0%">
                  <c:v>0</c:v>
                </c:pt>
                <c:pt idx="926" formatCode="0%">
                  <c:v>0</c:v>
                </c:pt>
                <c:pt idx="927" formatCode="0%">
                  <c:v>0</c:v>
                </c:pt>
                <c:pt idx="928" formatCode="0%">
                  <c:v>0</c:v>
                </c:pt>
                <c:pt idx="929" formatCode="0%">
                  <c:v>0</c:v>
                </c:pt>
                <c:pt idx="930" formatCode="0%">
                  <c:v>0</c:v>
                </c:pt>
                <c:pt idx="931" formatCode="0%">
                  <c:v>0</c:v>
                </c:pt>
                <c:pt idx="932" formatCode="0%">
                  <c:v>0</c:v>
                </c:pt>
                <c:pt idx="933" formatCode="0%">
                  <c:v>0</c:v>
                </c:pt>
                <c:pt idx="934" formatCode="0%">
                  <c:v>0</c:v>
                </c:pt>
                <c:pt idx="935" formatCode="0%">
                  <c:v>0</c:v>
                </c:pt>
                <c:pt idx="936" formatCode="0%">
                  <c:v>0</c:v>
                </c:pt>
                <c:pt idx="937" formatCode="0%">
                  <c:v>0</c:v>
                </c:pt>
                <c:pt idx="938" formatCode="0%">
                  <c:v>0</c:v>
                </c:pt>
                <c:pt idx="939" formatCode="0%">
                  <c:v>0</c:v>
                </c:pt>
                <c:pt idx="940" formatCode="0%">
                  <c:v>0</c:v>
                </c:pt>
                <c:pt idx="941" formatCode="0%">
                  <c:v>0</c:v>
                </c:pt>
                <c:pt idx="942" formatCode="0%">
                  <c:v>0</c:v>
                </c:pt>
                <c:pt idx="943" formatCode="0%">
                  <c:v>0</c:v>
                </c:pt>
                <c:pt idx="944" formatCode="0%">
                  <c:v>0</c:v>
                </c:pt>
                <c:pt idx="945" formatCode="0%">
                  <c:v>0</c:v>
                </c:pt>
                <c:pt idx="946" formatCode="0%">
                  <c:v>0</c:v>
                </c:pt>
                <c:pt idx="947" formatCode="0%">
                  <c:v>0</c:v>
                </c:pt>
                <c:pt idx="948" formatCode="0%">
                  <c:v>0</c:v>
                </c:pt>
                <c:pt idx="949" formatCode="0%">
                  <c:v>0</c:v>
                </c:pt>
                <c:pt idx="950" formatCode="0%">
                  <c:v>0</c:v>
                </c:pt>
                <c:pt idx="951" formatCode="0%">
                  <c:v>0</c:v>
                </c:pt>
                <c:pt idx="952" formatCode="0%">
                  <c:v>0</c:v>
                </c:pt>
                <c:pt idx="953" formatCode="0%">
                  <c:v>0</c:v>
                </c:pt>
                <c:pt idx="954" formatCode="0%">
                  <c:v>0</c:v>
                </c:pt>
                <c:pt idx="955" formatCode="0%">
                  <c:v>0</c:v>
                </c:pt>
                <c:pt idx="956" formatCode="0%">
                  <c:v>0</c:v>
                </c:pt>
                <c:pt idx="957" formatCode="0%">
                  <c:v>0</c:v>
                </c:pt>
                <c:pt idx="958" formatCode="0%">
                  <c:v>0</c:v>
                </c:pt>
                <c:pt idx="959" formatCode="0%">
                  <c:v>0</c:v>
                </c:pt>
                <c:pt idx="960" formatCode="0%">
                  <c:v>0</c:v>
                </c:pt>
                <c:pt idx="961" formatCode="0%">
                  <c:v>0</c:v>
                </c:pt>
                <c:pt idx="962" formatCode="0%">
                  <c:v>0</c:v>
                </c:pt>
                <c:pt idx="963" formatCode="0%">
                  <c:v>0</c:v>
                </c:pt>
                <c:pt idx="964" formatCode="0%">
                  <c:v>0</c:v>
                </c:pt>
                <c:pt idx="965" formatCode="0%">
                  <c:v>0</c:v>
                </c:pt>
                <c:pt idx="966" formatCode="0%">
                  <c:v>0</c:v>
                </c:pt>
                <c:pt idx="967" formatCode="0%">
                  <c:v>0</c:v>
                </c:pt>
                <c:pt idx="968" formatCode="0%">
                  <c:v>0</c:v>
                </c:pt>
                <c:pt idx="969" formatCode="0%">
                  <c:v>0</c:v>
                </c:pt>
                <c:pt idx="970" formatCode="0%">
                  <c:v>0</c:v>
                </c:pt>
                <c:pt idx="971" formatCode="0%">
                  <c:v>0</c:v>
                </c:pt>
                <c:pt idx="972" formatCode="0%">
                  <c:v>0</c:v>
                </c:pt>
                <c:pt idx="973" formatCode="0%">
                  <c:v>0</c:v>
                </c:pt>
                <c:pt idx="974" formatCode="0%">
                  <c:v>0.6975579999999999</c:v>
                </c:pt>
                <c:pt idx="975" formatCode="0%">
                  <c:v>0</c:v>
                </c:pt>
                <c:pt idx="976" formatCode="0%">
                  <c:v>0</c:v>
                </c:pt>
                <c:pt idx="977" formatCode="0%">
                  <c:v>0</c:v>
                </c:pt>
                <c:pt idx="978" formatCode="0%">
                  <c:v>0</c:v>
                </c:pt>
                <c:pt idx="979" formatCode="0%">
                  <c:v>0</c:v>
                </c:pt>
                <c:pt idx="980" formatCode="0%">
                  <c:v>0</c:v>
                </c:pt>
                <c:pt idx="981" formatCode="0%">
                  <c:v>0</c:v>
                </c:pt>
                <c:pt idx="982" formatCode="0%">
                  <c:v>0</c:v>
                </c:pt>
                <c:pt idx="983" formatCode="0%">
                  <c:v>0</c:v>
                </c:pt>
                <c:pt idx="984" formatCode="0%">
                  <c:v>0</c:v>
                </c:pt>
                <c:pt idx="985" formatCode="0%">
                  <c:v>0</c:v>
                </c:pt>
                <c:pt idx="986" formatCode="0%">
                  <c:v>0</c:v>
                </c:pt>
                <c:pt idx="987" formatCode="0%">
                  <c:v>0</c:v>
                </c:pt>
                <c:pt idx="988" formatCode="0%">
                  <c:v>0</c:v>
                </c:pt>
                <c:pt idx="989" formatCode="0%">
                  <c:v>0</c:v>
                </c:pt>
                <c:pt idx="990" formatCode="0%">
                  <c:v>0</c:v>
                </c:pt>
                <c:pt idx="991" formatCode="0%">
                  <c:v>0</c:v>
                </c:pt>
                <c:pt idx="992" formatCode="0%">
                  <c:v>0</c:v>
                </c:pt>
                <c:pt idx="993" formatCode="0%">
                  <c:v>0</c:v>
                </c:pt>
                <c:pt idx="994" formatCode="0%">
                  <c:v>0</c:v>
                </c:pt>
                <c:pt idx="995" formatCode="0%">
                  <c:v>0</c:v>
                </c:pt>
                <c:pt idx="996" formatCode="0%">
                  <c:v>0</c:v>
                </c:pt>
                <c:pt idx="997" formatCode="0%">
                  <c:v>0</c:v>
                </c:pt>
                <c:pt idx="998" formatCode="0%">
                  <c:v>0</c:v>
                </c:pt>
                <c:pt idx="999" formatCode="0%">
                  <c:v>0</c:v>
                </c:pt>
                <c:pt idx="1000" formatCode="0%">
                  <c:v>0</c:v>
                </c:pt>
                <c:pt idx="1001" formatCode="0%">
                  <c:v>0</c:v>
                </c:pt>
                <c:pt idx="1002" formatCode="0%">
                  <c:v>0</c:v>
                </c:pt>
                <c:pt idx="1003" formatCode="0%">
                  <c:v>0</c:v>
                </c:pt>
                <c:pt idx="1004" formatCode="0%">
                  <c:v>0</c:v>
                </c:pt>
                <c:pt idx="1005" formatCode="0%">
                  <c:v>0</c:v>
                </c:pt>
                <c:pt idx="1006" formatCode="0%">
                  <c:v>0</c:v>
                </c:pt>
                <c:pt idx="1007" formatCode="0%">
                  <c:v>0</c:v>
                </c:pt>
                <c:pt idx="1008" formatCode="0%">
                  <c:v>0</c:v>
                </c:pt>
                <c:pt idx="1009" formatCode="0%">
                  <c:v>0</c:v>
                </c:pt>
                <c:pt idx="1010" formatCode="0%">
                  <c:v>0</c:v>
                </c:pt>
                <c:pt idx="1011" formatCode="0%">
                  <c:v>0</c:v>
                </c:pt>
                <c:pt idx="1012" formatCode="0%">
                  <c:v>0</c:v>
                </c:pt>
                <c:pt idx="1013" formatCode="0%">
                  <c:v>0</c:v>
                </c:pt>
                <c:pt idx="1014" formatCode="0%">
                  <c:v>0</c:v>
                </c:pt>
                <c:pt idx="1015" formatCode="0%">
                  <c:v>0</c:v>
                </c:pt>
                <c:pt idx="1016" formatCode="0%">
                  <c:v>0</c:v>
                </c:pt>
                <c:pt idx="1017" formatCode="0%">
                  <c:v>0</c:v>
                </c:pt>
                <c:pt idx="1018" formatCode="0%">
                  <c:v>0</c:v>
                </c:pt>
                <c:pt idx="1019" formatCode="0%">
                  <c:v>0</c:v>
                </c:pt>
                <c:pt idx="1020" formatCode="0%">
                  <c:v>0</c:v>
                </c:pt>
                <c:pt idx="1021" formatCode="0%">
                  <c:v>0</c:v>
                </c:pt>
                <c:pt idx="1022" formatCode="0%">
                  <c:v>0</c:v>
                </c:pt>
                <c:pt idx="1023" formatCode="0%">
                  <c:v>0</c:v>
                </c:pt>
                <c:pt idx="1024" formatCode="0%">
                  <c:v>1.3119749999999999</c:v>
                </c:pt>
                <c:pt idx="1025" formatCode="0%">
                  <c:v>0</c:v>
                </c:pt>
                <c:pt idx="1026" formatCode="0%">
                  <c:v>0</c:v>
                </c:pt>
                <c:pt idx="1027" formatCode="0%">
                  <c:v>0</c:v>
                </c:pt>
                <c:pt idx="1028" formatCode="0%">
                  <c:v>0</c:v>
                </c:pt>
                <c:pt idx="1029" formatCode="0%">
                  <c:v>0</c:v>
                </c:pt>
                <c:pt idx="1030" formatCode="0%">
                  <c:v>0</c:v>
                </c:pt>
                <c:pt idx="1031" formatCode="0%">
                  <c:v>0</c:v>
                </c:pt>
                <c:pt idx="1032" formatCode="0%">
                  <c:v>0</c:v>
                </c:pt>
                <c:pt idx="1033" formatCode="0%">
                  <c:v>0</c:v>
                </c:pt>
                <c:pt idx="1034" formatCode="0%">
                  <c:v>0</c:v>
                </c:pt>
                <c:pt idx="1035" formatCode="0%">
                  <c:v>0</c:v>
                </c:pt>
                <c:pt idx="1036" formatCode="0%">
                  <c:v>0</c:v>
                </c:pt>
                <c:pt idx="1037" formatCode="0%">
                  <c:v>0</c:v>
                </c:pt>
                <c:pt idx="1038" formatCode="0%">
                  <c:v>0</c:v>
                </c:pt>
                <c:pt idx="1039" formatCode="0%">
                  <c:v>0</c:v>
                </c:pt>
                <c:pt idx="1040" formatCode="0%">
                  <c:v>0</c:v>
                </c:pt>
                <c:pt idx="1041" formatCode="0%">
                  <c:v>0</c:v>
                </c:pt>
                <c:pt idx="1042" formatCode="0%">
                  <c:v>0</c:v>
                </c:pt>
                <c:pt idx="1043" formatCode="0%">
                  <c:v>0</c:v>
                </c:pt>
                <c:pt idx="1044" formatCode="0%">
                  <c:v>0</c:v>
                </c:pt>
                <c:pt idx="1045" formatCode="0%">
                  <c:v>0</c:v>
                </c:pt>
                <c:pt idx="1046" formatCode="0%">
                  <c:v>0</c:v>
                </c:pt>
                <c:pt idx="1047" formatCode="0%">
                  <c:v>0</c:v>
                </c:pt>
                <c:pt idx="1048" formatCode="0%">
                  <c:v>0</c:v>
                </c:pt>
                <c:pt idx="1049" formatCode="0%">
                  <c:v>0</c:v>
                </c:pt>
                <c:pt idx="1050" formatCode="0%">
                  <c:v>0</c:v>
                </c:pt>
                <c:pt idx="1051" formatCode="0%">
                  <c:v>0</c:v>
                </c:pt>
                <c:pt idx="1052" formatCode="0%">
                  <c:v>0</c:v>
                </c:pt>
                <c:pt idx="1053" formatCode="0%">
                  <c:v>0</c:v>
                </c:pt>
                <c:pt idx="1054" formatCode="0%">
                  <c:v>0</c:v>
                </c:pt>
                <c:pt idx="1055" formatCode="0%">
                  <c:v>0</c:v>
                </c:pt>
                <c:pt idx="1056" formatCode="0%">
                  <c:v>0</c:v>
                </c:pt>
                <c:pt idx="1057" formatCode="0%">
                  <c:v>0</c:v>
                </c:pt>
                <c:pt idx="1058" formatCode="0%">
                  <c:v>0</c:v>
                </c:pt>
                <c:pt idx="1059" formatCode="0%">
                  <c:v>0</c:v>
                </c:pt>
                <c:pt idx="1060" formatCode="0%">
                  <c:v>0</c:v>
                </c:pt>
                <c:pt idx="1061" formatCode="0%">
                  <c:v>0</c:v>
                </c:pt>
                <c:pt idx="1062" formatCode="0%">
                  <c:v>0</c:v>
                </c:pt>
                <c:pt idx="1063" formatCode="0%">
                  <c:v>0</c:v>
                </c:pt>
                <c:pt idx="1064" formatCode="0%">
                  <c:v>1.9500440000000001</c:v>
                </c:pt>
                <c:pt idx="1065" formatCode="0%">
                  <c:v>0</c:v>
                </c:pt>
                <c:pt idx="1066" formatCode="0%">
                  <c:v>0</c:v>
                </c:pt>
                <c:pt idx="1067" formatCode="0%">
                  <c:v>0</c:v>
                </c:pt>
                <c:pt idx="1068" formatCode="0%">
                  <c:v>0</c:v>
                </c:pt>
                <c:pt idx="1069" formatCode="0%">
                  <c:v>0</c:v>
                </c:pt>
                <c:pt idx="1070" formatCode="0%">
                  <c:v>1.0561510000000001</c:v>
                </c:pt>
                <c:pt idx="1071" formatCode="0%">
                  <c:v>0</c:v>
                </c:pt>
                <c:pt idx="1072" formatCode="0%">
                  <c:v>0</c:v>
                </c:pt>
                <c:pt idx="1073" formatCode="0%">
                  <c:v>0</c:v>
                </c:pt>
                <c:pt idx="1074" formatCode="0%">
                  <c:v>0</c:v>
                </c:pt>
                <c:pt idx="1075" formatCode="0%">
                  <c:v>0</c:v>
                </c:pt>
                <c:pt idx="1076" formatCode="0%">
                  <c:v>0</c:v>
                </c:pt>
                <c:pt idx="1077" formatCode="0%">
                  <c:v>0</c:v>
                </c:pt>
                <c:pt idx="1078" formatCode="0%">
                  <c:v>0</c:v>
                </c:pt>
                <c:pt idx="1079" formatCode="0%">
                  <c:v>0</c:v>
                </c:pt>
                <c:pt idx="1080" formatCode="0%">
                  <c:v>0</c:v>
                </c:pt>
                <c:pt idx="1081" formatCode="0%">
                  <c:v>0</c:v>
                </c:pt>
                <c:pt idx="1082" formatCode="0%">
                  <c:v>0</c:v>
                </c:pt>
                <c:pt idx="1083" formatCode="0%">
                  <c:v>0</c:v>
                </c:pt>
                <c:pt idx="1084" formatCode="0%">
                  <c:v>0</c:v>
                </c:pt>
                <c:pt idx="1085" formatCode="0%">
                  <c:v>0</c:v>
                </c:pt>
                <c:pt idx="1086" formatCode="0%">
                  <c:v>0</c:v>
                </c:pt>
                <c:pt idx="1087" formatCode="0%">
                  <c:v>0</c:v>
                </c:pt>
                <c:pt idx="1088" formatCode="0%">
                  <c:v>0</c:v>
                </c:pt>
                <c:pt idx="1089" formatCode="0%">
                  <c:v>0</c:v>
                </c:pt>
                <c:pt idx="1090" formatCode="0%">
                  <c:v>0</c:v>
                </c:pt>
                <c:pt idx="1091" formatCode="0%">
                  <c:v>0</c:v>
                </c:pt>
                <c:pt idx="1092" formatCode="0%">
                  <c:v>0</c:v>
                </c:pt>
                <c:pt idx="1093" formatCode="0%">
                  <c:v>0</c:v>
                </c:pt>
                <c:pt idx="1094" formatCode="0%">
                  <c:v>0</c:v>
                </c:pt>
                <c:pt idx="1095" formatCode="0%">
                  <c:v>0</c:v>
                </c:pt>
                <c:pt idx="1096" formatCode="0%">
                  <c:v>0</c:v>
                </c:pt>
                <c:pt idx="1097" formatCode="0%">
                  <c:v>0</c:v>
                </c:pt>
                <c:pt idx="1098" formatCode="0%">
                  <c:v>0</c:v>
                </c:pt>
                <c:pt idx="1099" formatCode="0%">
                  <c:v>0</c:v>
                </c:pt>
                <c:pt idx="1100" formatCode="0%">
                  <c:v>0</c:v>
                </c:pt>
                <c:pt idx="1101" formatCode="0%">
                  <c:v>0</c:v>
                </c:pt>
                <c:pt idx="1102" formatCode="0%">
                  <c:v>0</c:v>
                </c:pt>
                <c:pt idx="1103" formatCode="0%">
                  <c:v>0</c:v>
                </c:pt>
                <c:pt idx="1104" formatCode="0%">
                  <c:v>0</c:v>
                </c:pt>
                <c:pt idx="1105" formatCode="0%">
                  <c:v>0</c:v>
                </c:pt>
                <c:pt idx="1106" formatCode="0%">
                  <c:v>0</c:v>
                </c:pt>
                <c:pt idx="1107" formatCode="0%">
                  <c:v>0</c:v>
                </c:pt>
                <c:pt idx="1108" formatCode="0%">
                  <c:v>0</c:v>
                </c:pt>
                <c:pt idx="1109" formatCode="0%">
                  <c:v>0</c:v>
                </c:pt>
                <c:pt idx="1110" formatCode="0%">
                  <c:v>0</c:v>
                </c:pt>
                <c:pt idx="1111" formatCode="0%">
                  <c:v>0</c:v>
                </c:pt>
                <c:pt idx="1112" formatCode="0%">
                  <c:v>0</c:v>
                </c:pt>
                <c:pt idx="1113" formatCode="0%">
                  <c:v>0</c:v>
                </c:pt>
                <c:pt idx="1114" formatCode="0%">
                  <c:v>0</c:v>
                </c:pt>
                <c:pt idx="1115" formatCode="0%">
                  <c:v>0</c:v>
                </c:pt>
                <c:pt idx="1116" formatCode="0%">
                  <c:v>0</c:v>
                </c:pt>
                <c:pt idx="1117" formatCode="0%">
                  <c:v>0</c:v>
                </c:pt>
                <c:pt idx="1118" formatCode="0%">
                  <c:v>0</c:v>
                </c:pt>
                <c:pt idx="1119" formatCode="0%">
                  <c:v>0</c:v>
                </c:pt>
                <c:pt idx="1120" formatCode="0%">
                  <c:v>0</c:v>
                </c:pt>
                <c:pt idx="1121" formatCode="0%">
                  <c:v>0</c:v>
                </c:pt>
                <c:pt idx="1122" formatCode="0%">
                  <c:v>0</c:v>
                </c:pt>
                <c:pt idx="1123" formatCode="0%">
                  <c:v>0</c:v>
                </c:pt>
                <c:pt idx="1124" formatCode="0%">
                  <c:v>0</c:v>
                </c:pt>
                <c:pt idx="1125" formatCode="0%">
                  <c:v>0</c:v>
                </c:pt>
                <c:pt idx="1126" formatCode="0%">
                  <c:v>0</c:v>
                </c:pt>
                <c:pt idx="1127" formatCode="0%">
                  <c:v>0</c:v>
                </c:pt>
                <c:pt idx="1128" formatCode="0%">
                  <c:v>0</c:v>
                </c:pt>
                <c:pt idx="1129" formatCode="0%">
                  <c:v>0</c:v>
                </c:pt>
                <c:pt idx="1130" formatCode="0%">
                  <c:v>0</c:v>
                </c:pt>
                <c:pt idx="1131" formatCode="0%">
                  <c:v>0</c:v>
                </c:pt>
                <c:pt idx="1132" formatCode="0%">
                  <c:v>0</c:v>
                </c:pt>
                <c:pt idx="1133" formatCode="0%">
                  <c:v>0</c:v>
                </c:pt>
                <c:pt idx="1134" formatCode="0%">
                  <c:v>0</c:v>
                </c:pt>
                <c:pt idx="1135" formatCode="0%">
                  <c:v>0</c:v>
                </c:pt>
                <c:pt idx="1136" formatCode="0%">
                  <c:v>0</c:v>
                </c:pt>
                <c:pt idx="1137" formatCode="0%">
                  <c:v>0</c:v>
                </c:pt>
                <c:pt idx="1138" formatCode="0%">
                  <c:v>0</c:v>
                </c:pt>
                <c:pt idx="1139" formatCode="0%">
                  <c:v>0</c:v>
                </c:pt>
                <c:pt idx="1140" formatCode="0%">
                  <c:v>0</c:v>
                </c:pt>
                <c:pt idx="1141" formatCode="0%">
                  <c:v>0</c:v>
                </c:pt>
                <c:pt idx="1142" formatCode="0%">
                  <c:v>0</c:v>
                </c:pt>
                <c:pt idx="1143" formatCode="0%">
                  <c:v>0</c:v>
                </c:pt>
                <c:pt idx="1144" formatCode="0%">
                  <c:v>0</c:v>
                </c:pt>
                <c:pt idx="1145" formatCode="0%">
                  <c:v>0</c:v>
                </c:pt>
                <c:pt idx="1146" formatCode="0%">
                  <c:v>0</c:v>
                </c:pt>
                <c:pt idx="1147" formatCode="0%">
                  <c:v>0</c:v>
                </c:pt>
                <c:pt idx="1148" formatCode="0%">
                  <c:v>0.67558099999999999</c:v>
                </c:pt>
                <c:pt idx="1149" formatCode="0%">
                  <c:v>0</c:v>
                </c:pt>
                <c:pt idx="1150" formatCode="0%">
                  <c:v>0</c:v>
                </c:pt>
                <c:pt idx="1151" formatCode="0%">
                  <c:v>0</c:v>
                </c:pt>
                <c:pt idx="1152" formatCode="0%">
                  <c:v>0</c:v>
                </c:pt>
                <c:pt idx="1153" formatCode="0%">
                  <c:v>0.71022600000000002</c:v>
                </c:pt>
                <c:pt idx="1154" formatCode="0%">
                  <c:v>0</c:v>
                </c:pt>
                <c:pt idx="1155" formatCode="0%">
                  <c:v>0</c:v>
                </c:pt>
                <c:pt idx="1156" formatCode="0%">
                  <c:v>0</c:v>
                </c:pt>
                <c:pt idx="1157" formatCode="0%">
                  <c:v>0</c:v>
                </c:pt>
                <c:pt idx="1158" formatCode="0%">
                  <c:v>0</c:v>
                </c:pt>
                <c:pt idx="1159" formatCode="0%">
                  <c:v>0</c:v>
                </c:pt>
                <c:pt idx="1160" formatCode="0%">
                  <c:v>0</c:v>
                </c:pt>
                <c:pt idx="1161" formatCode="0%">
                  <c:v>0</c:v>
                </c:pt>
                <c:pt idx="1162" formatCode="0%">
                  <c:v>0</c:v>
                </c:pt>
                <c:pt idx="1163" formatCode="0%">
                  <c:v>0</c:v>
                </c:pt>
                <c:pt idx="1164" formatCode="0%">
                  <c:v>0</c:v>
                </c:pt>
                <c:pt idx="1165" formatCode="0%">
                  <c:v>0</c:v>
                </c:pt>
                <c:pt idx="1166" formatCode="0%">
                  <c:v>0</c:v>
                </c:pt>
                <c:pt idx="1167" formatCode="0%">
                  <c:v>0</c:v>
                </c:pt>
                <c:pt idx="1168" formatCode="0%">
                  <c:v>0</c:v>
                </c:pt>
                <c:pt idx="1169" formatCode="0%">
                  <c:v>0</c:v>
                </c:pt>
                <c:pt idx="1170" formatCode="0%">
                  <c:v>0</c:v>
                </c:pt>
                <c:pt idx="1171" formatCode="0%">
                  <c:v>0</c:v>
                </c:pt>
                <c:pt idx="1172" formatCode="0%">
                  <c:v>0</c:v>
                </c:pt>
                <c:pt idx="1173" formatCode="0%">
                  <c:v>0</c:v>
                </c:pt>
                <c:pt idx="1174" formatCode="0%">
                  <c:v>0</c:v>
                </c:pt>
                <c:pt idx="1175" formatCode="0%">
                  <c:v>0</c:v>
                </c:pt>
                <c:pt idx="1176" formatCode="0%">
                  <c:v>0</c:v>
                </c:pt>
                <c:pt idx="1177" formatCode="0%">
                  <c:v>0</c:v>
                </c:pt>
                <c:pt idx="1178" formatCode="0%">
                  <c:v>0</c:v>
                </c:pt>
                <c:pt idx="1179" formatCode="0%">
                  <c:v>0</c:v>
                </c:pt>
                <c:pt idx="1180" formatCode="0%">
                  <c:v>0</c:v>
                </c:pt>
                <c:pt idx="1181" formatCode="0%">
                  <c:v>0</c:v>
                </c:pt>
                <c:pt idx="1182" formatCode="0%">
                  <c:v>0</c:v>
                </c:pt>
                <c:pt idx="1183" formatCode="0%">
                  <c:v>0</c:v>
                </c:pt>
                <c:pt idx="1184" formatCode="0%">
                  <c:v>0</c:v>
                </c:pt>
                <c:pt idx="1185" formatCode="0%">
                  <c:v>0</c:v>
                </c:pt>
                <c:pt idx="1186" formatCode="0%">
                  <c:v>0</c:v>
                </c:pt>
                <c:pt idx="1187" formatCode="0%">
                  <c:v>0</c:v>
                </c:pt>
                <c:pt idx="1188" formatCode="0%">
                  <c:v>0</c:v>
                </c:pt>
                <c:pt idx="1189" formatCode="0%">
                  <c:v>0</c:v>
                </c:pt>
                <c:pt idx="1190" formatCode="0%">
                  <c:v>0</c:v>
                </c:pt>
                <c:pt idx="1191" formatCode="0%">
                  <c:v>0</c:v>
                </c:pt>
                <c:pt idx="1192" formatCode="0%">
                  <c:v>0</c:v>
                </c:pt>
                <c:pt idx="1193" formatCode="0%">
                  <c:v>0</c:v>
                </c:pt>
                <c:pt idx="1194" formatCode="0%">
                  <c:v>0</c:v>
                </c:pt>
                <c:pt idx="1195" formatCode="0%">
                  <c:v>0</c:v>
                </c:pt>
                <c:pt idx="1196" formatCode="0%">
                  <c:v>0</c:v>
                </c:pt>
                <c:pt idx="1197" formatCode="0%">
                  <c:v>0</c:v>
                </c:pt>
                <c:pt idx="1198" formatCode="0%">
                  <c:v>0</c:v>
                </c:pt>
                <c:pt idx="1199" formatCode="0%">
                  <c:v>0</c:v>
                </c:pt>
                <c:pt idx="1200" formatCode="0%">
                  <c:v>0</c:v>
                </c:pt>
                <c:pt idx="1201" formatCode="0%">
                  <c:v>0</c:v>
                </c:pt>
                <c:pt idx="1202" formatCode="0%">
                  <c:v>0</c:v>
                </c:pt>
                <c:pt idx="1203" formatCode="0%">
                  <c:v>0</c:v>
                </c:pt>
                <c:pt idx="1204" formatCode="0%">
                  <c:v>0</c:v>
                </c:pt>
                <c:pt idx="1205" formatCode="0%">
                  <c:v>0</c:v>
                </c:pt>
                <c:pt idx="1206" formatCode="0%">
                  <c:v>0</c:v>
                </c:pt>
                <c:pt idx="1207" formatCode="0%">
                  <c:v>0</c:v>
                </c:pt>
                <c:pt idx="1208" formatCode="0%">
                  <c:v>0</c:v>
                </c:pt>
                <c:pt idx="1209" formatCode="0%">
                  <c:v>0</c:v>
                </c:pt>
                <c:pt idx="1210" formatCode="0%">
                  <c:v>0</c:v>
                </c:pt>
                <c:pt idx="1211" formatCode="0%">
                  <c:v>0</c:v>
                </c:pt>
                <c:pt idx="1212" formatCode="0%">
                  <c:v>0.72371700000000005</c:v>
                </c:pt>
                <c:pt idx="1213" formatCode="0%">
                  <c:v>0</c:v>
                </c:pt>
                <c:pt idx="1214" formatCode="0%">
                  <c:v>0.75174800000000008</c:v>
                </c:pt>
                <c:pt idx="1215" formatCode="0%">
                  <c:v>0</c:v>
                </c:pt>
                <c:pt idx="1216" formatCode="0%">
                  <c:v>0</c:v>
                </c:pt>
                <c:pt idx="1217" formatCode="0%">
                  <c:v>0</c:v>
                </c:pt>
                <c:pt idx="1218" formatCode="0%">
                  <c:v>0</c:v>
                </c:pt>
                <c:pt idx="1219" formatCode="0%">
                  <c:v>0</c:v>
                </c:pt>
                <c:pt idx="1220" formatCode="0%">
                  <c:v>0</c:v>
                </c:pt>
                <c:pt idx="1221" formatCode="0%">
                  <c:v>0</c:v>
                </c:pt>
                <c:pt idx="1222" formatCode="0%">
                  <c:v>0</c:v>
                </c:pt>
                <c:pt idx="1223" formatCode="0%">
                  <c:v>0</c:v>
                </c:pt>
                <c:pt idx="1224" formatCode="0%">
                  <c:v>0</c:v>
                </c:pt>
                <c:pt idx="1225" formatCode="0%">
                  <c:v>0</c:v>
                </c:pt>
                <c:pt idx="1226" formatCode="0%">
                  <c:v>0</c:v>
                </c:pt>
                <c:pt idx="1227" formatCode="0%">
                  <c:v>0</c:v>
                </c:pt>
                <c:pt idx="1228" formatCode="0%">
                  <c:v>0</c:v>
                </c:pt>
                <c:pt idx="1229" formatCode="0%">
                  <c:v>0</c:v>
                </c:pt>
                <c:pt idx="1230" formatCode="0%">
                  <c:v>0</c:v>
                </c:pt>
                <c:pt idx="1231" formatCode="0%">
                  <c:v>0</c:v>
                </c:pt>
                <c:pt idx="1232" formatCode="0%">
                  <c:v>0</c:v>
                </c:pt>
                <c:pt idx="1233" formatCode="0%">
                  <c:v>0</c:v>
                </c:pt>
                <c:pt idx="1234" formatCode="0%">
                  <c:v>0</c:v>
                </c:pt>
                <c:pt idx="1235" formatCode="0%">
                  <c:v>0</c:v>
                </c:pt>
                <c:pt idx="1236" formatCode="0%">
                  <c:v>0</c:v>
                </c:pt>
                <c:pt idx="1237" formatCode="0%">
                  <c:v>0</c:v>
                </c:pt>
                <c:pt idx="1238" formatCode="0%">
                  <c:v>0</c:v>
                </c:pt>
                <c:pt idx="1239" formatCode="0%">
                  <c:v>0</c:v>
                </c:pt>
                <c:pt idx="1240" formatCode="0%">
                  <c:v>0</c:v>
                </c:pt>
                <c:pt idx="1241" formatCode="0%">
                  <c:v>0</c:v>
                </c:pt>
                <c:pt idx="1242" formatCode="0%">
                  <c:v>0</c:v>
                </c:pt>
                <c:pt idx="1243" formatCode="0%">
                  <c:v>0</c:v>
                </c:pt>
                <c:pt idx="1244" formatCode="0%">
                  <c:v>0</c:v>
                </c:pt>
                <c:pt idx="1245" formatCode="0%">
                  <c:v>0</c:v>
                </c:pt>
                <c:pt idx="1246" formatCode="0%">
                  <c:v>0</c:v>
                </c:pt>
                <c:pt idx="1247" formatCode="0%">
                  <c:v>0</c:v>
                </c:pt>
                <c:pt idx="1248" formatCode="0%">
                  <c:v>0</c:v>
                </c:pt>
                <c:pt idx="1249" formatCode="0%">
                  <c:v>0</c:v>
                </c:pt>
                <c:pt idx="1250" formatCode="0%">
                  <c:v>0</c:v>
                </c:pt>
                <c:pt idx="1251" formatCode="0%">
                  <c:v>0</c:v>
                </c:pt>
                <c:pt idx="1252" formatCode="0%">
                  <c:v>0</c:v>
                </c:pt>
                <c:pt idx="1253" formatCode="0%">
                  <c:v>0</c:v>
                </c:pt>
                <c:pt idx="1254" formatCode="0%">
                  <c:v>0</c:v>
                </c:pt>
                <c:pt idx="1255" formatCode="0%">
                  <c:v>0</c:v>
                </c:pt>
                <c:pt idx="1256" formatCode="0%">
                  <c:v>0</c:v>
                </c:pt>
                <c:pt idx="1257" formatCode="0%">
                  <c:v>0</c:v>
                </c:pt>
                <c:pt idx="1258" formatCode="0%">
                  <c:v>0</c:v>
                </c:pt>
                <c:pt idx="1259" formatCode="0%">
                  <c:v>0</c:v>
                </c:pt>
                <c:pt idx="1260" formatCode="0%">
                  <c:v>0</c:v>
                </c:pt>
                <c:pt idx="1261" formatCode="0%">
                  <c:v>0</c:v>
                </c:pt>
                <c:pt idx="1262" formatCode="0%">
                  <c:v>0</c:v>
                </c:pt>
                <c:pt idx="1263" formatCode="0%">
                  <c:v>0</c:v>
                </c:pt>
                <c:pt idx="1264" formatCode="0%">
                  <c:v>0</c:v>
                </c:pt>
                <c:pt idx="1265" formatCode="0%">
                  <c:v>0</c:v>
                </c:pt>
                <c:pt idx="1266" formatCode="0%">
                  <c:v>0</c:v>
                </c:pt>
                <c:pt idx="1267" formatCode="0%">
                  <c:v>0</c:v>
                </c:pt>
                <c:pt idx="1268" formatCode="0%">
                  <c:v>0</c:v>
                </c:pt>
                <c:pt idx="1269" formatCode="0%">
                  <c:v>0</c:v>
                </c:pt>
                <c:pt idx="1270" formatCode="0%">
                  <c:v>0</c:v>
                </c:pt>
                <c:pt idx="1271" formatCode="0%">
                  <c:v>0</c:v>
                </c:pt>
                <c:pt idx="1272" formatCode="0%">
                  <c:v>0</c:v>
                </c:pt>
                <c:pt idx="1273" formatCode="0%">
                  <c:v>0</c:v>
                </c:pt>
                <c:pt idx="1274" formatCode="0%">
                  <c:v>0</c:v>
                </c:pt>
                <c:pt idx="1275" formatCode="0%">
                  <c:v>0</c:v>
                </c:pt>
                <c:pt idx="1276" formatCode="0%">
                  <c:v>0</c:v>
                </c:pt>
                <c:pt idx="1277" formatCode="0%">
                  <c:v>0</c:v>
                </c:pt>
                <c:pt idx="1278" formatCode="0%">
                  <c:v>0</c:v>
                </c:pt>
                <c:pt idx="1279" formatCode="0%">
                  <c:v>0</c:v>
                </c:pt>
                <c:pt idx="1280" formatCode="0%">
                  <c:v>0</c:v>
                </c:pt>
                <c:pt idx="1281" formatCode="0%">
                  <c:v>0</c:v>
                </c:pt>
                <c:pt idx="1282" formatCode="0%">
                  <c:v>0</c:v>
                </c:pt>
                <c:pt idx="1283" formatCode="0%">
                  <c:v>0</c:v>
                </c:pt>
                <c:pt idx="1284" formatCode="0%">
                  <c:v>0</c:v>
                </c:pt>
                <c:pt idx="1285" formatCode="0%">
                  <c:v>0</c:v>
                </c:pt>
                <c:pt idx="1286" formatCode="0%">
                  <c:v>0</c:v>
                </c:pt>
                <c:pt idx="1287" formatCode="0%">
                  <c:v>0</c:v>
                </c:pt>
                <c:pt idx="1288" formatCode="0%">
                  <c:v>0</c:v>
                </c:pt>
                <c:pt idx="1289" formatCode="0%">
                  <c:v>0</c:v>
                </c:pt>
                <c:pt idx="1290" formatCode="0%">
                  <c:v>0</c:v>
                </c:pt>
                <c:pt idx="1291" formatCode="0%">
                  <c:v>0</c:v>
                </c:pt>
                <c:pt idx="1292" formatCode="0%">
                  <c:v>0</c:v>
                </c:pt>
                <c:pt idx="1293" formatCode="0%">
                  <c:v>0</c:v>
                </c:pt>
                <c:pt idx="1294" formatCode="0%">
                  <c:v>0</c:v>
                </c:pt>
                <c:pt idx="1295" formatCode="0%">
                  <c:v>0</c:v>
                </c:pt>
                <c:pt idx="1296" formatCode="0%">
                  <c:v>0</c:v>
                </c:pt>
                <c:pt idx="1297" formatCode="0%">
                  <c:v>0</c:v>
                </c:pt>
                <c:pt idx="1298" formatCode="0%">
                  <c:v>0</c:v>
                </c:pt>
                <c:pt idx="1299" formatCode="0%">
                  <c:v>0</c:v>
                </c:pt>
                <c:pt idx="1300" formatCode="0%">
                  <c:v>0</c:v>
                </c:pt>
                <c:pt idx="1301" formatCode="0%">
                  <c:v>0</c:v>
                </c:pt>
                <c:pt idx="1302" formatCode="0%">
                  <c:v>0</c:v>
                </c:pt>
                <c:pt idx="1303" formatCode="0%">
                  <c:v>0</c:v>
                </c:pt>
                <c:pt idx="1304" formatCode="0%">
                  <c:v>0</c:v>
                </c:pt>
                <c:pt idx="1305" formatCode="0%">
                  <c:v>0</c:v>
                </c:pt>
                <c:pt idx="1306" formatCode="0%">
                  <c:v>0</c:v>
                </c:pt>
                <c:pt idx="1307" formatCode="0%">
                  <c:v>0</c:v>
                </c:pt>
                <c:pt idx="1308" formatCode="0%">
                  <c:v>0</c:v>
                </c:pt>
                <c:pt idx="1309" formatCode="0%">
                  <c:v>0</c:v>
                </c:pt>
                <c:pt idx="1310" formatCode="0%">
                  <c:v>0</c:v>
                </c:pt>
                <c:pt idx="1311" formatCode="0%">
                  <c:v>0</c:v>
                </c:pt>
                <c:pt idx="1312" formatCode="0%">
                  <c:v>0</c:v>
                </c:pt>
                <c:pt idx="1313" formatCode="0%">
                  <c:v>0</c:v>
                </c:pt>
                <c:pt idx="1314" formatCode="0%">
                  <c:v>0</c:v>
                </c:pt>
                <c:pt idx="1315" formatCode="0%">
                  <c:v>0</c:v>
                </c:pt>
                <c:pt idx="1316" formatCode="0%">
                  <c:v>0</c:v>
                </c:pt>
                <c:pt idx="1317" formatCode="0%">
                  <c:v>0</c:v>
                </c:pt>
                <c:pt idx="1318" formatCode="0%">
                  <c:v>0</c:v>
                </c:pt>
                <c:pt idx="1319" formatCode="0%">
                  <c:v>0</c:v>
                </c:pt>
                <c:pt idx="1320" formatCode="0%">
                  <c:v>0</c:v>
                </c:pt>
                <c:pt idx="1321" formatCode="0%">
                  <c:v>0</c:v>
                </c:pt>
                <c:pt idx="1322" formatCode="0%">
                  <c:v>0</c:v>
                </c:pt>
                <c:pt idx="1323" formatCode="0%">
                  <c:v>0</c:v>
                </c:pt>
                <c:pt idx="1324" formatCode="0%">
                  <c:v>0</c:v>
                </c:pt>
                <c:pt idx="1325" formatCode="0%">
                  <c:v>0</c:v>
                </c:pt>
                <c:pt idx="1326" formatCode="0%">
                  <c:v>0</c:v>
                </c:pt>
                <c:pt idx="1327" formatCode="0%">
                  <c:v>0</c:v>
                </c:pt>
                <c:pt idx="1328" formatCode="0%">
                  <c:v>0</c:v>
                </c:pt>
                <c:pt idx="1329" formatCode="0%">
                  <c:v>0</c:v>
                </c:pt>
                <c:pt idx="1330" formatCode="0%">
                  <c:v>0</c:v>
                </c:pt>
                <c:pt idx="1331" formatCode="0%">
                  <c:v>0</c:v>
                </c:pt>
                <c:pt idx="1332" formatCode="0%">
                  <c:v>0</c:v>
                </c:pt>
                <c:pt idx="1333" formatCode="0%">
                  <c:v>0</c:v>
                </c:pt>
                <c:pt idx="1334" formatCode="0%">
                  <c:v>0</c:v>
                </c:pt>
                <c:pt idx="1335" formatCode="0%">
                  <c:v>0</c:v>
                </c:pt>
                <c:pt idx="1336" formatCode="0%">
                  <c:v>0</c:v>
                </c:pt>
                <c:pt idx="1337" formatCode="0%">
                  <c:v>0</c:v>
                </c:pt>
                <c:pt idx="1338" formatCode="0%">
                  <c:v>0</c:v>
                </c:pt>
                <c:pt idx="1339" formatCode="0%">
                  <c:v>0</c:v>
                </c:pt>
                <c:pt idx="1340" formatCode="0%">
                  <c:v>0</c:v>
                </c:pt>
                <c:pt idx="1341" formatCode="0%">
                  <c:v>0</c:v>
                </c:pt>
                <c:pt idx="1342" formatCode="0%">
                  <c:v>0</c:v>
                </c:pt>
                <c:pt idx="1343" formatCode="0%">
                  <c:v>0</c:v>
                </c:pt>
                <c:pt idx="1344" formatCode="0%">
                  <c:v>0</c:v>
                </c:pt>
                <c:pt idx="1345" formatCode="0%">
                  <c:v>0</c:v>
                </c:pt>
                <c:pt idx="1346" formatCode="0%">
                  <c:v>0</c:v>
                </c:pt>
                <c:pt idx="1347" formatCode="0%">
                  <c:v>0</c:v>
                </c:pt>
                <c:pt idx="1348" formatCode="0%">
                  <c:v>0</c:v>
                </c:pt>
                <c:pt idx="1349" formatCode="0%">
                  <c:v>0</c:v>
                </c:pt>
                <c:pt idx="1350" formatCode="0%">
                  <c:v>0</c:v>
                </c:pt>
                <c:pt idx="1351" formatCode="0%">
                  <c:v>0</c:v>
                </c:pt>
                <c:pt idx="1352" formatCode="0%">
                  <c:v>0</c:v>
                </c:pt>
                <c:pt idx="1353" formatCode="0%">
                  <c:v>0</c:v>
                </c:pt>
                <c:pt idx="1354" formatCode="0%">
                  <c:v>0</c:v>
                </c:pt>
                <c:pt idx="1355" formatCode="0%">
                  <c:v>0</c:v>
                </c:pt>
                <c:pt idx="1356" formatCode="0%">
                  <c:v>0.60799100000000006</c:v>
                </c:pt>
                <c:pt idx="1357" formatCode="0%">
                  <c:v>0</c:v>
                </c:pt>
                <c:pt idx="1358" formatCode="0%">
                  <c:v>0</c:v>
                </c:pt>
                <c:pt idx="1359" formatCode="0%">
                  <c:v>0</c:v>
                </c:pt>
                <c:pt idx="1360" formatCode="0%">
                  <c:v>0</c:v>
                </c:pt>
                <c:pt idx="1361" formatCode="0%">
                  <c:v>0</c:v>
                </c:pt>
                <c:pt idx="1362" formatCode="0%">
                  <c:v>0</c:v>
                </c:pt>
                <c:pt idx="1363" formatCode="0%">
                  <c:v>0</c:v>
                </c:pt>
                <c:pt idx="1364" formatCode="0%">
                  <c:v>0</c:v>
                </c:pt>
                <c:pt idx="1365" formatCode="0%">
                  <c:v>0</c:v>
                </c:pt>
                <c:pt idx="1366" formatCode="0%">
                  <c:v>0</c:v>
                </c:pt>
                <c:pt idx="1367" formatCode="0%">
                  <c:v>0</c:v>
                </c:pt>
                <c:pt idx="1368" formatCode="0%">
                  <c:v>0</c:v>
                </c:pt>
                <c:pt idx="1369" formatCode="0%">
                  <c:v>0</c:v>
                </c:pt>
                <c:pt idx="1370" formatCode="0%">
                  <c:v>0.65893500000000005</c:v>
                </c:pt>
                <c:pt idx="1371" formatCode="0%">
                  <c:v>0</c:v>
                </c:pt>
                <c:pt idx="1372" formatCode="0%">
                  <c:v>0</c:v>
                </c:pt>
                <c:pt idx="1373" formatCode="0%">
                  <c:v>0</c:v>
                </c:pt>
                <c:pt idx="1374" formatCode="0%">
                  <c:v>0</c:v>
                </c:pt>
                <c:pt idx="1375" formatCode="0%">
                  <c:v>0</c:v>
                </c:pt>
                <c:pt idx="1376" formatCode="0%">
                  <c:v>0</c:v>
                </c:pt>
                <c:pt idx="1377" formatCode="0%">
                  <c:v>0</c:v>
                </c:pt>
                <c:pt idx="1378" formatCode="0%">
                  <c:v>0</c:v>
                </c:pt>
                <c:pt idx="1379" formatCode="0%">
                  <c:v>0</c:v>
                </c:pt>
                <c:pt idx="1380" formatCode="0%">
                  <c:v>0</c:v>
                </c:pt>
                <c:pt idx="1381" formatCode="0%">
                  <c:v>2.506812</c:v>
                </c:pt>
                <c:pt idx="1382" formatCode="0%">
                  <c:v>0</c:v>
                </c:pt>
                <c:pt idx="1383" formatCode="0%">
                  <c:v>0</c:v>
                </c:pt>
                <c:pt idx="1384" formatCode="0%">
                  <c:v>0</c:v>
                </c:pt>
                <c:pt idx="1385" formatCode="0%">
                  <c:v>0</c:v>
                </c:pt>
                <c:pt idx="1386" formatCode="0%">
                  <c:v>0</c:v>
                </c:pt>
                <c:pt idx="1387" formatCode="0%">
                  <c:v>0</c:v>
                </c:pt>
                <c:pt idx="1388" formatCode="0%">
                  <c:v>0</c:v>
                </c:pt>
                <c:pt idx="1389" formatCode="0%">
                  <c:v>0</c:v>
                </c:pt>
                <c:pt idx="1390" formatCode="0%">
                  <c:v>0</c:v>
                </c:pt>
                <c:pt idx="1391" formatCode="0%">
                  <c:v>0</c:v>
                </c:pt>
                <c:pt idx="1392" formatCode="0%">
                  <c:v>0</c:v>
                </c:pt>
                <c:pt idx="1393" formatCode="0%">
                  <c:v>0</c:v>
                </c:pt>
                <c:pt idx="1394" formatCode="0%">
                  <c:v>0</c:v>
                </c:pt>
                <c:pt idx="1395" formatCode="0%">
                  <c:v>0</c:v>
                </c:pt>
                <c:pt idx="1396" formatCode="0%">
                  <c:v>0</c:v>
                </c:pt>
                <c:pt idx="1397" formatCode="0%">
                  <c:v>0</c:v>
                </c:pt>
                <c:pt idx="1398" formatCode="0%">
                  <c:v>0</c:v>
                </c:pt>
                <c:pt idx="1399" formatCode="0%">
                  <c:v>0</c:v>
                </c:pt>
                <c:pt idx="1400" formatCode="0%">
                  <c:v>0</c:v>
                </c:pt>
                <c:pt idx="1401" formatCode="0%">
                  <c:v>0</c:v>
                </c:pt>
                <c:pt idx="1402" formatCode="0%">
                  <c:v>0</c:v>
                </c:pt>
                <c:pt idx="1403" formatCode="0%">
                  <c:v>0</c:v>
                </c:pt>
                <c:pt idx="1404" formatCode="0%">
                  <c:v>0</c:v>
                </c:pt>
                <c:pt idx="1405" formatCode="0%">
                  <c:v>0</c:v>
                </c:pt>
                <c:pt idx="1406" formatCode="0%">
                  <c:v>0</c:v>
                </c:pt>
                <c:pt idx="1407" formatCode="0%">
                  <c:v>0</c:v>
                </c:pt>
                <c:pt idx="1408" formatCode="0%">
                  <c:v>0</c:v>
                </c:pt>
                <c:pt idx="1409" formatCode="0%">
                  <c:v>0</c:v>
                </c:pt>
                <c:pt idx="1410" formatCode="0%">
                  <c:v>0</c:v>
                </c:pt>
                <c:pt idx="1411" formatCode="0%">
                  <c:v>0</c:v>
                </c:pt>
                <c:pt idx="1412" formatCode="0%">
                  <c:v>0</c:v>
                </c:pt>
                <c:pt idx="1413" formatCode="0%">
                  <c:v>0</c:v>
                </c:pt>
                <c:pt idx="1414" formatCode="0%">
                  <c:v>0</c:v>
                </c:pt>
                <c:pt idx="1415" formatCode="0%">
                  <c:v>0</c:v>
                </c:pt>
                <c:pt idx="1416" formatCode="0%">
                  <c:v>0</c:v>
                </c:pt>
                <c:pt idx="1417" formatCode="0%">
                  <c:v>0</c:v>
                </c:pt>
                <c:pt idx="1418" formatCode="0%">
                  <c:v>0</c:v>
                </c:pt>
                <c:pt idx="1419" formatCode="0%">
                  <c:v>0</c:v>
                </c:pt>
                <c:pt idx="1420" formatCode="0%">
                  <c:v>0</c:v>
                </c:pt>
                <c:pt idx="1421" formatCode="0%">
                  <c:v>0</c:v>
                </c:pt>
                <c:pt idx="1422" formatCode="0%">
                  <c:v>0</c:v>
                </c:pt>
                <c:pt idx="1423" formatCode="0%">
                  <c:v>0.86309100000000005</c:v>
                </c:pt>
                <c:pt idx="1424" formatCode="0%">
                  <c:v>0</c:v>
                </c:pt>
                <c:pt idx="1425" formatCode="0%">
                  <c:v>0</c:v>
                </c:pt>
                <c:pt idx="1426" formatCode="0%">
                  <c:v>0</c:v>
                </c:pt>
                <c:pt idx="1427" formatCode="0%">
                  <c:v>0</c:v>
                </c:pt>
                <c:pt idx="1428" formatCode="0%">
                  <c:v>0</c:v>
                </c:pt>
                <c:pt idx="1429" formatCode="0%">
                  <c:v>0</c:v>
                </c:pt>
                <c:pt idx="1430" formatCode="0%">
                  <c:v>0</c:v>
                </c:pt>
                <c:pt idx="1431" formatCode="0%">
                  <c:v>4.4847039999999998</c:v>
                </c:pt>
                <c:pt idx="1432" formatCode="0%">
                  <c:v>0</c:v>
                </c:pt>
                <c:pt idx="1433" formatCode="0%">
                  <c:v>0</c:v>
                </c:pt>
                <c:pt idx="1434" formatCode="0%">
                  <c:v>0</c:v>
                </c:pt>
                <c:pt idx="1435" formatCode="0%">
                  <c:v>0</c:v>
                </c:pt>
                <c:pt idx="1436" formatCode="0%">
                  <c:v>0</c:v>
                </c:pt>
                <c:pt idx="1437" formatCode="0%">
                  <c:v>0</c:v>
                </c:pt>
                <c:pt idx="1438" formatCode="0%">
                  <c:v>0</c:v>
                </c:pt>
                <c:pt idx="1439" formatCode="0%">
                  <c:v>0</c:v>
                </c:pt>
                <c:pt idx="1440" formatCode="0%">
                  <c:v>0</c:v>
                </c:pt>
                <c:pt idx="1441" formatCode="0%">
                  <c:v>0</c:v>
                </c:pt>
                <c:pt idx="1442" formatCode="0%">
                  <c:v>0</c:v>
                </c:pt>
                <c:pt idx="1443" formatCode="0%">
                  <c:v>0</c:v>
                </c:pt>
                <c:pt idx="1444" formatCode="0%">
                  <c:v>0</c:v>
                </c:pt>
                <c:pt idx="1445" formatCode="0%">
                  <c:v>0</c:v>
                </c:pt>
                <c:pt idx="1446" formatCode="0%">
                  <c:v>0</c:v>
                </c:pt>
                <c:pt idx="1447" formatCode="0%">
                  <c:v>0</c:v>
                </c:pt>
                <c:pt idx="1448" formatCode="0%">
                  <c:v>0.87740499999999999</c:v>
                </c:pt>
                <c:pt idx="1449" formatCode="0%">
                  <c:v>0</c:v>
                </c:pt>
                <c:pt idx="1450" formatCode="0%">
                  <c:v>0</c:v>
                </c:pt>
                <c:pt idx="1451" formatCode="0%">
                  <c:v>0</c:v>
                </c:pt>
                <c:pt idx="1452" formatCode="0%">
                  <c:v>0</c:v>
                </c:pt>
                <c:pt idx="1453" formatCode="0%">
                  <c:v>0</c:v>
                </c:pt>
                <c:pt idx="1454" formatCode="0%">
                  <c:v>0</c:v>
                </c:pt>
                <c:pt idx="1455" formatCode="0%">
                  <c:v>0</c:v>
                </c:pt>
                <c:pt idx="1456" formatCode="0%">
                  <c:v>0.61843700000000001</c:v>
                </c:pt>
                <c:pt idx="1457" formatCode="0%">
                  <c:v>0.65195899999999996</c:v>
                </c:pt>
                <c:pt idx="1458" formatCode="0%">
                  <c:v>0</c:v>
                </c:pt>
                <c:pt idx="1459" formatCode="0%">
                  <c:v>0</c:v>
                </c:pt>
                <c:pt idx="1460" formatCode="0%">
                  <c:v>0</c:v>
                </c:pt>
                <c:pt idx="1461" formatCode="0%">
                  <c:v>0</c:v>
                </c:pt>
                <c:pt idx="1462" formatCode="0%">
                  <c:v>0</c:v>
                </c:pt>
                <c:pt idx="1463" formatCode="0%">
                  <c:v>0</c:v>
                </c:pt>
                <c:pt idx="1464" formatCode="0%">
                  <c:v>0</c:v>
                </c:pt>
                <c:pt idx="1465" formatCode="0%">
                  <c:v>0</c:v>
                </c:pt>
                <c:pt idx="1466" formatCode="0%">
                  <c:v>0</c:v>
                </c:pt>
                <c:pt idx="1467" formatCode="0%">
                  <c:v>0</c:v>
                </c:pt>
                <c:pt idx="1468" formatCode="0%">
                  <c:v>0</c:v>
                </c:pt>
                <c:pt idx="1469" formatCode="0%">
                  <c:v>0</c:v>
                </c:pt>
                <c:pt idx="1470" formatCode="0%">
                  <c:v>0</c:v>
                </c:pt>
                <c:pt idx="1471" formatCode="0%">
                  <c:v>0</c:v>
                </c:pt>
                <c:pt idx="1472" formatCode="0%">
                  <c:v>0</c:v>
                </c:pt>
                <c:pt idx="1473" formatCode="0%">
                  <c:v>0</c:v>
                </c:pt>
                <c:pt idx="1474" formatCode="0%">
                  <c:v>0</c:v>
                </c:pt>
                <c:pt idx="1475" formatCode="0%">
                  <c:v>0</c:v>
                </c:pt>
                <c:pt idx="1476" formatCode="0%">
                  <c:v>0</c:v>
                </c:pt>
                <c:pt idx="1477" formatCode="0%">
                  <c:v>0</c:v>
                </c:pt>
                <c:pt idx="1478" formatCode="0%">
                  <c:v>0</c:v>
                </c:pt>
                <c:pt idx="1479" formatCode="0%">
                  <c:v>0</c:v>
                </c:pt>
                <c:pt idx="1480" formatCode="0%">
                  <c:v>0</c:v>
                </c:pt>
                <c:pt idx="1481" formatCode="0%">
                  <c:v>0</c:v>
                </c:pt>
                <c:pt idx="1482" formatCode="0%">
                  <c:v>0</c:v>
                </c:pt>
                <c:pt idx="1483" formatCode="0%">
                  <c:v>0</c:v>
                </c:pt>
                <c:pt idx="1484" formatCode="0%">
                  <c:v>0</c:v>
                </c:pt>
                <c:pt idx="1485" formatCode="0%">
                  <c:v>0</c:v>
                </c:pt>
                <c:pt idx="1486" formatCode="0%">
                  <c:v>0</c:v>
                </c:pt>
                <c:pt idx="1487" formatCode="0%">
                  <c:v>0</c:v>
                </c:pt>
                <c:pt idx="1488" formatCode="0%">
                  <c:v>0</c:v>
                </c:pt>
                <c:pt idx="1489" formatCode="0%">
                  <c:v>0</c:v>
                </c:pt>
                <c:pt idx="1490" formatCode="0%">
                  <c:v>0</c:v>
                </c:pt>
                <c:pt idx="1491" formatCode="0%">
                  <c:v>0</c:v>
                </c:pt>
                <c:pt idx="1492" formatCode="0%">
                  <c:v>0</c:v>
                </c:pt>
                <c:pt idx="1493" formatCode="0%">
                  <c:v>0</c:v>
                </c:pt>
                <c:pt idx="1494" formatCode="0%">
                  <c:v>0</c:v>
                </c:pt>
                <c:pt idx="1495" formatCode="0%">
                  <c:v>0</c:v>
                </c:pt>
                <c:pt idx="1496" formatCode="0%">
                  <c:v>0</c:v>
                </c:pt>
                <c:pt idx="1497" formatCode="0%">
                  <c:v>0</c:v>
                </c:pt>
                <c:pt idx="1498" formatCode="0%">
                  <c:v>0</c:v>
                </c:pt>
                <c:pt idx="1499" formatCode="0%">
                  <c:v>0</c:v>
                </c:pt>
                <c:pt idx="1500" formatCode="0%">
                  <c:v>0</c:v>
                </c:pt>
                <c:pt idx="1501" formatCode="0%">
                  <c:v>0</c:v>
                </c:pt>
                <c:pt idx="1502" formatCode="0%">
                  <c:v>0</c:v>
                </c:pt>
                <c:pt idx="1503" formatCode="0%">
                  <c:v>0</c:v>
                </c:pt>
                <c:pt idx="1504" formatCode="0%">
                  <c:v>0</c:v>
                </c:pt>
                <c:pt idx="1505" formatCode="0%">
                  <c:v>0</c:v>
                </c:pt>
                <c:pt idx="1506" formatCode="0%">
                  <c:v>0</c:v>
                </c:pt>
                <c:pt idx="1507" formatCode="0%">
                  <c:v>0</c:v>
                </c:pt>
                <c:pt idx="1508" formatCode="0%">
                  <c:v>0</c:v>
                </c:pt>
                <c:pt idx="1509" formatCode="0%">
                  <c:v>0</c:v>
                </c:pt>
                <c:pt idx="1510" formatCode="0%">
                  <c:v>0</c:v>
                </c:pt>
                <c:pt idx="1511" formatCode="0%">
                  <c:v>0</c:v>
                </c:pt>
                <c:pt idx="1512" formatCode="0%">
                  <c:v>0</c:v>
                </c:pt>
                <c:pt idx="1513" formatCode="0%">
                  <c:v>0</c:v>
                </c:pt>
                <c:pt idx="1514" formatCode="0%">
                  <c:v>0</c:v>
                </c:pt>
                <c:pt idx="1515" formatCode="0%">
                  <c:v>0</c:v>
                </c:pt>
                <c:pt idx="1516" formatCode="0%">
                  <c:v>0</c:v>
                </c:pt>
                <c:pt idx="1517" formatCode="0%">
                  <c:v>0</c:v>
                </c:pt>
                <c:pt idx="1518" formatCode="0%">
                  <c:v>0</c:v>
                </c:pt>
                <c:pt idx="1519" formatCode="0%">
                  <c:v>0</c:v>
                </c:pt>
                <c:pt idx="1520" formatCode="0%">
                  <c:v>0</c:v>
                </c:pt>
                <c:pt idx="1521" formatCode="0%">
                  <c:v>0</c:v>
                </c:pt>
                <c:pt idx="1522" formatCode="0%">
                  <c:v>0</c:v>
                </c:pt>
                <c:pt idx="1523" formatCode="0%">
                  <c:v>0</c:v>
                </c:pt>
                <c:pt idx="1524" formatCode="0%">
                  <c:v>0</c:v>
                </c:pt>
                <c:pt idx="1525" formatCode="0%">
                  <c:v>0</c:v>
                </c:pt>
                <c:pt idx="1526" formatCode="0%">
                  <c:v>0</c:v>
                </c:pt>
                <c:pt idx="1527" formatCode="0%">
                  <c:v>0</c:v>
                </c:pt>
                <c:pt idx="1528" formatCode="0%">
                  <c:v>0</c:v>
                </c:pt>
                <c:pt idx="1529" formatCode="0%">
                  <c:v>0</c:v>
                </c:pt>
                <c:pt idx="1530" formatCode="0%">
                  <c:v>0</c:v>
                </c:pt>
                <c:pt idx="1531" formatCode="0%">
                  <c:v>0</c:v>
                </c:pt>
                <c:pt idx="1532" formatCode="0%">
                  <c:v>0</c:v>
                </c:pt>
                <c:pt idx="1533" formatCode="0%">
                  <c:v>0</c:v>
                </c:pt>
                <c:pt idx="1534" formatCode="0%">
                  <c:v>0</c:v>
                </c:pt>
                <c:pt idx="1535" formatCode="0%">
                  <c:v>0</c:v>
                </c:pt>
                <c:pt idx="1536" formatCode="0%">
                  <c:v>0</c:v>
                </c:pt>
                <c:pt idx="1537" formatCode="0%">
                  <c:v>0</c:v>
                </c:pt>
                <c:pt idx="1538" formatCode="0%">
                  <c:v>0</c:v>
                </c:pt>
                <c:pt idx="1539" formatCode="0%">
                  <c:v>0</c:v>
                </c:pt>
                <c:pt idx="1540" formatCode="0%">
                  <c:v>0</c:v>
                </c:pt>
                <c:pt idx="1541" formatCode="0%">
                  <c:v>0</c:v>
                </c:pt>
                <c:pt idx="1542" formatCode="0%">
                  <c:v>0</c:v>
                </c:pt>
                <c:pt idx="1543" formatCode="0%">
                  <c:v>0</c:v>
                </c:pt>
                <c:pt idx="1544" formatCode="0%">
                  <c:v>0</c:v>
                </c:pt>
                <c:pt idx="1545" formatCode="0%">
                  <c:v>0</c:v>
                </c:pt>
                <c:pt idx="1546" formatCode="0%">
                  <c:v>0</c:v>
                </c:pt>
                <c:pt idx="1547" formatCode="0%">
                  <c:v>0</c:v>
                </c:pt>
                <c:pt idx="1548" formatCode="0%">
                  <c:v>0</c:v>
                </c:pt>
                <c:pt idx="1549" formatCode="0%">
                  <c:v>0</c:v>
                </c:pt>
                <c:pt idx="1550" formatCode="0%">
                  <c:v>0</c:v>
                </c:pt>
                <c:pt idx="1551" formatCode="0%">
                  <c:v>0</c:v>
                </c:pt>
                <c:pt idx="1552" formatCode="0%">
                  <c:v>0</c:v>
                </c:pt>
                <c:pt idx="1553" formatCode="0%">
                  <c:v>0</c:v>
                </c:pt>
                <c:pt idx="1554" formatCode="0%">
                  <c:v>0</c:v>
                </c:pt>
                <c:pt idx="1555" formatCode="0%">
                  <c:v>0</c:v>
                </c:pt>
                <c:pt idx="1556" formatCode="0%">
                  <c:v>0</c:v>
                </c:pt>
                <c:pt idx="1557" formatCode="0%">
                  <c:v>0</c:v>
                </c:pt>
                <c:pt idx="1558" formatCode="0%">
                  <c:v>0</c:v>
                </c:pt>
                <c:pt idx="1559" formatCode="0%">
                  <c:v>0</c:v>
                </c:pt>
                <c:pt idx="1560" formatCode="0%">
                  <c:v>0</c:v>
                </c:pt>
                <c:pt idx="1561" formatCode="0%">
                  <c:v>0</c:v>
                </c:pt>
                <c:pt idx="1562" formatCode="0%">
                  <c:v>0</c:v>
                </c:pt>
                <c:pt idx="1563" formatCode="0%">
                  <c:v>0</c:v>
                </c:pt>
                <c:pt idx="1564" formatCode="0%">
                  <c:v>0</c:v>
                </c:pt>
                <c:pt idx="1565" formatCode="0%">
                  <c:v>0</c:v>
                </c:pt>
                <c:pt idx="1566" formatCode="0%">
                  <c:v>0</c:v>
                </c:pt>
                <c:pt idx="1567" formatCode="0%">
                  <c:v>0</c:v>
                </c:pt>
                <c:pt idx="1568" formatCode="0%">
                  <c:v>0</c:v>
                </c:pt>
                <c:pt idx="1569" formatCode="0%">
                  <c:v>0</c:v>
                </c:pt>
                <c:pt idx="1570" formatCode="0%">
                  <c:v>0</c:v>
                </c:pt>
                <c:pt idx="1571" formatCode="0%">
                  <c:v>0</c:v>
                </c:pt>
                <c:pt idx="1572" formatCode="0%">
                  <c:v>0</c:v>
                </c:pt>
                <c:pt idx="1573" formatCode="0%">
                  <c:v>0</c:v>
                </c:pt>
                <c:pt idx="1574" formatCode="0%">
                  <c:v>0</c:v>
                </c:pt>
                <c:pt idx="1575" formatCode="0%">
                  <c:v>0</c:v>
                </c:pt>
                <c:pt idx="1576" formatCode="0%">
                  <c:v>0</c:v>
                </c:pt>
                <c:pt idx="1577" formatCode="0%">
                  <c:v>0</c:v>
                </c:pt>
                <c:pt idx="1578" formatCode="0%">
                  <c:v>0</c:v>
                </c:pt>
                <c:pt idx="1579" formatCode="0%">
                  <c:v>0</c:v>
                </c:pt>
                <c:pt idx="1580" formatCode="0%">
                  <c:v>0</c:v>
                </c:pt>
                <c:pt idx="1581" formatCode="0%">
                  <c:v>0</c:v>
                </c:pt>
                <c:pt idx="1582" formatCode="0%">
                  <c:v>0</c:v>
                </c:pt>
                <c:pt idx="1583" formatCode="0%">
                  <c:v>0</c:v>
                </c:pt>
                <c:pt idx="1584" formatCode="0%">
                  <c:v>0</c:v>
                </c:pt>
                <c:pt idx="1585" formatCode="0%">
                  <c:v>0</c:v>
                </c:pt>
                <c:pt idx="1586" formatCode="0%">
                  <c:v>0</c:v>
                </c:pt>
                <c:pt idx="1587" formatCode="0%">
                  <c:v>0</c:v>
                </c:pt>
                <c:pt idx="1588" formatCode="0%">
                  <c:v>0</c:v>
                </c:pt>
                <c:pt idx="1589" formatCode="0%">
                  <c:v>0</c:v>
                </c:pt>
                <c:pt idx="1590" formatCode="0%">
                  <c:v>0</c:v>
                </c:pt>
                <c:pt idx="1591" formatCode="0%">
                  <c:v>0</c:v>
                </c:pt>
                <c:pt idx="1592" formatCode="0%">
                  <c:v>0</c:v>
                </c:pt>
                <c:pt idx="1593" formatCode="0%">
                  <c:v>0</c:v>
                </c:pt>
                <c:pt idx="1594" formatCode="0%">
                  <c:v>0</c:v>
                </c:pt>
                <c:pt idx="1595" formatCode="0%">
                  <c:v>0</c:v>
                </c:pt>
                <c:pt idx="1596" formatCode="0%">
                  <c:v>0</c:v>
                </c:pt>
                <c:pt idx="1597" formatCode="0%">
                  <c:v>0</c:v>
                </c:pt>
                <c:pt idx="1598" formatCode="0%">
                  <c:v>0</c:v>
                </c:pt>
                <c:pt idx="1599" formatCode="0%">
                  <c:v>0</c:v>
                </c:pt>
                <c:pt idx="1600" formatCode="0%">
                  <c:v>0</c:v>
                </c:pt>
                <c:pt idx="1601" formatCode="0%">
                  <c:v>0</c:v>
                </c:pt>
                <c:pt idx="1602" formatCode="0%">
                  <c:v>0</c:v>
                </c:pt>
                <c:pt idx="1603" formatCode="0%">
                  <c:v>0</c:v>
                </c:pt>
                <c:pt idx="1604" formatCode="0%">
                  <c:v>0</c:v>
                </c:pt>
                <c:pt idx="1605" formatCode="0%">
                  <c:v>0</c:v>
                </c:pt>
                <c:pt idx="1606" formatCode="0%">
                  <c:v>0</c:v>
                </c:pt>
                <c:pt idx="1607" formatCode="0%">
                  <c:v>0</c:v>
                </c:pt>
                <c:pt idx="1608" formatCode="0%">
                  <c:v>0</c:v>
                </c:pt>
                <c:pt idx="1609" formatCode="0%">
                  <c:v>0</c:v>
                </c:pt>
                <c:pt idx="1610" formatCode="0%">
                  <c:v>0</c:v>
                </c:pt>
                <c:pt idx="1611" formatCode="0%">
                  <c:v>0</c:v>
                </c:pt>
                <c:pt idx="1612" formatCode="0%">
                  <c:v>0</c:v>
                </c:pt>
                <c:pt idx="1613" formatCode="0%">
                  <c:v>0</c:v>
                </c:pt>
                <c:pt idx="1614" formatCode="0%">
                  <c:v>0</c:v>
                </c:pt>
                <c:pt idx="1615" formatCode="0%">
                  <c:v>0</c:v>
                </c:pt>
                <c:pt idx="1616" formatCode="0%">
                  <c:v>0</c:v>
                </c:pt>
                <c:pt idx="1617" formatCode="0%">
                  <c:v>0</c:v>
                </c:pt>
                <c:pt idx="1618" formatCode="0%">
                  <c:v>0</c:v>
                </c:pt>
                <c:pt idx="1619" formatCode="0%">
                  <c:v>0</c:v>
                </c:pt>
                <c:pt idx="1620" formatCode="0%">
                  <c:v>0</c:v>
                </c:pt>
                <c:pt idx="1621" formatCode="0%">
                  <c:v>0</c:v>
                </c:pt>
                <c:pt idx="1622" formatCode="0%">
                  <c:v>0</c:v>
                </c:pt>
                <c:pt idx="1623" formatCode="0%">
                  <c:v>0</c:v>
                </c:pt>
                <c:pt idx="1624" formatCode="0%">
                  <c:v>0</c:v>
                </c:pt>
                <c:pt idx="1625" formatCode="0%">
                  <c:v>0</c:v>
                </c:pt>
                <c:pt idx="1626" formatCode="0%">
                  <c:v>0</c:v>
                </c:pt>
                <c:pt idx="1627" formatCode="0%">
                  <c:v>0</c:v>
                </c:pt>
                <c:pt idx="1628" formatCode="0%">
                  <c:v>0</c:v>
                </c:pt>
                <c:pt idx="1629" formatCode="0%">
                  <c:v>0</c:v>
                </c:pt>
                <c:pt idx="1630" formatCode="0%">
                  <c:v>0</c:v>
                </c:pt>
                <c:pt idx="1631" formatCode="0%">
                  <c:v>0</c:v>
                </c:pt>
                <c:pt idx="1632" formatCode="0%">
                  <c:v>0</c:v>
                </c:pt>
                <c:pt idx="1633" formatCode="0%">
                  <c:v>0</c:v>
                </c:pt>
                <c:pt idx="1634" formatCode="0%">
                  <c:v>0</c:v>
                </c:pt>
                <c:pt idx="1635" formatCode="0%">
                  <c:v>0</c:v>
                </c:pt>
                <c:pt idx="1636" formatCode="0%">
                  <c:v>0</c:v>
                </c:pt>
                <c:pt idx="1637" formatCode="0%">
                  <c:v>0</c:v>
                </c:pt>
                <c:pt idx="1638" formatCode="0%">
                  <c:v>0</c:v>
                </c:pt>
                <c:pt idx="1639" formatCode="0%">
                  <c:v>0</c:v>
                </c:pt>
                <c:pt idx="1640" formatCode="0%">
                  <c:v>0</c:v>
                </c:pt>
                <c:pt idx="1641" formatCode="0%">
                  <c:v>0</c:v>
                </c:pt>
                <c:pt idx="1642" formatCode="0%">
                  <c:v>0</c:v>
                </c:pt>
                <c:pt idx="1643" formatCode="0%">
                  <c:v>0</c:v>
                </c:pt>
                <c:pt idx="1644" formatCode="0%">
                  <c:v>0</c:v>
                </c:pt>
                <c:pt idx="1645" formatCode="0%">
                  <c:v>0</c:v>
                </c:pt>
                <c:pt idx="1646" formatCode="0%">
                  <c:v>0</c:v>
                </c:pt>
                <c:pt idx="1647" formatCode="0%">
                  <c:v>0</c:v>
                </c:pt>
                <c:pt idx="1648" formatCode="0%">
                  <c:v>0</c:v>
                </c:pt>
                <c:pt idx="1649" formatCode="0%">
                  <c:v>0</c:v>
                </c:pt>
                <c:pt idx="1650" formatCode="0%">
                  <c:v>0</c:v>
                </c:pt>
                <c:pt idx="1651" formatCode="0%">
                  <c:v>0</c:v>
                </c:pt>
                <c:pt idx="1652" formatCode="0%">
                  <c:v>0</c:v>
                </c:pt>
                <c:pt idx="1653" formatCode="0%">
                  <c:v>0</c:v>
                </c:pt>
                <c:pt idx="1654" formatCode="0%">
                  <c:v>0</c:v>
                </c:pt>
                <c:pt idx="1655" formatCode="0%">
                  <c:v>0</c:v>
                </c:pt>
                <c:pt idx="1656" formatCode="0%">
                  <c:v>0</c:v>
                </c:pt>
                <c:pt idx="1657" formatCode="0%">
                  <c:v>0</c:v>
                </c:pt>
                <c:pt idx="1658" formatCode="0%">
                  <c:v>0</c:v>
                </c:pt>
                <c:pt idx="1659" formatCode="0%">
                  <c:v>0</c:v>
                </c:pt>
                <c:pt idx="1660" formatCode="0%">
                  <c:v>0</c:v>
                </c:pt>
                <c:pt idx="1661" formatCode="0%">
                  <c:v>0</c:v>
                </c:pt>
                <c:pt idx="1662" formatCode="0%">
                  <c:v>0</c:v>
                </c:pt>
                <c:pt idx="1663" formatCode="0%">
                  <c:v>0</c:v>
                </c:pt>
                <c:pt idx="1664" formatCode="0%">
                  <c:v>0</c:v>
                </c:pt>
                <c:pt idx="1665" formatCode="0%">
                  <c:v>0</c:v>
                </c:pt>
                <c:pt idx="1666" formatCode="0%">
                  <c:v>0</c:v>
                </c:pt>
                <c:pt idx="1667" formatCode="0%">
                  <c:v>0</c:v>
                </c:pt>
                <c:pt idx="1668" formatCode="0%">
                  <c:v>0</c:v>
                </c:pt>
                <c:pt idx="1669" formatCode="0%">
                  <c:v>0</c:v>
                </c:pt>
                <c:pt idx="1670" formatCode="0%">
                  <c:v>0</c:v>
                </c:pt>
                <c:pt idx="1671" formatCode="0%">
                  <c:v>0</c:v>
                </c:pt>
                <c:pt idx="1672" formatCode="0%">
                  <c:v>0</c:v>
                </c:pt>
                <c:pt idx="1673" formatCode="0%">
                  <c:v>0</c:v>
                </c:pt>
                <c:pt idx="1674" formatCode="0%">
                  <c:v>0</c:v>
                </c:pt>
                <c:pt idx="1675" formatCode="0%">
                  <c:v>0</c:v>
                </c:pt>
                <c:pt idx="1676" formatCode="0%">
                  <c:v>0</c:v>
                </c:pt>
                <c:pt idx="1677" formatCode="0%">
                  <c:v>0</c:v>
                </c:pt>
                <c:pt idx="1678" formatCode="0%">
                  <c:v>0.72658500000000004</c:v>
                </c:pt>
                <c:pt idx="1679" formatCode="0%">
                  <c:v>0</c:v>
                </c:pt>
                <c:pt idx="1680" formatCode="0%">
                  <c:v>0</c:v>
                </c:pt>
                <c:pt idx="1681" formatCode="0%">
                  <c:v>0</c:v>
                </c:pt>
                <c:pt idx="1682" formatCode="0%">
                  <c:v>0</c:v>
                </c:pt>
                <c:pt idx="1683" formatCode="0%">
                  <c:v>0</c:v>
                </c:pt>
                <c:pt idx="1684" formatCode="0%">
                  <c:v>0</c:v>
                </c:pt>
                <c:pt idx="1685" formatCode="0%">
                  <c:v>0</c:v>
                </c:pt>
                <c:pt idx="1686" formatCode="0%">
                  <c:v>0</c:v>
                </c:pt>
                <c:pt idx="1687" formatCode="0%">
                  <c:v>0</c:v>
                </c:pt>
                <c:pt idx="1688" formatCode="0%">
                  <c:v>0</c:v>
                </c:pt>
                <c:pt idx="1689" formatCode="0%">
                  <c:v>0</c:v>
                </c:pt>
                <c:pt idx="1690" formatCode="0%">
                  <c:v>0</c:v>
                </c:pt>
                <c:pt idx="1691" formatCode="0%">
                  <c:v>0</c:v>
                </c:pt>
                <c:pt idx="1692" formatCode="0%">
                  <c:v>0</c:v>
                </c:pt>
                <c:pt idx="1693" formatCode="0%">
                  <c:v>0</c:v>
                </c:pt>
                <c:pt idx="1694" formatCode="0%">
                  <c:v>0</c:v>
                </c:pt>
                <c:pt idx="1695" formatCode="0%">
                  <c:v>0</c:v>
                </c:pt>
                <c:pt idx="1696" formatCode="0%">
                  <c:v>0</c:v>
                </c:pt>
                <c:pt idx="1697" formatCode="0%">
                  <c:v>0</c:v>
                </c:pt>
                <c:pt idx="1698" formatCode="0%">
                  <c:v>0</c:v>
                </c:pt>
                <c:pt idx="1699" formatCode="0%">
                  <c:v>0</c:v>
                </c:pt>
                <c:pt idx="1700" formatCode="0%">
                  <c:v>0</c:v>
                </c:pt>
                <c:pt idx="1701" formatCode="0%">
                  <c:v>0</c:v>
                </c:pt>
                <c:pt idx="1702" formatCode="0%">
                  <c:v>0</c:v>
                </c:pt>
                <c:pt idx="1703" formatCode="0%">
                  <c:v>0</c:v>
                </c:pt>
                <c:pt idx="1704" formatCode="0%">
                  <c:v>0</c:v>
                </c:pt>
                <c:pt idx="1705" formatCode="0%">
                  <c:v>0</c:v>
                </c:pt>
                <c:pt idx="1706" formatCode="0%">
                  <c:v>0</c:v>
                </c:pt>
                <c:pt idx="1707" formatCode="0%">
                  <c:v>0</c:v>
                </c:pt>
                <c:pt idx="1708" formatCode="0%">
                  <c:v>0</c:v>
                </c:pt>
                <c:pt idx="1709" formatCode="0%">
                  <c:v>0</c:v>
                </c:pt>
                <c:pt idx="1710" formatCode="0%">
                  <c:v>0</c:v>
                </c:pt>
                <c:pt idx="1711" formatCode="0%">
                  <c:v>0</c:v>
                </c:pt>
                <c:pt idx="1712" formatCode="0%">
                  <c:v>0</c:v>
                </c:pt>
                <c:pt idx="1713" formatCode="0%">
                  <c:v>0</c:v>
                </c:pt>
                <c:pt idx="1714" formatCode="0%">
                  <c:v>0</c:v>
                </c:pt>
                <c:pt idx="1715" formatCode="0%">
                  <c:v>0</c:v>
                </c:pt>
                <c:pt idx="1716" formatCode="0%">
                  <c:v>0</c:v>
                </c:pt>
                <c:pt idx="1717" formatCode="0%">
                  <c:v>0</c:v>
                </c:pt>
                <c:pt idx="1718" formatCode="0%">
                  <c:v>0</c:v>
                </c:pt>
                <c:pt idx="1719" formatCode="0%">
                  <c:v>0</c:v>
                </c:pt>
                <c:pt idx="1720" formatCode="0%">
                  <c:v>0</c:v>
                </c:pt>
                <c:pt idx="1721" formatCode="0%">
                  <c:v>0</c:v>
                </c:pt>
                <c:pt idx="1722" formatCode="0%">
                  <c:v>0</c:v>
                </c:pt>
                <c:pt idx="1723" formatCode="0%">
                  <c:v>0</c:v>
                </c:pt>
                <c:pt idx="1724" formatCode="0%">
                  <c:v>0</c:v>
                </c:pt>
                <c:pt idx="1725" formatCode="0%">
                  <c:v>0</c:v>
                </c:pt>
                <c:pt idx="1726" formatCode="0%">
                  <c:v>0</c:v>
                </c:pt>
                <c:pt idx="1727" formatCode="0%">
                  <c:v>0</c:v>
                </c:pt>
                <c:pt idx="1728" formatCode="0%">
                  <c:v>0</c:v>
                </c:pt>
                <c:pt idx="1729" formatCode="0%">
                  <c:v>0</c:v>
                </c:pt>
                <c:pt idx="1730" formatCode="0%">
                  <c:v>0</c:v>
                </c:pt>
                <c:pt idx="1731" formatCode="0%">
                  <c:v>0</c:v>
                </c:pt>
                <c:pt idx="1732" formatCode="0%">
                  <c:v>0</c:v>
                </c:pt>
                <c:pt idx="1733" formatCode="0%">
                  <c:v>0</c:v>
                </c:pt>
                <c:pt idx="1734" formatCode="0%">
                  <c:v>0</c:v>
                </c:pt>
                <c:pt idx="1735" formatCode="0%">
                  <c:v>0</c:v>
                </c:pt>
                <c:pt idx="1736" formatCode="0%">
                  <c:v>0</c:v>
                </c:pt>
                <c:pt idx="1737" formatCode="0%">
                  <c:v>0</c:v>
                </c:pt>
                <c:pt idx="1738" formatCode="0%">
                  <c:v>0</c:v>
                </c:pt>
                <c:pt idx="1739" formatCode="0%">
                  <c:v>0</c:v>
                </c:pt>
                <c:pt idx="1740" formatCode="0%">
                  <c:v>0</c:v>
                </c:pt>
                <c:pt idx="1741" formatCode="0%">
                  <c:v>0</c:v>
                </c:pt>
                <c:pt idx="1742" formatCode="0%">
                  <c:v>0</c:v>
                </c:pt>
                <c:pt idx="1743" formatCode="0%">
                  <c:v>0</c:v>
                </c:pt>
                <c:pt idx="1744" formatCode="0%">
                  <c:v>0</c:v>
                </c:pt>
                <c:pt idx="1745" formatCode="0%">
                  <c:v>0</c:v>
                </c:pt>
                <c:pt idx="1746" formatCode="0%">
                  <c:v>0</c:v>
                </c:pt>
                <c:pt idx="1747" formatCode="0%">
                  <c:v>0</c:v>
                </c:pt>
                <c:pt idx="1748" formatCode="0%">
                  <c:v>0</c:v>
                </c:pt>
                <c:pt idx="1749" formatCode="0%">
                  <c:v>0</c:v>
                </c:pt>
                <c:pt idx="1750" formatCode="0%">
                  <c:v>0</c:v>
                </c:pt>
                <c:pt idx="1751" formatCode="0%">
                  <c:v>0</c:v>
                </c:pt>
                <c:pt idx="1752" formatCode="0%">
                  <c:v>0</c:v>
                </c:pt>
                <c:pt idx="1753" formatCode="0%">
                  <c:v>0</c:v>
                </c:pt>
                <c:pt idx="1754" formatCode="0%">
                  <c:v>0</c:v>
                </c:pt>
                <c:pt idx="1755" formatCode="0%">
                  <c:v>0</c:v>
                </c:pt>
                <c:pt idx="1756" formatCode="0%">
                  <c:v>0</c:v>
                </c:pt>
                <c:pt idx="1757" formatCode="0%">
                  <c:v>0</c:v>
                </c:pt>
                <c:pt idx="1758" formatCode="0%">
                  <c:v>0</c:v>
                </c:pt>
                <c:pt idx="1759" formatCode="0%">
                  <c:v>0</c:v>
                </c:pt>
                <c:pt idx="1760" formatCode="0%">
                  <c:v>0</c:v>
                </c:pt>
                <c:pt idx="1761" formatCode="0%">
                  <c:v>0</c:v>
                </c:pt>
                <c:pt idx="1762" formatCode="0%">
                  <c:v>0</c:v>
                </c:pt>
                <c:pt idx="1763" formatCode="0%">
                  <c:v>0</c:v>
                </c:pt>
                <c:pt idx="1764" formatCode="0%">
                  <c:v>0</c:v>
                </c:pt>
                <c:pt idx="1765" formatCode="0%">
                  <c:v>0</c:v>
                </c:pt>
                <c:pt idx="1766" formatCode="0%">
                  <c:v>0.83319799999999999</c:v>
                </c:pt>
                <c:pt idx="1767" formatCode="0%">
                  <c:v>0</c:v>
                </c:pt>
                <c:pt idx="1768" formatCode="0%">
                  <c:v>0</c:v>
                </c:pt>
                <c:pt idx="1769" formatCode="0%">
                  <c:v>1.1876370000000001</c:v>
                </c:pt>
                <c:pt idx="1770" formatCode="0%">
                  <c:v>0</c:v>
                </c:pt>
                <c:pt idx="1771" formatCode="0%">
                  <c:v>0</c:v>
                </c:pt>
                <c:pt idx="1772" formatCode="0%">
                  <c:v>0</c:v>
                </c:pt>
                <c:pt idx="1773" formatCode="0%">
                  <c:v>0</c:v>
                </c:pt>
                <c:pt idx="1774" formatCode="0%">
                  <c:v>0</c:v>
                </c:pt>
                <c:pt idx="1775" formatCode="0%">
                  <c:v>0</c:v>
                </c:pt>
                <c:pt idx="1776" formatCode="0%">
                  <c:v>0</c:v>
                </c:pt>
                <c:pt idx="1777" formatCode="0%">
                  <c:v>0</c:v>
                </c:pt>
                <c:pt idx="1778" formatCode="0%">
                  <c:v>0</c:v>
                </c:pt>
                <c:pt idx="1779" formatCode="0%">
                  <c:v>0</c:v>
                </c:pt>
                <c:pt idx="1780" formatCode="0%">
                  <c:v>0</c:v>
                </c:pt>
                <c:pt idx="1781" formatCode="0%">
                  <c:v>0</c:v>
                </c:pt>
                <c:pt idx="1782" formatCode="0%">
                  <c:v>0</c:v>
                </c:pt>
                <c:pt idx="1783" formatCode="0%">
                  <c:v>0</c:v>
                </c:pt>
                <c:pt idx="1784" formatCode="0%">
                  <c:v>0</c:v>
                </c:pt>
                <c:pt idx="1785" formatCode="0%">
                  <c:v>0</c:v>
                </c:pt>
                <c:pt idx="1786" formatCode="0%">
                  <c:v>0</c:v>
                </c:pt>
                <c:pt idx="1787" formatCode="0%">
                  <c:v>0</c:v>
                </c:pt>
                <c:pt idx="1788" formatCode="0%">
                  <c:v>0</c:v>
                </c:pt>
                <c:pt idx="1789" formatCode="0%">
                  <c:v>0</c:v>
                </c:pt>
                <c:pt idx="1790" formatCode="0%">
                  <c:v>0</c:v>
                </c:pt>
                <c:pt idx="1791" formatCode="0%">
                  <c:v>0</c:v>
                </c:pt>
                <c:pt idx="1792" formatCode="0%">
                  <c:v>0</c:v>
                </c:pt>
                <c:pt idx="1793" formatCode="0%">
                  <c:v>0</c:v>
                </c:pt>
                <c:pt idx="1794" formatCode="0%">
                  <c:v>0</c:v>
                </c:pt>
                <c:pt idx="1795" formatCode="0%">
                  <c:v>0</c:v>
                </c:pt>
                <c:pt idx="1796" formatCode="0%">
                  <c:v>0</c:v>
                </c:pt>
                <c:pt idx="1797" formatCode="0%">
                  <c:v>0</c:v>
                </c:pt>
                <c:pt idx="1798" formatCode="0%">
                  <c:v>0</c:v>
                </c:pt>
                <c:pt idx="1799" formatCode="0%">
                  <c:v>0</c:v>
                </c:pt>
                <c:pt idx="1800" formatCode="0%">
                  <c:v>0</c:v>
                </c:pt>
                <c:pt idx="1801" formatCode="0%">
                  <c:v>0</c:v>
                </c:pt>
                <c:pt idx="1802" formatCode="0%">
                  <c:v>0</c:v>
                </c:pt>
                <c:pt idx="1803" formatCode="0%">
                  <c:v>0</c:v>
                </c:pt>
                <c:pt idx="1804" formatCode="0%">
                  <c:v>0</c:v>
                </c:pt>
                <c:pt idx="1805" formatCode="0%">
                  <c:v>0</c:v>
                </c:pt>
                <c:pt idx="1806" formatCode="0%">
                  <c:v>0</c:v>
                </c:pt>
                <c:pt idx="1807" formatCode="0%">
                  <c:v>0</c:v>
                </c:pt>
                <c:pt idx="1808" formatCode="0%">
                  <c:v>0</c:v>
                </c:pt>
                <c:pt idx="1809" formatCode="0%">
                  <c:v>0</c:v>
                </c:pt>
                <c:pt idx="1810" formatCode="0%">
                  <c:v>0</c:v>
                </c:pt>
                <c:pt idx="1811" formatCode="0%">
                  <c:v>0</c:v>
                </c:pt>
                <c:pt idx="1812" formatCode="0%">
                  <c:v>0</c:v>
                </c:pt>
                <c:pt idx="1813" formatCode="0%">
                  <c:v>0</c:v>
                </c:pt>
                <c:pt idx="1814" formatCode="0%">
                  <c:v>0</c:v>
                </c:pt>
                <c:pt idx="1815" formatCode="0%">
                  <c:v>0</c:v>
                </c:pt>
                <c:pt idx="1816" formatCode="0%">
                  <c:v>0</c:v>
                </c:pt>
                <c:pt idx="1817" formatCode="0%">
                  <c:v>0</c:v>
                </c:pt>
                <c:pt idx="1818" formatCode="0%">
                  <c:v>0</c:v>
                </c:pt>
                <c:pt idx="1819" formatCode="0%">
                  <c:v>0</c:v>
                </c:pt>
                <c:pt idx="1820" formatCode="0%">
                  <c:v>2.0703559999999999</c:v>
                </c:pt>
                <c:pt idx="1821" formatCode="0%">
                  <c:v>0</c:v>
                </c:pt>
                <c:pt idx="1822" formatCode="0%">
                  <c:v>0</c:v>
                </c:pt>
                <c:pt idx="1823" formatCode="0%">
                  <c:v>0</c:v>
                </c:pt>
                <c:pt idx="1824" formatCode="0%">
                  <c:v>0</c:v>
                </c:pt>
                <c:pt idx="1825" formatCode="0%">
                  <c:v>0</c:v>
                </c:pt>
                <c:pt idx="1826" formatCode="0%">
                  <c:v>0</c:v>
                </c:pt>
                <c:pt idx="1827" formatCode="0%">
                  <c:v>0</c:v>
                </c:pt>
                <c:pt idx="1828" formatCode="0%">
                  <c:v>0</c:v>
                </c:pt>
                <c:pt idx="1829" formatCode="0%">
                  <c:v>0</c:v>
                </c:pt>
                <c:pt idx="1830" formatCode="0%">
                  <c:v>0</c:v>
                </c:pt>
                <c:pt idx="1831" formatCode="0%">
                  <c:v>0</c:v>
                </c:pt>
                <c:pt idx="1832" formatCode="0%">
                  <c:v>0</c:v>
                </c:pt>
                <c:pt idx="1833" formatCode="0%">
                  <c:v>0</c:v>
                </c:pt>
                <c:pt idx="1834" formatCode="0%">
                  <c:v>0</c:v>
                </c:pt>
                <c:pt idx="1835" formatCode="0%">
                  <c:v>0</c:v>
                </c:pt>
                <c:pt idx="1836" formatCode="0%">
                  <c:v>0</c:v>
                </c:pt>
                <c:pt idx="1837" formatCode="0%">
                  <c:v>0</c:v>
                </c:pt>
                <c:pt idx="1838" formatCode="0%">
                  <c:v>0</c:v>
                </c:pt>
                <c:pt idx="1839" formatCode="0%">
                  <c:v>0</c:v>
                </c:pt>
                <c:pt idx="1840" formatCode="0%">
                  <c:v>0</c:v>
                </c:pt>
                <c:pt idx="1841" formatCode="0%">
                  <c:v>0</c:v>
                </c:pt>
                <c:pt idx="1842" formatCode="0%">
                  <c:v>0</c:v>
                </c:pt>
                <c:pt idx="1843" formatCode="0%">
                  <c:v>0</c:v>
                </c:pt>
                <c:pt idx="1844" formatCode="0%">
                  <c:v>0</c:v>
                </c:pt>
                <c:pt idx="1845" formatCode="0%">
                  <c:v>0</c:v>
                </c:pt>
                <c:pt idx="1846" formatCode="0%">
                  <c:v>0</c:v>
                </c:pt>
                <c:pt idx="1847" formatCode="0%">
                  <c:v>0</c:v>
                </c:pt>
                <c:pt idx="1848" formatCode="0%">
                  <c:v>0</c:v>
                </c:pt>
                <c:pt idx="1849" formatCode="0%">
                  <c:v>0</c:v>
                </c:pt>
                <c:pt idx="1850" formatCode="0%">
                  <c:v>0</c:v>
                </c:pt>
                <c:pt idx="1851" formatCode="0%">
                  <c:v>0</c:v>
                </c:pt>
                <c:pt idx="1852" formatCode="0%">
                  <c:v>0</c:v>
                </c:pt>
                <c:pt idx="1853" formatCode="0%">
                  <c:v>0</c:v>
                </c:pt>
                <c:pt idx="1854" formatCode="0%">
                  <c:v>0</c:v>
                </c:pt>
                <c:pt idx="1855" formatCode="0%">
                  <c:v>0</c:v>
                </c:pt>
                <c:pt idx="1856" formatCode="0%">
                  <c:v>0</c:v>
                </c:pt>
                <c:pt idx="1857" formatCode="0%">
                  <c:v>0</c:v>
                </c:pt>
                <c:pt idx="1858" formatCode="0%">
                  <c:v>1.341901</c:v>
                </c:pt>
                <c:pt idx="1859" formatCode="0%">
                  <c:v>0</c:v>
                </c:pt>
                <c:pt idx="1860" formatCode="0%">
                  <c:v>0</c:v>
                </c:pt>
                <c:pt idx="1861" formatCode="0%">
                  <c:v>0</c:v>
                </c:pt>
                <c:pt idx="1862" formatCode="0%">
                  <c:v>0</c:v>
                </c:pt>
                <c:pt idx="1863" formatCode="0%">
                  <c:v>0</c:v>
                </c:pt>
                <c:pt idx="1864" formatCode="0%">
                  <c:v>0</c:v>
                </c:pt>
                <c:pt idx="1865" formatCode="0%">
                  <c:v>0</c:v>
                </c:pt>
                <c:pt idx="1866" formatCode="0%">
                  <c:v>0</c:v>
                </c:pt>
                <c:pt idx="1867" formatCode="0%">
                  <c:v>0</c:v>
                </c:pt>
                <c:pt idx="1868" formatCode="0%">
                  <c:v>0</c:v>
                </c:pt>
                <c:pt idx="1869" formatCode="0%">
                  <c:v>0</c:v>
                </c:pt>
                <c:pt idx="1870" formatCode="0%">
                  <c:v>0</c:v>
                </c:pt>
                <c:pt idx="1871" formatCode="0%">
                  <c:v>0</c:v>
                </c:pt>
                <c:pt idx="1872" formatCode="0%">
                  <c:v>0</c:v>
                </c:pt>
                <c:pt idx="1873" formatCode="0%">
                  <c:v>0</c:v>
                </c:pt>
                <c:pt idx="1874" formatCode="0%">
                  <c:v>0</c:v>
                </c:pt>
                <c:pt idx="1875" formatCode="0%">
                  <c:v>0</c:v>
                </c:pt>
                <c:pt idx="1876" formatCode="0%">
                  <c:v>0</c:v>
                </c:pt>
                <c:pt idx="1877" formatCode="0%">
                  <c:v>0</c:v>
                </c:pt>
                <c:pt idx="1878" formatCode="0%">
                  <c:v>0</c:v>
                </c:pt>
                <c:pt idx="1879" formatCode="0%">
                  <c:v>0</c:v>
                </c:pt>
                <c:pt idx="1880" formatCode="0%">
                  <c:v>0</c:v>
                </c:pt>
                <c:pt idx="1881" formatCode="0%">
                  <c:v>0</c:v>
                </c:pt>
                <c:pt idx="1882" formatCode="0%">
                  <c:v>0</c:v>
                </c:pt>
                <c:pt idx="1883" formatCode="0%">
                  <c:v>0</c:v>
                </c:pt>
                <c:pt idx="1884" formatCode="0%">
                  <c:v>0</c:v>
                </c:pt>
                <c:pt idx="1885" formatCode="0%">
                  <c:v>0</c:v>
                </c:pt>
                <c:pt idx="1886" formatCode="0%">
                  <c:v>0</c:v>
                </c:pt>
                <c:pt idx="1887" formatCode="0%">
                  <c:v>0</c:v>
                </c:pt>
                <c:pt idx="1888" formatCode="0%">
                  <c:v>0</c:v>
                </c:pt>
                <c:pt idx="1889" formatCode="0%">
                  <c:v>0</c:v>
                </c:pt>
                <c:pt idx="1890" formatCode="0%">
                  <c:v>0</c:v>
                </c:pt>
                <c:pt idx="1891" formatCode="0%">
                  <c:v>0</c:v>
                </c:pt>
                <c:pt idx="1892" formatCode="0%">
                  <c:v>0</c:v>
                </c:pt>
                <c:pt idx="1893" formatCode="0%">
                  <c:v>0</c:v>
                </c:pt>
                <c:pt idx="1894" formatCode="0%">
                  <c:v>0</c:v>
                </c:pt>
                <c:pt idx="1895" formatCode="0%">
                  <c:v>0</c:v>
                </c:pt>
                <c:pt idx="1896" formatCode="0%">
                  <c:v>0</c:v>
                </c:pt>
                <c:pt idx="1897" formatCode="0%">
                  <c:v>0</c:v>
                </c:pt>
                <c:pt idx="1898" formatCode="0%">
                  <c:v>0</c:v>
                </c:pt>
                <c:pt idx="1899" formatCode="0%">
                  <c:v>0.68616100000000002</c:v>
                </c:pt>
                <c:pt idx="1900" formatCode="0%">
                  <c:v>0</c:v>
                </c:pt>
                <c:pt idx="1901" formatCode="0%">
                  <c:v>0</c:v>
                </c:pt>
                <c:pt idx="1902" formatCode="0%">
                  <c:v>0</c:v>
                </c:pt>
                <c:pt idx="1903" formatCode="0%">
                  <c:v>0</c:v>
                </c:pt>
                <c:pt idx="1904" formatCode="0%">
                  <c:v>0</c:v>
                </c:pt>
                <c:pt idx="1905" formatCode="0%">
                  <c:v>0</c:v>
                </c:pt>
                <c:pt idx="1906" formatCode="0%">
                  <c:v>0</c:v>
                </c:pt>
                <c:pt idx="1907" formatCode="0%">
                  <c:v>0</c:v>
                </c:pt>
                <c:pt idx="1908" formatCode="0%">
                  <c:v>0</c:v>
                </c:pt>
                <c:pt idx="1909" formatCode="0%">
                  <c:v>0</c:v>
                </c:pt>
                <c:pt idx="1910" formatCode="0%">
                  <c:v>0</c:v>
                </c:pt>
                <c:pt idx="1911" formatCode="0%">
                  <c:v>0</c:v>
                </c:pt>
                <c:pt idx="1912" formatCode="0%">
                  <c:v>0</c:v>
                </c:pt>
                <c:pt idx="1913" formatCode="0%">
                  <c:v>0</c:v>
                </c:pt>
                <c:pt idx="1914" formatCode="0%">
                  <c:v>0.66938199999999992</c:v>
                </c:pt>
                <c:pt idx="1915" formatCode="0%">
                  <c:v>0</c:v>
                </c:pt>
                <c:pt idx="1916" formatCode="0%">
                  <c:v>0</c:v>
                </c:pt>
                <c:pt idx="1917" formatCode="0%">
                  <c:v>0</c:v>
                </c:pt>
                <c:pt idx="1918" formatCode="0%">
                  <c:v>0</c:v>
                </c:pt>
                <c:pt idx="1919" formatCode="0%">
                  <c:v>0</c:v>
                </c:pt>
                <c:pt idx="1920" formatCode="0%">
                  <c:v>0</c:v>
                </c:pt>
                <c:pt idx="1921" formatCode="0%">
                  <c:v>0</c:v>
                </c:pt>
                <c:pt idx="1922" formatCode="0%">
                  <c:v>0</c:v>
                </c:pt>
                <c:pt idx="1923" formatCode="0%">
                  <c:v>0</c:v>
                </c:pt>
                <c:pt idx="1924" formatCode="0%">
                  <c:v>0</c:v>
                </c:pt>
                <c:pt idx="1925" formatCode="0%">
                  <c:v>0</c:v>
                </c:pt>
                <c:pt idx="1926" formatCode="0%">
                  <c:v>0</c:v>
                </c:pt>
                <c:pt idx="1927" formatCode="0%">
                  <c:v>0</c:v>
                </c:pt>
                <c:pt idx="1928" formatCode="0%">
                  <c:v>0</c:v>
                </c:pt>
                <c:pt idx="1929" formatCode="0%">
                  <c:v>0</c:v>
                </c:pt>
                <c:pt idx="1930" formatCode="0%">
                  <c:v>0</c:v>
                </c:pt>
                <c:pt idx="1931" formatCode="0%">
                  <c:v>0</c:v>
                </c:pt>
                <c:pt idx="1932" formatCode="0%">
                  <c:v>0</c:v>
                </c:pt>
                <c:pt idx="1933" formatCode="0%">
                  <c:v>0</c:v>
                </c:pt>
                <c:pt idx="1934" formatCode="0%">
                  <c:v>0</c:v>
                </c:pt>
                <c:pt idx="1935" formatCode="0%">
                  <c:v>0</c:v>
                </c:pt>
                <c:pt idx="1936" formatCode="0%">
                  <c:v>0</c:v>
                </c:pt>
                <c:pt idx="1937" formatCode="0%">
                  <c:v>0</c:v>
                </c:pt>
                <c:pt idx="1938" formatCode="0%">
                  <c:v>0</c:v>
                </c:pt>
                <c:pt idx="1939" formatCode="0%">
                  <c:v>0</c:v>
                </c:pt>
                <c:pt idx="1940" formatCode="0%">
                  <c:v>0</c:v>
                </c:pt>
                <c:pt idx="1941" formatCode="0%">
                  <c:v>0</c:v>
                </c:pt>
                <c:pt idx="1942" formatCode="0%">
                  <c:v>0</c:v>
                </c:pt>
                <c:pt idx="1943" formatCode="0%">
                  <c:v>0</c:v>
                </c:pt>
                <c:pt idx="1944" formatCode="0%">
                  <c:v>0</c:v>
                </c:pt>
                <c:pt idx="1945" formatCode="0%">
                  <c:v>0</c:v>
                </c:pt>
                <c:pt idx="1946" formatCode="0%">
                  <c:v>0</c:v>
                </c:pt>
                <c:pt idx="1947" formatCode="0%">
                  <c:v>0</c:v>
                </c:pt>
                <c:pt idx="1948" formatCode="0%">
                  <c:v>0</c:v>
                </c:pt>
                <c:pt idx="1949" formatCode="0%">
                  <c:v>0</c:v>
                </c:pt>
                <c:pt idx="1950" formatCode="0%">
                  <c:v>0</c:v>
                </c:pt>
                <c:pt idx="1951" formatCode="0%">
                  <c:v>0</c:v>
                </c:pt>
                <c:pt idx="1952" formatCode="0%">
                  <c:v>0</c:v>
                </c:pt>
                <c:pt idx="1953" formatCode="0%">
                  <c:v>0</c:v>
                </c:pt>
                <c:pt idx="1954" formatCode="0%">
                  <c:v>0</c:v>
                </c:pt>
                <c:pt idx="1955" formatCode="0%">
                  <c:v>0</c:v>
                </c:pt>
                <c:pt idx="1956" formatCode="0%">
                  <c:v>0</c:v>
                </c:pt>
                <c:pt idx="1957" formatCode="0%">
                  <c:v>0</c:v>
                </c:pt>
                <c:pt idx="1958" formatCode="0%">
                  <c:v>0</c:v>
                </c:pt>
                <c:pt idx="1959" formatCode="0%">
                  <c:v>0</c:v>
                </c:pt>
                <c:pt idx="1960" formatCode="0%">
                  <c:v>0</c:v>
                </c:pt>
                <c:pt idx="1961" formatCode="0%">
                  <c:v>0</c:v>
                </c:pt>
                <c:pt idx="1962" formatCode="0%">
                  <c:v>0</c:v>
                </c:pt>
                <c:pt idx="1963" formatCode="0%">
                  <c:v>0</c:v>
                </c:pt>
                <c:pt idx="1964" formatCode="0%">
                  <c:v>0</c:v>
                </c:pt>
                <c:pt idx="1965" formatCode="0%">
                  <c:v>0</c:v>
                </c:pt>
                <c:pt idx="1966" formatCode="0%">
                  <c:v>0</c:v>
                </c:pt>
                <c:pt idx="1967" formatCode="0%">
                  <c:v>0</c:v>
                </c:pt>
                <c:pt idx="1968" formatCode="0%">
                  <c:v>0</c:v>
                </c:pt>
                <c:pt idx="1969" formatCode="0%">
                  <c:v>0</c:v>
                </c:pt>
                <c:pt idx="1970" formatCode="0%">
                  <c:v>0</c:v>
                </c:pt>
                <c:pt idx="1971" formatCode="0%">
                  <c:v>0</c:v>
                </c:pt>
                <c:pt idx="1972" formatCode="0%">
                  <c:v>0</c:v>
                </c:pt>
                <c:pt idx="1973" formatCode="0%">
                  <c:v>0</c:v>
                </c:pt>
                <c:pt idx="1974" formatCode="0%">
                  <c:v>0</c:v>
                </c:pt>
                <c:pt idx="1975" formatCode="0%">
                  <c:v>0</c:v>
                </c:pt>
                <c:pt idx="1976" formatCode="0%">
                  <c:v>0</c:v>
                </c:pt>
                <c:pt idx="1977" formatCode="0%">
                  <c:v>0</c:v>
                </c:pt>
                <c:pt idx="1978" formatCode="0%">
                  <c:v>0</c:v>
                </c:pt>
                <c:pt idx="1979" formatCode="0%">
                  <c:v>0</c:v>
                </c:pt>
                <c:pt idx="1980" formatCode="0%">
                  <c:v>0</c:v>
                </c:pt>
                <c:pt idx="1981" formatCode="0%">
                  <c:v>0</c:v>
                </c:pt>
                <c:pt idx="1982" formatCode="0%">
                  <c:v>0</c:v>
                </c:pt>
                <c:pt idx="1983" formatCode="0%">
                  <c:v>0</c:v>
                </c:pt>
                <c:pt idx="1984" formatCode="0%">
                  <c:v>0</c:v>
                </c:pt>
                <c:pt idx="1985" formatCode="0%">
                  <c:v>0</c:v>
                </c:pt>
                <c:pt idx="1986" formatCode="0%">
                  <c:v>0</c:v>
                </c:pt>
                <c:pt idx="1987" formatCode="0%">
                  <c:v>0</c:v>
                </c:pt>
                <c:pt idx="1988" formatCode="0%">
                  <c:v>0</c:v>
                </c:pt>
                <c:pt idx="1989" formatCode="0%">
                  <c:v>0</c:v>
                </c:pt>
                <c:pt idx="1990" formatCode="0%">
                  <c:v>0</c:v>
                </c:pt>
                <c:pt idx="1991" formatCode="0%">
                  <c:v>0</c:v>
                </c:pt>
                <c:pt idx="1992" formatCode="0%">
                  <c:v>0</c:v>
                </c:pt>
                <c:pt idx="1993" formatCode="0%">
                  <c:v>0</c:v>
                </c:pt>
                <c:pt idx="1994" formatCode="0%">
                  <c:v>0</c:v>
                </c:pt>
                <c:pt idx="1995" formatCode="0%">
                  <c:v>0</c:v>
                </c:pt>
                <c:pt idx="1996" formatCode="0%">
                  <c:v>0</c:v>
                </c:pt>
                <c:pt idx="1997" formatCode="0%">
                  <c:v>0</c:v>
                </c:pt>
                <c:pt idx="1998" formatCode="0%">
                  <c:v>0</c:v>
                </c:pt>
                <c:pt idx="1999" formatCode="0%">
                  <c:v>0</c:v>
                </c:pt>
                <c:pt idx="2000" formatCode="0%">
                  <c:v>0</c:v>
                </c:pt>
                <c:pt idx="2001" formatCode="0%">
                  <c:v>0</c:v>
                </c:pt>
                <c:pt idx="2002" formatCode="0%">
                  <c:v>0</c:v>
                </c:pt>
                <c:pt idx="2003" formatCode="0%">
                  <c:v>0</c:v>
                </c:pt>
                <c:pt idx="2004" formatCode="0%">
                  <c:v>0</c:v>
                </c:pt>
                <c:pt idx="2005" formatCode="0%">
                  <c:v>0</c:v>
                </c:pt>
                <c:pt idx="2006" formatCode="0%">
                  <c:v>0</c:v>
                </c:pt>
                <c:pt idx="2007" formatCode="0%">
                  <c:v>0</c:v>
                </c:pt>
                <c:pt idx="2008" formatCode="0%">
                  <c:v>0</c:v>
                </c:pt>
                <c:pt idx="2009" formatCode="0%">
                  <c:v>0</c:v>
                </c:pt>
                <c:pt idx="2010" formatCode="0%">
                  <c:v>0</c:v>
                </c:pt>
                <c:pt idx="2011" formatCode="0%">
                  <c:v>0</c:v>
                </c:pt>
                <c:pt idx="2012" formatCode="0%">
                  <c:v>0</c:v>
                </c:pt>
                <c:pt idx="2013" formatCode="0%">
                  <c:v>0</c:v>
                </c:pt>
                <c:pt idx="2014" formatCode="0%">
                  <c:v>0</c:v>
                </c:pt>
                <c:pt idx="2015" formatCode="0%">
                  <c:v>0</c:v>
                </c:pt>
                <c:pt idx="2016" formatCode="0%">
                  <c:v>0</c:v>
                </c:pt>
                <c:pt idx="2017" formatCode="0%">
                  <c:v>0</c:v>
                </c:pt>
                <c:pt idx="2018" formatCode="0%">
                  <c:v>0.81762100000000004</c:v>
                </c:pt>
                <c:pt idx="2019" formatCode="0%">
                  <c:v>0</c:v>
                </c:pt>
                <c:pt idx="2020" formatCode="0%">
                  <c:v>0</c:v>
                </c:pt>
                <c:pt idx="2021" formatCode="0%">
                  <c:v>0</c:v>
                </c:pt>
                <c:pt idx="2022" formatCode="0%">
                  <c:v>0</c:v>
                </c:pt>
                <c:pt idx="2023" formatCode="0%">
                  <c:v>0</c:v>
                </c:pt>
                <c:pt idx="2024" formatCode="0%">
                  <c:v>0</c:v>
                </c:pt>
                <c:pt idx="2025" formatCode="0%">
                  <c:v>0</c:v>
                </c:pt>
                <c:pt idx="2026" formatCode="0%">
                  <c:v>0</c:v>
                </c:pt>
                <c:pt idx="2027" formatCode="0%">
                  <c:v>0</c:v>
                </c:pt>
                <c:pt idx="2028" formatCode="0%">
                  <c:v>0</c:v>
                </c:pt>
                <c:pt idx="2029" formatCode="0%">
                  <c:v>0</c:v>
                </c:pt>
                <c:pt idx="2030" formatCode="0%">
                  <c:v>0</c:v>
                </c:pt>
                <c:pt idx="2031" formatCode="0%">
                  <c:v>0</c:v>
                </c:pt>
                <c:pt idx="2032" formatCode="0%">
                  <c:v>0</c:v>
                </c:pt>
                <c:pt idx="2033" formatCode="0%">
                  <c:v>0</c:v>
                </c:pt>
                <c:pt idx="2034" formatCode="0%">
                  <c:v>0</c:v>
                </c:pt>
                <c:pt idx="2035" formatCode="0%">
                  <c:v>0</c:v>
                </c:pt>
                <c:pt idx="2036" formatCode="0%">
                  <c:v>0</c:v>
                </c:pt>
                <c:pt idx="2037" formatCode="0%">
                  <c:v>0</c:v>
                </c:pt>
                <c:pt idx="2038" formatCode="0%">
                  <c:v>0</c:v>
                </c:pt>
                <c:pt idx="2039" formatCode="0%">
                  <c:v>0</c:v>
                </c:pt>
                <c:pt idx="2040" formatCode="0%">
                  <c:v>0</c:v>
                </c:pt>
                <c:pt idx="2041" formatCode="0%">
                  <c:v>0</c:v>
                </c:pt>
                <c:pt idx="2042" formatCode="0%">
                  <c:v>1.0520799999999999</c:v>
                </c:pt>
                <c:pt idx="2043" formatCode="0%">
                  <c:v>0</c:v>
                </c:pt>
                <c:pt idx="2044" formatCode="0%">
                  <c:v>0</c:v>
                </c:pt>
                <c:pt idx="2045" formatCode="0%">
                  <c:v>0</c:v>
                </c:pt>
                <c:pt idx="2046" formatCode="0%">
                  <c:v>0</c:v>
                </c:pt>
                <c:pt idx="2047" formatCode="0%">
                  <c:v>0</c:v>
                </c:pt>
                <c:pt idx="2048" formatCode="0%">
                  <c:v>0</c:v>
                </c:pt>
                <c:pt idx="2049" formatCode="0%">
                  <c:v>0</c:v>
                </c:pt>
                <c:pt idx="2050" formatCode="0%">
                  <c:v>0</c:v>
                </c:pt>
                <c:pt idx="2051" formatCode="0%">
                  <c:v>0</c:v>
                </c:pt>
                <c:pt idx="2052" formatCode="0%">
                  <c:v>0</c:v>
                </c:pt>
                <c:pt idx="2053" formatCode="0%">
                  <c:v>0</c:v>
                </c:pt>
                <c:pt idx="2054" formatCode="0%">
                  <c:v>0</c:v>
                </c:pt>
                <c:pt idx="2055" formatCode="0%">
                  <c:v>0</c:v>
                </c:pt>
                <c:pt idx="2056" formatCode="0%">
                  <c:v>0</c:v>
                </c:pt>
                <c:pt idx="2057" formatCode="0%">
                  <c:v>0</c:v>
                </c:pt>
                <c:pt idx="2058" formatCode="0%">
                  <c:v>0</c:v>
                </c:pt>
                <c:pt idx="2059" formatCode="0%">
                  <c:v>0</c:v>
                </c:pt>
                <c:pt idx="2060" formatCode="0%">
                  <c:v>0</c:v>
                </c:pt>
                <c:pt idx="2061" formatCode="0%">
                  <c:v>0</c:v>
                </c:pt>
                <c:pt idx="2062" formatCode="0%">
                  <c:v>0</c:v>
                </c:pt>
                <c:pt idx="2063" formatCode="0%">
                  <c:v>0</c:v>
                </c:pt>
                <c:pt idx="2064" formatCode="0%">
                  <c:v>0</c:v>
                </c:pt>
                <c:pt idx="2065" formatCode="0%">
                  <c:v>0</c:v>
                </c:pt>
                <c:pt idx="2066" formatCode="0%">
                  <c:v>0</c:v>
                </c:pt>
                <c:pt idx="2067" formatCode="0%">
                  <c:v>0</c:v>
                </c:pt>
                <c:pt idx="2068" formatCode="0%">
                  <c:v>0</c:v>
                </c:pt>
                <c:pt idx="2069" formatCode="0%">
                  <c:v>0</c:v>
                </c:pt>
                <c:pt idx="2070" formatCode="0%">
                  <c:v>0</c:v>
                </c:pt>
                <c:pt idx="2071" formatCode="0%">
                  <c:v>0</c:v>
                </c:pt>
                <c:pt idx="2072" formatCode="0%">
                  <c:v>0</c:v>
                </c:pt>
                <c:pt idx="2073" formatCode="0%">
                  <c:v>0</c:v>
                </c:pt>
                <c:pt idx="2074" formatCode="0%">
                  <c:v>0</c:v>
                </c:pt>
                <c:pt idx="2075" formatCode="0%">
                  <c:v>0</c:v>
                </c:pt>
                <c:pt idx="2076" formatCode="0%">
                  <c:v>0</c:v>
                </c:pt>
                <c:pt idx="2077" formatCode="0%">
                  <c:v>0</c:v>
                </c:pt>
                <c:pt idx="2078" formatCode="0%">
                  <c:v>0</c:v>
                </c:pt>
                <c:pt idx="2079" formatCode="0%">
                  <c:v>0</c:v>
                </c:pt>
                <c:pt idx="2080" formatCode="0%">
                  <c:v>0</c:v>
                </c:pt>
                <c:pt idx="2081" formatCode="0%">
                  <c:v>0</c:v>
                </c:pt>
                <c:pt idx="2082" formatCode="0%">
                  <c:v>0</c:v>
                </c:pt>
                <c:pt idx="2083" formatCode="0%">
                  <c:v>0</c:v>
                </c:pt>
                <c:pt idx="2084" formatCode="0%">
                  <c:v>0</c:v>
                </c:pt>
                <c:pt idx="2085" formatCode="0%">
                  <c:v>0</c:v>
                </c:pt>
                <c:pt idx="2086" formatCode="0%">
                  <c:v>0</c:v>
                </c:pt>
                <c:pt idx="2087" formatCode="0%">
                  <c:v>0</c:v>
                </c:pt>
                <c:pt idx="2088" formatCode="0%">
                  <c:v>0</c:v>
                </c:pt>
                <c:pt idx="2089" formatCode="0%">
                  <c:v>0</c:v>
                </c:pt>
                <c:pt idx="2090" formatCode="0%">
                  <c:v>0</c:v>
                </c:pt>
                <c:pt idx="2091" formatCode="0%">
                  <c:v>0</c:v>
                </c:pt>
                <c:pt idx="2092" formatCode="0%">
                  <c:v>0</c:v>
                </c:pt>
                <c:pt idx="2093" formatCode="0%">
                  <c:v>0</c:v>
                </c:pt>
                <c:pt idx="2094" formatCode="0%">
                  <c:v>0</c:v>
                </c:pt>
                <c:pt idx="2095" formatCode="0%">
                  <c:v>0</c:v>
                </c:pt>
                <c:pt idx="2096" formatCode="0%">
                  <c:v>0</c:v>
                </c:pt>
                <c:pt idx="2097" formatCode="0%">
                  <c:v>0</c:v>
                </c:pt>
                <c:pt idx="2098" formatCode="0%">
                  <c:v>0</c:v>
                </c:pt>
                <c:pt idx="2099" formatCode="0%">
                  <c:v>0</c:v>
                </c:pt>
                <c:pt idx="2100" formatCode="0%">
                  <c:v>0</c:v>
                </c:pt>
                <c:pt idx="2101" formatCode="0%">
                  <c:v>0</c:v>
                </c:pt>
                <c:pt idx="2102" formatCode="0%">
                  <c:v>0</c:v>
                </c:pt>
                <c:pt idx="2103" formatCode="0%">
                  <c:v>0</c:v>
                </c:pt>
                <c:pt idx="2104" formatCode="0%">
                  <c:v>0</c:v>
                </c:pt>
                <c:pt idx="2105" formatCode="0%">
                  <c:v>0</c:v>
                </c:pt>
                <c:pt idx="2106" formatCode="0%">
                  <c:v>0</c:v>
                </c:pt>
                <c:pt idx="2107" formatCode="0%">
                  <c:v>0</c:v>
                </c:pt>
                <c:pt idx="2108" formatCode="0%">
                  <c:v>0</c:v>
                </c:pt>
                <c:pt idx="2109" formatCode="0%">
                  <c:v>0</c:v>
                </c:pt>
                <c:pt idx="2110" formatCode="0%">
                  <c:v>0</c:v>
                </c:pt>
                <c:pt idx="2111" formatCode="0%">
                  <c:v>0</c:v>
                </c:pt>
                <c:pt idx="2112" formatCode="0%">
                  <c:v>0</c:v>
                </c:pt>
                <c:pt idx="2113" formatCode="0%">
                  <c:v>0</c:v>
                </c:pt>
                <c:pt idx="2114" formatCode="0%">
                  <c:v>0</c:v>
                </c:pt>
                <c:pt idx="2115" formatCode="0%">
                  <c:v>0</c:v>
                </c:pt>
                <c:pt idx="2116" formatCode="0%">
                  <c:v>0</c:v>
                </c:pt>
                <c:pt idx="2117" formatCode="0%">
                  <c:v>0</c:v>
                </c:pt>
                <c:pt idx="2118" formatCode="0%">
                  <c:v>0</c:v>
                </c:pt>
                <c:pt idx="2119" formatCode="0%">
                  <c:v>0</c:v>
                </c:pt>
                <c:pt idx="2120" formatCode="0%">
                  <c:v>0</c:v>
                </c:pt>
                <c:pt idx="2121" formatCode="0%">
                  <c:v>0</c:v>
                </c:pt>
                <c:pt idx="2122" formatCode="0%">
                  <c:v>0</c:v>
                </c:pt>
                <c:pt idx="2123" formatCode="0%">
                  <c:v>0</c:v>
                </c:pt>
                <c:pt idx="2124" formatCode="0%">
                  <c:v>0</c:v>
                </c:pt>
                <c:pt idx="2125" formatCode="0%">
                  <c:v>0</c:v>
                </c:pt>
                <c:pt idx="2126" formatCode="0%">
                  <c:v>0</c:v>
                </c:pt>
                <c:pt idx="2127" formatCode="0%">
                  <c:v>0</c:v>
                </c:pt>
                <c:pt idx="2128" formatCode="0%">
                  <c:v>0</c:v>
                </c:pt>
                <c:pt idx="2129" formatCode="0%">
                  <c:v>0</c:v>
                </c:pt>
                <c:pt idx="2130" formatCode="0%">
                  <c:v>0</c:v>
                </c:pt>
                <c:pt idx="2131" formatCode="0%">
                  <c:v>0</c:v>
                </c:pt>
                <c:pt idx="2132" formatCode="0%">
                  <c:v>0</c:v>
                </c:pt>
                <c:pt idx="2133" formatCode="0%">
                  <c:v>0</c:v>
                </c:pt>
                <c:pt idx="2134" formatCode="0%">
                  <c:v>0</c:v>
                </c:pt>
                <c:pt idx="2135" formatCode="0%">
                  <c:v>0</c:v>
                </c:pt>
                <c:pt idx="2136" formatCode="0%">
                  <c:v>0</c:v>
                </c:pt>
                <c:pt idx="2137" formatCode="0%">
                  <c:v>0</c:v>
                </c:pt>
                <c:pt idx="2138" formatCode="0%">
                  <c:v>0</c:v>
                </c:pt>
                <c:pt idx="2139" formatCode="0%">
                  <c:v>0</c:v>
                </c:pt>
                <c:pt idx="2140" formatCode="0%">
                  <c:v>0</c:v>
                </c:pt>
                <c:pt idx="2141" formatCode="0%">
                  <c:v>0</c:v>
                </c:pt>
                <c:pt idx="2142" formatCode="0%">
                  <c:v>0</c:v>
                </c:pt>
                <c:pt idx="2143" formatCode="0%">
                  <c:v>0</c:v>
                </c:pt>
                <c:pt idx="2144" formatCode="0%">
                  <c:v>0</c:v>
                </c:pt>
                <c:pt idx="2145" formatCode="0%">
                  <c:v>0</c:v>
                </c:pt>
                <c:pt idx="2146" formatCode="0%">
                  <c:v>0</c:v>
                </c:pt>
                <c:pt idx="2147" formatCode="0%">
                  <c:v>0</c:v>
                </c:pt>
                <c:pt idx="2148" formatCode="0%">
                  <c:v>0</c:v>
                </c:pt>
                <c:pt idx="2149" formatCode="0%">
                  <c:v>0</c:v>
                </c:pt>
                <c:pt idx="2150" formatCode="0%">
                  <c:v>0</c:v>
                </c:pt>
                <c:pt idx="2151" formatCode="0%">
                  <c:v>0</c:v>
                </c:pt>
                <c:pt idx="2152" formatCode="0%">
                  <c:v>0</c:v>
                </c:pt>
                <c:pt idx="2153" formatCode="0%">
                  <c:v>0</c:v>
                </c:pt>
                <c:pt idx="2154" formatCode="0%">
                  <c:v>0</c:v>
                </c:pt>
                <c:pt idx="2155" formatCode="0%">
                  <c:v>0</c:v>
                </c:pt>
                <c:pt idx="2156" formatCode="0%">
                  <c:v>0</c:v>
                </c:pt>
                <c:pt idx="2157" formatCode="0%">
                  <c:v>0</c:v>
                </c:pt>
                <c:pt idx="2158" formatCode="0%">
                  <c:v>0</c:v>
                </c:pt>
                <c:pt idx="2159" formatCode="0%">
                  <c:v>0</c:v>
                </c:pt>
                <c:pt idx="2160" formatCode="0%">
                  <c:v>0</c:v>
                </c:pt>
                <c:pt idx="2161" formatCode="0%">
                  <c:v>0</c:v>
                </c:pt>
                <c:pt idx="2162" formatCode="0%">
                  <c:v>0</c:v>
                </c:pt>
                <c:pt idx="2163" formatCode="0%">
                  <c:v>0</c:v>
                </c:pt>
                <c:pt idx="2164" formatCode="0%">
                  <c:v>0</c:v>
                </c:pt>
                <c:pt idx="2165" formatCode="0%">
                  <c:v>0</c:v>
                </c:pt>
                <c:pt idx="2166" formatCode="0%">
                  <c:v>0</c:v>
                </c:pt>
                <c:pt idx="2167" formatCode="0%">
                  <c:v>0</c:v>
                </c:pt>
                <c:pt idx="2168" formatCode="0%">
                  <c:v>0</c:v>
                </c:pt>
                <c:pt idx="2169" formatCode="0%">
                  <c:v>0</c:v>
                </c:pt>
                <c:pt idx="2170" formatCode="0%">
                  <c:v>0</c:v>
                </c:pt>
                <c:pt idx="2171" formatCode="0%">
                  <c:v>0</c:v>
                </c:pt>
                <c:pt idx="2172" formatCode="0%">
                  <c:v>0</c:v>
                </c:pt>
                <c:pt idx="2173" formatCode="0%">
                  <c:v>0</c:v>
                </c:pt>
                <c:pt idx="2174" formatCode="0%">
                  <c:v>0</c:v>
                </c:pt>
                <c:pt idx="2175" formatCode="0%">
                  <c:v>0</c:v>
                </c:pt>
                <c:pt idx="2176" formatCode="0%">
                  <c:v>0</c:v>
                </c:pt>
                <c:pt idx="2177" formatCode="0%">
                  <c:v>0</c:v>
                </c:pt>
                <c:pt idx="2178" formatCode="0%">
                  <c:v>0</c:v>
                </c:pt>
                <c:pt idx="2179" formatCode="0%">
                  <c:v>0</c:v>
                </c:pt>
                <c:pt idx="2180" formatCode="0%">
                  <c:v>0</c:v>
                </c:pt>
                <c:pt idx="2181" formatCode="0%">
                  <c:v>0</c:v>
                </c:pt>
                <c:pt idx="2182" formatCode="0%">
                  <c:v>0</c:v>
                </c:pt>
                <c:pt idx="2183" formatCode="0%">
                  <c:v>0</c:v>
                </c:pt>
                <c:pt idx="2184" formatCode="0%">
                  <c:v>0</c:v>
                </c:pt>
                <c:pt idx="2185" formatCode="0%">
                  <c:v>0</c:v>
                </c:pt>
                <c:pt idx="2186" formatCode="0%">
                  <c:v>0</c:v>
                </c:pt>
                <c:pt idx="2187" formatCode="0%">
                  <c:v>0</c:v>
                </c:pt>
                <c:pt idx="2188" formatCode="0%">
                  <c:v>0</c:v>
                </c:pt>
                <c:pt idx="2189" formatCode="0%">
                  <c:v>0</c:v>
                </c:pt>
                <c:pt idx="2190" formatCode="0%">
                  <c:v>0</c:v>
                </c:pt>
                <c:pt idx="2191" formatCode="0%">
                  <c:v>0</c:v>
                </c:pt>
                <c:pt idx="2192" formatCode="0%">
                  <c:v>0</c:v>
                </c:pt>
                <c:pt idx="2193" formatCode="0%">
                  <c:v>0</c:v>
                </c:pt>
                <c:pt idx="2194" formatCode="0%">
                  <c:v>0</c:v>
                </c:pt>
                <c:pt idx="2195" formatCode="0%">
                  <c:v>0</c:v>
                </c:pt>
                <c:pt idx="2196" formatCode="0%">
                  <c:v>0</c:v>
                </c:pt>
                <c:pt idx="2197" formatCode="0%">
                  <c:v>0</c:v>
                </c:pt>
                <c:pt idx="2198" formatCode="0%">
                  <c:v>0</c:v>
                </c:pt>
                <c:pt idx="2199" formatCode="0%">
                  <c:v>0</c:v>
                </c:pt>
                <c:pt idx="2200" formatCode="0%">
                  <c:v>0</c:v>
                </c:pt>
                <c:pt idx="2201" formatCode="0%">
                  <c:v>0</c:v>
                </c:pt>
                <c:pt idx="2202" formatCode="0%">
                  <c:v>0</c:v>
                </c:pt>
                <c:pt idx="2203" formatCode="0%">
                  <c:v>0</c:v>
                </c:pt>
                <c:pt idx="2204" formatCode="0%">
                  <c:v>0</c:v>
                </c:pt>
                <c:pt idx="2205" formatCode="0%">
                  <c:v>0</c:v>
                </c:pt>
                <c:pt idx="2206" formatCode="0%">
                  <c:v>0</c:v>
                </c:pt>
                <c:pt idx="2207" formatCode="0%">
                  <c:v>0</c:v>
                </c:pt>
                <c:pt idx="2208" formatCode="0%">
                  <c:v>0</c:v>
                </c:pt>
                <c:pt idx="2209" formatCode="0%">
                  <c:v>0</c:v>
                </c:pt>
                <c:pt idx="2210" formatCode="0%">
                  <c:v>0</c:v>
                </c:pt>
                <c:pt idx="2211" formatCode="0%">
                  <c:v>0</c:v>
                </c:pt>
                <c:pt idx="2212" formatCode="0%">
                  <c:v>0</c:v>
                </c:pt>
                <c:pt idx="2213" formatCode="0%">
                  <c:v>0</c:v>
                </c:pt>
                <c:pt idx="2214" formatCode="0%">
                  <c:v>0</c:v>
                </c:pt>
                <c:pt idx="2215" formatCode="0%">
                  <c:v>0</c:v>
                </c:pt>
                <c:pt idx="2216" formatCode="0%">
                  <c:v>0</c:v>
                </c:pt>
                <c:pt idx="2217" formatCode="0%">
                  <c:v>0</c:v>
                </c:pt>
                <c:pt idx="2218" formatCode="0%">
                  <c:v>0</c:v>
                </c:pt>
                <c:pt idx="2219" formatCode="0%">
                  <c:v>0</c:v>
                </c:pt>
                <c:pt idx="2220" formatCode="0%">
                  <c:v>0</c:v>
                </c:pt>
                <c:pt idx="2221" formatCode="0%">
                  <c:v>0</c:v>
                </c:pt>
                <c:pt idx="2222" formatCode="0%">
                  <c:v>0</c:v>
                </c:pt>
                <c:pt idx="2223" formatCode="0%">
                  <c:v>0</c:v>
                </c:pt>
                <c:pt idx="2224" formatCode="0%">
                  <c:v>0</c:v>
                </c:pt>
                <c:pt idx="2225" formatCode="0%">
                  <c:v>0</c:v>
                </c:pt>
                <c:pt idx="2226" formatCode="0%">
                  <c:v>0</c:v>
                </c:pt>
                <c:pt idx="2227" formatCode="0%">
                  <c:v>0</c:v>
                </c:pt>
                <c:pt idx="2228" formatCode="0%">
                  <c:v>0</c:v>
                </c:pt>
                <c:pt idx="2229" formatCode="0%">
                  <c:v>0</c:v>
                </c:pt>
                <c:pt idx="2230" formatCode="0%">
                  <c:v>0</c:v>
                </c:pt>
                <c:pt idx="2231" formatCode="0%">
                  <c:v>0</c:v>
                </c:pt>
                <c:pt idx="2232" formatCode="0%">
                  <c:v>0</c:v>
                </c:pt>
                <c:pt idx="2233" formatCode="0%">
                  <c:v>0</c:v>
                </c:pt>
                <c:pt idx="2234" formatCode="0%">
                  <c:v>0</c:v>
                </c:pt>
                <c:pt idx="2235" formatCode="0%">
                  <c:v>0</c:v>
                </c:pt>
                <c:pt idx="2236" formatCode="0%">
                  <c:v>0</c:v>
                </c:pt>
                <c:pt idx="2237" formatCode="0%">
                  <c:v>0</c:v>
                </c:pt>
                <c:pt idx="2238" formatCode="0%">
                  <c:v>0</c:v>
                </c:pt>
                <c:pt idx="2239" formatCode="0%">
                  <c:v>0</c:v>
                </c:pt>
                <c:pt idx="2240" formatCode="0%">
                  <c:v>0</c:v>
                </c:pt>
                <c:pt idx="2241" formatCode="0%">
                  <c:v>0</c:v>
                </c:pt>
                <c:pt idx="2242" formatCode="0%">
                  <c:v>0</c:v>
                </c:pt>
                <c:pt idx="2243" formatCode="0%">
                  <c:v>0</c:v>
                </c:pt>
                <c:pt idx="2244" formatCode="0%">
                  <c:v>0</c:v>
                </c:pt>
                <c:pt idx="2245" formatCode="0%">
                  <c:v>0</c:v>
                </c:pt>
                <c:pt idx="2246" formatCode="0%">
                  <c:v>0</c:v>
                </c:pt>
                <c:pt idx="2247" formatCode="0%">
                  <c:v>0</c:v>
                </c:pt>
                <c:pt idx="2248" formatCode="0%">
                  <c:v>0</c:v>
                </c:pt>
                <c:pt idx="2249" formatCode="0%">
                  <c:v>0</c:v>
                </c:pt>
                <c:pt idx="2250" formatCode="0%">
                  <c:v>0</c:v>
                </c:pt>
                <c:pt idx="2251" formatCode="0%">
                  <c:v>0</c:v>
                </c:pt>
                <c:pt idx="2252" formatCode="0%">
                  <c:v>0</c:v>
                </c:pt>
                <c:pt idx="2253" formatCode="0%">
                  <c:v>0</c:v>
                </c:pt>
                <c:pt idx="2254" formatCode="0%">
                  <c:v>0</c:v>
                </c:pt>
                <c:pt idx="2255" formatCode="0%">
                  <c:v>0</c:v>
                </c:pt>
                <c:pt idx="2256" formatCode="0%">
                  <c:v>0</c:v>
                </c:pt>
                <c:pt idx="2257" formatCode="0%">
                  <c:v>0</c:v>
                </c:pt>
                <c:pt idx="2258" formatCode="0%">
                  <c:v>0</c:v>
                </c:pt>
                <c:pt idx="2259" formatCode="0%">
                  <c:v>0</c:v>
                </c:pt>
                <c:pt idx="2260" formatCode="0%">
                  <c:v>0</c:v>
                </c:pt>
                <c:pt idx="2261" formatCode="0%">
                  <c:v>0</c:v>
                </c:pt>
                <c:pt idx="2262" formatCode="0%">
                  <c:v>0</c:v>
                </c:pt>
                <c:pt idx="2263" formatCode="0%">
                  <c:v>0</c:v>
                </c:pt>
                <c:pt idx="2264" formatCode="0%">
                  <c:v>0</c:v>
                </c:pt>
                <c:pt idx="2265" formatCode="0%">
                  <c:v>0</c:v>
                </c:pt>
                <c:pt idx="2266" formatCode="0%">
                  <c:v>0</c:v>
                </c:pt>
                <c:pt idx="2267" formatCode="0%">
                  <c:v>0</c:v>
                </c:pt>
                <c:pt idx="2268" formatCode="0%">
                  <c:v>0</c:v>
                </c:pt>
                <c:pt idx="2269" formatCode="0%">
                  <c:v>0</c:v>
                </c:pt>
                <c:pt idx="2270" formatCode="0%">
                  <c:v>0</c:v>
                </c:pt>
                <c:pt idx="2271" formatCode="0%">
                  <c:v>0</c:v>
                </c:pt>
                <c:pt idx="2272" formatCode="0%">
                  <c:v>0</c:v>
                </c:pt>
                <c:pt idx="2273" formatCode="0%">
                  <c:v>0</c:v>
                </c:pt>
                <c:pt idx="2274" formatCode="0%">
                  <c:v>0</c:v>
                </c:pt>
                <c:pt idx="2275" formatCode="0%">
                  <c:v>0</c:v>
                </c:pt>
                <c:pt idx="2276" formatCode="0%">
                  <c:v>0</c:v>
                </c:pt>
                <c:pt idx="2277" formatCode="0%">
                  <c:v>0</c:v>
                </c:pt>
                <c:pt idx="2278" formatCode="0%">
                  <c:v>0</c:v>
                </c:pt>
                <c:pt idx="2279" formatCode="0%">
                  <c:v>0</c:v>
                </c:pt>
                <c:pt idx="2280" formatCode="0%">
                  <c:v>0</c:v>
                </c:pt>
                <c:pt idx="2281" formatCode="0%">
                  <c:v>0</c:v>
                </c:pt>
                <c:pt idx="2282" formatCode="0%">
                  <c:v>0</c:v>
                </c:pt>
                <c:pt idx="2283" formatCode="0%">
                  <c:v>0</c:v>
                </c:pt>
                <c:pt idx="2284" formatCode="0%">
                  <c:v>0</c:v>
                </c:pt>
                <c:pt idx="2285" formatCode="0%">
                  <c:v>0</c:v>
                </c:pt>
                <c:pt idx="2286" formatCode="0%">
                  <c:v>0</c:v>
                </c:pt>
                <c:pt idx="2287" formatCode="0%">
                  <c:v>0</c:v>
                </c:pt>
                <c:pt idx="2288" formatCode="0%">
                  <c:v>0</c:v>
                </c:pt>
                <c:pt idx="2289" formatCode="0%">
                  <c:v>0</c:v>
                </c:pt>
                <c:pt idx="2290" formatCode="0%">
                  <c:v>0</c:v>
                </c:pt>
                <c:pt idx="2291" formatCode="0%">
                  <c:v>0</c:v>
                </c:pt>
                <c:pt idx="2292" formatCode="0%">
                  <c:v>0</c:v>
                </c:pt>
                <c:pt idx="2293" formatCode="0%">
                  <c:v>0</c:v>
                </c:pt>
                <c:pt idx="2294" formatCode="0%">
                  <c:v>0</c:v>
                </c:pt>
                <c:pt idx="2295" formatCode="0%">
                  <c:v>0</c:v>
                </c:pt>
                <c:pt idx="2296" formatCode="0%">
                  <c:v>0</c:v>
                </c:pt>
                <c:pt idx="2297" formatCode="0%">
                  <c:v>0</c:v>
                </c:pt>
                <c:pt idx="2298" formatCode="0%">
                  <c:v>0</c:v>
                </c:pt>
                <c:pt idx="2299" formatCode="0%">
                  <c:v>0</c:v>
                </c:pt>
                <c:pt idx="2300" formatCode="0%">
                  <c:v>0</c:v>
                </c:pt>
                <c:pt idx="2301" formatCode="0%">
                  <c:v>0</c:v>
                </c:pt>
                <c:pt idx="2302" formatCode="0%">
                  <c:v>0</c:v>
                </c:pt>
                <c:pt idx="2303" formatCode="0%">
                  <c:v>0</c:v>
                </c:pt>
                <c:pt idx="2304" formatCode="0%">
                  <c:v>0</c:v>
                </c:pt>
                <c:pt idx="2305" formatCode="0%">
                  <c:v>0</c:v>
                </c:pt>
                <c:pt idx="2306" formatCode="0%">
                  <c:v>0</c:v>
                </c:pt>
                <c:pt idx="2307" formatCode="0%">
                  <c:v>0</c:v>
                </c:pt>
                <c:pt idx="2308" formatCode="0%">
                  <c:v>0</c:v>
                </c:pt>
                <c:pt idx="2309" formatCode="0%">
                  <c:v>0</c:v>
                </c:pt>
                <c:pt idx="2310" formatCode="0%">
                  <c:v>0</c:v>
                </c:pt>
                <c:pt idx="2311" formatCode="0%">
                  <c:v>0</c:v>
                </c:pt>
                <c:pt idx="2312" formatCode="0%">
                  <c:v>0</c:v>
                </c:pt>
                <c:pt idx="2313" formatCode="0%">
                  <c:v>0</c:v>
                </c:pt>
                <c:pt idx="2314" formatCode="0%">
                  <c:v>0</c:v>
                </c:pt>
                <c:pt idx="2315" formatCode="0%">
                  <c:v>0</c:v>
                </c:pt>
                <c:pt idx="2316" formatCode="0%">
                  <c:v>0</c:v>
                </c:pt>
                <c:pt idx="2317" formatCode="0%">
                  <c:v>0</c:v>
                </c:pt>
                <c:pt idx="2318" formatCode="0%">
                  <c:v>0</c:v>
                </c:pt>
                <c:pt idx="2319" formatCode="0%">
                  <c:v>0</c:v>
                </c:pt>
                <c:pt idx="2320" formatCode="0%">
                  <c:v>0</c:v>
                </c:pt>
                <c:pt idx="2321" formatCode="0%">
                  <c:v>0</c:v>
                </c:pt>
                <c:pt idx="2322" formatCode="0%">
                  <c:v>0</c:v>
                </c:pt>
                <c:pt idx="2323" formatCode="0%">
                  <c:v>0</c:v>
                </c:pt>
                <c:pt idx="2324" formatCode="0%">
                  <c:v>0</c:v>
                </c:pt>
                <c:pt idx="2325" formatCode="0%">
                  <c:v>0</c:v>
                </c:pt>
                <c:pt idx="2326" formatCode="0%">
                  <c:v>0</c:v>
                </c:pt>
                <c:pt idx="2327" formatCode="0%">
                  <c:v>0</c:v>
                </c:pt>
                <c:pt idx="2328" formatCode="0%">
                  <c:v>0</c:v>
                </c:pt>
                <c:pt idx="2329" formatCode="0%">
                  <c:v>0</c:v>
                </c:pt>
                <c:pt idx="2330" formatCode="0%">
                  <c:v>0</c:v>
                </c:pt>
                <c:pt idx="2331" formatCode="0%">
                  <c:v>0</c:v>
                </c:pt>
                <c:pt idx="2332" formatCode="0%">
                  <c:v>0</c:v>
                </c:pt>
                <c:pt idx="2333" formatCode="0%">
                  <c:v>0</c:v>
                </c:pt>
                <c:pt idx="2334" formatCode="0%">
                  <c:v>0</c:v>
                </c:pt>
                <c:pt idx="2335" formatCode="0%">
                  <c:v>0</c:v>
                </c:pt>
                <c:pt idx="2336" formatCode="0%">
                  <c:v>0</c:v>
                </c:pt>
                <c:pt idx="2337" formatCode="0%">
                  <c:v>0</c:v>
                </c:pt>
                <c:pt idx="2338" formatCode="0%">
                  <c:v>0</c:v>
                </c:pt>
                <c:pt idx="2339" formatCode="0%">
                  <c:v>0</c:v>
                </c:pt>
                <c:pt idx="2340" formatCode="0%">
                  <c:v>0</c:v>
                </c:pt>
                <c:pt idx="2341" formatCode="0%">
                  <c:v>0</c:v>
                </c:pt>
                <c:pt idx="2342" formatCode="0%">
                  <c:v>0</c:v>
                </c:pt>
                <c:pt idx="2343" formatCode="0%">
                  <c:v>0</c:v>
                </c:pt>
                <c:pt idx="2344" formatCode="0%">
                  <c:v>0</c:v>
                </c:pt>
                <c:pt idx="2345" formatCode="0%">
                  <c:v>0</c:v>
                </c:pt>
                <c:pt idx="2346" formatCode="0%">
                  <c:v>0</c:v>
                </c:pt>
                <c:pt idx="2347" formatCode="0%">
                  <c:v>0</c:v>
                </c:pt>
                <c:pt idx="2348" formatCode="0%">
                  <c:v>0</c:v>
                </c:pt>
                <c:pt idx="2349" formatCode="0%">
                  <c:v>0</c:v>
                </c:pt>
                <c:pt idx="2350" formatCode="0%">
                  <c:v>0</c:v>
                </c:pt>
                <c:pt idx="2351" formatCode="0%">
                  <c:v>0</c:v>
                </c:pt>
                <c:pt idx="2352" formatCode="0%">
                  <c:v>0</c:v>
                </c:pt>
                <c:pt idx="2353" formatCode="0%">
                  <c:v>0</c:v>
                </c:pt>
                <c:pt idx="2354" formatCode="0%">
                  <c:v>0</c:v>
                </c:pt>
                <c:pt idx="2355" formatCode="0%">
                  <c:v>0</c:v>
                </c:pt>
                <c:pt idx="2356" formatCode="0%">
                  <c:v>0</c:v>
                </c:pt>
                <c:pt idx="2357" formatCode="0%">
                  <c:v>0</c:v>
                </c:pt>
                <c:pt idx="2358" formatCode="0%">
                  <c:v>0</c:v>
                </c:pt>
                <c:pt idx="2359" formatCode="0%">
                  <c:v>0</c:v>
                </c:pt>
                <c:pt idx="2360" formatCode="0%">
                  <c:v>0</c:v>
                </c:pt>
                <c:pt idx="2361" formatCode="0%">
                  <c:v>0</c:v>
                </c:pt>
                <c:pt idx="2362" formatCode="0%">
                  <c:v>0</c:v>
                </c:pt>
                <c:pt idx="2363" formatCode="0%">
                  <c:v>0</c:v>
                </c:pt>
                <c:pt idx="2364" formatCode="0%">
                  <c:v>0</c:v>
                </c:pt>
                <c:pt idx="2365" formatCode="0%">
                  <c:v>0</c:v>
                </c:pt>
                <c:pt idx="2366" formatCode="0%">
                  <c:v>0</c:v>
                </c:pt>
                <c:pt idx="2367" formatCode="0%">
                  <c:v>0</c:v>
                </c:pt>
                <c:pt idx="2368" formatCode="0%">
                  <c:v>0</c:v>
                </c:pt>
                <c:pt idx="2369" formatCode="0%">
                  <c:v>0</c:v>
                </c:pt>
                <c:pt idx="2370" formatCode="0%">
                  <c:v>0</c:v>
                </c:pt>
                <c:pt idx="2371" formatCode="0%">
                  <c:v>0</c:v>
                </c:pt>
                <c:pt idx="2372" formatCode="0%">
                  <c:v>0</c:v>
                </c:pt>
                <c:pt idx="2373" formatCode="0%">
                  <c:v>0</c:v>
                </c:pt>
                <c:pt idx="2374" formatCode="0%">
                  <c:v>0</c:v>
                </c:pt>
                <c:pt idx="2375" formatCode="0%">
                  <c:v>0</c:v>
                </c:pt>
                <c:pt idx="2376" formatCode="0%">
                  <c:v>0</c:v>
                </c:pt>
                <c:pt idx="2377" formatCode="0%">
                  <c:v>0</c:v>
                </c:pt>
                <c:pt idx="2378" formatCode="0%">
                  <c:v>0</c:v>
                </c:pt>
                <c:pt idx="2379" formatCode="0%">
                  <c:v>0</c:v>
                </c:pt>
                <c:pt idx="2380" formatCode="0%">
                  <c:v>0</c:v>
                </c:pt>
                <c:pt idx="2381" formatCode="0%">
                  <c:v>0</c:v>
                </c:pt>
                <c:pt idx="2382" formatCode="0%">
                  <c:v>0</c:v>
                </c:pt>
                <c:pt idx="2383" formatCode="0%">
                  <c:v>0</c:v>
                </c:pt>
                <c:pt idx="2384" formatCode="0%">
                  <c:v>0</c:v>
                </c:pt>
                <c:pt idx="2385" formatCode="0%">
                  <c:v>0</c:v>
                </c:pt>
                <c:pt idx="2386" formatCode="0%">
                  <c:v>0</c:v>
                </c:pt>
                <c:pt idx="2387" formatCode="0%">
                  <c:v>0</c:v>
                </c:pt>
                <c:pt idx="2388" formatCode="0%">
                  <c:v>0</c:v>
                </c:pt>
                <c:pt idx="2389" formatCode="0%">
                  <c:v>0</c:v>
                </c:pt>
                <c:pt idx="2390" formatCode="0%">
                  <c:v>0</c:v>
                </c:pt>
                <c:pt idx="2391" formatCode="0%">
                  <c:v>0</c:v>
                </c:pt>
                <c:pt idx="2392" formatCode="0%">
                  <c:v>0.74920199999999992</c:v>
                </c:pt>
                <c:pt idx="2393" formatCode="0%">
                  <c:v>0</c:v>
                </c:pt>
                <c:pt idx="2394" formatCode="0%">
                  <c:v>0</c:v>
                </c:pt>
                <c:pt idx="2395" formatCode="0%">
                  <c:v>0</c:v>
                </c:pt>
                <c:pt idx="2396" formatCode="0%">
                  <c:v>0</c:v>
                </c:pt>
                <c:pt idx="2397" formatCode="0%">
                  <c:v>0</c:v>
                </c:pt>
                <c:pt idx="2398" formatCode="0%">
                  <c:v>0</c:v>
                </c:pt>
                <c:pt idx="2399" formatCode="0%">
                  <c:v>2.3661729999999999</c:v>
                </c:pt>
                <c:pt idx="2400" formatCode="0%">
                  <c:v>0</c:v>
                </c:pt>
                <c:pt idx="2401" formatCode="0%">
                  <c:v>0</c:v>
                </c:pt>
                <c:pt idx="2402" formatCode="0%">
                  <c:v>0</c:v>
                </c:pt>
                <c:pt idx="2403" formatCode="0%">
                  <c:v>0</c:v>
                </c:pt>
                <c:pt idx="2404" formatCode="0%">
                  <c:v>0</c:v>
                </c:pt>
                <c:pt idx="2405" formatCode="0%">
                  <c:v>0</c:v>
                </c:pt>
                <c:pt idx="2406" formatCode="0%">
                  <c:v>0</c:v>
                </c:pt>
                <c:pt idx="2407" formatCode="0%">
                  <c:v>0</c:v>
                </c:pt>
                <c:pt idx="2408" formatCode="0%">
                  <c:v>0</c:v>
                </c:pt>
                <c:pt idx="2409" formatCode="0%">
                  <c:v>0</c:v>
                </c:pt>
                <c:pt idx="2410" formatCode="0%">
                  <c:v>0</c:v>
                </c:pt>
                <c:pt idx="2411" formatCode="0%">
                  <c:v>0</c:v>
                </c:pt>
                <c:pt idx="2412" formatCode="0%">
                  <c:v>0</c:v>
                </c:pt>
                <c:pt idx="2413" formatCode="0%">
                  <c:v>0</c:v>
                </c:pt>
                <c:pt idx="2414" formatCode="0%">
                  <c:v>0</c:v>
                </c:pt>
                <c:pt idx="2415" formatCode="0%">
                  <c:v>0</c:v>
                </c:pt>
                <c:pt idx="2416" formatCode="0%">
                  <c:v>0</c:v>
                </c:pt>
                <c:pt idx="2417" formatCode="0%">
                  <c:v>0</c:v>
                </c:pt>
                <c:pt idx="2418" formatCode="0%">
                  <c:v>0</c:v>
                </c:pt>
                <c:pt idx="2419" formatCode="0%">
                  <c:v>0</c:v>
                </c:pt>
                <c:pt idx="2420" formatCode="0%">
                  <c:v>0</c:v>
                </c:pt>
                <c:pt idx="2421" formatCode="0%">
                  <c:v>0</c:v>
                </c:pt>
                <c:pt idx="2422" formatCode="0%">
                  <c:v>0</c:v>
                </c:pt>
                <c:pt idx="2423" formatCode="0%">
                  <c:v>0</c:v>
                </c:pt>
                <c:pt idx="2424" formatCode="0%">
                  <c:v>0</c:v>
                </c:pt>
                <c:pt idx="2425" formatCode="0%">
                  <c:v>0</c:v>
                </c:pt>
                <c:pt idx="2426" formatCode="0%">
                  <c:v>0</c:v>
                </c:pt>
                <c:pt idx="2427" formatCode="0%">
                  <c:v>0</c:v>
                </c:pt>
                <c:pt idx="2428" formatCode="0%">
                  <c:v>0</c:v>
                </c:pt>
                <c:pt idx="2429" formatCode="0%">
                  <c:v>0</c:v>
                </c:pt>
                <c:pt idx="2430" formatCode="0%">
                  <c:v>0</c:v>
                </c:pt>
                <c:pt idx="2431" formatCode="0%">
                  <c:v>0</c:v>
                </c:pt>
                <c:pt idx="2432" formatCode="0%">
                  <c:v>0</c:v>
                </c:pt>
                <c:pt idx="2433" formatCode="0%">
                  <c:v>0</c:v>
                </c:pt>
                <c:pt idx="2434" formatCode="0%">
                  <c:v>0</c:v>
                </c:pt>
                <c:pt idx="2435" formatCode="0%">
                  <c:v>0</c:v>
                </c:pt>
                <c:pt idx="2436" formatCode="0%">
                  <c:v>0</c:v>
                </c:pt>
                <c:pt idx="2437" formatCode="0%">
                  <c:v>0</c:v>
                </c:pt>
                <c:pt idx="2438" formatCode="0%">
                  <c:v>0</c:v>
                </c:pt>
                <c:pt idx="2439" formatCode="0%">
                  <c:v>0</c:v>
                </c:pt>
                <c:pt idx="2440" formatCode="0%">
                  <c:v>0</c:v>
                </c:pt>
                <c:pt idx="2441" formatCode="0%">
                  <c:v>0</c:v>
                </c:pt>
                <c:pt idx="2442" formatCode="0%">
                  <c:v>0</c:v>
                </c:pt>
                <c:pt idx="2443" formatCode="0%">
                  <c:v>0</c:v>
                </c:pt>
                <c:pt idx="2444" formatCode="0%">
                  <c:v>0</c:v>
                </c:pt>
                <c:pt idx="2445" formatCode="0%">
                  <c:v>0</c:v>
                </c:pt>
                <c:pt idx="2446" formatCode="0%">
                  <c:v>0</c:v>
                </c:pt>
                <c:pt idx="2447" formatCode="0%">
                  <c:v>0</c:v>
                </c:pt>
                <c:pt idx="2448" formatCode="0%">
                  <c:v>0</c:v>
                </c:pt>
                <c:pt idx="2449" formatCode="0%">
                  <c:v>0</c:v>
                </c:pt>
                <c:pt idx="2450" formatCode="0%">
                  <c:v>0</c:v>
                </c:pt>
                <c:pt idx="2451" formatCode="0%">
                  <c:v>0</c:v>
                </c:pt>
                <c:pt idx="2452" formatCode="0%">
                  <c:v>0</c:v>
                </c:pt>
                <c:pt idx="2453" formatCode="0%">
                  <c:v>0</c:v>
                </c:pt>
                <c:pt idx="2454" formatCode="0%">
                  <c:v>0</c:v>
                </c:pt>
                <c:pt idx="2455" formatCode="0%">
                  <c:v>0</c:v>
                </c:pt>
                <c:pt idx="2456" formatCode="0%">
                  <c:v>0</c:v>
                </c:pt>
                <c:pt idx="2457" formatCode="0%">
                  <c:v>0</c:v>
                </c:pt>
                <c:pt idx="2458" formatCode="0%">
                  <c:v>0</c:v>
                </c:pt>
                <c:pt idx="2459" formatCode="0%">
                  <c:v>0</c:v>
                </c:pt>
                <c:pt idx="2460" formatCode="0%">
                  <c:v>0</c:v>
                </c:pt>
                <c:pt idx="2461" formatCode="0%">
                  <c:v>0</c:v>
                </c:pt>
                <c:pt idx="2462" formatCode="0%">
                  <c:v>0</c:v>
                </c:pt>
                <c:pt idx="2463" formatCode="0%">
                  <c:v>0</c:v>
                </c:pt>
                <c:pt idx="2464" formatCode="0%">
                  <c:v>0</c:v>
                </c:pt>
                <c:pt idx="2465" formatCode="0%">
                  <c:v>0</c:v>
                </c:pt>
                <c:pt idx="2466" formatCode="0%">
                  <c:v>0</c:v>
                </c:pt>
                <c:pt idx="2467" formatCode="0%">
                  <c:v>0</c:v>
                </c:pt>
                <c:pt idx="2468" formatCode="0%">
                  <c:v>0</c:v>
                </c:pt>
                <c:pt idx="2469" formatCode="0%">
                  <c:v>0</c:v>
                </c:pt>
                <c:pt idx="2470" formatCode="0%">
                  <c:v>0</c:v>
                </c:pt>
                <c:pt idx="2471" formatCode="0%">
                  <c:v>0</c:v>
                </c:pt>
                <c:pt idx="2472" formatCode="0%">
                  <c:v>0</c:v>
                </c:pt>
                <c:pt idx="2473" formatCode="0%">
                  <c:v>0</c:v>
                </c:pt>
                <c:pt idx="2474" formatCode="0%">
                  <c:v>0</c:v>
                </c:pt>
                <c:pt idx="2475" formatCode="0%">
                  <c:v>0</c:v>
                </c:pt>
                <c:pt idx="2476" formatCode="0%">
                  <c:v>0</c:v>
                </c:pt>
                <c:pt idx="2477" formatCode="0%">
                  <c:v>0</c:v>
                </c:pt>
                <c:pt idx="2478" formatCode="0%">
                  <c:v>0</c:v>
                </c:pt>
                <c:pt idx="2479" formatCode="0%">
                  <c:v>0</c:v>
                </c:pt>
                <c:pt idx="2480" formatCode="0%">
                  <c:v>0</c:v>
                </c:pt>
                <c:pt idx="2481" formatCode="0%">
                  <c:v>0</c:v>
                </c:pt>
                <c:pt idx="2482" formatCode="0%">
                  <c:v>0</c:v>
                </c:pt>
                <c:pt idx="2483" formatCode="0%">
                  <c:v>0</c:v>
                </c:pt>
                <c:pt idx="2484" formatCode="0%">
                  <c:v>0</c:v>
                </c:pt>
                <c:pt idx="2485" formatCode="0%">
                  <c:v>0</c:v>
                </c:pt>
                <c:pt idx="2486" formatCode="0%">
                  <c:v>0</c:v>
                </c:pt>
                <c:pt idx="2487" formatCode="0%">
                  <c:v>0</c:v>
                </c:pt>
                <c:pt idx="2488" formatCode="0%">
                  <c:v>0</c:v>
                </c:pt>
                <c:pt idx="2489" formatCode="0%">
                  <c:v>0</c:v>
                </c:pt>
                <c:pt idx="2490" formatCode="0%">
                  <c:v>0</c:v>
                </c:pt>
                <c:pt idx="2491" formatCode="0%">
                  <c:v>0</c:v>
                </c:pt>
                <c:pt idx="2492" formatCode="0%">
                  <c:v>0</c:v>
                </c:pt>
                <c:pt idx="2493" formatCode="0%">
                  <c:v>0</c:v>
                </c:pt>
                <c:pt idx="2494" formatCode="0%">
                  <c:v>0</c:v>
                </c:pt>
                <c:pt idx="2495" formatCode="0%">
                  <c:v>0</c:v>
                </c:pt>
                <c:pt idx="2496" formatCode="0%">
                  <c:v>0</c:v>
                </c:pt>
                <c:pt idx="2497" formatCode="0%">
                  <c:v>0</c:v>
                </c:pt>
                <c:pt idx="2498" formatCode="0%">
                  <c:v>0</c:v>
                </c:pt>
                <c:pt idx="2499" formatCode="0%">
                  <c:v>0</c:v>
                </c:pt>
                <c:pt idx="2500" formatCode="0%">
                  <c:v>0</c:v>
                </c:pt>
                <c:pt idx="2501" formatCode="0%">
                  <c:v>0</c:v>
                </c:pt>
                <c:pt idx="2502" formatCode="0%">
                  <c:v>0</c:v>
                </c:pt>
                <c:pt idx="2503" formatCode="0%">
                  <c:v>0</c:v>
                </c:pt>
                <c:pt idx="2504" formatCode="0%">
                  <c:v>0</c:v>
                </c:pt>
                <c:pt idx="2505" formatCode="0%">
                  <c:v>0</c:v>
                </c:pt>
                <c:pt idx="2506" formatCode="0%">
                  <c:v>0</c:v>
                </c:pt>
                <c:pt idx="2507" formatCode="0%">
                  <c:v>0</c:v>
                </c:pt>
                <c:pt idx="2508" formatCode="0%">
                  <c:v>0</c:v>
                </c:pt>
                <c:pt idx="2509" formatCode="0%">
                  <c:v>0</c:v>
                </c:pt>
                <c:pt idx="2510" formatCode="0%">
                  <c:v>0</c:v>
                </c:pt>
                <c:pt idx="2511" formatCode="0%">
                  <c:v>1.3990870000000002</c:v>
                </c:pt>
                <c:pt idx="2512" formatCode="0%">
                  <c:v>0</c:v>
                </c:pt>
                <c:pt idx="2513" formatCode="0%">
                  <c:v>0</c:v>
                </c:pt>
                <c:pt idx="2514" formatCode="0%">
                  <c:v>0</c:v>
                </c:pt>
                <c:pt idx="2515" formatCode="0%">
                  <c:v>0</c:v>
                </c:pt>
                <c:pt idx="2516" formatCode="0%">
                  <c:v>0</c:v>
                </c:pt>
                <c:pt idx="2517" formatCode="0%">
                  <c:v>0</c:v>
                </c:pt>
                <c:pt idx="2518" formatCode="0%">
                  <c:v>0</c:v>
                </c:pt>
                <c:pt idx="2519" formatCode="0%">
                  <c:v>0</c:v>
                </c:pt>
                <c:pt idx="2520" formatCode="0%">
                  <c:v>0</c:v>
                </c:pt>
                <c:pt idx="2521" formatCode="0%">
                  <c:v>0</c:v>
                </c:pt>
                <c:pt idx="2522" formatCode="0%">
                  <c:v>0.84477599999999997</c:v>
                </c:pt>
                <c:pt idx="2523" formatCode="0%">
                  <c:v>0</c:v>
                </c:pt>
                <c:pt idx="2524" formatCode="0%">
                  <c:v>0</c:v>
                </c:pt>
                <c:pt idx="2525" formatCode="0%">
                  <c:v>0</c:v>
                </c:pt>
                <c:pt idx="2526" formatCode="0%">
                  <c:v>0</c:v>
                </c:pt>
                <c:pt idx="2527" formatCode="0%">
                  <c:v>0</c:v>
                </c:pt>
                <c:pt idx="2528" formatCode="0%">
                  <c:v>0</c:v>
                </c:pt>
                <c:pt idx="2529" formatCode="0%">
                  <c:v>0</c:v>
                </c:pt>
                <c:pt idx="2530" formatCode="0%">
                  <c:v>0</c:v>
                </c:pt>
                <c:pt idx="2531" formatCode="0%">
                  <c:v>0</c:v>
                </c:pt>
                <c:pt idx="2532" formatCode="0%">
                  <c:v>0</c:v>
                </c:pt>
                <c:pt idx="2533" formatCode="0%">
                  <c:v>0</c:v>
                </c:pt>
                <c:pt idx="2534" formatCode="0%">
                  <c:v>0</c:v>
                </c:pt>
                <c:pt idx="2535" formatCode="0%">
                  <c:v>0</c:v>
                </c:pt>
                <c:pt idx="2536" formatCode="0%">
                  <c:v>0</c:v>
                </c:pt>
                <c:pt idx="2537" formatCode="0%">
                  <c:v>0</c:v>
                </c:pt>
                <c:pt idx="2538" formatCode="0%">
                  <c:v>0</c:v>
                </c:pt>
                <c:pt idx="2539" formatCode="0%">
                  <c:v>0</c:v>
                </c:pt>
                <c:pt idx="2540" formatCode="0%">
                  <c:v>0</c:v>
                </c:pt>
                <c:pt idx="2541" formatCode="0%">
                  <c:v>0</c:v>
                </c:pt>
                <c:pt idx="2542" formatCode="0%">
                  <c:v>0</c:v>
                </c:pt>
                <c:pt idx="2543" formatCode="0%">
                  <c:v>0</c:v>
                </c:pt>
                <c:pt idx="2544" formatCode="0%">
                  <c:v>0</c:v>
                </c:pt>
                <c:pt idx="2545" formatCode="0%">
                  <c:v>0</c:v>
                </c:pt>
                <c:pt idx="2546" formatCode="0%">
                  <c:v>0</c:v>
                </c:pt>
                <c:pt idx="2547" formatCode="0%">
                  <c:v>0</c:v>
                </c:pt>
                <c:pt idx="2548" formatCode="0%">
                  <c:v>0</c:v>
                </c:pt>
                <c:pt idx="2549" formatCode="0%">
                  <c:v>0</c:v>
                </c:pt>
                <c:pt idx="2550" formatCode="0%">
                  <c:v>0</c:v>
                </c:pt>
                <c:pt idx="2551" formatCode="0%">
                  <c:v>0</c:v>
                </c:pt>
                <c:pt idx="2552" formatCode="0%">
                  <c:v>0</c:v>
                </c:pt>
                <c:pt idx="2553" formatCode="0%">
                  <c:v>0</c:v>
                </c:pt>
                <c:pt idx="2554" formatCode="0%">
                  <c:v>0</c:v>
                </c:pt>
                <c:pt idx="2555" formatCode="0%">
                  <c:v>0</c:v>
                </c:pt>
                <c:pt idx="2556" formatCode="0%">
                  <c:v>0</c:v>
                </c:pt>
                <c:pt idx="2557" formatCode="0%">
                  <c:v>0</c:v>
                </c:pt>
                <c:pt idx="2558" formatCode="0%">
                  <c:v>0</c:v>
                </c:pt>
                <c:pt idx="2559" formatCode="0%">
                  <c:v>0</c:v>
                </c:pt>
                <c:pt idx="2560" formatCode="0%">
                  <c:v>0</c:v>
                </c:pt>
                <c:pt idx="2561" formatCode="0%">
                  <c:v>0</c:v>
                </c:pt>
                <c:pt idx="2562" formatCode="0%">
                  <c:v>0</c:v>
                </c:pt>
                <c:pt idx="2563" formatCode="0%">
                  <c:v>0</c:v>
                </c:pt>
                <c:pt idx="2564" formatCode="0%">
                  <c:v>0</c:v>
                </c:pt>
                <c:pt idx="2565" formatCode="0%">
                  <c:v>0</c:v>
                </c:pt>
                <c:pt idx="2566" formatCode="0%">
                  <c:v>0</c:v>
                </c:pt>
                <c:pt idx="2567" formatCode="0%">
                  <c:v>0</c:v>
                </c:pt>
                <c:pt idx="2568" formatCode="0%">
                  <c:v>0</c:v>
                </c:pt>
                <c:pt idx="2569" formatCode="0%">
                  <c:v>0</c:v>
                </c:pt>
                <c:pt idx="2570" formatCode="0%">
                  <c:v>0</c:v>
                </c:pt>
                <c:pt idx="2571" formatCode="0%">
                  <c:v>0</c:v>
                </c:pt>
                <c:pt idx="2572" formatCode="0%">
                  <c:v>0</c:v>
                </c:pt>
                <c:pt idx="2573" formatCode="0%">
                  <c:v>0</c:v>
                </c:pt>
                <c:pt idx="2574" formatCode="0%">
                  <c:v>0</c:v>
                </c:pt>
                <c:pt idx="2575" formatCode="0%">
                  <c:v>0.63121300000000002</c:v>
                </c:pt>
                <c:pt idx="2576" formatCode="0%">
                  <c:v>0</c:v>
                </c:pt>
                <c:pt idx="2577" formatCode="0%">
                  <c:v>0</c:v>
                </c:pt>
                <c:pt idx="2578" formatCode="0%">
                  <c:v>0</c:v>
                </c:pt>
                <c:pt idx="2579" formatCode="0%">
                  <c:v>0</c:v>
                </c:pt>
                <c:pt idx="2580" formatCode="0%">
                  <c:v>0</c:v>
                </c:pt>
                <c:pt idx="2581" formatCode="0%">
                  <c:v>0</c:v>
                </c:pt>
                <c:pt idx="2582" formatCode="0%">
                  <c:v>0</c:v>
                </c:pt>
                <c:pt idx="2583" formatCode="0%">
                  <c:v>0</c:v>
                </c:pt>
                <c:pt idx="2584" formatCode="0%">
                  <c:v>0</c:v>
                </c:pt>
                <c:pt idx="2585" formatCode="0%">
                  <c:v>0</c:v>
                </c:pt>
                <c:pt idx="2586" formatCode="0%">
                  <c:v>0</c:v>
                </c:pt>
                <c:pt idx="2587" formatCode="0%">
                  <c:v>0</c:v>
                </c:pt>
                <c:pt idx="2588" formatCode="0%">
                  <c:v>0</c:v>
                </c:pt>
                <c:pt idx="2589" formatCode="0%">
                  <c:v>0</c:v>
                </c:pt>
                <c:pt idx="2590" formatCode="0%">
                  <c:v>0</c:v>
                </c:pt>
                <c:pt idx="2591" formatCode="0%">
                  <c:v>0</c:v>
                </c:pt>
                <c:pt idx="2592" formatCode="0%">
                  <c:v>0</c:v>
                </c:pt>
                <c:pt idx="2593" formatCode="0%">
                  <c:v>0</c:v>
                </c:pt>
                <c:pt idx="2594" formatCode="0%">
                  <c:v>0</c:v>
                </c:pt>
                <c:pt idx="2595" formatCode="0%">
                  <c:v>0</c:v>
                </c:pt>
                <c:pt idx="2596" formatCode="0%">
                  <c:v>0</c:v>
                </c:pt>
                <c:pt idx="2597" formatCode="0%">
                  <c:v>0</c:v>
                </c:pt>
                <c:pt idx="2598" formatCode="0%">
                  <c:v>0</c:v>
                </c:pt>
                <c:pt idx="2599" formatCode="0%">
                  <c:v>0</c:v>
                </c:pt>
                <c:pt idx="2600" formatCode="0%">
                  <c:v>0</c:v>
                </c:pt>
                <c:pt idx="2601" formatCode="0%">
                  <c:v>0</c:v>
                </c:pt>
                <c:pt idx="2602" formatCode="0%">
                  <c:v>0</c:v>
                </c:pt>
                <c:pt idx="2603" formatCode="0%">
                  <c:v>0</c:v>
                </c:pt>
                <c:pt idx="2604" formatCode="0%">
                  <c:v>0</c:v>
                </c:pt>
                <c:pt idx="2605" formatCode="0%">
                  <c:v>0</c:v>
                </c:pt>
                <c:pt idx="2606" formatCode="0%">
                  <c:v>0</c:v>
                </c:pt>
                <c:pt idx="2607" formatCode="0%">
                  <c:v>0</c:v>
                </c:pt>
                <c:pt idx="2608" formatCode="0%">
                  <c:v>0</c:v>
                </c:pt>
                <c:pt idx="2609" formatCode="0%">
                  <c:v>0</c:v>
                </c:pt>
                <c:pt idx="2610" formatCode="0%">
                  <c:v>0</c:v>
                </c:pt>
                <c:pt idx="2611" formatCode="0%">
                  <c:v>0</c:v>
                </c:pt>
                <c:pt idx="2612" formatCode="0%">
                  <c:v>0</c:v>
                </c:pt>
                <c:pt idx="2613" formatCode="0%">
                  <c:v>0</c:v>
                </c:pt>
                <c:pt idx="2614" formatCode="0%">
                  <c:v>0</c:v>
                </c:pt>
                <c:pt idx="2615" formatCode="0%">
                  <c:v>0</c:v>
                </c:pt>
                <c:pt idx="2616" formatCode="0%">
                  <c:v>0</c:v>
                </c:pt>
                <c:pt idx="2617" formatCode="0%">
                  <c:v>0</c:v>
                </c:pt>
                <c:pt idx="2618" formatCode="0%">
                  <c:v>0</c:v>
                </c:pt>
                <c:pt idx="2619" formatCode="0%">
                  <c:v>0</c:v>
                </c:pt>
                <c:pt idx="2620" formatCode="0%">
                  <c:v>0</c:v>
                </c:pt>
                <c:pt idx="2621" formatCode="0%">
                  <c:v>0</c:v>
                </c:pt>
                <c:pt idx="2622" formatCode="0%">
                  <c:v>0</c:v>
                </c:pt>
                <c:pt idx="2623" formatCode="0%">
                  <c:v>0</c:v>
                </c:pt>
                <c:pt idx="2624" formatCode="0%">
                  <c:v>0</c:v>
                </c:pt>
                <c:pt idx="2625" formatCode="0%">
                  <c:v>0</c:v>
                </c:pt>
                <c:pt idx="2626" formatCode="0%">
                  <c:v>0</c:v>
                </c:pt>
                <c:pt idx="2627" formatCode="0%">
                  <c:v>0</c:v>
                </c:pt>
                <c:pt idx="2628" formatCode="0%">
                  <c:v>0</c:v>
                </c:pt>
                <c:pt idx="2629" formatCode="0%">
                  <c:v>0</c:v>
                </c:pt>
                <c:pt idx="2630" formatCode="0%">
                  <c:v>0</c:v>
                </c:pt>
                <c:pt idx="2631" formatCode="0%">
                  <c:v>0</c:v>
                </c:pt>
                <c:pt idx="2632" formatCode="0%">
                  <c:v>0</c:v>
                </c:pt>
                <c:pt idx="2633" formatCode="0%">
                  <c:v>0</c:v>
                </c:pt>
                <c:pt idx="2634" formatCode="0%">
                  <c:v>0</c:v>
                </c:pt>
                <c:pt idx="2635" formatCode="0%">
                  <c:v>0</c:v>
                </c:pt>
                <c:pt idx="2636" formatCode="0%">
                  <c:v>0</c:v>
                </c:pt>
                <c:pt idx="2637" formatCode="0%">
                  <c:v>0</c:v>
                </c:pt>
                <c:pt idx="2638" formatCode="0%">
                  <c:v>0</c:v>
                </c:pt>
                <c:pt idx="2639" formatCode="0%">
                  <c:v>0</c:v>
                </c:pt>
                <c:pt idx="2640" formatCode="0%">
                  <c:v>0</c:v>
                </c:pt>
                <c:pt idx="2641" formatCode="0%">
                  <c:v>0</c:v>
                </c:pt>
                <c:pt idx="2642" formatCode="0%">
                  <c:v>0</c:v>
                </c:pt>
                <c:pt idx="2643" formatCode="0%">
                  <c:v>0</c:v>
                </c:pt>
                <c:pt idx="2644" formatCode="0%">
                  <c:v>0</c:v>
                </c:pt>
                <c:pt idx="2645" formatCode="0%">
                  <c:v>0</c:v>
                </c:pt>
                <c:pt idx="2646" formatCode="0%">
                  <c:v>0</c:v>
                </c:pt>
                <c:pt idx="2647" formatCode="0%">
                  <c:v>0</c:v>
                </c:pt>
                <c:pt idx="2648" formatCode="0%">
                  <c:v>0</c:v>
                </c:pt>
                <c:pt idx="2649" formatCode="0%">
                  <c:v>0</c:v>
                </c:pt>
                <c:pt idx="2650" formatCode="0%">
                  <c:v>0</c:v>
                </c:pt>
                <c:pt idx="2651" formatCode="0%">
                  <c:v>0</c:v>
                </c:pt>
                <c:pt idx="2652" formatCode="0%">
                  <c:v>0</c:v>
                </c:pt>
                <c:pt idx="2653" formatCode="0%">
                  <c:v>0</c:v>
                </c:pt>
                <c:pt idx="2654" formatCode="0%">
                  <c:v>0</c:v>
                </c:pt>
                <c:pt idx="2655" formatCode="0%">
                  <c:v>0</c:v>
                </c:pt>
                <c:pt idx="2656" formatCode="0%">
                  <c:v>0</c:v>
                </c:pt>
                <c:pt idx="2657" formatCode="0%">
                  <c:v>0</c:v>
                </c:pt>
                <c:pt idx="2658" formatCode="0%">
                  <c:v>0</c:v>
                </c:pt>
                <c:pt idx="2659" formatCode="0%">
                  <c:v>0</c:v>
                </c:pt>
                <c:pt idx="2660" formatCode="0%">
                  <c:v>0</c:v>
                </c:pt>
                <c:pt idx="2661" formatCode="0%">
                  <c:v>0</c:v>
                </c:pt>
                <c:pt idx="2662" formatCode="0%">
                  <c:v>0</c:v>
                </c:pt>
                <c:pt idx="2663" formatCode="0%">
                  <c:v>0</c:v>
                </c:pt>
                <c:pt idx="2664" formatCode="0%">
                  <c:v>0</c:v>
                </c:pt>
                <c:pt idx="2665" formatCode="0%">
                  <c:v>0</c:v>
                </c:pt>
                <c:pt idx="2666" formatCode="0%">
                  <c:v>0</c:v>
                </c:pt>
                <c:pt idx="2667" formatCode="0%">
                  <c:v>0</c:v>
                </c:pt>
                <c:pt idx="2668" formatCode="0%">
                  <c:v>0</c:v>
                </c:pt>
                <c:pt idx="2669" formatCode="0%">
                  <c:v>0</c:v>
                </c:pt>
                <c:pt idx="2670" formatCode="0%">
                  <c:v>0</c:v>
                </c:pt>
                <c:pt idx="2671" formatCode="0%">
                  <c:v>0</c:v>
                </c:pt>
                <c:pt idx="2672" formatCode="0%">
                  <c:v>0</c:v>
                </c:pt>
                <c:pt idx="2673" formatCode="0%">
                  <c:v>0</c:v>
                </c:pt>
                <c:pt idx="2674" formatCode="0%">
                  <c:v>0</c:v>
                </c:pt>
                <c:pt idx="2675" formatCode="0%">
                  <c:v>0</c:v>
                </c:pt>
                <c:pt idx="2676" formatCode="0%">
                  <c:v>0</c:v>
                </c:pt>
                <c:pt idx="2677" formatCode="0%">
                  <c:v>0</c:v>
                </c:pt>
                <c:pt idx="2678" formatCode="0%">
                  <c:v>0</c:v>
                </c:pt>
                <c:pt idx="2679" formatCode="0%">
                  <c:v>0</c:v>
                </c:pt>
                <c:pt idx="2680" formatCode="0%">
                  <c:v>0</c:v>
                </c:pt>
                <c:pt idx="2681" formatCode="0%">
                  <c:v>0</c:v>
                </c:pt>
                <c:pt idx="2682" formatCode="0%">
                  <c:v>0</c:v>
                </c:pt>
                <c:pt idx="2683" formatCode="0%">
                  <c:v>0</c:v>
                </c:pt>
                <c:pt idx="2684" formatCode="0%">
                  <c:v>0</c:v>
                </c:pt>
                <c:pt idx="2685" formatCode="0%">
                  <c:v>0</c:v>
                </c:pt>
                <c:pt idx="2686" formatCode="0%">
                  <c:v>0</c:v>
                </c:pt>
                <c:pt idx="2687" formatCode="0%">
                  <c:v>0</c:v>
                </c:pt>
                <c:pt idx="2688" formatCode="0%">
                  <c:v>0</c:v>
                </c:pt>
                <c:pt idx="2689" formatCode="0%">
                  <c:v>0</c:v>
                </c:pt>
                <c:pt idx="2690" formatCode="0%">
                  <c:v>0</c:v>
                </c:pt>
                <c:pt idx="2691" formatCode="0%">
                  <c:v>0</c:v>
                </c:pt>
                <c:pt idx="2692" formatCode="0%">
                  <c:v>0</c:v>
                </c:pt>
                <c:pt idx="2693" formatCode="0%">
                  <c:v>0</c:v>
                </c:pt>
                <c:pt idx="2694" formatCode="0%">
                  <c:v>0</c:v>
                </c:pt>
                <c:pt idx="2695" formatCode="0%">
                  <c:v>0</c:v>
                </c:pt>
                <c:pt idx="2696" formatCode="0%">
                  <c:v>0</c:v>
                </c:pt>
                <c:pt idx="2697" formatCode="0%">
                  <c:v>0</c:v>
                </c:pt>
                <c:pt idx="2698" formatCode="0%">
                  <c:v>0</c:v>
                </c:pt>
                <c:pt idx="2699" formatCode="0%">
                  <c:v>0</c:v>
                </c:pt>
                <c:pt idx="2700" formatCode="0%">
                  <c:v>0</c:v>
                </c:pt>
                <c:pt idx="2701" formatCode="0%">
                  <c:v>0</c:v>
                </c:pt>
                <c:pt idx="2702" formatCode="0%">
                  <c:v>0</c:v>
                </c:pt>
                <c:pt idx="2703" formatCode="0%">
                  <c:v>0</c:v>
                </c:pt>
                <c:pt idx="2704" formatCode="0%">
                  <c:v>0</c:v>
                </c:pt>
                <c:pt idx="2705" formatCode="0%">
                  <c:v>0</c:v>
                </c:pt>
                <c:pt idx="2706" formatCode="0%">
                  <c:v>0</c:v>
                </c:pt>
                <c:pt idx="2707" formatCode="0%">
                  <c:v>0</c:v>
                </c:pt>
                <c:pt idx="2708" formatCode="0%">
                  <c:v>0</c:v>
                </c:pt>
                <c:pt idx="2709" formatCode="0%">
                  <c:v>0</c:v>
                </c:pt>
                <c:pt idx="2710" formatCode="0%">
                  <c:v>0</c:v>
                </c:pt>
                <c:pt idx="2711" formatCode="0%">
                  <c:v>0</c:v>
                </c:pt>
                <c:pt idx="2712" formatCode="0%">
                  <c:v>0</c:v>
                </c:pt>
                <c:pt idx="2713" formatCode="0%">
                  <c:v>0</c:v>
                </c:pt>
                <c:pt idx="2714" formatCode="0%">
                  <c:v>0</c:v>
                </c:pt>
                <c:pt idx="2715" formatCode="0%">
                  <c:v>0</c:v>
                </c:pt>
                <c:pt idx="2716" formatCode="0%">
                  <c:v>0</c:v>
                </c:pt>
                <c:pt idx="2717" formatCode="0%">
                  <c:v>0</c:v>
                </c:pt>
                <c:pt idx="2718" formatCode="0%">
                  <c:v>0</c:v>
                </c:pt>
                <c:pt idx="2719" formatCode="0%">
                  <c:v>0</c:v>
                </c:pt>
                <c:pt idx="2720" formatCode="0%">
                  <c:v>0</c:v>
                </c:pt>
                <c:pt idx="2721" formatCode="0%">
                  <c:v>0</c:v>
                </c:pt>
                <c:pt idx="2722" formatCode="0%">
                  <c:v>0</c:v>
                </c:pt>
                <c:pt idx="2723" formatCode="0%">
                  <c:v>0</c:v>
                </c:pt>
                <c:pt idx="2724" formatCode="0%">
                  <c:v>0</c:v>
                </c:pt>
                <c:pt idx="2725" formatCode="0%">
                  <c:v>0</c:v>
                </c:pt>
                <c:pt idx="2726" formatCode="0%">
                  <c:v>0</c:v>
                </c:pt>
                <c:pt idx="2727" formatCode="0%">
                  <c:v>0</c:v>
                </c:pt>
                <c:pt idx="2728" formatCode="0%">
                  <c:v>0</c:v>
                </c:pt>
                <c:pt idx="2729" formatCode="0%">
                  <c:v>0</c:v>
                </c:pt>
                <c:pt idx="2730" formatCode="0%">
                  <c:v>0</c:v>
                </c:pt>
                <c:pt idx="2731" formatCode="0%">
                  <c:v>0</c:v>
                </c:pt>
                <c:pt idx="2732" formatCode="0%">
                  <c:v>0</c:v>
                </c:pt>
                <c:pt idx="2733" formatCode="0%">
                  <c:v>0</c:v>
                </c:pt>
                <c:pt idx="2734" formatCode="0%">
                  <c:v>0</c:v>
                </c:pt>
                <c:pt idx="2735" formatCode="0%">
                  <c:v>0</c:v>
                </c:pt>
                <c:pt idx="2736" formatCode="0%">
                  <c:v>0</c:v>
                </c:pt>
                <c:pt idx="2737" formatCode="0%">
                  <c:v>0</c:v>
                </c:pt>
                <c:pt idx="2738" formatCode="0%">
                  <c:v>0</c:v>
                </c:pt>
                <c:pt idx="2739" formatCode="0%">
                  <c:v>0</c:v>
                </c:pt>
                <c:pt idx="2740" formatCode="0%">
                  <c:v>0</c:v>
                </c:pt>
                <c:pt idx="2741" formatCode="0%">
                  <c:v>0</c:v>
                </c:pt>
                <c:pt idx="2742" formatCode="0%">
                  <c:v>0</c:v>
                </c:pt>
                <c:pt idx="2743" formatCode="0%">
                  <c:v>0</c:v>
                </c:pt>
                <c:pt idx="2744" formatCode="0%">
                  <c:v>0</c:v>
                </c:pt>
                <c:pt idx="2745" formatCode="0%">
                  <c:v>0</c:v>
                </c:pt>
                <c:pt idx="2746" formatCode="0%">
                  <c:v>0</c:v>
                </c:pt>
                <c:pt idx="2747" formatCode="0%">
                  <c:v>0</c:v>
                </c:pt>
                <c:pt idx="2748" formatCode="0%">
                  <c:v>0</c:v>
                </c:pt>
                <c:pt idx="2749" formatCode="0%">
                  <c:v>0</c:v>
                </c:pt>
                <c:pt idx="2750" formatCode="0%">
                  <c:v>0</c:v>
                </c:pt>
                <c:pt idx="2751" formatCode="0%">
                  <c:v>0</c:v>
                </c:pt>
                <c:pt idx="2752" formatCode="0%">
                  <c:v>0</c:v>
                </c:pt>
                <c:pt idx="2753" formatCode="0%">
                  <c:v>0</c:v>
                </c:pt>
                <c:pt idx="2754" formatCode="0%">
                  <c:v>0</c:v>
                </c:pt>
                <c:pt idx="2755" formatCode="0%">
                  <c:v>0</c:v>
                </c:pt>
                <c:pt idx="2756" formatCode="0%">
                  <c:v>0</c:v>
                </c:pt>
                <c:pt idx="2757" formatCode="0%">
                  <c:v>0</c:v>
                </c:pt>
                <c:pt idx="2758" formatCode="0%">
                  <c:v>0</c:v>
                </c:pt>
                <c:pt idx="2759" formatCode="0%">
                  <c:v>0</c:v>
                </c:pt>
                <c:pt idx="2760" formatCode="0%">
                  <c:v>0</c:v>
                </c:pt>
                <c:pt idx="2761" formatCode="0%">
                  <c:v>0</c:v>
                </c:pt>
                <c:pt idx="2762" formatCode="0%">
                  <c:v>0</c:v>
                </c:pt>
                <c:pt idx="2763" formatCode="0%">
                  <c:v>0</c:v>
                </c:pt>
                <c:pt idx="2764" formatCode="0%">
                  <c:v>0</c:v>
                </c:pt>
                <c:pt idx="2765" formatCode="0%">
                  <c:v>0</c:v>
                </c:pt>
                <c:pt idx="2766" formatCode="0%">
                  <c:v>0</c:v>
                </c:pt>
                <c:pt idx="2767" formatCode="0%">
                  <c:v>0</c:v>
                </c:pt>
                <c:pt idx="2768" formatCode="0%">
                  <c:v>0</c:v>
                </c:pt>
                <c:pt idx="2769" formatCode="0%">
                  <c:v>0</c:v>
                </c:pt>
                <c:pt idx="2770" formatCode="0%">
                  <c:v>0</c:v>
                </c:pt>
                <c:pt idx="2771" formatCode="0%">
                  <c:v>0</c:v>
                </c:pt>
                <c:pt idx="2772" formatCode="0%">
                  <c:v>0</c:v>
                </c:pt>
                <c:pt idx="2773" formatCode="0%">
                  <c:v>0</c:v>
                </c:pt>
                <c:pt idx="2774" formatCode="0%">
                  <c:v>0</c:v>
                </c:pt>
                <c:pt idx="2775" formatCode="0%">
                  <c:v>0</c:v>
                </c:pt>
                <c:pt idx="2776" formatCode="0%">
                  <c:v>0</c:v>
                </c:pt>
                <c:pt idx="2777" formatCode="0%">
                  <c:v>0</c:v>
                </c:pt>
                <c:pt idx="2778" formatCode="0%">
                  <c:v>0</c:v>
                </c:pt>
                <c:pt idx="2779" formatCode="0%">
                  <c:v>0</c:v>
                </c:pt>
                <c:pt idx="2780" formatCode="0%">
                  <c:v>0</c:v>
                </c:pt>
                <c:pt idx="2781" formatCode="0%">
                  <c:v>0</c:v>
                </c:pt>
                <c:pt idx="2782" formatCode="0%">
                  <c:v>0</c:v>
                </c:pt>
                <c:pt idx="2783" formatCode="0%">
                  <c:v>0</c:v>
                </c:pt>
                <c:pt idx="2784" formatCode="0%">
                  <c:v>0</c:v>
                </c:pt>
                <c:pt idx="2785" formatCode="0%">
                  <c:v>0</c:v>
                </c:pt>
                <c:pt idx="2786" formatCode="0%">
                  <c:v>0</c:v>
                </c:pt>
                <c:pt idx="2787" formatCode="0%">
                  <c:v>0</c:v>
                </c:pt>
                <c:pt idx="2788" formatCode="0%">
                  <c:v>0</c:v>
                </c:pt>
                <c:pt idx="2789" formatCode="0%">
                  <c:v>0</c:v>
                </c:pt>
                <c:pt idx="2790" formatCode="0%">
                  <c:v>0</c:v>
                </c:pt>
                <c:pt idx="2791" formatCode="0%">
                  <c:v>0.61363100000000004</c:v>
                </c:pt>
                <c:pt idx="2792" formatCode="0%">
                  <c:v>0</c:v>
                </c:pt>
                <c:pt idx="2793" formatCode="0%">
                  <c:v>0</c:v>
                </c:pt>
                <c:pt idx="2794" formatCode="0%">
                  <c:v>0</c:v>
                </c:pt>
                <c:pt idx="2795" formatCode="0%">
                  <c:v>0</c:v>
                </c:pt>
                <c:pt idx="2796" formatCode="0%">
                  <c:v>0.86901799999999996</c:v>
                </c:pt>
                <c:pt idx="2797" formatCode="0%">
                  <c:v>0</c:v>
                </c:pt>
                <c:pt idx="2798" formatCode="0%">
                  <c:v>0</c:v>
                </c:pt>
                <c:pt idx="2799" formatCode="0%">
                  <c:v>0</c:v>
                </c:pt>
                <c:pt idx="2800" formatCode="0%">
                  <c:v>0</c:v>
                </c:pt>
                <c:pt idx="2801" formatCode="0%">
                  <c:v>0</c:v>
                </c:pt>
                <c:pt idx="2802" formatCode="0%">
                  <c:v>0</c:v>
                </c:pt>
                <c:pt idx="2803" formatCode="0%">
                  <c:v>0</c:v>
                </c:pt>
                <c:pt idx="2804" formatCode="0%">
                  <c:v>0</c:v>
                </c:pt>
                <c:pt idx="2805" formatCode="0%">
                  <c:v>0</c:v>
                </c:pt>
                <c:pt idx="2806" formatCode="0%">
                  <c:v>0</c:v>
                </c:pt>
                <c:pt idx="2807" formatCode="0%">
                  <c:v>0</c:v>
                </c:pt>
                <c:pt idx="2808" formatCode="0%">
                  <c:v>0</c:v>
                </c:pt>
                <c:pt idx="2809" formatCode="0%">
                  <c:v>0</c:v>
                </c:pt>
                <c:pt idx="2810" formatCode="0%">
                  <c:v>0</c:v>
                </c:pt>
                <c:pt idx="2811" formatCode="0%">
                  <c:v>0</c:v>
                </c:pt>
                <c:pt idx="2812" formatCode="0%">
                  <c:v>0</c:v>
                </c:pt>
                <c:pt idx="2813" formatCode="0%">
                  <c:v>0</c:v>
                </c:pt>
                <c:pt idx="2814" formatCode="0%">
                  <c:v>0</c:v>
                </c:pt>
                <c:pt idx="2815" formatCode="0%">
                  <c:v>0</c:v>
                </c:pt>
                <c:pt idx="2816" formatCode="0%">
                  <c:v>0</c:v>
                </c:pt>
                <c:pt idx="2817" formatCode="0%">
                  <c:v>0</c:v>
                </c:pt>
                <c:pt idx="2818" formatCode="0%">
                  <c:v>0</c:v>
                </c:pt>
                <c:pt idx="2819" formatCode="0%">
                  <c:v>0</c:v>
                </c:pt>
                <c:pt idx="2820" formatCode="0%">
                  <c:v>0</c:v>
                </c:pt>
                <c:pt idx="2821" formatCode="0%">
                  <c:v>0</c:v>
                </c:pt>
                <c:pt idx="2822" formatCode="0%">
                  <c:v>0</c:v>
                </c:pt>
                <c:pt idx="2823" formatCode="0%">
                  <c:v>0</c:v>
                </c:pt>
                <c:pt idx="2824" formatCode="0%">
                  <c:v>0</c:v>
                </c:pt>
                <c:pt idx="2825" formatCode="0%">
                  <c:v>0</c:v>
                </c:pt>
                <c:pt idx="2826" formatCode="0%">
                  <c:v>0</c:v>
                </c:pt>
                <c:pt idx="2827" formatCode="0%">
                  <c:v>0</c:v>
                </c:pt>
                <c:pt idx="2828" formatCode="0%">
                  <c:v>0</c:v>
                </c:pt>
                <c:pt idx="2829" formatCode="0%">
                  <c:v>0</c:v>
                </c:pt>
                <c:pt idx="2830" formatCode="0%">
                  <c:v>0</c:v>
                </c:pt>
                <c:pt idx="2831" formatCode="0%">
                  <c:v>0</c:v>
                </c:pt>
                <c:pt idx="2832" formatCode="0%">
                  <c:v>0</c:v>
                </c:pt>
                <c:pt idx="2833" formatCode="0%">
                  <c:v>0</c:v>
                </c:pt>
                <c:pt idx="2834" formatCode="0%">
                  <c:v>0</c:v>
                </c:pt>
                <c:pt idx="2835" formatCode="0%">
                  <c:v>0.64114500000000008</c:v>
                </c:pt>
                <c:pt idx="2836" formatCode="0%">
                  <c:v>0</c:v>
                </c:pt>
                <c:pt idx="2837" formatCode="0%">
                  <c:v>0</c:v>
                </c:pt>
                <c:pt idx="2838" formatCode="0%">
                  <c:v>0</c:v>
                </c:pt>
                <c:pt idx="2839" formatCode="0%">
                  <c:v>0</c:v>
                </c:pt>
                <c:pt idx="2840" formatCode="0%">
                  <c:v>0</c:v>
                </c:pt>
                <c:pt idx="2841" formatCode="0%">
                  <c:v>0</c:v>
                </c:pt>
                <c:pt idx="2842" formatCode="0%">
                  <c:v>0</c:v>
                </c:pt>
                <c:pt idx="2843" formatCode="0%">
                  <c:v>0</c:v>
                </c:pt>
                <c:pt idx="2844" formatCode="0%">
                  <c:v>0</c:v>
                </c:pt>
                <c:pt idx="2845" formatCode="0%">
                  <c:v>0</c:v>
                </c:pt>
                <c:pt idx="2846" formatCode="0%">
                  <c:v>0</c:v>
                </c:pt>
                <c:pt idx="2847" formatCode="0%">
                  <c:v>0</c:v>
                </c:pt>
                <c:pt idx="2848" formatCode="0%">
                  <c:v>0</c:v>
                </c:pt>
                <c:pt idx="2849" formatCode="0%">
                  <c:v>0</c:v>
                </c:pt>
                <c:pt idx="2850" formatCode="0%">
                  <c:v>0</c:v>
                </c:pt>
                <c:pt idx="2851" formatCode="0%">
                  <c:v>0</c:v>
                </c:pt>
                <c:pt idx="2852" formatCode="0%">
                  <c:v>0</c:v>
                </c:pt>
                <c:pt idx="2853" formatCode="0%">
                  <c:v>0</c:v>
                </c:pt>
                <c:pt idx="2854" formatCode="0%">
                  <c:v>0</c:v>
                </c:pt>
                <c:pt idx="2855" formatCode="0%">
                  <c:v>0</c:v>
                </c:pt>
                <c:pt idx="2856" formatCode="0%">
                  <c:v>0</c:v>
                </c:pt>
                <c:pt idx="2857" formatCode="0%">
                  <c:v>0</c:v>
                </c:pt>
                <c:pt idx="2858" formatCode="0%">
                  <c:v>0</c:v>
                </c:pt>
                <c:pt idx="2859" formatCode="0%">
                  <c:v>0</c:v>
                </c:pt>
                <c:pt idx="2860" formatCode="0%">
                  <c:v>0</c:v>
                </c:pt>
                <c:pt idx="2861" formatCode="0%">
                  <c:v>0</c:v>
                </c:pt>
                <c:pt idx="2862" formatCode="0%">
                  <c:v>0</c:v>
                </c:pt>
                <c:pt idx="2863" formatCode="0%">
                  <c:v>0</c:v>
                </c:pt>
                <c:pt idx="2864" formatCode="0%">
                  <c:v>0</c:v>
                </c:pt>
                <c:pt idx="2865" formatCode="0%">
                  <c:v>0</c:v>
                </c:pt>
                <c:pt idx="2866" formatCode="0%">
                  <c:v>0</c:v>
                </c:pt>
                <c:pt idx="2867" formatCode="0%">
                  <c:v>0</c:v>
                </c:pt>
                <c:pt idx="2868" formatCode="0%">
                  <c:v>0</c:v>
                </c:pt>
                <c:pt idx="2869" formatCode="0%">
                  <c:v>0</c:v>
                </c:pt>
                <c:pt idx="2870" formatCode="0%">
                  <c:v>0</c:v>
                </c:pt>
                <c:pt idx="2871" formatCode="0%">
                  <c:v>0</c:v>
                </c:pt>
                <c:pt idx="2872" formatCode="0%">
                  <c:v>0</c:v>
                </c:pt>
                <c:pt idx="2873" formatCode="0%">
                  <c:v>0</c:v>
                </c:pt>
                <c:pt idx="2874" formatCode="0%">
                  <c:v>0</c:v>
                </c:pt>
                <c:pt idx="2875" formatCode="0%">
                  <c:v>0</c:v>
                </c:pt>
                <c:pt idx="2876" formatCode="0%">
                  <c:v>0</c:v>
                </c:pt>
                <c:pt idx="2877" formatCode="0%">
                  <c:v>0</c:v>
                </c:pt>
                <c:pt idx="2878" formatCode="0%">
                  <c:v>0</c:v>
                </c:pt>
                <c:pt idx="2879" formatCode="0%">
                  <c:v>0</c:v>
                </c:pt>
                <c:pt idx="2880" formatCode="0%">
                  <c:v>0</c:v>
                </c:pt>
                <c:pt idx="2881" formatCode="0%">
                  <c:v>0</c:v>
                </c:pt>
                <c:pt idx="2882" formatCode="0%">
                  <c:v>2.3181880000000001</c:v>
                </c:pt>
                <c:pt idx="2883" formatCode="0%">
                  <c:v>0</c:v>
                </c:pt>
                <c:pt idx="2884" formatCode="0%">
                  <c:v>0</c:v>
                </c:pt>
                <c:pt idx="2885" formatCode="0%">
                  <c:v>0</c:v>
                </c:pt>
                <c:pt idx="2886" formatCode="0%">
                  <c:v>0</c:v>
                </c:pt>
                <c:pt idx="2887" formatCode="0%">
                  <c:v>0</c:v>
                </c:pt>
                <c:pt idx="2888" formatCode="0%">
                  <c:v>0</c:v>
                </c:pt>
                <c:pt idx="2889" formatCode="0%">
                  <c:v>0</c:v>
                </c:pt>
                <c:pt idx="2890" formatCode="0%">
                  <c:v>0</c:v>
                </c:pt>
                <c:pt idx="2891" formatCode="0%">
                  <c:v>0</c:v>
                </c:pt>
                <c:pt idx="2892" formatCode="0%">
                  <c:v>0</c:v>
                </c:pt>
                <c:pt idx="2893" formatCode="0%">
                  <c:v>0</c:v>
                </c:pt>
                <c:pt idx="2894" formatCode="0%">
                  <c:v>0</c:v>
                </c:pt>
                <c:pt idx="2895" formatCode="0%">
                  <c:v>0</c:v>
                </c:pt>
                <c:pt idx="2896" formatCode="0%">
                  <c:v>0</c:v>
                </c:pt>
                <c:pt idx="2897" formatCode="0%">
                  <c:v>0</c:v>
                </c:pt>
                <c:pt idx="2898" formatCode="0%">
                  <c:v>0</c:v>
                </c:pt>
                <c:pt idx="2899" formatCode="0%">
                  <c:v>0</c:v>
                </c:pt>
                <c:pt idx="2900" formatCode="0%">
                  <c:v>0</c:v>
                </c:pt>
                <c:pt idx="2901" formatCode="0%">
                  <c:v>0</c:v>
                </c:pt>
                <c:pt idx="2902" formatCode="0%">
                  <c:v>0</c:v>
                </c:pt>
                <c:pt idx="2903" formatCode="0%">
                  <c:v>0</c:v>
                </c:pt>
                <c:pt idx="2904" formatCode="0%">
                  <c:v>0</c:v>
                </c:pt>
                <c:pt idx="2905" formatCode="0%">
                  <c:v>0</c:v>
                </c:pt>
                <c:pt idx="2906" formatCode="0%">
                  <c:v>0</c:v>
                </c:pt>
                <c:pt idx="2907" formatCode="0%">
                  <c:v>0</c:v>
                </c:pt>
                <c:pt idx="2908" formatCode="0%">
                  <c:v>0</c:v>
                </c:pt>
                <c:pt idx="2909" formatCode="0%">
                  <c:v>0</c:v>
                </c:pt>
                <c:pt idx="2910" formatCode="0%">
                  <c:v>0</c:v>
                </c:pt>
                <c:pt idx="2911" formatCode="0%">
                  <c:v>0</c:v>
                </c:pt>
                <c:pt idx="2912" formatCode="0%">
                  <c:v>0</c:v>
                </c:pt>
                <c:pt idx="2913" formatCode="0%">
                  <c:v>0</c:v>
                </c:pt>
                <c:pt idx="2914" formatCode="0%">
                  <c:v>0</c:v>
                </c:pt>
                <c:pt idx="2915" formatCode="0%">
                  <c:v>0</c:v>
                </c:pt>
                <c:pt idx="2916" formatCode="0%">
                  <c:v>0.74665300000000001</c:v>
                </c:pt>
                <c:pt idx="2917" formatCode="0%">
                  <c:v>0</c:v>
                </c:pt>
                <c:pt idx="2918" formatCode="0%">
                  <c:v>0</c:v>
                </c:pt>
                <c:pt idx="2919" formatCode="0%">
                  <c:v>0</c:v>
                </c:pt>
                <c:pt idx="2920" formatCode="0%">
                  <c:v>0</c:v>
                </c:pt>
                <c:pt idx="2921" formatCode="0%">
                  <c:v>0</c:v>
                </c:pt>
                <c:pt idx="2922" formatCode="0%">
                  <c:v>0</c:v>
                </c:pt>
                <c:pt idx="2923" formatCode="0%">
                  <c:v>0</c:v>
                </c:pt>
                <c:pt idx="2924" formatCode="0%">
                  <c:v>0</c:v>
                </c:pt>
                <c:pt idx="2925" formatCode="0%">
                  <c:v>0</c:v>
                </c:pt>
              </c:numCache>
            </c:numRef>
          </c:yVal>
          <c:bubbleSize>
            <c:numRef>
              <c:f>'G05'!$L:$L</c:f>
              <c:numCache>
                <c:formatCode>0</c:formatCode>
                <c:ptCount val="1048576"/>
                <c:pt idx="0" formatCode="General">
                  <c:v>0</c:v>
                </c:pt>
                <c:pt idx="2">
                  <c:v>0</c:v>
                </c:pt>
                <c:pt idx="3">
                  <c:v>0</c:v>
                </c:pt>
                <c:pt idx="4">
                  <c:v>684753.42999999993</c:v>
                </c:pt>
                <c:pt idx="5">
                  <c:v>0</c:v>
                </c:pt>
                <c:pt idx="6">
                  <c:v>0</c:v>
                </c:pt>
                <c:pt idx="7">
                  <c:v>0</c:v>
                </c:pt>
                <c:pt idx="8">
                  <c:v>0</c:v>
                </c:pt>
                <c:pt idx="9">
                  <c:v>0</c:v>
                </c:pt>
                <c:pt idx="10">
                  <c:v>0</c:v>
                </c:pt>
                <c:pt idx="11">
                  <c:v>0</c:v>
                </c:pt>
                <c:pt idx="12">
                  <c:v>0</c:v>
                </c:pt>
                <c:pt idx="13">
                  <c:v>0</c:v>
                </c:pt>
                <c:pt idx="14">
                  <c:v>0</c:v>
                </c:pt>
                <c:pt idx="15">
                  <c:v>0</c:v>
                </c:pt>
                <c:pt idx="16">
                  <c:v>0</c:v>
                </c:pt>
                <c:pt idx="17">
                  <c:v>0</c:v>
                </c:pt>
                <c:pt idx="18">
                  <c:v>83183.350000000006</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149967.04999999999</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96591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243157.38</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325985.97000000003</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154233.99</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590013.36</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556166.75</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309926.34999999998</c:v>
                </c:pt>
                <c:pt idx="308">
                  <c:v>0</c:v>
                </c:pt>
                <c:pt idx="309">
                  <c:v>0</c:v>
                </c:pt>
                <c:pt idx="310">
                  <c:v>0</c:v>
                </c:pt>
                <c:pt idx="311">
                  <c:v>0</c:v>
                </c:pt>
                <c:pt idx="312">
                  <c:v>0</c:v>
                </c:pt>
                <c:pt idx="313">
                  <c:v>0</c:v>
                </c:pt>
                <c:pt idx="314">
                  <c:v>628999.47</c:v>
                </c:pt>
                <c:pt idx="315">
                  <c:v>0</c:v>
                </c:pt>
                <c:pt idx="316">
                  <c:v>99101.21</c:v>
                </c:pt>
                <c:pt idx="317">
                  <c:v>0</c:v>
                </c:pt>
                <c:pt idx="318">
                  <c:v>0</c:v>
                </c:pt>
                <c:pt idx="319">
                  <c:v>0</c:v>
                </c:pt>
                <c:pt idx="320">
                  <c:v>0</c:v>
                </c:pt>
                <c:pt idx="321">
                  <c:v>0</c:v>
                </c:pt>
                <c:pt idx="322">
                  <c:v>0</c:v>
                </c:pt>
                <c:pt idx="323">
                  <c:v>0</c:v>
                </c:pt>
                <c:pt idx="324">
                  <c:v>0</c:v>
                </c:pt>
                <c:pt idx="325">
                  <c:v>0</c:v>
                </c:pt>
                <c:pt idx="326">
                  <c:v>0</c:v>
                </c:pt>
                <c:pt idx="327">
                  <c:v>0</c:v>
                </c:pt>
                <c:pt idx="328">
                  <c:v>30071.51</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284049.15000000002</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558947.3600000001</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172015.18</c:v>
                </c:pt>
                <c:pt idx="532">
                  <c:v>0</c:v>
                </c:pt>
                <c:pt idx="533">
                  <c:v>0</c:v>
                </c:pt>
                <c:pt idx="534">
                  <c:v>0</c:v>
                </c:pt>
                <c:pt idx="535">
                  <c:v>0</c:v>
                </c:pt>
                <c:pt idx="536">
                  <c:v>0</c:v>
                </c:pt>
                <c:pt idx="537">
                  <c:v>0</c:v>
                </c:pt>
                <c:pt idx="538">
                  <c:v>0</c:v>
                </c:pt>
                <c:pt idx="539">
                  <c:v>44093.84</c:v>
                </c:pt>
                <c:pt idx="540">
                  <c:v>0</c:v>
                </c:pt>
                <c:pt idx="541">
                  <c:v>0</c:v>
                </c:pt>
                <c:pt idx="542">
                  <c:v>0</c:v>
                </c:pt>
                <c:pt idx="543">
                  <c:v>0</c:v>
                </c:pt>
                <c:pt idx="544">
                  <c:v>0</c:v>
                </c:pt>
                <c:pt idx="545">
                  <c:v>0</c:v>
                </c:pt>
                <c:pt idx="546">
                  <c:v>0</c:v>
                </c:pt>
                <c:pt idx="547">
                  <c:v>0</c:v>
                </c:pt>
                <c:pt idx="548">
                  <c:v>0</c:v>
                </c:pt>
                <c:pt idx="549">
                  <c:v>0</c:v>
                </c:pt>
                <c:pt idx="550">
                  <c:v>142432.79</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330810.7</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22918.52</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121948.89</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170924.50999999998</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38808.36</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129042.5</c:v>
                </c:pt>
                <c:pt idx="815">
                  <c:v>0</c:v>
                </c:pt>
                <c:pt idx="816">
                  <c:v>0</c:v>
                </c:pt>
                <c:pt idx="817">
                  <c:v>0</c:v>
                </c:pt>
                <c:pt idx="818">
                  <c:v>0</c:v>
                </c:pt>
                <c:pt idx="819">
                  <c:v>280668.68</c:v>
                </c:pt>
                <c:pt idx="820">
                  <c:v>0</c:v>
                </c:pt>
                <c:pt idx="821">
                  <c:v>0</c:v>
                </c:pt>
                <c:pt idx="822">
                  <c:v>0</c:v>
                </c:pt>
                <c:pt idx="823">
                  <c:v>0</c:v>
                </c:pt>
                <c:pt idx="824">
                  <c:v>39545.660000000003</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52248.35</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304970.8</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106063.61</c:v>
                </c:pt>
                <c:pt idx="1065">
                  <c:v>0</c:v>
                </c:pt>
                <c:pt idx="1066">
                  <c:v>0</c:v>
                </c:pt>
                <c:pt idx="1067">
                  <c:v>0</c:v>
                </c:pt>
                <c:pt idx="1068">
                  <c:v>0</c:v>
                </c:pt>
                <c:pt idx="1069">
                  <c:v>0</c:v>
                </c:pt>
                <c:pt idx="1070">
                  <c:v>155380.78</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141981.4</c:v>
                </c:pt>
                <c:pt idx="1149">
                  <c:v>0</c:v>
                </c:pt>
                <c:pt idx="1150">
                  <c:v>0</c:v>
                </c:pt>
                <c:pt idx="1151">
                  <c:v>0</c:v>
                </c:pt>
                <c:pt idx="1152">
                  <c:v>0</c:v>
                </c:pt>
                <c:pt idx="1153">
                  <c:v>180942.05</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40799.629999999997</c:v>
                </c:pt>
                <c:pt idx="1213">
                  <c:v>0</c:v>
                </c:pt>
                <c:pt idx="1214">
                  <c:v>150357.86000000002</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795667.92</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161748.54999999999</c:v>
                </c:pt>
                <c:pt idx="1371">
                  <c:v>0</c:v>
                </c:pt>
                <c:pt idx="1372">
                  <c:v>0</c:v>
                </c:pt>
                <c:pt idx="1373">
                  <c:v>0</c:v>
                </c:pt>
                <c:pt idx="1374">
                  <c:v>0</c:v>
                </c:pt>
                <c:pt idx="1375">
                  <c:v>0</c:v>
                </c:pt>
                <c:pt idx="1376">
                  <c:v>0</c:v>
                </c:pt>
                <c:pt idx="1377">
                  <c:v>0</c:v>
                </c:pt>
                <c:pt idx="1378">
                  <c:v>0</c:v>
                </c:pt>
                <c:pt idx="1379">
                  <c:v>0</c:v>
                </c:pt>
                <c:pt idx="1380">
                  <c:v>0</c:v>
                </c:pt>
                <c:pt idx="1381">
                  <c:v>57423.66</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141800.85999999999</c:v>
                </c:pt>
                <c:pt idx="1424">
                  <c:v>0</c:v>
                </c:pt>
                <c:pt idx="1425">
                  <c:v>0</c:v>
                </c:pt>
                <c:pt idx="1426">
                  <c:v>0</c:v>
                </c:pt>
                <c:pt idx="1427">
                  <c:v>0</c:v>
                </c:pt>
                <c:pt idx="1428">
                  <c:v>0</c:v>
                </c:pt>
                <c:pt idx="1429">
                  <c:v>0</c:v>
                </c:pt>
                <c:pt idx="1430">
                  <c:v>0</c:v>
                </c:pt>
                <c:pt idx="1431">
                  <c:v>42854.21</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60975.56</c:v>
                </c:pt>
                <c:pt idx="1449">
                  <c:v>0</c:v>
                </c:pt>
                <c:pt idx="1450">
                  <c:v>0</c:v>
                </c:pt>
                <c:pt idx="1451">
                  <c:v>0</c:v>
                </c:pt>
                <c:pt idx="1452">
                  <c:v>0</c:v>
                </c:pt>
                <c:pt idx="1453">
                  <c:v>0</c:v>
                </c:pt>
                <c:pt idx="1454">
                  <c:v>0</c:v>
                </c:pt>
                <c:pt idx="1455">
                  <c:v>0</c:v>
                </c:pt>
                <c:pt idx="1456">
                  <c:v>288032.12</c:v>
                </c:pt>
                <c:pt idx="1457">
                  <c:v>117754.29</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135730.11000000002</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91523.41</c:v>
                </c:pt>
                <c:pt idx="1767">
                  <c:v>0</c:v>
                </c:pt>
                <c:pt idx="1768">
                  <c:v>0</c:v>
                </c:pt>
                <c:pt idx="1769">
                  <c:v>74459.039999999994</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29332.080000000002</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32505.27</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313393.14</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51615.9</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266960.98</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46478.17</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29324.53</c:v>
                </c:pt>
                <c:pt idx="2393">
                  <c:v>0</c:v>
                </c:pt>
                <c:pt idx="2394">
                  <c:v>0</c:v>
                </c:pt>
                <c:pt idx="2395">
                  <c:v>0</c:v>
                </c:pt>
                <c:pt idx="2396">
                  <c:v>0</c:v>
                </c:pt>
                <c:pt idx="2397">
                  <c:v>0</c:v>
                </c:pt>
                <c:pt idx="2398">
                  <c:v>0</c:v>
                </c:pt>
                <c:pt idx="2399">
                  <c:v>152478.26</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53169.05</c:v>
                </c:pt>
                <c:pt idx="2512">
                  <c:v>0</c:v>
                </c:pt>
                <c:pt idx="2513">
                  <c:v>0</c:v>
                </c:pt>
                <c:pt idx="2514">
                  <c:v>0</c:v>
                </c:pt>
                <c:pt idx="2515">
                  <c:v>0</c:v>
                </c:pt>
                <c:pt idx="2516">
                  <c:v>0</c:v>
                </c:pt>
                <c:pt idx="2517">
                  <c:v>0</c:v>
                </c:pt>
                <c:pt idx="2518">
                  <c:v>0</c:v>
                </c:pt>
                <c:pt idx="2519">
                  <c:v>0</c:v>
                </c:pt>
                <c:pt idx="2520">
                  <c:v>0</c:v>
                </c:pt>
                <c:pt idx="2521">
                  <c:v>0</c:v>
                </c:pt>
                <c:pt idx="2522">
                  <c:v>2359187.5399999996</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470954.64999999997</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82979.759999999995</c:v>
                </c:pt>
                <c:pt idx="2792">
                  <c:v>0</c:v>
                </c:pt>
                <c:pt idx="2793">
                  <c:v>0</c:v>
                </c:pt>
                <c:pt idx="2794">
                  <c:v>0</c:v>
                </c:pt>
                <c:pt idx="2795">
                  <c:v>0</c:v>
                </c:pt>
                <c:pt idx="2796">
                  <c:v>53933.79</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151570.70000000001</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23702.560000000001</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50475960.910000004</c:v>
                </c:pt>
                <c:pt idx="2917">
                  <c:v>0</c:v>
                </c:pt>
                <c:pt idx="2918">
                  <c:v>0</c:v>
                </c:pt>
                <c:pt idx="2919">
                  <c:v>0</c:v>
                </c:pt>
                <c:pt idx="2920">
                  <c:v>0</c:v>
                </c:pt>
                <c:pt idx="2921">
                  <c:v>0</c:v>
                </c:pt>
                <c:pt idx="2922">
                  <c:v>0</c:v>
                </c:pt>
                <c:pt idx="2923">
                  <c:v>0</c:v>
                </c:pt>
                <c:pt idx="2924">
                  <c:v>0</c:v>
                </c:pt>
                <c:pt idx="2925">
                  <c:v>0</c:v>
                </c:pt>
              </c:numCache>
            </c:numRef>
          </c:bubbleSize>
          <c:bubble3D val="0"/>
        </c:ser>
        <c:ser>
          <c:idx val="1"/>
          <c:order val="1"/>
          <c:spPr>
            <a:solidFill>
              <a:schemeClr val="tx1">
                <a:lumMod val="50000"/>
                <a:lumOff val="50000"/>
              </a:schemeClr>
            </a:solidFill>
            <a:ln w="25400">
              <a:noFill/>
            </a:ln>
          </c:spPr>
          <c:invertIfNegative val="0"/>
          <c:xVal>
            <c:numRef>
              <c:f>'G05'!$V$31:$V$431</c:f>
              <c:numCache>
                <c:formatCode>0%</c:formatCode>
                <c:ptCount val="401"/>
                <c:pt idx="0">
                  <c:v>0</c:v>
                </c:pt>
                <c:pt idx="1">
                  <c:v>5.0000000000000001E-3</c:v>
                </c:pt>
                <c:pt idx="2">
                  <c:v>0.01</c:v>
                </c:pt>
                <c:pt idx="3">
                  <c:v>1.4999999999999999E-2</c:v>
                </c:pt>
                <c:pt idx="4">
                  <c:v>0.02</c:v>
                </c:pt>
                <c:pt idx="5">
                  <c:v>2.5000000000000001E-2</c:v>
                </c:pt>
                <c:pt idx="6">
                  <c:v>3.0000000000000002E-2</c:v>
                </c:pt>
                <c:pt idx="7">
                  <c:v>3.5000000000000003E-2</c:v>
                </c:pt>
                <c:pt idx="8">
                  <c:v>0.04</c:v>
                </c:pt>
                <c:pt idx="9">
                  <c:v>4.4999999999999998E-2</c:v>
                </c:pt>
                <c:pt idx="10">
                  <c:v>4.9999999999999996E-2</c:v>
                </c:pt>
                <c:pt idx="11">
                  <c:v>5.4999999999999993E-2</c:v>
                </c:pt>
                <c:pt idx="12">
                  <c:v>5.9999999999999991E-2</c:v>
                </c:pt>
                <c:pt idx="13">
                  <c:v>6.4999999999999988E-2</c:v>
                </c:pt>
                <c:pt idx="14">
                  <c:v>6.9999999999999993E-2</c:v>
                </c:pt>
                <c:pt idx="15">
                  <c:v>7.4999999999999997E-2</c:v>
                </c:pt>
                <c:pt idx="16">
                  <c:v>0.08</c:v>
                </c:pt>
                <c:pt idx="17">
                  <c:v>8.5000000000000006E-2</c:v>
                </c:pt>
                <c:pt idx="18">
                  <c:v>9.0000000000000011E-2</c:v>
                </c:pt>
                <c:pt idx="19">
                  <c:v>9.5000000000000015E-2</c:v>
                </c:pt>
                <c:pt idx="20">
                  <c:v>0.10000000000000002</c:v>
                </c:pt>
                <c:pt idx="21">
                  <c:v>0.10500000000000002</c:v>
                </c:pt>
                <c:pt idx="22">
                  <c:v>0.11000000000000003</c:v>
                </c:pt>
                <c:pt idx="23">
                  <c:v>0.11500000000000003</c:v>
                </c:pt>
                <c:pt idx="24">
                  <c:v>0.12000000000000004</c:v>
                </c:pt>
                <c:pt idx="25">
                  <c:v>0.12500000000000003</c:v>
                </c:pt>
                <c:pt idx="26">
                  <c:v>0.13000000000000003</c:v>
                </c:pt>
                <c:pt idx="27">
                  <c:v>0.13500000000000004</c:v>
                </c:pt>
                <c:pt idx="28">
                  <c:v>0.14000000000000004</c:v>
                </c:pt>
                <c:pt idx="29">
                  <c:v>0.14500000000000005</c:v>
                </c:pt>
                <c:pt idx="30">
                  <c:v>0.15000000000000005</c:v>
                </c:pt>
                <c:pt idx="31">
                  <c:v>0.15500000000000005</c:v>
                </c:pt>
                <c:pt idx="32">
                  <c:v>0.16000000000000006</c:v>
                </c:pt>
                <c:pt idx="33">
                  <c:v>0.16500000000000006</c:v>
                </c:pt>
                <c:pt idx="34">
                  <c:v>0.17000000000000007</c:v>
                </c:pt>
                <c:pt idx="35">
                  <c:v>0.17500000000000007</c:v>
                </c:pt>
                <c:pt idx="36">
                  <c:v>0.18000000000000008</c:v>
                </c:pt>
                <c:pt idx="37">
                  <c:v>0.18500000000000008</c:v>
                </c:pt>
                <c:pt idx="38">
                  <c:v>0.19000000000000009</c:v>
                </c:pt>
                <c:pt idx="39">
                  <c:v>0.19500000000000009</c:v>
                </c:pt>
                <c:pt idx="40">
                  <c:v>0.20000000000000009</c:v>
                </c:pt>
                <c:pt idx="41">
                  <c:v>0.2050000000000001</c:v>
                </c:pt>
                <c:pt idx="42">
                  <c:v>0.2100000000000001</c:v>
                </c:pt>
                <c:pt idx="43">
                  <c:v>0.21500000000000011</c:v>
                </c:pt>
                <c:pt idx="44">
                  <c:v>0.22000000000000011</c:v>
                </c:pt>
                <c:pt idx="45">
                  <c:v>0.22500000000000012</c:v>
                </c:pt>
                <c:pt idx="46">
                  <c:v>0.23000000000000012</c:v>
                </c:pt>
                <c:pt idx="47">
                  <c:v>0.23500000000000013</c:v>
                </c:pt>
                <c:pt idx="48">
                  <c:v>0.24000000000000013</c:v>
                </c:pt>
                <c:pt idx="49">
                  <c:v>0.24500000000000013</c:v>
                </c:pt>
                <c:pt idx="50">
                  <c:v>0.25000000000000011</c:v>
                </c:pt>
                <c:pt idx="51">
                  <c:v>0.25500000000000012</c:v>
                </c:pt>
                <c:pt idx="52">
                  <c:v>0.26000000000000012</c:v>
                </c:pt>
                <c:pt idx="53">
                  <c:v>0.26500000000000012</c:v>
                </c:pt>
                <c:pt idx="54">
                  <c:v>0.27000000000000013</c:v>
                </c:pt>
                <c:pt idx="55">
                  <c:v>0.27500000000000013</c:v>
                </c:pt>
                <c:pt idx="56">
                  <c:v>0.28000000000000014</c:v>
                </c:pt>
                <c:pt idx="57">
                  <c:v>0.28500000000000014</c:v>
                </c:pt>
                <c:pt idx="58">
                  <c:v>0.29000000000000015</c:v>
                </c:pt>
                <c:pt idx="59">
                  <c:v>0.29500000000000015</c:v>
                </c:pt>
                <c:pt idx="60">
                  <c:v>0.30000000000000016</c:v>
                </c:pt>
                <c:pt idx="61">
                  <c:v>0.30500000000000016</c:v>
                </c:pt>
                <c:pt idx="62">
                  <c:v>0.31000000000000016</c:v>
                </c:pt>
                <c:pt idx="63">
                  <c:v>0.31500000000000017</c:v>
                </c:pt>
                <c:pt idx="64">
                  <c:v>0.32000000000000017</c:v>
                </c:pt>
                <c:pt idx="65">
                  <c:v>0.32500000000000018</c:v>
                </c:pt>
                <c:pt idx="66">
                  <c:v>0.33000000000000018</c:v>
                </c:pt>
                <c:pt idx="67">
                  <c:v>0.33500000000000019</c:v>
                </c:pt>
                <c:pt idx="68">
                  <c:v>0.34000000000000019</c:v>
                </c:pt>
                <c:pt idx="69">
                  <c:v>0.3450000000000002</c:v>
                </c:pt>
                <c:pt idx="70">
                  <c:v>0.3500000000000002</c:v>
                </c:pt>
                <c:pt idx="71">
                  <c:v>0.3550000000000002</c:v>
                </c:pt>
                <c:pt idx="72">
                  <c:v>0.36000000000000021</c:v>
                </c:pt>
                <c:pt idx="73">
                  <c:v>0.36500000000000021</c:v>
                </c:pt>
                <c:pt idx="74">
                  <c:v>0.37000000000000022</c:v>
                </c:pt>
                <c:pt idx="75">
                  <c:v>0.37500000000000022</c:v>
                </c:pt>
                <c:pt idx="76">
                  <c:v>0.38000000000000023</c:v>
                </c:pt>
                <c:pt idx="77">
                  <c:v>0.38500000000000023</c:v>
                </c:pt>
                <c:pt idx="78">
                  <c:v>0.39000000000000024</c:v>
                </c:pt>
                <c:pt idx="79">
                  <c:v>0.39500000000000024</c:v>
                </c:pt>
                <c:pt idx="80">
                  <c:v>0.40000000000000024</c:v>
                </c:pt>
                <c:pt idx="81">
                  <c:v>0.40500000000000025</c:v>
                </c:pt>
                <c:pt idx="82">
                  <c:v>0.41000000000000025</c:v>
                </c:pt>
                <c:pt idx="83">
                  <c:v>0.41500000000000026</c:v>
                </c:pt>
                <c:pt idx="84">
                  <c:v>0.42000000000000026</c:v>
                </c:pt>
                <c:pt idx="85">
                  <c:v>0.42500000000000027</c:v>
                </c:pt>
                <c:pt idx="86">
                  <c:v>0.43000000000000027</c:v>
                </c:pt>
                <c:pt idx="87">
                  <c:v>0.43500000000000028</c:v>
                </c:pt>
                <c:pt idx="88">
                  <c:v>0.44000000000000028</c:v>
                </c:pt>
                <c:pt idx="89">
                  <c:v>0.44500000000000028</c:v>
                </c:pt>
                <c:pt idx="90">
                  <c:v>0.45000000000000029</c:v>
                </c:pt>
                <c:pt idx="91">
                  <c:v>0.45500000000000029</c:v>
                </c:pt>
                <c:pt idx="92">
                  <c:v>0.4600000000000003</c:v>
                </c:pt>
                <c:pt idx="93">
                  <c:v>0.4650000000000003</c:v>
                </c:pt>
                <c:pt idx="94">
                  <c:v>0.47000000000000031</c:v>
                </c:pt>
                <c:pt idx="95">
                  <c:v>0.47500000000000031</c:v>
                </c:pt>
                <c:pt idx="96">
                  <c:v>0.48000000000000032</c:v>
                </c:pt>
                <c:pt idx="97">
                  <c:v>0.48500000000000032</c:v>
                </c:pt>
                <c:pt idx="98">
                  <c:v>0.49000000000000032</c:v>
                </c:pt>
                <c:pt idx="99">
                  <c:v>0.49500000000000033</c:v>
                </c:pt>
                <c:pt idx="100">
                  <c:v>0.50000000000000033</c:v>
                </c:pt>
                <c:pt idx="101">
                  <c:v>0.50500000000000034</c:v>
                </c:pt>
                <c:pt idx="102">
                  <c:v>0.51000000000000034</c:v>
                </c:pt>
                <c:pt idx="103">
                  <c:v>0.51500000000000035</c:v>
                </c:pt>
                <c:pt idx="104">
                  <c:v>0.52000000000000035</c:v>
                </c:pt>
                <c:pt idx="105">
                  <c:v>0.52500000000000036</c:v>
                </c:pt>
                <c:pt idx="106">
                  <c:v>0.53000000000000036</c:v>
                </c:pt>
                <c:pt idx="107">
                  <c:v>0.53500000000000036</c:v>
                </c:pt>
                <c:pt idx="108">
                  <c:v>0.54000000000000037</c:v>
                </c:pt>
                <c:pt idx="109">
                  <c:v>0.54500000000000037</c:v>
                </c:pt>
                <c:pt idx="110">
                  <c:v>0.55000000000000038</c:v>
                </c:pt>
                <c:pt idx="111">
                  <c:v>0.55500000000000038</c:v>
                </c:pt>
                <c:pt idx="112">
                  <c:v>0.56000000000000039</c:v>
                </c:pt>
                <c:pt idx="113">
                  <c:v>0.56500000000000039</c:v>
                </c:pt>
                <c:pt idx="114">
                  <c:v>0.5700000000000004</c:v>
                </c:pt>
                <c:pt idx="115">
                  <c:v>0.5750000000000004</c:v>
                </c:pt>
                <c:pt idx="116">
                  <c:v>0.5800000000000004</c:v>
                </c:pt>
                <c:pt idx="117">
                  <c:v>0.58500000000000041</c:v>
                </c:pt>
                <c:pt idx="118">
                  <c:v>0.59000000000000041</c:v>
                </c:pt>
                <c:pt idx="119">
                  <c:v>0.59500000000000042</c:v>
                </c:pt>
                <c:pt idx="120">
                  <c:v>0.60000000000000042</c:v>
                </c:pt>
                <c:pt idx="121">
                  <c:v>0.60500000000000043</c:v>
                </c:pt>
                <c:pt idx="122">
                  <c:v>0.61000000000000043</c:v>
                </c:pt>
                <c:pt idx="123">
                  <c:v>0.61500000000000044</c:v>
                </c:pt>
                <c:pt idx="124">
                  <c:v>0.62000000000000044</c:v>
                </c:pt>
                <c:pt idx="125">
                  <c:v>0.62500000000000044</c:v>
                </c:pt>
                <c:pt idx="126">
                  <c:v>0.63000000000000045</c:v>
                </c:pt>
                <c:pt idx="127">
                  <c:v>0.63500000000000045</c:v>
                </c:pt>
                <c:pt idx="128">
                  <c:v>0.64000000000000046</c:v>
                </c:pt>
                <c:pt idx="129">
                  <c:v>0.64500000000000046</c:v>
                </c:pt>
                <c:pt idx="130">
                  <c:v>0.65000000000000047</c:v>
                </c:pt>
                <c:pt idx="131">
                  <c:v>0.65500000000000047</c:v>
                </c:pt>
                <c:pt idx="132">
                  <c:v>0.66000000000000048</c:v>
                </c:pt>
                <c:pt idx="133">
                  <c:v>0.66500000000000048</c:v>
                </c:pt>
                <c:pt idx="134">
                  <c:v>0.67000000000000048</c:v>
                </c:pt>
                <c:pt idx="135">
                  <c:v>0.67500000000000049</c:v>
                </c:pt>
                <c:pt idx="136">
                  <c:v>0.68000000000000049</c:v>
                </c:pt>
                <c:pt idx="137">
                  <c:v>0.6850000000000005</c:v>
                </c:pt>
                <c:pt idx="138">
                  <c:v>0.6900000000000005</c:v>
                </c:pt>
                <c:pt idx="139">
                  <c:v>0.69500000000000051</c:v>
                </c:pt>
                <c:pt idx="140">
                  <c:v>0.70000000000000051</c:v>
                </c:pt>
                <c:pt idx="141">
                  <c:v>0.70500000000000052</c:v>
                </c:pt>
                <c:pt idx="142">
                  <c:v>0.71000000000000052</c:v>
                </c:pt>
                <c:pt idx="143">
                  <c:v>0.71500000000000052</c:v>
                </c:pt>
                <c:pt idx="144">
                  <c:v>0.72000000000000053</c:v>
                </c:pt>
                <c:pt idx="145">
                  <c:v>0.72500000000000053</c:v>
                </c:pt>
                <c:pt idx="146">
                  <c:v>0.73000000000000054</c:v>
                </c:pt>
                <c:pt idx="147">
                  <c:v>0.73500000000000054</c:v>
                </c:pt>
                <c:pt idx="148">
                  <c:v>0.74000000000000055</c:v>
                </c:pt>
                <c:pt idx="149">
                  <c:v>0.74500000000000055</c:v>
                </c:pt>
                <c:pt idx="150">
                  <c:v>0.75000000000000056</c:v>
                </c:pt>
                <c:pt idx="151">
                  <c:v>0.75500000000000056</c:v>
                </c:pt>
                <c:pt idx="152">
                  <c:v>0.76000000000000056</c:v>
                </c:pt>
                <c:pt idx="153">
                  <c:v>0.76500000000000057</c:v>
                </c:pt>
                <c:pt idx="154">
                  <c:v>0.77000000000000057</c:v>
                </c:pt>
                <c:pt idx="155">
                  <c:v>0.77500000000000058</c:v>
                </c:pt>
                <c:pt idx="156">
                  <c:v>0.78000000000000058</c:v>
                </c:pt>
                <c:pt idx="157">
                  <c:v>0.78500000000000059</c:v>
                </c:pt>
                <c:pt idx="158">
                  <c:v>0.79000000000000059</c:v>
                </c:pt>
                <c:pt idx="159">
                  <c:v>0.7950000000000006</c:v>
                </c:pt>
                <c:pt idx="160">
                  <c:v>0.8000000000000006</c:v>
                </c:pt>
                <c:pt idx="161">
                  <c:v>0.8050000000000006</c:v>
                </c:pt>
                <c:pt idx="162">
                  <c:v>0.81000000000000061</c:v>
                </c:pt>
                <c:pt idx="163">
                  <c:v>0.81500000000000061</c:v>
                </c:pt>
                <c:pt idx="164">
                  <c:v>0.82000000000000062</c:v>
                </c:pt>
                <c:pt idx="165">
                  <c:v>0.82500000000000062</c:v>
                </c:pt>
                <c:pt idx="166">
                  <c:v>0.83000000000000063</c:v>
                </c:pt>
                <c:pt idx="167">
                  <c:v>0.83500000000000063</c:v>
                </c:pt>
                <c:pt idx="168">
                  <c:v>0.84000000000000064</c:v>
                </c:pt>
                <c:pt idx="169">
                  <c:v>0.84500000000000064</c:v>
                </c:pt>
                <c:pt idx="170">
                  <c:v>0.85000000000000064</c:v>
                </c:pt>
                <c:pt idx="171">
                  <c:v>0.85500000000000065</c:v>
                </c:pt>
                <c:pt idx="172">
                  <c:v>0.86000000000000065</c:v>
                </c:pt>
                <c:pt idx="173">
                  <c:v>0.86500000000000066</c:v>
                </c:pt>
                <c:pt idx="174">
                  <c:v>0.87000000000000066</c:v>
                </c:pt>
                <c:pt idx="175">
                  <c:v>0.87500000000000067</c:v>
                </c:pt>
                <c:pt idx="176">
                  <c:v>0.88000000000000067</c:v>
                </c:pt>
                <c:pt idx="177">
                  <c:v>0.88500000000000068</c:v>
                </c:pt>
                <c:pt idx="178">
                  <c:v>0.89000000000000068</c:v>
                </c:pt>
                <c:pt idx="179">
                  <c:v>0.89500000000000068</c:v>
                </c:pt>
                <c:pt idx="180">
                  <c:v>0.90000000000000069</c:v>
                </c:pt>
                <c:pt idx="181">
                  <c:v>0.90500000000000069</c:v>
                </c:pt>
                <c:pt idx="182">
                  <c:v>0.9100000000000007</c:v>
                </c:pt>
                <c:pt idx="183">
                  <c:v>0.9150000000000007</c:v>
                </c:pt>
                <c:pt idx="184">
                  <c:v>0.92000000000000071</c:v>
                </c:pt>
                <c:pt idx="185">
                  <c:v>0.92500000000000071</c:v>
                </c:pt>
                <c:pt idx="186">
                  <c:v>0.93000000000000071</c:v>
                </c:pt>
                <c:pt idx="187">
                  <c:v>0.93500000000000072</c:v>
                </c:pt>
                <c:pt idx="188">
                  <c:v>0.94000000000000072</c:v>
                </c:pt>
                <c:pt idx="189">
                  <c:v>0.94500000000000073</c:v>
                </c:pt>
                <c:pt idx="190">
                  <c:v>0.95000000000000073</c:v>
                </c:pt>
                <c:pt idx="191">
                  <c:v>0.95500000000000074</c:v>
                </c:pt>
                <c:pt idx="192">
                  <c:v>0.96000000000000074</c:v>
                </c:pt>
                <c:pt idx="193">
                  <c:v>0.96500000000000075</c:v>
                </c:pt>
                <c:pt idx="194">
                  <c:v>0.97000000000000075</c:v>
                </c:pt>
                <c:pt idx="195">
                  <c:v>0.97500000000000075</c:v>
                </c:pt>
                <c:pt idx="196">
                  <c:v>0.98000000000000076</c:v>
                </c:pt>
                <c:pt idx="197">
                  <c:v>0.98500000000000076</c:v>
                </c:pt>
                <c:pt idx="198">
                  <c:v>0.99000000000000077</c:v>
                </c:pt>
                <c:pt idx="199">
                  <c:v>0.99500000000000077</c:v>
                </c:pt>
                <c:pt idx="200">
                  <c:v>1.0000000000000007</c:v>
                </c:pt>
                <c:pt idx="201">
                  <c:v>1.0050000000000006</c:v>
                </c:pt>
                <c:pt idx="202">
                  <c:v>1.0100000000000005</c:v>
                </c:pt>
                <c:pt idx="203">
                  <c:v>1.0150000000000003</c:v>
                </c:pt>
                <c:pt idx="204">
                  <c:v>1.0200000000000002</c:v>
                </c:pt>
                <c:pt idx="205">
                  <c:v>1.0250000000000001</c:v>
                </c:pt>
                <c:pt idx="206">
                  <c:v>1.03</c:v>
                </c:pt>
                <c:pt idx="207">
                  <c:v>1.0349999999999999</c:v>
                </c:pt>
                <c:pt idx="208">
                  <c:v>1.0399999999999998</c:v>
                </c:pt>
                <c:pt idx="209">
                  <c:v>1.0449999999999997</c:v>
                </c:pt>
                <c:pt idx="210">
                  <c:v>1.0499999999999996</c:v>
                </c:pt>
                <c:pt idx="211">
                  <c:v>1.0549999999999995</c:v>
                </c:pt>
                <c:pt idx="212">
                  <c:v>1.0599999999999994</c:v>
                </c:pt>
                <c:pt idx="213">
                  <c:v>1.0649999999999993</c:v>
                </c:pt>
                <c:pt idx="214">
                  <c:v>1.0699999999999992</c:v>
                </c:pt>
                <c:pt idx="215">
                  <c:v>1.0749999999999991</c:v>
                </c:pt>
                <c:pt idx="216">
                  <c:v>1.079999999999999</c:v>
                </c:pt>
                <c:pt idx="217">
                  <c:v>1.0849999999999989</c:v>
                </c:pt>
                <c:pt idx="218">
                  <c:v>1.0899999999999987</c:v>
                </c:pt>
                <c:pt idx="219">
                  <c:v>1.0949999999999986</c:v>
                </c:pt>
                <c:pt idx="220">
                  <c:v>1.0999999999999985</c:v>
                </c:pt>
                <c:pt idx="221">
                  <c:v>1.1049999999999984</c:v>
                </c:pt>
                <c:pt idx="222">
                  <c:v>1.1099999999999983</c:v>
                </c:pt>
                <c:pt idx="223">
                  <c:v>1.1149999999999982</c:v>
                </c:pt>
                <c:pt idx="224">
                  <c:v>1.1199999999999981</c:v>
                </c:pt>
                <c:pt idx="225">
                  <c:v>1.124999999999998</c:v>
                </c:pt>
                <c:pt idx="226">
                  <c:v>1.1299999999999979</c:v>
                </c:pt>
                <c:pt idx="227">
                  <c:v>1.1349999999999978</c:v>
                </c:pt>
                <c:pt idx="228">
                  <c:v>1.1399999999999977</c:v>
                </c:pt>
                <c:pt idx="229">
                  <c:v>1.1449999999999976</c:v>
                </c:pt>
                <c:pt idx="230">
                  <c:v>1.1499999999999975</c:v>
                </c:pt>
                <c:pt idx="231">
                  <c:v>1.1549999999999974</c:v>
                </c:pt>
                <c:pt idx="232">
                  <c:v>1.1599999999999973</c:v>
                </c:pt>
                <c:pt idx="233">
                  <c:v>1.1649999999999971</c:v>
                </c:pt>
                <c:pt idx="234">
                  <c:v>1.169999999999997</c:v>
                </c:pt>
                <c:pt idx="235">
                  <c:v>1.1749999999999969</c:v>
                </c:pt>
                <c:pt idx="236">
                  <c:v>1.1799999999999968</c:v>
                </c:pt>
                <c:pt idx="237">
                  <c:v>1.1849999999999967</c:v>
                </c:pt>
                <c:pt idx="238">
                  <c:v>1.1899999999999966</c:v>
                </c:pt>
                <c:pt idx="239">
                  <c:v>1.1949999999999965</c:v>
                </c:pt>
                <c:pt idx="240">
                  <c:v>1.1999999999999964</c:v>
                </c:pt>
                <c:pt idx="241">
                  <c:v>1.2049999999999963</c:v>
                </c:pt>
                <c:pt idx="242">
                  <c:v>1.2099999999999962</c:v>
                </c:pt>
                <c:pt idx="243">
                  <c:v>1.2149999999999961</c:v>
                </c:pt>
                <c:pt idx="244">
                  <c:v>1.219999999999996</c:v>
                </c:pt>
                <c:pt idx="245">
                  <c:v>1.2249999999999959</c:v>
                </c:pt>
                <c:pt idx="246">
                  <c:v>1.2299999999999958</c:v>
                </c:pt>
                <c:pt idx="247">
                  <c:v>1.2349999999999957</c:v>
                </c:pt>
                <c:pt idx="248">
                  <c:v>1.2399999999999956</c:v>
                </c:pt>
                <c:pt idx="249">
                  <c:v>1.2449999999999954</c:v>
                </c:pt>
                <c:pt idx="250">
                  <c:v>1.2499999999999953</c:v>
                </c:pt>
                <c:pt idx="251">
                  <c:v>1.2549999999999952</c:v>
                </c:pt>
                <c:pt idx="252">
                  <c:v>1.2599999999999951</c:v>
                </c:pt>
                <c:pt idx="253">
                  <c:v>1.264999999999995</c:v>
                </c:pt>
                <c:pt idx="254">
                  <c:v>1.2699999999999949</c:v>
                </c:pt>
                <c:pt idx="255">
                  <c:v>1.2749999999999948</c:v>
                </c:pt>
                <c:pt idx="256">
                  <c:v>1.2799999999999947</c:v>
                </c:pt>
                <c:pt idx="257">
                  <c:v>1.2849999999999946</c:v>
                </c:pt>
                <c:pt idx="258">
                  <c:v>1.2899999999999945</c:v>
                </c:pt>
                <c:pt idx="259">
                  <c:v>1.2949999999999944</c:v>
                </c:pt>
                <c:pt idx="260">
                  <c:v>1.2999999999999943</c:v>
                </c:pt>
                <c:pt idx="261">
                  <c:v>1.3049999999999942</c:v>
                </c:pt>
                <c:pt idx="262">
                  <c:v>1.3099999999999941</c:v>
                </c:pt>
                <c:pt idx="263">
                  <c:v>1.314999999999994</c:v>
                </c:pt>
                <c:pt idx="264">
                  <c:v>1.3199999999999938</c:v>
                </c:pt>
                <c:pt idx="265">
                  <c:v>1.3249999999999937</c:v>
                </c:pt>
                <c:pt idx="266">
                  <c:v>1.3299999999999936</c:v>
                </c:pt>
                <c:pt idx="267">
                  <c:v>1.3349999999999935</c:v>
                </c:pt>
                <c:pt idx="268">
                  <c:v>1.3399999999999934</c:v>
                </c:pt>
                <c:pt idx="269">
                  <c:v>1.3449999999999933</c:v>
                </c:pt>
                <c:pt idx="270">
                  <c:v>1.3499999999999932</c:v>
                </c:pt>
                <c:pt idx="271">
                  <c:v>1.3549999999999931</c:v>
                </c:pt>
                <c:pt idx="272">
                  <c:v>1.359999999999993</c:v>
                </c:pt>
                <c:pt idx="273">
                  <c:v>1.3649999999999929</c:v>
                </c:pt>
                <c:pt idx="274">
                  <c:v>1.3699999999999928</c:v>
                </c:pt>
                <c:pt idx="275">
                  <c:v>1.3749999999999927</c:v>
                </c:pt>
                <c:pt idx="276">
                  <c:v>1.3799999999999926</c:v>
                </c:pt>
                <c:pt idx="277">
                  <c:v>1.3849999999999925</c:v>
                </c:pt>
                <c:pt idx="278">
                  <c:v>1.3899999999999924</c:v>
                </c:pt>
                <c:pt idx="279">
                  <c:v>1.3949999999999922</c:v>
                </c:pt>
                <c:pt idx="280">
                  <c:v>1.3999999999999921</c:v>
                </c:pt>
                <c:pt idx="281">
                  <c:v>1.404999999999992</c:v>
                </c:pt>
                <c:pt idx="282">
                  <c:v>1.4099999999999919</c:v>
                </c:pt>
                <c:pt idx="283">
                  <c:v>1.4149999999999918</c:v>
                </c:pt>
                <c:pt idx="284">
                  <c:v>1.4199999999999917</c:v>
                </c:pt>
                <c:pt idx="285">
                  <c:v>1.4249999999999916</c:v>
                </c:pt>
                <c:pt idx="286">
                  <c:v>1.4299999999999915</c:v>
                </c:pt>
                <c:pt idx="287">
                  <c:v>1.4349999999999914</c:v>
                </c:pt>
                <c:pt idx="288">
                  <c:v>1.4399999999999913</c:v>
                </c:pt>
                <c:pt idx="289">
                  <c:v>1.4449999999999912</c:v>
                </c:pt>
                <c:pt idx="290">
                  <c:v>1.4499999999999911</c:v>
                </c:pt>
                <c:pt idx="291">
                  <c:v>1.454999999999991</c:v>
                </c:pt>
                <c:pt idx="292">
                  <c:v>1.4599999999999909</c:v>
                </c:pt>
                <c:pt idx="293">
                  <c:v>1.4649999999999908</c:v>
                </c:pt>
                <c:pt idx="294">
                  <c:v>1.4699999999999906</c:v>
                </c:pt>
                <c:pt idx="295">
                  <c:v>1.4749999999999905</c:v>
                </c:pt>
                <c:pt idx="296">
                  <c:v>1.4799999999999904</c:v>
                </c:pt>
                <c:pt idx="297">
                  <c:v>1.4849999999999903</c:v>
                </c:pt>
                <c:pt idx="298">
                  <c:v>1.4899999999999902</c:v>
                </c:pt>
                <c:pt idx="299">
                  <c:v>1.4949999999999901</c:v>
                </c:pt>
                <c:pt idx="300">
                  <c:v>1.49999999999999</c:v>
                </c:pt>
                <c:pt idx="301">
                  <c:v>1.5049999999999899</c:v>
                </c:pt>
                <c:pt idx="302">
                  <c:v>1.5099999999999898</c:v>
                </c:pt>
                <c:pt idx="303">
                  <c:v>1.5149999999999897</c:v>
                </c:pt>
                <c:pt idx="304">
                  <c:v>1.5199999999999896</c:v>
                </c:pt>
                <c:pt idx="305">
                  <c:v>1.5249999999999895</c:v>
                </c:pt>
                <c:pt idx="306">
                  <c:v>1.5299999999999894</c:v>
                </c:pt>
                <c:pt idx="307">
                  <c:v>1.5349999999999893</c:v>
                </c:pt>
                <c:pt idx="308">
                  <c:v>1.5399999999999892</c:v>
                </c:pt>
                <c:pt idx="309">
                  <c:v>1.544999999999989</c:v>
                </c:pt>
                <c:pt idx="310">
                  <c:v>1.5499999999999889</c:v>
                </c:pt>
                <c:pt idx="311">
                  <c:v>1.5549999999999888</c:v>
                </c:pt>
                <c:pt idx="312">
                  <c:v>1.5599999999999887</c:v>
                </c:pt>
                <c:pt idx="313">
                  <c:v>1.5649999999999886</c:v>
                </c:pt>
                <c:pt idx="314">
                  <c:v>1.5699999999999885</c:v>
                </c:pt>
                <c:pt idx="315">
                  <c:v>1.5749999999999884</c:v>
                </c:pt>
                <c:pt idx="316">
                  <c:v>1.5799999999999883</c:v>
                </c:pt>
                <c:pt idx="317">
                  <c:v>1.5849999999999882</c:v>
                </c:pt>
                <c:pt idx="318">
                  <c:v>1.5899999999999881</c:v>
                </c:pt>
                <c:pt idx="319">
                  <c:v>1.594999999999988</c:v>
                </c:pt>
                <c:pt idx="320">
                  <c:v>1.5999999999999879</c:v>
                </c:pt>
                <c:pt idx="321">
                  <c:v>1.6049999999999878</c:v>
                </c:pt>
                <c:pt idx="322">
                  <c:v>1.6099999999999877</c:v>
                </c:pt>
                <c:pt idx="323">
                  <c:v>1.6149999999999876</c:v>
                </c:pt>
                <c:pt idx="324">
                  <c:v>1.6199999999999875</c:v>
                </c:pt>
                <c:pt idx="325">
                  <c:v>1.6249999999999873</c:v>
                </c:pt>
                <c:pt idx="326">
                  <c:v>1.6299999999999872</c:v>
                </c:pt>
                <c:pt idx="327">
                  <c:v>1.6349999999999871</c:v>
                </c:pt>
                <c:pt idx="328">
                  <c:v>1.639999999999987</c:v>
                </c:pt>
                <c:pt idx="329">
                  <c:v>1.6449999999999869</c:v>
                </c:pt>
                <c:pt idx="330">
                  <c:v>1.6499999999999868</c:v>
                </c:pt>
                <c:pt idx="331">
                  <c:v>1.6549999999999867</c:v>
                </c:pt>
                <c:pt idx="332">
                  <c:v>1.6599999999999866</c:v>
                </c:pt>
                <c:pt idx="333">
                  <c:v>1.6649999999999865</c:v>
                </c:pt>
                <c:pt idx="334">
                  <c:v>1.6699999999999864</c:v>
                </c:pt>
                <c:pt idx="335">
                  <c:v>1.6749999999999863</c:v>
                </c:pt>
                <c:pt idx="336">
                  <c:v>1.6799999999999862</c:v>
                </c:pt>
                <c:pt idx="337">
                  <c:v>1.6849999999999861</c:v>
                </c:pt>
                <c:pt idx="338">
                  <c:v>1.689999999999986</c:v>
                </c:pt>
                <c:pt idx="339">
                  <c:v>1.6949999999999859</c:v>
                </c:pt>
                <c:pt idx="340">
                  <c:v>1.6999999999999857</c:v>
                </c:pt>
                <c:pt idx="341">
                  <c:v>1.7049999999999856</c:v>
                </c:pt>
                <c:pt idx="342">
                  <c:v>1.7099999999999855</c:v>
                </c:pt>
                <c:pt idx="343">
                  <c:v>1.7149999999999854</c:v>
                </c:pt>
                <c:pt idx="344">
                  <c:v>1.7199999999999853</c:v>
                </c:pt>
                <c:pt idx="345">
                  <c:v>1.7249999999999852</c:v>
                </c:pt>
                <c:pt idx="346">
                  <c:v>1.7299999999999851</c:v>
                </c:pt>
                <c:pt idx="347">
                  <c:v>1.734999999999985</c:v>
                </c:pt>
                <c:pt idx="348">
                  <c:v>1.7399999999999849</c:v>
                </c:pt>
                <c:pt idx="349">
                  <c:v>1.7449999999999848</c:v>
                </c:pt>
                <c:pt idx="350">
                  <c:v>1.7499999999999847</c:v>
                </c:pt>
                <c:pt idx="351">
                  <c:v>1.7549999999999846</c:v>
                </c:pt>
                <c:pt idx="352">
                  <c:v>1.7599999999999845</c:v>
                </c:pt>
                <c:pt idx="353">
                  <c:v>1.7649999999999844</c:v>
                </c:pt>
                <c:pt idx="354">
                  <c:v>1.7699999999999843</c:v>
                </c:pt>
                <c:pt idx="355">
                  <c:v>1.7749999999999841</c:v>
                </c:pt>
                <c:pt idx="356">
                  <c:v>1.779999999999984</c:v>
                </c:pt>
                <c:pt idx="357">
                  <c:v>1.7849999999999839</c:v>
                </c:pt>
                <c:pt idx="358">
                  <c:v>1.7899999999999838</c:v>
                </c:pt>
                <c:pt idx="359">
                  <c:v>1.7949999999999837</c:v>
                </c:pt>
                <c:pt idx="360">
                  <c:v>1.7999999999999836</c:v>
                </c:pt>
                <c:pt idx="361">
                  <c:v>1.8049999999999835</c:v>
                </c:pt>
                <c:pt idx="362">
                  <c:v>1.8099999999999834</c:v>
                </c:pt>
                <c:pt idx="363">
                  <c:v>1.8149999999999833</c:v>
                </c:pt>
                <c:pt idx="364">
                  <c:v>1.8199999999999832</c:v>
                </c:pt>
                <c:pt idx="365">
                  <c:v>1.8249999999999831</c:v>
                </c:pt>
                <c:pt idx="366">
                  <c:v>1.829999999999983</c:v>
                </c:pt>
                <c:pt idx="367">
                  <c:v>1.8349999999999829</c:v>
                </c:pt>
                <c:pt idx="368">
                  <c:v>1.8399999999999828</c:v>
                </c:pt>
                <c:pt idx="369">
                  <c:v>1.8449999999999827</c:v>
                </c:pt>
                <c:pt idx="370">
                  <c:v>1.8499999999999825</c:v>
                </c:pt>
                <c:pt idx="371">
                  <c:v>1.8549999999999824</c:v>
                </c:pt>
                <c:pt idx="372">
                  <c:v>1.8599999999999823</c:v>
                </c:pt>
                <c:pt idx="373">
                  <c:v>1.8649999999999822</c:v>
                </c:pt>
                <c:pt idx="374">
                  <c:v>1.8699999999999821</c:v>
                </c:pt>
                <c:pt idx="375">
                  <c:v>1.874999999999982</c:v>
                </c:pt>
                <c:pt idx="376">
                  <c:v>1.8799999999999819</c:v>
                </c:pt>
                <c:pt idx="377">
                  <c:v>1.8849999999999818</c:v>
                </c:pt>
                <c:pt idx="378">
                  <c:v>1.8899999999999817</c:v>
                </c:pt>
                <c:pt idx="379">
                  <c:v>1.8949999999999816</c:v>
                </c:pt>
                <c:pt idx="380">
                  <c:v>1.8999999999999815</c:v>
                </c:pt>
                <c:pt idx="381">
                  <c:v>1.9049999999999814</c:v>
                </c:pt>
                <c:pt idx="382">
                  <c:v>1.9099999999999813</c:v>
                </c:pt>
                <c:pt idx="383">
                  <c:v>1.9149999999999812</c:v>
                </c:pt>
                <c:pt idx="384">
                  <c:v>1.9199999999999811</c:v>
                </c:pt>
                <c:pt idx="385">
                  <c:v>1.9249999999999809</c:v>
                </c:pt>
                <c:pt idx="386">
                  <c:v>1.9299999999999808</c:v>
                </c:pt>
                <c:pt idx="387">
                  <c:v>1.9349999999999807</c:v>
                </c:pt>
                <c:pt idx="388">
                  <c:v>1.9399999999999806</c:v>
                </c:pt>
                <c:pt idx="389">
                  <c:v>1.9449999999999805</c:v>
                </c:pt>
                <c:pt idx="390">
                  <c:v>1.9499999999999804</c:v>
                </c:pt>
                <c:pt idx="391">
                  <c:v>1.9549999999999803</c:v>
                </c:pt>
                <c:pt idx="392">
                  <c:v>1.9599999999999802</c:v>
                </c:pt>
                <c:pt idx="393">
                  <c:v>1.9649999999999801</c:v>
                </c:pt>
                <c:pt idx="394">
                  <c:v>1.96999999999998</c:v>
                </c:pt>
                <c:pt idx="395">
                  <c:v>1.9749999999999799</c:v>
                </c:pt>
                <c:pt idx="396">
                  <c:v>1.9799999999999798</c:v>
                </c:pt>
                <c:pt idx="397">
                  <c:v>1.9849999999999797</c:v>
                </c:pt>
                <c:pt idx="398">
                  <c:v>1.9899999999999796</c:v>
                </c:pt>
                <c:pt idx="399">
                  <c:v>1.9949999999999795</c:v>
                </c:pt>
                <c:pt idx="400">
                  <c:v>1.9999999999999793</c:v>
                </c:pt>
              </c:numCache>
            </c:numRef>
          </c:xVal>
          <c:yVal>
            <c:numRef>
              <c:f>'G05'!$W$31:$W$431</c:f>
              <c:numCache>
                <c:formatCode>0%</c:formatCode>
                <c:ptCount val="401"/>
                <c:pt idx="0">
                  <c:v>0.6</c:v>
                </c:pt>
                <c:pt idx="1">
                  <c:v>0.6</c:v>
                </c:pt>
                <c:pt idx="2">
                  <c:v>0.6</c:v>
                </c:pt>
                <c:pt idx="3">
                  <c:v>0.6</c:v>
                </c:pt>
                <c:pt idx="4">
                  <c:v>0.6</c:v>
                </c:pt>
                <c:pt idx="5">
                  <c:v>0.6</c:v>
                </c:pt>
                <c:pt idx="6">
                  <c:v>0.6</c:v>
                </c:pt>
                <c:pt idx="7">
                  <c:v>0.6</c:v>
                </c:pt>
                <c:pt idx="8">
                  <c:v>0.6</c:v>
                </c:pt>
                <c:pt idx="9">
                  <c:v>0.6</c:v>
                </c:pt>
                <c:pt idx="10">
                  <c:v>0.6</c:v>
                </c:pt>
                <c:pt idx="11">
                  <c:v>0.6</c:v>
                </c:pt>
                <c:pt idx="12">
                  <c:v>0.6</c:v>
                </c:pt>
                <c:pt idx="13">
                  <c:v>0.6</c:v>
                </c:pt>
                <c:pt idx="14">
                  <c:v>0.6</c:v>
                </c:pt>
                <c:pt idx="15">
                  <c:v>0.6</c:v>
                </c:pt>
                <c:pt idx="16">
                  <c:v>0.6</c:v>
                </c:pt>
                <c:pt idx="17">
                  <c:v>0.6</c:v>
                </c:pt>
                <c:pt idx="18">
                  <c:v>0.6</c:v>
                </c:pt>
                <c:pt idx="19">
                  <c:v>0.6</c:v>
                </c:pt>
                <c:pt idx="20">
                  <c:v>0.6</c:v>
                </c:pt>
                <c:pt idx="21">
                  <c:v>0.6</c:v>
                </c:pt>
                <c:pt idx="22">
                  <c:v>0.6</c:v>
                </c:pt>
                <c:pt idx="23">
                  <c:v>0.6</c:v>
                </c:pt>
                <c:pt idx="24">
                  <c:v>0.6</c:v>
                </c:pt>
                <c:pt idx="25">
                  <c:v>0.6</c:v>
                </c:pt>
                <c:pt idx="26">
                  <c:v>0.6</c:v>
                </c:pt>
                <c:pt idx="27">
                  <c:v>0.6</c:v>
                </c:pt>
                <c:pt idx="28">
                  <c:v>0.6</c:v>
                </c:pt>
                <c:pt idx="29">
                  <c:v>0.6</c:v>
                </c:pt>
                <c:pt idx="30">
                  <c:v>0.6</c:v>
                </c:pt>
                <c:pt idx="31">
                  <c:v>0.6</c:v>
                </c:pt>
                <c:pt idx="32">
                  <c:v>0.6</c:v>
                </c:pt>
                <c:pt idx="33">
                  <c:v>0.6</c:v>
                </c:pt>
                <c:pt idx="34">
                  <c:v>0.6</c:v>
                </c:pt>
                <c:pt idx="35">
                  <c:v>0.6</c:v>
                </c:pt>
                <c:pt idx="36">
                  <c:v>0.6</c:v>
                </c:pt>
                <c:pt idx="37">
                  <c:v>0.6</c:v>
                </c:pt>
                <c:pt idx="38">
                  <c:v>0.6</c:v>
                </c:pt>
                <c:pt idx="39">
                  <c:v>0.6</c:v>
                </c:pt>
                <c:pt idx="40">
                  <c:v>0.6</c:v>
                </c:pt>
                <c:pt idx="41">
                  <c:v>0.6</c:v>
                </c:pt>
                <c:pt idx="42">
                  <c:v>0.6</c:v>
                </c:pt>
                <c:pt idx="43">
                  <c:v>0.6</c:v>
                </c:pt>
                <c:pt idx="44">
                  <c:v>0.6</c:v>
                </c:pt>
                <c:pt idx="45">
                  <c:v>0.6</c:v>
                </c:pt>
                <c:pt idx="46">
                  <c:v>0.6</c:v>
                </c:pt>
                <c:pt idx="47">
                  <c:v>0.6</c:v>
                </c:pt>
                <c:pt idx="48">
                  <c:v>0.6</c:v>
                </c:pt>
                <c:pt idx="49">
                  <c:v>0.6</c:v>
                </c:pt>
                <c:pt idx="50">
                  <c:v>0.6</c:v>
                </c:pt>
                <c:pt idx="51">
                  <c:v>0.6</c:v>
                </c:pt>
                <c:pt idx="52">
                  <c:v>0.6</c:v>
                </c:pt>
                <c:pt idx="53">
                  <c:v>0.6</c:v>
                </c:pt>
                <c:pt idx="54">
                  <c:v>0.6</c:v>
                </c:pt>
                <c:pt idx="55">
                  <c:v>0.6</c:v>
                </c:pt>
                <c:pt idx="56">
                  <c:v>0.6</c:v>
                </c:pt>
                <c:pt idx="57">
                  <c:v>0.6</c:v>
                </c:pt>
                <c:pt idx="58">
                  <c:v>0.6</c:v>
                </c:pt>
                <c:pt idx="59">
                  <c:v>0.6</c:v>
                </c:pt>
                <c:pt idx="60">
                  <c:v>0.6</c:v>
                </c:pt>
                <c:pt idx="61">
                  <c:v>0.6</c:v>
                </c:pt>
                <c:pt idx="62">
                  <c:v>0.6</c:v>
                </c:pt>
                <c:pt idx="63">
                  <c:v>0.6</c:v>
                </c:pt>
                <c:pt idx="64">
                  <c:v>0.6</c:v>
                </c:pt>
                <c:pt idx="65">
                  <c:v>0.6</c:v>
                </c:pt>
                <c:pt idx="66">
                  <c:v>0.6</c:v>
                </c:pt>
                <c:pt idx="67">
                  <c:v>0.6</c:v>
                </c:pt>
                <c:pt idx="68">
                  <c:v>0.6</c:v>
                </c:pt>
                <c:pt idx="69">
                  <c:v>0.6</c:v>
                </c:pt>
                <c:pt idx="70">
                  <c:v>0.6</c:v>
                </c:pt>
                <c:pt idx="71">
                  <c:v>0.6</c:v>
                </c:pt>
                <c:pt idx="72">
                  <c:v>0.6</c:v>
                </c:pt>
                <c:pt idx="73">
                  <c:v>0.6</c:v>
                </c:pt>
                <c:pt idx="74">
                  <c:v>0.6</c:v>
                </c:pt>
                <c:pt idx="75">
                  <c:v>0.6</c:v>
                </c:pt>
                <c:pt idx="76">
                  <c:v>0.6</c:v>
                </c:pt>
                <c:pt idx="77">
                  <c:v>0.6</c:v>
                </c:pt>
                <c:pt idx="78">
                  <c:v>0.6</c:v>
                </c:pt>
                <c:pt idx="79">
                  <c:v>0.6</c:v>
                </c:pt>
                <c:pt idx="80">
                  <c:v>0.6</c:v>
                </c:pt>
                <c:pt idx="81">
                  <c:v>0.6</c:v>
                </c:pt>
                <c:pt idx="82">
                  <c:v>0.6</c:v>
                </c:pt>
                <c:pt idx="83">
                  <c:v>0.6</c:v>
                </c:pt>
                <c:pt idx="84">
                  <c:v>0.6</c:v>
                </c:pt>
                <c:pt idx="85">
                  <c:v>0.6</c:v>
                </c:pt>
                <c:pt idx="86">
                  <c:v>0.6</c:v>
                </c:pt>
                <c:pt idx="87">
                  <c:v>0.6</c:v>
                </c:pt>
                <c:pt idx="88">
                  <c:v>0.6</c:v>
                </c:pt>
                <c:pt idx="89">
                  <c:v>0.6</c:v>
                </c:pt>
                <c:pt idx="90">
                  <c:v>0.6</c:v>
                </c:pt>
                <c:pt idx="91">
                  <c:v>0.6</c:v>
                </c:pt>
                <c:pt idx="92">
                  <c:v>0.6</c:v>
                </c:pt>
                <c:pt idx="93">
                  <c:v>0.6</c:v>
                </c:pt>
                <c:pt idx="94">
                  <c:v>0.6</c:v>
                </c:pt>
                <c:pt idx="95">
                  <c:v>0.6</c:v>
                </c:pt>
                <c:pt idx="96">
                  <c:v>0.6</c:v>
                </c:pt>
                <c:pt idx="97">
                  <c:v>0.6</c:v>
                </c:pt>
                <c:pt idx="98">
                  <c:v>0.6</c:v>
                </c:pt>
                <c:pt idx="99">
                  <c:v>0.6</c:v>
                </c:pt>
                <c:pt idx="100">
                  <c:v>0.6</c:v>
                </c:pt>
                <c:pt idx="101">
                  <c:v>0.6</c:v>
                </c:pt>
                <c:pt idx="102">
                  <c:v>0.6</c:v>
                </c:pt>
                <c:pt idx="103">
                  <c:v>0.6</c:v>
                </c:pt>
                <c:pt idx="104">
                  <c:v>0.6</c:v>
                </c:pt>
                <c:pt idx="105">
                  <c:v>0.6</c:v>
                </c:pt>
                <c:pt idx="106">
                  <c:v>0.6</c:v>
                </c:pt>
                <c:pt idx="107">
                  <c:v>0.6</c:v>
                </c:pt>
                <c:pt idx="108">
                  <c:v>0.6</c:v>
                </c:pt>
                <c:pt idx="109">
                  <c:v>0.6</c:v>
                </c:pt>
                <c:pt idx="110">
                  <c:v>0.6</c:v>
                </c:pt>
                <c:pt idx="111">
                  <c:v>0.6</c:v>
                </c:pt>
                <c:pt idx="112">
                  <c:v>0.6</c:v>
                </c:pt>
                <c:pt idx="113">
                  <c:v>0.6</c:v>
                </c:pt>
                <c:pt idx="114">
                  <c:v>0.6</c:v>
                </c:pt>
                <c:pt idx="115">
                  <c:v>0.6</c:v>
                </c:pt>
                <c:pt idx="116">
                  <c:v>0.6</c:v>
                </c:pt>
                <c:pt idx="117">
                  <c:v>0.6</c:v>
                </c:pt>
                <c:pt idx="118">
                  <c:v>0.6</c:v>
                </c:pt>
                <c:pt idx="119">
                  <c:v>0.6</c:v>
                </c:pt>
                <c:pt idx="120">
                  <c:v>0.6</c:v>
                </c:pt>
                <c:pt idx="121">
                  <c:v>0.6</c:v>
                </c:pt>
                <c:pt idx="122">
                  <c:v>0.6</c:v>
                </c:pt>
                <c:pt idx="123">
                  <c:v>0.6</c:v>
                </c:pt>
                <c:pt idx="124">
                  <c:v>0.6</c:v>
                </c:pt>
                <c:pt idx="125">
                  <c:v>0.6</c:v>
                </c:pt>
                <c:pt idx="126">
                  <c:v>0.6</c:v>
                </c:pt>
                <c:pt idx="127">
                  <c:v>0.6</c:v>
                </c:pt>
                <c:pt idx="128">
                  <c:v>0.6</c:v>
                </c:pt>
                <c:pt idx="129">
                  <c:v>0.6</c:v>
                </c:pt>
                <c:pt idx="130">
                  <c:v>0.6</c:v>
                </c:pt>
                <c:pt idx="131">
                  <c:v>0.6</c:v>
                </c:pt>
                <c:pt idx="132">
                  <c:v>0.6</c:v>
                </c:pt>
                <c:pt idx="133">
                  <c:v>0.6</c:v>
                </c:pt>
                <c:pt idx="134">
                  <c:v>0.6</c:v>
                </c:pt>
                <c:pt idx="135">
                  <c:v>0.6</c:v>
                </c:pt>
                <c:pt idx="136">
                  <c:v>0.6</c:v>
                </c:pt>
                <c:pt idx="137">
                  <c:v>0.6</c:v>
                </c:pt>
                <c:pt idx="138">
                  <c:v>0.6</c:v>
                </c:pt>
                <c:pt idx="139">
                  <c:v>0.6</c:v>
                </c:pt>
                <c:pt idx="140">
                  <c:v>0.6</c:v>
                </c:pt>
                <c:pt idx="141">
                  <c:v>0.6</c:v>
                </c:pt>
                <c:pt idx="142">
                  <c:v>0.6</c:v>
                </c:pt>
                <c:pt idx="143">
                  <c:v>0.6</c:v>
                </c:pt>
                <c:pt idx="144">
                  <c:v>0.6</c:v>
                </c:pt>
                <c:pt idx="145">
                  <c:v>0.6</c:v>
                </c:pt>
                <c:pt idx="146">
                  <c:v>0.6</c:v>
                </c:pt>
                <c:pt idx="147">
                  <c:v>0.6</c:v>
                </c:pt>
                <c:pt idx="148">
                  <c:v>0.6</c:v>
                </c:pt>
                <c:pt idx="149">
                  <c:v>0.6</c:v>
                </c:pt>
                <c:pt idx="150">
                  <c:v>0.6</c:v>
                </c:pt>
                <c:pt idx="151">
                  <c:v>0.6</c:v>
                </c:pt>
                <c:pt idx="152">
                  <c:v>0.6</c:v>
                </c:pt>
                <c:pt idx="153">
                  <c:v>0.6</c:v>
                </c:pt>
                <c:pt idx="154">
                  <c:v>0.6</c:v>
                </c:pt>
                <c:pt idx="155">
                  <c:v>0.6</c:v>
                </c:pt>
                <c:pt idx="156">
                  <c:v>0.6</c:v>
                </c:pt>
                <c:pt idx="157">
                  <c:v>0.6</c:v>
                </c:pt>
                <c:pt idx="158">
                  <c:v>0.6</c:v>
                </c:pt>
                <c:pt idx="159">
                  <c:v>0.6</c:v>
                </c:pt>
                <c:pt idx="160">
                  <c:v>0.6</c:v>
                </c:pt>
                <c:pt idx="161">
                  <c:v>0.6</c:v>
                </c:pt>
                <c:pt idx="162">
                  <c:v>0.6</c:v>
                </c:pt>
                <c:pt idx="163">
                  <c:v>0.6</c:v>
                </c:pt>
                <c:pt idx="164">
                  <c:v>0.6</c:v>
                </c:pt>
                <c:pt idx="165">
                  <c:v>0.6</c:v>
                </c:pt>
                <c:pt idx="166">
                  <c:v>0.6</c:v>
                </c:pt>
                <c:pt idx="167">
                  <c:v>0.6</c:v>
                </c:pt>
                <c:pt idx="168">
                  <c:v>0.6</c:v>
                </c:pt>
                <c:pt idx="169">
                  <c:v>0.6</c:v>
                </c:pt>
                <c:pt idx="170">
                  <c:v>0.6</c:v>
                </c:pt>
                <c:pt idx="171">
                  <c:v>0.6</c:v>
                </c:pt>
                <c:pt idx="172">
                  <c:v>0.6</c:v>
                </c:pt>
                <c:pt idx="173">
                  <c:v>0.6</c:v>
                </c:pt>
                <c:pt idx="174">
                  <c:v>0.6</c:v>
                </c:pt>
                <c:pt idx="175">
                  <c:v>0.6</c:v>
                </c:pt>
                <c:pt idx="176">
                  <c:v>0.6</c:v>
                </c:pt>
                <c:pt idx="177">
                  <c:v>0.6</c:v>
                </c:pt>
                <c:pt idx="178">
                  <c:v>0.6</c:v>
                </c:pt>
                <c:pt idx="179">
                  <c:v>0.6</c:v>
                </c:pt>
                <c:pt idx="180">
                  <c:v>0.6</c:v>
                </c:pt>
                <c:pt idx="181">
                  <c:v>0.6</c:v>
                </c:pt>
                <c:pt idx="182">
                  <c:v>0.6</c:v>
                </c:pt>
                <c:pt idx="183">
                  <c:v>0.6</c:v>
                </c:pt>
                <c:pt idx="184">
                  <c:v>0.6</c:v>
                </c:pt>
                <c:pt idx="185">
                  <c:v>0.6</c:v>
                </c:pt>
                <c:pt idx="186">
                  <c:v>0.6</c:v>
                </c:pt>
                <c:pt idx="187">
                  <c:v>0.6</c:v>
                </c:pt>
                <c:pt idx="188">
                  <c:v>0.6</c:v>
                </c:pt>
                <c:pt idx="189">
                  <c:v>0.6</c:v>
                </c:pt>
                <c:pt idx="190">
                  <c:v>0.6</c:v>
                </c:pt>
                <c:pt idx="191">
                  <c:v>0.6</c:v>
                </c:pt>
                <c:pt idx="192">
                  <c:v>0.6</c:v>
                </c:pt>
                <c:pt idx="193">
                  <c:v>0.6</c:v>
                </c:pt>
                <c:pt idx="194">
                  <c:v>0.6</c:v>
                </c:pt>
                <c:pt idx="195">
                  <c:v>0.6</c:v>
                </c:pt>
                <c:pt idx="196">
                  <c:v>0.6</c:v>
                </c:pt>
                <c:pt idx="197">
                  <c:v>0.6</c:v>
                </c:pt>
                <c:pt idx="198">
                  <c:v>0.6</c:v>
                </c:pt>
                <c:pt idx="199">
                  <c:v>0.6</c:v>
                </c:pt>
                <c:pt idx="200">
                  <c:v>0.6</c:v>
                </c:pt>
                <c:pt idx="201">
                  <c:v>0.6</c:v>
                </c:pt>
                <c:pt idx="202">
                  <c:v>0.6</c:v>
                </c:pt>
                <c:pt idx="203">
                  <c:v>0.6</c:v>
                </c:pt>
                <c:pt idx="204">
                  <c:v>0.6</c:v>
                </c:pt>
                <c:pt idx="205">
                  <c:v>0.6</c:v>
                </c:pt>
                <c:pt idx="206">
                  <c:v>0.6</c:v>
                </c:pt>
                <c:pt idx="207">
                  <c:v>0.6</c:v>
                </c:pt>
                <c:pt idx="208">
                  <c:v>0.6</c:v>
                </c:pt>
                <c:pt idx="209">
                  <c:v>0.6</c:v>
                </c:pt>
                <c:pt idx="210">
                  <c:v>0.6</c:v>
                </c:pt>
                <c:pt idx="211">
                  <c:v>0.6</c:v>
                </c:pt>
                <c:pt idx="212">
                  <c:v>0.6</c:v>
                </c:pt>
                <c:pt idx="213">
                  <c:v>0.6</c:v>
                </c:pt>
                <c:pt idx="214">
                  <c:v>0.6</c:v>
                </c:pt>
                <c:pt idx="215">
                  <c:v>0.6</c:v>
                </c:pt>
                <c:pt idx="216">
                  <c:v>0.6</c:v>
                </c:pt>
                <c:pt idx="217">
                  <c:v>0.6</c:v>
                </c:pt>
                <c:pt idx="218">
                  <c:v>0.6</c:v>
                </c:pt>
                <c:pt idx="219">
                  <c:v>0.6</c:v>
                </c:pt>
                <c:pt idx="220">
                  <c:v>0.6</c:v>
                </c:pt>
                <c:pt idx="221">
                  <c:v>0.6</c:v>
                </c:pt>
                <c:pt idx="222">
                  <c:v>0.6</c:v>
                </c:pt>
                <c:pt idx="223">
                  <c:v>0.6</c:v>
                </c:pt>
                <c:pt idx="224">
                  <c:v>0.6</c:v>
                </c:pt>
                <c:pt idx="225">
                  <c:v>0.6</c:v>
                </c:pt>
                <c:pt idx="226">
                  <c:v>0.6</c:v>
                </c:pt>
                <c:pt idx="227">
                  <c:v>0.6</c:v>
                </c:pt>
                <c:pt idx="228">
                  <c:v>0.6</c:v>
                </c:pt>
                <c:pt idx="229">
                  <c:v>0.6</c:v>
                </c:pt>
                <c:pt idx="230">
                  <c:v>0.6</c:v>
                </c:pt>
                <c:pt idx="231">
                  <c:v>0.6</c:v>
                </c:pt>
                <c:pt idx="232">
                  <c:v>0.6</c:v>
                </c:pt>
                <c:pt idx="233">
                  <c:v>0.6</c:v>
                </c:pt>
                <c:pt idx="234">
                  <c:v>0.6</c:v>
                </c:pt>
                <c:pt idx="235">
                  <c:v>0.6</c:v>
                </c:pt>
                <c:pt idx="236">
                  <c:v>0.6</c:v>
                </c:pt>
                <c:pt idx="237">
                  <c:v>0.6</c:v>
                </c:pt>
                <c:pt idx="238">
                  <c:v>0.6</c:v>
                </c:pt>
                <c:pt idx="239">
                  <c:v>0.6</c:v>
                </c:pt>
                <c:pt idx="240">
                  <c:v>0.6</c:v>
                </c:pt>
                <c:pt idx="241">
                  <c:v>0.6</c:v>
                </c:pt>
                <c:pt idx="242">
                  <c:v>0.6</c:v>
                </c:pt>
                <c:pt idx="243">
                  <c:v>0.6</c:v>
                </c:pt>
                <c:pt idx="244">
                  <c:v>0.6</c:v>
                </c:pt>
                <c:pt idx="245">
                  <c:v>0.6</c:v>
                </c:pt>
                <c:pt idx="246">
                  <c:v>0.6</c:v>
                </c:pt>
                <c:pt idx="247">
                  <c:v>0.6</c:v>
                </c:pt>
                <c:pt idx="248">
                  <c:v>0.6</c:v>
                </c:pt>
                <c:pt idx="249">
                  <c:v>0.6</c:v>
                </c:pt>
                <c:pt idx="250">
                  <c:v>0.6</c:v>
                </c:pt>
                <c:pt idx="251">
                  <c:v>0.6</c:v>
                </c:pt>
                <c:pt idx="252">
                  <c:v>0.6</c:v>
                </c:pt>
                <c:pt idx="253">
                  <c:v>0.6</c:v>
                </c:pt>
                <c:pt idx="254">
                  <c:v>0.6</c:v>
                </c:pt>
                <c:pt idx="255">
                  <c:v>0.6</c:v>
                </c:pt>
                <c:pt idx="256">
                  <c:v>0.6</c:v>
                </c:pt>
                <c:pt idx="257">
                  <c:v>0.6</c:v>
                </c:pt>
                <c:pt idx="258">
                  <c:v>0.6</c:v>
                </c:pt>
                <c:pt idx="259">
                  <c:v>0.6</c:v>
                </c:pt>
                <c:pt idx="260">
                  <c:v>0.6</c:v>
                </c:pt>
                <c:pt idx="261">
                  <c:v>0.6</c:v>
                </c:pt>
                <c:pt idx="262">
                  <c:v>0.6</c:v>
                </c:pt>
                <c:pt idx="263">
                  <c:v>0.6</c:v>
                </c:pt>
                <c:pt idx="264">
                  <c:v>0.6</c:v>
                </c:pt>
                <c:pt idx="265">
                  <c:v>0.6</c:v>
                </c:pt>
                <c:pt idx="266">
                  <c:v>0.6</c:v>
                </c:pt>
                <c:pt idx="267">
                  <c:v>0.6</c:v>
                </c:pt>
                <c:pt idx="268">
                  <c:v>0.6</c:v>
                </c:pt>
                <c:pt idx="269">
                  <c:v>0.6</c:v>
                </c:pt>
                <c:pt idx="270">
                  <c:v>0.6</c:v>
                </c:pt>
                <c:pt idx="271">
                  <c:v>0.6</c:v>
                </c:pt>
                <c:pt idx="272">
                  <c:v>0.6</c:v>
                </c:pt>
                <c:pt idx="273">
                  <c:v>0.6</c:v>
                </c:pt>
                <c:pt idx="274">
                  <c:v>0.6</c:v>
                </c:pt>
                <c:pt idx="275">
                  <c:v>0.6</c:v>
                </c:pt>
                <c:pt idx="276">
                  <c:v>0.6</c:v>
                </c:pt>
                <c:pt idx="277">
                  <c:v>0.6</c:v>
                </c:pt>
                <c:pt idx="278">
                  <c:v>0.6</c:v>
                </c:pt>
                <c:pt idx="279">
                  <c:v>0.6</c:v>
                </c:pt>
                <c:pt idx="280">
                  <c:v>0.6</c:v>
                </c:pt>
                <c:pt idx="281">
                  <c:v>0.6</c:v>
                </c:pt>
                <c:pt idx="282">
                  <c:v>0.6</c:v>
                </c:pt>
                <c:pt idx="283">
                  <c:v>0.6</c:v>
                </c:pt>
                <c:pt idx="284">
                  <c:v>0.6</c:v>
                </c:pt>
                <c:pt idx="285">
                  <c:v>0.6</c:v>
                </c:pt>
                <c:pt idx="286">
                  <c:v>0.6</c:v>
                </c:pt>
                <c:pt idx="287">
                  <c:v>0.6</c:v>
                </c:pt>
                <c:pt idx="288">
                  <c:v>0.6</c:v>
                </c:pt>
                <c:pt idx="289">
                  <c:v>0.6</c:v>
                </c:pt>
                <c:pt idx="290">
                  <c:v>0.6</c:v>
                </c:pt>
                <c:pt idx="291">
                  <c:v>0.6</c:v>
                </c:pt>
                <c:pt idx="292">
                  <c:v>0.6</c:v>
                </c:pt>
                <c:pt idx="293">
                  <c:v>0.6</c:v>
                </c:pt>
                <c:pt idx="294">
                  <c:v>0.6</c:v>
                </c:pt>
                <c:pt idx="295">
                  <c:v>0.6</c:v>
                </c:pt>
                <c:pt idx="296">
                  <c:v>0.6</c:v>
                </c:pt>
                <c:pt idx="297">
                  <c:v>0.6</c:v>
                </c:pt>
                <c:pt idx="298">
                  <c:v>0.6</c:v>
                </c:pt>
                <c:pt idx="299">
                  <c:v>0.6</c:v>
                </c:pt>
                <c:pt idx="300">
                  <c:v>0.6</c:v>
                </c:pt>
                <c:pt idx="301">
                  <c:v>0.6</c:v>
                </c:pt>
                <c:pt idx="302">
                  <c:v>0.6</c:v>
                </c:pt>
                <c:pt idx="303">
                  <c:v>0.6</c:v>
                </c:pt>
                <c:pt idx="304">
                  <c:v>0.6</c:v>
                </c:pt>
                <c:pt idx="305">
                  <c:v>0.6</c:v>
                </c:pt>
                <c:pt idx="306">
                  <c:v>0.6</c:v>
                </c:pt>
                <c:pt idx="307">
                  <c:v>0.6</c:v>
                </c:pt>
                <c:pt idx="308">
                  <c:v>0.6</c:v>
                </c:pt>
                <c:pt idx="309">
                  <c:v>0.6</c:v>
                </c:pt>
                <c:pt idx="310">
                  <c:v>0.6</c:v>
                </c:pt>
                <c:pt idx="311">
                  <c:v>0.6</c:v>
                </c:pt>
                <c:pt idx="312">
                  <c:v>0.6</c:v>
                </c:pt>
                <c:pt idx="313">
                  <c:v>0.6</c:v>
                </c:pt>
                <c:pt idx="314">
                  <c:v>0.6</c:v>
                </c:pt>
                <c:pt idx="315">
                  <c:v>0.6</c:v>
                </c:pt>
                <c:pt idx="316">
                  <c:v>0.6</c:v>
                </c:pt>
                <c:pt idx="317">
                  <c:v>0.6</c:v>
                </c:pt>
                <c:pt idx="318">
                  <c:v>0.6</c:v>
                </c:pt>
                <c:pt idx="319">
                  <c:v>0.6</c:v>
                </c:pt>
                <c:pt idx="320">
                  <c:v>0.6</c:v>
                </c:pt>
                <c:pt idx="321">
                  <c:v>0.6</c:v>
                </c:pt>
                <c:pt idx="322">
                  <c:v>0.6</c:v>
                </c:pt>
                <c:pt idx="323">
                  <c:v>0.6</c:v>
                </c:pt>
                <c:pt idx="324">
                  <c:v>0.6</c:v>
                </c:pt>
                <c:pt idx="325">
                  <c:v>0.6</c:v>
                </c:pt>
                <c:pt idx="326">
                  <c:v>0.6</c:v>
                </c:pt>
                <c:pt idx="327">
                  <c:v>0.6</c:v>
                </c:pt>
                <c:pt idx="328">
                  <c:v>0.6</c:v>
                </c:pt>
                <c:pt idx="329">
                  <c:v>0.6</c:v>
                </c:pt>
                <c:pt idx="330">
                  <c:v>0.6</c:v>
                </c:pt>
                <c:pt idx="331">
                  <c:v>0.6</c:v>
                </c:pt>
                <c:pt idx="332">
                  <c:v>0.6</c:v>
                </c:pt>
                <c:pt idx="333">
                  <c:v>0.6</c:v>
                </c:pt>
                <c:pt idx="334">
                  <c:v>0.6</c:v>
                </c:pt>
                <c:pt idx="335">
                  <c:v>0.6</c:v>
                </c:pt>
                <c:pt idx="336">
                  <c:v>0.6</c:v>
                </c:pt>
                <c:pt idx="337">
                  <c:v>0.6</c:v>
                </c:pt>
                <c:pt idx="338">
                  <c:v>0.6</c:v>
                </c:pt>
                <c:pt idx="339">
                  <c:v>0.6</c:v>
                </c:pt>
                <c:pt idx="340">
                  <c:v>0.6</c:v>
                </c:pt>
                <c:pt idx="341">
                  <c:v>0.6</c:v>
                </c:pt>
                <c:pt idx="342">
                  <c:v>0.6</c:v>
                </c:pt>
                <c:pt idx="343">
                  <c:v>0.6</c:v>
                </c:pt>
                <c:pt idx="344">
                  <c:v>0.6</c:v>
                </c:pt>
                <c:pt idx="345">
                  <c:v>0.6</c:v>
                </c:pt>
                <c:pt idx="346">
                  <c:v>0.6</c:v>
                </c:pt>
                <c:pt idx="347">
                  <c:v>0.6</c:v>
                </c:pt>
                <c:pt idx="348">
                  <c:v>0.6</c:v>
                </c:pt>
                <c:pt idx="349">
                  <c:v>0.6</c:v>
                </c:pt>
                <c:pt idx="350">
                  <c:v>0.6</c:v>
                </c:pt>
                <c:pt idx="351">
                  <c:v>0.6</c:v>
                </c:pt>
                <c:pt idx="352">
                  <c:v>0.6</c:v>
                </c:pt>
                <c:pt idx="353">
                  <c:v>0.6</c:v>
                </c:pt>
                <c:pt idx="354">
                  <c:v>0.6</c:v>
                </c:pt>
                <c:pt idx="355">
                  <c:v>0.6</c:v>
                </c:pt>
                <c:pt idx="356">
                  <c:v>0.6</c:v>
                </c:pt>
                <c:pt idx="357">
                  <c:v>0.6</c:v>
                </c:pt>
                <c:pt idx="358">
                  <c:v>0.6</c:v>
                </c:pt>
                <c:pt idx="359">
                  <c:v>0.6</c:v>
                </c:pt>
                <c:pt idx="360">
                  <c:v>0.6</c:v>
                </c:pt>
                <c:pt idx="361">
                  <c:v>0.6</c:v>
                </c:pt>
                <c:pt idx="362">
                  <c:v>0.6</c:v>
                </c:pt>
                <c:pt idx="363">
                  <c:v>0.6</c:v>
                </c:pt>
                <c:pt idx="364">
                  <c:v>0.6</c:v>
                </c:pt>
                <c:pt idx="365">
                  <c:v>0.6</c:v>
                </c:pt>
                <c:pt idx="366">
                  <c:v>0.6</c:v>
                </c:pt>
                <c:pt idx="367">
                  <c:v>0.6</c:v>
                </c:pt>
                <c:pt idx="368">
                  <c:v>0.6</c:v>
                </c:pt>
                <c:pt idx="369">
                  <c:v>0.6</c:v>
                </c:pt>
                <c:pt idx="370">
                  <c:v>0.6</c:v>
                </c:pt>
                <c:pt idx="371">
                  <c:v>0.6</c:v>
                </c:pt>
                <c:pt idx="372">
                  <c:v>0.6</c:v>
                </c:pt>
                <c:pt idx="373">
                  <c:v>0.6</c:v>
                </c:pt>
                <c:pt idx="374">
                  <c:v>0.6</c:v>
                </c:pt>
                <c:pt idx="375">
                  <c:v>0.6</c:v>
                </c:pt>
                <c:pt idx="376">
                  <c:v>0.6</c:v>
                </c:pt>
                <c:pt idx="377">
                  <c:v>0.6</c:v>
                </c:pt>
                <c:pt idx="378">
                  <c:v>0.6</c:v>
                </c:pt>
                <c:pt idx="379">
                  <c:v>0.6</c:v>
                </c:pt>
                <c:pt idx="380">
                  <c:v>0.6</c:v>
                </c:pt>
                <c:pt idx="381">
                  <c:v>0.6</c:v>
                </c:pt>
                <c:pt idx="382">
                  <c:v>0.6</c:v>
                </c:pt>
                <c:pt idx="383">
                  <c:v>0.6</c:v>
                </c:pt>
                <c:pt idx="384">
                  <c:v>0.6</c:v>
                </c:pt>
                <c:pt idx="385">
                  <c:v>0.6</c:v>
                </c:pt>
                <c:pt idx="386">
                  <c:v>0.6</c:v>
                </c:pt>
                <c:pt idx="387">
                  <c:v>0.6</c:v>
                </c:pt>
                <c:pt idx="388">
                  <c:v>0.6</c:v>
                </c:pt>
                <c:pt idx="389">
                  <c:v>0.6</c:v>
                </c:pt>
                <c:pt idx="390">
                  <c:v>0.6</c:v>
                </c:pt>
                <c:pt idx="391">
                  <c:v>0.6</c:v>
                </c:pt>
                <c:pt idx="392">
                  <c:v>0.6</c:v>
                </c:pt>
                <c:pt idx="393">
                  <c:v>0.6</c:v>
                </c:pt>
                <c:pt idx="394">
                  <c:v>0.6</c:v>
                </c:pt>
                <c:pt idx="395">
                  <c:v>0.6</c:v>
                </c:pt>
                <c:pt idx="396">
                  <c:v>0.6</c:v>
                </c:pt>
                <c:pt idx="397">
                  <c:v>0.6</c:v>
                </c:pt>
                <c:pt idx="398">
                  <c:v>0.6</c:v>
                </c:pt>
                <c:pt idx="399">
                  <c:v>0.6</c:v>
                </c:pt>
                <c:pt idx="400">
                  <c:v>0.6</c:v>
                </c:pt>
              </c:numCache>
            </c:numRef>
          </c:yVal>
          <c:bubbleSize>
            <c:numRef>
              <c:f>'G05'!$X$31:$X$431</c:f>
              <c:numCache>
                <c:formatCode>General</c:formatCode>
                <c:ptCount val="401"/>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pt idx="200">
                  <c:v>100000</c:v>
                </c:pt>
                <c:pt idx="201">
                  <c:v>100000</c:v>
                </c:pt>
                <c:pt idx="202">
                  <c:v>100000</c:v>
                </c:pt>
                <c:pt idx="203">
                  <c:v>100000</c:v>
                </c:pt>
                <c:pt idx="204">
                  <c:v>100000</c:v>
                </c:pt>
                <c:pt idx="205">
                  <c:v>100000</c:v>
                </c:pt>
                <c:pt idx="206">
                  <c:v>100000</c:v>
                </c:pt>
                <c:pt idx="207">
                  <c:v>100000</c:v>
                </c:pt>
                <c:pt idx="208">
                  <c:v>100000</c:v>
                </c:pt>
                <c:pt idx="209">
                  <c:v>100000</c:v>
                </c:pt>
                <c:pt idx="210">
                  <c:v>100000</c:v>
                </c:pt>
                <c:pt idx="211">
                  <c:v>100000</c:v>
                </c:pt>
                <c:pt idx="212">
                  <c:v>100000</c:v>
                </c:pt>
                <c:pt idx="213">
                  <c:v>100000</c:v>
                </c:pt>
                <c:pt idx="214">
                  <c:v>100000</c:v>
                </c:pt>
                <c:pt idx="215">
                  <c:v>100000</c:v>
                </c:pt>
                <c:pt idx="216">
                  <c:v>100000</c:v>
                </c:pt>
                <c:pt idx="217">
                  <c:v>100000</c:v>
                </c:pt>
                <c:pt idx="218">
                  <c:v>100000</c:v>
                </c:pt>
                <c:pt idx="219">
                  <c:v>100000</c:v>
                </c:pt>
                <c:pt idx="220">
                  <c:v>100000</c:v>
                </c:pt>
                <c:pt idx="221">
                  <c:v>100000</c:v>
                </c:pt>
                <c:pt idx="222">
                  <c:v>100000</c:v>
                </c:pt>
                <c:pt idx="223">
                  <c:v>100000</c:v>
                </c:pt>
                <c:pt idx="224">
                  <c:v>100000</c:v>
                </c:pt>
                <c:pt idx="225">
                  <c:v>100000</c:v>
                </c:pt>
                <c:pt idx="226">
                  <c:v>100000</c:v>
                </c:pt>
                <c:pt idx="227">
                  <c:v>100000</c:v>
                </c:pt>
                <c:pt idx="228">
                  <c:v>100000</c:v>
                </c:pt>
                <c:pt idx="229">
                  <c:v>100000</c:v>
                </c:pt>
                <c:pt idx="230">
                  <c:v>100000</c:v>
                </c:pt>
                <c:pt idx="231">
                  <c:v>100000</c:v>
                </c:pt>
                <c:pt idx="232">
                  <c:v>100000</c:v>
                </c:pt>
                <c:pt idx="233">
                  <c:v>100000</c:v>
                </c:pt>
                <c:pt idx="234">
                  <c:v>100000</c:v>
                </c:pt>
                <c:pt idx="235">
                  <c:v>100000</c:v>
                </c:pt>
                <c:pt idx="236">
                  <c:v>100000</c:v>
                </c:pt>
                <c:pt idx="237">
                  <c:v>100000</c:v>
                </c:pt>
                <c:pt idx="238">
                  <c:v>100000</c:v>
                </c:pt>
                <c:pt idx="239">
                  <c:v>100000</c:v>
                </c:pt>
                <c:pt idx="240">
                  <c:v>100000</c:v>
                </c:pt>
                <c:pt idx="241">
                  <c:v>100000</c:v>
                </c:pt>
                <c:pt idx="242">
                  <c:v>100000</c:v>
                </c:pt>
                <c:pt idx="243">
                  <c:v>100000</c:v>
                </c:pt>
                <c:pt idx="244">
                  <c:v>100000</c:v>
                </c:pt>
                <c:pt idx="245">
                  <c:v>100000</c:v>
                </c:pt>
                <c:pt idx="246">
                  <c:v>100000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pt idx="260">
                  <c:v>100000</c:v>
                </c:pt>
                <c:pt idx="261">
                  <c:v>100000</c:v>
                </c:pt>
                <c:pt idx="262">
                  <c:v>100000</c:v>
                </c:pt>
                <c:pt idx="263">
                  <c:v>100000</c:v>
                </c:pt>
                <c:pt idx="264">
                  <c:v>100000</c:v>
                </c:pt>
                <c:pt idx="265">
                  <c:v>100000</c:v>
                </c:pt>
                <c:pt idx="266">
                  <c:v>100000</c:v>
                </c:pt>
                <c:pt idx="267">
                  <c:v>100000</c:v>
                </c:pt>
                <c:pt idx="268">
                  <c:v>100000</c:v>
                </c:pt>
                <c:pt idx="269">
                  <c:v>100000</c:v>
                </c:pt>
                <c:pt idx="270">
                  <c:v>100000</c:v>
                </c:pt>
                <c:pt idx="271">
                  <c:v>100000</c:v>
                </c:pt>
                <c:pt idx="272">
                  <c:v>100000</c:v>
                </c:pt>
                <c:pt idx="273">
                  <c:v>100000</c:v>
                </c:pt>
                <c:pt idx="274">
                  <c:v>100000</c:v>
                </c:pt>
                <c:pt idx="275">
                  <c:v>100000</c:v>
                </c:pt>
                <c:pt idx="276">
                  <c:v>100000</c:v>
                </c:pt>
                <c:pt idx="277">
                  <c:v>100000</c:v>
                </c:pt>
                <c:pt idx="278">
                  <c:v>100000</c:v>
                </c:pt>
                <c:pt idx="279">
                  <c:v>100000</c:v>
                </c:pt>
                <c:pt idx="280">
                  <c:v>100000</c:v>
                </c:pt>
                <c:pt idx="281">
                  <c:v>100000</c:v>
                </c:pt>
                <c:pt idx="282">
                  <c:v>100000</c:v>
                </c:pt>
                <c:pt idx="283">
                  <c:v>100000</c:v>
                </c:pt>
                <c:pt idx="284">
                  <c:v>100000</c:v>
                </c:pt>
                <c:pt idx="285">
                  <c:v>100000</c:v>
                </c:pt>
                <c:pt idx="286">
                  <c:v>100000</c:v>
                </c:pt>
                <c:pt idx="287">
                  <c:v>100000</c:v>
                </c:pt>
                <c:pt idx="288">
                  <c:v>100000</c:v>
                </c:pt>
                <c:pt idx="289">
                  <c:v>100000</c:v>
                </c:pt>
                <c:pt idx="290">
                  <c:v>100000</c:v>
                </c:pt>
                <c:pt idx="291">
                  <c:v>100000</c:v>
                </c:pt>
                <c:pt idx="292">
                  <c:v>100000</c:v>
                </c:pt>
                <c:pt idx="293">
                  <c:v>100000</c:v>
                </c:pt>
                <c:pt idx="294">
                  <c:v>100000</c:v>
                </c:pt>
                <c:pt idx="295">
                  <c:v>100000</c:v>
                </c:pt>
                <c:pt idx="296">
                  <c:v>100000</c:v>
                </c:pt>
                <c:pt idx="297">
                  <c:v>100000</c:v>
                </c:pt>
                <c:pt idx="298">
                  <c:v>100000</c:v>
                </c:pt>
                <c:pt idx="299">
                  <c:v>100000</c:v>
                </c:pt>
                <c:pt idx="300">
                  <c:v>100000</c:v>
                </c:pt>
                <c:pt idx="301">
                  <c:v>100000</c:v>
                </c:pt>
                <c:pt idx="302">
                  <c:v>100000</c:v>
                </c:pt>
                <c:pt idx="303">
                  <c:v>100000</c:v>
                </c:pt>
                <c:pt idx="304">
                  <c:v>100000</c:v>
                </c:pt>
                <c:pt idx="305">
                  <c:v>100000</c:v>
                </c:pt>
                <c:pt idx="306">
                  <c:v>100000</c:v>
                </c:pt>
                <c:pt idx="307">
                  <c:v>100000</c:v>
                </c:pt>
                <c:pt idx="308">
                  <c:v>100000</c:v>
                </c:pt>
                <c:pt idx="309">
                  <c:v>100000</c:v>
                </c:pt>
                <c:pt idx="310">
                  <c:v>100000</c:v>
                </c:pt>
                <c:pt idx="311">
                  <c:v>100000</c:v>
                </c:pt>
                <c:pt idx="312">
                  <c:v>100000</c:v>
                </c:pt>
                <c:pt idx="313">
                  <c:v>100000</c:v>
                </c:pt>
                <c:pt idx="314">
                  <c:v>100000</c:v>
                </c:pt>
                <c:pt idx="315">
                  <c:v>100000</c:v>
                </c:pt>
                <c:pt idx="316">
                  <c:v>100000</c:v>
                </c:pt>
                <c:pt idx="317">
                  <c:v>100000</c:v>
                </c:pt>
                <c:pt idx="318">
                  <c:v>100000</c:v>
                </c:pt>
                <c:pt idx="319">
                  <c:v>100000</c:v>
                </c:pt>
                <c:pt idx="320">
                  <c:v>100000</c:v>
                </c:pt>
                <c:pt idx="321">
                  <c:v>100000</c:v>
                </c:pt>
                <c:pt idx="322">
                  <c:v>100000</c:v>
                </c:pt>
                <c:pt idx="323">
                  <c:v>100000</c:v>
                </c:pt>
                <c:pt idx="324">
                  <c:v>100000</c:v>
                </c:pt>
                <c:pt idx="325">
                  <c:v>100000</c:v>
                </c:pt>
                <c:pt idx="326">
                  <c:v>100000</c:v>
                </c:pt>
                <c:pt idx="327">
                  <c:v>100000</c:v>
                </c:pt>
                <c:pt idx="328">
                  <c:v>100000</c:v>
                </c:pt>
                <c:pt idx="329">
                  <c:v>100000</c:v>
                </c:pt>
                <c:pt idx="330">
                  <c:v>100000</c:v>
                </c:pt>
                <c:pt idx="331">
                  <c:v>100000</c:v>
                </c:pt>
                <c:pt idx="332">
                  <c:v>100000</c:v>
                </c:pt>
                <c:pt idx="333">
                  <c:v>100000</c:v>
                </c:pt>
                <c:pt idx="334">
                  <c:v>100000</c:v>
                </c:pt>
                <c:pt idx="335">
                  <c:v>100000</c:v>
                </c:pt>
                <c:pt idx="336">
                  <c:v>100000</c:v>
                </c:pt>
                <c:pt idx="337">
                  <c:v>100000</c:v>
                </c:pt>
                <c:pt idx="338">
                  <c:v>100000</c:v>
                </c:pt>
                <c:pt idx="339">
                  <c:v>100000</c:v>
                </c:pt>
                <c:pt idx="340">
                  <c:v>100000</c:v>
                </c:pt>
                <c:pt idx="341">
                  <c:v>100000</c:v>
                </c:pt>
                <c:pt idx="342">
                  <c:v>100000</c:v>
                </c:pt>
                <c:pt idx="343">
                  <c:v>100000</c:v>
                </c:pt>
                <c:pt idx="344">
                  <c:v>100000</c:v>
                </c:pt>
                <c:pt idx="345">
                  <c:v>100000</c:v>
                </c:pt>
                <c:pt idx="346">
                  <c:v>100000</c:v>
                </c:pt>
                <c:pt idx="347">
                  <c:v>100000</c:v>
                </c:pt>
                <c:pt idx="348">
                  <c:v>100000</c:v>
                </c:pt>
                <c:pt idx="349">
                  <c:v>100000</c:v>
                </c:pt>
                <c:pt idx="350">
                  <c:v>100000</c:v>
                </c:pt>
                <c:pt idx="351">
                  <c:v>100000</c:v>
                </c:pt>
                <c:pt idx="352">
                  <c:v>100000</c:v>
                </c:pt>
                <c:pt idx="353">
                  <c:v>100000</c:v>
                </c:pt>
                <c:pt idx="354">
                  <c:v>100000</c:v>
                </c:pt>
                <c:pt idx="355">
                  <c:v>100000</c:v>
                </c:pt>
                <c:pt idx="356">
                  <c:v>100000</c:v>
                </c:pt>
                <c:pt idx="357">
                  <c:v>100000</c:v>
                </c:pt>
                <c:pt idx="358">
                  <c:v>100000</c:v>
                </c:pt>
                <c:pt idx="359">
                  <c:v>100000</c:v>
                </c:pt>
                <c:pt idx="360">
                  <c:v>100000</c:v>
                </c:pt>
                <c:pt idx="361">
                  <c:v>100000</c:v>
                </c:pt>
                <c:pt idx="362">
                  <c:v>100000</c:v>
                </c:pt>
                <c:pt idx="363">
                  <c:v>100000</c:v>
                </c:pt>
                <c:pt idx="364">
                  <c:v>100000</c:v>
                </c:pt>
                <c:pt idx="365">
                  <c:v>100000</c:v>
                </c:pt>
                <c:pt idx="366">
                  <c:v>100000</c:v>
                </c:pt>
                <c:pt idx="367">
                  <c:v>100000</c:v>
                </c:pt>
                <c:pt idx="368">
                  <c:v>100000</c:v>
                </c:pt>
                <c:pt idx="369">
                  <c:v>100000</c:v>
                </c:pt>
                <c:pt idx="370">
                  <c:v>100000</c:v>
                </c:pt>
                <c:pt idx="371">
                  <c:v>100000</c:v>
                </c:pt>
                <c:pt idx="372">
                  <c:v>100000</c:v>
                </c:pt>
                <c:pt idx="373">
                  <c:v>100000</c:v>
                </c:pt>
                <c:pt idx="374">
                  <c:v>100000</c:v>
                </c:pt>
                <c:pt idx="375">
                  <c:v>100000</c:v>
                </c:pt>
                <c:pt idx="376">
                  <c:v>100000</c:v>
                </c:pt>
                <c:pt idx="377">
                  <c:v>100000</c:v>
                </c:pt>
                <c:pt idx="378">
                  <c:v>100000</c:v>
                </c:pt>
                <c:pt idx="379">
                  <c:v>100000</c:v>
                </c:pt>
                <c:pt idx="380">
                  <c:v>100000</c:v>
                </c:pt>
                <c:pt idx="381">
                  <c:v>100000</c:v>
                </c:pt>
                <c:pt idx="382">
                  <c:v>100000</c:v>
                </c:pt>
                <c:pt idx="383">
                  <c:v>100000</c:v>
                </c:pt>
                <c:pt idx="384">
                  <c:v>100000</c:v>
                </c:pt>
                <c:pt idx="385">
                  <c:v>100000</c:v>
                </c:pt>
                <c:pt idx="386">
                  <c:v>100000</c:v>
                </c:pt>
                <c:pt idx="387">
                  <c:v>100000</c:v>
                </c:pt>
                <c:pt idx="388">
                  <c:v>100000</c:v>
                </c:pt>
                <c:pt idx="389">
                  <c:v>100000</c:v>
                </c:pt>
                <c:pt idx="390">
                  <c:v>100000</c:v>
                </c:pt>
                <c:pt idx="391">
                  <c:v>100000</c:v>
                </c:pt>
                <c:pt idx="392">
                  <c:v>100000</c:v>
                </c:pt>
                <c:pt idx="393">
                  <c:v>100000</c:v>
                </c:pt>
                <c:pt idx="394">
                  <c:v>100000</c:v>
                </c:pt>
                <c:pt idx="395">
                  <c:v>100000</c:v>
                </c:pt>
                <c:pt idx="396">
                  <c:v>100000</c:v>
                </c:pt>
                <c:pt idx="397">
                  <c:v>100000</c:v>
                </c:pt>
                <c:pt idx="398">
                  <c:v>100000</c:v>
                </c:pt>
                <c:pt idx="399">
                  <c:v>100000</c:v>
                </c:pt>
                <c:pt idx="400">
                  <c:v>100000</c:v>
                </c:pt>
              </c:numCache>
            </c:numRef>
          </c:bubbleSize>
          <c:bubble3D val="0"/>
        </c:ser>
        <c:ser>
          <c:idx val="2"/>
          <c:order val="2"/>
          <c:spPr>
            <a:solidFill>
              <a:schemeClr val="bg1">
                <a:lumMod val="65000"/>
              </a:schemeClr>
            </a:solidFill>
            <a:ln w="25400">
              <a:noFill/>
            </a:ln>
          </c:spPr>
          <c:invertIfNegative val="0"/>
          <c:xVal>
            <c:numRef>
              <c:f>'G05'!$Z$31:$Z$230</c:f>
              <c:numCache>
                <c:formatCode>0%</c:formatCode>
                <c:ptCount val="200"/>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numCache>
            </c:numRef>
          </c:xVal>
          <c:yVal>
            <c:numRef>
              <c:f>'G05'!$AA$31:$AA$230</c:f>
              <c:numCache>
                <c:formatCode>0%</c:formatCode>
                <c:ptCount val="200"/>
                <c:pt idx="0">
                  <c:v>0</c:v>
                </c:pt>
                <c:pt idx="1">
                  <c:v>5.0000000000000001E-3</c:v>
                </c:pt>
                <c:pt idx="2">
                  <c:v>0.01</c:v>
                </c:pt>
                <c:pt idx="3">
                  <c:v>1.4999999999999999E-2</c:v>
                </c:pt>
                <c:pt idx="4">
                  <c:v>0.02</c:v>
                </c:pt>
                <c:pt idx="5">
                  <c:v>2.5000000000000001E-2</c:v>
                </c:pt>
                <c:pt idx="6">
                  <c:v>3.0000000000000002E-2</c:v>
                </c:pt>
                <c:pt idx="7">
                  <c:v>3.5000000000000003E-2</c:v>
                </c:pt>
                <c:pt idx="8">
                  <c:v>0.04</c:v>
                </c:pt>
                <c:pt idx="9">
                  <c:v>4.4999999999999998E-2</c:v>
                </c:pt>
                <c:pt idx="10">
                  <c:v>4.9999999999999996E-2</c:v>
                </c:pt>
                <c:pt idx="11">
                  <c:v>5.4999999999999993E-2</c:v>
                </c:pt>
                <c:pt idx="12">
                  <c:v>5.9999999999999991E-2</c:v>
                </c:pt>
                <c:pt idx="13">
                  <c:v>6.4999999999999988E-2</c:v>
                </c:pt>
                <c:pt idx="14">
                  <c:v>6.9999999999999993E-2</c:v>
                </c:pt>
                <c:pt idx="15">
                  <c:v>7.4999999999999997E-2</c:v>
                </c:pt>
                <c:pt idx="16">
                  <c:v>0.08</c:v>
                </c:pt>
                <c:pt idx="17">
                  <c:v>8.5000000000000006E-2</c:v>
                </c:pt>
                <c:pt idx="18">
                  <c:v>9.0000000000000011E-2</c:v>
                </c:pt>
                <c:pt idx="19">
                  <c:v>9.5000000000000015E-2</c:v>
                </c:pt>
                <c:pt idx="20">
                  <c:v>0.10000000000000002</c:v>
                </c:pt>
                <c:pt idx="21">
                  <c:v>0.10500000000000002</c:v>
                </c:pt>
                <c:pt idx="22">
                  <c:v>0.11000000000000003</c:v>
                </c:pt>
                <c:pt idx="23">
                  <c:v>0.11500000000000003</c:v>
                </c:pt>
                <c:pt idx="24">
                  <c:v>0.12000000000000004</c:v>
                </c:pt>
                <c:pt idx="25">
                  <c:v>0.12500000000000003</c:v>
                </c:pt>
                <c:pt idx="26">
                  <c:v>0.13000000000000003</c:v>
                </c:pt>
                <c:pt idx="27">
                  <c:v>0.13500000000000004</c:v>
                </c:pt>
                <c:pt idx="28">
                  <c:v>0.14000000000000004</c:v>
                </c:pt>
                <c:pt idx="29">
                  <c:v>0.14500000000000005</c:v>
                </c:pt>
                <c:pt idx="30">
                  <c:v>0.15000000000000005</c:v>
                </c:pt>
                <c:pt idx="31">
                  <c:v>0.15500000000000005</c:v>
                </c:pt>
                <c:pt idx="32">
                  <c:v>0.16000000000000006</c:v>
                </c:pt>
                <c:pt idx="33">
                  <c:v>0.16500000000000006</c:v>
                </c:pt>
                <c:pt idx="34">
                  <c:v>0.17000000000000007</c:v>
                </c:pt>
                <c:pt idx="35">
                  <c:v>0.17500000000000007</c:v>
                </c:pt>
                <c:pt idx="36">
                  <c:v>0.18000000000000008</c:v>
                </c:pt>
                <c:pt idx="37">
                  <c:v>0.18500000000000008</c:v>
                </c:pt>
                <c:pt idx="38">
                  <c:v>0.19000000000000009</c:v>
                </c:pt>
                <c:pt idx="39">
                  <c:v>0.19500000000000009</c:v>
                </c:pt>
                <c:pt idx="40">
                  <c:v>0.20000000000000009</c:v>
                </c:pt>
                <c:pt idx="41">
                  <c:v>0.2050000000000001</c:v>
                </c:pt>
                <c:pt idx="42">
                  <c:v>0.2100000000000001</c:v>
                </c:pt>
                <c:pt idx="43">
                  <c:v>0.21500000000000011</c:v>
                </c:pt>
                <c:pt idx="44">
                  <c:v>0.22000000000000011</c:v>
                </c:pt>
                <c:pt idx="45">
                  <c:v>0.22500000000000012</c:v>
                </c:pt>
                <c:pt idx="46">
                  <c:v>0.23000000000000012</c:v>
                </c:pt>
                <c:pt idx="47">
                  <c:v>0.23500000000000013</c:v>
                </c:pt>
                <c:pt idx="48">
                  <c:v>0.24000000000000013</c:v>
                </c:pt>
                <c:pt idx="49">
                  <c:v>0.24500000000000013</c:v>
                </c:pt>
                <c:pt idx="50">
                  <c:v>0.25000000000000011</c:v>
                </c:pt>
                <c:pt idx="51">
                  <c:v>0.25500000000000012</c:v>
                </c:pt>
                <c:pt idx="52">
                  <c:v>0.26000000000000012</c:v>
                </c:pt>
                <c:pt idx="53">
                  <c:v>0.26500000000000012</c:v>
                </c:pt>
                <c:pt idx="54">
                  <c:v>0.27000000000000013</c:v>
                </c:pt>
                <c:pt idx="55">
                  <c:v>0.27500000000000013</c:v>
                </c:pt>
                <c:pt idx="56">
                  <c:v>0.28000000000000014</c:v>
                </c:pt>
                <c:pt idx="57">
                  <c:v>0.28500000000000014</c:v>
                </c:pt>
                <c:pt idx="58">
                  <c:v>0.29000000000000015</c:v>
                </c:pt>
                <c:pt idx="59">
                  <c:v>0.29500000000000015</c:v>
                </c:pt>
                <c:pt idx="60">
                  <c:v>0.30000000000000016</c:v>
                </c:pt>
                <c:pt idx="61">
                  <c:v>0.30500000000000016</c:v>
                </c:pt>
                <c:pt idx="62">
                  <c:v>0.31000000000000016</c:v>
                </c:pt>
                <c:pt idx="63">
                  <c:v>0.31500000000000017</c:v>
                </c:pt>
                <c:pt idx="64">
                  <c:v>0.32000000000000017</c:v>
                </c:pt>
                <c:pt idx="65">
                  <c:v>0.32500000000000018</c:v>
                </c:pt>
                <c:pt idx="66">
                  <c:v>0.33000000000000018</c:v>
                </c:pt>
                <c:pt idx="67">
                  <c:v>0.33500000000000019</c:v>
                </c:pt>
                <c:pt idx="68">
                  <c:v>0.34000000000000019</c:v>
                </c:pt>
                <c:pt idx="69">
                  <c:v>0.3450000000000002</c:v>
                </c:pt>
                <c:pt idx="70">
                  <c:v>0.3500000000000002</c:v>
                </c:pt>
                <c:pt idx="71">
                  <c:v>0.3550000000000002</c:v>
                </c:pt>
                <c:pt idx="72">
                  <c:v>0.36000000000000021</c:v>
                </c:pt>
                <c:pt idx="73">
                  <c:v>0.36500000000000021</c:v>
                </c:pt>
                <c:pt idx="74">
                  <c:v>0.37000000000000022</c:v>
                </c:pt>
                <c:pt idx="75">
                  <c:v>0.37500000000000022</c:v>
                </c:pt>
                <c:pt idx="76">
                  <c:v>0.38000000000000023</c:v>
                </c:pt>
                <c:pt idx="77">
                  <c:v>0.38500000000000023</c:v>
                </c:pt>
                <c:pt idx="78">
                  <c:v>0.39000000000000024</c:v>
                </c:pt>
                <c:pt idx="79">
                  <c:v>0.39500000000000024</c:v>
                </c:pt>
                <c:pt idx="80">
                  <c:v>0.40000000000000024</c:v>
                </c:pt>
                <c:pt idx="81">
                  <c:v>0.40500000000000025</c:v>
                </c:pt>
                <c:pt idx="82">
                  <c:v>0.41000000000000025</c:v>
                </c:pt>
                <c:pt idx="83">
                  <c:v>0.41500000000000026</c:v>
                </c:pt>
                <c:pt idx="84">
                  <c:v>0.42000000000000026</c:v>
                </c:pt>
                <c:pt idx="85">
                  <c:v>0.42500000000000027</c:v>
                </c:pt>
                <c:pt idx="86">
                  <c:v>0.43000000000000027</c:v>
                </c:pt>
                <c:pt idx="87">
                  <c:v>0.43500000000000028</c:v>
                </c:pt>
                <c:pt idx="88">
                  <c:v>0.44000000000000028</c:v>
                </c:pt>
                <c:pt idx="89">
                  <c:v>0.44500000000000028</c:v>
                </c:pt>
                <c:pt idx="90">
                  <c:v>0.45000000000000029</c:v>
                </c:pt>
                <c:pt idx="91">
                  <c:v>0.45500000000000029</c:v>
                </c:pt>
                <c:pt idx="92">
                  <c:v>0.4600000000000003</c:v>
                </c:pt>
                <c:pt idx="93">
                  <c:v>0.4650000000000003</c:v>
                </c:pt>
                <c:pt idx="94">
                  <c:v>0.47000000000000031</c:v>
                </c:pt>
                <c:pt idx="95">
                  <c:v>0.47500000000000031</c:v>
                </c:pt>
                <c:pt idx="96">
                  <c:v>0.48000000000000032</c:v>
                </c:pt>
                <c:pt idx="97">
                  <c:v>0.48500000000000032</c:v>
                </c:pt>
                <c:pt idx="98">
                  <c:v>0.49000000000000032</c:v>
                </c:pt>
                <c:pt idx="99">
                  <c:v>0.49500000000000033</c:v>
                </c:pt>
                <c:pt idx="100">
                  <c:v>0.50000000000000033</c:v>
                </c:pt>
                <c:pt idx="101">
                  <c:v>0.50500000000000034</c:v>
                </c:pt>
                <c:pt idx="102">
                  <c:v>0.51000000000000034</c:v>
                </c:pt>
                <c:pt idx="103">
                  <c:v>0.51500000000000035</c:v>
                </c:pt>
                <c:pt idx="104">
                  <c:v>0.52000000000000035</c:v>
                </c:pt>
                <c:pt idx="105">
                  <c:v>0.52500000000000036</c:v>
                </c:pt>
                <c:pt idx="106">
                  <c:v>0.53000000000000036</c:v>
                </c:pt>
                <c:pt idx="107">
                  <c:v>0.53500000000000036</c:v>
                </c:pt>
                <c:pt idx="108">
                  <c:v>0.54000000000000037</c:v>
                </c:pt>
                <c:pt idx="109">
                  <c:v>0.54500000000000037</c:v>
                </c:pt>
                <c:pt idx="110">
                  <c:v>0.55000000000000038</c:v>
                </c:pt>
                <c:pt idx="111">
                  <c:v>0.55500000000000038</c:v>
                </c:pt>
                <c:pt idx="112">
                  <c:v>0.56000000000000039</c:v>
                </c:pt>
                <c:pt idx="113">
                  <c:v>0.56500000000000039</c:v>
                </c:pt>
                <c:pt idx="114">
                  <c:v>0.5700000000000004</c:v>
                </c:pt>
                <c:pt idx="115">
                  <c:v>0.5750000000000004</c:v>
                </c:pt>
                <c:pt idx="116">
                  <c:v>0.5800000000000004</c:v>
                </c:pt>
                <c:pt idx="117">
                  <c:v>0.58500000000000041</c:v>
                </c:pt>
                <c:pt idx="118">
                  <c:v>0.59000000000000041</c:v>
                </c:pt>
                <c:pt idx="119">
                  <c:v>0.59500000000000042</c:v>
                </c:pt>
                <c:pt idx="120">
                  <c:v>0.60000000000000042</c:v>
                </c:pt>
                <c:pt idx="121">
                  <c:v>0.60500000000000043</c:v>
                </c:pt>
                <c:pt idx="122">
                  <c:v>0.61000000000000043</c:v>
                </c:pt>
                <c:pt idx="123">
                  <c:v>0.61500000000000044</c:v>
                </c:pt>
                <c:pt idx="124">
                  <c:v>0.62000000000000044</c:v>
                </c:pt>
                <c:pt idx="125">
                  <c:v>0.62500000000000044</c:v>
                </c:pt>
                <c:pt idx="126">
                  <c:v>0.63000000000000045</c:v>
                </c:pt>
                <c:pt idx="127">
                  <c:v>0.63500000000000045</c:v>
                </c:pt>
                <c:pt idx="128">
                  <c:v>0.64000000000000046</c:v>
                </c:pt>
                <c:pt idx="129">
                  <c:v>0.64500000000000046</c:v>
                </c:pt>
                <c:pt idx="130">
                  <c:v>0.65000000000000047</c:v>
                </c:pt>
                <c:pt idx="131">
                  <c:v>0.65500000000000047</c:v>
                </c:pt>
                <c:pt idx="132">
                  <c:v>0.66000000000000048</c:v>
                </c:pt>
                <c:pt idx="133">
                  <c:v>0.66500000000000048</c:v>
                </c:pt>
                <c:pt idx="134">
                  <c:v>0.67000000000000048</c:v>
                </c:pt>
                <c:pt idx="135">
                  <c:v>0.67500000000000049</c:v>
                </c:pt>
                <c:pt idx="136">
                  <c:v>0.68000000000000049</c:v>
                </c:pt>
                <c:pt idx="137">
                  <c:v>0.6850000000000005</c:v>
                </c:pt>
                <c:pt idx="138">
                  <c:v>0.6900000000000005</c:v>
                </c:pt>
                <c:pt idx="139">
                  <c:v>0.69500000000000051</c:v>
                </c:pt>
                <c:pt idx="140">
                  <c:v>0.70000000000000051</c:v>
                </c:pt>
                <c:pt idx="141">
                  <c:v>0.70500000000000052</c:v>
                </c:pt>
                <c:pt idx="142">
                  <c:v>0.71000000000000052</c:v>
                </c:pt>
                <c:pt idx="143">
                  <c:v>0.71500000000000052</c:v>
                </c:pt>
                <c:pt idx="144">
                  <c:v>0.72000000000000053</c:v>
                </c:pt>
                <c:pt idx="145">
                  <c:v>0.72500000000000053</c:v>
                </c:pt>
                <c:pt idx="146">
                  <c:v>0.73000000000000054</c:v>
                </c:pt>
                <c:pt idx="147">
                  <c:v>0.73500000000000054</c:v>
                </c:pt>
                <c:pt idx="148">
                  <c:v>0.74000000000000055</c:v>
                </c:pt>
                <c:pt idx="149">
                  <c:v>0.74500000000000055</c:v>
                </c:pt>
                <c:pt idx="150">
                  <c:v>0.75000000000000056</c:v>
                </c:pt>
                <c:pt idx="151">
                  <c:v>0.75500000000000056</c:v>
                </c:pt>
                <c:pt idx="152">
                  <c:v>0.76000000000000056</c:v>
                </c:pt>
                <c:pt idx="153">
                  <c:v>0.76500000000000057</c:v>
                </c:pt>
                <c:pt idx="154">
                  <c:v>0.77000000000000057</c:v>
                </c:pt>
                <c:pt idx="155">
                  <c:v>0.77500000000000058</c:v>
                </c:pt>
                <c:pt idx="156">
                  <c:v>0.78000000000000058</c:v>
                </c:pt>
                <c:pt idx="157">
                  <c:v>0.78500000000000059</c:v>
                </c:pt>
                <c:pt idx="158">
                  <c:v>0.79000000000000059</c:v>
                </c:pt>
                <c:pt idx="159">
                  <c:v>0.7950000000000006</c:v>
                </c:pt>
                <c:pt idx="160">
                  <c:v>0.8000000000000006</c:v>
                </c:pt>
                <c:pt idx="161">
                  <c:v>0.8050000000000006</c:v>
                </c:pt>
                <c:pt idx="162">
                  <c:v>0.81000000000000061</c:v>
                </c:pt>
                <c:pt idx="163">
                  <c:v>0.81500000000000061</c:v>
                </c:pt>
                <c:pt idx="164">
                  <c:v>0.82000000000000062</c:v>
                </c:pt>
                <c:pt idx="165">
                  <c:v>0.82500000000000062</c:v>
                </c:pt>
                <c:pt idx="166">
                  <c:v>0.83000000000000063</c:v>
                </c:pt>
                <c:pt idx="167">
                  <c:v>0.83500000000000063</c:v>
                </c:pt>
                <c:pt idx="168">
                  <c:v>0.84000000000000064</c:v>
                </c:pt>
                <c:pt idx="169">
                  <c:v>0.84500000000000064</c:v>
                </c:pt>
                <c:pt idx="170">
                  <c:v>0.85000000000000064</c:v>
                </c:pt>
                <c:pt idx="171">
                  <c:v>0.85500000000000065</c:v>
                </c:pt>
                <c:pt idx="172">
                  <c:v>0.86000000000000065</c:v>
                </c:pt>
                <c:pt idx="173">
                  <c:v>0.86500000000000066</c:v>
                </c:pt>
                <c:pt idx="174">
                  <c:v>0.87000000000000066</c:v>
                </c:pt>
                <c:pt idx="175">
                  <c:v>0.87500000000000067</c:v>
                </c:pt>
                <c:pt idx="176">
                  <c:v>0.88000000000000067</c:v>
                </c:pt>
                <c:pt idx="177">
                  <c:v>0.88500000000000068</c:v>
                </c:pt>
                <c:pt idx="178">
                  <c:v>0.89000000000000068</c:v>
                </c:pt>
                <c:pt idx="179">
                  <c:v>0.89500000000000068</c:v>
                </c:pt>
                <c:pt idx="180">
                  <c:v>0.90000000000000069</c:v>
                </c:pt>
                <c:pt idx="181">
                  <c:v>0.90500000000000069</c:v>
                </c:pt>
                <c:pt idx="182">
                  <c:v>0.9100000000000007</c:v>
                </c:pt>
                <c:pt idx="183">
                  <c:v>0.9150000000000007</c:v>
                </c:pt>
                <c:pt idx="184">
                  <c:v>0.92000000000000071</c:v>
                </c:pt>
                <c:pt idx="185">
                  <c:v>0.92500000000000071</c:v>
                </c:pt>
                <c:pt idx="186">
                  <c:v>0.93000000000000071</c:v>
                </c:pt>
                <c:pt idx="187">
                  <c:v>0.93500000000000072</c:v>
                </c:pt>
                <c:pt idx="188">
                  <c:v>0.94000000000000072</c:v>
                </c:pt>
                <c:pt idx="189">
                  <c:v>0.94500000000000073</c:v>
                </c:pt>
                <c:pt idx="190">
                  <c:v>0.95000000000000073</c:v>
                </c:pt>
                <c:pt idx="191">
                  <c:v>0.95500000000000074</c:v>
                </c:pt>
                <c:pt idx="192">
                  <c:v>0.96000000000000074</c:v>
                </c:pt>
                <c:pt idx="193">
                  <c:v>0.96500000000000075</c:v>
                </c:pt>
                <c:pt idx="194">
                  <c:v>0.97000000000000075</c:v>
                </c:pt>
                <c:pt idx="195">
                  <c:v>0.97500000000000075</c:v>
                </c:pt>
                <c:pt idx="196">
                  <c:v>0.98000000000000076</c:v>
                </c:pt>
                <c:pt idx="197">
                  <c:v>0.98500000000000076</c:v>
                </c:pt>
                <c:pt idx="198">
                  <c:v>0.99000000000000077</c:v>
                </c:pt>
                <c:pt idx="199">
                  <c:v>0.99500000000000077</c:v>
                </c:pt>
              </c:numCache>
            </c:numRef>
          </c:yVal>
          <c:bubbleSize>
            <c:numRef>
              <c:f>'G05'!$AB$31:$AB$230</c:f>
              <c:numCache>
                <c:formatCode>General</c:formatCode>
                <c:ptCount val="200"/>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pt idx="29">
                  <c:v>100000</c:v>
                </c:pt>
                <c:pt idx="30">
                  <c:v>100000</c:v>
                </c:pt>
                <c:pt idx="31">
                  <c:v>100000</c:v>
                </c:pt>
                <c:pt idx="32">
                  <c:v>100000</c:v>
                </c:pt>
                <c:pt idx="33">
                  <c:v>100000</c:v>
                </c:pt>
                <c:pt idx="34">
                  <c:v>100000</c:v>
                </c:pt>
                <c:pt idx="35">
                  <c:v>100000</c:v>
                </c:pt>
                <c:pt idx="36">
                  <c:v>100000</c:v>
                </c:pt>
                <c:pt idx="37">
                  <c:v>100000</c:v>
                </c:pt>
                <c:pt idx="38">
                  <c:v>100000</c:v>
                </c:pt>
                <c:pt idx="39">
                  <c:v>100000</c:v>
                </c:pt>
                <c:pt idx="40">
                  <c:v>100000</c:v>
                </c:pt>
                <c:pt idx="41">
                  <c:v>100000</c:v>
                </c:pt>
                <c:pt idx="42">
                  <c:v>100000</c:v>
                </c:pt>
                <c:pt idx="43">
                  <c:v>100000</c:v>
                </c:pt>
                <c:pt idx="44">
                  <c:v>100000</c:v>
                </c:pt>
                <c:pt idx="45">
                  <c:v>100000</c:v>
                </c:pt>
                <c:pt idx="46">
                  <c:v>100000</c:v>
                </c:pt>
                <c:pt idx="47">
                  <c:v>100000</c:v>
                </c:pt>
                <c:pt idx="48">
                  <c:v>100000</c:v>
                </c:pt>
                <c:pt idx="49">
                  <c:v>100000</c:v>
                </c:pt>
                <c:pt idx="50">
                  <c:v>100000</c:v>
                </c:pt>
                <c:pt idx="51">
                  <c:v>100000</c:v>
                </c:pt>
                <c:pt idx="52">
                  <c:v>100000</c:v>
                </c:pt>
                <c:pt idx="53">
                  <c:v>100000</c:v>
                </c:pt>
                <c:pt idx="54">
                  <c:v>100000</c:v>
                </c:pt>
                <c:pt idx="55">
                  <c:v>100000</c:v>
                </c:pt>
                <c:pt idx="56">
                  <c:v>100000</c:v>
                </c:pt>
                <c:pt idx="57">
                  <c:v>100000</c:v>
                </c:pt>
                <c:pt idx="58">
                  <c:v>100000</c:v>
                </c:pt>
                <c:pt idx="59">
                  <c:v>100000</c:v>
                </c:pt>
                <c:pt idx="60">
                  <c:v>100000</c:v>
                </c:pt>
                <c:pt idx="61">
                  <c:v>100000</c:v>
                </c:pt>
                <c:pt idx="62">
                  <c:v>100000</c:v>
                </c:pt>
                <c:pt idx="63">
                  <c:v>100000</c:v>
                </c:pt>
                <c:pt idx="64">
                  <c:v>100000</c:v>
                </c:pt>
                <c:pt idx="65">
                  <c:v>100000</c:v>
                </c:pt>
                <c:pt idx="66">
                  <c:v>100000</c:v>
                </c:pt>
                <c:pt idx="67">
                  <c:v>100000</c:v>
                </c:pt>
                <c:pt idx="68">
                  <c:v>100000</c:v>
                </c:pt>
                <c:pt idx="69">
                  <c:v>100000</c:v>
                </c:pt>
                <c:pt idx="70">
                  <c:v>100000</c:v>
                </c:pt>
                <c:pt idx="71">
                  <c:v>100000</c:v>
                </c:pt>
                <c:pt idx="72">
                  <c:v>100000</c:v>
                </c:pt>
                <c:pt idx="73">
                  <c:v>100000</c:v>
                </c:pt>
                <c:pt idx="74">
                  <c:v>100000</c:v>
                </c:pt>
                <c:pt idx="75">
                  <c:v>100000</c:v>
                </c:pt>
                <c:pt idx="76">
                  <c:v>100000</c:v>
                </c:pt>
                <c:pt idx="77">
                  <c:v>100000</c:v>
                </c:pt>
                <c:pt idx="78">
                  <c:v>100000</c:v>
                </c:pt>
                <c:pt idx="79">
                  <c:v>100000</c:v>
                </c:pt>
                <c:pt idx="80">
                  <c:v>100000</c:v>
                </c:pt>
                <c:pt idx="81">
                  <c:v>100000</c:v>
                </c:pt>
                <c:pt idx="82">
                  <c:v>100000</c:v>
                </c:pt>
                <c:pt idx="83">
                  <c:v>100000</c:v>
                </c:pt>
                <c:pt idx="84">
                  <c:v>100000</c:v>
                </c:pt>
                <c:pt idx="85">
                  <c:v>100000</c:v>
                </c:pt>
                <c:pt idx="86">
                  <c:v>100000</c:v>
                </c:pt>
                <c:pt idx="87">
                  <c:v>100000</c:v>
                </c:pt>
                <c:pt idx="88">
                  <c:v>100000</c:v>
                </c:pt>
                <c:pt idx="89">
                  <c:v>100000</c:v>
                </c:pt>
                <c:pt idx="90">
                  <c:v>100000</c:v>
                </c:pt>
                <c:pt idx="91">
                  <c:v>100000</c:v>
                </c:pt>
                <c:pt idx="92">
                  <c:v>100000</c:v>
                </c:pt>
                <c:pt idx="93">
                  <c:v>100000</c:v>
                </c:pt>
                <c:pt idx="94">
                  <c:v>100000</c:v>
                </c:pt>
                <c:pt idx="95">
                  <c:v>100000</c:v>
                </c:pt>
                <c:pt idx="96">
                  <c:v>100000</c:v>
                </c:pt>
                <c:pt idx="97">
                  <c:v>100000</c:v>
                </c:pt>
                <c:pt idx="98">
                  <c:v>100000</c:v>
                </c:pt>
                <c:pt idx="99">
                  <c:v>100000</c:v>
                </c:pt>
                <c:pt idx="100">
                  <c:v>100000</c:v>
                </c:pt>
                <c:pt idx="101">
                  <c:v>100000</c:v>
                </c:pt>
                <c:pt idx="102">
                  <c:v>100000</c:v>
                </c:pt>
                <c:pt idx="103">
                  <c:v>100000</c:v>
                </c:pt>
                <c:pt idx="104">
                  <c:v>100000</c:v>
                </c:pt>
                <c:pt idx="105">
                  <c:v>100000</c:v>
                </c:pt>
                <c:pt idx="106">
                  <c:v>100000</c:v>
                </c:pt>
                <c:pt idx="107">
                  <c:v>100000</c:v>
                </c:pt>
                <c:pt idx="108">
                  <c:v>100000</c:v>
                </c:pt>
                <c:pt idx="109">
                  <c:v>100000</c:v>
                </c:pt>
                <c:pt idx="110">
                  <c:v>100000</c:v>
                </c:pt>
                <c:pt idx="111">
                  <c:v>100000</c:v>
                </c:pt>
                <c:pt idx="112">
                  <c:v>100000</c:v>
                </c:pt>
                <c:pt idx="113">
                  <c:v>100000</c:v>
                </c:pt>
                <c:pt idx="114">
                  <c:v>100000</c:v>
                </c:pt>
                <c:pt idx="115">
                  <c:v>100000</c:v>
                </c:pt>
                <c:pt idx="116">
                  <c:v>100000</c:v>
                </c:pt>
                <c:pt idx="117">
                  <c:v>100000</c:v>
                </c:pt>
                <c:pt idx="118">
                  <c:v>100000</c:v>
                </c:pt>
                <c:pt idx="119">
                  <c:v>100000</c:v>
                </c:pt>
                <c:pt idx="120">
                  <c:v>100000</c:v>
                </c:pt>
                <c:pt idx="121">
                  <c:v>100000</c:v>
                </c:pt>
                <c:pt idx="122">
                  <c:v>100000</c:v>
                </c:pt>
                <c:pt idx="123">
                  <c:v>100000</c:v>
                </c:pt>
                <c:pt idx="124">
                  <c:v>100000</c:v>
                </c:pt>
                <c:pt idx="125">
                  <c:v>100000</c:v>
                </c:pt>
                <c:pt idx="126">
                  <c:v>100000</c:v>
                </c:pt>
                <c:pt idx="127">
                  <c:v>100000</c:v>
                </c:pt>
                <c:pt idx="128">
                  <c:v>100000</c:v>
                </c:pt>
                <c:pt idx="129">
                  <c:v>100000</c:v>
                </c:pt>
                <c:pt idx="130">
                  <c:v>100000</c:v>
                </c:pt>
                <c:pt idx="131">
                  <c:v>100000</c:v>
                </c:pt>
                <c:pt idx="132">
                  <c:v>100000</c:v>
                </c:pt>
                <c:pt idx="133">
                  <c:v>100000</c:v>
                </c:pt>
                <c:pt idx="134">
                  <c:v>100000</c:v>
                </c:pt>
                <c:pt idx="135">
                  <c:v>100000</c:v>
                </c:pt>
                <c:pt idx="136">
                  <c:v>100000</c:v>
                </c:pt>
                <c:pt idx="137">
                  <c:v>100000</c:v>
                </c:pt>
                <c:pt idx="138">
                  <c:v>100000</c:v>
                </c:pt>
                <c:pt idx="139">
                  <c:v>100000</c:v>
                </c:pt>
                <c:pt idx="140">
                  <c:v>100000</c:v>
                </c:pt>
                <c:pt idx="141">
                  <c:v>100000</c:v>
                </c:pt>
                <c:pt idx="142">
                  <c:v>100000</c:v>
                </c:pt>
                <c:pt idx="143">
                  <c:v>100000</c:v>
                </c:pt>
                <c:pt idx="144">
                  <c:v>100000</c:v>
                </c:pt>
                <c:pt idx="145">
                  <c:v>100000</c:v>
                </c:pt>
                <c:pt idx="146">
                  <c:v>100000</c:v>
                </c:pt>
                <c:pt idx="147">
                  <c:v>100000</c:v>
                </c:pt>
                <c:pt idx="148">
                  <c:v>100000</c:v>
                </c:pt>
                <c:pt idx="149">
                  <c:v>100000</c:v>
                </c:pt>
                <c:pt idx="150">
                  <c:v>100000</c:v>
                </c:pt>
                <c:pt idx="151">
                  <c:v>100000</c:v>
                </c:pt>
                <c:pt idx="152">
                  <c:v>100000</c:v>
                </c:pt>
                <c:pt idx="153">
                  <c:v>100000</c:v>
                </c:pt>
                <c:pt idx="154">
                  <c:v>100000</c:v>
                </c:pt>
                <c:pt idx="155">
                  <c:v>100000</c:v>
                </c:pt>
                <c:pt idx="156">
                  <c:v>100000</c:v>
                </c:pt>
                <c:pt idx="157">
                  <c:v>100000</c:v>
                </c:pt>
                <c:pt idx="158">
                  <c:v>100000</c:v>
                </c:pt>
                <c:pt idx="159">
                  <c:v>100000</c:v>
                </c:pt>
                <c:pt idx="160">
                  <c:v>100000</c:v>
                </c:pt>
                <c:pt idx="161">
                  <c:v>100000</c:v>
                </c:pt>
                <c:pt idx="162">
                  <c:v>100000</c:v>
                </c:pt>
                <c:pt idx="163">
                  <c:v>100000</c:v>
                </c:pt>
                <c:pt idx="164">
                  <c:v>100000</c:v>
                </c:pt>
                <c:pt idx="165">
                  <c:v>100000</c:v>
                </c:pt>
                <c:pt idx="166">
                  <c:v>100000</c:v>
                </c:pt>
                <c:pt idx="167">
                  <c:v>100000</c:v>
                </c:pt>
                <c:pt idx="168">
                  <c:v>100000</c:v>
                </c:pt>
                <c:pt idx="169">
                  <c:v>100000</c:v>
                </c:pt>
                <c:pt idx="170">
                  <c:v>100000</c:v>
                </c:pt>
                <c:pt idx="171">
                  <c:v>100000</c:v>
                </c:pt>
                <c:pt idx="172">
                  <c:v>100000</c:v>
                </c:pt>
                <c:pt idx="173">
                  <c:v>100000</c:v>
                </c:pt>
                <c:pt idx="174">
                  <c:v>100000</c:v>
                </c:pt>
                <c:pt idx="175">
                  <c:v>100000</c:v>
                </c:pt>
                <c:pt idx="176">
                  <c:v>100000</c:v>
                </c:pt>
                <c:pt idx="177">
                  <c:v>100000</c:v>
                </c:pt>
                <c:pt idx="178">
                  <c:v>100000</c:v>
                </c:pt>
                <c:pt idx="179">
                  <c:v>100000</c:v>
                </c:pt>
                <c:pt idx="180">
                  <c:v>100000</c:v>
                </c:pt>
                <c:pt idx="181">
                  <c:v>100000</c:v>
                </c:pt>
                <c:pt idx="182">
                  <c:v>100000</c:v>
                </c:pt>
                <c:pt idx="183">
                  <c:v>100000</c:v>
                </c:pt>
                <c:pt idx="184">
                  <c:v>100000</c:v>
                </c:pt>
                <c:pt idx="185">
                  <c:v>100000</c:v>
                </c:pt>
                <c:pt idx="186">
                  <c:v>100000</c:v>
                </c:pt>
                <c:pt idx="187">
                  <c:v>100000</c:v>
                </c:pt>
                <c:pt idx="188">
                  <c:v>100000</c:v>
                </c:pt>
                <c:pt idx="189">
                  <c:v>100000</c:v>
                </c:pt>
                <c:pt idx="190">
                  <c:v>100000</c:v>
                </c:pt>
                <c:pt idx="191">
                  <c:v>100000</c:v>
                </c:pt>
                <c:pt idx="192">
                  <c:v>100000</c:v>
                </c:pt>
                <c:pt idx="193">
                  <c:v>100000</c:v>
                </c:pt>
                <c:pt idx="194">
                  <c:v>100000</c:v>
                </c:pt>
                <c:pt idx="195">
                  <c:v>100000</c:v>
                </c:pt>
                <c:pt idx="196">
                  <c:v>100000</c:v>
                </c:pt>
                <c:pt idx="197">
                  <c:v>100000</c:v>
                </c:pt>
                <c:pt idx="198">
                  <c:v>100000</c:v>
                </c:pt>
                <c:pt idx="199">
                  <c:v>100000</c:v>
                </c:pt>
              </c:numCache>
            </c:numRef>
          </c:bubbleSize>
          <c:bubble3D val="0"/>
        </c:ser>
        <c:ser>
          <c:idx val="3"/>
          <c:order val="3"/>
          <c:tx>
            <c:strRef>
              <c:f>'G05'!$W$3</c:f>
              <c:strCache>
                <c:ptCount val="1"/>
                <c:pt idx="0">
                  <c:v>iba limit dlhovej služby (195 obcí)</c:v>
                </c:pt>
              </c:strCache>
            </c:strRef>
          </c:tx>
          <c:spPr>
            <a:solidFill>
              <a:srgbClr val="13B5EA"/>
            </a:solidFill>
            <a:ln w="25400">
              <a:noFill/>
            </a:ln>
          </c:spPr>
          <c:invertIfNegative val="0"/>
          <c:xVal>
            <c:numRef>
              <c:f>'G05'!$Q:$Q</c:f>
              <c:numCache>
                <c:formatCode>General</c:formatCode>
                <c:ptCount val="1048576"/>
                <c:pt idx="2" formatCode="0%">
                  <c:v>1.4246679163965732</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2.0047184923425179</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0.48805246294139321</c:v>
                </c:pt>
                <c:pt idx="30" formatCode="0%">
                  <c:v>0</c:v>
                </c:pt>
                <c:pt idx="31" formatCode="0%">
                  <c:v>0</c:v>
                </c:pt>
                <c:pt idx="32" formatCode="0%">
                  <c:v>0</c:v>
                </c:pt>
                <c:pt idx="33" formatCode="0%">
                  <c:v>0</c:v>
                </c:pt>
                <c:pt idx="34" formatCode="0%">
                  <c:v>0</c:v>
                </c:pt>
                <c:pt idx="35" formatCode="0%">
                  <c:v>0</c:v>
                </c:pt>
                <c:pt idx="36" formatCode="0%">
                  <c:v>0.64490679785992999</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0.29242611897957782</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0.25424942146294538</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0.96112470268369776</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0.42429448560089145</c:v>
                </c:pt>
                <c:pt idx="93" formatCode="0%">
                  <c:v>0</c:v>
                </c:pt>
                <c:pt idx="94" formatCode="0%">
                  <c:v>0</c:v>
                </c:pt>
                <c:pt idx="95" formatCode="0%">
                  <c:v>0.71228765501585845</c:v>
                </c:pt>
                <c:pt idx="96" formatCode="0%">
                  <c:v>0</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0</c:v>
                </c:pt>
                <c:pt idx="108" formatCode="0%">
                  <c:v>0.27781875996505301</c:v>
                </c:pt>
                <c:pt idx="109" formatCode="0%">
                  <c:v>0.41917857409725512</c:v>
                </c:pt>
                <c:pt idx="110" formatCode="0%">
                  <c:v>0</c:v>
                </c:pt>
                <c:pt idx="111" formatCode="0%">
                  <c:v>0</c:v>
                </c:pt>
                <c:pt idx="112" formatCode="0%">
                  <c:v>0.41164891274170279</c:v>
                </c:pt>
                <c:pt idx="113" formatCode="0%">
                  <c:v>0</c:v>
                </c:pt>
                <c:pt idx="114" formatCode="0%">
                  <c:v>0</c:v>
                </c:pt>
                <c:pt idx="115" formatCode="0%">
                  <c:v>0</c:v>
                </c:pt>
                <c:pt idx="116" formatCode="0%">
                  <c:v>0</c:v>
                </c:pt>
                <c:pt idx="117" formatCode="0%">
                  <c:v>0</c:v>
                </c:pt>
                <c:pt idx="118" formatCode="0%">
                  <c:v>0</c:v>
                </c:pt>
                <c:pt idx="119" formatCode="0%">
                  <c:v>0</c:v>
                </c:pt>
                <c:pt idx="120" formatCode="0%">
                  <c:v>0</c:v>
                </c:pt>
                <c:pt idx="121" formatCode="0%">
                  <c:v>0</c:v>
                </c:pt>
                <c:pt idx="122" formatCode="0%">
                  <c:v>0</c:v>
                </c:pt>
                <c:pt idx="123" formatCode="0%">
                  <c:v>0.27582967131371117</c:v>
                </c:pt>
                <c:pt idx="124" formatCode="0%">
                  <c:v>1.0150733345969387</c:v>
                </c:pt>
                <c:pt idx="125" formatCode="0%">
                  <c:v>0</c:v>
                </c:pt>
                <c:pt idx="126" formatCode="0%">
                  <c:v>0.40342410250547217</c:v>
                </c:pt>
                <c:pt idx="127" formatCode="0%">
                  <c:v>0</c:v>
                </c:pt>
                <c:pt idx="128" formatCode="0%">
                  <c:v>0</c:v>
                </c:pt>
                <c:pt idx="129" formatCode="0%">
                  <c:v>0</c:v>
                </c:pt>
                <c:pt idx="130" formatCode="0%">
                  <c:v>0</c:v>
                </c:pt>
                <c:pt idx="131" formatCode="0%">
                  <c:v>0</c:v>
                </c:pt>
                <c:pt idx="132" formatCode="0%">
                  <c:v>0.2949804757225582</c:v>
                </c:pt>
                <c:pt idx="133" formatCode="0%">
                  <c:v>0</c:v>
                </c:pt>
                <c:pt idx="134" formatCode="0%">
                  <c:v>0</c:v>
                </c:pt>
                <c:pt idx="135" formatCode="0%">
                  <c:v>0</c:v>
                </c:pt>
                <c:pt idx="136" formatCode="0%">
                  <c:v>0</c:v>
                </c:pt>
                <c:pt idx="137" formatCode="0%">
                  <c:v>0</c:v>
                </c:pt>
                <c:pt idx="138" formatCode="0%">
                  <c:v>0</c:v>
                </c:pt>
                <c:pt idx="139" formatCode="0%">
                  <c:v>0</c:v>
                </c:pt>
                <c:pt idx="140" formatCode="0%">
                  <c:v>0</c:v>
                </c:pt>
                <c:pt idx="141" formatCode="0%">
                  <c:v>0</c:v>
                </c:pt>
                <c:pt idx="142" formatCode="0%">
                  <c:v>0</c:v>
                </c:pt>
                <c:pt idx="143" formatCode="0%">
                  <c:v>0.38000086751305601</c:v>
                </c:pt>
                <c:pt idx="144" formatCode="0%">
                  <c:v>0.75970204936369801</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1.4866804814534162</c:v>
                </c:pt>
                <c:pt idx="157" formatCode="0%">
                  <c:v>0</c:v>
                </c:pt>
                <c:pt idx="158" formatCode="0%">
                  <c:v>0</c:v>
                </c:pt>
                <c:pt idx="159" formatCode="0%">
                  <c:v>0</c:v>
                </c:pt>
                <c:pt idx="160" formatCode="0%">
                  <c:v>0</c:v>
                </c:pt>
                <c:pt idx="161" formatCode="0%">
                  <c:v>0</c:v>
                </c:pt>
                <c:pt idx="162" formatCode="0%">
                  <c:v>0</c:v>
                </c:pt>
                <c:pt idx="163" formatCode="0%">
                  <c:v>0</c:v>
                </c:pt>
                <c:pt idx="164" formatCode="0%">
                  <c:v>0</c:v>
                </c:pt>
                <c:pt idx="165" formatCode="0%">
                  <c:v>0</c:v>
                </c:pt>
                <c:pt idx="166" formatCode="0%">
                  <c:v>0</c:v>
                </c:pt>
                <c:pt idx="167" formatCode="0%">
                  <c:v>0</c:v>
                </c:pt>
                <c:pt idx="168" formatCode="0%">
                  <c:v>0</c:v>
                </c:pt>
                <c:pt idx="169" formatCode="0%">
                  <c:v>0</c:v>
                </c:pt>
                <c:pt idx="170" formatCode="0%">
                  <c:v>0</c:v>
                </c:pt>
                <c:pt idx="171" formatCode="0%">
                  <c:v>0</c:v>
                </c:pt>
                <c:pt idx="172" formatCode="0%">
                  <c:v>0</c:v>
                </c:pt>
                <c:pt idx="173" formatCode="0%">
                  <c:v>0</c:v>
                </c:pt>
                <c:pt idx="174" formatCode="0%">
                  <c:v>0</c:v>
                </c:pt>
                <c:pt idx="175" formatCode="0%">
                  <c:v>0</c:v>
                </c:pt>
                <c:pt idx="176" formatCode="0%">
                  <c:v>0</c:v>
                </c:pt>
                <c:pt idx="177" formatCode="0%">
                  <c:v>0</c:v>
                </c:pt>
                <c:pt idx="178" formatCode="0%">
                  <c:v>0</c:v>
                </c:pt>
                <c:pt idx="179" formatCode="0%">
                  <c:v>0</c:v>
                </c:pt>
                <c:pt idx="180" formatCode="0%">
                  <c:v>0</c:v>
                </c:pt>
                <c:pt idx="181" formatCode="0%">
                  <c:v>0</c:v>
                </c:pt>
                <c:pt idx="182" formatCode="0%">
                  <c:v>0</c:v>
                </c:pt>
                <c:pt idx="183" formatCode="0%">
                  <c:v>0</c:v>
                </c:pt>
                <c:pt idx="184" formatCode="0%">
                  <c:v>0</c:v>
                </c:pt>
                <c:pt idx="185" formatCode="0%">
                  <c:v>0</c:v>
                </c:pt>
                <c:pt idx="186" formatCode="0%">
                  <c:v>0</c:v>
                </c:pt>
                <c:pt idx="187" formatCode="0%">
                  <c:v>0</c:v>
                </c:pt>
                <c:pt idx="188" formatCode="0%">
                  <c:v>0</c:v>
                </c:pt>
                <c:pt idx="189" formatCode="0%">
                  <c:v>0</c:v>
                </c:pt>
                <c:pt idx="190" formatCode="0%">
                  <c:v>0</c:v>
                </c:pt>
                <c:pt idx="191" formatCode="0%">
                  <c:v>0</c:v>
                </c:pt>
                <c:pt idx="192" formatCode="0%">
                  <c:v>0</c:v>
                </c:pt>
                <c:pt idx="193" formatCode="0%">
                  <c:v>0</c:v>
                </c:pt>
                <c:pt idx="194" formatCode="0%">
                  <c:v>0.52060479992640118</c:v>
                </c:pt>
                <c:pt idx="195" formatCode="0%">
                  <c:v>0</c:v>
                </c:pt>
                <c:pt idx="196" formatCode="0%">
                  <c:v>0</c:v>
                </c:pt>
                <c:pt idx="197" formatCode="0%">
                  <c:v>0</c:v>
                </c:pt>
                <c:pt idx="198" formatCode="0%">
                  <c:v>0</c:v>
                </c:pt>
                <c:pt idx="199" formatCode="0%">
                  <c:v>0</c:v>
                </c:pt>
                <c:pt idx="200" formatCode="0%">
                  <c:v>0</c:v>
                </c:pt>
                <c:pt idx="201" formatCode="0%">
                  <c:v>0</c:v>
                </c:pt>
                <c:pt idx="202" formatCode="0%">
                  <c:v>0</c:v>
                </c:pt>
                <c:pt idx="203" formatCode="0%">
                  <c:v>0</c:v>
                </c:pt>
                <c:pt idx="204" formatCode="0%">
                  <c:v>0</c:v>
                </c:pt>
                <c:pt idx="205" formatCode="0%">
                  <c:v>0</c:v>
                </c:pt>
                <c:pt idx="206" formatCode="0%">
                  <c:v>0</c:v>
                </c:pt>
                <c:pt idx="207" formatCode="0%">
                  <c:v>0</c:v>
                </c:pt>
                <c:pt idx="208" formatCode="0%">
                  <c:v>0</c:v>
                </c:pt>
                <c:pt idx="209" formatCode="0%">
                  <c:v>0</c:v>
                </c:pt>
                <c:pt idx="210" formatCode="0%">
                  <c:v>0</c:v>
                </c:pt>
                <c:pt idx="211" formatCode="0%">
                  <c:v>0</c:v>
                </c:pt>
                <c:pt idx="212" formatCode="0%">
                  <c:v>0</c:v>
                </c:pt>
                <c:pt idx="213" formatCode="0%">
                  <c:v>0</c:v>
                </c:pt>
                <c:pt idx="214" formatCode="0%">
                  <c:v>0</c:v>
                </c:pt>
                <c:pt idx="215" formatCode="0%">
                  <c:v>0</c:v>
                </c:pt>
                <c:pt idx="216" formatCode="0%">
                  <c:v>0</c:v>
                </c:pt>
                <c:pt idx="217" formatCode="0%">
                  <c:v>0</c:v>
                </c:pt>
                <c:pt idx="218" formatCode="0%">
                  <c:v>0</c:v>
                </c:pt>
                <c:pt idx="219" formatCode="0%">
                  <c:v>0</c:v>
                </c:pt>
                <c:pt idx="220" formatCode="0%">
                  <c:v>0</c:v>
                </c:pt>
                <c:pt idx="221" formatCode="0%">
                  <c:v>0</c:v>
                </c:pt>
                <c:pt idx="222" formatCode="0%">
                  <c:v>0</c:v>
                </c:pt>
                <c:pt idx="223" formatCode="0%">
                  <c:v>0</c:v>
                </c:pt>
                <c:pt idx="224" formatCode="0%">
                  <c:v>0</c:v>
                </c:pt>
                <c:pt idx="225" formatCode="0%">
                  <c:v>0</c:v>
                </c:pt>
                <c:pt idx="226" formatCode="0%">
                  <c:v>0</c:v>
                </c:pt>
                <c:pt idx="227" formatCode="0%">
                  <c:v>0</c:v>
                </c:pt>
                <c:pt idx="228" formatCode="0%">
                  <c:v>0</c:v>
                </c:pt>
                <c:pt idx="229" formatCode="0%">
                  <c:v>0</c:v>
                </c:pt>
                <c:pt idx="230" formatCode="0%">
                  <c:v>0</c:v>
                </c:pt>
                <c:pt idx="231" formatCode="0%">
                  <c:v>0</c:v>
                </c:pt>
                <c:pt idx="232" formatCode="0%">
                  <c:v>0</c:v>
                </c:pt>
                <c:pt idx="233" formatCode="0%">
                  <c:v>0</c:v>
                </c:pt>
                <c:pt idx="234" formatCode="0%">
                  <c:v>0</c:v>
                </c:pt>
                <c:pt idx="235" formatCode="0%">
                  <c:v>0</c:v>
                </c:pt>
                <c:pt idx="236" formatCode="0%">
                  <c:v>0</c:v>
                </c:pt>
                <c:pt idx="237" formatCode="0%">
                  <c:v>0</c:v>
                </c:pt>
                <c:pt idx="238" formatCode="0%">
                  <c:v>0</c:v>
                </c:pt>
                <c:pt idx="239" formatCode="0%">
                  <c:v>0</c:v>
                </c:pt>
                <c:pt idx="240" formatCode="0%">
                  <c:v>0</c:v>
                </c:pt>
                <c:pt idx="241" formatCode="0%">
                  <c:v>0</c:v>
                </c:pt>
                <c:pt idx="242" formatCode="0%">
                  <c:v>0</c:v>
                </c:pt>
                <c:pt idx="243" formatCode="0%">
                  <c:v>0</c:v>
                </c:pt>
                <c:pt idx="244" formatCode="0%">
                  <c:v>0</c:v>
                </c:pt>
                <c:pt idx="245" formatCode="0%">
                  <c:v>0</c:v>
                </c:pt>
                <c:pt idx="246" formatCode="0%">
                  <c:v>0</c:v>
                </c:pt>
                <c:pt idx="247" formatCode="0%">
                  <c:v>0</c:v>
                </c:pt>
                <c:pt idx="248" formatCode="0%">
                  <c:v>0</c:v>
                </c:pt>
                <c:pt idx="249" formatCode="0%">
                  <c:v>0</c:v>
                </c:pt>
                <c:pt idx="250" formatCode="0%">
                  <c:v>1.3109037404709618</c:v>
                </c:pt>
                <c:pt idx="251" formatCode="0%">
                  <c:v>0</c:v>
                </c:pt>
                <c:pt idx="252" formatCode="0%">
                  <c:v>0</c:v>
                </c:pt>
                <c:pt idx="253" formatCode="0%">
                  <c:v>0</c:v>
                </c:pt>
                <c:pt idx="254" formatCode="0%">
                  <c:v>0</c:v>
                </c:pt>
                <c:pt idx="255" formatCode="0%">
                  <c:v>0</c:v>
                </c:pt>
                <c:pt idx="256" formatCode="0%">
                  <c:v>2.5258170242620341</c:v>
                </c:pt>
                <c:pt idx="257" formatCode="0%">
                  <c:v>0</c:v>
                </c:pt>
                <c:pt idx="258" formatCode="0%">
                  <c:v>0</c:v>
                </c:pt>
                <c:pt idx="259" formatCode="0%">
                  <c:v>0</c:v>
                </c:pt>
                <c:pt idx="260" formatCode="0%">
                  <c:v>0.88888713075259607</c:v>
                </c:pt>
                <c:pt idx="261" formatCode="0%">
                  <c:v>0</c:v>
                </c:pt>
                <c:pt idx="262" formatCode="0%">
                  <c:v>0</c:v>
                </c:pt>
                <c:pt idx="263" formatCode="0%">
                  <c:v>0</c:v>
                </c:pt>
                <c:pt idx="264" formatCode="0%">
                  <c:v>0</c:v>
                </c:pt>
                <c:pt idx="265" formatCode="0%">
                  <c:v>0</c:v>
                </c:pt>
                <c:pt idx="266" formatCode="0%">
                  <c:v>0</c:v>
                </c:pt>
                <c:pt idx="267" formatCode="0%">
                  <c:v>0</c:v>
                </c:pt>
                <c:pt idx="268" formatCode="0%">
                  <c:v>0</c:v>
                </c:pt>
                <c:pt idx="269" formatCode="0%">
                  <c:v>0</c:v>
                </c:pt>
                <c:pt idx="270" formatCode="0%">
                  <c:v>0</c:v>
                </c:pt>
                <c:pt idx="271" formatCode="0%">
                  <c:v>0</c:v>
                </c:pt>
                <c:pt idx="272" formatCode="0%">
                  <c:v>0</c:v>
                </c:pt>
                <c:pt idx="273" formatCode="0%">
                  <c:v>0</c:v>
                </c:pt>
                <c:pt idx="274" formatCode="0%">
                  <c:v>0</c:v>
                </c:pt>
                <c:pt idx="275" formatCode="0%">
                  <c:v>0</c:v>
                </c:pt>
                <c:pt idx="276" formatCode="0%">
                  <c:v>0</c:v>
                </c:pt>
                <c:pt idx="277" formatCode="0%">
                  <c:v>0</c:v>
                </c:pt>
                <c:pt idx="278" formatCode="0%">
                  <c:v>0</c:v>
                </c:pt>
                <c:pt idx="279" formatCode="0%">
                  <c:v>0</c:v>
                </c:pt>
                <c:pt idx="280" formatCode="0%">
                  <c:v>0</c:v>
                </c:pt>
                <c:pt idx="281" formatCode="0%">
                  <c:v>0</c:v>
                </c:pt>
                <c:pt idx="282" formatCode="0%">
                  <c:v>0</c:v>
                </c:pt>
                <c:pt idx="283" formatCode="0%">
                  <c:v>0</c:v>
                </c:pt>
                <c:pt idx="284" formatCode="0%">
                  <c:v>0</c:v>
                </c:pt>
                <c:pt idx="285" formatCode="0%">
                  <c:v>0</c:v>
                </c:pt>
                <c:pt idx="286" formatCode="0%">
                  <c:v>0</c:v>
                </c:pt>
                <c:pt idx="287" formatCode="0%">
                  <c:v>0</c:v>
                </c:pt>
                <c:pt idx="288" formatCode="0%">
                  <c:v>0</c:v>
                </c:pt>
                <c:pt idx="289" formatCode="0%">
                  <c:v>0</c:v>
                </c:pt>
                <c:pt idx="290" formatCode="0%">
                  <c:v>0</c:v>
                </c:pt>
                <c:pt idx="291" formatCode="0%">
                  <c:v>0</c:v>
                </c:pt>
                <c:pt idx="292" formatCode="0%">
                  <c:v>0</c:v>
                </c:pt>
                <c:pt idx="293" formatCode="0%">
                  <c:v>0</c:v>
                </c:pt>
                <c:pt idx="294" formatCode="0%">
                  <c:v>0</c:v>
                </c:pt>
                <c:pt idx="295" formatCode="0%">
                  <c:v>0</c:v>
                </c:pt>
                <c:pt idx="296" formatCode="0%">
                  <c:v>0</c:v>
                </c:pt>
                <c:pt idx="297" formatCode="0%">
                  <c:v>0</c:v>
                </c:pt>
                <c:pt idx="298" formatCode="0%">
                  <c:v>0</c:v>
                </c:pt>
                <c:pt idx="299" formatCode="0%">
                  <c:v>0</c:v>
                </c:pt>
                <c:pt idx="300" formatCode="0%">
                  <c:v>0</c:v>
                </c:pt>
                <c:pt idx="301" formatCode="0%">
                  <c:v>0</c:v>
                </c:pt>
                <c:pt idx="302" formatCode="0%">
                  <c:v>0</c:v>
                </c:pt>
                <c:pt idx="303" formatCode="0%">
                  <c:v>0</c:v>
                </c:pt>
                <c:pt idx="304" formatCode="0%">
                  <c:v>0</c:v>
                </c:pt>
                <c:pt idx="305" formatCode="0%">
                  <c:v>0</c:v>
                </c:pt>
                <c:pt idx="306" formatCode="0%">
                  <c:v>0</c:v>
                </c:pt>
                <c:pt idx="307" formatCode="0%">
                  <c:v>0</c:v>
                </c:pt>
                <c:pt idx="308" formatCode="0%">
                  <c:v>0</c:v>
                </c:pt>
                <c:pt idx="309" formatCode="0%">
                  <c:v>0</c:v>
                </c:pt>
                <c:pt idx="310" formatCode="0%">
                  <c:v>0</c:v>
                </c:pt>
                <c:pt idx="311" formatCode="0%">
                  <c:v>0</c:v>
                </c:pt>
                <c:pt idx="312" formatCode="0%">
                  <c:v>0</c:v>
                </c:pt>
                <c:pt idx="313" formatCode="0%">
                  <c:v>0</c:v>
                </c:pt>
                <c:pt idx="314" formatCode="0%">
                  <c:v>0</c:v>
                </c:pt>
                <c:pt idx="315" formatCode="0%">
                  <c:v>0</c:v>
                </c:pt>
                <c:pt idx="316" formatCode="0%">
                  <c:v>0.55804979575930502</c:v>
                </c:pt>
                <c:pt idx="317" formatCode="0%">
                  <c:v>0.37583838457709667</c:v>
                </c:pt>
                <c:pt idx="318" formatCode="0%">
                  <c:v>0</c:v>
                </c:pt>
                <c:pt idx="319" formatCode="0%">
                  <c:v>1.3819001021450024</c:v>
                </c:pt>
                <c:pt idx="320" formatCode="0%">
                  <c:v>0</c:v>
                </c:pt>
                <c:pt idx="321" formatCode="0%">
                  <c:v>0</c:v>
                </c:pt>
                <c:pt idx="322" formatCode="0%">
                  <c:v>0</c:v>
                </c:pt>
                <c:pt idx="323" formatCode="0%">
                  <c:v>0</c:v>
                </c:pt>
                <c:pt idx="324" formatCode="0%">
                  <c:v>0</c:v>
                </c:pt>
                <c:pt idx="325" formatCode="0%">
                  <c:v>0</c:v>
                </c:pt>
                <c:pt idx="326" formatCode="0%">
                  <c:v>0.80089370173104979</c:v>
                </c:pt>
                <c:pt idx="327" formatCode="0%">
                  <c:v>0</c:v>
                </c:pt>
                <c:pt idx="328" formatCode="0%">
                  <c:v>0</c:v>
                </c:pt>
                <c:pt idx="329" formatCode="0%">
                  <c:v>0</c:v>
                </c:pt>
                <c:pt idx="330" formatCode="0%">
                  <c:v>0</c:v>
                </c:pt>
                <c:pt idx="331" formatCode="0%">
                  <c:v>0</c:v>
                </c:pt>
                <c:pt idx="332" formatCode="0%">
                  <c:v>0</c:v>
                </c:pt>
                <c:pt idx="333" formatCode="0%">
                  <c:v>0</c:v>
                </c:pt>
                <c:pt idx="334" formatCode="0%">
                  <c:v>0</c:v>
                </c:pt>
                <c:pt idx="335" formatCode="0%">
                  <c:v>0</c:v>
                </c:pt>
                <c:pt idx="336" formatCode="0%">
                  <c:v>0</c:v>
                </c:pt>
                <c:pt idx="337" formatCode="0%">
                  <c:v>0</c:v>
                </c:pt>
                <c:pt idx="338" formatCode="0%">
                  <c:v>0</c:v>
                </c:pt>
                <c:pt idx="339" formatCode="0%">
                  <c:v>0</c:v>
                </c:pt>
                <c:pt idx="340" formatCode="0%">
                  <c:v>0</c:v>
                </c:pt>
                <c:pt idx="341" formatCode="0%">
                  <c:v>0</c:v>
                </c:pt>
                <c:pt idx="342" formatCode="0%">
                  <c:v>0</c:v>
                </c:pt>
                <c:pt idx="343" formatCode="0%">
                  <c:v>0</c:v>
                </c:pt>
                <c:pt idx="344" formatCode="0%">
                  <c:v>0</c:v>
                </c:pt>
                <c:pt idx="345" formatCode="0%">
                  <c:v>0</c:v>
                </c:pt>
                <c:pt idx="346" formatCode="0%">
                  <c:v>0</c:v>
                </c:pt>
                <c:pt idx="347" formatCode="0%">
                  <c:v>0</c:v>
                </c:pt>
                <c:pt idx="348" formatCode="0%">
                  <c:v>0</c:v>
                </c:pt>
                <c:pt idx="349" formatCode="0%">
                  <c:v>0</c:v>
                </c:pt>
                <c:pt idx="350" formatCode="0%">
                  <c:v>0</c:v>
                </c:pt>
                <c:pt idx="351" formatCode="0%">
                  <c:v>0</c:v>
                </c:pt>
                <c:pt idx="352" formatCode="0%">
                  <c:v>0</c:v>
                </c:pt>
                <c:pt idx="353" formatCode="0%">
                  <c:v>0</c:v>
                </c:pt>
                <c:pt idx="354" formatCode="0%">
                  <c:v>0</c:v>
                </c:pt>
                <c:pt idx="355" formatCode="0%">
                  <c:v>0</c:v>
                </c:pt>
                <c:pt idx="356" formatCode="0%">
                  <c:v>0</c:v>
                </c:pt>
                <c:pt idx="357" formatCode="0%">
                  <c:v>0</c:v>
                </c:pt>
                <c:pt idx="358" formatCode="0%">
                  <c:v>0</c:v>
                </c:pt>
                <c:pt idx="359" formatCode="0%">
                  <c:v>0</c:v>
                </c:pt>
                <c:pt idx="360" formatCode="0%">
                  <c:v>0</c:v>
                </c:pt>
                <c:pt idx="361" formatCode="0%">
                  <c:v>0</c:v>
                </c:pt>
                <c:pt idx="362" formatCode="0%">
                  <c:v>0.32485984213674884</c:v>
                </c:pt>
                <c:pt idx="363" formatCode="0%">
                  <c:v>0</c:v>
                </c:pt>
                <c:pt idx="364" formatCode="0%">
                  <c:v>0</c:v>
                </c:pt>
                <c:pt idx="365" formatCode="0%">
                  <c:v>0</c:v>
                </c:pt>
                <c:pt idx="366" formatCode="0%">
                  <c:v>0</c:v>
                </c:pt>
                <c:pt idx="367" formatCode="0%">
                  <c:v>0</c:v>
                </c:pt>
                <c:pt idx="368" formatCode="0%">
                  <c:v>0</c:v>
                </c:pt>
                <c:pt idx="369" formatCode="0%">
                  <c:v>0</c:v>
                </c:pt>
                <c:pt idx="370" formatCode="0%">
                  <c:v>0</c:v>
                </c:pt>
                <c:pt idx="371" formatCode="0%">
                  <c:v>0</c:v>
                </c:pt>
                <c:pt idx="372" formatCode="0%">
                  <c:v>0</c:v>
                </c:pt>
                <c:pt idx="373" formatCode="0%">
                  <c:v>0</c:v>
                </c:pt>
                <c:pt idx="374" formatCode="0%">
                  <c:v>0</c:v>
                </c:pt>
                <c:pt idx="375" formatCode="0%">
                  <c:v>0</c:v>
                </c:pt>
                <c:pt idx="376" formatCode="0%">
                  <c:v>0.35268847326113062</c:v>
                </c:pt>
                <c:pt idx="377" formatCode="0%">
                  <c:v>0</c:v>
                </c:pt>
                <c:pt idx="378" formatCode="0%">
                  <c:v>0</c:v>
                </c:pt>
                <c:pt idx="379" formatCode="0%">
                  <c:v>0</c:v>
                </c:pt>
                <c:pt idx="380" formatCode="0%">
                  <c:v>0.74764311386594173</c:v>
                </c:pt>
                <c:pt idx="381" formatCode="0%">
                  <c:v>0</c:v>
                </c:pt>
                <c:pt idx="382" formatCode="0%">
                  <c:v>0</c:v>
                </c:pt>
                <c:pt idx="383" formatCode="0%">
                  <c:v>0</c:v>
                </c:pt>
                <c:pt idx="384" formatCode="0%">
                  <c:v>0</c:v>
                </c:pt>
                <c:pt idx="385" formatCode="0%">
                  <c:v>0</c:v>
                </c:pt>
                <c:pt idx="386" formatCode="0%">
                  <c:v>0</c:v>
                </c:pt>
                <c:pt idx="387" formatCode="0%">
                  <c:v>0</c:v>
                </c:pt>
                <c:pt idx="388" formatCode="0%">
                  <c:v>0</c:v>
                </c:pt>
                <c:pt idx="389" formatCode="0%">
                  <c:v>0</c:v>
                </c:pt>
                <c:pt idx="390" formatCode="0%">
                  <c:v>0</c:v>
                </c:pt>
                <c:pt idx="391" formatCode="0%">
                  <c:v>0</c:v>
                </c:pt>
                <c:pt idx="392" formatCode="0%">
                  <c:v>0</c:v>
                </c:pt>
                <c:pt idx="393" formatCode="0%">
                  <c:v>0</c:v>
                </c:pt>
                <c:pt idx="394" formatCode="0%">
                  <c:v>0</c:v>
                </c:pt>
                <c:pt idx="395" formatCode="0%">
                  <c:v>0</c:v>
                </c:pt>
                <c:pt idx="396" formatCode="0%">
                  <c:v>0</c:v>
                </c:pt>
                <c:pt idx="397" formatCode="0%">
                  <c:v>0</c:v>
                </c:pt>
                <c:pt idx="398" formatCode="0%">
                  <c:v>0.40807374357571563</c:v>
                </c:pt>
                <c:pt idx="399" formatCode="0%">
                  <c:v>0</c:v>
                </c:pt>
                <c:pt idx="400" formatCode="0%">
                  <c:v>0</c:v>
                </c:pt>
                <c:pt idx="401" formatCode="0%">
                  <c:v>0.29923870433190991</c:v>
                </c:pt>
                <c:pt idx="402" formatCode="0%">
                  <c:v>0</c:v>
                </c:pt>
                <c:pt idx="403" formatCode="0%">
                  <c:v>0</c:v>
                </c:pt>
                <c:pt idx="404" formatCode="0%">
                  <c:v>0</c:v>
                </c:pt>
                <c:pt idx="405" formatCode="0%">
                  <c:v>0</c:v>
                </c:pt>
                <c:pt idx="406" formatCode="0%">
                  <c:v>0</c:v>
                </c:pt>
                <c:pt idx="407" formatCode="0%">
                  <c:v>0</c:v>
                </c:pt>
                <c:pt idx="408" formatCode="0%">
                  <c:v>0</c:v>
                </c:pt>
                <c:pt idx="409" formatCode="0%">
                  <c:v>0</c:v>
                </c:pt>
                <c:pt idx="410" formatCode="0%">
                  <c:v>0</c:v>
                </c:pt>
                <c:pt idx="411" formatCode="0%">
                  <c:v>0</c:v>
                </c:pt>
                <c:pt idx="412" formatCode="0%">
                  <c:v>0</c:v>
                </c:pt>
                <c:pt idx="413" formatCode="0%">
                  <c:v>0</c:v>
                </c:pt>
                <c:pt idx="414" formatCode="0%">
                  <c:v>0</c:v>
                </c:pt>
                <c:pt idx="415" formatCode="0%">
                  <c:v>0</c:v>
                </c:pt>
                <c:pt idx="416" formatCode="0%">
                  <c:v>0</c:v>
                </c:pt>
                <c:pt idx="417" formatCode="0%">
                  <c:v>0</c:v>
                </c:pt>
                <c:pt idx="418" formatCode="0%">
                  <c:v>0</c:v>
                </c:pt>
                <c:pt idx="419" formatCode="0%">
                  <c:v>0.35060218139206945</c:v>
                </c:pt>
                <c:pt idx="420" formatCode="0%">
                  <c:v>0</c:v>
                </c:pt>
                <c:pt idx="421" formatCode="0%">
                  <c:v>0</c:v>
                </c:pt>
                <c:pt idx="422" formatCode="0%">
                  <c:v>0.34970424828857566</c:v>
                </c:pt>
                <c:pt idx="423" formatCode="0%">
                  <c:v>0</c:v>
                </c:pt>
                <c:pt idx="424" formatCode="0%">
                  <c:v>0</c:v>
                </c:pt>
                <c:pt idx="425" formatCode="0%">
                  <c:v>0</c:v>
                </c:pt>
                <c:pt idx="426" formatCode="0%">
                  <c:v>0</c:v>
                </c:pt>
                <c:pt idx="427" formatCode="0%">
                  <c:v>0</c:v>
                </c:pt>
                <c:pt idx="428" formatCode="0%">
                  <c:v>0</c:v>
                </c:pt>
                <c:pt idx="429" formatCode="0%">
                  <c:v>0.31014621820001387</c:v>
                </c:pt>
                <c:pt idx="430" formatCode="0%">
                  <c:v>0</c:v>
                </c:pt>
                <c:pt idx="431" formatCode="0%">
                  <c:v>0</c:v>
                </c:pt>
                <c:pt idx="432" formatCode="0%">
                  <c:v>0</c:v>
                </c:pt>
                <c:pt idx="433" formatCode="0%">
                  <c:v>0.27692520927515407</c:v>
                </c:pt>
                <c:pt idx="434" formatCode="0%">
                  <c:v>0</c:v>
                </c:pt>
                <c:pt idx="435" formatCode="0%">
                  <c:v>0</c:v>
                </c:pt>
                <c:pt idx="436" formatCode="0%">
                  <c:v>0</c:v>
                </c:pt>
                <c:pt idx="437" formatCode="0%">
                  <c:v>0</c:v>
                </c:pt>
                <c:pt idx="438" formatCode="0%">
                  <c:v>0</c:v>
                </c:pt>
                <c:pt idx="439" formatCode="0%">
                  <c:v>0.4313409183033608</c:v>
                </c:pt>
                <c:pt idx="440" formatCode="0%">
                  <c:v>0</c:v>
                </c:pt>
                <c:pt idx="441" formatCode="0%">
                  <c:v>0</c:v>
                </c:pt>
                <c:pt idx="442" formatCode="0%">
                  <c:v>0</c:v>
                </c:pt>
                <c:pt idx="443" formatCode="0%">
                  <c:v>0</c:v>
                </c:pt>
                <c:pt idx="444" formatCode="0%">
                  <c:v>0</c:v>
                </c:pt>
                <c:pt idx="445" formatCode="0%">
                  <c:v>0</c:v>
                </c:pt>
                <c:pt idx="446" formatCode="0%">
                  <c:v>0</c:v>
                </c:pt>
                <c:pt idx="447" formatCode="0%">
                  <c:v>0</c:v>
                </c:pt>
                <c:pt idx="448" formatCode="0%">
                  <c:v>0</c:v>
                </c:pt>
                <c:pt idx="449" formatCode="0%">
                  <c:v>0</c:v>
                </c:pt>
                <c:pt idx="450" formatCode="0%">
                  <c:v>0</c:v>
                </c:pt>
                <c:pt idx="451" formatCode="0%">
                  <c:v>0</c:v>
                </c:pt>
                <c:pt idx="452" formatCode="0%">
                  <c:v>0</c:v>
                </c:pt>
                <c:pt idx="453" formatCode="0%">
                  <c:v>0.25493856881263371</c:v>
                </c:pt>
                <c:pt idx="454" formatCode="0%">
                  <c:v>0</c:v>
                </c:pt>
                <c:pt idx="455" formatCode="0%">
                  <c:v>0</c:v>
                </c:pt>
                <c:pt idx="456" formatCode="0%">
                  <c:v>0.34399278200819533</c:v>
                </c:pt>
                <c:pt idx="457" formatCode="0%">
                  <c:v>0</c:v>
                </c:pt>
                <c:pt idx="458" formatCode="0%">
                  <c:v>0</c:v>
                </c:pt>
                <c:pt idx="459" formatCode="0%">
                  <c:v>0</c:v>
                </c:pt>
                <c:pt idx="460" formatCode="0%">
                  <c:v>0</c:v>
                </c:pt>
                <c:pt idx="461" formatCode="0%">
                  <c:v>0</c:v>
                </c:pt>
                <c:pt idx="462" formatCode="0%">
                  <c:v>0</c:v>
                </c:pt>
                <c:pt idx="463" formatCode="0%">
                  <c:v>0</c:v>
                </c:pt>
                <c:pt idx="464" formatCode="0%">
                  <c:v>0</c:v>
                </c:pt>
                <c:pt idx="465" formatCode="0%">
                  <c:v>0</c:v>
                </c:pt>
                <c:pt idx="466" formatCode="0%">
                  <c:v>0</c:v>
                </c:pt>
                <c:pt idx="467" formatCode="0%">
                  <c:v>0</c:v>
                </c:pt>
                <c:pt idx="468" formatCode="0%">
                  <c:v>0</c:v>
                </c:pt>
                <c:pt idx="469" formatCode="0%">
                  <c:v>0</c:v>
                </c:pt>
                <c:pt idx="470" formatCode="0%">
                  <c:v>0</c:v>
                </c:pt>
                <c:pt idx="471" formatCode="0%">
                  <c:v>0</c:v>
                </c:pt>
                <c:pt idx="472" formatCode="0%">
                  <c:v>0</c:v>
                </c:pt>
                <c:pt idx="473" formatCode="0%">
                  <c:v>0</c:v>
                </c:pt>
                <c:pt idx="474" formatCode="0%">
                  <c:v>0</c:v>
                </c:pt>
                <c:pt idx="475" formatCode="0%">
                  <c:v>0</c:v>
                </c:pt>
                <c:pt idx="476" formatCode="0%">
                  <c:v>1.4326752539703764</c:v>
                </c:pt>
                <c:pt idx="477" formatCode="0%">
                  <c:v>0</c:v>
                </c:pt>
                <c:pt idx="478" formatCode="0%">
                  <c:v>0</c:v>
                </c:pt>
                <c:pt idx="479" formatCode="0%">
                  <c:v>0</c:v>
                </c:pt>
                <c:pt idx="480" formatCode="0%">
                  <c:v>0</c:v>
                </c:pt>
                <c:pt idx="481" formatCode="0%">
                  <c:v>0</c:v>
                </c:pt>
                <c:pt idx="482" formatCode="0%">
                  <c:v>0</c:v>
                </c:pt>
                <c:pt idx="483" formatCode="0%">
                  <c:v>0</c:v>
                </c:pt>
                <c:pt idx="484" formatCode="0%">
                  <c:v>0</c:v>
                </c:pt>
                <c:pt idx="485" formatCode="0%">
                  <c:v>0</c:v>
                </c:pt>
                <c:pt idx="486" formatCode="0%">
                  <c:v>0</c:v>
                </c:pt>
                <c:pt idx="487" formatCode="0%">
                  <c:v>0</c:v>
                </c:pt>
                <c:pt idx="488" formatCode="0%">
                  <c:v>0</c:v>
                </c:pt>
                <c:pt idx="489" formatCode="0%">
                  <c:v>0</c:v>
                </c:pt>
                <c:pt idx="490" formatCode="0%">
                  <c:v>0</c:v>
                </c:pt>
                <c:pt idx="491" formatCode="0%">
                  <c:v>0</c:v>
                </c:pt>
                <c:pt idx="492" formatCode="0%">
                  <c:v>0</c:v>
                </c:pt>
                <c:pt idx="493" formatCode="0%">
                  <c:v>0</c:v>
                </c:pt>
                <c:pt idx="494" formatCode="0%">
                  <c:v>0</c:v>
                </c:pt>
                <c:pt idx="495" formatCode="0%">
                  <c:v>0</c:v>
                </c:pt>
                <c:pt idx="496" formatCode="0%">
                  <c:v>0</c:v>
                </c:pt>
                <c:pt idx="497" formatCode="0%">
                  <c:v>0</c:v>
                </c:pt>
                <c:pt idx="498" formatCode="0%">
                  <c:v>0</c:v>
                </c:pt>
                <c:pt idx="499" formatCode="0%">
                  <c:v>0</c:v>
                </c:pt>
                <c:pt idx="500" formatCode="0%">
                  <c:v>0</c:v>
                </c:pt>
                <c:pt idx="501" formatCode="0%">
                  <c:v>0</c:v>
                </c:pt>
                <c:pt idx="502" formatCode="0%">
                  <c:v>0</c:v>
                </c:pt>
                <c:pt idx="503" formatCode="0%">
                  <c:v>0</c:v>
                </c:pt>
                <c:pt idx="504" formatCode="0%">
                  <c:v>0</c:v>
                </c:pt>
                <c:pt idx="505" formatCode="0%">
                  <c:v>0</c:v>
                </c:pt>
                <c:pt idx="506" formatCode="0%">
                  <c:v>0</c:v>
                </c:pt>
                <c:pt idx="507" formatCode="0%">
                  <c:v>0</c:v>
                </c:pt>
                <c:pt idx="508" formatCode="0%">
                  <c:v>0</c:v>
                </c:pt>
                <c:pt idx="509" formatCode="0%">
                  <c:v>0</c:v>
                </c:pt>
                <c:pt idx="510" formatCode="0%">
                  <c:v>0</c:v>
                </c:pt>
                <c:pt idx="511" formatCode="0%">
                  <c:v>0</c:v>
                </c:pt>
                <c:pt idx="512" formatCode="0%">
                  <c:v>0</c:v>
                </c:pt>
                <c:pt idx="513" formatCode="0%">
                  <c:v>0</c:v>
                </c:pt>
                <c:pt idx="514" formatCode="0%">
                  <c:v>0</c:v>
                </c:pt>
                <c:pt idx="515" formatCode="0%">
                  <c:v>0</c:v>
                </c:pt>
                <c:pt idx="516" formatCode="0%">
                  <c:v>0</c:v>
                </c:pt>
                <c:pt idx="517" formatCode="0%">
                  <c:v>0.26241049066027861</c:v>
                </c:pt>
                <c:pt idx="518" formatCode="0%">
                  <c:v>0</c:v>
                </c:pt>
                <c:pt idx="519" formatCode="0%">
                  <c:v>0</c:v>
                </c:pt>
                <c:pt idx="520" formatCode="0%">
                  <c:v>1.1840982342347071</c:v>
                </c:pt>
                <c:pt idx="521" formatCode="0%">
                  <c:v>0</c:v>
                </c:pt>
                <c:pt idx="522" formatCode="0%">
                  <c:v>0</c:v>
                </c:pt>
                <c:pt idx="523" formatCode="0%">
                  <c:v>0</c:v>
                </c:pt>
                <c:pt idx="524" formatCode="0%">
                  <c:v>0</c:v>
                </c:pt>
                <c:pt idx="525" formatCode="0%">
                  <c:v>0</c:v>
                </c:pt>
                <c:pt idx="526" formatCode="0%">
                  <c:v>0</c:v>
                </c:pt>
                <c:pt idx="527" formatCode="0%">
                  <c:v>0</c:v>
                </c:pt>
                <c:pt idx="528" formatCode="0%">
                  <c:v>0</c:v>
                </c:pt>
                <c:pt idx="529" formatCode="0%">
                  <c:v>0</c:v>
                </c:pt>
                <c:pt idx="530" formatCode="0%">
                  <c:v>0</c:v>
                </c:pt>
                <c:pt idx="531" formatCode="0%">
                  <c:v>0</c:v>
                </c:pt>
                <c:pt idx="532" formatCode="0%">
                  <c:v>0</c:v>
                </c:pt>
                <c:pt idx="533" formatCode="0%">
                  <c:v>0</c:v>
                </c:pt>
                <c:pt idx="534" formatCode="0%">
                  <c:v>0</c:v>
                </c:pt>
                <c:pt idx="535" formatCode="0%">
                  <c:v>0</c:v>
                </c:pt>
                <c:pt idx="536" formatCode="0%">
                  <c:v>0</c:v>
                </c:pt>
                <c:pt idx="537" formatCode="0%">
                  <c:v>0</c:v>
                </c:pt>
                <c:pt idx="538" formatCode="0%">
                  <c:v>0</c:v>
                </c:pt>
                <c:pt idx="539" formatCode="0%">
                  <c:v>0</c:v>
                </c:pt>
                <c:pt idx="540" formatCode="0%">
                  <c:v>0</c:v>
                </c:pt>
                <c:pt idx="541" formatCode="0%">
                  <c:v>0</c:v>
                </c:pt>
                <c:pt idx="542" formatCode="0%">
                  <c:v>0</c:v>
                </c:pt>
                <c:pt idx="543" formatCode="0%">
                  <c:v>0</c:v>
                </c:pt>
                <c:pt idx="544" formatCode="0%">
                  <c:v>0</c:v>
                </c:pt>
                <c:pt idx="545" formatCode="0%">
                  <c:v>0</c:v>
                </c:pt>
                <c:pt idx="546" formatCode="0%">
                  <c:v>0</c:v>
                </c:pt>
                <c:pt idx="547" formatCode="0%">
                  <c:v>0</c:v>
                </c:pt>
                <c:pt idx="548" formatCode="0%">
                  <c:v>0</c:v>
                </c:pt>
                <c:pt idx="549" formatCode="0%">
                  <c:v>0</c:v>
                </c:pt>
                <c:pt idx="550" formatCode="0%">
                  <c:v>0</c:v>
                </c:pt>
                <c:pt idx="551" formatCode="0%">
                  <c:v>0.30433518963562262</c:v>
                </c:pt>
                <c:pt idx="552" formatCode="0%">
                  <c:v>0</c:v>
                </c:pt>
                <c:pt idx="553" formatCode="0%">
                  <c:v>0</c:v>
                </c:pt>
                <c:pt idx="554" formatCode="0%">
                  <c:v>0</c:v>
                </c:pt>
                <c:pt idx="555" formatCode="0%">
                  <c:v>0</c:v>
                </c:pt>
                <c:pt idx="556" formatCode="0%">
                  <c:v>0</c:v>
                </c:pt>
                <c:pt idx="557" formatCode="0%">
                  <c:v>0</c:v>
                </c:pt>
                <c:pt idx="558" formatCode="0%">
                  <c:v>0</c:v>
                </c:pt>
                <c:pt idx="559" formatCode="0%">
                  <c:v>0</c:v>
                </c:pt>
                <c:pt idx="560" formatCode="0%">
                  <c:v>0</c:v>
                </c:pt>
                <c:pt idx="561" formatCode="0%">
                  <c:v>0</c:v>
                </c:pt>
                <c:pt idx="562" formatCode="0%">
                  <c:v>0</c:v>
                </c:pt>
                <c:pt idx="563" formatCode="0%">
                  <c:v>0</c:v>
                </c:pt>
                <c:pt idx="564" formatCode="0%">
                  <c:v>0</c:v>
                </c:pt>
                <c:pt idx="565" formatCode="0%">
                  <c:v>0</c:v>
                </c:pt>
                <c:pt idx="566" formatCode="0%">
                  <c:v>0.38766520454314152</c:v>
                </c:pt>
                <c:pt idx="567" formatCode="0%">
                  <c:v>0</c:v>
                </c:pt>
                <c:pt idx="568" formatCode="0%">
                  <c:v>0</c:v>
                </c:pt>
                <c:pt idx="569" formatCode="0%">
                  <c:v>0</c:v>
                </c:pt>
                <c:pt idx="570" formatCode="0%">
                  <c:v>0</c:v>
                </c:pt>
                <c:pt idx="571" formatCode="0%">
                  <c:v>0</c:v>
                </c:pt>
                <c:pt idx="572" formatCode="0%">
                  <c:v>0</c:v>
                </c:pt>
                <c:pt idx="573" formatCode="0%">
                  <c:v>0</c:v>
                </c:pt>
                <c:pt idx="574" formatCode="0%">
                  <c:v>0</c:v>
                </c:pt>
                <c:pt idx="575" formatCode="0%">
                  <c:v>0</c:v>
                </c:pt>
                <c:pt idx="576" formatCode="0%">
                  <c:v>0</c:v>
                </c:pt>
                <c:pt idx="577" formatCode="0%">
                  <c:v>0</c:v>
                </c:pt>
                <c:pt idx="578" formatCode="0%">
                  <c:v>0</c:v>
                </c:pt>
                <c:pt idx="579" formatCode="0%">
                  <c:v>0</c:v>
                </c:pt>
                <c:pt idx="580" formatCode="0%">
                  <c:v>0</c:v>
                </c:pt>
                <c:pt idx="581" formatCode="0%">
                  <c:v>0</c:v>
                </c:pt>
                <c:pt idx="582" formatCode="0%">
                  <c:v>0</c:v>
                </c:pt>
                <c:pt idx="583" formatCode="0%">
                  <c:v>0</c:v>
                </c:pt>
                <c:pt idx="584" formatCode="0%">
                  <c:v>0</c:v>
                </c:pt>
                <c:pt idx="585" formatCode="0%">
                  <c:v>0</c:v>
                </c:pt>
                <c:pt idx="586" formatCode="0%">
                  <c:v>0</c:v>
                </c:pt>
                <c:pt idx="587" formatCode="0%">
                  <c:v>0</c:v>
                </c:pt>
                <c:pt idx="588" formatCode="0%">
                  <c:v>0</c:v>
                </c:pt>
                <c:pt idx="589" formatCode="0%">
                  <c:v>0</c:v>
                </c:pt>
                <c:pt idx="590" formatCode="0%">
                  <c:v>0</c:v>
                </c:pt>
                <c:pt idx="591" formatCode="0%">
                  <c:v>0.52923966277240053</c:v>
                </c:pt>
                <c:pt idx="592" formatCode="0%">
                  <c:v>0</c:v>
                </c:pt>
                <c:pt idx="593" formatCode="0%">
                  <c:v>0</c:v>
                </c:pt>
                <c:pt idx="594" formatCode="0%">
                  <c:v>1.2385328235195072</c:v>
                </c:pt>
                <c:pt idx="595" formatCode="0%">
                  <c:v>0</c:v>
                </c:pt>
                <c:pt idx="596" formatCode="0%">
                  <c:v>0</c:v>
                </c:pt>
                <c:pt idx="597" formatCode="0%">
                  <c:v>0</c:v>
                </c:pt>
                <c:pt idx="598" formatCode="0%">
                  <c:v>0</c:v>
                </c:pt>
                <c:pt idx="599" formatCode="0%">
                  <c:v>0</c:v>
                </c:pt>
                <c:pt idx="600" formatCode="0%">
                  <c:v>0</c:v>
                </c:pt>
                <c:pt idx="601" formatCode="0%">
                  <c:v>0</c:v>
                </c:pt>
                <c:pt idx="602" formatCode="0%">
                  <c:v>0</c:v>
                </c:pt>
                <c:pt idx="603" formatCode="0%">
                  <c:v>0</c:v>
                </c:pt>
                <c:pt idx="604" formatCode="0%">
                  <c:v>0</c:v>
                </c:pt>
                <c:pt idx="605" formatCode="0%">
                  <c:v>0</c:v>
                </c:pt>
                <c:pt idx="606" formatCode="0%">
                  <c:v>0</c:v>
                </c:pt>
                <c:pt idx="607" formatCode="0%">
                  <c:v>0</c:v>
                </c:pt>
                <c:pt idx="608" formatCode="0%">
                  <c:v>0</c:v>
                </c:pt>
                <c:pt idx="609" formatCode="0%">
                  <c:v>0</c:v>
                </c:pt>
                <c:pt idx="610" formatCode="0%">
                  <c:v>0</c:v>
                </c:pt>
                <c:pt idx="611" formatCode="0%">
                  <c:v>0</c:v>
                </c:pt>
                <c:pt idx="612" formatCode="0%">
                  <c:v>0</c:v>
                </c:pt>
                <c:pt idx="613" formatCode="0%">
                  <c:v>0</c:v>
                </c:pt>
                <c:pt idx="614" formatCode="0%">
                  <c:v>0</c:v>
                </c:pt>
                <c:pt idx="615" formatCode="0%">
                  <c:v>0</c:v>
                </c:pt>
                <c:pt idx="616" formatCode="0%">
                  <c:v>0</c:v>
                </c:pt>
                <c:pt idx="617" formatCode="0%">
                  <c:v>0</c:v>
                </c:pt>
                <c:pt idx="618" formatCode="0%">
                  <c:v>0</c:v>
                </c:pt>
                <c:pt idx="619" formatCode="0%">
                  <c:v>0</c:v>
                </c:pt>
                <c:pt idx="620" formatCode="0%">
                  <c:v>0</c:v>
                </c:pt>
                <c:pt idx="621" formatCode="0%">
                  <c:v>0</c:v>
                </c:pt>
                <c:pt idx="622" formatCode="0%">
                  <c:v>0</c:v>
                </c:pt>
                <c:pt idx="623" formatCode="0%">
                  <c:v>0.30156861593532791</c:v>
                </c:pt>
                <c:pt idx="624" formatCode="0%">
                  <c:v>0</c:v>
                </c:pt>
                <c:pt idx="625" formatCode="0%">
                  <c:v>0</c:v>
                </c:pt>
                <c:pt idx="626" formatCode="0%">
                  <c:v>0</c:v>
                </c:pt>
                <c:pt idx="627" formatCode="0%">
                  <c:v>0</c:v>
                </c:pt>
                <c:pt idx="628" formatCode="0%">
                  <c:v>0</c:v>
                </c:pt>
                <c:pt idx="629" formatCode="0%">
                  <c:v>0</c:v>
                </c:pt>
                <c:pt idx="630" formatCode="0%">
                  <c:v>0</c:v>
                </c:pt>
                <c:pt idx="631" formatCode="0%">
                  <c:v>0</c:v>
                </c:pt>
                <c:pt idx="632" formatCode="0%">
                  <c:v>0</c:v>
                </c:pt>
                <c:pt idx="633" formatCode="0%">
                  <c:v>0</c:v>
                </c:pt>
                <c:pt idx="634" formatCode="0%">
                  <c:v>0</c:v>
                </c:pt>
                <c:pt idx="635" formatCode="0%">
                  <c:v>0</c:v>
                </c:pt>
                <c:pt idx="636" formatCode="0%">
                  <c:v>0</c:v>
                </c:pt>
                <c:pt idx="637" formatCode="0%">
                  <c:v>0</c:v>
                </c:pt>
                <c:pt idx="638" formatCode="0%">
                  <c:v>0</c:v>
                </c:pt>
                <c:pt idx="639" formatCode="0%">
                  <c:v>0</c:v>
                </c:pt>
                <c:pt idx="640" formatCode="0%">
                  <c:v>0</c:v>
                </c:pt>
                <c:pt idx="641" formatCode="0%">
                  <c:v>0</c:v>
                </c:pt>
                <c:pt idx="642" formatCode="0%">
                  <c:v>0.30009699876686929</c:v>
                </c:pt>
                <c:pt idx="643" formatCode="0%">
                  <c:v>0</c:v>
                </c:pt>
                <c:pt idx="644" formatCode="0%">
                  <c:v>0</c:v>
                </c:pt>
                <c:pt idx="645" formatCode="0%">
                  <c:v>0</c:v>
                </c:pt>
                <c:pt idx="646" formatCode="0%">
                  <c:v>0</c:v>
                </c:pt>
                <c:pt idx="647" formatCode="0%">
                  <c:v>0.387506806180135</c:v>
                </c:pt>
                <c:pt idx="648" formatCode="0%">
                  <c:v>0</c:v>
                </c:pt>
                <c:pt idx="649" formatCode="0%">
                  <c:v>0</c:v>
                </c:pt>
                <c:pt idx="650" formatCode="0%">
                  <c:v>0</c:v>
                </c:pt>
                <c:pt idx="651" formatCode="0%">
                  <c:v>0</c:v>
                </c:pt>
                <c:pt idx="652" formatCode="0%">
                  <c:v>0</c:v>
                </c:pt>
                <c:pt idx="653" formatCode="0%">
                  <c:v>0.25826809136987877</c:v>
                </c:pt>
                <c:pt idx="654" formatCode="0%">
                  <c:v>0</c:v>
                </c:pt>
                <c:pt idx="655" formatCode="0%">
                  <c:v>0</c:v>
                </c:pt>
                <c:pt idx="656" formatCode="0%">
                  <c:v>0</c:v>
                </c:pt>
                <c:pt idx="657" formatCode="0%">
                  <c:v>0</c:v>
                </c:pt>
                <c:pt idx="658" formatCode="0%">
                  <c:v>0</c:v>
                </c:pt>
                <c:pt idx="659" formatCode="0%">
                  <c:v>0</c:v>
                </c:pt>
                <c:pt idx="660" formatCode="0%">
                  <c:v>0</c:v>
                </c:pt>
                <c:pt idx="661" formatCode="0%">
                  <c:v>0</c:v>
                </c:pt>
                <c:pt idx="662" formatCode="0%">
                  <c:v>0</c:v>
                </c:pt>
                <c:pt idx="663" formatCode="0%">
                  <c:v>0</c:v>
                </c:pt>
                <c:pt idx="664" formatCode="0%">
                  <c:v>0</c:v>
                </c:pt>
                <c:pt idx="665" formatCode="0%">
                  <c:v>0</c:v>
                </c:pt>
                <c:pt idx="666" formatCode="0%">
                  <c:v>0</c:v>
                </c:pt>
                <c:pt idx="667" formatCode="0%">
                  <c:v>0</c:v>
                </c:pt>
                <c:pt idx="668" formatCode="0%">
                  <c:v>0</c:v>
                </c:pt>
                <c:pt idx="669" formatCode="0%">
                  <c:v>0</c:v>
                </c:pt>
                <c:pt idx="670" formatCode="0%">
                  <c:v>0</c:v>
                </c:pt>
                <c:pt idx="671" formatCode="0%">
                  <c:v>0</c:v>
                </c:pt>
                <c:pt idx="672" formatCode="0%">
                  <c:v>0</c:v>
                </c:pt>
                <c:pt idx="673" formatCode="0%">
                  <c:v>0</c:v>
                </c:pt>
                <c:pt idx="674" formatCode="0%">
                  <c:v>0</c:v>
                </c:pt>
                <c:pt idx="675" formatCode="0%">
                  <c:v>1.3206886097938244</c:v>
                </c:pt>
                <c:pt idx="676" formatCode="0%">
                  <c:v>0</c:v>
                </c:pt>
                <c:pt idx="677" formatCode="0%">
                  <c:v>0.32370153474917351</c:v>
                </c:pt>
                <c:pt idx="678" formatCode="0%">
                  <c:v>0</c:v>
                </c:pt>
                <c:pt idx="679" formatCode="0%">
                  <c:v>0</c:v>
                </c:pt>
                <c:pt idx="680" formatCode="0%">
                  <c:v>0</c:v>
                </c:pt>
                <c:pt idx="681" formatCode="0%">
                  <c:v>0</c:v>
                </c:pt>
                <c:pt idx="682" formatCode="0%">
                  <c:v>0</c:v>
                </c:pt>
                <c:pt idx="683" formatCode="0%">
                  <c:v>0</c:v>
                </c:pt>
                <c:pt idx="684" formatCode="0%">
                  <c:v>0</c:v>
                </c:pt>
                <c:pt idx="685" formatCode="0%">
                  <c:v>0</c:v>
                </c:pt>
                <c:pt idx="686" formatCode="0%">
                  <c:v>0</c:v>
                </c:pt>
                <c:pt idx="687" formatCode="0%">
                  <c:v>0</c:v>
                </c:pt>
                <c:pt idx="688" formatCode="0%">
                  <c:v>0</c:v>
                </c:pt>
                <c:pt idx="689" formatCode="0%">
                  <c:v>0</c:v>
                </c:pt>
                <c:pt idx="690" formatCode="0%">
                  <c:v>0</c:v>
                </c:pt>
                <c:pt idx="691" formatCode="0%">
                  <c:v>0</c:v>
                </c:pt>
                <c:pt idx="692" formatCode="0%">
                  <c:v>0.87038385053877421</c:v>
                </c:pt>
                <c:pt idx="693" formatCode="0%">
                  <c:v>0</c:v>
                </c:pt>
                <c:pt idx="694" formatCode="0%">
                  <c:v>0</c:v>
                </c:pt>
                <c:pt idx="695" formatCode="0%">
                  <c:v>0</c:v>
                </c:pt>
                <c:pt idx="696" formatCode="0%">
                  <c:v>0</c:v>
                </c:pt>
                <c:pt idx="697" formatCode="0%">
                  <c:v>0</c:v>
                </c:pt>
                <c:pt idx="698" formatCode="0%">
                  <c:v>0</c:v>
                </c:pt>
                <c:pt idx="699" formatCode="0%">
                  <c:v>0</c:v>
                </c:pt>
                <c:pt idx="700" formatCode="0%">
                  <c:v>0</c:v>
                </c:pt>
                <c:pt idx="701" formatCode="0%">
                  <c:v>0</c:v>
                </c:pt>
                <c:pt idx="702" formatCode="0%">
                  <c:v>0</c:v>
                </c:pt>
                <c:pt idx="703" formatCode="0%">
                  <c:v>0</c:v>
                </c:pt>
                <c:pt idx="704" formatCode="0%">
                  <c:v>0</c:v>
                </c:pt>
                <c:pt idx="705" formatCode="0%">
                  <c:v>0</c:v>
                </c:pt>
                <c:pt idx="706" formatCode="0%">
                  <c:v>0</c:v>
                </c:pt>
                <c:pt idx="707" formatCode="0%">
                  <c:v>0</c:v>
                </c:pt>
                <c:pt idx="708" formatCode="0%">
                  <c:v>0</c:v>
                </c:pt>
                <c:pt idx="709" formatCode="0%">
                  <c:v>0</c:v>
                </c:pt>
                <c:pt idx="710" formatCode="0%">
                  <c:v>0.45614078646592998</c:v>
                </c:pt>
                <c:pt idx="711" formatCode="0%">
                  <c:v>0</c:v>
                </c:pt>
                <c:pt idx="712" formatCode="0%">
                  <c:v>0</c:v>
                </c:pt>
                <c:pt idx="713" formatCode="0%">
                  <c:v>0</c:v>
                </c:pt>
                <c:pt idx="714" formatCode="0%">
                  <c:v>0</c:v>
                </c:pt>
                <c:pt idx="715" formatCode="0%">
                  <c:v>0.45175472163405528</c:v>
                </c:pt>
                <c:pt idx="716" formatCode="0%">
                  <c:v>0</c:v>
                </c:pt>
                <c:pt idx="717" formatCode="0%">
                  <c:v>0</c:v>
                </c:pt>
                <c:pt idx="718" formatCode="0%">
                  <c:v>0</c:v>
                </c:pt>
                <c:pt idx="719" formatCode="0%">
                  <c:v>0</c:v>
                </c:pt>
                <c:pt idx="720" formatCode="0%">
                  <c:v>0</c:v>
                </c:pt>
                <c:pt idx="721" formatCode="0%">
                  <c:v>0</c:v>
                </c:pt>
                <c:pt idx="722" formatCode="0%">
                  <c:v>0</c:v>
                </c:pt>
                <c:pt idx="723" formatCode="0%">
                  <c:v>0</c:v>
                </c:pt>
                <c:pt idx="724" formatCode="0%">
                  <c:v>0</c:v>
                </c:pt>
                <c:pt idx="725" formatCode="0%">
                  <c:v>0</c:v>
                </c:pt>
                <c:pt idx="726" formatCode="0%">
                  <c:v>0</c:v>
                </c:pt>
                <c:pt idx="727" formatCode="0%">
                  <c:v>0</c:v>
                </c:pt>
                <c:pt idx="728" formatCode="0%">
                  <c:v>0</c:v>
                </c:pt>
                <c:pt idx="729" formatCode="0%">
                  <c:v>0.62289378937858464</c:v>
                </c:pt>
                <c:pt idx="730" formatCode="0%">
                  <c:v>0</c:v>
                </c:pt>
                <c:pt idx="731" formatCode="0%">
                  <c:v>0</c:v>
                </c:pt>
                <c:pt idx="732" formatCode="0%">
                  <c:v>0</c:v>
                </c:pt>
                <c:pt idx="733" formatCode="0%">
                  <c:v>0</c:v>
                </c:pt>
                <c:pt idx="734" formatCode="0%">
                  <c:v>0</c:v>
                </c:pt>
                <c:pt idx="735" formatCode="0%">
                  <c:v>0</c:v>
                </c:pt>
                <c:pt idx="736" formatCode="0%">
                  <c:v>0</c:v>
                </c:pt>
                <c:pt idx="737" formatCode="0%">
                  <c:v>0.30663848370289948</c:v>
                </c:pt>
                <c:pt idx="738" formatCode="0%">
                  <c:v>0</c:v>
                </c:pt>
                <c:pt idx="739" formatCode="0%">
                  <c:v>0.40614278624569894</c:v>
                </c:pt>
                <c:pt idx="740" formatCode="0%">
                  <c:v>0</c:v>
                </c:pt>
                <c:pt idx="741" formatCode="0%">
                  <c:v>0</c:v>
                </c:pt>
                <c:pt idx="742" formatCode="0%">
                  <c:v>0</c:v>
                </c:pt>
                <c:pt idx="743" formatCode="0%">
                  <c:v>0</c:v>
                </c:pt>
                <c:pt idx="744" formatCode="0%">
                  <c:v>0</c:v>
                </c:pt>
                <c:pt idx="745" formatCode="0%">
                  <c:v>0.38045182311873987</c:v>
                </c:pt>
                <c:pt idx="746" formatCode="0%">
                  <c:v>0</c:v>
                </c:pt>
                <c:pt idx="747" formatCode="0%">
                  <c:v>0</c:v>
                </c:pt>
                <c:pt idx="748" formatCode="0%">
                  <c:v>0</c:v>
                </c:pt>
                <c:pt idx="749" formatCode="0%">
                  <c:v>0</c:v>
                </c:pt>
                <c:pt idx="750" formatCode="0%">
                  <c:v>0</c:v>
                </c:pt>
                <c:pt idx="751" formatCode="0%">
                  <c:v>0</c:v>
                </c:pt>
                <c:pt idx="752" formatCode="0%">
                  <c:v>0</c:v>
                </c:pt>
                <c:pt idx="753" formatCode="0%">
                  <c:v>0</c:v>
                </c:pt>
                <c:pt idx="754" formatCode="0%">
                  <c:v>0.79500320845593764</c:v>
                </c:pt>
                <c:pt idx="755" formatCode="0%">
                  <c:v>0</c:v>
                </c:pt>
                <c:pt idx="756" formatCode="0%">
                  <c:v>0</c:v>
                </c:pt>
                <c:pt idx="757" formatCode="0%">
                  <c:v>0.35235595759755084</c:v>
                </c:pt>
                <c:pt idx="758" formatCode="0%">
                  <c:v>0</c:v>
                </c:pt>
                <c:pt idx="759" formatCode="0%">
                  <c:v>0</c:v>
                </c:pt>
                <c:pt idx="760" formatCode="0%">
                  <c:v>0</c:v>
                </c:pt>
                <c:pt idx="761" formatCode="0%">
                  <c:v>0</c:v>
                </c:pt>
                <c:pt idx="762" formatCode="0%">
                  <c:v>0</c:v>
                </c:pt>
                <c:pt idx="763" formatCode="0%">
                  <c:v>0</c:v>
                </c:pt>
                <c:pt idx="764" formatCode="0%">
                  <c:v>0</c:v>
                </c:pt>
                <c:pt idx="765" formatCode="0%">
                  <c:v>0</c:v>
                </c:pt>
                <c:pt idx="766" formatCode="0%">
                  <c:v>0</c:v>
                </c:pt>
                <c:pt idx="767" formatCode="0%">
                  <c:v>0</c:v>
                </c:pt>
                <c:pt idx="768" formatCode="0%">
                  <c:v>0</c:v>
                </c:pt>
                <c:pt idx="769" formatCode="0%">
                  <c:v>0</c:v>
                </c:pt>
                <c:pt idx="770" formatCode="0%">
                  <c:v>0</c:v>
                </c:pt>
                <c:pt idx="771" formatCode="0%">
                  <c:v>0</c:v>
                </c:pt>
                <c:pt idx="772" formatCode="0%">
                  <c:v>0.37180710296504826</c:v>
                </c:pt>
                <c:pt idx="773" formatCode="0%">
                  <c:v>0</c:v>
                </c:pt>
                <c:pt idx="774" formatCode="0%">
                  <c:v>0</c:v>
                </c:pt>
                <c:pt idx="775" formatCode="0%">
                  <c:v>0</c:v>
                </c:pt>
                <c:pt idx="776" formatCode="0%">
                  <c:v>0</c:v>
                </c:pt>
                <c:pt idx="777" formatCode="0%">
                  <c:v>0</c:v>
                </c:pt>
                <c:pt idx="778" formatCode="0%">
                  <c:v>0</c:v>
                </c:pt>
                <c:pt idx="779" formatCode="0%">
                  <c:v>0</c:v>
                </c:pt>
                <c:pt idx="780" formatCode="0%">
                  <c:v>0.69377797677213016</c:v>
                </c:pt>
                <c:pt idx="781" formatCode="0%">
                  <c:v>0</c:v>
                </c:pt>
                <c:pt idx="782" formatCode="0%">
                  <c:v>0</c:v>
                </c:pt>
                <c:pt idx="783" formatCode="0%">
                  <c:v>0</c:v>
                </c:pt>
                <c:pt idx="784" formatCode="0%">
                  <c:v>0</c:v>
                </c:pt>
                <c:pt idx="785" formatCode="0%">
                  <c:v>0</c:v>
                </c:pt>
                <c:pt idx="786" formatCode="0%">
                  <c:v>0</c:v>
                </c:pt>
                <c:pt idx="787" formatCode="0%">
                  <c:v>0</c:v>
                </c:pt>
                <c:pt idx="788" formatCode="0%">
                  <c:v>0</c:v>
                </c:pt>
                <c:pt idx="789" formatCode="0%">
                  <c:v>0</c:v>
                </c:pt>
                <c:pt idx="790" formatCode="0%">
                  <c:v>0</c:v>
                </c:pt>
                <c:pt idx="791" formatCode="0%">
                  <c:v>0</c:v>
                </c:pt>
                <c:pt idx="792" formatCode="0%">
                  <c:v>0</c:v>
                </c:pt>
                <c:pt idx="793" formatCode="0%">
                  <c:v>0</c:v>
                </c:pt>
                <c:pt idx="794" formatCode="0%">
                  <c:v>0</c:v>
                </c:pt>
                <c:pt idx="795" formatCode="0%">
                  <c:v>0</c:v>
                </c:pt>
                <c:pt idx="796" formatCode="0%">
                  <c:v>0</c:v>
                </c:pt>
                <c:pt idx="797" formatCode="0%">
                  <c:v>0</c:v>
                </c:pt>
                <c:pt idx="798" formatCode="0%">
                  <c:v>0</c:v>
                </c:pt>
                <c:pt idx="799" formatCode="0%">
                  <c:v>0</c:v>
                </c:pt>
                <c:pt idx="800" formatCode="0%">
                  <c:v>0</c:v>
                </c:pt>
                <c:pt idx="801" formatCode="0%">
                  <c:v>0</c:v>
                </c:pt>
                <c:pt idx="802" formatCode="0%">
                  <c:v>0</c:v>
                </c:pt>
                <c:pt idx="803" formatCode="0%">
                  <c:v>0</c:v>
                </c:pt>
                <c:pt idx="804" formatCode="0%">
                  <c:v>0</c:v>
                </c:pt>
                <c:pt idx="805" formatCode="0%">
                  <c:v>0</c:v>
                </c:pt>
                <c:pt idx="806" formatCode="0%">
                  <c:v>0</c:v>
                </c:pt>
                <c:pt idx="807" formatCode="0%">
                  <c:v>0</c:v>
                </c:pt>
                <c:pt idx="808" formatCode="0%">
                  <c:v>0</c:v>
                </c:pt>
                <c:pt idx="809" formatCode="0%">
                  <c:v>0</c:v>
                </c:pt>
                <c:pt idx="810" formatCode="0%">
                  <c:v>0.65115590907634824</c:v>
                </c:pt>
                <c:pt idx="811" formatCode="0%">
                  <c:v>0</c:v>
                </c:pt>
                <c:pt idx="812" formatCode="0%">
                  <c:v>0</c:v>
                </c:pt>
                <c:pt idx="813" formatCode="0%">
                  <c:v>0</c:v>
                </c:pt>
                <c:pt idx="814" formatCode="0%">
                  <c:v>0</c:v>
                </c:pt>
                <c:pt idx="815" formatCode="0%">
                  <c:v>0</c:v>
                </c:pt>
                <c:pt idx="816" formatCode="0%">
                  <c:v>0</c:v>
                </c:pt>
                <c:pt idx="817" formatCode="0%">
                  <c:v>0</c:v>
                </c:pt>
                <c:pt idx="818" formatCode="0%">
                  <c:v>0</c:v>
                </c:pt>
                <c:pt idx="819" formatCode="0%">
                  <c:v>0</c:v>
                </c:pt>
                <c:pt idx="820" formatCode="0%">
                  <c:v>0</c:v>
                </c:pt>
                <c:pt idx="821" formatCode="0%">
                  <c:v>0</c:v>
                </c:pt>
                <c:pt idx="822" formatCode="0%">
                  <c:v>0</c:v>
                </c:pt>
                <c:pt idx="823" formatCode="0%">
                  <c:v>0</c:v>
                </c:pt>
                <c:pt idx="824" formatCode="0%">
                  <c:v>1.9419637957743023</c:v>
                </c:pt>
                <c:pt idx="825" formatCode="0%">
                  <c:v>0</c:v>
                </c:pt>
                <c:pt idx="826" formatCode="0%">
                  <c:v>0</c:v>
                </c:pt>
                <c:pt idx="827" formatCode="0%">
                  <c:v>0</c:v>
                </c:pt>
                <c:pt idx="828" formatCode="0%">
                  <c:v>0</c:v>
                </c:pt>
                <c:pt idx="829" formatCode="0%">
                  <c:v>0</c:v>
                </c:pt>
                <c:pt idx="830" formatCode="0%">
                  <c:v>0</c:v>
                </c:pt>
                <c:pt idx="831" formatCode="0%">
                  <c:v>0.95259126852704579</c:v>
                </c:pt>
                <c:pt idx="832" formatCode="0%">
                  <c:v>0</c:v>
                </c:pt>
                <c:pt idx="833" formatCode="0%">
                  <c:v>0</c:v>
                </c:pt>
                <c:pt idx="834" formatCode="0%">
                  <c:v>0</c:v>
                </c:pt>
                <c:pt idx="835" formatCode="0%">
                  <c:v>0</c:v>
                </c:pt>
                <c:pt idx="836" formatCode="0%">
                  <c:v>0</c:v>
                </c:pt>
                <c:pt idx="837" formatCode="0%">
                  <c:v>0.27323487773983507</c:v>
                </c:pt>
                <c:pt idx="838" formatCode="0%">
                  <c:v>0</c:v>
                </c:pt>
                <c:pt idx="839" formatCode="0%">
                  <c:v>0</c:v>
                </c:pt>
                <c:pt idx="840" formatCode="0%">
                  <c:v>0</c:v>
                </c:pt>
                <c:pt idx="841" formatCode="0%">
                  <c:v>0.5675153203094272</c:v>
                </c:pt>
                <c:pt idx="842" formatCode="0%">
                  <c:v>0</c:v>
                </c:pt>
                <c:pt idx="843" formatCode="0%">
                  <c:v>0</c:v>
                </c:pt>
                <c:pt idx="844" formatCode="0%">
                  <c:v>0</c:v>
                </c:pt>
                <c:pt idx="845" formatCode="0%">
                  <c:v>0</c:v>
                </c:pt>
                <c:pt idx="846" formatCode="0%">
                  <c:v>0</c:v>
                </c:pt>
                <c:pt idx="847" formatCode="0%">
                  <c:v>0</c:v>
                </c:pt>
                <c:pt idx="848" formatCode="0%">
                  <c:v>0</c:v>
                </c:pt>
                <c:pt idx="849" formatCode="0%">
                  <c:v>0</c:v>
                </c:pt>
                <c:pt idx="850" formatCode="0%">
                  <c:v>0</c:v>
                </c:pt>
                <c:pt idx="851" formatCode="0%">
                  <c:v>0</c:v>
                </c:pt>
                <c:pt idx="852" formatCode="0%">
                  <c:v>0</c:v>
                </c:pt>
                <c:pt idx="853" formatCode="0%">
                  <c:v>0</c:v>
                </c:pt>
                <c:pt idx="854" formatCode="0%">
                  <c:v>0</c:v>
                </c:pt>
                <c:pt idx="855" formatCode="0%">
                  <c:v>0</c:v>
                </c:pt>
                <c:pt idx="856" formatCode="0%">
                  <c:v>1.0913675835586252</c:v>
                </c:pt>
                <c:pt idx="857" formatCode="0%">
                  <c:v>0</c:v>
                </c:pt>
                <c:pt idx="858" formatCode="0%">
                  <c:v>0</c:v>
                </c:pt>
                <c:pt idx="859" formatCode="0%">
                  <c:v>0</c:v>
                </c:pt>
                <c:pt idx="860" formatCode="0%">
                  <c:v>0</c:v>
                </c:pt>
                <c:pt idx="861" formatCode="0%">
                  <c:v>0</c:v>
                </c:pt>
                <c:pt idx="862" formatCode="0%">
                  <c:v>0</c:v>
                </c:pt>
                <c:pt idx="863" formatCode="0%">
                  <c:v>0</c:v>
                </c:pt>
                <c:pt idx="864" formatCode="0%">
                  <c:v>0</c:v>
                </c:pt>
                <c:pt idx="865" formatCode="0%">
                  <c:v>0</c:v>
                </c:pt>
                <c:pt idx="866" formatCode="0%">
                  <c:v>0</c:v>
                </c:pt>
                <c:pt idx="867" formatCode="0%">
                  <c:v>0</c:v>
                </c:pt>
                <c:pt idx="868" formatCode="0%">
                  <c:v>0</c:v>
                </c:pt>
                <c:pt idx="869" formatCode="0%">
                  <c:v>0</c:v>
                </c:pt>
                <c:pt idx="870" formatCode="0%">
                  <c:v>0.34132909112359078</c:v>
                </c:pt>
                <c:pt idx="871" formatCode="0%">
                  <c:v>0</c:v>
                </c:pt>
                <c:pt idx="872" formatCode="0%">
                  <c:v>0</c:v>
                </c:pt>
                <c:pt idx="873" formatCode="0%">
                  <c:v>0</c:v>
                </c:pt>
                <c:pt idx="874" formatCode="0%">
                  <c:v>0</c:v>
                </c:pt>
                <c:pt idx="875" formatCode="0%">
                  <c:v>0</c:v>
                </c:pt>
                <c:pt idx="876" formatCode="0%">
                  <c:v>0</c:v>
                </c:pt>
                <c:pt idx="877" formatCode="0%">
                  <c:v>0</c:v>
                </c:pt>
                <c:pt idx="878" formatCode="0%">
                  <c:v>0</c:v>
                </c:pt>
                <c:pt idx="879" formatCode="0%">
                  <c:v>0</c:v>
                </c:pt>
                <c:pt idx="880" formatCode="0%">
                  <c:v>0</c:v>
                </c:pt>
                <c:pt idx="881" formatCode="0%">
                  <c:v>0</c:v>
                </c:pt>
                <c:pt idx="882" formatCode="0%">
                  <c:v>0</c:v>
                </c:pt>
                <c:pt idx="883" formatCode="0%">
                  <c:v>0.31041905165345363</c:v>
                </c:pt>
                <c:pt idx="884" formatCode="0%">
                  <c:v>0</c:v>
                </c:pt>
                <c:pt idx="885" formatCode="0%">
                  <c:v>0</c:v>
                </c:pt>
                <c:pt idx="886" formatCode="0%">
                  <c:v>0</c:v>
                </c:pt>
                <c:pt idx="887" formatCode="0%">
                  <c:v>0</c:v>
                </c:pt>
                <c:pt idx="888" formatCode="0%">
                  <c:v>0</c:v>
                </c:pt>
                <c:pt idx="889" formatCode="0%">
                  <c:v>0</c:v>
                </c:pt>
                <c:pt idx="890" formatCode="0%">
                  <c:v>0</c:v>
                </c:pt>
                <c:pt idx="891" formatCode="0%">
                  <c:v>0</c:v>
                </c:pt>
                <c:pt idx="892" formatCode="0%">
                  <c:v>0</c:v>
                </c:pt>
                <c:pt idx="893" formatCode="0%">
                  <c:v>0</c:v>
                </c:pt>
                <c:pt idx="894" formatCode="0%">
                  <c:v>0</c:v>
                </c:pt>
                <c:pt idx="895" formatCode="0%">
                  <c:v>0</c:v>
                </c:pt>
                <c:pt idx="896" formatCode="0%">
                  <c:v>0.34151641408537148</c:v>
                </c:pt>
                <c:pt idx="897" formatCode="0%">
                  <c:v>0</c:v>
                </c:pt>
                <c:pt idx="898" formatCode="0%">
                  <c:v>0</c:v>
                </c:pt>
                <c:pt idx="899" formatCode="0%">
                  <c:v>0</c:v>
                </c:pt>
                <c:pt idx="900" formatCode="0%">
                  <c:v>0</c:v>
                </c:pt>
                <c:pt idx="901" formatCode="0%">
                  <c:v>0</c:v>
                </c:pt>
                <c:pt idx="902" formatCode="0%">
                  <c:v>0</c:v>
                </c:pt>
                <c:pt idx="903" formatCode="0%">
                  <c:v>0</c:v>
                </c:pt>
                <c:pt idx="904" formatCode="0%">
                  <c:v>0</c:v>
                </c:pt>
                <c:pt idx="905" formatCode="0%">
                  <c:v>0</c:v>
                </c:pt>
                <c:pt idx="906" formatCode="0%">
                  <c:v>0</c:v>
                </c:pt>
                <c:pt idx="907" formatCode="0%">
                  <c:v>0</c:v>
                </c:pt>
                <c:pt idx="908" formatCode="0%">
                  <c:v>0</c:v>
                </c:pt>
                <c:pt idx="909" formatCode="0%">
                  <c:v>0</c:v>
                </c:pt>
                <c:pt idx="910" formatCode="0%">
                  <c:v>0</c:v>
                </c:pt>
                <c:pt idx="911" formatCode="0%">
                  <c:v>0</c:v>
                </c:pt>
                <c:pt idx="912" formatCode="0%">
                  <c:v>0</c:v>
                </c:pt>
                <c:pt idx="913" formatCode="0%">
                  <c:v>0</c:v>
                </c:pt>
                <c:pt idx="914" formatCode="0%">
                  <c:v>0</c:v>
                </c:pt>
                <c:pt idx="915" formatCode="0%">
                  <c:v>0</c:v>
                </c:pt>
                <c:pt idx="916" formatCode="0%">
                  <c:v>0</c:v>
                </c:pt>
                <c:pt idx="917" formatCode="0%">
                  <c:v>0</c:v>
                </c:pt>
                <c:pt idx="918" formatCode="0%">
                  <c:v>0.50926512879922836</c:v>
                </c:pt>
                <c:pt idx="919" formatCode="0%">
                  <c:v>0</c:v>
                </c:pt>
                <c:pt idx="920" formatCode="0%">
                  <c:v>0</c:v>
                </c:pt>
                <c:pt idx="921" formatCode="0%">
                  <c:v>0</c:v>
                </c:pt>
                <c:pt idx="922" formatCode="0%">
                  <c:v>0</c:v>
                </c:pt>
                <c:pt idx="923" formatCode="0%">
                  <c:v>0</c:v>
                </c:pt>
                <c:pt idx="924" formatCode="0%">
                  <c:v>0</c:v>
                </c:pt>
                <c:pt idx="925" formatCode="0%">
                  <c:v>0</c:v>
                </c:pt>
                <c:pt idx="926" formatCode="0%">
                  <c:v>0</c:v>
                </c:pt>
                <c:pt idx="927" formatCode="0%">
                  <c:v>0</c:v>
                </c:pt>
                <c:pt idx="928" formatCode="0%">
                  <c:v>0.88862448234828117</c:v>
                </c:pt>
                <c:pt idx="929" formatCode="0%">
                  <c:v>0</c:v>
                </c:pt>
                <c:pt idx="930" formatCode="0%">
                  <c:v>0</c:v>
                </c:pt>
                <c:pt idx="931" formatCode="0%">
                  <c:v>0</c:v>
                </c:pt>
                <c:pt idx="932" formatCode="0%">
                  <c:v>0</c:v>
                </c:pt>
                <c:pt idx="933" formatCode="0%">
                  <c:v>0</c:v>
                </c:pt>
                <c:pt idx="934" formatCode="0%">
                  <c:v>0</c:v>
                </c:pt>
                <c:pt idx="935" formatCode="0%">
                  <c:v>0</c:v>
                </c:pt>
                <c:pt idx="936" formatCode="0%">
                  <c:v>0.75837488192956382</c:v>
                </c:pt>
                <c:pt idx="937" formatCode="0%">
                  <c:v>0</c:v>
                </c:pt>
                <c:pt idx="938" formatCode="0%">
                  <c:v>0</c:v>
                </c:pt>
                <c:pt idx="939" formatCode="0%">
                  <c:v>0</c:v>
                </c:pt>
                <c:pt idx="940" formatCode="0%">
                  <c:v>0</c:v>
                </c:pt>
                <c:pt idx="941" formatCode="0%">
                  <c:v>0</c:v>
                </c:pt>
                <c:pt idx="942" formatCode="0%">
                  <c:v>0</c:v>
                </c:pt>
                <c:pt idx="943" formatCode="0%">
                  <c:v>0</c:v>
                </c:pt>
                <c:pt idx="944" formatCode="0%">
                  <c:v>0</c:v>
                </c:pt>
                <c:pt idx="945" formatCode="0%">
                  <c:v>0</c:v>
                </c:pt>
                <c:pt idx="946" formatCode="0%">
                  <c:v>0</c:v>
                </c:pt>
                <c:pt idx="947" formatCode="0%">
                  <c:v>0</c:v>
                </c:pt>
                <c:pt idx="948" formatCode="0%">
                  <c:v>0</c:v>
                </c:pt>
                <c:pt idx="949" formatCode="0%">
                  <c:v>0</c:v>
                </c:pt>
                <c:pt idx="950" formatCode="0%">
                  <c:v>0</c:v>
                </c:pt>
                <c:pt idx="951" formatCode="0%">
                  <c:v>0</c:v>
                </c:pt>
                <c:pt idx="952" formatCode="0%">
                  <c:v>0</c:v>
                </c:pt>
                <c:pt idx="953" formatCode="0%">
                  <c:v>0</c:v>
                </c:pt>
                <c:pt idx="954" formatCode="0%">
                  <c:v>0</c:v>
                </c:pt>
                <c:pt idx="955" formatCode="0%">
                  <c:v>0</c:v>
                </c:pt>
                <c:pt idx="956" formatCode="0%">
                  <c:v>0</c:v>
                </c:pt>
                <c:pt idx="957" formatCode="0%">
                  <c:v>0</c:v>
                </c:pt>
                <c:pt idx="958" formatCode="0%">
                  <c:v>0</c:v>
                </c:pt>
                <c:pt idx="959" formatCode="0%">
                  <c:v>0</c:v>
                </c:pt>
                <c:pt idx="960" formatCode="0%">
                  <c:v>0</c:v>
                </c:pt>
                <c:pt idx="961" formatCode="0%">
                  <c:v>0</c:v>
                </c:pt>
                <c:pt idx="962" formatCode="0%">
                  <c:v>0.52447991034144603</c:v>
                </c:pt>
                <c:pt idx="963" formatCode="0%">
                  <c:v>0</c:v>
                </c:pt>
                <c:pt idx="964" formatCode="0%">
                  <c:v>0</c:v>
                </c:pt>
                <c:pt idx="965" formatCode="0%">
                  <c:v>0</c:v>
                </c:pt>
                <c:pt idx="966" formatCode="0%">
                  <c:v>0</c:v>
                </c:pt>
                <c:pt idx="967" formatCode="0%">
                  <c:v>0.58871007147528975</c:v>
                </c:pt>
                <c:pt idx="968" formatCode="0%">
                  <c:v>0</c:v>
                </c:pt>
                <c:pt idx="969" formatCode="0%">
                  <c:v>0</c:v>
                </c:pt>
                <c:pt idx="970" formatCode="0%">
                  <c:v>0</c:v>
                </c:pt>
                <c:pt idx="971" formatCode="0%">
                  <c:v>0</c:v>
                </c:pt>
                <c:pt idx="972" formatCode="0%">
                  <c:v>0</c:v>
                </c:pt>
                <c:pt idx="973" formatCode="0%">
                  <c:v>1.1947488614384982</c:v>
                </c:pt>
                <c:pt idx="974" formatCode="0%">
                  <c:v>0.76132566865747919</c:v>
                </c:pt>
                <c:pt idx="975" formatCode="0%">
                  <c:v>0</c:v>
                </c:pt>
                <c:pt idx="976" formatCode="0%">
                  <c:v>0</c:v>
                </c:pt>
                <c:pt idx="977" formatCode="0%">
                  <c:v>0</c:v>
                </c:pt>
                <c:pt idx="978" formatCode="0%">
                  <c:v>0</c:v>
                </c:pt>
                <c:pt idx="979" formatCode="0%">
                  <c:v>0</c:v>
                </c:pt>
                <c:pt idx="980" formatCode="0%">
                  <c:v>0</c:v>
                </c:pt>
                <c:pt idx="981" formatCode="0%">
                  <c:v>0.44778204364638108</c:v>
                </c:pt>
                <c:pt idx="982" formatCode="0%">
                  <c:v>0</c:v>
                </c:pt>
                <c:pt idx="983" formatCode="0%">
                  <c:v>0</c:v>
                </c:pt>
                <c:pt idx="984" formatCode="0%">
                  <c:v>0</c:v>
                </c:pt>
                <c:pt idx="985" formatCode="0%">
                  <c:v>0.39927279102966268</c:v>
                </c:pt>
                <c:pt idx="986" formatCode="0%">
                  <c:v>0</c:v>
                </c:pt>
                <c:pt idx="987" formatCode="0%">
                  <c:v>0</c:v>
                </c:pt>
                <c:pt idx="988" formatCode="0%">
                  <c:v>0</c:v>
                </c:pt>
                <c:pt idx="989" formatCode="0%">
                  <c:v>0</c:v>
                </c:pt>
                <c:pt idx="990" formatCode="0%">
                  <c:v>0</c:v>
                </c:pt>
                <c:pt idx="991" formatCode="0%">
                  <c:v>0</c:v>
                </c:pt>
                <c:pt idx="992" formatCode="0%">
                  <c:v>0</c:v>
                </c:pt>
                <c:pt idx="993" formatCode="0%">
                  <c:v>0</c:v>
                </c:pt>
                <c:pt idx="994" formatCode="0%">
                  <c:v>0</c:v>
                </c:pt>
                <c:pt idx="995" formatCode="0%">
                  <c:v>0</c:v>
                </c:pt>
                <c:pt idx="996" formatCode="0%">
                  <c:v>0</c:v>
                </c:pt>
                <c:pt idx="997" formatCode="0%">
                  <c:v>0</c:v>
                </c:pt>
                <c:pt idx="998" formatCode="0%">
                  <c:v>1.4651386172368428</c:v>
                </c:pt>
                <c:pt idx="999" formatCode="0%">
                  <c:v>0</c:v>
                </c:pt>
                <c:pt idx="1000" formatCode="0%">
                  <c:v>0</c:v>
                </c:pt>
                <c:pt idx="1001" formatCode="0%">
                  <c:v>0.40915288309186382</c:v>
                </c:pt>
                <c:pt idx="1002" formatCode="0%">
                  <c:v>0</c:v>
                </c:pt>
                <c:pt idx="1003" formatCode="0%">
                  <c:v>0</c:v>
                </c:pt>
                <c:pt idx="1004" formatCode="0%">
                  <c:v>0</c:v>
                </c:pt>
                <c:pt idx="1005" formatCode="0%">
                  <c:v>0</c:v>
                </c:pt>
                <c:pt idx="1006" formatCode="0%">
                  <c:v>0</c:v>
                </c:pt>
                <c:pt idx="1007" formatCode="0%">
                  <c:v>0</c:v>
                </c:pt>
                <c:pt idx="1008" formatCode="0%">
                  <c:v>0.59044324355362665</c:v>
                </c:pt>
                <c:pt idx="1009" formatCode="0%">
                  <c:v>0</c:v>
                </c:pt>
                <c:pt idx="1010" formatCode="0%">
                  <c:v>0</c:v>
                </c:pt>
                <c:pt idx="1011" formatCode="0%">
                  <c:v>0</c:v>
                </c:pt>
                <c:pt idx="1012" formatCode="0%">
                  <c:v>0</c:v>
                </c:pt>
                <c:pt idx="1013" formatCode="0%">
                  <c:v>0</c:v>
                </c:pt>
                <c:pt idx="1014" formatCode="0%">
                  <c:v>0</c:v>
                </c:pt>
                <c:pt idx="1015" formatCode="0%">
                  <c:v>0</c:v>
                </c:pt>
                <c:pt idx="1016" formatCode="0%">
                  <c:v>0</c:v>
                </c:pt>
                <c:pt idx="1017" formatCode="0%">
                  <c:v>0</c:v>
                </c:pt>
                <c:pt idx="1018" formatCode="0%">
                  <c:v>0.34469564245066908</c:v>
                </c:pt>
                <c:pt idx="1019" formatCode="0%">
                  <c:v>0</c:v>
                </c:pt>
                <c:pt idx="1020" formatCode="0%">
                  <c:v>0</c:v>
                </c:pt>
                <c:pt idx="1021" formatCode="0%">
                  <c:v>0</c:v>
                </c:pt>
                <c:pt idx="1022" formatCode="0%">
                  <c:v>0</c:v>
                </c:pt>
                <c:pt idx="1023" formatCode="0%">
                  <c:v>0</c:v>
                </c:pt>
                <c:pt idx="1024" formatCode="0%">
                  <c:v>0</c:v>
                </c:pt>
                <c:pt idx="1025" formatCode="0%">
                  <c:v>0</c:v>
                </c:pt>
                <c:pt idx="1026" formatCode="0%">
                  <c:v>0</c:v>
                </c:pt>
                <c:pt idx="1027" formatCode="0%">
                  <c:v>0</c:v>
                </c:pt>
                <c:pt idx="1028" formatCode="0%">
                  <c:v>0</c:v>
                </c:pt>
                <c:pt idx="1029" formatCode="0%">
                  <c:v>0</c:v>
                </c:pt>
                <c:pt idx="1030" formatCode="0%">
                  <c:v>1.6993605259746416</c:v>
                </c:pt>
                <c:pt idx="1031" formatCode="0%">
                  <c:v>0</c:v>
                </c:pt>
                <c:pt idx="1032" formatCode="0%">
                  <c:v>0</c:v>
                </c:pt>
                <c:pt idx="1033" formatCode="0%">
                  <c:v>0</c:v>
                </c:pt>
                <c:pt idx="1034" formatCode="0%">
                  <c:v>0</c:v>
                </c:pt>
                <c:pt idx="1035" formatCode="0%">
                  <c:v>0</c:v>
                </c:pt>
                <c:pt idx="1036" formatCode="0%">
                  <c:v>0</c:v>
                </c:pt>
                <c:pt idx="1037" formatCode="0%">
                  <c:v>0</c:v>
                </c:pt>
                <c:pt idx="1038" formatCode="0%">
                  <c:v>0</c:v>
                </c:pt>
                <c:pt idx="1039" formatCode="0%">
                  <c:v>0</c:v>
                </c:pt>
                <c:pt idx="1040" formatCode="0%">
                  <c:v>0</c:v>
                </c:pt>
                <c:pt idx="1041" formatCode="0%">
                  <c:v>0</c:v>
                </c:pt>
                <c:pt idx="1042" formatCode="0%">
                  <c:v>0</c:v>
                </c:pt>
                <c:pt idx="1043" formatCode="0%">
                  <c:v>0</c:v>
                </c:pt>
                <c:pt idx="1044" formatCode="0%">
                  <c:v>0</c:v>
                </c:pt>
                <c:pt idx="1045" formatCode="0%">
                  <c:v>0</c:v>
                </c:pt>
                <c:pt idx="1046" formatCode="0%">
                  <c:v>0</c:v>
                </c:pt>
                <c:pt idx="1047" formatCode="0%">
                  <c:v>0</c:v>
                </c:pt>
                <c:pt idx="1048" formatCode="0%">
                  <c:v>0</c:v>
                </c:pt>
                <c:pt idx="1049" formatCode="0%">
                  <c:v>0</c:v>
                </c:pt>
                <c:pt idx="1050" formatCode="0%">
                  <c:v>0</c:v>
                </c:pt>
                <c:pt idx="1051" formatCode="0%">
                  <c:v>0</c:v>
                </c:pt>
                <c:pt idx="1052" formatCode="0%">
                  <c:v>0</c:v>
                </c:pt>
                <c:pt idx="1053" formatCode="0%">
                  <c:v>0</c:v>
                </c:pt>
                <c:pt idx="1054" formatCode="0%">
                  <c:v>0</c:v>
                </c:pt>
                <c:pt idx="1055" formatCode="0%">
                  <c:v>0.90180269850046268</c:v>
                </c:pt>
                <c:pt idx="1056" formatCode="0%">
                  <c:v>0</c:v>
                </c:pt>
                <c:pt idx="1057" formatCode="0%">
                  <c:v>0</c:v>
                </c:pt>
                <c:pt idx="1058" formatCode="0%">
                  <c:v>0</c:v>
                </c:pt>
                <c:pt idx="1059" formatCode="0%">
                  <c:v>0</c:v>
                </c:pt>
                <c:pt idx="1060" formatCode="0%">
                  <c:v>0</c:v>
                </c:pt>
                <c:pt idx="1061" formatCode="0%">
                  <c:v>0</c:v>
                </c:pt>
                <c:pt idx="1062" formatCode="0%">
                  <c:v>0.36977293358860769</c:v>
                </c:pt>
                <c:pt idx="1063" formatCode="0%">
                  <c:v>0</c:v>
                </c:pt>
                <c:pt idx="1064" formatCode="0%">
                  <c:v>0</c:v>
                </c:pt>
                <c:pt idx="1065" formatCode="0%">
                  <c:v>0</c:v>
                </c:pt>
                <c:pt idx="1066" formatCode="0%">
                  <c:v>0</c:v>
                </c:pt>
                <c:pt idx="1067" formatCode="0%">
                  <c:v>0</c:v>
                </c:pt>
                <c:pt idx="1068" formatCode="0%">
                  <c:v>0</c:v>
                </c:pt>
                <c:pt idx="1069" formatCode="0%">
                  <c:v>0</c:v>
                </c:pt>
                <c:pt idx="1070" formatCode="0%">
                  <c:v>0.58057618194476823</c:v>
                </c:pt>
                <c:pt idx="1071" formatCode="0%">
                  <c:v>0</c:v>
                </c:pt>
                <c:pt idx="1072" formatCode="0%">
                  <c:v>0</c:v>
                </c:pt>
                <c:pt idx="1073" formatCode="0%">
                  <c:v>0</c:v>
                </c:pt>
                <c:pt idx="1074" formatCode="0%">
                  <c:v>0</c:v>
                </c:pt>
                <c:pt idx="1075" formatCode="0%">
                  <c:v>0</c:v>
                </c:pt>
                <c:pt idx="1076" formatCode="0%">
                  <c:v>0.50743323947229113</c:v>
                </c:pt>
                <c:pt idx="1077" formatCode="0%">
                  <c:v>0</c:v>
                </c:pt>
                <c:pt idx="1078" formatCode="0%">
                  <c:v>0</c:v>
                </c:pt>
                <c:pt idx="1079" formatCode="0%">
                  <c:v>0</c:v>
                </c:pt>
                <c:pt idx="1080" formatCode="0%">
                  <c:v>0</c:v>
                </c:pt>
                <c:pt idx="1081" formatCode="0%">
                  <c:v>0</c:v>
                </c:pt>
                <c:pt idx="1082" formatCode="0%">
                  <c:v>0</c:v>
                </c:pt>
                <c:pt idx="1083" formatCode="0%">
                  <c:v>0</c:v>
                </c:pt>
                <c:pt idx="1084" formatCode="0%">
                  <c:v>0</c:v>
                </c:pt>
                <c:pt idx="1085" formatCode="0%">
                  <c:v>0</c:v>
                </c:pt>
                <c:pt idx="1086" formatCode="0%">
                  <c:v>0</c:v>
                </c:pt>
                <c:pt idx="1087" formatCode="0%">
                  <c:v>0</c:v>
                </c:pt>
                <c:pt idx="1088" formatCode="0%">
                  <c:v>0</c:v>
                </c:pt>
                <c:pt idx="1089" formatCode="0%">
                  <c:v>0</c:v>
                </c:pt>
                <c:pt idx="1090" formatCode="0%">
                  <c:v>0</c:v>
                </c:pt>
                <c:pt idx="1091" formatCode="0%">
                  <c:v>0</c:v>
                </c:pt>
                <c:pt idx="1092" formatCode="0%">
                  <c:v>0</c:v>
                </c:pt>
                <c:pt idx="1093" formatCode="0%">
                  <c:v>0</c:v>
                </c:pt>
                <c:pt idx="1094" formatCode="0%">
                  <c:v>0</c:v>
                </c:pt>
                <c:pt idx="1095" formatCode="0%">
                  <c:v>0</c:v>
                </c:pt>
                <c:pt idx="1096" formatCode="0%">
                  <c:v>0</c:v>
                </c:pt>
                <c:pt idx="1097" formatCode="0%">
                  <c:v>0</c:v>
                </c:pt>
                <c:pt idx="1098" formatCode="0%">
                  <c:v>0</c:v>
                </c:pt>
                <c:pt idx="1099" formatCode="0%">
                  <c:v>0</c:v>
                </c:pt>
                <c:pt idx="1100" formatCode="0%">
                  <c:v>0</c:v>
                </c:pt>
                <c:pt idx="1101" formatCode="0%">
                  <c:v>0</c:v>
                </c:pt>
                <c:pt idx="1102" formatCode="0%">
                  <c:v>0</c:v>
                </c:pt>
                <c:pt idx="1103" formatCode="0%">
                  <c:v>0.29940564443680873</c:v>
                </c:pt>
                <c:pt idx="1104" formatCode="0%">
                  <c:v>0</c:v>
                </c:pt>
                <c:pt idx="1105" formatCode="0%">
                  <c:v>0</c:v>
                </c:pt>
                <c:pt idx="1106" formatCode="0%">
                  <c:v>0</c:v>
                </c:pt>
                <c:pt idx="1107" formatCode="0%">
                  <c:v>0</c:v>
                </c:pt>
                <c:pt idx="1108" formatCode="0%">
                  <c:v>0</c:v>
                </c:pt>
                <c:pt idx="1109" formatCode="0%">
                  <c:v>0</c:v>
                </c:pt>
                <c:pt idx="1110" formatCode="0%">
                  <c:v>0</c:v>
                </c:pt>
                <c:pt idx="1111" formatCode="0%">
                  <c:v>0</c:v>
                </c:pt>
                <c:pt idx="1112" formatCode="0%">
                  <c:v>0.4400510727791353</c:v>
                </c:pt>
                <c:pt idx="1113" formatCode="0%">
                  <c:v>0</c:v>
                </c:pt>
                <c:pt idx="1114" formatCode="0%">
                  <c:v>0</c:v>
                </c:pt>
                <c:pt idx="1115" formatCode="0%">
                  <c:v>0</c:v>
                </c:pt>
                <c:pt idx="1116" formatCode="0%">
                  <c:v>0</c:v>
                </c:pt>
                <c:pt idx="1117" formatCode="0%">
                  <c:v>0</c:v>
                </c:pt>
                <c:pt idx="1118" formatCode="0%">
                  <c:v>0</c:v>
                </c:pt>
                <c:pt idx="1119" formatCode="0%">
                  <c:v>0</c:v>
                </c:pt>
                <c:pt idx="1120" formatCode="0%">
                  <c:v>0.61720178342097265</c:v>
                </c:pt>
                <c:pt idx="1121" formatCode="0%">
                  <c:v>0</c:v>
                </c:pt>
                <c:pt idx="1122" formatCode="0%">
                  <c:v>0</c:v>
                </c:pt>
                <c:pt idx="1123" formatCode="0%">
                  <c:v>0</c:v>
                </c:pt>
                <c:pt idx="1124" formatCode="0%">
                  <c:v>0</c:v>
                </c:pt>
                <c:pt idx="1125" formatCode="0%">
                  <c:v>0</c:v>
                </c:pt>
                <c:pt idx="1126" formatCode="0%">
                  <c:v>0</c:v>
                </c:pt>
                <c:pt idx="1127" formatCode="0%">
                  <c:v>0</c:v>
                </c:pt>
                <c:pt idx="1128" formatCode="0%">
                  <c:v>0</c:v>
                </c:pt>
                <c:pt idx="1129" formatCode="0%">
                  <c:v>0</c:v>
                </c:pt>
                <c:pt idx="1130" formatCode="0%">
                  <c:v>0</c:v>
                </c:pt>
                <c:pt idx="1131" formatCode="0%">
                  <c:v>0</c:v>
                </c:pt>
                <c:pt idx="1132" formatCode="0%">
                  <c:v>0</c:v>
                </c:pt>
                <c:pt idx="1133" formatCode="0%">
                  <c:v>0</c:v>
                </c:pt>
                <c:pt idx="1134" formatCode="0%">
                  <c:v>0</c:v>
                </c:pt>
                <c:pt idx="1135" formatCode="0%">
                  <c:v>0</c:v>
                </c:pt>
                <c:pt idx="1136" formatCode="0%">
                  <c:v>0</c:v>
                </c:pt>
                <c:pt idx="1137" formatCode="0%">
                  <c:v>0</c:v>
                </c:pt>
                <c:pt idx="1138" formatCode="0%">
                  <c:v>0</c:v>
                </c:pt>
                <c:pt idx="1139" formatCode="0%">
                  <c:v>0</c:v>
                </c:pt>
                <c:pt idx="1140" formatCode="0%">
                  <c:v>0</c:v>
                </c:pt>
                <c:pt idx="1141" formatCode="0%">
                  <c:v>0.49556414618492395</c:v>
                </c:pt>
                <c:pt idx="1142" formatCode="0%">
                  <c:v>0</c:v>
                </c:pt>
                <c:pt idx="1143" formatCode="0%">
                  <c:v>0</c:v>
                </c:pt>
                <c:pt idx="1144" formatCode="0%">
                  <c:v>0</c:v>
                </c:pt>
                <c:pt idx="1145" formatCode="0%">
                  <c:v>0</c:v>
                </c:pt>
                <c:pt idx="1146" formatCode="0%">
                  <c:v>0</c:v>
                </c:pt>
                <c:pt idx="1147" formatCode="0%">
                  <c:v>0</c:v>
                </c:pt>
                <c:pt idx="1148" formatCode="0%">
                  <c:v>0.27062594114440341</c:v>
                </c:pt>
                <c:pt idx="1149" formatCode="0%">
                  <c:v>0</c:v>
                </c:pt>
                <c:pt idx="1150" formatCode="0%">
                  <c:v>0</c:v>
                </c:pt>
                <c:pt idx="1151" formatCode="0%">
                  <c:v>0</c:v>
                </c:pt>
                <c:pt idx="1152" formatCode="0%">
                  <c:v>0</c:v>
                </c:pt>
                <c:pt idx="1153" formatCode="0%">
                  <c:v>0</c:v>
                </c:pt>
                <c:pt idx="1154" formatCode="0%">
                  <c:v>0</c:v>
                </c:pt>
                <c:pt idx="1155" formatCode="0%">
                  <c:v>0</c:v>
                </c:pt>
                <c:pt idx="1156" formatCode="0%">
                  <c:v>0</c:v>
                </c:pt>
                <c:pt idx="1157" formatCode="0%">
                  <c:v>0</c:v>
                </c:pt>
                <c:pt idx="1158" formatCode="0%">
                  <c:v>0</c:v>
                </c:pt>
                <c:pt idx="1159" formatCode="0%">
                  <c:v>0</c:v>
                </c:pt>
                <c:pt idx="1160" formatCode="0%">
                  <c:v>0</c:v>
                </c:pt>
                <c:pt idx="1161" formatCode="0%">
                  <c:v>0</c:v>
                </c:pt>
                <c:pt idx="1162" formatCode="0%">
                  <c:v>0</c:v>
                </c:pt>
                <c:pt idx="1163" formatCode="0%">
                  <c:v>0.31611359372308884</c:v>
                </c:pt>
                <c:pt idx="1164" formatCode="0%">
                  <c:v>0</c:v>
                </c:pt>
                <c:pt idx="1165" formatCode="0%">
                  <c:v>0</c:v>
                </c:pt>
                <c:pt idx="1166" formatCode="0%">
                  <c:v>0</c:v>
                </c:pt>
                <c:pt idx="1167" formatCode="0%">
                  <c:v>0</c:v>
                </c:pt>
                <c:pt idx="1168" formatCode="0%">
                  <c:v>0</c:v>
                </c:pt>
                <c:pt idx="1169" formatCode="0%">
                  <c:v>0</c:v>
                </c:pt>
                <c:pt idx="1170" formatCode="0%">
                  <c:v>0</c:v>
                </c:pt>
                <c:pt idx="1171" formatCode="0%">
                  <c:v>0</c:v>
                </c:pt>
                <c:pt idx="1172" formatCode="0%">
                  <c:v>0</c:v>
                </c:pt>
                <c:pt idx="1173" formatCode="0%">
                  <c:v>0</c:v>
                </c:pt>
                <c:pt idx="1174" formatCode="0%">
                  <c:v>0</c:v>
                </c:pt>
                <c:pt idx="1175" formatCode="0%">
                  <c:v>0</c:v>
                </c:pt>
                <c:pt idx="1176" formatCode="0%">
                  <c:v>0</c:v>
                </c:pt>
                <c:pt idx="1177" formatCode="0%">
                  <c:v>0</c:v>
                </c:pt>
                <c:pt idx="1178" formatCode="0%">
                  <c:v>0</c:v>
                </c:pt>
                <c:pt idx="1179" formatCode="0%">
                  <c:v>0</c:v>
                </c:pt>
                <c:pt idx="1180" formatCode="0%">
                  <c:v>0</c:v>
                </c:pt>
                <c:pt idx="1181" formatCode="0%">
                  <c:v>0</c:v>
                </c:pt>
                <c:pt idx="1182" formatCode="0%">
                  <c:v>0</c:v>
                </c:pt>
                <c:pt idx="1183" formatCode="0%">
                  <c:v>0</c:v>
                </c:pt>
                <c:pt idx="1184" formatCode="0%">
                  <c:v>0</c:v>
                </c:pt>
                <c:pt idx="1185" formatCode="0%">
                  <c:v>0</c:v>
                </c:pt>
                <c:pt idx="1186" formatCode="0%">
                  <c:v>0.2692157871886206</c:v>
                </c:pt>
                <c:pt idx="1187" formatCode="0%">
                  <c:v>0</c:v>
                </c:pt>
                <c:pt idx="1188" formatCode="0%">
                  <c:v>0</c:v>
                </c:pt>
                <c:pt idx="1189" formatCode="0%">
                  <c:v>0</c:v>
                </c:pt>
                <c:pt idx="1190" formatCode="0%">
                  <c:v>0</c:v>
                </c:pt>
                <c:pt idx="1191" formatCode="0%">
                  <c:v>0</c:v>
                </c:pt>
                <c:pt idx="1192" formatCode="0%">
                  <c:v>0</c:v>
                </c:pt>
                <c:pt idx="1193" formatCode="0%">
                  <c:v>0</c:v>
                </c:pt>
                <c:pt idx="1194" formatCode="0%">
                  <c:v>0</c:v>
                </c:pt>
                <c:pt idx="1195" formatCode="0%">
                  <c:v>0</c:v>
                </c:pt>
                <c:pt idx="1196" formatCode="0%">
                  <c:v>0</c:v>
                </c:pt>
                <c:pt idx="1197" formatCode="0%">
                  <c:v>0</c:v>
                </c:pt>
                <c:pt idx="1198" formatCode="0%">
                  <c:v>0</c:v>
                </c:pt>
                <c:pt idx="1199" formatCode="0%">
                  <c:v>0</c:v>
                </c:pt>
                <c:pt idx="1200" formatCode="0%">
                  <c:v>0</c:v>
                </c:pt>
                <c:pt idx="1201" formatCode="0%">
                  <c:v>0</c:v>
                </c:pt>
                <c:pt idx="1202" formatCode="0%">
                  <c:v>0</c:v>
                </c:pt>
                <c:pt idx="1203" formatCode="0%">
                  <c:v>0</c:v>
                </c:pt>
                <c:pt idx="1204" formatCode="0%">
                  <c:v>0</c:v>
                </c:pt>
                <c:pt idx="1205" formatCode="0%">
                  <c:v>0</c:v>
                </c:pt>
                <c:pt idx="1206" formatCode="0%">
                  <c:v>0</c:v>
                </c:pt>
                <c:pt idx="1207" formatCode="0%">
                  <c:v>0</c:v>
                </c:pt>
                <c:pt idx="1208" formatCode="0%">
                  <c:v>0</c:v>
                </c:pt>
                <c:pt idx="1209" formatCode="0%">
                  <c:v>0</c:v>
                </c:pt>
                <c:pt idx="1210" formatCode="0%">
                  <c:v>0</c:v>
                </c:pt>
                <c:pt idx="1211" formatCode="0%">
                  <c:v>0</c:v>
                </c:pt>
                <c:pt idx="1212" formatCode="0%">
                  <c:v>0</c:v>
                </c:pt>
                <c:pt idx="1213" formatCode="0%">
                  <c:v>0</c:v>
                </c:pt>
                <c:pt idx="1214" formatCode="0%">
                  <c:v>0</c:v>
                </c:pt>
                <c:pt idx="1215" formatCode="0%">
                  <c:v>0</c:v>
                </c:pt>
                <c:pt idx="1216" formatCode="0%">
                  <c:v>0</c:v>
                </c:pt>
                <c:pt idx="1217" formatCode="0%">
                  <c:v>0</c:v>
                </c:pt>
                <c:pt idx="1218" formatCode="0%">
                  <c:v>0</c:v>
                </c:pt>
                <c:pt idx="1219" formatCode="0%">
                  <c:v>0</c:v>
                </c:pt>
                <c:pt idx="1220" formatCode="0%">
                  <c:v>0</c:v>
                </c:pt>
                <c:pt idx="1221" formatCode="0%">
                  <c:v>0.52565681642222939</c:v>
                </c:pt>
                <c:pt idx="1222" formatCode="0%">
                  <c:v>0</c:v>
                </c:pt>
                <c:pt idx="1223" formatCode="0%">
                  <c:v>0</c:v>
                </c:pt>
                <c:pt idx="1224" formatCode="0%">
                  <c:v>0</c:v>
                </c:pt>
                <c:pt idx="1225" formatCode="0%">
                  <c:v>0</c:v>
                </c:pt>
                <c:pt idx="1226" formatCode="0%">
                  <c:v>0</c:v>
                </c:pt>
                <c:pt idx="1227" formatCode="0%">
                  <c:v>0</c:v>
                </c:pt>
                <c:pt idx="1228" formatCode="0%">
                  <c:v>0</c:v>
                </c:pt>
                <c:pt idx="1229" formatCode="0%">
                  <c:v>0</c:v>
                </c:pt>
                <c:pt idx="1230" formatCode="0%">
                  <c:v>0</c:v>
                </c:pt>
                <c:pt idx="1231" formatCode="0%">
                  <c:v>0</c:v>
                </c:pt>
                <c:pt idx="1232" formatCode="0%">
                  <c:v>0</c:v>
                </c:pt>
                <c:pt idx="1233" formatCode="0%">
                  <c:v>0</c:v>
                </c:pt>
                <c:pt idx="1234" formatCode="0%">
                  <c:v>0</c:v>
                </c:pt>
                <c:pt idx="1235" formatCode="0%">
                  <c:v>0</c:v>
                </c:pt>
                <c:pt idx="1236" formatCode="0%">
                  <c:v>0</c:v>
                </c:pt>
                <c:pt idx="1237" formatCode="0%">
                  <c:v>0</c:v>
                </c:pt>
                <c:pt idx="1238" formatCode="0%">
                  <c:v>0</c:v>
                </c:pt>
                <c:pt idx="1239" formatCode="0%">
                  <c:v>0</c:v>
                </c:pt>
                <c:pt idx="1240" formatCode="0%">
                  <c:v>0</c:v>
                </c:pt>
                <c:pt idx="1241" formatCode="0%">
                  <c:v>0</c:v>
                </c:pt>
                <c:pt idx="1242" formatCode="0%">
                  <c:v>0</c:v>
                </c:pt>
                <c:pt idx="1243" formatCode="0%">
                  <c:v>0</c:v>
                </c:pt>
                <c:pt idx="1244" formatCode="0%">
                  <c:v>0</c:v>
                </c:pt>
                <c:pt idx="1245" formatCode="0%">
                  <c:v>0</c:v>
                </c:pt>
                <c:pt idx="1246" formatCode="0%">
                  <c:v>4.594823851300684</c:v>
                </c:pt>
                <c:pt idx="1247" formatCode="0%">
                  <c:v>0</c:v>
                </c:pt>
                <c:pt idx="1248" formatCode="0%">
                  <c:v>0.27394242535050073</c:v>
                </c:pt>
                <c:pt idx="1249" formatCode="0%">
                  <c:v>0</c:v>
                </c:pt>
                <c:pt idx="1250" formatCode="0%">
                  <c:v>0.38020554481020885</c:v>
                </c:pt>
                <c:pt idx="1251" formatCode="0%">
                  <c:v>0</c:v>
                </c:pt>
                <c:pt idx="1252" formatCode="0%">
                  <c:v>0</c:v>
                </c:pt>
                <c:pt idx="1253" formatCode="0%">
                  <c:v>0</c:v>
                </c:pt>
                <c:pt idx="1254" formatCode="0%">
                  <c:v>0</c:v>
                </c:pt>
                <c:pt idx="1255" formatCode="0%">
                  <c:v>0</c:v>
                </c:pt>
                <c:pt idx="1256" formatCode="0%">
                  <c:v>0</c:v>
                </c:pt>
                <c:pt idx="1257" formatCode="0%">
                  <c:v>0</c:v>
                </c:pt>
                <c:pt idx="1258" formatCode="0%">
                  <c:v>0</c:v>
                </c:pt>
                <c:pt idx="1259" formatCode="0%">
                  <c:v>0</c:v>
                </c:pt>
                <c:pt idx="1260" formatCode="0%">
                  <c:v>0</c:v>
                </c:pt>
                <c:pt idx="1261" formatCode="0%">
                  <c:v>0</c:v>
                </c:pt>
                <c:pt idx="1262" formatCode="0%">
                  <c:v>0</c:v>
                </c:pt>
                <c:pt idx="1263" formatCode="0%">
                  <c:v>0</c:v>
                </c:pt>
                <c:pt idx="1264" formatCode="0%">
                  <c:v>0</c:v>
                </c:pt>
                <c:pt idx="1265" formatCode="0%">
                  <c:v>0</c:v>
                </c:pt>
                <c:pt idx="1266" formatCode="0%">
                  <c:v>0</c:v>
                </c:pt>
                <c:pt idx="1267" formatCode="0%">
                  <c:v>0</c:v>
                </c:pt>
                <c:pt idx="1268" formatCode="0%">
                  <c:v>0</c:v>
                </c:pt>
                <c:pt idx="1269" formatCode="0%">
                  <c:v>0</c:v>
                </c:pt>
                <c:pt idx="1270" formatCode="0%">
                  <c:v>0</c:v>
                </c:pt>
                <c:pt idx="1271" formatCode="0%">
                  <c:v>0</c:v>
                </c:pt>
                <c:pt idx="1272" formatCode="0%">
                  <c:v>0</c:v>
                </c:pt>
                <c:pt idx="1273" formatCode="0%">
                  <c:v>0</c:v>
                </c:pt>
                <c:pt idx="1274" formatCode="0%">
                  <c:v>0</c:v>
                </c:pt>
                <c:pt idx="1275" formatCode="0%">
                  <c:v>0</c:v>
                </c:pt>
                <c:pt idx="1276" formatCode="0%">
                  <c:v>0</c:v>
                </c:pt>
                <c:pt idx="1277" formatCode="0%">
                  <c:v>0</c:v>
                </c:pt>
                <c:pt idx="1278" formatCode="0%">
                  <c:v>0</c:v>
                </c:pt>
                <c:pt idx="1279" formatCode="0%">
                  <c:v>0</c:v>
                </c:pt>
                <c:pt idx="1280" formatCode="0%">
                  <c:v>0</c:v>
                </c:pt>
                <c:pt idx="1281" formatCode="0%">
                  <c:v>0</c:v>
                </c:pt>
                <c:pt idx="1282" formatCode="0%">
                  <c:v>0</c:v>
                </c:pt>
                <c:pt idx="1283" formatCode="0%">
                  <c:v>0</c:v>
                </c:pt>
                <c:pt idx="1284" formatCode="0%">
                  <c:v>0</c:v>
                </c:pt>
                <c:pt idx="1285" formatCode="0%">
                  <c:v>0</c:v>
                </c:pt>
                <c:pt idx="1286" formatCode="0%">
                  <c:v>0</c:v>
                </c:pt>
                <c:pt idx="1287" formatCode="0%">
                  <c:v>0</c:v>
                </c:pt>
                <c:pt idx="1288" formatCode="0%">
                  <c:v>0</c:v>
                </c:pt>
                <c:pt idx="1289" formatCode="0%">
                  <c:v>0</c:v>
                </c:pt>
                <c:pt idx="1290" formatCode="0%">
                  <c:v>0</c:v>
                </c:pt>
                <c:pt idx="1291" formatCode="0%">
                  <c:v>0</c:v>
                </c:pt>
                <c:pt idx="1292" formatCode="0%">
                  <c:v>0</c:v>
                </c:pt>
                <c:pt idx="1293" formatCode="0%">
                  <c:v>0</c:v>
                </c:pt>
                <c:pt idx="1294" formatCode="0%">
                  <c:v>0</c:v>
                </c:pt>
                <c:pt idx="1295" formatCode="0%">
                  <c:v>0.70603227851281247</c:v>
                </c:pt>
                <c:pt idx="1296" formatCode="0%">
                  <c:v>0</c:v>
                </c:pt>
                <c:pt idx="1297" formatCode="0%">
                  <c:v>0</c:v>
                </c:pt>
                <c:pt idx="1298" formatCode="0%">
                  <c:v>0</c:v>
                </c:pt>
                <c:pt idx="1299" formatCode="0%">
                  <c:v>0</c:v>
                </c:pt>
                <c:pt idx="1300" formatCode="0%">
                  <c:v>0</c:v>
                </c:pt>
                <c:pt idx="1301" formatCode="0%">
                  <c:v>0</c:v>
                </c:pt>
                <c:pt idx="1302" formatCode="0%">
                  <c:v>0</c:v>
                </c:pt>
                <c:pt idx="1303" formatCode="0%">
                  <c:v>0</c:v>
                </c:pt>
                <c:pt idx="1304" formatCode="0%">
                  <c:v>0</c:v>
                </c:pt>
                <c:pt idx="1305" formatCode="0%">
                  <c:v>0</c:v>
                </c:pt>
                <c:pt idx="1306" formatCode="0%">
                  <c:v>0</c:v>
                </c:pt>
                <c:pt idx="1307" formatCode="0%">
                  <c:v>0</c:v>
                </c:pt>
                <c:pt idx="1308" formatCode="0%">
                  <c:v>0</c:v>
                </c:pt>
                <c:pt idx="1309" formatCode="0%">
                  <c:v>0</c:v>
                </c:pt>
                <c:pt idx="1310" formatCode="0%">
                  <c:v>0</c:v>
                </c:pt>
                <c:pt idx="1311" formatCode="0%">
                  <c:v>0</c:v>
                </c:pt>
                <c:pt idx="1312" formatCode="0%">
                  <c:v>0</c:v>
                </c:pt>
                <c:pt idx="1313" formatCode="0%">
                  <c:v>0</c:v>
                </c:pt>
                <c:pt idx="1314" formatCode="0%">
                  <c:v>0</c:v>
                </c:pt>
                <c:pt idx="1315" formatCode="0%">
                  <c:v>0</c:v>
                </c:pt>
                <c:pt idx="1316" formatCode="0%">
                  <c:v>0</c:v>
                </c:pt>
                <c:pt idx="1317" formatCode="0%">
                  <c:v>0</c:v>
                </c:pt>
                <c:pt idx="1318" formatCode="0%">
                  <c:v>0</c:v>
                </c:pt>
                <c:pt idx="1319" formatCode="0%">
                  <c:v>0</c:v>
                </c:pt>
                <c:pt idx="1320" formatCode="0%">
                  <c:v>0</c:v>
                </c:pt>
                <c:pt idx="1321" formatCode="0%">
                  <c:v>0</c:v>
                </c:pt>
                <c:pt idx="1322" formatCode="0%">
                  <c:v>0</c:v>
                </c:pt>
                <c:pt idx="1323" formatCode="0%">
                  <c:v>0</c:v>
                </c:pt>
                <c:pt idx="1324" formatCode="0%">
                  <c:v>0</c:v>
                </c:pt>
                <c:pt idx="1325" formatCode="0%">
                  <c:v>0</c:v>
                </c:pt>
                <c:pt idx="1326" formatCode="0%">
                  <c:v>0</c:v>
                </c:pt>
                <c:pt idx="1327" formatCode="0%">
                  <c:v>0.77092489525739294</c:v>
                </c:pt>
                <c:pt idx="1328" formatCode="0%">
                  <c:v>0</c:v>
                </c:pt>
                <c:pt idx="1329" formatCode="0%">
                  <c:v>0</c:v>
                </c:pt>
                <c:pt idx="1330" formatCode="0%">
                  <c:v>0</c:v>
                </c:pt>
                <c:pt idx="1331" formatCode="0%">
                  <c:v>0</c:v>
                </c:pt>
                <c:pt idx="1332" formatCode="0%">
                  <c:v>0</c:v>
                </c:pt>
                <c:pt idx="1333" formatCode="0%">
                  <c:v>0</c:v>
                </c:pt>
                <c:pt idx="1334" formatCode="0%">
                  <c:v>0</c:v>
                </c:pt>
                <c:pt idx="1335" formatCode="0%">
                  <c:v>0</c:v>
                </c:pt>
                <c:pt idx="1336" formatCode="0%">
                  <c:v>0</c:v>
                </c:pt>
                <c:pt idx="1337" formatCode="0%">
                  <c:v>0</c:v>
                </c:pt>
                <c:pt idx="1338" formatCode="0%">
                  <c:v>0</c:v>
                </c:pt>
                <c:pt idx="1339" formatCode="0%">
                  <c:v>0</c:v>
                </c:pt>
                <c:pt idx="1340" formatCode="0%">
                  <c:v>0</c:v>
                </c:pt>
                <c:pt idx="1341" formatCode="0%">
                  <c:v>0</c:v>
                </c:pt>
                <c:pt idx="1342" formatCode="0%">
                  <c:v>0</c:v>
                </c:pt>
                <c:pt idx="1343" formatCode="0%">
                  <c:v>0</c:v>
                </c:pt>
                <c:pt idx="1344" formatCode="0%">
                  <c:v>0</c:v>
                </c:pt>
                <c:pt idx="1345" formatCode="0%">
                  <c:v>0</c:v>
                </c:pt>
                <c:pt idx="1346" formatCode="0%">
                  <c:v>0</c:v>
                </c:pt>
                <c:pt idx="1347" formatCode="0%">
                  <c:v>0</c:v>
                </c:pt>
                <c:pt idx="1348" formatCode="0%">
                  <c:v>0</c:v>
                </c:pt>
                <c:pt idx="1349" formatCode="0%">
                  <c:v>0</c:v>
                </c:pt>
                <c:pt idx="1350" formatCode="0%">
                  <c:v>0</c:v>
                </c:pt>
                <c:pt idx="1351" formatCode="0%">
                  <c:v>0.88713498831829285</c:v>
                </c:pt>
                <c:pt idx="1352" formatCode="0%">
                  <c:v>0</c:v>
                </c:pt>
                <c:pt idx="1353" formatCode="0%">
                  <c:v>0</c:v>
                </c:pt>
                <c:pt idx="1354" formatCode="0%">
                  <c:v>0</c:v>
                </c:pt>
                <c:pt idx="1355" formatCode="0%">
                  <c:v>0</c:v>
                </c:pt>
                <c:pt idx="1356" formatCode="0%">
                  <c:v>0</c:v>
                </c:pt>
                <c:pt idx="1357" formatCode="0%">
                  <c:v>0</c:v>
                </c:pt>
                <c:pt idx="1358" formatCode="0%">
                  <c:v>0</c:v>
                </c:pt>
                <c:pt idx="1359" formatCode="0%">
                  <c:v>0</c:v>
                </c:pt>
                <c:pt idx="1360" formatCode="0%">
                  <c:v>0</c:v>
                </c:pt>
                <c:pt idx="1361" formatCode="0%">
                  <c:v>0</c:v>
                </c:pt>
                <c:pt idx="1362" formatCode="0%">
                  <c:v>0</c:v>
                </c:pt>
                <c:pt idx="1363" formatCode="0%">
                  <c:v>0</c:v>
                </c:pt>
                <c:pt idx="1364" formatCode="0%">
                  <c:v>0</c:v>
                </c:pt>
                <c:pt idx="1365" formatCode="0%">
                  <c:v>0</c:v>
                </c:pt>
                <c:pt idx="1366" formatCode="0%">
                  <c:v>0</c:v>
                </c:pt>
                <c:pt idx="1367" formatCode="0%">
                  <c:v>0</c:v>
                </c:pt>
                <c:pt idx="1368" formatCode="0%">
                  <c:v>0</c:v>
                </c:pt>
                <c:pt idx="1369" formatCode="0%">
                  <c:v>0</c:v>
                </c:pt>
                <c:pt idx="1370" formatCode="0%">
                  <c:v>0</c:v>
                </c:pt>
                <c:pt idx="1371" formatCode="0%">
                  <c:v>0</c:v>
                </c:pt>
                <c:pt idx="1372" formatCode="0%">
                  <c:v>0</c:v>
                </c:pt>
                <c:pt idx="1373" formatCode="0%">
                  <c:v>0</c:v>
                </c:pt>
                <c:pt idx="1374" formatCode="0%">
                  <c:v>0</c:v>
                </c:pt>
                <c:pt idx="1375" formatCode="0%">
                  <c:v>0</c:v>
                </c:pt>
                <c:pt idx="1376" formatCode="0%">
                  <c:v>0</c:v>
                </c:pt>
                <c:pt idx="1377" formatCode="0%">
                  <c:v>0</c:v>
                </c:pt>
                <c:pt idx="1378" formatCode="0%">
                  <c:v>0</c:v>
                </c:pt>
                <c:pt idx="1379" formatCode="0%">
                  <c:v>0</c:v>
                </c:pt>
                <c:pt idx="1380" formatCode="0%">
                  <c:v>0</c:v>
                </c:pt>
                <c:pt idx="1381" formatCode="0%">
                  <c:v>0</c:v>
                </c:pt>
                <c:pt idx="1382" formatCode="0%">
                  <c:v>0</c:v>
                </c:pt>
                <c:pt idx="1383" formatCode="0%">
                  <c:v>0</c:v>
                </c:pt>
                <c:pt idx="1384" formatCode="0%">
                  <c:v>0.38848568063829281</c:v>
                </c:pt>
                <c:pt idx="1385" formatCode="0%">
                  <c:v>0</c:v>
                </c:pt>
                <c:pt idx="1386" formatCode="0%">
                  <c:v>0</c:v>
                </c:pt>
                <c:pt idx="1387" formatCode="0%">
                  <c:v>0</c:v>
                </c:pt>
                <c:pt idx="1388" formatCode="0%">
                  <c:v>0</c:v>
                </c:pt>
                <c:pt idx="1389" formatCode="0%">
                  <c:v>0</c:v>
                </c:pt>
                <c:pt idx="1390" formatCode="0%">
                  <c:v>0</c:v>
                </c:pt>
                <c:pt idx="1391" formatCode="0%">
                  <c:v>0</c:v>
                </c:pt>
                <c:pt idx="1392" formatCode="0%">
                  <c:v>0.58845923408454781</c:v>
                </c:pt>
                <c:pt idx="1393" formatCode="0%">
                  <c:v>0.41614999124659158</c:v>
                </c:pt>
                <c:pt idx="1394" formatCode="0%">
                  <c:v>0</c:v>
                </c:pt>
                <c:pt idx="1395" formatCode="0%">
                  <c:v>0</c:v>
                </c:pt>
                <c:pt idx="1396" formatCode="0%">
                  <c:v>0</c:v>
                </c:pt>
                <c:pt idx="1397" formatCode="0%">
                  <c:v>0</c:v>
                </c:pt>
                <c:pt idx="1398" formatCode="0%">
                  <c:v>0</c:v>
                </c:pt>
                <c:pt idx="1399" formatCode="0%">
                  <c:v>0</c:v>
                </c:pt>
                <c:pt idx="1400" formatCode="0%">
                  <c:v>0</c:v>
                </c:pt>
                <c:pt idx="1401" formatCode="0%">
                  <c:v>0.38501703549431326</c:v>
                </c:pt>
                <c:pt idx="1402" formatCode="0%">
                  <c:v>0</c:v>
                </c:pt>
                <c:pt idx="1403" formatCode="0%">
                  <c:v>0</c:v>
                </c:pt>
                <c:pt idx="1404" formatCode="0%">
                  <c:v>0</c:v>
                </c:pt>
                <c:pt idx="1405" formatCode="0%">
                  <c:v>0</c:v>
                </c:pt>
                <c:pt idx="1406" formatCode="0%">
                  <c:v>0</c:v>
                </c:pt>
                <c:pt idx="1407" formatCode="0%">
                  <c:v>0</c:v>
                </c:pt>
                <c:pt idx="1408" formatCode="0%">
                  <c:v>0.98620245605358259</c:v>
                </c:pt>
                <c:pt idx="1409" formatCode="0%">
                  <c:v>0</c:v>
                </c:pt>
                <c:pt idx="1410" formatCode="0%">
                  <c:v>0</c:v>
                </c:pt>
                <c:pt idx="1411" formatCode="0%">
                  <c:v>0.52102194811912916</c:v>
                </c:pt>
                <c:pt idx="1412" formatCode="0%">
                  <c:v>0</c:v>
                </c:pt>
                <c:pt idx="1413" formatCode="0%">
                  <c:v>0</c:v>
                </c:pt>
                <c:pt idx="1414" formatCode="0%">
                  <c:v>0</c:v>
                </c:pt>
                <c:pt idx="1415" formatCode="0%">
                  <c:v>0</c:v>
                </c:pt>
                <c:pt idx="1416" formatCode="0%">
                  <c:v>0</c:v>
                </c:pt>
                <c:pt idx="1417" formatCode="0%">
                  <c:v>0</c:v>
                </c:pt>
                <c:pt idx="1418" formatCode="0%">
                  <c:v>0</c:v>
                </c:pt>
                <c:pt idx="1419" formatCode="0%">
                  <c:v>0</c:v>
                </c:pt>
                <c:pt idx="1420" formatCode="0%">
                  <c:v>0</c:v>
                </c:pt>
                <c:pt idx="1421" formatCode="0%">
                  <c:v>0</c:v>
                </c:pt>
                <c:pt idx="1422" formatCode="0%">
                  <c:v>0</c:v>
                </c:pt>
                <c:pt idx="1423" formatCode="0%">
                  <c:v>2.1135108771554698</c:v>
                </c:pt>
                <c:pt idx="1424" formatCode="0%">
                  <c:v>0</c:v>
                </c:pt>
                <c:pt idx="1425" formatCode="0%">
                  <c:v>0.26102111956175272</c:v>
                </c:pt>
                <c:pt idx="1426" formatCode="0%">
                  <c:v>0.39214052383798781</c:v>
                </c:pt>
                <c:pt idx="1427" formatCode="0%">
                  <c:v>0</c:v>
                </c:pt>
                <c:pt idx="1428" formatCode="0%">
                  <c:v>0.30695180500670682</c:v>
                </c:pt>
                <c:pt idx="1429" formatCode="0%">
                  <c:v>0</c:v>
                </c:pt>
                <c:pt idx="1430" formatCode="0%">
                  <c:v>0</c:v>
                </c:pt>
                <c:pt idx="1431" formatCode="0%">
                  <c:v>0</c:v>
                </c:pt>
                <c:pt idx="1432" formatCode="0%">
                  <c:v>1.1040439488823588</c:v>
                </c:pt>
                <c:pt idx="1433" formatCode="0%">
                  <c:v>0</c:v>
                </c:pt>
                <c:pt idx="1434" formatCode="0%">
                  <c:v>0</c:v>
                </c:pt>
                <c:pt idx="1435" formatCode="0%">
                  <c:v>0</c:v>
                </c:pt>
                <c:pt idx="1436" formatCode="0%">
                  <c:v>0</c:v>
                </c:pt>
                <c:pt idx="1437" formatCode="0%">
                  <c:v>0</c:v>
                </c:pt>
                <c:pt idx="1438" formatCode="0%">
                  <c:v>0</c:v>
                </c:pt>
                <c:pt idx="1439" formatCode="0%">
                  <c:v>0</c:v>
                </c:pt>
                <c:pt idx="1440" formatCode="0%">
                  <c:v>0</c:v>
                </c:pt>
                <c:pt idx="1441" formatCode="0%">
                  <c:v>0</c:v>
                </c:pt>
                <c:pt idx="1442" formatCode="0%">
                  <c:v>0</c:v>
                </c:pt>
                <c:pt idx="1443" formatCode="0%">
                  <c:v>0</c:v>
                </c:pt>
                <c:pt idx="1444" formatCode="0%">
                  <c:v>0</c:v>
                </c:pt>
                <c:pt idx="1445" formatCode="0%">
                  <c:v>0</c:v>
                </c:pt>
                <c:pt idx="1446" formatCode="0%">
                  <c:v>0</c:v>
                </c:pt>
                <c:pt idx="1447" formatCode="0%">
                  <c:v>0</c:v>
                </c:pt>
                <c:pt idx="1448" formatCode="0%">
                  <c:v>0.33940680495595288</c:v>
                </c:pt>
                <c:pt idx="1449" formatCode="0%">
                  <c:v>0</c:v>
                </c:pt>
                <c:pt idx="1450" formatCode="0%">
                  <c:v>0</c:v>
                </c:pt>
                <c:pt idx="1451" formatCode="0%">
                  <c:v>0</c:v>
                </c:pt>
                <c:pt idx="1452" formatCode="0%">
                  <c:v>0</c:v>
                </c:pt>
                <c:pt idx="1453" formatCode="0%">
                  <c:v>0</c:v>
                </c:pt>
                <c:pt idx="1454" formatCode="0%">
                  <c:v>0.25355628188570428</c:v>
                </c:pt>
                <c:pt idx="1455" formatCode="0%">
                  <c:v>0</c:v>
                </c:pt>
                <c:pt idx="1456" formatCode="0%">
                  <c:v>0</c:v>
                </c:pt>
                <c:pt idx="1457" formatCode="0%">
                  <c:v>0</c:v>
                </c:pt>
                <c:pt idx="1458" formatCode="0%">
                  <c:v>0</c:v>
                </c:pt>
                <c:pt idx="1459" formatCode="0%">
                  <c:v>0</c:v>
                </c:pt>
                <c:pt idx="1460" formatCode="0%">
                  <c:v>0</c:v>
                </c:pt>
                <c:pt idx="1461" formatCode="0%">
                  <c:v>0</c:v>
                </c:pt>
                <c:pt idx="1462" formatCode="0%">
                  <c:v>0.57515737247673937</c:v>
                </c:pt>
                <c:pt idx="1463" formatCode="0%">
                  <c:v>0</c:v>
                </c:pt>
                <c:pt idx="1464" formatCode="0%">
                  <c:v>0</c:v>
                </c:pt>
                <c:pt idx="1465" formatCode="0%">
                  <c:v>0</c:v>
                </c:pt>
                <c:pt idx="1466" formatCode="0%">
                  <c:v>0</c:v>
                </c:pt>
                <c:pt idx="1467" formatCode="0%">
                  <c:v>0</c:v>
                </c:pt>
                <c:pt idx="1468" formatCode="0%">
                  <c:v>0</c:v>
                </c:pt>
                <c:pt idx="1469" formatCode="0%">
                  <c:v>0</c:v>
                </c:pt>
                <c:pt idx="1470" formatCode="0%">
                  <c:v>0</c:v>
                </c:pt>
                <c:pt idx="1471" formatCode="0%">
                  <c:v>0</c:v>
                </c:pt>
                <c:pt idx="1472" formatCode="0%">
                  <c:v>0</c:v>
                </c:pt>
                <c:pt idx="1473" formatCode="0%">
                  <c:v>0</c:v>
                </c:pt>
                <c:pt idx="1474" formatCode="0%">
                  <c:v>0</c:v>
                </c:pt>
                <c:pt idx="1475" formatCode="0%">
                  <c:v>0</c:v>
                </c:pt>
                <c:pt idx="1476" formatCode="0%">
                  <c:v>0</c:v>
                </c:pt>
                <c:pt idx="1477" formatCode="0%">
                  <c:v>0</c:v>
                </c:pt>
                <c:pt idx="1478" formatCode="0%">
                  <c:v>0</c:v>
                </c:pt>
                <c:pt idx="1479" formatCode="0%">
                  <c:v>0.25171748213669215</c:v>
                </c:pt>
                <c:pt idx="1480" formatCode="0%">
                  <c:v>0</c:v>
                </c:pt>
                <c:pt idx="1481" formatCode="0%">
                  <c:v>0</c:v>
                </c:pt>
                <c:pt idx="1482" formatCode="0%">
                  <c:v>0</c:v>
                </c:pt>
                <c:pt idx="1483" formatCode="0%">
                  <c:v>0</c:v>
                </c:pt>
                <c:pt idx="1484" formatCode="0%">
                  <c:v>0</c:v>
                </c:pt>
                <c:pt idx="1485" formatCode="0%">
                  <c:v>0</c:v>
                </c:pt>
                <c:pt idx="1486" formatCode="0%">
                  <c:v>0</c:v>
                </c:pt>
                <c:pt idx="1487" formatCode="0%">
                  <c:v>0.34343346935833047</c:v>
                </c:pt>
                <c:pt idx="1488" formatCode="0%">
                  <c:v>0</c:v>
                </c:pt>
                <c:pt idx="1489" formatCode="0%">
                  <c:v>0.90878889330569246</c:v>
                </c:pt>
                <c:pt idx="1490" formatCode="0%">
                  <c:v>0</c:v>
                </c:pt>
                <c:pt idx="1491" formatCode="0%">
                  <c:v>0</c:v>
                </c:pt>
                <c:pt idx="1492" formatCode="0%">
                  <c:v>0</c:v>
                </c:pt>
                <c:pt idx="1493" formatCode="0%">
                  <c:v>0</c:v>
                </c:pt>
                <c:pt idx="1494" formatCode="0%">
                  <c:v>0</c:v>
                </c:pt>
                <c:pt idx="1495" formatCode="0%">
                  <c:v>0</c:v>
                </c:pt>
                <c:pt idx="1496" formatCode="0%">
                  <c:v>0</c:v>
                </c:pt>
                <c:pt idx="1497" formatCode="0%">
                  <c:v>0</c:v>
                </c:pt>
                <c:pt idx="1498" formatCode="0%">
                  <c:v>0.2523628350680277</c:v>
                </c:pt>
                <c:pt idx="1499" formatCode="0%">
                  <c:v>0</c:v>
                </c:pt>
                <c:pt idx="1500" formatCode="0%">
                  <c:v>0</c:v>
                </c:pt>
                <c:pt idx="1501" formatCode="0%">
                  <c:v>0</c:v>
                </c:pt>
                <c:pt idx="1502" formatCode="0%">
                  <c:v>0</c:v>
                </c:pt>
                <c:pt idx="1503" formatCode="0%">
                  <c:v>0</c:v>
                </c:pt>
                <c:pt idx="1504" formatCode="0%">
                  <c:v>0</c:v>
                </c:pt>
                <c:pt idx="1505" formatCode="0%">
                  <c:v>0</c:v>
                </c:pt>
                <c:pt idx="1506" formatCode="0%">
                  <c:v>2.6309911079093062</c:v>
                </c:pt>
                <c:pt idx="1507" formatCode="0%">
                  <c:v>0</c:v>
                </c:pt>
                <c:pt idx="1508" formatCode="0%">
                  <c:v>0</c:v>
                </c:pt>
                <c:pt idx="1509" formatCode="0%">
                  <c:v>0</c:v>
                </c:pt>
                <c:pt idx="1510" formatCode="0%">
                  <c:v>0</c:v>
                </c:pt>
                <c:pt idx="1511" formatCode="0%">
                  <c:v>0</c:v>
                </c:pt>
                <c:pt idx="1512" formatCode="0%">
                  <c:v>0</c:v>
                </c:pt>
                <c:pt idx="1513" formatCode="0%">
                  <c:v>0</c:v>
                </c:pt>
                <c:pt idx="1514" formatCode="0%">
                  <c:v>0</c:v>
                </c:pt>
                <c:pt idx="1515" formatCode="0%">
                  <c:v>0</c:v>
                </c:pt>
                <c:pt idx="1516" formatCode="0%">
                  <c:v>0</c:v>
                </c:pt>
                <c:pt idx="1517" formatCode="0%">
                  <c:v>0</c:v>
                </c:pt>
                <c:pt idx="1518" formatCode="0%">
                  <c:v>0</c:v>
                </c:pt>
                <c:pt idx="1519" formatCode="0%">
                  <c:v>0</c:v>
                </c:pt>
                <c:pt idx="1520" formatCode="0%">
                  <c:v>0</c:v>
                </c:pt>
                <c:pt idx="1521" formatCode="0%">
                  <c:v>0</c:v>
                </c:pt>
                <c:pt idx="1522" formatCode="0%">
                  <c:v>0</c:v>
                </c:pt>
                <c:pt idx="1523" formatCode="0%">
                  <c:v>0</c:v>
                </c:pt>
                <c:pt idx="1524" formatCode="0%">
                  <c:v>0</c:v>
                </c:pt>
                <c:pt idx="1525" formatCode="0%">
                  <c:v>0</c:v>
                </c:pt>
                <c:pt idx="1526" formatCode="0%">
                  <c:v>0</c:v>
                </c:pt>
                <c:pt idx="1527" formatCode="0%">
                  <c:v>0</c:v>
                </c:pt>
                <c:pt idx="1528" formatCode="0%">
                  <c:v>0</c:v>
                </c:pt>
                <c:pt idx="1529" formatCode="0%">
                  <c:v>0</c:v>
                </c:pt>
                <c:pt idx="1530" formatCode="0%">
                  <c:v>0</c:v>
                </c:pt>
                <c:pt idx="1531" formatCode="0%">
                  <c:v>0</c:v>
                </c:pt>
                <c:pt idx="1532" formatCode="0%">
                  <c:v>0</c:v>
                </c:pt>
                <c:pt idx="1533" formatCode="0%">
                  <c:v>0</c:v>
                </c:pt>
                <c:pt idx="1534" formatCode="0%">
                  <c:v>0</c:v>
                </c:pt>
                <c:pt idx="1535" formatCode="0%">
                  <c:v>0</c:v>
                </c:pt>
                <c:pt idx="1536" formatCode="0%">
                  <c:v>0</c:v>
                </c:pt>
                <c:pt idx="1537" formatCode="0%">
                  <c:v>0</c:v>
                </c:pt>
                <c:pt idx="1538" formatCode="0%">
                  <c:v>0</c:v>
                </c:pt>
                <c:pt idx="1539" formatCode="0%">
                  <c:v>0</c:v>
                </c:pt>
                <c:pt idx="1540" formatCode="0%">
                  <c:v>0</c:v>
                </c:pt>
                <c:pt idx="1541" formatCode="0%">
                  <c:v>0</c:v>
                </c:pt>
                <c:pt idx="1542" formatCode="0%">
                  <c:v>0</c:v>
                </c:pt>
                <c:pt idx="1543" formatCode="0%">
                  <c:v>0</c:v>
                </c:pt>
                <c:pt idx="1544" formatCode="0%">
                  <c:v>0</c:v>
                </c:pt>
                <c:pt idx="1545" formatCode="0%">
                  <c:v>0</c:v>
                </c:pt>
                <c:pt idx="1546" formatCode="0%">
                  <c:v>0</c:v>
                </c:pt>
                <c:pt idx="1547" formatCode="0%">
                  <c:v>0</c:v>
                </c:pt>
                <c:pt idx="1548" formatCode="0%">
                  <c:v>0</c:v>
                </c:pt>
                <c:pt idx="1549" formatCode="0%">
                  <c:v>0</c:v>
                </c:pt>
                <c:pt idx="1550" formatCode="0%">
                  <c:v>0</c:v>
                </c:pt>
                <c:pt idx="1551" formatCode="0%">
                  <c:v>0</c:v>
                </c:pt>
                <c:pt idx="1552" formatCode="0%">
                  <c:v>0.74264596231495683</c:v>
                </c:pt>
                <c:pt idx="1553" formatCode="0%">
                  <c:v>0</c:v>
                </c:pt>
                <c:pt idx="1554" formatCode="0%">
                  <c:v>0</c:v>
                </c:pt>
                <c:pt idx="1555" formatCode="0%">
                  <c:v>0</c:v>
                </c:pt>
                <c:pt idx="1556" formatCode="0%">
                  <c:v>0</c:v>
                </c:pt>
                <c:pt idx="1557" formatCode="0%">
                  <c:v>0</c:v>
                </c:pt>
                <c:pt idx="1558" formatCode="0%">
                  <c:v>0</c:v>
                </c:pt>
                <c:pt idx="1559" formatCode="0%">
                  <c:v>0</c:v>
                </c:pt>
                <c:pt idx="1560" formatCode="0%">
                  <c:v>0</c:v>
                </c:pt>
                <c:pt idx="1561" formatCode="0%">
                  <c:v>0</c:v>
                </c:pt>
                <c:pt idx="1562" formatCode="0%">
                  <c:v>0</c:v>
                </c:pt>
                <c:pt idx="1563" formatCode="0%">
                  <c:v>0</c:v>
                </c:pt>
                <c:pt idx="1564" formatCode="0%">
                  <c:v>0</c:v>
                </c:pt>
                <c:pt idx="1565" formatCode="0%">
                  <c:v>0</c:v>
                </c:pt>
                <c:pt idx="1566" formatCode="0%">
                  <c:v>0</c:v>
                </c:pt>
                <c:pt idx="1567" formatCode="0%">
                  <c:v>0</c:v>
                </c:pt>
                <c:pt idx="1568" formatCode="0%">
                  <c:v>0</c:v>
                </c:pt>
                <c:pt idx="1569" formatCode="0%">
                  <c:v>0</c:v>
                </c:pt>
                <c:pt idx="1570" formatCode="0%">
                  <c:v>0</c:v>
                </c:pt>
                <c:pt idx="1571" formatCode="0%">
                  <c:v>0</c:v>
                </c:pt>
                <c:pt idx="1572" formatCode="0%">
                  <c:v>0</c:v>
                </c:pt>
                <c:pt idx="1573" formatCode="0%">
                  <c:v>0</c:v>
                </c:pt>
                <c:pt idx="1574" formatCode="0%">
                  <c:v>0</c:v>
                </c:pt>
                <c:pt idx="1575" formatCode="0%">
                  <c:v>0</c:v>
                </c:pt>
                <c:pt idx="1576" formatCode="0%">
                  <c:v>0</c:v>
                </c:pt>
                <c:pt idx="1577" formatCode="0%">
                  <c:v>0</c:v>
                </c:pt>
                <c:pt idx="1578" formatCode="0%">
                  <c:v>0</c:v>
                </c:pt>
                <c:pt idx="1579" formatCode="0%">
                  <c:v>0</c:v>
                </c:pt>
                <c:pt idx="1580" formatCode="0%">
                  <c:v>0</c:v>
                </c:pt>
                <c:pt idx="1581" formatCode="0%">
                  <c:v>0</c:v>
                </c:pt>
                <c:pt idx="1582" formatCode="0%">
                  <c:v>0</c:v>
                </c:pt>
                <c:pt idx="1583" formatCode="0%">
                  <c:v>2.1226310528555632</c:v>
                </c:pt>
                <c:pt idx="1584" formatCode="0%">
                  <c:v>0</c:v>
                </c:pt>
                <c:pt idx="1585" formatCode="0%">
                  <c:v>0</c:v>
                </c:pt>
                <c:pt idx="1586" formatCode="0%">
                  <c:v>0</c:v>
                </c:pt>
                <c:pt idx="1587" formatCode="0%">
                  <c:v>0</c:v>
                </c:pt>
                <c:pt idx="1588" formatCode="0%">
                  <c:v>0</c:v>
                </c:pt>
                <c:pt idx="1589" formatCode="0%">
                  <c:v>0</c:v>
                </c:pt>
                <c:pt idx="1590" formatCode="0%">
                  <c:v>0</c:v>
                </c:pt>
                <c:pt idx="1591" formatCode="0%">
                  <c:v>0</c:v>
                </c:pt>
                <c:pt idx="1592" formatCode="0%">
                  <c:v>0</c:v>
                </c:pt>
                <c:pt idx="1593" formatCode="0%">
                  <c:v>0</c:v>
                </c:pt>
                <c:pt idx="1594" formatCode="0%">
                  <c:v>0</c:v>
                </c:pt>
                <c:pt idx="1595" formatCode="0%">
                  <c:v>0</c:v>
                </c:pt>
                <c:pt idx="1596" formatCode="0%">
                  <c:v>0</c:v>
                </c:pt>
                <c:pt idx="1597" formatCode="0%">
                  <c:v>0</c:v>
                </c:pt>
                <c:pt idx="1598" formatCode="0%">
                  <c:v>0</c:v>
                </c:pt>
                <c:pt idx="1599" formatCode="0%">
                  <c:v>0</c:v>
                </c:pt>
                <c:pt idx="1600" formatCode="0%">
                  <c:v>0</c:v>
                </c:pt>
                <c:pt idx="1601" formatCode="0%">
                  <c:v>0</c:v>
                </c:pt>
                <c:pt idx="1602" formatCode="0%">
                  <c:v>0</c:v>
                </c:pt>
                <c:pt idx="1603" formatCode="0%">
                  <c:v>0</c:v>
                </c:pt>
                <c:pt idx="1604" formatCode="0%">
                  <c:v>0.44266752029782164</c:v>
                </c:pt>
                <c:pt idx="1605" formatCode="0%">
                  <c:v>0</c:v>
                </c:pt>
                <c:pt idx="1606" formatCode="0%">
                  <c:v>0</c:v>
                </c:pt>
                <c:pt idx="1607" formatCode="0%">
                  <c:v>0</c:v>
                </c:pt>
                <c:pt idx="1608" formatCode="0%">
                  <c:v>0</c:v>
                </c:pt>
                <c:pt idx="1609" formatCode="0%">
                  <c:v>0</c:v>
                </c:pt>
                <c:pt idx="1610" formatCode="0%">
                  <c:v>0</c:v>
                </c:pt>
                <c:pt idx="1611" formatCode="0%">
                  <c:v>0</c:v>
                </c:pt>
                <c:pt idx="1612" formatCode="0%">
                  <c:v>0</c:v>
                </c:pt>
                <c:pt idx="1613" formatCode="0%">
                  <c:v>0</c:v>
                </c:pt>
                <c:pt idx="1614" formatCode="0%">
                  <c:v>0</c:v>
                </c:pt>
                <c:pt idx="1615" formatCode="0%">
                  <c:v>0</c:v>
                </c:pt>
                <c:pt idx="1616" formatCode="0%">
                  <c:v>0</c:v>
                </c:pt>
                <c:pt idx="1617" formatCode="0%">
                  <c:v>0</c:v>
                </c:pt>
                <c:pt idx="1618" formatCode="0%">
                  <c:v>0.5810585625312803</c:v>
                </c:pt>
                <c:pt idx="1619" formatCode="0%">
                  <c:v>0</c:v>
                </c:pt>
                <c:pt idx="1620" formatCode="0%">
                  <c:v>0</c:v>
                </c:pt>
                <c:pt idx="1621" formatCode="0%">
                  <c:v>0</c:v>
                </c:pt>
                <c:pt idx="1622" formatCode="0%">
                  <c:v>0</c:v>
                </c:pt>
                <c:pt idx="1623" formatCode="0%">
                  <c:v>0.43656406821842725</c:v>
                </c:pt>
                <c:pt idx="1624" formatCode="0%">
                  <c:v>0</c:v>
                </c:pt>
                <c:pt idx="1625" formatCode="0%">
                  <c:v>0</c:v>
                </c:pt>
                <c:pt idx="1626" formatCode="0%">
                  <c:v>0.29720897382460321</c:v>
                </c:pt>
                <c:pt idx="1627" formatCode="0%">
                  <c:v>0</c:v>
                </c:pt>
                <c:pt idx="1628" formatCode="0%">
                  <c:v>0</c:v>
                </c:pt>
                <c:pt idx="1629" formatCode="0%">
                  <c:v>0</c:v>
                </c:pt>
                <c:pt idx="1630" formatCode="0%">
                  <c:v>0</c:v>
                </c:pt>
                <c:pt idx="1631" formatCode="0%">
                  <c:v>0.63416857476728006</c:v>
                </c:pt>
                <c:pt idx="1632" formatCode="0%">
                  <c:v>0</c:v>
                </c:pt>
                <c:pt idx="1633" formatCode="0%">
                  <c:v>0</c:v>
                </c:pt>
                <c:pt idx="1634" formatCode="0%">
                  <c:v>0</c:v>
                </c:pt>
                <c:pt idx="1635" formatCode="0%">
                  <c:v>0</c:v>
                </c:pt>
                <c:pt idx="1636" formatCode="0%">
                  <c:v>0</c:v>
                </c:pt>
                <c:pt idx="1637" formatCode="0%">
                  <c:v>0</c:v>
                </c:pt>
                <c:pt idx="1638" formatCode="0%">
                  <c:v>0</c:v>
                </c:pt>
                <c:pt idx="1639" formatCode="0%">
                  <c:v>0.27360201213257701</c:v>
                </c:pt>
                <c:pt idx="1640" formatCode="0%">
                  <c:v>0</c:v>
                </c:pt>
                <c:pt idx="1641" formatCode="0%">
                  <c:v>0.32598121019360204</c:v>
                </c:pt>
                <c:pt idx="1642" formatCode="0%">
                  <c:v>0</c:v>
                </c:pt>
                <c:pt idx="1643" formatCode="0%">
                  <c:v>0</c:v>
                </c:pt>
                <c:pt idx="1644" formatCode="0%">
                  <c:v>0</c:v>
                </c:pt>
                <c:pt idx="1645" formatCode="0%">
                  <c:v>0.71163892775072302</c:v>
                </c:pt>
                <c:pt idx="1646" formatCode="0%">
                  <c:v>0</c:v>
                </c:pt>
                <c:pt idx="1647" formatCode="0%">
                  <c:v>1.0749907775249026</c:v>
                </c:pt>
                <c:pt idx="1648" formatCode="0%">
                  <c:v>0</c:v>
                </c:pt>
                <c:pt idx="1649" formatCode="0%">
                  <c:v>0</c:v>
                </c:pt>
                <c:pt idx="1650" formatCode="0%">
                  <c:v>0</c:v>
                </c:pt>
                <c:pt idx="1651" formatCode="0%">
                  <c:v>0</c:v>
                </c:pt>
                <c:pt idx="1652" formatCode="0%">
                  <c:v>0</c:v>
                </c:pt>
                <c:pt idx="1653" formatCode="0%">
                  <c:v>0</c:v>
                </c:pt>
                <c:pt idx="1654" formatCode="0%">
                  <c:v>0</c:v>
                </c:pt>
                <c:pt idx="1655" formatCode="0%">
                  <c:v>0</c:v>
                </c:pt>
                <c:pt idx="1656" formatCode="0%">
                  <c:v>0</c:v>
                </c:pt>
                <c:pt idx="1657" formatCode="0%">
                  <c:v>0</c:v>
                </c:pt>
                <c:pt idx="1658" formatCode="0%">
                  <c:v>0</c:v>
                </c:pt>
                <c:pt idx="1659" formatCode="0%">
                  <c:v>0</c:v>
                </c:pt>
                <c:pt idx="1660" formatCode="0%">
                  <c:v>0</c:v>
                </c:pt>
                <c:pt idx="1661" formatCode="0%">
                  <c:v>0</c:v>
                </c:pt>
                <c:pt idx="1662" formatCode="0%">
                  <c:v>0</c:v>
                </c:pt>
                <c:pt idx="1663" formatCode="0%">
                  <c:v>0</c:v>
                </c:pt>
                <c:pt idx="1664" formatCode="0%">
                  <c:v>0</c:v>
                </c:pt>
                <c:pt idx="1665" formatCode="0%">
                  <c:v>0</c:v>
                </c:pt>
                <c:pt idx="1666" formatCode="0%">
                  <c:v>0</c:v>
                </c:pt>
                <c:pt idx="1667" formatCode="0%">
                  <c:v>0</c:v>
                </c:pt>
                <c:pt idx="1668" formatCode="0%">
                  <c:v>0</c:v>
                </c:pt>
                <c:pt idx="1669" formatCode="0%">
                  <c:v>0</c:v>
                </c:pt>
                <c:pt idx="1670" formatCode="0%">
                  <c:v>0</c:v>
                </c:pt>
                <c:pt idx="1671" formatCode="0%">
                  <c:v>0</c:v>
                </c:pt>
                <c:pt idx="1672" formatCode="0%">
                  <c:v>0</c:v>
                </c:pt>
                <c:pt idx="1673" formatCode="0%">
                  <c:v>0</c:v>
                </c:pt>
                <c:pt idx="1674" formatCode="0%">
                  <c:v>0</c:v>
                </c:pt>
                <c:pt idx="1675" formatCode="0%">
                  <c:v>0</c:v>
                </c:pt>
                <c:pt idx="1676" formatCode="0%">
                  <c:v>0</c:v>
                </c:pt>
                <c:pt idx="1677" formatCode="0%">
                  <c:v>0</c:v>
                </c:pt>
                <c:pt idx="1678" formatCode="0%">
                  <c:v>0.97140663924902138</c:v>
                </c:pt>
                <c:pt idx="1679" formatCode="0%">
                  <c:v>0</c:v>
                </c:pt>
                <c:pt idx="1680" formatCode="0%">
                  <c:v>0</c:v>
                </c:pt>
                <c:pt idx="1681" formatCode="0%">
                  <c:v>0</c:v>
                </c:pt>
                <c:pt idx="1682" formatCode="0%">
                  <c:v>0</c:v>
                </c:pt>
                <c:pt idx="1683" formatCode="0%">
                  <c:v>0</c:v>
                </c:pt>
                <c:pt idx="1684" formatCode="0%">
                  <c:v>0</c:v>
                </c:pt>
                <c:pt idx="1685" formatCode="0%">
                  <c:v>0</c:v>
                </c:pt>
                <c:pt idx="1686" formatCode="0%">
                  <c:v>0</c:v>
                </c:pt>
                <c:pt idx="1687" formatCode="0%">
                  <c:v>0</c:v>
                </c:pt>
                <c:pt idx="1688" formatCode="0%">
                  <c:v>0</c:v>
                </c:pt>
                <c:pt idx="1689" formatCode="0%">
                  <c:v>0</c:v>
                </c:pt>
                <c:pt idx="1690" formatCode="0%">
                  <c:v>0</c:v>
                </c:pt>
                <c:pt idx="1691" formatCode="0%">
                  <c:v>0</c:v>
                </c:pt>
                <c:pt idx="1692" formatCode="0%">
                  <c:v>0</c:v>
                </c:pt>
                <c:pt idx="1693" formatCode="0%">
                  <c:v>0</c:v>
                </c:pt>
                <c:pt idx="1694" formatCode="0%">
                  <c:v>0</c:v>
                </c:pt>
                <c:pt idx="1695" formatCode="0%">
                  <c:v>0</c:v>
                </c:pt>
                <c:pt idx="1696" formatCode="0%">
                  <c:v>0</c:v>
                </c:pt>
                <c:pt idx="1697" formatCode="0%">
                  <c:v>0</c:v>
                </c:pt>
                <c:pt idx="1698" formatCode="0%">
                  <c:v>0</c:v>
                </c:pt>
                <c:pt idx="1699" formatCode="0%">
                  <c:v>0</c:v>
                </c:pt>
                <c:pt idx="1700" formatCode="0%">
                  <c:v>0</c:v>
                </c:pt>
                <c:pt idx="1701" formatCode="0%">
                  <c:v>0</c:v>
                </c:pt>
                <c:pt idx="1702" formatCode="0%">
                  <c:v>0</c:v>
                </c:pt>
                <c:pt idx="1703" formatCode="0%">
                  <c:v>0</c:v>
                </c:pt>
                <c:pt idx="1704" formatCode="0%">
                  <c:v>0.66882665977933575</c:v>
                </c:pt>
                <c:pt idx="1705" formatCode="0%">
                  <c:v>0</c:v>
                </c:pt>
                <c:pt idx="1706" formatCode="0%">
                  <c:v>0</c:v>
                </c:pt>
                <c:pt idx="1707" formatCode="0%">
                  <c:v>0</c:v>
                </c:pt>
                <c:pt idx="1708" formatCode="0%">
                  <c:v>0</c:v>
                </c:pt>
                <c:pt idx="1709" formatCode="0%">
                  <c:v>0</c:v>
                </c:pt>
                <c:pt idx="1710" formatCode="0%">
                  <c:v>0</c:v>
                </c:pt>
                <c:pt idx="1711" formatCode="0%">
                  <c:v>0</c:v>
                </c:pt>
                <c:pt idx="1712" formatCode="0%">
                  <c:v>0</c:v>
                </c:pt>
                <c:pt idx="1713" formatCode="0%">
                  <c:v>0.70178045353283536</c:v>
                </c:pt>
                <c:pt idx="1714" formatCode="0%">
                  <c:v>0</c:v>
                </c:pt>
                <c:pt idx="1715" formatCode="0%">
                  <c:v>0</c:v>
                </c:pt>
                <c:pt idx="1716" formatCode="0%">
                  <c:v>0.52583756193693743</c:v>
                </c:pt>
                <c:pt idx="1717" formatCode="0%">
                  <c:v>0</c:v>
                </c:pt>
                <c:pt idx="1718" formatCode="0%">
                  <c:v>0</c:v>
                </c:pt>
                <c:pt idx="1719" formatCode="0%">
                  <c:v>0.96882170869451689</c:v>
                </c:pt>
                <c:pt idx="1720" formatCode="0%">
                  <c:v>0</c:v>
                </c:pt>
                <c:pt idx="1721" formatCode="0%">
                  <c:v>0</c:v>
                </c:pt>
                <c:pt idx="1722" formatCode="0%">
                  <c:v>0</c:v>
                </c:pt>
                <c:pt idx="1723" formatCode="0%">
                  <c:v>0</c:v>
                </c:pt>
                <c:pt idx="1724" formatCode="0%">
                  <c:v>0</c:v>
                </c:pt>
                <c:pt idx="1725" formatCode="0%">
                  <c:v>0</c:v>
                </c:pt>
                <c:pt idx="1726" formatCode="0%">
                  <c:v>0</c:v>
                </c:pt>
                <c:pt idx="1727" formatCode="0%">
                  <c:v>0</c:v>
                </c:pt>
                <c:pt idx="1728" formatCode="0%">
                  <c:v>0</c:v>
                </c:pt>
                <c:pt idx="1729" formatCode="0%">
                  <c:v>0</c:v>
                </c:pt>
                <c:pt idx="1730" formatCode="0%">
                  <c:v>0</c:v>
                </c:pt>
                <c:pt idx="1731" formatCode="0%">
                  <c:v>0</c:v>
                </c:pt>
                <c:pt idx="1732" formatCode="0%">
                  <c:v>0</c:v>
                </c:pt>
                <c:pt idx="1733" formatCode="0%">
                  <c:v>0</c:v>
                </c:pt>
                <c:pt idx="1734" formatCode="0%">
                  <c:v>0</c:v>
                </c:pt>
                <c:pt idx="1735" formatCode="0%">
                  <c:v>0</c:v>
                </c:pt>
                <c:pt idx="1736" formatCode="0%">
                  <c:v>0</c:v>
                </c:pt>
                <c:pt idx="1737" formatCode="0%">
                  <c:v>0</c:v>
                </c:pt>
                <c:pt idx="1738" formatCode="0%">
                  <c:v>0</c:v>
                </c:pt>
                <c:pt idx="1739" formatCode="0%">
                  <c:v>0</c:v>
                </c:pt>
                <c:pt idx="1740" formatCode="0%">
                  <c:v>0</c:v>
                </c:pt>
                <c:pt idx="1741" formatCode="0%">
                  <c:v>0</c:v>
                </c:pt>
                <c:pt idx="1742" formatCode="0%">
                  <c:v>0</c:v>
                </c:pt>
                <c:pt idx="1743" formatCode="0%">
                  <c:v>0</c:v>
                </c:pt>
                <c:pt idx="1744" formatCode="0%">
                  <c:v>0</c:v>
                </c:pt>
                <c:pt idx="1745" formatCode="0%">
                  <c:v>0</c:v>
                </c:pt>
                <c:pt idx="1746" formatCode="0%">
                  <c:v>0</c:v>
                </c:pt>
                <c:pt idx="1747" formatCode="0%">
                  <c:v>0</c:v>
                </c:pt>
                <c:pt idx="1748" formatCode="0%">
                  <c:v>0</c:v>
                </c:pt>
                <c:pt idx="1749" formatCode="0%">
                  <c:v>0</c:v>
                </c:pt>
                <c:pt idx="1750" formatCode="0%">
                  <c:v>0</c:v>
                </c:pt>
                <c:pt idx="1751" formatCode="0%">
                  <c:v>0</c:v>
                </c:pt>
                <c:pt idx="1752" formatCode="0%">
                  <c:v>0</c:v>
                </c:pt>
                <c:pt idx="1753" formatCode="0%">
                  <c:v>0</c:v>
                </c:pt>
                <c:pt idx="1754" formatCode="0%">
                  <c:v>0.27054108763415557</c:v>
                </c:pt>
                <c:pt idx="1755" formatCode="0%">
                  <c:v>0</c:v>
                </c:pt>
                <c:pt idx="1756" formatCode="0%">
                  <c:v>0.26587331823308702</c:v>
                </c:pt>
                <c:pt idx="1757" formatCode="0%">
                  <c:v>0</c:v>
                </c:pt>
                <c:pt idx="1758" formatCode="0%">
                  <c:v>0</c:v>
                </c:pt>
                <c:pt idx="1759" formatCode="0%">
                  <c:v>0</c:v>
                </c:pt>
                <c:pt idx="1760" formatCode="0%">
                  <c:v>0</c:v>
                </c:pt>
                <c:pt idx="1761" formatCode="0%">
                  <c:v>0</c:v>
                </c:pt>
                <c:pt idx="1762" formatCode="0%">
                  <c:v>0</c:v>
                </c:pt>
                <c:pt idx="1763" formatCode="0%">
                  <c:v>0</c:v>
                </c:pt>
                <c:pt idx="1764" formatCode="0%">
                  <c:v>0</c:v>
                </c:pt>
                <c:pt idx="1765" formatCode="0%">
                  <c:v>0</c:v>
                </c:pt>
                <c:pt idx="1766" formatCode="0%">
                  <c:v>0.58578204199340911</c:v>
                </c:pt>
                <c:pt idx="1767" formatCode="0%">
                  <c:v>0</c:v>
                </c:pt>
                <c:pt idx="1768" formatCode="0%">
                  <c:v>0</c:v>
                </c:pt>
                <c:pt idx="1769" formatCode="0%">
                  <c:v>1.4304651255240466</c:v>
                </c:pt>
                <c:pt idx="1770" formatCode="0%">
                  <c:v>0.36666438095989173</c:v>
                </c:pt>
                <c:pt idx="1771" formatCode="0%">
                  <c:v>0</c:v>
                </c:pt>
                <c:pt idx="1772" formatCode="0%">
                  <c:v>0</c:v>
                </c:pt>
                <c:pt idx="1773" formatCode="0%">
                  <c:v>0</c:v>
                </c:pt>
                <c:pt idx="1774" formatCode="0%">
                  <c:v>0</c:v>
                </c:pt>
                <c:pt idx="1775" formatCode="0%">
                  <c:v>0</c:v>
                </c:pt>
                <c:pt idx="1776" formatCode="0%">
                  <c:v>0</c:v>
                </c:pt>
                <c:pt idx="1777" formatCode="0%">
                  <c:v>0</c:v>
                </c:pt>
                <c:pt idx="1778" formatCode="0%">
                  <c:v>0</c:v>
                </c:pt>
                <c:pt idx="1779" formatCode="0%">
                  <c:v>0.87760315562004176</c:v>
                </c:pt>
                <c:pt idx="1780" formatCode="0%">
                  <c:v>0</c:v>
                </c:pt>
                <c:pt idx="1781" formatCode="0%">
                  <c:v>2.6173145713959474</c:v>
                </c:pt>
                <c:pt idx="1782" formatCode="0%">
                  <c:v>0</c:v>
                </c:pt>
                <c:pt idx="1783" formatCode="0%">
                  <c:v>0</c:v>
                </c:pt>
                <c:pt idx="1784" formatCode="0%">
                  <c:v>0.29471978650566788</c:v>
                </c:pt>
                <c:pt idx="1785" formatCode="0%">
                  <c:v>0</c:v>
                </c:pt>
                <c:pt idx="1786" formatCode="0%">
                  <c:v>3.5357060468659802</c:v>
                </c:pt>
                <c:pt idx="1787" formatCode="0%">
                  <c:v>0</c:v>
                </c:pt>
                <c:pt idx="1788" formatCode="0%">
                  <c:v>0</c:v>
                </c:pt>
                <c:pt idx="1789" formatCode="0%">
                  <c:v>0</c:v>
                </c:pt>
                <c:pt idx="1790" formatCode="0%">
                  <c:v>0</c:v>
                </c:pt>
                <c:pt idx="1791" formatCode="0%">
                  <c:v>0</c:v>
                </c:pt>
                <c:pt idx="1792" formatCode="0%">
                  <c:v>0</c:v>
                </c:pt>
                <c:pt idx="1793" formatCode="0%">
                  <c:v>0</c:v>
                </c:pt>
                <c:pt idx="1794" formatCode="0%">
                  <c:v>0</c:v>
                </c:pt>
                <c:pt idx="1795" formatCode="0%">
                  <c:v>0</c:v>
                </c:pt>
                <c:pt idx="1796" formatCode="0%">
                  <c:v>0</c:v>
                </c:pt>
                <c:pt idx="1797" formatCode="0%">
                  <c:v>0</c:v>
                </c:pt>
                <c:pt idx="1798" formatCode="0%">
                  <c:v>0</c:v>
                </c:pt>
                <c:pt idx="1799" formatCode="0%">
                  <c:v>0</c:v>
                </c:pt>
                <c:pt idx="1800" formatCode="0%">
                  <c:v>0</c:v>
                </c:pt>
                <c:pt idx="1801" formatCode="0%">
                  <c:v>0</c:v>
                </c:pt>
                <c:pt idx="1802" formatCode="0%">
                  <c:v>0</c:v>
                </c:pt>
                <c:pt idx="1803" formatCode="0%">
                  <c:v>0</c:v>
                </c:pt>
                <c:pt idx="1804" formatCode="0%">
                  <c:v>0</c:v>
                </c:pt>
                <c:pt idx="1805" formatCode="0%">
                  <c:v>0</c:v>
                </c:pt>
                <c:pt idx="1806" formatCode="0%">
                  <c:v>0</c:v>
                </c:pt>
                <c:pt idx="1807" formatCode="0%">
                  <c:v>0</c:v>
                </c:pt>
                <c:pt idx="1808" formatCode="0%">
                  <c:v>0</c:v>
                </c:pt>
                <c:pt idx="1809" formatCode="0%">
                  <c:v>0</c:v>
                </c:pt>
                <c:pt idx="1810" formatCode="0%">
                  <c:v>0</c:v>
                </c:pt>
                <c:pt idx="1811" formatCode="0%">
                  <c:v>0</c:v>
                </c:pt>
                <c:pt idx="1812" formatCode="0%">
                  <c:v>0</c:v>
                </c:pt>
                <c:pt idx="1813" formatCode="0%">
                  <c:v>0</c:v>
                </c:pt>
                <c:pt idx="1814" formatCode="0%">
                  <c:v>0</c:v>
                </c:pt>
                <c:pt idx="1815" formatCode="0%">
                  <c:v>0.29072106244006829</c:v>
                </c:pt>
                <c:pt idx="1816" formatCode="0%">
                  <c:v>0</c:v>
                </c:pt>
                <c:pt idx="1817" formatCode="0%">
                  <c:v>0</c:v>
                </c:pt>
                <c:pt idx="1818" formatCode="0%">
                  <c:v>0</c:v>
                </c:pt>
                <c:pt idx="1819" formatCode="0%">
                  <c:v>0</c:v>
                </c:pt>
                <c:pt idx="1820" formatCode="0%">
                  <c:v>0.93380899002048268</c:v>
                </c:pt>
                <c:pt idx="1821" formatCode="0%">
                  <c:v>0</c:v>
                </c:pt>
                <c:pt idx="1822" formatCode="0%">
                  <c:v>0</c:v>
                </c:pt>
                <c:pt idx="1823" formatCode="0%">
                  <c:v>0</c:v>
                </c:pt>
                <c:pt idx="1824" formatCode="0%">
                  <c:v>0</c:v>
                </c:pt>
                <c:pt idx="1825" formatCode="0%">
                  <c:v>0</c:v>
                </c:pt>
                <c:pt idx="1826" formatCode="0%">
                  <c:v>0</c:v>
                </c:pt>
                <c:pt idx="1827" formatCode="0%">
                  <c:v>0</c:v>
                </c:pt>
                <c:pt idx="1828" formatCode="0%">
                  <c:v>0.38420789916213066</c:v>
                </c:pt>
                <c:pt idx="1829" formatCode="0%">
                  <c:v>0</c:v>
                </c:pt>
                <c:pt idx="1830" formatCode="0%">
                  <c:v>0</c:v>
                </c:pt>
                <c:pt idx="1831" formatCode="0%">
                  <c:v>0</c:v>
                </c:pt>
                <c:pt idx="1832" formatCode="0%">
                  <c:v>0</c:v>
                </c:pt>
                <c:pt idx="1833" formatCode="0%">
                  <c:v>0</c:v>
                </c:pt>
                <c:pt idx="1834" formatCode="0%">
                  <c:v>0</c:v>
                </c:pt>
                <c:pt idx="1835" formatCode="0%">
                  <c:v>0</c:v>
                </c:pt>
                <c:pt idx="1836" formatCode="0%">
                  <c:v>0</c:v>
                </c:pt>
                <c:pt idx="1837" formatCode="0%">
                  <c:v>0</c:v>
                </c:pt>
                <c:pt idx="1838" formatCode="0%">
                  <c:v>0</c:v>
                </c:pt>
                <c:pt idx="1839" formatCode="0%">
                  <c:v>0</c:v>
                </c:pt>
                <c:pt idx="1840" formatCode="0%">
                  <c:v>0</c:v>
                </c:pt>
                <c:pt idx="1841" formatCode="0%">
                  <c:v>0</c:v>
                </c:pt>
                <c:pt idx="1842" formatCode="0%">
                  <c:v>0</c:v>
                </c:pt>
                <c:pt idx="1843" formatCode="0%">
                  <c:v>0.60245537633884283</c:v>
                </c:pt>
                <c:pt idx="1844" formatCode="0%">
                  <c:v>0</c:v>
                </c:pt>
                <c:pt idx="1845" formatCode="0%">
                  <c:v>0</c:v>
                </c:pt>
                <c:pt idx="1846" formatCode="0%">
                  <c:v>0</c:v>
                </c:pt>
                <c:pt idx="1847" formatCode="0%">
                  <c:v>0</c:v>
                </c:pt>
                <c:pt idx="1848" formatCode="0%">
                  <c:v>0</c:v>
                </c:pt>
                <c:pt idx="1849" formatCode="0%">
                  <c:v>0</c:v>
                </c:pt>
                <c:pt idx="1850" formatCode="0%">
                  <c:v>0.38417917318505118</c:v>
                </c:pt>
                <c:pt idx="1851" formatCode="0%">
                  <c:v>0</c:v>
                </c:pt>
                <c:pt idx="1852" formatCode="0%">
                  <c:v>0</c:v>
                </c:pt>
                <c:pt idx="1853" formatCode="0%">
                  <c:v>0</c:v>
                </c:pt>
                <c:pt idx="1854" formatCode="0%">
                  <c:v>0</c:v>
                </c:pt>
                <c:pt idx="1855" formatCode="0%">
                  <c:v>0</c:v>
                </c:pt>
                <c:pt idx="1856" formatCode="0%">
                  <c:v>0</c:v>
                </c:pt>
                <c:pt idx="1857" formatCode="0%">
                  <c:v>0</c:v>
                </c:pt>
                <c:pt idx="1858" formatCode="0%">
                  <c:v>0</c:v>
                </c:pt>
                <c:pt idx="1859" formatCode="0%">
                  <c:v>0</c:v>
                </c:pt>
                <c:pt idx="1860" formatCode="0%">
                  <c:v>0.47185643557150686</c:v>
                </c:pt>
                <c:pt idx="1861" formatCode="0%">
                  <c:v>0</c:v>
                </c:pt>
                <c:pt idx="1862" formatCode="0%">
                  <c:v>0</c:v>
                </c:pt>
                <c:pt idx="1863" formatCode="0%">
                  <c:v>0</c:v>
                </c:pt>
                <c:pt idx="1864" formatCode="0%">
                  <c:v>0</c:v>
                </c:pt>
                <c:pt idx="1865" formatCode="0%">
                  <c:v>0</c:v>
                </c:pt>
                <c:pt idx="1866" formatCode="0%">
                  <c:v>0</c:v>
                </c:pt>
                <c:pt idx="1867" formatCode="0%">
                  <c:v>0</c:v>
                </c:pt>
                <c:pt idx="1868" formatCode="0%">
                  <c:v>0</c:v>
                </c:pt>
                <c:pt idx="1869" formatCode="0%">
                  <c:v>0</c:v>
                </c:pt>
                <c:pt idx="1870" formatCode="0%">
                  <c:v>0</c:v>
                </c:pt>
                <c:pt idx="1871" formatCode="0%">
                  <c:v>0</c:v>
                </c:pt>
                <c:pt idx="1872" formatCode="0%">
                  <c:v>0</c:v>
                </c:pt>
                <c:pt idx="1873" formatCode="0%">
                  <c:v>0</c:v>
                </c:pt>
                <c:pt idx="1874" formatCode="0%">
                  <c:v>0</c:v>
                </c:pt>
                <c:pt idx="1875" formatCode="0%">
                  <c:v>0.79914749294945187</c:v>
                </c:pt>
                <c:pt idx="1876" formatCode="0%">
                  <c:v>0</c:v>
                </c:pt>
                <c:pt idx="1877" formatCode="0%">
                  <c:v>0</c:v>
                </c:pt>
                <c:pt idx="1878" formatCode="0%">
                  <c:v>0</c:v>
                </c:pt>
                <c:pt idx="1879" formatCode="0%">
                  <c:v>0</c:v>
                </c:pt>
                <c:pt idx="1880" formatCode="0%">
                  <c:v>0</c:v>
                </c:pt>
                <c:pt idx="1881" formatCode="0%">
                  <c:v>0.47795726147602785</c:v>
                </c:pt>
                <c:pt idx="1882" formatCode="0%">
                  <c:v>0.38503651057551397</c:v>
                </c:pt>
                <c:pt idx="1883" formatCode="0%">
                  <c:v>0</c:v>
                </c:pt>
                <c:pt idx="1884" formatCode="0%">
                  <c:v>0</c:v>
                </c:pt>
                <c:pt idx="1885" formatCode="0%">
                  <c:v>0.26134525445105633</c:v>
                </c:pt>
                <c:pt idx="1886" formatCode="0%">
                  <c:v>0.30557759140310814</c:v>
                </c:pt>
                <c:pt idx="1887" formatCode="0%">
                  <c:v>0</c:v>
                </c:pt>
                <c:pt idx="1888" formatCode="0%">
                  <c:v>0</c:v>
                </c:pt>
                <c:pt idx="1889" formatCode="0%">
                  <c:v>0</c:v>
                </c:pt>
                <c:pt idx="1890" formatCode="0%">
                  <c:v>0</c:v>
                </c:pt>
                <c:pt idx="1891" formatCode="0%">
                  <c:v>0</c:v>
                </c:pt>
                <c:pt idx="1892" formatCode="0%">
                  <c:v>0</c:v>
                </c:pt>
                <c:pt idx="1893" formatCode="0%">
                  <c:v>0</c:v>
                </c:pt>
                <c:pt idx="1894" formatCode="0%">
                  <c:v>0</c:v>
                </c:pt>
                <c:pt idx="1895" formatCode="0%">
                  <c:v>0</c:v>
                </c:pt>
                <c:pt idx="1896" formatCode="0%">
                  <c:v>0</c:v>
                </c:pt>
                <c:pt idx="1897" formatCode="0%">
                  <c:v>0</c:v>
                </c:pt>
                <c:pt idx="1898" formatCode="0%">
                  <c:v>0</c:v>
                </c:pt>
                <c:pt idx="1899" formatCode="0%">
                  <c:v>0</c:v>
                </c:pt>
                <c:pt idx="1900" formatCode="0%">
                  <c:v>0</c:v>
                </c:pt>
                <c:pt idx="1901" formatCode="0%">
                  <c:v>0</c:v>
                </c:pt>
                <c:pt idx="1902" formatCode="0%">
                  <c:v>0</c:v>
                </c:pt>
                <c:pt idx="1903" formatCode="0%">
                  <c:v>0</c:v>
                </c:pt>
                <c:pt idx="1904" formatCode="0%">
                  <c:v>0</c:v>
                </c:pt>
                <c:pt idx="1905" formatCode="0%">
                  <c:v>0</c:v>
                </c:pt>
                <c:pt idx="1906" formatCode="0%">
                  <c:v>0</c:v>
                </c:pt>
                <c:pt idx="1907" formatCode="0%">
                  <c:v>0</c:v>
                </c:pt>
                <c:pt idx="1908" formatCode="0%">
                  <c:v>0</c:v>
                </c:pt>
                <c:pt idx="1909" formatCode="0%">
                  <c:v>0</c:v>
                </c:pt>
                <c:pt idx="1910" formatCode="0%">
                  <c:v>0</c:v>
                </c:pt>
                <c:pt idx="1911" formatCode="0%">
                  <c:v>0</c:v>
                </c:pt>
                <c:pt idx="1912" formatCode="0%">
                  <c:v>0</c:v>
                </c:pt>
                <c:pt idx="1913" formatCode="0%">
                  <c:v>0</c:v>
                </c:pt>
                <c:pt idx="1914" formatCode="0%">
                  <c:v>0</c:v>
                </c:pt>
                <c:pt idx="1915" formatCode="0%">
                  <c:v>0</c:v>
                </c:pt>
                <c:pt idx="1916" formatCode="0%">
                  <c:v>0</c:v>
                </c:pt>
                <c:pt idx="1917" formatCode="0%">
                  <c:v>0</c:v>
                </c:pt>
                <c:pt idx="1918" formatCode="0%">
                  <c:v>0</c:v>
                </c:pt>
                <c:pt idx="1919" formatCode="0%">
                  <c:v>0</c:v>
                </c:pt>
                <c:pt idx="1920" formatCode="0%">
                  <c:v>0</c:v>
                </c:pt>
                <c:pt idx="1921" formatCode="0%">
                  <c:v>0</c:v>
                </c:pt>
                <c:pt idx="1922" formatCode="0%">
                  <c:v>0</c:v>
                </c:pt>
                <c:pt idx="1923" formatCode="0%">
                  <c:v>1.0782071553757291</c:v>
                </c:pt>
                <c:pt idx="1924" formatCode="0%">
                  <c:v>0</c:v>
                </c:pt>
                <c:pt idx="1925" formatCode="0%">
                  <c:v>0</c:v>
                </c:pt>
                <c:pt idx="1926" formatCode="0%">
                  <c:v>0</c:v>
                </c:pt>
                <c:pt idx="1927" formatCode="0%">
                  <c:v>0</c:v>
                </c:pt>
                <c:pt idx="1928" formatCode="0%">
                  <c:v>0.2644494832794515</c:v>
                </c:pt>
                <c:pt idx="1929" formatCode="0%">
                  <c:v>0</c:v>
                </c:pt>
                <c:pt idx="1930" formatCode="0%">
                  <c:v>0</c:v>
                </c:pt>
                <c:pt idx="1931" formatCode="0%">
                  <c:v>0</c:v>
                </c:pt>
                <c:pt idx="1932" formatCode="0%">
                  <c:v>0</c:v>
                </c:pt>
                <c:pt idx="1933" formatCode="0%">
                  <c:v>0</c:v>
                </c:pt>
                <c:pt idx="1934" formatCode="0%">
                  <c:v>0</c:v>
                </c:pt>
                <c:pt idx="1935" formatCode="0%">
                  <c:v>0</c:v>
                </c:pt>
                <c:pt idx="1936" formatCode="0%">
                  <c:v>0</c:v>
                </c:pt>
                <c:pt idx="1937" formatCode="0%">
                  <c:v>0</c:v>
                </c:pt>
                <c:pt idx="1938" formatCode="0%">
                  <c:v>0</c:v>
                </c:pt>
                <c:pt idx="1939" formatCode="0%">
                  <c:v>0</c:v>
                </c:pt>
                <c:pt idx="1940" formatCode="0%">
                  <c:v>0.41656716688529416</c:v>
                </c:pt>
                <c:pt idx="1941" formatCode="0%">
                  <c:v>0</c:v>
                </c:pt>
                <c:pt idx="1942" formatCode="0%">
                  <c:v>0</c:v>
                </c:pt>
                <c:pt idx="1943" formatCode="0%">
                  <c:v>0</c:v>
                </c:pt>
                <c:pt idx="1944" formatCode="0%">
                  <c:v>0</c:v>
                </c:pt>
                <c:pt idx="1945" formatCode="0%">
                  <c:v>0</c:v>
                </c:pt>
                <c:pt idx="1946" formatCode="0%">
                  <c:v>0</c:v>
                </c:pt>
                <c:pt idx="1947" formatCode="0%">
                  <c:v>0</c:v>
                </c:pt>
                <c:pt idx="1948" formatCode="0%">
                  <c:v>0</c:v>
                </c:pt>
                <c:pt idx="1949" formatCode="0%">
                  <c:v>0</c:v>
                </c:pt>
                <c:pt idx="1950" formatCode="0%">
                  <c:v>0</c:v>
                </c:pt>
                <c:pt idx="1951" formatCode="0%">
                  <c:v>0</c:v>
                </c:pt>
                <c:pt idx="1952" formatCode="0%">
                  <c:v>0</c:v>
                </c:pt>
                <c:pt idx="1953" formatCode="0%">
                  <c:v>0</c:v>
                </c:pt>
                <c:pt idx="1954" formatCode="0%">
                  <c:v>0</c:v>
                </c:pt>
                <c:pt idx="1955" formatCode="0%">
                  <c:v>0</c:v>
                </c:pt>
                <c:pt idx="1956" formatCode="0%">
                  <c:v>0</c:v>
                </c:pt>
                <c:pt idx="1957" formatCode="0%">
                  <c:v>0</c:v>
                </c:pt>
                <c:pt idx="1958" formatCode="0%">
                  <c:v>0</c:v>
                </c:pt>
                <c:pt idx="1959" formatCode="0%">
                  <c:v>0</c:v>
                </c:pt>
                <c:pt idx="1960" formatCode="0%">
                  <c:v>0</c:v>
                </c:pt>
                <c:pt idx="1961" formatCode="0%">
                  <c:v>0</c:v>
                </c:pt>
                <c:pt idx="1962" formatCode="0%">
                  <c:v>0</c:v>
                </c:pt>
                <c:pt idx="1963" formatCode="0%">
                  <c:v>0</c:v>
                </c:pt>
                <c:pt idx="1964" formatCode="0%">
                  <c:v>0</c:v>
                </c:pt>
                <c:pt idx="1965" formatCode="0%">
                  <c:v>0</c:v>
                </c:pt>
                <c:pt idx="1966" formatCode="0%">
                  <c:v>0</c:v>
                </c:pt>
                <c:pt idx="1967" formatCode="0%">
                  <c:v>0</c:v>
                </c:pt>
                <c:pt idx="1968" formatCode="0%">
                  <c:v>0</c:v>
                </c:pt>
                <c:pt idx="1969" formatCode="0%">
                  <c:v>0</c:v>
                </c:pt>
                <c:pt idx="1970" formatCode="0%">
                  <c:v>0</c:v>
                </c:pt>
                <c:pt idx="1971" formatCode="0%">
                  <c:v>0</c:v>
                </c:pt>
                <c:pt idx="1972" formatCode="0%">
                  <c:v>0</c:v>
                </c:pt>
                <c:pt idx="1973" formatCode="0%">
                  <c:v>0</c:v>
                </c:pt>
                <c:pt idx="1974" formatCode="0%">
                  <c:v>0</c:v>
                </c:pt>
                <c:pt idx="1975" formatCode="0%">
                  <c:v>0</c:v>
                </c:pt>
                <c:pt idx="1976" formatCode="0%">
                  <c:v>0</c:v>
                </c:pt>
                <c:pt idx="1977" formatCode="0%">
                  <c:v>0</c:v>
                </c:pt>
                <c:pt idx="1978" formatCode="0%">
                  <c:v>0</c:v>
                </c:pt>
                <c:pt idx="1979" formatCode="0%">
                  <c:v>0</c:v>
                </c:pt>
                <c:pt idx="1980" formatCode="0%">
                  <c:v>0</c:v>
                </c:pt>
                <c:pt idx="1981" formatCode="0%">
                  <c:v>0</c:v>
                </c:pt>
                <c:pt idx="1982" formatCode="0%">
                  <c:v>0</c:v>
                </c:pt>
                <c:pt idx="1983" formatCode="0%">
                  <c:v>0</c:v>
                </c:pt>
                <c:pt idx="1984" formatCode="0%">
                  <c:v>0</c:v>
                </c:pt>
                <c:pt idx="1985" formatCode="0%">
                  <c:v>0</c:v>
                </c:pt>
                <c:pt idx="1986" formatCode="0%">
                  <c:v>0</c:v>
                </c:pt>
                <c:pt idx="1987" formatCode="0%">
                  <c:v>0</c:v>
                </c:pt>
                <c:pt idx="1988" formatCode="0%">
                  <c:v>0</c:v>
                </c:pt>
                <c:pt idx="1989" formatCode="0%">
                  <c:v>0</c:v>
                </c:pt>
                <c:pt idx="1990" formatCode="0%">
                  <c:v>0</c:v>
                </c:pt>
                <c:pt idx="1991" formatCode="0%">
                  <c:v>0</c:v>
                </c:pt>
                <c:pt idx="1992" formatCode="0%">
                  <c:v>0</c:v>
                </c:pt>
                <c:pt idx="1993" formatCode="0%">
                  <c:v>0</c:v>
                </c:pt>
                <c:pt idx="1994" formatCode="0%">
                  <c:v>0</c:v>
                </c:pt>
                <c:pt idx="1995" formatCode="0%">
                  <c:v>0</c:v>
                </c:pt>
                <c:pt idx="1996" formatCode="0%">
                  <c:v>0</c:v>
                </c:pt>
                <c:pt idx="1997" formatCode="0%">
                  <c:v>0</c:v>
                </c:pt>
                <c:pt idx="1998" formatCode="0%">
                  <c:v>0</c:v>
                </c:pt>
                <c:pt idx="1999" formatCode="0%">
                  <c:v>0</c:v>
                </c:pt>
                <c:pt idx="2000" formatCode="0%">
                  <c:v>0</c:v>
                </c:pt>
                <c:pt idx="2001" formatCode="0%">
                  <c:v>0</c:v>
                </c:pt>
                <c:pt idx="2002" formatCode="0%">
                  <c:v>0</c:v>
                </c:pt>
                <c:pt idx="2003" formatCode="0%">
                  <c:v>0</c:v>
                </c:pt>
                <c:pt idx="2004" formatCode="0%">
                  <c:v>0</c:v>
                </c:pt>
                <c:pt idx="2005" formatCode="0%">
                  <c:v>0</c:v>
                </c:pt>
                <c:pt idx="2006" formatCode="0%">
                  <c:v>0</c:v>
                </c:pt>
                <c:pt idx="2007" formatCode="0%">
                  <c:v>0</c:v>
                </c:pt>
                <c:pt idx="2008" formatCode="0%">
                  <c:v>0</c:v>
                </c:pt>
                <c:pt idx="2009" formatCode="0%">
                  <c:v>0</c:v>
                </c:pt>
                <c:pt idx="2010" formatCode="0%">
                  <c:v>1.0935450612712676</c:v>
                </c:pt>
                <c:pt idx="2011" formatCode="0%">
                  <c:v>0</c:v>
                </c:pt>
                <c:pt idx="2012" formatCode="0%">
                  <c:v>0</c:v>
                </c:pt>
                <c:pt idx="2013" formatCode="0%">
                  <c:v>0</c:v>
                </c:pt>
                <c:pt idx="2014" formatCode="0%">
                  <c:v>0</c:v>
                </c:pt>
                <c:pt idx="2015" formatCode="0%">
                  <c:v>0</c:v>
                </c:pt>
                <c:pt idx="2016" formatCode="0%">
                  <c:v>0</c:v>
                </c:pt>
                <c:pt idx="2017" formatCode="0%">
                  <c:v>0</c:v>
                </c:pt>
                <c:pt idx="2018" formatCode="0%">
                  <c:v>0</c:v>
                </c:pt>
                <c:pt idx="2019" formatCode="0%">
                  <c:v>0</c:v>
                </c:pt>
                <c:pt idx="2020" formatCode="0%">
                  <c:v>0</c:v>
                </c:pt>
                <c:pt idx="2021" formatCode="0%">
                  <c:v>0</c:v>
                </c:pt>
                <c:pt idx="2022" formatCode="0%">
                  <c:v>0</c:v>
                </c:pt>
                <c:pt idx="2023" formatCode="0%">
                  <c:v>0</c:v>
                </c:pt>
                <c:pt idx="2024" formatCode="0%">
                  <c:v>0</c:v>
                </c:pt>
                <c:pt idx="2025" formatCode="0%">
                  <c:v>0</c:v>
                </c:pt>
                <c:pt idx="2026" formatCode="0%">
                  <c:v>0</c:v>
                </c:pt>
                <c:pt idx="2027" formatCode="0%">
                  <c:v>0</c:v>
                </c:pt>
                <c:pt idx="2028" formatCode="0%">
                  <c:v>0</c:v>
                </c:pt>
                <c:pt idx="2029" formatCode="0%">
                  <c:v>0</c:v>
                </c:pt>
                <c:pt idx="2030" formatCode="0%">
                  <c:v>0</c:v>
                </c:pt>
                <c:pt idx="2031" formatCode="0%">
                  <c:v>0</c:v>
                </c:pt>
                <c:pt idx="2032" formatCode="0%">
                  <c:v>0</c:v>
                </c:pt>
                <c:pt idx="2033" formatCode="0%">
                  <c:v>0</c:v>
                </c:pt>
                <c:pt idx="2034" formatCode="0%">
                  <c:v>0</c:v>
                </c:pt>
                <c:pt idx="2035" formatCode="0%">
                  <c:v>0</c:v>
                </c:pt>
                <c:pt idx="2036" formatCode="0%">
                  <c:v>0</c:v>
                </c:pt>
                <c:pt idx="2037" formatCode="0%">
                  <c:v>0</c:v>
                </c:pt>
                <c:pt idx="2038" formatCode="0%">
                  <c:v>0</c:v>
                </c:pt>
                <c:pt idx="2039" formatCode="0%">
                  <c:v>0</c:v>
                </c:pt>
                <c:pt idx="2040" formatCode="0%">
                  <c:v>0</c:v>
                </c:pt>
                <c:pt idx="2041" formatCode="0%">
                  <c:v>0</c:v>
                </c:pt>
                <c:pt idx="2042" formatCode="0%">
                  <c:v>0</c:v>
                </c:pt>
                <c:pt idx="2043" formatCode="0%">
                  <c:v>0</c:v>
                </c:pt>
                <c:pt idx="2044" formatCode="0%">
                  <c:v>0</c:v>
                </c:pt>
                <c:pt idx="2045" formatCode="0%">
                  <c:v>0</c:v>
                </c:pt>
                <c:pt idx="2046" formatCode="0%">
                  <c:v>0</c:v>
                </c:pt>
                <c:pt idx="2047" formatCode="0%">
                  <c:v>0</c:v>
                </c:pt>
                <c:pt idx="2048" formatCode="0%">
                  <c:v>0</c:v>
                </c:pt>
                <c:pt idx="2049" formatCode="0%">
                  <c:v>0</c:v>
                </c:pt>
                <c:pt idx="2050" formatCode="0%">
                  <c:v>0</c:v>
                </c:pt>
                <c:pt idx="2051" formatCode="0%">
                  <c:v>0</c:v>
                </c:pt>
                <c:pt idx="2052" formatCode="0%">
                  <c:v>0</c:v>
                </c:pt>
                <c:pt idx="2053" formatCode="0%">
                  <c:v>0</c:v>
                </c:pt>
                <c:pt idx="2054" formatCode="0%">
                  <c:v>0</c:v>
                </c:pt>
                <c:pt idx="2055" formatCode="0%">
                  <c:v>0</c:v>
                </c:pt>
                <c:pt idx="2056" formatCode="0%">
                  <c:v>0</c:v>
                </c:pt>
                <c:pt idx="2057" formatCode="0%">
                  <c:v>0.82025558890869055</c:v>
                </c:pt>
                <c:pt idx="2058" formatCode="0%">
                  <c:v>0</c:v>
                </c:pt>
                <c:pt idx="2059" formatCode="0%">
                  <c:v>0</c:v>
                </c:pt>
                <c:pt idx="2060" formatCode="0%">
                  <c:v>0.28352750391082637</c:v>
                </c:pt>
                <c:pt idx="2061" formatCode="0%">
                  <c:v>0</c:v>
                </c:pt>
                <c:pt idx="2062" formatCode="0%">
                  <c:v>0</c:v>
                </c:pt>
                <c:pt idx="2063" formatCode="0%">
                  <c:v>0</c:v>
                </c:pt>
                <c:pt idx="2064" formatCode="0%">
                  <c:v>0</c:v>
                </c:pt>
                <c:pt idx="2065" formatCode="0%">
                  <c:v>0</c:v>
                </c:pt>
                <c:pt idx="2066" formatCode="0%">
                  <c:v>0</c:v>
                </c:pt>
                <c:pt idx="2067" formatCode="0%">
                  <c:v>0</c:v>
                </c:pt>
                <c:pt idx="2068" formatCode="0%">
                  <c:v>0</c:v>
                </c:pt>
                <c:pt idx="2069" formatCode="0%">
                  <c:v>0</c:v>
                </c:pt>
                <c:pt idx="2070" formatCode="0%">
                  <c:v>0</c:v>
                </c:pt>
                <c:pt idx="2071" formatCode="0%">
                  <c:v>0</c:v>
                </c:pt>
                <c:pt idx="2072" formatCode="0%">
                  <c:v>0</c:v>
                </c:pt>
                <c:pt idx="2073" formatCode="0%">
                  <c:v>0</c:v>
                </c:pt>
                <c:pt idx="2074" formatCode="0%">
                  <c:v>0</c:v>
                </c:pt>
                <c:pt idx="2075" formatCode="0%">
                  <c:v>0</c:v>
                </c:pt>
                <c:pt idx="2076" formatCode="0%">
                  <c:v>0</c:v>
                </c:pt>
                <c:pt idx="2077" formatCode="0%">
                  <c:v>0</c:v>
                </c:pt>
                <c:pt idx="2078" formatCode="0%">
                  <c:v>0</c:v>
                </c:pt>
                <c:pt idx="2079" formatCode="0%">
                  <c:v>0</c:v>
                </c:pt>
                <c:pt idx="2080" formatCode="0%">
                  <c:v>0</c:v>
                </c:pt>
                <c:pt idx="2081" formatCode="0%">
                  <c:v>0</c:v>
                </c:pt>
                <c:pt idx="2082" formatCode="0%">
                  <c:v>0</c:v>
                </c:pt>
                <c:pt idx="2083" formatCode="0%">
                  <c:v>0</c:v>
                </c:pt>
                <c:pt idx="2084" formatCode="0%">
                  <c:v>0</c:v>
                </c:pt>
                <c:pt idx="2085" formatCode="0%">
                  <c:v>0</c:v>
                </c:pt>
                <c:pt idx="2086" formatCode="0%">
                  <c:v>0</c:v>
                </c:pt>
                <c:pt idx="2087" formatCode="0%">
                  <c:v>0</c:v>
                </c:pt>
                <c:pt idx="2088" formatCode="0%">
                  <c:v>0</c:v>
                </c:pt>
                <c:pt idx="2089" formatCode="0%">
                  <c:v>0</c:v>
                </c:pt>
                <c:pt idx="2090" formatCode="0%">
                  <c:v>0</c:v>
                </c:pt>
                <c:pt idx="2091" formatCode="0%">
                  <c:v>0.26666819459253854</c:v>
                </c:pt>
                <c:pt idx="2092" formatCode="0%">
                  <c:v>0</c:v>
                </c:pt>
                <c:pt idx="2093" formatCode="0%">
                  <c:v>0</c:v>
                </c:pt>
                <c:pt idx="2094" formatCode="0%">
                  <c:v>0</c:v>
                </c:pt>
                <c:pt idx="2095" formatCode="0%">
                  <c:v>0</c:v>
                </c:pt>
                <c:pt idx="2096" formatCode="0%">
                  <c:v>0</c:v>
                </c:pt>
                <c:pt idx="2097" formatCode="0%">
                  <c:v>0</c:v>
                </c:pt>
                <c:pt idx="2098" formatCode="0%">
                  <c:v>0</c:v>
                </c:pt>
                <c:pt idx="2099" formatCode="0%">
                  <c:v>0</c:v>
                </c:pt>
                <c:pt idx="2100" formatCode="0%">
                  <c:v>0</c:v>
                </c:pt>
                <c:pt idx="2101" formatCode="0%">
                  <c:v>0.94651491399134013</c:v>
                </c:pt>
                <c:pt idx="2102" formatCode="0%">
                  <c:v>0</c:v>
                </c:pt>
                <c:pt idx="2103" formatCode="0%">
                  <c:v>0</c:v>
                </c:pt>
                <c:pt idx="2104" formatCode="0%">
                  <c:v>0</c:v>
                </c:pt>
                <c:pt idx="2105" formatCode="0%">
                  <c:v>0</c:v>
                </c:pt>
                <c:pt idx="2106" formatCode="0%">
                  <c:v>0</c:v>
                </c:pt>
                <c:pt idx="2107" formatCode="0%">
                  <c:v>0</c:v>
                </c:pt>
                <c:pt idx="2108" formatCode="0%">
                  <c:v>0</c:v>
                </c:pt>
                <c:pt idx="2109" formatCode="0%">
                  <c:v>0.30583937248786758</c:v>
                </c:pt>
                <c:pt idx="2110" formatCode="0%">
                  <c:v>0</c:v>
                </c:pt>
                <c:pt idx="2111" formatCode="0%">
                  <c:v>0</c:v>
                </c:pt>
                <c:pt idx="2112" formatCode="0%">
                  <c:v>0</c:v>
                </c:pt>
                <c:pt idx="2113" formatCode="0%">
                  <c:v>0</c:v>
                </c:pt>
                <c:pt idx="2114" formatCode="0%">
                  <c:v>0</c:v>
                </c:pt>
                <c:pt idx="2115" formatCode="0%">
                  <c:v>0</c:v>
                </c:pt>
                <c:pt idx="2116" formatCode="0%">
                  <c:v>0</c:v>
                </c:pt>
                <c:pt idx="2117" formatCode="0%">
                  <c:v>0</c:v>
                </c:pt>
                <c:pt idx="2118" formatCode="0%">
                  <c:v>0</c:v>
                </c:pt>
                <c:pt idx="2119" formatCode="0%">
                  <c:v>0</c:v>
                </c:pt>
                <c:pt idx="2120" formatCode="0%">
                  <c:v>0</c:v>
                </c:pt>
                <c:pt idx="2121" formatCode="0%">
                  <c:v>0</c:v>
                </c:pt>
                <c:pt idx="2122" formatCode="0%">
                  <c:v>0</c:v>
                </c:pt>
                <c:pt idx="2123" formatCode="0%">
                  <c:v>0</c:v>
                </c:pt>
                <c:pt idx="2124" formatCode="0%">
                  <c:v>0</c:v>
                </c:pt>
                <c:pt idx="2125" formatCode="0%">
                  <c:v>0</c:v>
                </c:pt>
                <c:pt idx="2126" formatCode="0%">
                  <c:v>0</c:v>
                </c:pt>
                <c:pt idx="2127" formatCode="0%">
                  <c:v>0</c:v>
                </c:pt>
                <c:pt idx="2128" formatCode="0%">
                  <c:v>0</c:v>
                </c:pt>
                <c:pt idx="2129" formatCode="0%">
                  <c:v>0</c:v>
                </c:pt>
                <c:pt idx="2130" formatCode="0%">
                  <c:v>0</c:v>
                </c:pt>
                <c:pt idx="2131" formatCode="0%">
                  <c:v>0</c:v>
                </c:pt>
                <c:pt idx="2132" formatCode="0%">
                  <c:v>0</c:v>
                </c:pt>
                <c:pt idx="2133" formatCode="0%">
                  <c:v>0</c:v>
                </c:pt>
                <c:pt idx="2134" formatCode="0%">
                  <c:v>0</c:v>
                </c:pt>
                <c:pt idx="2135" formatCode="0%">
                  <c:v>0.2779596812698209</c:v>
                </c:pt>
                <c:pt idx="2136" formatCode="0%">
                  <c:v>0.46722139219904529</c:v>
                </c:pt>
                <c:pt idx="2137" formatCode="0%">
                  <c:v>0</c:v>
                </c:pt>
                <c:pt idx="2138" formatCode="0%">
                  <c:v>0</c:v>
                </c:pt>
                <c:pt idx="2139" formatCode="0%">
                  <c:v>0.32308148641257228</c:v>
                </c:pt>
                <c:pt idx="2140" formatCode="0%">
                  <c:v>1.1729110630114987</c:v>
                </c:pt>
                <c:pt idx="2141" formatCode="0%">
                  <c:v>0</c:v>
                </c:pt>
                <c:pt idx="2142" formatCode="0%">
                  <c:v>0</c:v>
                </c:pt>
                <c:pt idx="2143" formatCode="0%">
                  <c:v>0</c:v>
                </c:pt>
                <c:pt idx="2144" formatCode="0%">
                  <c:v>0</c:v>
                </c:pt>
                <c:pt idx="2145" formatCode="0%">
                  <c:v>0</c:v>
                </c:pt>
                <c:pt idx="2146" formatCode="0%">
                  <c:v>0</c:v>
                </c:pt>
                <c:pt idx="2147" formatCode="0%">
                  <c:v>0</c:v>
                </c:pt>
                <c:pt idx="2148" formatCode="0%">
                  <c:v>0</c:v>
                </c:pt>
                <c:pt idx="2149" formatCode="0%">
                  <c:v>0</c:v>
                </c:pt>
                <c:pt idx="2150" formatCode="0%">
                  <c:v>0</c:v>
                </c:pt>
                <c:pt idx="2151" formatCode="0%">
                  <c:v>0</c:v>
                </c:pt>
                <c:pt idx="2152" formatCode="0%">
                  <c:v>0</c:v>
                </c:pt>
                <c:pt idx="2153" formatCode="0%">
                  <c:v>0</c:v>
                </c:pt>
                <c:pt idx="2154" formatCode="0%">
                  <c:v>0</c:v>
                </c:pt>
                <c:pt idx="2155" formatCode="0%">
                  <c:v>0</c:v>
                </c:pt>
                <c:pt idx="2156" formatCode="0%">
                  <c:v>0</c:v>
                </c:pt>
                <c:pt idx="2157" formatCode="0%">
                  <c:v>0</c:v>
                </c:pt>
                <c:pt idx="2158" formatCode="0%">
                  <c:v>0</c:v>
                </c:pt>
                <c:pt idx="2159" formatCode="0%">
                  <c:v>0</c:v>
                </c:pt>
                <c:pt idx="2160" formatCode="0%">
                  <c:v>0</c:v>
                </c:pt>
                <c:pt idx="2161" formatCode="0%">
                  <c:v>0</c:v>
                </c:pt>
                <c:pt idx="2162" formatCode="0%">
                  <c:v>0</c:v>
                </c:pt>
                <c:pt idx="2163" formatCode="0%">
                  <c:v>0</c:v>
                </c:pt>
                <c:pt idx="2164" formatCode="0%">
                  <c:v>0</c:v>
                </c:pt>
                <c:pt idx="2165" formatCode="0%">
                  <c:v>0</c:v>
                </c:pt>
                <c:pt idx="2166" formatCode="0%">
                  <c:v>0.41390617267735974</c:v>
                </c:pt>
                <c:pt idx="2167" formatCode="0%">
                  <c:v>0</c:v>
                </c:pt>
                <c:pt idx="2168" formatCode="0%">
                  <c:v>0</c:v>
                </c:pt>
                <c:pt idx="2169" formatCode="0%">
                  <c:v>0</c:v>
                </c:pt>
                <c:pt idx="2170" formatCode="0%">
                  <c:v>0.40178687779565192</c:v>
                </c:pt>
                <c:pt idx="2171" formatCode="0%">
                  <c:v>0</c:v>
                </c:pt>
                <c:pt idx="2172" formatCode="0%">
                  <c:v>0.46465162565624768</c:v>
                </c:pt>
                <c:pt idx="2173" formatCode="0%">
                  <c:v>0</c:v>
                </c:pt>
                <c:pt idx="2174" formatCode="0%">
                  <c:v>0</c:v>
                </c:pt>
                <c:pt idx="2175" formatCode="0%">
                  <c:v>0</c:v>
                </c:pt>
                <c:pt idx="2176" formatCode="0%">
                  <c:v>0</c:v>
                </c:pt>
                <c:pt idx="2177" formatCode="0%">
                  <c:v>0</c:v>
                </c:pt>
                <c:pt idx="2178" formatCode="0%">
                  <c:v>0</c:v>
                </c:pt>
                <c:pt idx="2179" formatCode="0%">
                  <c:v>0</c:v>
                </c:pt>
                <c:pt idx="2180" formatCode="0%">
                  <c:v>0.29909490965135177</c:v>
                </c:pt>
                <c:pt idx="2181" formatCode="0%">
                  <c:v>0</c:v>
                </c:pt>
                <c:pt idx="2182" formatCode="0%">
                  <c:v>0</c:v>
                </c:pt>
                <c:pt idx="2183" formatCode="0%">
                  <c:v>0</c:v>
                </c:pt>
                <c:pt idx="2184" formatCode="0%">
                  <c:v>0</c:v>
                </c:pt>
                <c:pt idx="2185" formatCode="0%">
                  <c:v>4.2143205424200421</c:v>
                </c:pt>
                <c:pt idx="2186" formatCode="0%">
                  <c:v>0</c:v>
                </c:pt>
                <c:pt idx="2187" formatCode="0%">
                  <c:v>0</c:v>
                </c:pt>
                <c:pt idx="2188" formatCode="0%">
                  <c:v>0</c:v>
                </c:pt>
                <c:pt idx="2189" formatCode="0%">
                  <c:v>0</c:v>
                </c:pt>
                <c:pt idx="2190" formatCode="0%">
                  <c:v>0</c:v>
                </c:pt>
                <c:pt idx="2191" formatCode="0%">
                  <c:v>0</c:v>
                </c:pt>
                <c:pt idx="2192" formatCode="0%">
                  <c:v>0</c:v>
                </c:pt>
                <c:pt idx="2193" formatCode="0%">
                  <c:v>0</c:v>
                </c:pt>
                <c:pt idx="2194" formatCode="0%">
                  <c:v>0</c:v>
                </c:pt>
                <c:pt idx="2195" formatCode="0%">
                  <c:v>0</c:v>
                </c:pt>
                <c:pt idx="2196" formatCode="0%">
                  <c:v>0</c:v>
                </c:pt>
                <c:pt idx="2197" formatCode="0%">
                  <c:v>0</c:v>
                </c:pt>
                <c:pt idx="2198" formatCode="0%">
                  <c:v>0</c:v>
                </c:pt>
                <c:pt idx="2199" formatCode="0%">
                  <c:v>0.3748267090066007</c:v>
                </c:pt>
                <c:pt idx="2200" formatCode="0%">
                  <c:v>0</c:v>
                </c:pt>
                <c:pt idx="2201" formatCode="0%">
                  <c:v>0</c:v>
                </c:pt>
                <c:pt idx="2202" formatCode="0%">
                  <c:v>0</c:v>
                </c:pt>
                <c:pt idx="2203" formatCode="0%">
                  <c:v>0</c:v>
                </c:pt>
                <c:pt idx="2204" formatCode="0%">
                  <c:v>0</c:v>
                </c:pt>
                <c:pt idx="2205" formatCode="0%">
                  <c:v>0</c:v>
                </c:pt>
                <c:pt idx="2206" formatCode="0%">
                  <c:v>0</c:v>
                </c:pt>
                <c:pt idx="2207" formatCode="0%">
                  <c:v>0</c:v>
                </c:pt>
                <c:pt idx="2208" formatCode="0%">
                  <c:v>0</c:v>
                </c:pt>
                <c:pt idx="2209" formatCode="0%">
                  <c:v>0</c:v>
                </c:pt>
                <c:pt idx="2210" formatCode="0%">
                  <c:v>0</c:v>
                </c:pt>
                <c:pt idx="2211" formatCode="0%">
                  <c:v>0</c:v>
                </c:pt>
                <c:pt idx="2212" formatCode="0%">
                  <c:v>0</c:v>
                </c:pt>
                <c:pt idx="2213" formatCode="0%">
                  <c:v>0</c:v>
                </c:pt>
                <c:pt idx="2214" formatCode="0%">
                  <c:v>0</c:v>
                </c:pt>
                <c:pt idx="2215" formatCode="0%">
                  <c:v>0</c:v>
                </c:pt>
                <c:pt idx="2216" formatCode="0%">
                  <c:v>0</c:v>
                </c:pt>
                <c:pt idx="2217" formatCode="0%">
                  <c:v>0</c:v>
                </c:pt>
                <c:pt idx="2218" formatCode="0%">
                  <c:v>0</c:v>
                </c:pt>
                <c:pt idx="2219" formatCode="0%">
                  <c:v>0</c:v>
                </c:pt>
                <c:pt idx="2220" formatCode="0%">
                  <c:v>0</c:v>
                </c:pt>
                <c:pt idx="2221" formatCode="0%">
                  <c:v>0</c:v>
                </c:pt>
                <c:pt idx="2222" formatCode="0%">
                  <c:v>0</c:v>
                </c:pt>
                <c:pt idx="2223" formatCode="0%">
                  <c:v>0</c:v>
                </c:pt>
                <c:pt idx="2224" formatCode="0%">
                  <c:v>0</c:v>
                </c:pt>
                <c:pt idx="2225" formatCode="0%">
                  <c:v>0</c:v>
                </c:pt>
                <c:pt idx="2226" formatCode="0%">
                  <c:v>0</c:v>
                </c:pt>
                <c:pt idx="2227" formatCode="0%">
                  <c:v>0</c:v>
                </c:pt>
                <c:pt idx="2228" formatCode="0%">
                  <c:v>0</c:v>
                </c:pt>
                <c:pt idx="2229" formatCode="0%">
                  <c:v>0</c:v>
                </c:pt>
                <c:pt idx="2230" formatCode="0%">
                  <c:v>1.5439473549323872</c:v>
                </c:pt>
                <c:pt idx="2231" formatCode="0%">
                  <c:v>0</c:v>
                </c:pt>
                <c:pt idx="2232" formatCode="0%">
                  <c:v>0</c:v>
                </c:pt>
                <c:pt idx="2233" formatCode="0%">
                  <c:v>0</c:v>
                </c:pt>
                <c:pt idx="2234" formatCode="0%">
                  <c:v>0</c:v>
                </c:pt>
                <c:pt idx="2235" formatCode="0%">
                  <c:v>0</c:v>
                </c:pt>
                <c:pt idx="2236" formatCode="0%">
                  <c:v>0</c:v>
                </c:pt>
                <c:pt idx="2237" formatCode="0%">
                  <c:v>0</c:v>
                </c:pt>
                <c:pt idx="2238" formatCode="0%">
                  <c:v>0</c:v>
                </c:pt>
                <c:pt idx="2239" formatCode="0%">
                  <c:v>0</c:v>
                </c:pt>
                <c:pt idx="2240" formatCode="0%">
                  <c:v>0</c:v>
                </c:pt>
                <c:pt idx="2241" formatCode="0%">
                  <c:v>0</c:v>
                </c:pt>
                <c:pt idx="2242" formatCode="0%">
                  <c:v>0</c:v>
                </c:pt>
                <c:pt idx="2243" formatCode="0%">
                  <c:v>0</c:v>
                </c:pt>
                <c:pt idx="2244" formatCode="0%">
                  <c:v>0</c:v>
                </c:pt>
                <c:pt idx="2245" formatCode="0%">
                  <c:v>0</c:v>
                </c:pt>
                <c:pt idx="2246" formatCode="0%">
                  <c:v>0</c:v>
                </c:pt>
                <c:pt idx="2247" formatCode="0%">
                  <c:v>0</c:v>
                </c:pt>
                <c:pt idx="2248" formatCode="0%">
                  <c:v>0</c:v>
                </c:pt>
                <c:pt idx="2249" formatCode="0%">
                  <c:v>0</c:v>
                </c:pt>
                <c:pt idx="2250" formatCode="0%">
                  <c:v>0</c:v>
                </c:pt>
                <c:pt idx="2251" formatCode="0%">
                  <c:v>0</c:v>
                </c:pt>
                <c:pt idx="2252" formatCode="0%">
                  <c:v>0</c:v>
                </c:pt>
                <c:pt idx="2253" formatCode="0%">
                  <c:v>0</c:v>
                </c:pt>
                <c:pt idx="2254" formatCode="0%">
                  <c:v>0.37281680628625308</c:v>
                </c:pt>
                <c:pt idx="2255" formatCode="0%">
                  <c:v>0</c:v>
                </c:pt>
                <c:pt idx="2256" formatCode="0%">
                  <c:v>0</c:v>
                </c:pt>
                <c:pt idx="2257" formatCode="0%">
                  <c:v>0</c:v>
                </c:pt>
                <c:pt idx="2258" formatCode="0%">
                  <c:v>0</c:v>
                </c:pt>
                <c:pt idx="2259" formatCode="0%">
                  <c:v>0</c:v>
                </c:pt>
                <c:pt idx="2260" formatCode="0%">
                  <c:v>0</c:v>
                </c:pt>
                <c:pt idx="2261" formatCode="0%">
                  <c:v>0</c:v>
                </c:pt>
                <c:pt idx="2262" formatCode="0%">
                  <c:v>0</c:v>
                </c:pt>
                <c:pt idx="2263" formatCode="0%">
                  <c:v>0</c:v>
                </c:pt>
                <c:pt idx="2264" formatCode="0%">
                  <c:v>0</c:v>
                </c:pt>
                <c:pt idx="2265" formatCode="0%">
                  <c:v>0</c:v>
                </c:pt>
                <c:pt idx="2266" formatCode="0%">
                  <c:v>0</c:v>
                </c:pt>
                <c:pt idx="2267" formatCode="0%">
                  <c:v>1.0925773683643802</c:v>
                </c:pt>
                <c:pt idx="2268" formatCode="0%">
                  <c:v>0</c:v>
                </c:pt>
                <c:pt idx="2269" formatCode="0%">
                  <c:v>0</c:v>
                </c:pt>
                <c:pt idx="2270" formatCode="0%">
                  <c:v>0</c:v>
                </c:pt>
                <c:pt idx="2271" formatCode="0%">
                  <c:v>0</c:v>
                </c:pt>
                <c:pt idx="2272" formatCode="0%">
                  <c:v>0</c:v>
                </c:pt>
                <c:pt idx="2273" formatCode="0%">
                  <c:v>0</c:v>
                </c:pt>
                <c:pt idx="2274" formatCode="0%">
                  <c:v>0</c:v>
                </c:pt>
                <c:pt idx="2275" formatCode="0%">
                  <c:v>0</c:v>
                </c:pt>
                <c:pt idx="2276" formatCode="0%">
                  <c:v>0</c:v>
                </c:pt>
                <c:pt idx="2277" formatCode="0%">
                  <c:v>0</c:v>
                </c:pt>
                <c:pt idx="2278" formatCode="0%">
                  <c:v>0</c:v>
                </c:pt>
                <c:pt idx="2279" formatCode="0%">
                  <c:v>0</c:v>
                </c:pt>
                <c:pt idx="2280" formatCode="0%">
                  <c:v>0</c:v>
                </c:pt>
                <c:pt idx="2281" formatCode="0%">
                  <c:v>0</c:v>
                </c:pt>
                <c:pt idx="2282" formatCode="0%">
                  <c:v>0</c:v>
                </c:pt>
                <c:pt idx="2283" formatCode="0%">
                  <c:v>0</c:v>
                </c:pt>
                <c:pt idx="2284" formatCode="0%">
                  <c:v>0.2705055826356032</c:v>
                </c:pt>
                <c:pt idx="2285" formatCode="0%">
                  <c:v>0</c:v>
                </c:pt>
                <c:pt idx="2286" formatCode="0%">
                  <c:v>0</c:v>
                </c:pt>
                <c:pt idx="2287" formatCode="0%">
                  <c:v>0</c:v>
                </c:pt>
                <c:pt idx="2288" formatCode="0%">
                  <c:v>0</c:v>
                </c:pt>
                <c:pt idx="2289" formatCode="0%">
                  <c:v>0</c:v>
                </c:pt>
                <c:pt idx="2290" formatCode="0%">
                  <c:v>0</c:v>
                </c:pt>
                <c:pt idx="2291" formatCode="0%">
                  <c:v>0.27306895282292476</c:v>
                </c:pt>
                <c:pt idx="2292" formatCode="0%">
                  <c:v>0</c:v>
                </c:pt>
                <c:pt idx="2293" formatCode="0%">
                  <c:v>0</c:v>
                </c:pt>
                <c:pt idx="2294" formatCode="0%">
                  <c:v>0</c:v>
                </c:pt>
                <c:pt idx="2295" formatCode="0%">
                  <c:v>0</c:v>
                </c:pt>
                <c:pt idx="2296" formatCode="0%">
                  <c:v>0.26841408439255032</c:v>
                </c:pt>
                <c:pt idx="2297" formatCode="0%">
                  <c:v>0</c:v>
                </c:pt>
                <c:pt idx="2298" formatCode="0%">
                  <c:v>0</c:v>
                </c:pt>
                <c:pt idx="2299" formatCode="0%">
                  <c:v>0</c:v>
                </c:pt>
                <c:pt idx="2300" formatCode="0%">
                  <c:v>0</c:v>
                </c:pt>
                <c:pt idx="2301" formatCode="0%">
                  <c:v>0</c:v>
                </c:pt>
                <c:pt idx="2302" formatCode="0%">
                  <c:v>0</c:v>
                </c:pt>
                <c:pt idx="2303" formatCode="0%">
                  <c:v>0</c:v>
                </c:pt>
                <c:pt idx="2304" formatCode="0%">
                  <c:v>0</c:v>
                </c:pt>
                <c:pt idx="2305" formatCode="0%">
                  <c:v>0</c:v>
                </c:pt>
                <c:pt idx="2306" formatCode="0%">
                  <c:v>0</c:v>
                </c:pt>
                <c:pt idx="2307" formatCode="0%">
                  <c:v>0</c:v>
                </c:pt>
                <c:pt idx="2308" formatCode="0%">
                  <c:v>0</c:v>
                </c:pt>
                <c:pt idx="2309" formatCode="0%">
                  <c:v>0</c:v>
                </c:pt>
                <c:pt idx="2310" formatCode="0%">
                  <c:v>0</c:v>
                </c:pt>
                <c:pt idx="2311" formatCode="0%">
                  <c:v>0</c:v>
                </c:pt>
                <c:pt idx="2312" formatCode="0%">
                  <c:v>0</c:v>
                </c:pt>
                <c:pt idx="2313" formatCode="0%">
                  <c:v>0</c:v>
                </c:pt>
                <c:pt idx="2314" formatCode="0%">
                  <c:v>0</c:v>
                </c:pt>
                <c:pt idx="2315" formatCode="0%">
                  <c:v>0.37705402510869052</c:v>
                </c:pt>
                <c:pt idx="2316" formatCode="0%">
                  <c:v>0</c:v>
                </c:pt>
                <c:pt idx="2317" formatCode="0%">
                  <c:v>0</c:v>
                </c:pt>
                <c:pt idx="2318" formatCode="0%">
                  <c:v>0</c:v>
                </c:pt>
                <c:pt idx="2319" formatCode="0%">
                  <c:v>0</c:v>
                </c:pt>
                <c:pt idx="2320" formatCode="0%">
                  <c:v>0</c:v>
                </c:pt>
                <c:pt idx="2321" formatCode="0%">
                  <c:v>0</c:v>
                </c:pt>
                <c:pt idx="2322" formatCode="0%">
                  <c:v>0</c:v>
                </c:pt>
                <c:pt idx="2323" formatCode="0%">
                  <c:v>0</c:v>
                </c:pt>
                <c:pt idx="2324" formatCode="0%">
                  <c:v>0</c:v>
                </c:pt>
                <c:pt idx="2325" formatCode="0%">
                  <c:v>0</c:v>
                </c:pt>
                <c:pt idx="2326" formatCode="0%">
                  <c:v>0</c:v>
                </c:pt>
                <c:pt idx="2327" formatCode="0%">
                  <c:v>0</c:v>
                </c:pt>
                <c:pt idx="2328" formatCode="0%">
                  <c:v>0</c:v>
                </c:pt>
                <c:pt idx="2329" formatCode="0%">
                  <c:v>0</c:v>
                </c:pt>
                <c:pt idx="2330" formatCode="0%">
                  <c:v>0</c:v>
                </c:pt>
                <c:pt idx="2331" formatCode="0%">
                  <c:v>0</c:v>
                </c:pt>
                <c:pt idx="2332" formatCode="0%">
                  <c:v>0</c:v>
                </c:pt>
                <c:pt idx="2333" formatCode="0%">
                  <c:v>0</c:v>
                </c:pt>
                <c:pt idx="2334" formatCode="0%">
                  <c:v>0</c:v>
                </c:pt>
                <c:pt idx="2335" formatCode="0%">
                  <c:v>0</c:v>
                </c:pt>
                <c:pt idx="2336" formatCode="0%">
                  <c:v>0</c:v>
                </c:pt>
                <c:pt idx="2337" formatCode="0%">
                  <c:v>0</c:v>
                </c:pt>
                <c:pt idx="2338" formatCode="0%">
                  <c:v>0</c:v>
                </c:pt>
                <c:pt idx="2339" formatCode="0%">
                  <c:v>0</c:v>
                </c:pt>
                <c:pt idx="2340" formatCode="0%">
                  <c:v>0</c:v>
                </c:pt>
                <c:pt idx="2341" formatCode="0%">
                  <c:v>0</c:v>
                </c:pt>
                <c:pt idx="2342" formatCode="0%">
                  <c:v>0</c:v>
                </c:pt>
                <c:pt idx="2343" formatCode="0%">
                  <c:v>0</c:v>
                </c:pt>
                <c:pt idx="2344" formatCode="0%">
                  <c:v>0</c:v>
                </c:pt>
                <c:pt idx="2345" formatCode="0%">
                  <c:v>0</c:v>
                </c:pt>
                <c:pt idx="2346" formatCode="0%">
                  <c:v>0</c:v>
                </c:pt>
                <c:pt idx="2347" formatCode="0%">
                  <c:v>0</c:v>
                </c:pt>
                <c:pt idx="2348" formatCode="0%">
                  <c:v>0</c:v>
                </c:pt>
                <c:pt idx="2349" formatCode="0%">
                  <c:v>0</c:v>
                </c:pt>
                <c:pt idx="2350" formatCode="0%">
                  <c:v>0</c:v>
                </c:pt>
                <c:pt idx="2351" formatCode="0%">
                  <c:v>0</c:v>
                </c:pt>
                <c:pt idx="2352" formatCode="0%">
                  <c:v>0</c:v>
                </c:pt>
                <c:pt idx="2353" formatCode="0%">
                  <c:v>0</c:v>
                </c:pt>
                <c:pt idx="2354" formatCode="0%">
                  <c:v>0</c:v>
                </c:pt>
                <c:pt idx="2355" formatCode="0%">
                  <c:v>0</c:v>
                </c:pt>
                <c:pt idx="2356" formatCode="0%">
                  <c:v>0</c:v>
                </c:pt>
                <c:pt idx="2357" formatCode="0%">
                  <c:v>0</c:v>
                </c:pt>
                <c:pt idx="2358" formatCode="0%">
                  <c:v>0</c:v>
                </c:pt>
                <c:pt idx="2359" formatCode="0%">
                  <c:v>0</c:v>
                </c:pt>
                <c:pt idx="2360" formatCode="0%">
                  <c:v>0.39675732659429308</c:v>
                </c:pt>
                <c:pt idx="2361" formatCode="0%">
                  <c:v>1.4177698663932379</c:v>
                </c:pt>
                <c:pt idx="2362" formatCode="0%">
                  <c:v>0</c:v>
                </c:pt>
                <c:pt idx="2363" formatCode="0%">
                  <c:v>0</c:v>
                </c:pt>
                <c:pt idx="2364" formatCode="0%">
                  <c:v>0</c:v>
                </c:pt>
                <c:pt idx="2365" formatCode="0%">
                  <c:v>0</c:v>
                </c:pt>
                <c:pt idx="2366" formatCode="0%">
                  <c:v>0</c:v>
                </c:pt>
                <c:pt idx="2367" formatCode="0%">
                  <c:v>0</c:v>
                </c:pt>
                <c:pt idx="2368" formatCode="0%">
                  <c:v>0</c:v>
                </c:pt>
                <c:pt idx="2369" formatCode="0%">
                  <c:v>0</c:v>
                </c:pt>
                <c:pt idx="2370" formatCode="0%">
                  <c:v>0</c:v>
                </c:pt>
                <c:pt idx="2371" formatCode="0%">
                  <c:v>0</c:v>
                </c:pt>
                <c:pt idx="2372" formatCode="0%">
                  <c:v>0</c:v>
                </c:pt>
                <c:pt idx="2373" formatCode="0%">
                  <c:v>0</c:v>
                </c:pt>
                <c:pt idx="2374" formatCode="0%">
                  <c:v>0</c:v>
                </c:pt>
                <c:pt idx="2375" formatCode="0%">
                  <c:v>0</c:v>
                </c:pt>
                <c:pt idx="2376" formatCode="0%">
                  <c:v>0</c:v>
                </c:pt>
                <c:pt idx="2377" formatCode="0%">
                  <c:v>0</c:v>
                </c:pt>
                <c:pt idx="2378" formatCode="0%">
                  <c:v>0</c:v>
                </c:pt>
                <c:pt idx="2379" formatCode="0%">
                  <c:v>0</c:v>
                </c:pt>
                <c:pt idx="2380" formatCode="0%">
                  <c:v>0</c:v>
                </c:pt>
                <c:pt idx="2381" formatCode="0%">
                  <c:v>0</c:v>
                </c:pt>
                <c:pt idx="2382" formatCode="0%">
                  <c:v>0</c:v>
                </c:pt>
                <c:pt idx="2383" formatCode="0%">
                  <c:v>0</c:v>
                </c:pt>
                <c:pt idx="2384" formatCode="0%">
                  <c:v>0</c:v>
                </c:pt>
                <c:pt idx="2385" formatCode="0%">
                  <c:v>0</c:v>
                </c:pt>
                <c:pt idx="2386" formatCode="0%">
                  <c:v>0</c:v>
                </c:pt>
                <c:pt idx="2387" formatCode="0%">
                  <c:v>0</c:v>
                </c:pt>
                <c:pt idx="2388" formatCode="0%">
                  <c:v>0</c:v>
                </c:pt>
                <c:pt idx="2389" formatCode="0%">
                  <c:v>0</c:v>
                </c:pt>
                <c:pt idx="2390" formatCode="0%">
                  <c:v>0</c:v>
                </c:pt>
                <c:pt idx="2391" formatCode="0%">
                  <c:v>0</c:v>
                </c:pt>
                <c:pt idx="2392" formatCode="0%">
                  <c:v>0</c:v>
                </c:pt>
                <c:pt idx="2393" formatCode="0%">
                  <c:v>0</c:v>
                </c:pt>
                <c:pt idx="2394" formatCode="0%">
                  <c:v>0</c:v>
                </c:pt>
                <c:pt idx="2395" formatCode="0%">
                  <c:v>0</c:v>
                </c:pt>
                <c:pt idx="2396" formatCode="0%">
                  <c:v>0.72205967433104601</c:v>
                </c:pt>
                <c:pt idx="2397" formatCode="0%">
                  <c:v>0</c:v>
                </c:pt>
                <c:pt idx="2398" formatCode="0%">
                  <c:v>0</c:v>
                </c:pt>
                <c:pt idx="2399" formatCode="0%">
                  <c:v>3.3249696710862251</c:v>
                </c:pt>
                <c:pt idx="2400" formatCode="0%">
                  <c:v>0</c:v>
                </c:pt>
                <c:pt idx="2401" formatCode="0%">
                  <c:v>2.7463959511771323</c:v>
                </c:pt>
                <c:pt idx="2402" formatCode="0%">
                  <c:v>0.31052201422146469</c:v>
                </c:pt>
                <c:pt idx="2403" formatCode="0%">
                  <c:v>0</c:v>
                </c:pt>
                <c:pt idx="2404" formatCode="0%">
                  <c:v>0</c:v>
                </c:pt>
                <c:pt idx="2405" formatCode="0%">
                  <c:v>0</c:v>
                </c:pt>
                <c:pt idx="2406" formatCode="0%">
                  <c:v>0</c:v>
                </c:pt>
                <c:pt idx="2407" formatCode="0%">
                  <c:v>0</c:v>
                </c:pt>
                <c:pt idx="2408" formatCode="0%">
                  <c:v>0</c:v>
                </c:pt>
                <c:pt idx="2409" formatCode="0%">
                  <c:v>0</c:v>
                </c:pt>
                <c:pt idx="2410" formatCode="0%">
                  <c:v>0</c:v>
                </c:pt>
                <c:pt idx="2411" formatCode="0%">
                  <c:v>0</c:v>
                </c:pt>
                <c:pt idx="2412" formatCode="0%">
                  <c:v>0</c:v>
                </c:pt>
                <c:pt idx="2413" formatCode="0%">
                  <c:v>0</c:v>
                </c:pt>
                <c:pt idx="2414" formatCode="0%">
                  <c:v>0</c:v>
                </c:pt>
                <c:pt idx="2415" formatCode="0%">
                  <c:v>0</c:v>
                </c:pt>
                <c:pt idx="2416" formatCode="0%">
                  <c:v>0</c:v>
                </c:pt>
                <c:pt idx="2417" formatCode="0%">
                  <c:v>0</c:v>
                </c:pt>
                <c:pt idx="2418" formatCode="0%">
                  <c:v>0</c:v>
                </c:pt>
                <c:pt idx="2419" formatCode="0%">
                  <c:v>0</c:v>
                </c:pt>
                <c:pt idx="2420" formatCode="0%">
                  <c:v>0</c:v>
                </c:pt>
                <c:pt idx="2421" formatCode="0%">
                  <c:v>0</c:v>
                </c:pt>
                <c:pt idx="2422" formatCode="0%">
                  <c:v>0</c:v>
                </c:pt>
                <c:pt idx="2423" formatCode="0%">
                  <c:v>0</c:v>
                </c:pt>
                <c:pt idx="2424" formatCode="0%">
                  <c:v>0.28814535232978561</c:v>
                </c:pt>
                <c:pt idx="2425" formatCode="0%">
                  <c:v>0</c:v>
                </c:pt>
                <c:pt idx="2426" formatCode="0%">
                  <c:v>0</c:v>
                </c:pt>
                <c:pt idx="2427" formatCode="0%">
                  <c:v>0</c:v>
                </c:pt>
                <c:pt idx="2428" formatCode="0%">
                  <c:v>0</c:v>
                </c:pt>
                <c:pt idx="2429" formatCode="0%">
                  <c:v>0</c:v>
                </c:pt>
                <c:pt idx="2430" formatCode="0%">
                  <c:v>0</c:v>
                </c:pt>
                <c:pt idx="2431" formatCode="0%">
                  <c:v>0</c:v>
                </c:pt>
                <c:pt idx="2432" formatCode="0%">
                  <c:v>0</c:v>
                </c:pt>
                <c:pt idx="2433" formatCode="0%">
                  <c:v>0</c:v>
                </c:pt>
                <c:pt idx="2434" formatCode="0%">
                  <c:v>0</c:v>
                </c:pt>
                <c:pt idx="2435" formatCode="0%">
                  <c:v>0</c:v>
                </c:pt>
                <c:pt idx="2436" formatCode="0%">
                  <c:v>0</c:v>
                </c:pt>
                <c:pt idx="2437" formatCode="0%">
                  <c:v>0</c:v>
                </c:pt>
                <c:pt idx="2438" formatCode="0%">
                  <c:v>0</c:v>
                </c:pt>
                <c:pt idx="2439" formatCode="0%">
                  <c:v>0</c:v>
                </c:pt>
                <c:pt idx="2440" formatCode="0%">
                  <c:v>0</c:v>
                </c:pt>
                <c:pt idx="2441" formatCode="0%">
                  <c:v>0</c:v>
                </c:pt>
                <c:pt idx="2442" formatCode="0%">
                  <c:v>0</c:v>
                </c:pt>
                <c:pt idx="2443" formatCode="0%">
                  <c:v>0</c:v>
                </c:pt>
                <c:pt idx="2444" formatCode="0%">
                  <c:v>0</c:v>
                </c:pt>
                <c:pt idx="2445" formatCode="0%">
                  <c:v>0</c:v>
                </c:pt>
                <c:pt idx="2446" formatCode="0%">
                  <c:v>0</c:v>
                </c:pt>
                <c:pt idx="2447" formatCode="0%">
                  <c:v>0</c:v>
                </c:pt>
                <c:pt idx="2448" formatCode="0%">
                  <c:v>0</c:v>
                </c:pt>
                <c:pt idx="2449" formatCode="0%">
                  <c:v>0</c:v>
                </c:pt>
                <c:pt idx="2450" formatCode="0%">
                  <c:v>0</c:v>
                </c:pt>
                <c:pt idx="2451" formatCode="0%">
                  <c:v>0</c:v>
                </c:pt>
                <c:pt idx="2452" formatCode="0%">
                  <c:v>0</c:v>
                </c:pt>
                <c:pt idx="2453" formatCode="0%">
                  <c:v>0</c:v>
                </c:pt>
                <c:pt idx="2454" formatCode="0%">
                  <c:v>0</c:v>
                </c:pt>
                <c:pt idx="2455" formatCode="0%">
                  <c:v>0</c:v>
                </c:pt>
                <c:pt idx="2456" formatCode="0%">
                  <c:v>0</c:v>
                </c:pt>
                <c:pt idx="2457" formatCode="0%">
                  <c:v>0</c:v>
                </c:pt>
                <c:pt idx="2458" formatCode="0%">
                  <c:v>0</c:v>
                </c:pt>
                <c:pt idx="2459" formatCode="0%">
                  <c:v>0</c:v>
                </c:pt>
                <c:pt idx="2460" formatCode="0%">
                  <c:v>0</c:v>
                </c:pt>
                <c:pt idx="2461" formatCode="0%">
                  <c:v>0</c:v>
                </c:pt>
                <c:pt idx="2462" formatCode="0%">
                  <c:v>0</c:v>
                </c:pt>
                <c:pt idx="2463" formatCode="0%">
                  <c:v>0</c:v>
                </c:pt>
                <c:pt idx="2464" formatCode="0%">
                  <c:v>0</c:v>
                </c:pt>
                <c:pt idx="2465" formatCode="0%">
                  <c:v>0</c:v>
                </c:pt>
                <c:pt idx="2466" formatCode="0%">
                  <c:v>0</c:v>
                </c:pt>
                <c:pt idx="2467" formatCode="0%">
                  <c:v>0</c:v>
                </c:pt>
                <c:pt idx="2468" formatCode="0%">
                  <c:v>0.50074178381926893</c:v>
                </c:pt>
                <c:pt idx="2469" formatCode="0%">
                  <c:v>0</c:v>
                </c:pt>
                <c:pt idx="2470" formatCode="0%">
                  <c:v>0</c:v>
                </c:pt>
                <c:pt idx="2471" formatCode="0%">
                  <c:v>0</c:v>
                </c:pt>
                <c:pt idx="2472" formatCode="0%">
                  <c:v>0</c:v>
                </c:pt>
                <c:pt idx="2473" formatCode="0%">
                  <c:v>0</c:v>
                </c:pt>
                <c:pt idx="2474" formatCode="0%">
                  <c:v>0.55300783818915944</c:v>
                </c:pt>
                <c:pt idx="2475" formatCode="0%">
                  <c:v>0</c:v>
                </c:pt>
                <c:pt idx="2476" formatCode="0%">
                  <c:v>0</c:v>
                </c:pt>
                <c:pt idx="2477" formatCode="0%">
                  <c:v>0</c:v>
                </c:pt>
                <c:pt idx="2478" formatCode="0%">
                  <c:v>0</c:v>
                </c:pt>
                <c:pt idx="2479" formatCode="0%">
                  <c:v>0</c:v>
                </c:pt>
                <c:pt idx="2480" formatCode="0%">
                  <c:v>0</c:v>
                </c:pt>
                <c:pt idx="2481" formatCode="0%">
                  <c:v>0</c:v>
                </c:pt>
                <c:pt idx="2482" formatCode="0%">
                  <c:v>0</c:v>
                </c:pt>
                <c:pt idx="2483" formatCode="0%">
                  <c:v>0</c:v>
                </c:pt>
                <c:pt idx="2484" formatCode="0%">
                  <c:v>0</c:v>
                </c:pt>
                <c:pt idx="2485" formatCode="0%">
                  <c:v>0</c:v>
                </c:pt>
                <c:pt idx="2486" formatCode="0%">
                  <c:v>0</c:v>
                </c:pt>
                <c:pt idx="2487" formatCode="0%">
                  <c:v>0</c:v>
                </c:pt>
                <c:pt idx="2488" formatCode="0%">
                  <c:v>0</c:v>
                </c:pt>
                <c:pt idx="2489" formatCode="0%">
                  <c:v>0</c:v>
                </c:pt>
                <c:pt idx="2490" formatCode="0%">
                  <c:v>0</c:v>
                </c:pt>
                <c:pt idx="2491" formatCode="0%">
                  <c:v>0</c:v>
                </c:pt>
                <c:pt idx="2492" formatCode="0%">
                  <c:v>0</c:v>
                </c:pt>
                <c:pt idx="2493" formatCode="0%">
                  <c:v>0</c:v>
                </c:pt>
                <c:pt idx="2494" formatCode="0%">
                  <c:v>0</c:v>
                </c:pt>
                <c:pt idx="2495" formatCode="0%">
                  <c:v>0</c:v>
                </c:pt>
                <c:pt idx="2496" formatCode="0%">
                  <c:v>0</c:v>
                </c:pt>
                <c:pt idx="2497" formatCode="0%">
                  <c:v>0</c:v>
                </c:pt>
                <c:pt idx="2498" formatCode="0%">
                  <c:v>0</c:v>
                </c:pt>
                <c:pt idx="2499" formatCode="0%">
                  <c:v>0</c:v>
                </c:pt>
                <c:pt idx="2500" formatCode="0%">
                  <c:v>0</c:v>
                </c:pt>
                <c:pt idx="2501" formatCode="0%">
                  <c:v>0</c:v>
                </c:pt>
                <c:pt idx="2502" formatCode="0%">
                  <c:v>0</c:v>
                </c:pt>
                <c:pt idx="2503" formatCode="0%">
                  <c:v>0</c:v>
                </c:pt>
                <c:pt idx="2504" formatCode="0%">
                  <c:v>0</c:v>
                </c:pt>
                <c:pt idx="2505" formatCode="0%">
                  <c:v>0</c:v>
                </c:pt>
                <c:pt idx="2506" formatCode="0%">
                  <c:v>0</c:v>
                </c:pt>
                <c:pt idx="2507" formatCode="0%">
                  <c:v>0</c:v>
                </c:pt>
                <c:pt idx="2508" formatCode="0%">
                  <c:v>0</c:v>
                </c:pt>
                <c:pt idx="2509" formatCode="0%">
                  <c:v>0</c:v>
                </c:pt>
                <c:pt idx="2510" formatCode="0%">
                  <c:v>0</c:v>
                </c:pt>
                <c:pt idx="2511" formatCode="0%">
                  <c:v>0</c:v>
                </c:pt>
                <c:pt idx="2512" formatCode="0%">
                  <c:v>0</c:v>
                </c:pt>
                <c:pt idx="2513" formatCode="0%">
                  <c:v>0</c:v>
                </c:pt>
                <c:pt idx="2514" formatCode="0%">
                  <c:v>0</c:v>
                </c:pt>
                <c:pt idx="2515" formatCode="0%">
                  <c:v>0</c:v>
                </c:pt>
                <c:pt idx="2516" formatCode="0%">
                  <c:v>0.33485375937362222</c:v>
                </c:pt>
                <c:pt idx="2517" formatCode="0%">
                  <c:v>0</c:v>
                </c:pt>
                <c:pt idx="2518" formatCode="0%">
                  <c:v>0.27224169766255585</c:v>
                </c:pt>
                <c:pt idx="2519" formatCode="0%">
                  <c:v>0</c:v>
                </c:pt>
                <c:pt idx="2520" formatCode="0%">
                  <c:v>0</c:v>
                </c:pt>
                <c:pt idx="2521" formatCode="0%">
                  <c:v>0.6145218832021021</c:v>
                </c:pt>
                <c:pt idx="2522" formatCode="0%">
                  <c:v>0</c:v>
                </c:pt>
                <c:pt idx="2523" formatCode="0%">
                  <c:v>0</c:v>
                </c:pt>
                <c:pt idx="2524" formatCode="0%">
                  <c:v>0</c:v>
                </c:pt>
                <c:pt idx="2525" formatCode="0%">
                  <c:v>0</c:v>
                </c:pt>
                <c:pt idx="2526" formatCode="0%">
                  <c:v>0.34201475223812816</c:v>
                </c:pt>
                <c:pt idx="2527" formatCode="0%">
                  <c:v>0</c:v>
                </c:pt>
                <c:pt idx="2528" formatCode="0%">
                  <c:v>0</c:v>
                </c:pt>
                <c:pt idx="2529" formatCode="0%">
                  <c:v>0</c:v>
                </c:pt>
                <c:pt idx="2530" formatCode="0%">
                  <c:v>0</c:v>
                </c:pt>
                <c:pt idx="2531" formatCode="0%">
                  <c:v>0</c:v>
                </c:pt>
                <c:pt idx="2532" formatCode="0%">
                  <c:v>0</c:v>
                </c:pt>
                <c:pt idx="2533" formatCode="0%">
                  <c:v>0</c:v>
                </c:pt>
                <c:pt idx="2534" formatCode="0%">
                  <c:v>0</c:v>
                </c:pt>
                <c:pt idx="2535" formatCode="0%">
                  <c:v>0</c:v>
                </c:pt>
                <c:pt idx="2536" formatCode="0%">
                  <c:v>0</c:v>
                </c:pt>
                <c:pt idx="2537" formatCode="0%">
                  <c:v>0</c:v>
                </c:pt>
                <c:pt idx="2538" formatCode="0%">
                  <c:v>0</c:v>
                </c:pt>
                <c:pt idx="2539" formatCode="0%">
                  <c:v>0</c:v>
                </c:pt>
                <c:pt idx="2540" formatCode="0%">
                  <c:v>0</c:v>
                </c:pt>
                <c:pt idx="2541" formatCode="0%">
                  <c:v>0</c:v>
                </c:pt>
                <c:pt idx="2542" formatCode="0%">
                  <c:v>0</c:v>
                </c:pt>
                <c:pt idx="2543" formatCode="0%">
                  <c:v>0</c:v>
                </c:pt>
                <c:pt idx="2544" formatCode="0%">
                  <c:v>0</c:v>
                </c:pt>
                <c:pt idx="2545" formatCode="0%">
                  <c:v>0</c:v>
                </c:pt>
                <c:pt idx="2546" formatCode="0%">
                  <c:v>0</c:v>
                </c:pt>
                <c:pt idx="2547" formatCode="0%">
                  <c:v>0</c:v>
                </c:pt>
                <c:pt idx="2548" formatCode="0%">
                  <c:v>0</c:v>
                </c:pt>
                <c:pt idx="2549" formatCode="0%">
                  <c:v>0</c:v>
                </c:pt>
                <c:pt idx="2550" formatCode="0%">
                  <c:v>0</c:v>
                </c:pt>
                <c:pt idx="2551" formatCode="0%">
                  <c:v>0</c:v>
                </c:pt>
                <c:pt idx="2552" formatCode="0%">
                  <c:v>0</c:v>
                </c:pt>
                <c:pt idx="2553" formatCode="0%">
                  <c:v>0</c:v>
                </c:pt>
                <c:pt idx="2554" formatCode="0%">
                  <c:v>0</c:v>
                </c:pt>
                <c:pt idx="2555" formatCode="0%">
                  <c:v>0</c:v>
                </c:pt>
                <c:pt idx="2556" formatCode="0%">
                  <c:v>0</c:v>
                </c:pt>
                <c:pt idx="2557" formatCode="0%">
                  <c:v>0</c:v>
                </c:pt>
                <c:pt idx="2558" formatCode="0%">
                  <c:v>0</c:v>
                </c:pt>
                <c:pt idx="2559" formatCode="0%">
                  <c:v>0</c:v>
                </c:pt>
                <c:pt idx="2560" formatCode="0%">
                  <c:v>0</c:v>
                </c:pt>
                <c:pt idx="2561" formatCode="0%">
                  <c:v>0</c:v>
                </c:pt>
                <c:pt idx="2562" formatCode="0%">
                  <c:v>0</c:v>
                </c:pt>
                <c:pt idx="2563" formatCode="0%">
                  <c:v>0</c:v>
                </c:pt>
                <c:pt idx="2564" formatCode="0%">
                  <c:v>0</c:v>
                </c:pt>
                <c:pt idx="2565" formatCode="0%">
                  <c:v>0</c:v>
                </c:pt>
                <c:pt idx="2566" formatCode="0%">
                  <c:v>0</c:v>
                </c:pt>
                <c:pt idx="2567" formatCode="0%">
                  <c:v>0</c:v>
                </c:pt>
                <c:pt idx="2568" formatCode="0%">
                  <c:v>0</c:v>
                </c:pt>
                <c:pt idx="2569" formatCode="0%">
                  <c:v>0</c:v>
                </c:pt>
                <c:pt idx="2570" formatCode="0%">
                  <c:v>0.3025301705883649</c:v>
                </c:pt>
                <c:pt idx="2571" formatCode="0%">
                  <c:v>1.2562149617246352</c:v>
                </c:pt>
                <c:pt idx="2572" formatCode="0%">
                  <c:v>0</c:v>
                </c:pt>
                <c:pt idx="2573" formatCode="0%">
                  <c:v>0</c:v>
                </c:pt>
                <c:pt idx="2574" formatCode="0%">
                  <c:v>0</c:v>
                </c:pt>
                <c:pt idx="2575" formatCode="0%">
                  <c:v>0</c:v>
                </c:pt>
                <c:pt idx="2576" formatCode="0%">
                  <c:v>0</c:v>
                </c:pt>
                <c:pt idx="2577" formatCode="0%">
                  <c:v>0</c:v>
                </c:pt>
                <c:pt idx="2578" formatCode="0%">
                  <c:v>0</c:v>
                </c:pt>
                <c:pt idx="2579" formatCode="0%">
                  <c:v>0</c:v>
                </c:pt>
                <c:pt idx="2580" formatCode="0%">
                  <c:v>0.38140611449201051</c:v>
                </c:pt>
                <c:pt idx="2581" formatCode="0%">
                  <c:v>0</c:v>
                </c:pt>
                <c:pt idx="2582" formatCode="0%">
                  <c:v>0</c:v>
                </c:pt>
                <c:pt idx="2583" formatCode="0%">
                  <c:v>0</c:v>
                </c:pt>
                <c:pt idx="2584" formatCode="0%">
                  <c:v>0</c:v>
                </c:pt>
                <c:pt idx="2585" formatCode="0%">
                  <c:v>0</c:v>
                </c:pt>
                <c:pt idx="2586" formatCode="0%">
                  <c:v>0</c:v>
                </c:pt>
                <c:pt idx="2587" formatCode="0%">
                  <c:v>0</c:v>
                </c:pt>
                <c:pt idx="2588" formatCode="0%">
                  <c:v>0</c:v>
                </c:pt>
                <c:pt idx="2589" formatCode="0%">
                  <c:v>0</c:v>
                </c:pt>
                <c:pt idx="2590" formatCode="0%">
                  <c:v>0</c:v>
                </c:pt>
                <c:pt idx="2591" formatCode="0%">
                  <c:v>0</c:v>
                </c:pt>
                <c:pt idx="2592" formatCode="0%">
                  <c:v>0</c:v>
                </c:pt>
                <c:pt idx="2593" formatCode="0%">
                  <c:v>0</c:v>
                </c:pt>
                <c:pt idx="2594" formatCode="0%">
                  <c:v>0</c:v>
                </c:pt>
                <c:pt idx="2595" formatCode="0%">
                  <c:v>0</c:v>
                </c:pt>
                <c:pt idx="2596" formatCode="0%">
                  <c:v>0</c:v>
                </c:pt>
                <c:pt idx="2597" formatCode="0%">
                  <c:v>0</c:v>
                </c:pt>
                <c:pt idx="2598" formatCode="0%">
                  <c:v>0</c:v>
                </c:pt>
                <c:pt idx="2599" formatCode="0%">
                  <c:v>0</c:v>
                </c:pt>
                <c:pt idx="2600" formatCode="0%">
                  <c:v>0</c:v>
                </c:pt>
                <c:pt idx="2601" formatCode="0%">
                  <c:v>0</c:v>
                </c:pt>
                <c:pt idx="2602" formatCode="0%">
                  <c:v>0.25823625180676973</c:v>
                </c:pt>
                <c:pt idx="2603" formatCode="0%">
                  <c:v>0.29032594432201914</c:v>
                </c:pt>
                <c:pt idx="2604" formatCode="0%">
                  <c:v>0</c:v>
                </c:pt>
                <c:pt idx="2605" formatCode="0%">
                  <c:v>0</c:v>
                </c:pt>
                <c:pt idx="2606" formatCode="0%">
                  <c:v>0</c:v>
                </c:pt>
                <c:pt idx="2607" formatCode="0%">
                  <c:v>0</c:v>
                </c:pt>
                <c:pt idx="2608" formatCode="0%">
                  <c:v>0</c:v>
                </c:pt>
                <c:pt idx="2609" formatCode="0%">
                  <c:v>0</c:v>
                </c:pt>
                <c:pt idx="2610" formatCode="0%">
                  <c:v>0</c:v>
                </c:pt>
                <c:pt idx="2611" formatCode="0%">
                  <c:v>0</c:v>
                </c:pt>
                <c:pt idx="2612" formatCode="0%">
                  <c:v>0</c:v>
                </c:pt>
                <c:pt idx="2613" formatCode="0%">
                  <c:v>0</c:v>
                </c:pt>
                <c:pt idx="2614" formatCode="0%">
                  <c:v>0</c:v>
                </c:pt>
                <c:pt idx="2615" formatCode="0%">
                  <c:v>0</c:v>
                </c:pt>
                <c:pt idx="2616" formatCode="0%">
                  <c:v>0</c:v>
                </c:pt>
                <c:pt idx="2617" formatCode="0%">
                  <c:v>0</c:v>
                </c:pt>
                <c:pt idx="2618" formatCode="0%">
                  <c:v>0</c:v>
                </c:pt>
                <c:pt idx="2619" formatCode="0%">
                  <c:v>0</c:v>
                </c:pt>
                <c:pt idx="2620" formatCode="0%">
                  <c:v>0</c:v>
                </c:pt>
                <c:pt idx="2621" formatCode="0%">
                  <c:v>0</c:v>
                </c:pt>
                <c:pt idx="2622" formatCode="0%">
                  <c:v>0.31010578369622305</c:v>
                </c:pt>
                <c:pt idx="2623" formatCode="0%">
                  <c:v>0</c:v>
                </c:pt>
                <c:pt idx="2624" formatCode="0%">
                  <c:v>0</c:v>
                </c:pt>
                <c:pt idx="2625" formatCode="0%">
                  <c:v>0</c:v>
                </c:pt>
                <c:pt idx="2626" formatCode="0%">
                  <c:v>0</c:v>
                </c:pt>
                <c:pt idx="2627" formatCode="0%">
                  <c:v>0</c:v>
                </c:pt>
                <c:pt idx="2628" formatCode="0%">
                  <c:v>0</c:v>
                </c:pt>
                <c:pt idx="2629" formatCode="0%">
                  <c:v>0</c:v>
                </c:pt>
                <c:pt idx="2630" formatCode="0%">
                  <c:v>0</c:v>
                </c:pt>
                <c:pt idx="2631" formatCode="0%">
                  <c:v>0</c:v>
                </c:pt>
                <c:pt idx="2632" formatCode="0%">
                  <c:v>0</c:v>
                </c:pt>
                <c:pt idx="2633" formatCode="0%">
                  <c:v>0</c:v>
                </c:pt>
                <c:pt idx="2634" formatCode="0%">
                  <c:v>0</c:v>
                </c:pt>
                <c:pt idx="2635" formatCode="0%">
                  <c:v>0</c:v>
                </c:pt>
                <c:pt idx="2636" formatCode="0%">
                  <c:v>0</c:v>
                </c:pt>
                <c:pt idx="2637" formatCode="0%">
                  <c:v>0</c:v>
                </c:pt>
                <c:pt idx="2638" formatCode="0%">
                  <c:v>0</c:v>
                </c:pt>
                <c:pt idx="2639" formatCode="0%">
                  <c:v>0</c:v>
                </c:pt>
                <c:pt idx="2640" formatCode="0%">
                  <c:v>0</c:v>
                </c:pt>
                <c:pt idx="2641" formatCode="0%">
                  <c:v>0</c:v>
                </c:pt>
                <c:pt idx="2642" formatCode="0%">
                  <c:v>0</c:v>
                </c:pt>
                <c:pt idx="2643" formatCode="0%">
                  <c:v>0</c:v>
                </c:pt>
                <c:pt idx="2644" formatCode="0%">
                  <c:v>0</c:v>
                </c:pt>
                <c:pt idx="2645" formatCode="0%">
                  <c:v>0</c:v>
                </c:pt>
                <c:pt idx="2646" formatCode="0%">
                  <c:v>0</c:v>
                </c:pt>
                <c:pt idx="2647" formatCode="0%">
                  <c:v>0</c:v>
                </c:pt>
                <c:pt idx="2648" formatCode="0%">
                  <c:v>0</c:v>
                </c:pt>
                <c:pt idx="2649" formatCode="0%">
                  <c:v>0</c:v>
                </c:pt>
                <c:pt idx="2650" formatCode="0%">
                  <c:v>0</c:v>
                </c:pt>
                <c:pt idx="2651" formatCode="0%">
                  <c:v>0</c:v>
                </c:pt>
                <c:pt idx="2652" formatCode="0%">
                  <c:v>0.30138213108776868</c:v>
                </c:pt>
                <c:pt idx="2653" formatCode="0%">
                  <c:v>0</c:v>
                </c:pt>
                <c:pt idx="2654" formatCode="0%">
                  <c:v>0</c:v>
                </c:pt>
                <c:pt idx="2655" formatCode="0%">
                  <c:v>0</c:v>
                </c:pt>
                <c:pt idx="2656" formatCode="0%">
                  <c:v>0</c:v>
                </c:pt>
                <c:pt idx="2657" formatCode="0%">
                  <c:v>0</c:v>
                </c:pt>
                <c:pt idx="2658" formatCode="0%">
                  <c:v>0</c:v>
                </c:pt>
                <c:pt idx="2659" formatCode="0%">
                  <c:v>0</c:v>
                </c:pt>
                <c:pt idx="2660" formatCode="0%">
                  <c:v>0</c:v>
                </c:pt>
                <c:pt idx="2661" formatCode="0%">
                  <c:v>0</c:v>
                </c:pt>
                <c:pt idx="2662" formatCode="0%">
                  <c:v>0</c:v>
                </c:pt>
                <c:pt idx="2663" formatCode="0%">
                  <c:v>0</c:v>
                </c:pt>
                <c:pt idx="2664" formatCode="0%">
                  <c:v>0</c:v>
                </c:pt>
                <c:pt idx="2665" formatCode="0%">
                  <c:v>0</c:v>
                </c:pt>
                <c:pt idx="2666" formatCode="0%">
                  <c:v>0</c:v>
                </c:pt>
                <c:pt idx="2667" formatCode="0%">
                  <c:v>0</c:v>
                </c:pt>
                <c:pt idx="2668" formatCode="0%">
                  <c:v>0</c:v>
                </c:pt>
                <c:pt idx="2669" formatCode="0%">
                  <c:v>0</c:v>
                </c:pt>
                <c:pt idx="2670" formatCode="0%">
                  <c:v>0</c:v>
                </c:pt>
                <c:pt idx="2671" formatCode="0%">
                  <c:v>0</c:v>
                </c:pt>
                <c:pt idx="2672" formatCode="0%">
                  <c:v>1.2381990482974017</c:v>
                </c:pt>
                <c:pt idx="2673" formatCode="0%">
                  <c:v>0</c:v>
                </c:pt>
                <c:pt idx="2674" formatCode="0%">
                  <c:v>0</c:v>
                </c:pt>
                <c:pt idx="2675" formatCode="0%">
                  <c:v>0</c:v>
                </c:pt>
                <c:pt idx="2676" formatCode="0%">
                  <c:v>0</c:v>
                </c:pt>
                <c:pt idx="2677" formatCode="0%">
                  <c:v>0</c:v>
                </c:pt>
                <c:pt idx="2678" formatCode="0%">
                  <c:v>0</c:v>
                </c:pt>
                <c:pt idx="2679" formatCode="0%">
                  <c:v>0</c:v>
                </c:pt>
                <c:pt idx="2680" formatCode="0%">
                  <c:v>0</c:v>
                </c:pt>
                <c:pt idx="2681" formatCode="0%">
                  <c:v>0</c:v>
                </c:pt>
                <c:pt idx="2682" formatCode="0%">
                  <c:v>0.27680915787296123</c:v>
                </c:pt>
                <c:pt idx="2683" formatCode="0%">
                  <c:v>0</c:v>
                </c:pt>
                <c:pt idx="2684" formatCode="0%">
                  <c:v>0</c:v>
                </c:pt>
                <c:pt idx="2685" formatCode="0%">
                  <c:v>0</c:v>
                </c:pt>
                <c:pt idx="2686" formatCode="0%">
                  <c:v>0</c:v>
                </c:pt>
                <c:pt idx="2687" formatCode="0%">
                  <c:v>0</c:v>
                </c:pt>
                <c:pt idx="2688" formatCode="0%">
                  <c:v>0</c:v>
                </c:pt>
                <c:pt idx="2689" formatCode="0%">
                  <c:v>0</c:v>
                </c:pt>
                <c:pt idx="2690" formatCode="0%">
                  <c:v>0</c:v>
                </c:pt>
                <c:pt idx="2691" formatCode="0%">
                  <c:v>0</c:v>
                </c:pt>
                <c:pt idx="2692" formatCode="0%">
                  <c:v>0</c:v>
                </c:pt>
                <c:pt idx="2693" formatCode="0%">
                  <c:v>0</c:v>
                </c:pt>
                <c:pt idx="2694" formatCode="0%">
                  <c:v>0</c:v>
                </c:pt>
                <c:pt idx="2695" formatCode="0%">
                  <c:v>0</c:v>
                </c:pt>
                <c:pt idx="2696" formatCode="0%">
                  <c:v>0</c:v>
                </c:pt>
                <c:pt idx="2697" formatCode="0%">
                  <c:v>0</c:v>
                </c:pt>
                <c:pt idx="2698" formatCode="0%">
                  <c:v>0</c:v>
                </c:pt>
                <c:pt idx="2699" formatCode="0%">
                  <c:v>0</c:v>
                </c:pt>
                <c:pt idx="2700" formatCode="0%">
                  <c:v>0</c:v>
                </c:pt>
                <c:pt idx="2701" formatCode="0%">
                  <c:v>0</c:v>
                </c:pt>
                <c:pt idx="2702" formatCode="0%">
                  <c:v>0</c:v>
                </c:pt>
                <c:pt idx="2703" formatCode="0%">
                  <c:v>0</c:v>
                </c:pt>
                <c:pt idx="2704" formatCode="0%">
                  <c:v>0</c:v>
                </c:pt>
                <c:pt idx="2705" formatCode="0%">
                  <c:v>0</c:v>
                </c:pt>
                <c:pt idx="2706" formatCode="0%">
                  <c:v>0</c:v>
                </c:pt>
                <c:pt idx="2707" formatCode="0%">
                  <c:v>0</c:v>
                </c:pt>
                <c:pt idx="2708" formatCode="0%">
                  <c:v>0</c:v>
                </c:pt>
                <c:pt idx="2709" formatCode="0%">
                  <c:v>0</c:v>
                </c:pt>
                <c:pt idx="2710" formatCode="0%">
                  <c:v>0</c:v>
                </c:pt>
                <c:pt idx="2711" formatCode="0%">
                  <c:v>0</c:v>
                </c:pt>
                <c:pt idx="2712" formatCode="0%">
                  <c:v>0</c:v>
                </c:pt>
                <c:pt idx="2713" formatCode="0%">
                  <c:v>0</c:v>
                </c:pt>
                <c:pt idx="2714" formatCode="0%">
                  <c:v>0</c:v>
                </c:pt>
                <c:pt idx="2715" formatCode="0%">
                  <c:v>0</c:v>
                </c:pt>
                <c:pt idx="2716" formatCode="0%">
                  <c:v>0</c:v>
                </c:pt>
                <c:pt idx="2717" formatCode="0%">
                  <c:v>0</c:v>
                </c:pt>
                <c:pt idx="2718" formatCode="0%">
                  <c:v>0</c:v>
                </c:pt>
                <c:pt idx="2719" formatCode="0%">
                  <c:v>0</c:v>
                </c:pt>
                <c:pt idx="2720" formatCode="0%">
                  <c:v>0</c:v>
                </c:pt>
                <c:pt idx="2721" formatCode="0%">
                  <c:v>0</c:v>
                </c:pt>
                <c:pt idx="2722" formatCode="0%">
                  <c:v>0</c:v>
                </c:pt>
                <c:pt idx="2723" formatCode="0%">
                  <c:v>0</c:v>
                </c:pt>
                <c:pt idx="2724" formatCode="0%">
                  <c:v>0</c:v>
                </c:pt>
                <c:pt idx="2725" formatCode="0%">
                  <c:v>0</c:v>
                </c:pt>
                <c:pt idx="2726" formatCode="0%">
                  <c:v>0</c:v>
                </c:pt>
                <c:pt idx="2727" formatCode="0%">
                  <c:v>0</c:v>
                </c:pt>
                <c:pt idx="2728" formatCode="0%">
                  <c:v>0</c:v>
                </c:pt>
                <c:pt idx="2729" formatCode="0%">
                  <c:v>0</c:v>
                </c:pt>
                <c:pt idx="2730" formatCode="0%">
                  <c:v>0</c:v>
                </c:pt>
                <c:pt idx="2731" formatCode="0%">
                  <c:v>0</c:v>
                </c:pt>
                <c:pt idx="2732" formatCode="0%">
                  <c:v>0.28537213212971346</c:v>
                </c:pt>
                <c:pt idx="2733" formatCode="0%">
                  <c:v>0</c:v>
                </c:pt>
                <c:pt idx="2734" formatCode="0%">
                  <c:v>0</c:v>
                </c:pt>
                <c:pt idx="2735" formatCode="0%">
                  <c:v>0</c:v>
                </c:pt>
                <c:pt idx="2736" formatCode="0%">
                  <c:v>0</c:v>
                </c:pt>
                <c:pt idx="2737" formatCode="0%">
                  <c:v>0</c:v>
                </c:pt>
                <c:pt idx="2738" formatCode="0%">
                  <c:v>0</c:v>
                </c:pt>
                <c:pt idx="2739" formatCode="0%">
                  <c:v>0</c:v>
                </c:pt>
                <c:pt idx="2740" formatCode="0%">
                  <c:v>0</c:v>
                </c:pt>
                <c:pt idx="2741" formatCode="0%">
                  <c:v>0.31825105077928184</c:v>
                </c:pt>
                <c:pt idx="2742" formatCode="0%">
                  <c:v>0</c:v>
                </c:pt>
                <c:pt idx="2743" formatCode="0%">
                  <c:v>0</c:v>
                </c:pt>
                <c:pt idx="2744" formatCode="0%">
                  <c:v>0</c:v>
                </c:pt>
                <c:pt idx="2745" formatCode="0%">
                  <c:v>0</c:v>
                </c:pt>
                <c:pt idx="2746" formatCode="0%">
                  <c:v>0</c:v>
                </c:pt>
                <c:pt idx="2747" formatCode="0%">
                  <c:v>0</c:v>
                </c:pt>
                <c:pt idx="2748" formatCode="0%">
                  <c:v>0</c:v>
                </c:pt>
                <c:pt idx="2749" formatCode="0%">
                  <c:v>0</c:v>
                </c:pt>
                <c:pt idx="2750" formatCode="0%">
                  <c:v>0</c:v>
                </c:pt>
                <c:pt idx="2751" formatCode="0%">
                  <c:v>0</c:v>
                </c:pt>
                <c:pt idx="2752" formatCode="0%">
                  <c:v>0.29912496281141343</c:v>
                </c:pt>
                <c:pt idx="2753" formatCode="0%">
                  <c:v>0</c:v>
                </c:pt>
                <c:pt idx="2754" formatCode="0%">
                  <c:v>0</c:v>
                </c:pt>
                <c:pt idx="2755" formatCode="0%">
                  <c:v>0</c:v>
                </c:pt>
                <c:pt idx="2756" formatCode="0%">
                  <c:v>0</c:v>
                </c:pt>
                <c:pt idx="2757" formatCode="0%">
                  <c:v>0</c:v>
                </c:pt>
                <c:pt idx="2758" formatCode="0%">
                  <c:v>0</c:v>
                </c:pt>
                <c:pt idx="2759" formatCode="0%">
                  <c:v>0</c:v>
                </c:pt>
                <c:pt idx="2760" formatCode="0%">
                  <c:v>0</c:v>
                </c:pt>
                <c:pt idx="2761" formatCode="0%">
                  <c:v>0</c:v>
                </c:pt>
                <c:pt idx="2762" formatCode="0%">
                  <c:v>0</c:v>
                </c:pt>
                <c:pt idx="2763" formatCode="0%">
                  <c:v>0</c:v>
                </c:pt>
                <c:pt idx="2764" formatCode="0%">
                  <c:v>0</c:v>
                </c:pt>
                <c:pt idx="2765" formatCode="0%">
                  <c:v>0</c:v>
                </c:pt>
                <c:pt idx="2766" formatCode="0%">
                  <c:v>0</c:v>
                </c:pt>
                <c:pt idx="2767" formatCode="0%">
                  <c:v>0.48401788550345742</c:v>
                </c:pt>
                <c:pt idx="2768" formatCode="0%">
                  <c:v>0</c:v>
                </c:pt>
                <c:pt idx="2769" formatCode="0%">
                  <c:v>0</c:v>
                </c:pt>
                <c:pt idx="2770" formatCode="0%">
                  <c:v>0</c:v>
                </c:pt>
                <c:pt idx="2771" formatCode="0%">
                  <c:v>0</c:v>
                </c:pt>
                <c:pt idx="2772" formatCode="0%">
                  <c:v>0</c:v>
                </c:pt>
                <c:pt idx="2773" formatCode="0%">
                  <c:v>0</c:v>
                </c:pt>
                <c:pt idx="2774" formatCode="0%">
                  <c:v>0</c:v>
                </c:pt>
                <c:pt idx="2775" formatCode="0%">
                  <c:v>0</c:v>
                </c:pt>
                <c:pt idx="2776" formatCode="0%">
                  <c:v>0</c:v>
                </c:pt>
                <c:pt idx="2777" formatCode="0%">
                  <c:v>0</c:v>
                </c:pt>
                <c:pt idx="2778" formatCode="0%">
                  <c:v>0</c:v>
                </c:pt>
                <c:pt idx="2779" formatCode="0%">
                  <c:v>0</c:v>
                </c:pt>
                <c:pt idx="2780" formatCode="0%">
                  <c:v>0</c:v>
                </c:pt>
                <c:pt idx="2781" formatCode="0%">
                  <c:v>0</c:v>
                </c:pt>
                <c:pt idx="2782" formatCode="0%">
                  <c:v>0</c:v>
                </c:pt>
                <c:pt idx="2783" formatCode="0%">
                  <c:v>0</c:v>
                </c:pt>
                <c:pt idx="2784" formatCode="0%">
                  <c:v>0</c:v>
                </c:pt>
                <c:pt idx="2785" formatCode="0%">
                  <c:v>0</c:v>
                </c:pt>
                <c:pt idx="2786" formatCode="0%">
                  <c:v>0</c:v>
                </c:pt>
                <c:pt idx="2787" formatCode="0%">
                  <c:v>0</c:v>
                </c:pt>
                <c:pt idx="2788" formatCode="0%">
                  <c:v>0</c:v>
                </c:pt>
                <c:pt idx="2789" formatCode="0%">
                  <c:v>0</c:v>
                </c:pt>
                <c:pt idx="2790" formatCode="0%">
                  <c:v>0</c:v>
                </c:pt>
                <c:pt idx="2791" formatCode="0%">
                  <c:v>0.99254167522296999</c:v>
                </c:pt>
                <c:pt idx="2792" formatCode="0%">
                  <c:v>0</c:v>
                </c:pt>
                <c:pt idx="2793" formatCode="0%">
                  <c:v>0</c:v>
                </c:pt>
                <c:pt idx="2794" formatCode="0%">
                  <c:v>0</c:v>
                </c:pt>
                <c:pt idx="2795" formatCode="0%">
                  <c:v>0</c:v>
                </c:pt>
                <c:pt idx="2796" formatCode="0%">
                  <c:v>0</c:v>
                </c:pt>
                <c:pt idx="2797" formatCode="0%">
                  <c:v>0</c:v>
                </c:pt>
                <c:pt idx="2798" formatCode="0%">
                  <c:v>0</c:v>
                </c:pt>
                <c:pt idx="2799" formatCode="0%">
                  <c:v>0</c:v>
                </c:pt>
                <c:pt idx="2800" formatCode="0%">
                  <c:v>0</c:v>
                </c:pt>
                <c:pt idx="2801" formatCode="0%">
                  <c:v>0</c:v>
                </c:pt>
                <c:pt idx="2802" formatCode="0%">
                  <c:v>0</c:v>
                </c:pt>
                <c:pt idx="2803" formatCode="0%">
                  <c:v>0</c:v>
                </c:pt>
                <c:pt idx="2804" formatCode="0%">
                  <c:v>0</c:v>
                </c:pt>
                <c:pt idx="2805" formatCode="0%">
                  <c:v>0</c:v>
                </c:pt>
                <c:pt idx="2806" formatCode="0%">
                  <c:v>0</c:v>
                </c:pt>
                <c:pt idx="2807" formatCode="0%">
                  <c:v>0</c:v>
                </c:pt>
                <c:pt idx="2808" formatCode="0%">
                  <c:v>0</c:v>
                </c:pt>
                <c:pt idx="2809" formatCode="0%">
                  <c:v>0</c:v>
                </c:pt>
                <c:pt idx="2810" formatCode="0%">
                  <c:v>0</c:v>
                </c:pt>
                <c:pt idx="2811" formatCode="0%">
                  <c:v>0</c:v>
                </c:pt>
                <c:pt idx="2812" formatCode="0%">
                  <c:v>0</c:v>
                </c:pt>
                <c:pt idx="2813" formatCode="0%">
                  <c:v>0</c:v>
                </c:pt>
                <c:pt idx="2814" formatCode="0%">
                  <c:v>0</c:v>
                </c:pt>
                <c:pt idx="2815" formatCode="0%">
                  <c:v>0</c:v>
                </c:pt>
                <c:pt idx="2816" formatCode="0%">
                  <c:v>0.26452461843523783</c:v>
                </c:pt>
                <c:pt idx="2817" formatCode="0%">
                  <c:v>0</c:v>
                </c:pt>
                <c:pt idx="2818" formatCode="0%">
                  <c:v>0</c:v>
                </c:pt>
                <c:pt idx="2819" formatCode="0%">
                  <c:v>0</c:v>
                </c:pt>
                <c:pt idx="2820" formatCode="0%">
                  <c:v>0</c:v>
                </c:pt>
                <c:pt idx="2821" formatCode="0%">
                  <c:v>0</c:v>
                </c:pt>
                <c:pt idx="2822" formatCode="0%">
                  <c:v>0</c:v>
                </c:pt>
                <c:pt idx="2823" formatCode="0%">
                  <c:v>0</c:v>
                </c:pt>
                <c:pt idx="2824" formatCode="0%">
                  <c:v>0</c:v>
                </c:pt>
                <c:pt idx="2825" formatCode="0%">
                  <c:v>0</c:v>
                </c:pt>
                <c:pt idx="2826" formatCode="0%">
                  <c:v>0</c:v>
                </c:pt>
                <c:pt idx="2827" formatCode="0%">
                  <c:v>0</c:v>
                </c:pt>
                <c:pt idx="2828" formatCode="0%">
                  <c:v>0</c:v>
                </c:pt>
                <c:pt idx="2829" formatCode="0%">
                  <c:v>0</c:v>
                </c:pt>
                <c:pt idx="2830" formatCode="0%">
                  <c:v>0</c:v>
                </c:pt>
                <c:pt idx="2831" formatCode="0%">
                  <c:v>0</c:v>
                </c:pt>
                <c:pt idx="2832" formatCode="0%">
                  <c:v>0</c:v>
                </c:pt>
                <c:pt idx="2833" formatCode="0%">
                  <c:v>0</c:v>
                </c:pt>
                <c:pt idx="2834" formatCode="0%">
                  <c:v>0</c:v>
                </c:pt>
                <c:pt idx="2835" formatCode="0%">
                  <c:v>0</c:v>
                </c:pt>
                <c:pt idx="2836" formatCode="0%">
                  <c:v>0</c:v>
                </c:pt>
                <c:pt idx="2837" formatCode="0%">
                  <c:v>0</c:v>
                </c:pt>
                <c:pt idx="2838" formatCode="0%">
                  <c:v>0</c:v>
                </c:pt>
                <c:pt idx="2839" formatCode="0%">
                  <c:v>0</c:v>
                </c:pt>
                <c:pt idx="2840" formatCode="0%">
                  <c:v>0.40553018168051763</c:v>
                </c:pt>
                <c:pt idx="2841" formatCode="0%">
                  <c:v>0</c:v>
                </c:pt>
                <c:pt idx="2842" formatCode="0%">
                  <c:v>0</c:v>
                </c:pt>
                <c:pt idx="2843" formatCode="0%">
                  <c:v>0</c:v>
                </c:pt>
                <c:pt idx="2844" formatCode="0%">
                  <c:v>0</c:v>
                </c:pt>
                <c:pt idx="2845" formatCode="0%">
                  <c:v>0</c:v>
                </c:pt>
                <c:pt idx="2846" formatCode="0%">
                  <c:v>0</c:v>
                </c:pt>
                <c:pt idx="2847" formatCode="0%">
                  <c:v>0</c:v>
                </c:pt>
                <c:pt idx="2848" formatCode="0%">
                  <c:v>0</c:v>
                </c:pt>
                <c:pt idx="2849" formatCode="0%">
                  <c:v>0</c:v>
                </c:pt>
                <c:pt idx="2850" formatCode="0%">
                  <c:v>0</c:v>
                </c:pt>
                <c:pt idx="2851" formatCode="0%">
                  <c:v>0</c:v>
                </c:pt>
                <c:pt idx="2852" formatCode="0%">
                  <c:v>0</c:v>
                </c:pt>
                <c:pt idx="2853" formatCode="0%">
                  <c:v>0</c:v>
                </c:pt>
                <c:pt idx="2854" formatCode="0%">
                  <c:v>0</c:v>
                </c:pt>
                <c:pt idx="2855" formatCode="0%">
                  <c:v>0</c:v>
                </c:pt>
                <c:pt idx="2856" formatCode="0%">
                  <c:v>0</c:v>
                </c:pt>
                <c:pt idx="2857" formatCode="0%">
                  <c:v>0</c:v>
                </c:pt>
                <c:pt idx="2858" formatCode="0%">
                  <c:v>0</c:v>
                </c:pt>
                <c:pt idx="2859" formatCode="0%">
                  <c:v>0</c:v>
                </c:pt>
                <c:pt idx="2860" formatCode="0%">
                  <c:v>0</c:v>
                </c:pt>
                <c:pt idx="2861" formatCode="0%">
                  <c:v>0</c:v>
                </c:pt>
                <c:pt idx="2862" formatCode="0%">
                  <c:v>0</c:v>
                </c:pt>
                <c:pt idx="2863" formatCode="0%">
                  <c:v>0</c:v>
                </c:pt>
                <c:pt idx="2864" formatCode="0%">
                  <c:v>0</c:v>
                </c:pt>
                <c:pt idx="2865" formatCode="0%">
                  <c:v>0</c:v>
                </c:pt>
                <c:pt idx="2866" formatCode="0%">
                  <c:v>0</c:v>
                </c:pt>
                <c:pt idx="2867" formatCode="0%">
                  <c:v>0</c:v>
                </c:pt>
                <c:pt idx="2868" formatCode="0%">
                  <c:v>0</c:v>
                </c:pt>
                <c:pt idx="2869" formatCode="0%">
                  <c:v>0</c:v>
                </c:pt>
                <c:pt idx="2870" formatCode="0%">
                  <c:v>0</c:v>
                </c:pt>
                <c:pt idx="2871" formatCode="0%">
                  <c:v>0.39254916745385815</c:v>
                </c:pt>
                <c:pt idx="2872" formatCode="0%">
                  <c:v>0</c:v>
                </c:pt>
                <c:pt idx="2873" formatCode="0%">
                  <c:v>0</c:v>
                </c:pt>
                <c:pt idx="2874" formatCode="0%">
                  <c:v>0</c:v>
                </c:pt>
                <c:pt idx="2875" formatCode="0%">
                  <c:v>0</c:v>
                </c:pt>
                <c:pt idx="2876" formatCode="0%">
                  <c:v>0</c:v>
                </c:pt>
                <c:pt idx="2877" formatCode="0%">
                  <c:v>0</c:v>
                </c:pt>
                <c:pt idx="2878" formatCode="0%">
                  <c:v>0</c:v>
                </c:pt>
                <c:pt idx="2879" formatCode="0%">
                  <c:v>0</c:v>
                </c:pt>
                <c:pt idx="2880" formatCode="0%">
                  <c:v>0</c:v>
                </c:pt>
                <c:pt idx="2881" formatCode="0%">
                  <c:v>0</c:v>
                </c:pt>
                <c:pt idx="2882" formatCode="0%">
                  <c:v>0</c:v>
                </c:pt>
                <c:pt idx="2883" formatCode="0%">
                  <c:v>0</c:v>
                </c:pt>
                <c:pt idx="2884" formatCode="0%">
                  <c:v>0</c:v>
                </c:pt>
                <c:pt idx="2885" formatCode="0%">
                  <c:v>0</c:v>
                </c:pt>
                <c:pt idx="2886" formatCode="0%">
                  <c:v>0</c:v>
                </c:pt>
                <c:pt idx="2887" formatCode="0%">
                  <c:v>0</c:v>
                </c:pt>
                <c:pt idx="2888" formatCode="0%">
                  <c:v>0</c:v>
                </c:pt>
                <c:pt idx="2889" formatCode="0%">
                  <c:v>0</c:v>
                </c:pt>
                <c:pt idx="2890" formatCode="0%">
                  <c:v>0</c:v>
                </c:pt>
                <c:pt idx="2891" formatCode="0%">
                  <c:v>0</c:v>
                </c:pt>
                <c:pt idx="2892" formatCode="0%">
                  <c:v>0</c:v>
                </c:pt>
                <c:pt idx="2893" formatCode="0%">
                  <c:v>0</c:v>
                </c:pt>
                <c:pt idx="2894" formatCode="0%">
                  <c:v>0</c:v>
                </c:pt>
                <c:pt idx="2895" formatCode="0%">
                  <c:v>0</c:v>
                </c:pt>
                <c:pt idx="2896" formatCode="0%">
                  <c:v>0</c:v>
                </c:pt>
                <c:pt idx="2897" formatCode="0%">
                  <c:v>0</c:v>
                </c:pt>
                <c:pt idx="2898" formatCode="0%">
                  <c:v>0</c:v>
                </c:pt>
                <c:pt idx="2899" formatCode="0%">
                  <c:v>0</c:v>
                </c:pt>
                <c:pt idx="2900" formatCode="0%">
                  <c:v>0</c:v>
                </c:pt>
                <c:pt idx="2901" formatCode="0%">
                  <c:v>0</c:v>
                </c:pt>
                <c:pt idx="2902" formatCode="0%">
                  <c:v>0</c:v>
                </c:pt>
                <c:pt idx="2903" formatCode="0%">
                  <c:v>0</c:v>
                </c:pt>
                <c:pt idx="2904" formatCode="0%">
                  <c:v>0</c:v>
                </c:pt>
                <c:pt idx="2905" formatCode="0%">
                  <c:v>0</c:v>
                </c:pt>
                <c:pt idx="2906" formatCode="0%">
                  <c:v>0</c:v>
                </c:pt>
                <c:pt idx="2907" formatCode="0%">
                  <c:v>0</c:v>
                </c:pt>
                <c:pt idx="2908" formatCode="0%">
                  <c:v>0</c:v>
                </c:pt>
                <c:pt idx="2909" formatCode="0%">
                  <c:v>0</c:v>
                </c:pt>
                <c:pt idx="2910" formatCode="0%">
                  <c:v>0</c:v>
                </c:pt>
                <c:pt idx="2911" formatCode="0%">
                  <c:v>0</c:v>
                </c:pt>
                <c:pt idx="2912" formatCode="0%">
                  <c:v>0</c:v>
                </c:pt>
                <c:pt idx="2913" formatCode="0%">
                  <c:v>0</c:v>
                </c:pt>
                <c:pt idx="2914" formatCode="0%">
                  <c:v>0</c:v>
                </c:pt>
                <c:pt idx="2915" formatCode="0%">
                  <c:v>0</c:v>
                </c:pt>
                <c:pt idx="2916" formatCode="0%">
                  <c:v>0</c:v>
                </c:pt>
                <c:pt idx="2917" formatCode="0%">
                  <c:v>0</c:v>
                </c:pt>
                <c:pt idx="2918" formatCode="0%">
                  <c:v>0</c:v>
                </c:pt>
                <c:pt idx="2919" formatCode="0%">
                  <c:v>0</c:v>
                </c:pt>
                <c:pt idx="2920" formatCode="0%">
                  <c:v>0</c:v>
                </c:pt>
                <c:pt idx="2921" formatCode="0%">
                  <c:v>0</c:v>
                </c:pt>
                <c:pt idx="2922" formatCode="0%">
                  <c:v>0</c:v>
                </c:pt>
                <c:pt idx="2923" formatCode="0%">
                  <c:v>0</c:v>
                </c:pt>
                <c:pt idx="2924" formatCode="0%">
                  <c:v>0</c:v>
                </c:pt>
                <c:pt idx="2925" formatCode="0%">
                  <c:v>0</c:v>
                </c:pt>
              </c:numCache>
            </c:numRef>
          </c:xVal>
          <c:yVal>
            <c:numRef>
              <c:f>'G05'!$P:$P</c:f>
              <c:numCache>
                <c:formatCode>General</c:formatCode>
                <c:ptCount val="1048576"/>
                <c:pt idx="2" formatCode="0%">
                  <c:v>0.44345799999999996</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0.64725499999999991</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0.72969600000000001</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0.26708900000000002</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0.38688400000000001</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0.43587300000000001</c:v>
                </c:pt>
                <c:pt idx="93" formatCode="0%">
                  <c:v>0</c:v>
                </c:pt>
                <c:pt idx="94" formatCode="0%">
                  <c:v>0</c:v>
                </c:pt>
                <c:pt idx="95" formatCode="0%">
                  <c:v>0.836225</c:v>
                </c:pt>
                <c:pt idx="96" formatCode="0%">
                  <c:v>0</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0</c:v>
                </c:pt>
                <c:pt idx="108" formatCode="0%">
                  <c:v>0</c:v>
                </c:pt>
                <c:pt idx="109" formatCode="0%">
                  <c:v>0.174316</c:v>
                </c:pt>
                <c:pt idx="110" formatCode="0%">
                  <c:v>0</c:v>
                </c:pt>
                <c:pt idx="111" formatCode="0%">
                  <c:v>0</c:v>
                </c:pt>
                <c:pt idx="112" formatCode="0%">
                  <c:v>0</c:v>
                </c:pt>
                <c:pt idx="113" formatCode="0%">
                  <c:v>0</c:v>
                </c:pt>
                <c:pt idx="114" formatCode="0%">
                  <c:v>0</c:v>
                </c:pt>
                <c:pt idx="115" formatCode="0%">
                  <c:v>0</c:v>
                </c:pt>
                <c:pt idx="116" formatCode="0%">
                  <c:v>0</c:v>
                </c:pt>
                <c:pt idx="117" formatCode="0%">
                  <c:v>0</c:v>
                </c:pt>
                <c:pt idx="118" formatCode="0%">
                  <c:v>0</c:v>
                </c:pt>
                <c:pt idx="119" formatCode="0%">
                  <c:v>0</c:v>
                </c:pt>
                <c:pt idx="120" formatCode="0%">
                  <c:v>0</c:v>
                </c:pt>
                <c:pt idx="121" formatCode="0%">
                  <c:v>0</c:v>
                </c:pt>
                <c:pt idx="122" formatCode="0%">
                  <c:v>0</c:v>
                </c:pt>
                <c:pt idx="123" formatCode="0%">
                  <c:v>0</c:v>
                </c:pt>
                <c:pt idx="124" formatCode="0%">
                  <c:v>0.267013</c:v>
                </c:pt>
                <c:pt idx="125" formatCode="0%">
                  <c:v>0</c:v>
                </c:pt>
                <c:pt idx="126" formatCode="0%">
                  <c:v>0.46334999999999998</c:v>
                </c:pt>
                <c:pt idx="127" formatCode="0%">
                  <c:v>0</c:v>
                </c:pt>
                <c:pt idx="128" formatCode="0%">
                  <c:v>0</c:v>
                </c:pt>
                <c:pt idx="129" formatCode="0%">
                  <c:v>0</c:v>
                </c:pt>
                <c:pt idx="130" formatCode="0%">
                  <c:v>0</c:v>
                </c:pt>
                <c:pt idx="131" formatCode="0%">
                  <c:v>0</c:v>
                </c:pt>
                <c:pt idx="132" formatCode="0%">
                  <c:v>2.1960999999999998E-2</c:v>
                </c:pt>
                <c:pt idx="133" formatCode="0%">
                  <c:v>0</c:v>
                </c:pt>
                <c:pt idx="134" formatCode="0%">
                  <c:v>0</c:v>
                </c:pt>
                <c:pt idx="135" formatCode="0%">
                  <c:v>0</c:v>
                </c:pt>
                <c:pt idx="136" formatCode="0%">
                  <c:v>0</c:v>
                </c:pt>
                <c:pt idx="137" formatCode="0%">
                  <c:v>0</c:v>
                </c:pt>
                <c:pt idx="138" formatCode="0%">
                  <c:v>0</c:v>
                </c:pt>
                <c:pt idx="139" formatCode="0%">
                  <c:v>0</c:v>
                </c:pt>
                <c:pt idx="140" formatCode="0%">
                  <c:v>0</c:v>
                </c:pt>
                <c:pt idx="141" formatCode="0%">
                  <c:v>0</c:v>
                </c:pt>
                <c:pt idx="142" formatCode="0%">
                  <c:v>0</c:v>
                </c:pt>
                <c:pt idx="143" formatCode="0%">
                  <c:v>2.7022780000000002</c:v>
                </c:pt>
                <c:pt idx="144" formatCode="0%">
                  <c:v>0.10930300000000001</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pt idx="163" formatCode="0%">
                  <c:v>0</c:v>
                </c:pt>
                <c:pt idx="164" formatCode="0%">
                  <c:v>0</c:v>
                </c:pt>
                <c:pt idx="165" formatCode="0%">
                  <c:v>0</c:v>
                </c:pt>
                <c:pt idx="166" formatCode="0%">
                  <c:v>0</c:v>
                </c:pt>
                <c:pt idx="167" formatCode="0%">
                  <c:v>0</c:v>
                </c:pt>
                <c:pt idx="168" formatCode="0%">
                  <c:v>0</c:v>
                </c:pt>
                <c:pt idx="169" formatCode="0%">
                  <c:v>0</c:v>
                </c:pt>
                <c:pt idx="170" formatCode="0%">
                  <c:v>0</c:v>
                </c:pt>
                <c:pt idx="171" formatCode="0%">
                  <c:v>0</c:v>
                </c:pt>
                <c:pt idx="172" formatCode="0%">
                  <c:v>0</c:v>
                </c:pt>
                <c:pt idx="173" formatCode="0%">
                  <c:v>0</c:v>
                </c:pt>
                <c:pt idx="174" formatCode="0%">
                  <c:v>0</c:v>
                </c:pt>
                <c:pt idx="175" formatCode="0%">
                  <c:v>0</c:v>
                </c:pt>
                <c:pt idx="176" formatCode="0%">
                  <c:v>0</c:v>
                </c:pt>
                <c:pt idx="177" formatCode="0%">
                  <c:v>0</c:v>
                </c:pt>
                <c:pt idx="178" formatCode="0%">
                  <c:v>0</c:v>
                </c:pt>
                <c:pt idx="179" formatCode="0%">
                  <c:v>0</c:v>
                </c:pt>
                <c:pt idx="180" formatCode="0%">
                  <c:v>0</c:v>
                </c:pt>
                <c:pt idx="181" formatCode="0%">
                  <c:v>0</c:v>
                </c:pt>
                <c:pt idx="182" formatCode="0%">
                  <c:v>0</c:v>
                </c:pt>
                <c:pt idx="183" formatCode="0%">
                  <c:v>0</c:v>
                </c:pt>
                <c:pt idx="184" formatCode="0%">
                  <c:v>0</c:v>
                </c:pt>
                <c:pt idx="185" formatCode="0%">
                  <c:v>0</c:v>
                </c:pt>
                <c:pt idx="186" formatCode="0%">
                  <c:v>0</c:v>
                </c:pt>
                <c:pt idx="187" formatCode="0%">
                  <c:v>0</c:v>
                </c:pt>
                <c:pt idx="188" formatCode="0%">
                  <c:v>0</c:v>
                </c:pt>
                <c:pt idx="189" formatCode="0%">
                  <c:v>0</c:v>
                </c:pt>
                <c:pt idx="190" formatCode="0%">
                  <c:v>0</c:v>
                </c:pt>
                <c:pt idx="191" formatCode="0%">
                  <c:v>0</c:v>
                </c:pt>
                <c:pt idx="192" formatCode="0%">
                  <c:v>0</c:v>
                </c:pt>
                <c:pt idx="193" formatCode="0%">
                  <c:v>0</c:v>
                </c:pt>
                <c:pt idx="194" formatCode="0%">
                  <c:v>0.26315300000000003</c:v>
                </c:pt>
                <c:pt idx="195" formatCode="0%">
                  <c:v>0</c:v>
                </c:pt>
                <c:pt idx="196" formatCode="0%">
                  <c:v>0</c:v>
                </c:pt>
                <c:pt idx="197" formatCode="0%">
                  <c:v>0</c:v>
                </c:pt>
                <c:pt idx="198" formatCode="0%">
                  <c:v>0</c:v>
                </c:pt>
                <c:pt idx="199" formatCode="0%">
                  <c:v>0</c:v>
                </c:pt>
                <c:pt idx="200" formatCode="0%">
                  <c:v>0</c:v>
                </c:pt>
                <c:pt idx="201" formatCode="0%">
                  <c:v>0</c:v>
                </c:pt>
                <c:pt idx="202" formatCode="0%">
                  <c:v>0</c:v>
                </c:pt>
                <c:pt idx="203" formatCode="0%">
                  <c:v>0</c:v>
                </c:pt>
                <c:pt idx="204" formatCode="0%">
                  <c:v>0</c:v>
                </c:pt>
                <c:pt idx="205" formatCode="0%">
                  <c:v>0</c:v>
                </c:pt>
                <c:pt idx="206" formatCode="0%">
                  <c:v>0</c:v>
                </c:pt>
                <c:pt idx="207" formatCode="0%">
                  <c:v>0</c:v>
                </c:pt>
                <c:pt idx="208" formatCode="0%">
                  <c:v>0</c:v>
                </c:pt>
                <c:pt idx="209" formatCode="0%">
                  <c:v>0</c:v>
                </c:pt>
                <c:pt idx="210" formatCode="0%">
                  <c:v>0</c:v>
                </c:pt>
                <c:pt idx="211" formatCode="0%">
                  <c:v>0</c:v>
                </c:pt>
                <c:pt idx="212" formatCode="0%">
                  <c:v>0</c:v>
                </c:pt>
                <c:pt idx="213" formatCode="0%">
                  <c:v>0</c:v>
                </c:pt>
                <c:pt idx="214" formatCode="0%">
                  <c:v>0</c:v>
                </c:pt>
                <c:pt idx="215" formatCode="0%">
                  <c:v>0</c:v>
                </c:pt>
                <c:pt idx="216" formatCode="0%">
                  <c:v>0</c:v>
                </c:pt>
                <c:pt idx="217" formatCode="0%">
                  <c:v>0</c:v>
                </c:pt>
                <c:pt idx="218" formatCode="0%">
                  <c:v>0</c:v>
                </c:pt>
                <c:pt idx="219" formatCode="0%">
                  <c:v>0</c:v>
                </c:pt>
                <c:pt idx="220" formatCode="0%">
                  <c:v>0</c:v>
                </c:pt>
                <c:pt idx="221" formatCode="0%">
                  <c:v>0</c:v>
                </c:pt>
                <c:pt idx="222" formatCode="0%">
                  <c:v>0</c:v>
                </c:pt>
                <c:pt idx="223" formatCode="0%">
                  <c:v>0</c:v>
                </c:pt>
                <c:pt idx="224" formatCode="0%">
                  <c:v>0</c:v>
                </c:pt>
                <c:pt idx="225" formatCode="0%">
                  <c:v>0</c:v>
                </c:pt>
                <c:pt idx="226" formatCode="0%">
                  <c:v>0</c:v>
                </c:pt>
                <c:pt idx="227" formatCode="0%">
                  <c:v>0</c:v>
                </c:pt>
                <c:pt idx="228" formatCode="0%">
                  <c:v>0</c:v>
                </c:pt>
                <c:pt idx="229" formatCode="0%">
                  <c:v>0</c:v>
                </c:pt>
                <c:pt idx="230" formatCode="0%">
                  <c:v>0</c:v>
                </c:pt>
                <c:pt idx="231" formatCode="0%">
                  <c:v>0</c:v>
                </c:pt>
                <c:pt idx="232" formatCode="0%">
                  <c:v>0</c:v>
                </c:pt>
                <c:pt idx="233" formatCode="0%">
                  <c:v>0</c:v>
                </c:pt>
                <c:pt idx="234" formatCode="0%">
                  <c:v>0</c:v>
                </c:pt>
                <c:pt idx="235" formatCode="0%">
                  <c:v>0</c:v>
                </c:pt>
                <c:pt idx="236" formatCode="0%">
                  <c:v>0</c:v>
                </c:pt>
                <c:pt idx="237" formatCode="0%">
                  <c:v>0</c:v>
                </c:pt>
                <c:pt idx="238" formatCode="0%">
                  <c:v>0</c:v>
                </c:pt>
                <c:pt idx="239" formatCode="0%">
                  <c:v>0</c:v>
                </c:pt>
                <c:pt idx="240" formatCode="0%">
                  <c:v>0</c:v>
                </c:pt>
                <c:pt idx="241" formatCode="0%">
                  <c:v>0</c:v>
                </c:pt>
                <c:pt idx="242" formatCode="0%">
                  <c:v>0</c:v>
                </c:pt>
                <c:pt idx="243" formatCode="0%">
                  <c:v>0</c:v>
                </c:pt>
                <c:pt idx="244" formatCode="0%">
                  <c:v>0</c:v>
                </c:pt>
                <c:pt idx="245" formatCode="0%">
                  <c:v>0</c:v>
                </c:pt>
                <c:pt idx="246" formatCode="0%">
                  <c:v>0</c:v>
                </c:pt>
                <c:pt idx="247" formatCode="0%">
                  <c:v>0</c:v>
                </c:pt>
                <c:pt idx="248" formatCode="0%">
                  <c:v>0</c:v>
                </c:pt>
                <c:pt idx="249" formatCode="0%">
                  <c:v>0</c:v>
                </c:pt>
                <c:pt idx="250" formatCode="0%">
                  <c:v>0.42810799999999999</c:v>
                </c:pt>
                <c:pt idx="251" formatCode="0%">
                  <c:v>0</c:v>
                </c:pt>
                <c:pt idx="252" formatCode="0%">
                  <c:v>0</c:v>
                </c:pt>
                <c:pt idx="253" formatCode="0%">
                  <c:v>0</c:v>
                </c:pt>
                <c:pt idx="254" formatCode="0%">
                  <c:v>0</c:v>
                </c:pt>
                <c:pt idx="255" formatCode="0%">
                  <c:v>0</c:v>
                </c:pt>
                <c:pt idx="256" formatCode="0%">
                  <c:v>0.49624899999999994</c:v>
                </c:pt>
                <c:pt idx="257" formatCode="0%">
                  <c:v>0</c:v>
                </c:pt>
                <c:pt idx="258" formatCode="0%">
                  <c:v>0</c:v>
                </c:pt>
                <c:pt idx="259" formatCode="0%">
                  <c:v>0</c:v>
                </c:pt>
                <c:pt idx="260" formatCode="0%">
                  <c:v>0</c:v>
                </c:pt>
                <c:pt idx="261" formatCode="0%">
                  <c:v>0</c:v>
                </c:pt>
                <c:pt idx="262" formatCode="0%">
                  <c:v>0</c:v>
                </c:pt>
                <c:pt idx="263" formatCode="0%">
                  <c:v>0</c:v>
                </c:pt>
                <c:pt idx="264" formatCode="0%">
                  <c:v>0</c:v>
                </c:pt>
                <c:pt idx="265" formatCode="0%">
                  <c:v>0</c:v>
                </c:pt>
                <c:pt idx="266" formatCode="0%">
                  <c:v>0</c:v>
                </c:pt>
                <c:pt idx="267" formatCode="0%">
                  <c:v>0</c:v>
                </c:pt>
                <c:pt idx="268" formatCode="0%">
                  <c:v>0</c:v>
                </c:pt>
                <c:pt idx="269" formatCode="0%">
                  <c:v>0</c:v>
                </c:pt>
                <c:pt idx="270" formatCode="0%">
                  <c:v>0</c:v>
                </c:pt>
                <c:pt idx="271" formatCode="0%">
                  <c:v>0</c:v>
                </c:pt>
                <c:pt idx="272" formatCode="0%">
                  <c:v>0</c:v>
                </c:pt>
                <c:pt idx="273" formatCode="0%">
                  <c:v>0</c:v>
                </c:pt>
                <c:pt idx="274" formatCode="0%">
                  <c:v>0</c:v>
                </c:pt>
                <c:pt idx="275" formatCode="0%">
                  <c:v>0</c:v>
                </c:pt>
                <c:pt idx="276" formatCode="0%">
                  <c:v>0</c:v>
                </c:pt>
                <c:pt idx="277" formatCode="0%">
                  <c:v>0</c:v>
                </c:pt>
                <c:pt idx="278" formatCode="0%">
                  <c:v>0</c:v>
                </c:pt>
                <c:pt idx="279" formatCode="0%">
                  <c:v>0</c:v>
                </c:pt>
                <c:pt idx="280" formatCode="0%">
                  <c:v>0</c:v>
                </c:pt>
                <c:pt idx="281" formatCode="0%">
                  <c:v>0</c:v>
                </c:pt>
                <c:pt idx="282" formatCode="0%">
                  <c:v>0</c:v>
                </c:pt>
                <c:pt idx="283" formatCode="0%">
                  <c:v>0</c:v>
                </c:pt>
                <c:pt idx="284" formatCode="0%">
                  <c:v>0</c:v>
                </c:pt>
                <c:pt idx="285" formatCode="0%">
                  <c:v>0</c:v>
                </c:pt>
                <c:pt idx="286" formatCode="0%">
                  <c:v>0</c:v>
                </c:pt>
                <c:pt idx="287" formatCode="0%">
                  <c:v>0</c:v>
                </c:pt>
                <c:pt idx="288" formatCode="0%">
                  <c:v>0</c:v>
                </c:pt>
                <c:pt idx="289" formatCode="0%">
                  <c:v>0</c:v>
                </c:pt>
                <c:pt idx="290" formatCode="0%">
                  <c:v>0</c:v>
                </c:pt>
                <c:pt idx="291" formatCode="0%">
                  <c:v>0</c:v>
                </c:pt>
                <c:pt idx="292" formatCode="0%">
                  <c:v>0</c:v>
                </c:pt>
                <c:pt idx="293" formatCode="0%">
                  <c:v>0</c:v>
                </c:pt>
                <c:pt idx="294" formatCode="0%">
                  <c:v>0</c:v>
                </c:pt>
                <c:pt idx="295" formatCode="0%">
                  <c:v>0</c:v>
                </c:pt>
                <c:pt idx="296" formatCode="0%">
                  <c:v>0</c:v>
                </c:pt>
                <c:pt idx="297" formatCode="0%">
                  <c:v>0</c:v>
                </c:pt>
                <c:pt idx="298" formatCode="0%">
                  <c:v>0</c:v>
                </c:pt>
                <c:pt idx="299" formatCode="0%">
                  <c:v>0</c:v>
                </c:pt>
                <c:pt idx="300" formatCode="0%">
                  <c:v>0</c:v>
                </c:pt>
                <c:pt idx="301" formatCode="0%">
                  <c:v>0</c:v>
                </c:pt>
                <c:pt idx="302" formatCode="0%">
                  <c:v>0</c:v>
                </c:pt>
                <c:pt idx="303" formatCode="0%">
                  <c:v>0</c:v>
                </c:pt>
                <c:pt idx="304" formatCode="0%">
                  <c:v>0</c:v>
                </c:pt>
                <c:pt idx="305" formatCode="0%">
                  <c:v>0</c:v>
                </c:pt>
                <c:pt idx="306" formatCode="0%">
                  <c:v>0</c:v>
                </c:pt>
                <c:pt idx="307" formatCode="0%">
                  <c:v>0</c:v>
                </c:pt>
                <c:pt idx="308" formatCode="0%">
                  <c:v>0</c:v>
                </c:pt>
                <c:pt idx="309" formatCode="0%">
                  <c:v>0</c:v>
                </c:pt>
                <c:pt idx="310" formatCode="0%">
                  <c:v>0</c:v>
                </c:pt>
                <c:pt idx="311" formatCode="0%">
                  <c:v>0</c:v>
                </c:pt>
                <c:pt idx="312" formatCode="0%">
                  <c:v>0</c:v>
                </c:pt>
                <c:pt idx="313" formatCode="0%">
                  <c:v>0</c:v>
                </c:pt>
                <c:pt idx="314" formatCode="0%">
                  <c:v>0</c:v>
                </c:pt>
                <c:pt idx="315" formatCode="0%">
                  <c:v>0</c:v>
                </c:pt>
                <c:pt idx="316" formatCode="0%">
                  <c:v>0.68787899999999991</c:v>
                </c:pt>
                <c:pt idx="317" formatCode="0%">
                  <c:v>0</c:v>
                </c:pt>
                <c:pt idx="318" formatCode="0%">
                  <c:v>0</c:v>
                </c:pt>
                <c:pt idx="319" formatCode="0%">
                  <c:v>0</c:v>
                </c:pt>
                <c:pt idx="320" formatCode="0%">
                  <c:v>0</c:v>
                </c:pt>
                <c:pt idx="321" formatCode="0%">
                  <c:v>0</c:v>
                </c:pt>
                <c:pt idx="322" formatCode="0%">
                  <c:v>0</c:v>
                </c:pt>
                <c:pt idx="323" formatCode="0%">
                  <c:v>0</c:v>
                </c:pt>
                <c:pt idx="324" formatCode="0%">
                  <c:v>0</c:v>
                </c:pt>
                <c:pt idx="325" formatCode="0%">
                  <c:v>0</c:v>
                </c:pt>
                <c:pt idx="326" formatCode="0%">
                  <c:v>0</c:v>
                </c:pt>
                <c:pt idx="327" formatCode="0%">
                  <c:v>0</c:v>
                </c:pt>
                <c:pt idx="328" formatCode="0%">
                  <c:v>0</c:v>
                </c:pt>
                <c:pt idx="329" formatCode="0%">
                  <c:v>0</c:v>
                </c:pt>
                <c:pt idx="330" formatCode="0%">
                  <c:v>0</c:v>
                </c:pt>
                <c:pt idx="331" formatCode="0%">
                  <c:v>0</c:v>
                </c:pt>
                <c:pt idx="332" formatCode="0%">
                  <c:v>0</c:v>
                </c:pt>
                <c:pt idx="333" formatCode="0%">
                  <c:v>0</c:v>
                </c:pt>
                <c:pt idx="334" formatCode="0%">
                  <c:v>0</c:v>
                </c:pt>
                <c:pt idx="335" formatCode="0%">
                  <c:v>0</c:v>
                </c:pt>
                <c:pt idx="336" formatCode="0%">
                  <c:v>0</c:v>
                </c:pt>
                <c:pt idx="337" formatCode="0%">
                  <c:v>0</c:v>
                </c:pt>
                <c:pt idx="338" formatCode="0%">
                  <c:v>0</c:v>
                </c:pt>
                <c:pt idx="339" formatCode="0%">
                  <c:v>0</c:v>
                </c:pt>
                <c:pt idx="340" formatCode="0%">
                  <c:v>0</c:v>
                </c:pt>
                <c:pt idx="341" formatCode="0%">
                  <c:v>0</c:v>
                </c:pt>
                <c:pt idx="342" formatCode="0%">
                  <c:v>0</c:v>
                </c:pt>
                <c:pt idx="343" formatCode="0%">
                  <c:v>0</c:v>
                </c:pt>
                <c:pt idx="344" formatCode="0%">
                  <c:v>0</c:v>
                </c:pt>
                <c:pt idx="345" formatCode="0%">
                  <c:v>0</c:v>
                </c:pt>
                <c:pt idx="346" formatCode="0%">
                  <c:v>0</c:v>
                </c:pt>
                <c:pt idx="347" formatCode="0%">
                  <c:v>0</c:v>
                </c:pt>
                <c:pt idx="348" formatCode="0%">
                  <c:v>0</c:v>
                </c:pt>
                <c:pt idx="349" formatCode="0%">
                  <c:v>0</c:v>
                </c:pt>
                <c:pt idx="350" formatCode="0%">
                  <c:v>0</c:v>
                </c:pt>
                <c:pt idx="351" formatCode="0%">
                  <c:v>0</c:v>
                </c:pt>
                <c:pt idx="352" formatCode="0%">
                  <c:v>0</c:v>
                </c:pt>
                <c:pt idx="353" formatCode="0%">
                  <c:v>0</c:v>
                </c:pt>
                <c:pt idx="354" formatCode="0%">
                  <c:v>0</c:v>
                </c:pt>
                <c:pt idx="355" formatCode="0%">
                  <c:v>0</c:v>
                </c:pt>
                <c:pt idx="356" formatCode="0%">
                  <c:v>0</c:v>
                </c:pt>
                <c:pt idx="357" formatCode="0%">
                  <c:v>0</c:v>
                </c:pt>
                <c:pt idx="358" formatCode="0%">
                  <c:v>0</c:v>
                </c:pt>
                <c:pt idx="359" formatCode="0%">
                  <c:v>0</c:v>
                </c:pt>
                <c:pt idx="360" formatCode="0%">
                  <c:v>0</c:v>
                </c:pt>
                <c:pt idx="361" formatCode="0%">
                  <c:v>0</c:v>
                </c:pt>
                <c:pt idx="362" formatCode="0%">
                  <c:v>6.2911999999999996E-2</c:v>
                </c:pt>
                <c:pt idx="363" formatCode="0%">
                  <c:v>0</c:v>
                </c:pt>
                <c:pt idx="364" formatCode="0%">
                  <c:v>0</c:v>
                </c:pt>
                <c:pt idx="365" formatCode="0%">
                  <c:v>0</c:v>
                </c:pt>
                <c:pt idx="366" formatCode="0%">
                  <c:v>0</c:v>
                </c:pt>
                <c:pt idx="367" formatCode="0%">
                  <c:v>0</c:v>
                </c:pt>
                <c:pt idx="368" formatCode="0%">
                  <c:v>0</c:v>
                </c:pt>
                <c:pt idx="369" formatCode="0%">
                  <c:v>0</c:v>
                </c:pt>
                <c:pt idx="370" formatCode="0%">
                  <c:v>0</c:v>
                </c:pt>
                <c:pt idx="371" formatCode="0%">
                  <c:v>0</c:v>
                </c:pt>
                <c:pt idx="372" formatCode="0%">
                  <c:v>0</c:v>
                </c:pt>
                <c:pt idx="373" formatCode="0%">
                  <c:v>0</c:v>
                </c:pt>
                <c:pt idx="374" formatCode="0%">
                  <c:v>0</c:v>
                </c:pt>
                <c:pt idx="375" formatCode="0%">
                  <c:v>0</c:v>
                </c:pt>
                <c:pt idx="376" formatCode="0%">
                  <c:v>0</c:v>
                </c:pt>
                <c:pt idx="377" formatCode="0%">
                  <c:v>0</c:v>
                </c:pt>
                <c:pt idx="378" formatCode="0%">
                  <c:v>0</c:v>
                </c:pt>
                <c:pt idx="379" formatCode="0%">
                  <c:v>0</c:v>
                </c:pt>
                <c:pt idx="380" formatCode="0%">
                  <c:v>0</c:v>
                </c:pt>
                <c:pt idx="381" formatCode="0%">
                  <c:v>0</c:v>
                </c:pt>
                <c:pt idx="382" formatCode="0%">
                  <c:v>0</c:v>
                </c:pt>
                <c:pt idx="383" formatCode="0%">
                  <c:v>0</c:v>
                </c:pt>
                <c:pt idx="384" formatCode="0%">
                  <c:v>0</c:v>
                </c:pt>
                <c:pt idx="385" formatCode="0%">
                  <c:v>0</c:v>
                </c:pt>
                <c:pt idx="386" formatCode="0%">
                  <c:v>0</c:v>
                </c:pt>
                <c:pt idx="387" formatCode="0%">
                  <c:v>0</c:v>
                </c:pt>
                <c:pt idx="388" formatCode="0%">
                  <c:v>0</c:v>
                </c:pt>
                <c:pt idx="389" formatCode="0%">
                  <c:v>0</c:v>
                </c:pt>
                <c:pt idx="390" formatCode="0%">
                  <c:v>0</c:v>
                </c:pt>
                <c:pt idx="391" formatCode="0%">
                  <c:v>0</c:v>
                </c:pt>
                <c:pt idx="392" formatCode="0%">
                  <c:v>0</c:v>
                </c:pt>
                <c:pt idx="393" formatCode="0%">
                  <c:v>0</c:v>
                </c:pt>
                <c:pt idx="394" formatCode="0%">
                  <c:v>0</c:v>
                </c:pt>
                <c:pt idx="395" formatCode="0%">
                  <c:v>0</c:v>
                </c:pt>
                <c:pt idx="396" formatCode="0%">
                  <c:v>0</c:v>
                </c:pt>
                <c:pt idx="397" formatCode="0%">
                  <c:v>0</c:v>
                </c:pt>
                <c:pt idx="398" formatCode="0%">
                  <c:v>5.2205650000000006</c:v>
                </c:pt>
                <c:pt idx="399" formatCode="0%">
                  <c:v>0</c:v>
                </c:pt>
                <c:pt idx="400" formatCode="0%">
                  <c:v>0</c:v>
                </c:pt>
                <c:pt idx="401" formatCode="0%">
                  <c:v>1.8992999999999999E-2</c:v>
                </c:pt>
                <c:pt idx="402" formatCode="0%">
                  <c:v>0</c:v>
                </c:pt>
                <c:pt idx="403" formatCode="0%">
                  <c:v>0</c:v>
                </c:pt>
                <c:pt idx="404" formatCode="0%">
                  <c:v>0</c:v>
                </c:pt>
                <c:pt idx="405" formatCode="0%">
                  <c:v>0</c:v>
                </c:pt>
                <c:pt idx="406" formatCode="0%">
                  <c:v>0</c:v>
                </c:pt>
                <c:pt idx="407" formatCode="0%">
                  <c:v>0</c:v>
                </c:pt>
                <c:pt idx="408" formatCode="0%">
                  <c:v>0</c:v>
                </c:pt>
                <c:pt idx="409" formatCode="0%">
                  <c:v>0</c:v>
                </c:pt>
                <c:pt idx="410" formatCode="0%">
                  <c:v>0</c:v>
                </c:pt>
                <c:pt idx="411" formatCode="0%">
                  <c:v>0</c:v>
                </c:pt>
                <c:pt idx="412" formatCode="0%">
                  <c:v>0</c:v>
                </c:pt>
                <c:pt idx="413" formatCode="0%">
                  <c:v>0</c:v>
                </c:pt>
                <c:pt idx="414" formatCode="0%">
                  <c:v>0</c:v>
                </c:pt>
                <c:pt idx="415" formatCode="0%">
                  <c:v>0</c:v>
                </c:pt>
                <c:pt idx="416" formatCode="0%">
                  <c:v>0</c:v>
                </c:pt>
                <c:pt idx="417" formatCode="0%">
                  <c:v>0</c:v>
                </c:pt>
                <c:pt idx="418" formatCode="0%">
                  <c:v>0</c:v>
                </c:pt>
                <c:pt idx="419" formatCode="0%">
                  <c:v>0.57339399999999996</c:v>
                </c:pt>
                <c:pt idx="420" formatCode="0%">
                  <c:v>0</c:v>
                </c:pt>
                <c:pt idx="421" formatCode="0%">
                  <c:v>0</c:v>
                </c:pt>
                <c:pt idx="422" formatCode="0%">
                  <c:v>0</c:v>
                </c:pt>
                <c:pt idx="423" formatCode="0%">
                  <c:v>0</c:v>
                </c:pt>
                <c:pt idx="424" formatCode="0%">
                  <c:v>0</c:v>
                </c:pt>
                <c:pt idx="425" formatCode="0%">
                  <c:v>0</c:v>
                </c:pt>
                <c:pt idx="426" formatCode="0%">
                  <c:v>0</c:v>
                </c:pt>
                <c:pt idx="427" formatCode="0%">
                  <c:v>0</c:v>
                </c:pt>
                <c:pt idx="428" formatCode="0%">
                  <c:v>0</c:v>
                </c:pt>
                <c:pt idx="429" formatCode="0%">
                  <c:v>0.18004999999999999</c:v>
                </c:pt>
                <c:pt idx="430" formatCode="0%">
                  <c:v>0</c:v>
                </c:pt>
                <c:pt idx="431" formatCode="0%">
                  <c:v>0</c:v>
                </c:pt>
                <c:pt idx="432" formatCode="0%">
                  <c:v>0</c:v>
                </c:pt>
                <c:pt idx="433" formatCode="0%">
                  <c:v>8.0860000000000001E-2</c:v>
                </c:pt>
                <c:pt idx="434" formatCode="0%">
                  <c:v>0</c:v>
                </c:pt>
                <c:pt idx="435" formatCode="0%">
                  <c:v>0</c:v>
                </c:pt>
                <c:pt idx="436" formatCode="0%">
                  <c:v>0</c:v>
                </c:pt>
                <c:pt idx="437" formatCode="0%">
                  <c:v>0</c:v>
                </c:pt>
                <c:pt idx="438" formatCode="0%">
                  <c:v>0</c:v>
                </c:pt>
                <c:pt idx="439" formatCode="0%">
                  <c:v>0</c:v>
                </c:pt>
                <c:pt idx="440" formatCode="0%">
                  <c:v>0</c:v>
                </c:pt>
                <c:pt idx="441" formatCode="0%">
                  <c:v>0</c:v>
                </c:pt>
                <c:pt idx="442" formatCode="0%">
                  <c:v>0</c:v>
                </c:pt>
                <c:pt idx="443" formatCode="0%">
                  <c:v>0</c:v>
                </c:pt>
                <c:pt idx="444" formatCode="0%">
                  <c:v>0</c:v>
                </c:pt>
                <c:pt idx="445" formatCode="0%">
                  <c:v>0</c:v>
                </c:pt>
                <c:pt idx="446" formatCode="0%">
                  <c:v>0</c:v>
                </c:pt>
                <c:pt idx="447" formatCode="0%">
                  <c:v>0</c:v>
                </c:pt>
                <c:pt idx="448" formatCode="0%">
                  <c:v>0</c:v>
                </c:pt>
                <c:pt idx="449" formatCode="0%">
                  <c:v>0</c:v>
                </c:pt>
                <c:pt idx="450" formatCode="0%">
                  <c:v>0</c:v>
                </c:pt>
                <c:pt idx="451" formatCode="0%">
                  <c:v>0</c:v>
                </c:pt>
                <c:pt idx="452" formatCode="0%">
                  <c:v>0</c:v>
                </c:pt>
                <c:pt idx="453" formatCode="0%">
                  <c:v>0.92562900000000004</c:v>
                </c:pt>
                <c:pt idx="454" formatCode="0%">
                  <c:v>0</c:v>
                </c:pt>
                <c:pt idx="455" formatCode="0%">
                  <c:v>0</c:v>
                </c:pt>
                <c:pt idx="456" formatCode="0%">
                  <c:v>8.0882000000000009E-2</c:v>
                </c:pt>
                <c:pt idx="457" formatCode="0%">
                  <c:v>0</c:v>
                </c:pt>
                <c:pt idx="458" formatCode="0%">
                  <c:v>0</c:v>
                </c:pt>
                <c:pt idx="459" formatCode="0%">
                  <c:v>0</c:v>
                </c:pt>
                <c:pt idx="460" formatCode="0%">
                  <c:v>0</c:v>
                </c:pt>
                <c:pt idx="461" formatCode="0%">
                  <c:v>0</c:v>
                </c:pt>
                <c:pt idx="462" formatCode="0%">
                  <c:v>0</c:v>
                </c:pt>
                <c:pt idx="463" formatCode="0%">
                  <c:v>0</c:v>
                </c:pt>
                <c:pt idx="464" formatCode="0%">
                  <c:v>0</c:v>
                </c:pt>
                <c:pt idx="465" formatCode="0%">
                  <c:v>0</c:v>
                </c:pt>
                <c:pt idx="466" formatCode="0%">
                  <c:v>0</c:v>
                </c:pt>
                <c:pt idx="467" formatCode="0%">
                  <c:v>0</c:v>
                </c:pt>
                <c:pt idx="468" formatCode="0%">
                  <c:v>0</c:v>
                </c:pt>
                <c:pt idx="469" formatCode="0%">
                  <c:v>0</c:v>
                </c:pt>
                <c:pt idx="470" formatCode="0%">
                  <c:v>0</c:v>
                </c:pt>
                <c:pt idx="471" formatCode="0%">
                  <c:v>0</c:v>
                </c:pt>
                <c:pt idx="472" formatCode="0%">
                  <c:v>0</c:v>
                </c:pt>
                <c:pt idx="473" formatCode="0%">
                  <c:v>0</c:v>
                </c:pt>
                <c:pt idx="474" formatCode="0%">
                  <c:v>0</c:v>
                </c:pt>
                <c:pt idx="475" formatCode="0%">
                  <c:v>0</c:v>
                </c:pt>
                <c:pt idx="476" formatCode="0%">
                  <c:v>0</c:v>
                </c:pt>
                <c:pt idx="477" formatCode="0%">
                  <c:v>0</c:v>
                </c:pt>
                <c:pt idx="478" formatCode="0%">
                  <c:v>0</c:v>
                </c:pt>
                <c:pt idx="479" formatCode="0%">
                  <c:v>0</c:v>
                </c:pt>
                <c:pt idx="480" formatCode="0%">
                  <c:v>0</c:v>
                </c:pt>
                <c:pt idx="481" formatCode="0%">
                  <c:v>0</c:v>
                </c:pt>
                <c:pt idx="482" formatCode="0%">
                  <c:v>0</c:v>
                </c:pt>
                <c:pt idx="483" formatCode="0%">
                  <c:v>0</c:v>
                </c:pt>
                <c:pt idx="484" formatCode="0%">
                  <c:v>0</c:v>
                </c:pt>
                <c:pt idx="485" formatCode="0%">
                  <c:v>0</c:v>
                </c:pt>
                <c:pt idx="486" formatCode="0%">
                  <c:v>0</c:v>
                </c:pt>
                <c:pt idx="487" formatCode="0%">
                  <c:v>0</c:v>
                </c:pt>
                <c:pt idx="488" formatCode="0%">
                  <c:v>0</c:v>
                </c:pt>
                <c:pt idx="489" formatCode="0%">
                  <c:v>0</c:v>
                </c:pt>
                <c:pt idx="490" formatCode="0%">
                  <c:v>0</c:v>
                </c:pt>
                <c:pt idx="491" formatCode="0%">
                  <c:v>0</c:v>
                </c:pt>
                <c:pt idx="492" formatCode="0%">
                  <c:v>0</c:v>
                </c:pt>
                <c:pt idx="493" formatCode="0%">
                  <c:v>0</c:v>
                </c:pt>
                <c:pt idx="494" formatCode="0%">
                  <c:v>0</c:v>
                </c:pt>
                <c:pt idx="495" formatCode="0%">
                  <c:v>0</c:v>
                </c:pt>
                <c:pt idx="496" formatCode="0%">
                  <c:v>0</c:v>
                </c:pt>
                <c:pt idx="497" formatCode="0%">
                  <c:v>0</c:v>
                </c:pt>
                <c:pt idx="498" formatCode="0%">
                  <c:v>0</c:v>
                </c:pt>
                <c:pt idx="499" formatCode="0%">
                  <c:v>0</c:v>
                </c:pt>
                <c:pt idx="500" formatCode="0%">
                  <c:v>0</c:v>
                </c:pt>
                <c:pt idx="501" formatCode="0%">
                  <c:v>0</c:v>
                </c:pt>
                <c:pt idx="502" formatCode="0%">
                  <c:v>0</c:v>
                </c:pt>
                <c:pt idx="503" formatCode="0%">
                  <c:v>0</c:v>
                </c:pt>
                <c:pt idx="504" formatCode="0%">
                  <c:v>0</c:v>
                </c:pt>
                <c:pt idx="505" formatCode="0%">
                  <c:v>0</c:v>
                </c:pt>
                <c:pt idx="506" formatCode="0%">
                  <c:v>0</c:v>
                </c:pt>
                <c:pt idx="507" formatCode="0%">
                  <c:v>0</c:v>
                </c:pt>
                <c:pt idx="508" formatCode="0%">
                  <c:v>0</c:v>
                </c:pt>
                <c:pt idx="509" formatCode="0%">
                  <c:v>0</c:v>
                </c:pt>
                <c:pt idx="510" formatCode="0%">
                  <c:v>0</c:v>
                </c:pt>
                <c:pt idx="511" formatCode="0%">
                  <c:v>0</c:v>
                </c:pt>
                <c:pt idx="512" formatCode="0%">
                  <c:v>0</c:v>
                </c:pt>
                <c:pt idx="513" formatCode="0%">
                  <c:v>0</c:v>
                </c:pt>
                <c:pt idx="514" formatCode="0%">
                  <c:v>0</c:v>
                </c:pt>
                <c:pt idx="515" formatCode="0%">
                  <c:v>0</c:v>
                </c:pt>
                <c:pt idx="516" formatCode="0%">
                  <c:v>0</c:v>
                </c:pt>
                <c:pt idx="517" formatCode="0%">
                  <c:v>0</c:v>
                </c:pt>
                <c:pt idx="518" formatCode="0%">
                  <c:v>0</c:v>
                </c:pt>
                <c:pt idx="519" formatCode="0%">
                  <c:v>0</c:v>
                </c:pt>
                <c:pt idx="520" formatCode="0%">
                  <c:v>0.29939199999999999</c:v>
                </c:pt>
                <c:pt idx="521" formatCode="0%">
                  <c:v>0</c:v>
                </c:pt>
                <c:pt idx="522" formatCode="0%">
                  <c:v>0</c:v>
                </c:pt>
                <c:pt idx="523" formatCode="0%">
                  <c:v>0</c:v>
                </c:pt>
                <c:pt idx="524" formatCode="0%">
                  <c:v>0</c:v>
                </c:pt>
                <c:pt idx="525" formatCode="0%">
                  <c:v>0</c:v>
                </c:pt>
                <c:pt idx="526" formatCode="0%">
                  <c:v>0</c:v>
                </c:pt>
                <c:pt idx="527" formatCode="0%">
                  <c:v>0</c:v>
                </c:pt>
                <c:pt idx="528" formatCode="0%">
                  <c:v>0</c:v>
                </c:pt>
                <c:pt idx="529" formatCode="0%">
                  <c:v>0</c:v>
                </c:pt>
                <c:pt idx="530" formatCode="0%">
                  <c:v>0</c:v>
                </c:pt>
                <c:pt idx="531" formatCode="0%">
                  <c:v>0</c:v>
                </c:pt>
                <c:pt idx="532" formatCode="0%">
                  <c:v>0</c:v>
                </c:pt>
                <c:pt idx="533" formatCode="0%">
                  <c:v>0</c:v>
                </c:pt>
                <c:pt idx="534" formatCode="0%">
                  <c:v>0</c:v>
                </c:pt>
                <c:pt idx="535" formatCode="0%">
                  <c:v>0</c:v>
                </c:pt>
                <c:pt idx="536" formatCode="0%">
                  <c:v>0</c:v>
                </c:pt>
                <c:pt idx="537" formatCode="0%">
                  <c:v>0</c:v>
                </c:pt>
                <c:pt idx="538" formatCode="0%">
                  <c:v>0</c:v>
                </c:pt>
                <c:pt idx="539" formatCode="0%">
                  <c:v>0</c:v>
                </c:pt>
                <c:pt idx="540" formatCode="0%">
                  <c:v>0</c:v>
                </c:pt>
                <c:pt idx="541" formatCode="0%">
                  <c:v>0</c:v>
                </c:pt>
                <c:pt idx="542" formatCode="0%">
                  <c:v>0</c:v>
                </c:pt>
                <c:pt idx="543" formatCode="0%">
                  <c:v>0</c:v>
                </c:pt>
                <c:pt idx="544" formatCode="0%">
                  <c:v>0</c:v>
                </c:pt>
                <c:pt idx="545" formatCode="0%">
                  <c:v>0</c:v>
                </c:pt>
                <c:pt idx="546" formatCode="0%">
                  <c:v>0</c:v>
                </c:pt>
                <c:pt idx="547" formatCode="0%">
                  <c:v>0</c:v>
                </c:pt>
                <c:pt idx="548" formatCode="0%">
                  <c:v>0</c:v>
                </c:pt>
                <c:pt idx="549" formatCode="0%">
                  <c:v>0</c:v>
                </c:pt>
                <c:pt idx="550" formatCode="0%">
                  <c:v>0</c:v>
                </c:pt>
                <c:pt idx="551" formatCode="0%">
                  <c:v>0.27432000000000001</c:v>
                </c:pt>
                <c:pt idx="552" formatCode="0%">
                  <c:v>0</c:v>
                </c:pt>
                <c:pt idx="553" formatCode="0%">
                  <c:v>0</c:v>
                </c:pt>
                <c:pt idx="554" formatCode="0%">
                  <c:v>0</c:v>
                </c:pt>
                <c:pt idx="555" formatCode="0%">
                  <c:v>0</c:v>
                </c:pt>
                <c:pt idx="556" formatCode="0%">
                  <c:v>0</c:v>
                </c:pt>
                <c:pt idx="557" formatCode="0%">
                  <c:v>0</c:v>
                </c:pt>
                <c:pt idx="558" formatCode="0%">
                  <c:v>0</c:v>
                </c:pt>
                <c:pt idx="559" formatCode="0%">
                  <c:v>0</c:v>
                </c:pt>
                <c:pt idx="560" formatCode="0%">
                  <c:v>0</c:v>
                </c:pt>
                <c:pt idx="561" formatCode="0%">
                  <c:v>0</c:v>
                </c:pt>
                <c:pt idx="562" formatCode="0%">
                  <c:v>0</c:v>
                </c:pt>
                <c:pt idx="563" formatCode="0%">
                  <c:v>0</c:v>
                </c:pt>
                <c:pt idx="564" formatCode="0%">
                  <c:v>0</c:v>
                </c:pt>
                <c:pt idx="565" formatCode="0%">
                  <c:v>0</c:v>
                </c:pt>
                <c:pt idx="566" formatCode="0%">
                  <c:v>0</c:v>
                </c:pt>
                <c:pt idx="567" formatCode="0%">
                  <c:v>0</c:v>
                </c:pt>
                <c:pt idx="568" formatCode="0%">
                  <c:v>0</c:v>
                </c:pt>
                <c:pt idx="569" formatCode="0%">
                  <c:v>0</c:v>
                </c:pt>
                <c:pt idx="570" formatCode="0%">
                  <c:v>0</c:v>
                </c:pt>
                <c:pt idx="571" formatCode="0%">
                  <c:v>0</c:v>
                </c:pt>
                <c:pt idx="572" formatCode="0%">
                  <c:v>0</c:v>
                </c:pt>
                <c:pt idx="573" formatCode="0%">
                  <c:v>0</c:v>
                </c:pt>
                <c:pt idx="574" formatCode="0%">
                  <c:v>0</c:v>
                </c:pt>
                <c:pt idx="575" formatCode="0%">
                  <c:v>0</c:v>
                </c:pt>
                <c:pt idx="576" formatCode="0%">
                  <c:v>0</c:v>
                </c:pt>
                <c:pt idx="577" formatCode="0%">
                  <c:v>0</c:v>
                </c:pt>
                <c:pt idx="578" formatCode="0%">
                  <c:v>0</c:v>
                </c:pt>
                <c:pt idx="579" formatCode="0%">
                  <c:v>0</c:v>
                </c:pt>
                <c:pt idx="580" formatCode="0%">
                  <c:v>0</c:v>
                </c:pt>
                <c:pt idx="581" formatCode="0%">
                  <c:v>0</c:v>
                </c:pt>
                <c:pt idx="582" formatCode="0%">
                  <c:v>0</c:v>
                </c:pt>
                <c:pt idx="583" formatCode="0%">
                  <c:v>0</c:v>
                </c:pt>
                <c:pt idx="584" formatCode="0%">
                  <c:v>0</c:v>
                </c:pt>
                <c:pt idx="585" formatCode="0%">
                  <c:v>0</c:v>
                </c:pt>
                <c:pt idx="586" formatCode="0%">
                  <c:v>0</c:v>
                </c:pt>
                <c:pt idx="587" formatCode="0%">
                  <c:v>0</c:v>
                </c:pt>
                <c:pt idx="588" formatCode="0%">
                  <c:v>0</c:v>
                </c:pt>
                <c:pt idx="589" formatCode="0%">
                  <c:v>0</c:v>
                </c:pt>
                <c:pt idx="590" formatCode="0%">
                  <c:v>0</c:v>
                </c:pt>
                <c:pt idx="591" formatCode="0%">
                  <c:v>2.7017000000000003E-2</c:v>
                </c:pt>
                <c:pt idx="592" formatCode="0%">
                  <c:v>0</c:v>
                </c:pt>
                <c:pt idx="593" formatCode="0%">
                  <c:v>0</c:v>
                </c:pt>
                <c:pt idx="594" formatCode="0%">
                  <c:v>0.26167400000000002</c:v>
                </c:pt>
                <c:pt idx="595" formatCode="0%">
                  <c:v>0</c:v>
                </c:pt>
                <c:pt idx="596" formatCode="0%">
                  <c:v>0</c:v>
                </c:pt>
                <c:pt idx="597" formatCode="0%">
                  <c:v>0</c:v>
                </c:pt>
                <c:pt idx="598" formatCode="0%">
                  <c:v>0</c:v>
                </c:pt>
                <c:pt idx="599" formatCode="0%">
                  <c:v>0</c:v>
                </c:pt>
                <c:pt idx="600" formatCode="0%">
                  <c:v>0</c:v>
                </c:pt>
                <c:pt idx="601" formatCode="0%">
                  <c:v>0</c:v>
                </c:pt>
                <c:pt idx="602" formatCode="0%">
                  <c:v>0</c:v>
                </c:pt>
                <c:pt idx="603" formatCode="0%">
                  <c:v>0</c:v>
                </c:pt>
                <c:pt idx="604" formatCode="0%">
                  <c:v>0</c:v>
                </c:pt>
                <c:pt idx="605" formatCode="0%">
                  <c:v>0</c:v>
                </c:pt>
                <c:pt idx="606" formatCode="0%">
                  <c:v>0</c:v>
                </c:pt>
                <c:pt idx="607" formatCode="0%">
                  <c:v>0</c:v>
                </c:pt>
                <c:pt idx="608" formatCode="0%">
                  <c:v>0</c:v>
                </c:pt>
                <c:pt idx="609" formatCode="0%">
                  <c:v>0</c:v>
                </c:pt>
                <c:pt idx="610" formatCode="0%">
                  <c:v>0</c:v>
                </c:pt>
                <c:pt idx="611" formatCode="0%">
                  <c:v>0</c:v>
                </c:pt>
                <c:pt idx="612" formatCode="0%">
                  <c:v>0</c:v>
                </c:pt>
                <c:pt idx="613" formatCode="0%">
                  <c:v>0</c:v>
                </c:pt>
                <c:pt idx="614" formatCode="0%">
                  <c:v>0</c:v>
                </c:pt>
                <c:pt idx="615" formatCode="0%">
                  <c:v>0</c:v>
                </c:pt>
                <c:pt idx="616" formatCode="0%">
                  <c:v>0</c:v>
                </c:pt>
                <c:pt idx="617" formatCode="0%">
                  <c:v>0</c:v>
                </c:pt>
                <c:pt idx="618" formatCode="0%">
                  <c:v>0</c:v>
                </c:pt>
                <c:pt idx="619" formatCode="0%">
                  <c:v>0</c:v>
                </c:pt>
                <c:pt idx="620" formatCode="0%">
                  <c:v>0</c:v>
                </c:pt>
                <c:pt idx="621" formatCode="0%">
                  <c:v>0</c:v>
                </c:pt>
                <c:pt idx="622" formatCode="0%">
                  <c:v>0</c:v>
                </c:pt>
                <c:pt idx="623" formatCode="0%">
                  <c:v>0.44178299999999998</c:v>
                </c:pt>
                <c:pt idx="624" formatCode="0%">
                  <c:v>0</c:v>
                </c:pt>
                <c:pt idx="625" formatCode="0%">
                  <c:v>0</c:v>
                </c:pt>
                <c:pt idx="626" formatCode="0%">
                  <c:v>0</c:v>
                </c:pt>
                <c:pt idx="627" formatCode="0%">
                  <c:v>0</c:v>
                </c:pt>
                <c:pt idx="628" formatCode="0%">
                  <c:v>0</c:v>
                </c:pt>
                <c:pt idx="629" formatCode="0%">
                  <c:v>0</c:v>
                </c:pt>
                <c:pt idx="630" formatCode="0%">
                  <c:v>0</c:v>
                </c:pt>
                <c:pt idx="631" formatCode="0%">
                  <c:v>0</c:v>
                </c:pt>
                <c:pt idx="632" formatCode="0%">
                  <c:v>0</c:v>
                </c:pt>
                <c:pt idx="633" formatCode="0%">
                  <c:v>0</c:v>
                </c:pt>
                <c:pt idx="634" formatCode="0%">
                  <c:v>0</c:v>
                </c:pt>
                <c:pt idx="635" formatCode="0%">
                  <c:v>0</c:v>
                </c:pt>
                <c:pt idx="636" formatCode="0%">
                  <c:v>0</c:v>
                </c:pt>
                <c:pt idx="637" formatCode="0%">
                  <c:v>0</c:v>
                </c:pt>
                <c:pt idx="638" formatCode="0%">
                  <c:v>0</c:v>
                </c:pt>
                <c:pt idx="639" formatCode="0%">
                  <c:v>0</c:v>
                </c:pt>
                <c:pt idx="640" formatCode="0%">
                  <c:v>0</c:v>
                </c:pt>
                <c:pt idx="641" formatCode="0%">
                  <c:v>0</c:v>
                </c:pt>
                <c:pt idx="642" formatCode="0%">
                  <c:v>0</c:v>
                </c:pt>
                <c:pt idx="643" formatCode="0%">
                  <c:v>0</c:v>
                </c:pt>
                <c:pt idx="644" formatCode="0%">
                  <c:v>0</c:v>
                </c:pt>
                <c:pt idx="645" formatCode="0%">
                  <c:v>0</c:v>
                </c:pt>
                <c:pt idx="646" formatCode="0%">
                  <c:v>0</c:v>
                </c:pt>
                <c:pt idx="647" formatCode="0%">
                  <c:v>5.0941E-2</c:v>
                </c:pt>
                <c:pt idx="648" formatCode="0%">
                  <c:v>0</c:v>
                </c:pt>
                <c:pt idx="649" formatCode="0%">
                  <c:v>0</c:v>
                </c:pt>
                <c:pt idx="650" formatCode="0%">
                  <c:v>0</c:v>
                </c:pt>
                <c:pt idx="651" formatCode="0%">
                  <c:v>0</c:v>
                </c:pt>
                <c:pt idx="652" formatCode="0%">
                  <c:v>0</c:v>
                </c:pt>
                <c:pt idx="653" formatCode="0%">
                  <c:v>0</c:v>
                </c:pt>
                <c:pt idx="654" formatCode="0%">
                  <c:v>0</c:v>
                </c:pt>
                <c:pt idx="655" formatCode="0%">
                  <c:v>0</c:v>
                </c:pt>
                <c:pt idx="656" formatCode="0%">
                  <c:v>0</c:v>
                </c:pt>
                <c:pt idx="657" formatCode="0%">
                  <c:v>0</c:v>
                </c:pt>
                <c:pt idx="658" formatCode="0%">
                  <c:v>0</c:v>
                </c:pt>
                <c:pt idx="659" formatCode="0%">
                  <c:v>0</c:v>
                </c:pt>
                <c:pt idx="660" formatCode="0%">
                  <c:v>0</c:v>
                </c:pt>
                <c:pt idx="661" formatCode="0%">
                  <c:v>0</c:v>
                </c:pt>
                <c:pt idx="662" formatCode="0%">
                  <c:v>0</c:v>
                </c:pt>
                <c:pt idx="663" formatCode="0%">
                  <c:v>0</c:v>
                </c:pt>
                <c:pt idx="664" formatCode="0%">
                  <c:v>0</c:v>
                </c:pt>
                <c:pt idx="665" formatCode="0%">
                  <c:v>0</c:v>
                </c:pt>
                <c:pt idx="666" formatCode="0%">
                  <c:v>0</c:v>
                </c:pt>
                <c:pt idx="667" formatCode="0%">
                  <c:v>0</c:v>
                </c:pt>
                <c:pt idx="668" formatCode="0%">
                  <c:v>0</c:v>
                </c:pt>
                <c:pt idx="669" formatCode="0%">
                  <c:v>0</c:v>
                </c:pt>
                <c:pt idx="670" formatCode="0%">
                  <c:v>0</c:v>
                </c:pt>
                <c:pt idx="671" formatCode="0%">
                  <c:v>0</c:v>
                </c:pt>
                <c:pt idx="672" formatCode="0%">
                  <c:v>0</c:v>
                </c:pt>
                <c:pt idx="673" formatCode="0%">
                  <c:v>0</c:v>
                </c:pt>
                <c:pt idx="674" formatCode="0%">
                  <c:v>0</c:v>
                </c:pt>
                <c:pt idx="675" formatCode="0%">
                  <c:v>1.58263</c:v>
                </c:pt>
                <c:pt idx="676" formatCode="0%">
                  <c:v>0</c:v>
                </c:pt>
                <c:pt idx="677" formatCode="0%">
                  <c:v>0.39005699999999999</c:v>
                </c:pt>
                <c:pt idx="678" formatCode="0%">
                  <c:v>0</c:v>
                </c:pt>
                <c:pt idx="679" formatCode="0%">
                  <c:v>0</c:v>
                </c:pt>
                <c:pt idx="680" formatCode="0%">
                  <c:v>0</c:v>
                </c:pt>
                <c:pt idx="681" formatCode="0%">
                  <c:v>0</c:v>
                </c:pt>
                <c:pt idx="682" formatCode="0%">
                  <c:v>0</c:v>
                </c:pt>
                <c:pt idx="683" formatCode="0%">
                  <c:v>0</c:v>
                </c:pt>
                <c:pt idx="684" formatCode="0%">
                  <c:v>0</c:v>
                </c:pt>
                <c:pt idx="685" formatCode="0%">
                  <c:v>0</c:v>
                </c:pt>
                <c:pt idx="686" formatCode="0%">
                  <c:v>0</c:v>
                </c:pt>
                <c:pt idx="687" formatCode="0%">
                  <c:v>0</c:v>
                </c:pt>
                <c:pt idx="688" formatCode="0%">
                  <c:v>0</c:v>
                </c:pt>
                <c:pt idx="689" formatCode="0%">
                  <c:v>0</c:v>
                </c:pt>
                <c:pt idx="690" formatCode="0%">
                  <c:v>0</c:v>
                </c:pt>
                <c:pt idx="691" formatCode="0%">
                  <c:v>0</c:v>
                </c:pt>
                <c:pt idx="692" formatCode="0%">
                  <c:v>0.36249000000000003</c:v>
                </c:pt>
                <c:pt idx="693" formatCode="0%">
                  <c:v>0</c:v>
                </c:pt>
                <c:pt idx="694" formatCode="0%">
                  <c:v>0</c:v>
                </c:pt>
                <c:pt idx="695" formatCode="0%">
                  <c:v>0</c:v>
                </c:pt>
                <c:pt idx="696" formatCode="0%">
                  <c:v>0</c:v>
                </c:pt>
                <c:pt idx="697" formatCode="0%">
                  <c:v>0</c:v>
                </c:pt>
                <c:pt idx="698" formatCode="0%">
                  <c:v>0</c:v>
                </c:pt>
                <c:pt idx="699" formatCode="0%">
                  <c:v>0</c:v>
                </c:pt>
                <c:pt idx="700" formatCode="0%">
                  <c:v>0</c:v>
                </c:pt>
                <c:pt idx="701" formatCode="0%">
                  <c:v>0</c:v>
                </c:pt>
                <c:pt idx="702" formatCode="0%">
                  <c:v>0</c:v>
                </c:pt>
                <c:pt idx="703" formatCode="0%">
                  <c:v>0</c:v>
                </c:pt>
                <c:pt idx="704" formatCode="0%">
                  <c:v>0</c:v>
                </c:pt>
                <c:pt idx="705" formatCode="0%">
                  <c:v>0</c:v>
                </c:pt>
                <c:pt idx="706" formatCode="0%">
                  <c:v>0</c:v>
                </c:pt>
                <c:pt idx="707" formatCode="0%">
                  <c:v>0</c:v>
                </c:pt>
                <c:pt idx="708" formatCode="0%">
                  <c:v>0</c:v>
                </c:pt>
                <c:pt idx="709" formatCode="0%">
                  <c:v>0</c:v>
                </c:pt>
                <c:pt idx="710" formatCode="0%">
                  <c:v>2.5847999999999999E-2</c:v>
                </c:pt>
                <c:pt idx="711" formatCode="0%">
                  <c:v>0</c:v>
                </c:pt>
                <c:pt idx="712" formatCode="0%">
                  <c:v>0</c:v>
                </c:pt>
                <c:pt idx="713" formatCode="0%">
                  <c:v>0</c:v>
                </c:pt>
                <c:pt idx="714" formatCode="0%">
                  <c:v>0</c:v>
                </c:pt>
                <c:pt idx="715" formatCode="0%">
                  <c:v>5.1818999999999997E-2</c:v>
                </c:pt>
                <c:pt idx="716" formatCode="0%">
                  <c:v>0</c:v>
                </c:pt>
                <c:pt idx="717" formatCode="0%">
                  <c:v>0</c:v>
                </c:pt>
                <c:pt idx="718" formatCode="0%">
                  <c:v>0</c:v>
                </c:pt>
                <c:pt idx="719" formatCode="0%">
                  <c:v>0</c:v>
                </c:pt>
                <c:pt idx="720" formatCode="0%">
                  <c:v>0</c:v>
                </c:pt>
                <c:pt idx="721" formatCode="0%">
                  <c:v>0</c:v>
                </c:pt>
                <c:pt idx="722" formatCode="0%">
                  <c:v>0</c:v>
                </c:pt>
                <c:pt idx="723" formatCode="0%">
                  <c:v>0</c:v>
                </c:pt>
                <c:pt idx="724" formatCode="0%">
                  <c:v>0</c:v>
                </c:pt>
                <c:pt idx="725" formatCode="0%">
                  <c:v>0</c:v>
                </c:pt>
                <c:pt idx="726" formatCode="0%">
                  <c:v>0</c:v>
                </c:pt>
                <c:pt idx="727" formatCode="0%">
                  <c:v>0</c:v>
                </c:pt>
                <c:pt idx="728" formatCode="0%">
                  <c:v>0</c:v>
                </c:pt>
                <c:pt idx="729" formatCode="0%">
                  <c:v>0.43896000000000002</c:v>
                </c:pt>
                <c:pt idx="730" formatCode="0%">
                  <c:v>0</c:v>
                </c:pt>
                <c:pt idx="731" formatCode="0%">
                  <c:v>0</c:v>
                </c:pt>
                <c:pt idx="732" formatCode="0%">
                  <c:v>0</c:v>
                </c:pt>
                <c:pt idx="733" formatCode="0%">
                  <c:v>0</c:v>
                </c:pt>
                <c:pt idx="734" formatCode="0%">
                  <c:v>0</c:v>
                </c:pt>
                <c:pt idx="735" formatCode="0%">
                  <c:v>0</c:v>
                </c:pt>
                <c:pt idx="736" formatCode="0%">
                  <c:v>0</c:v>
                </c:pt>
                <c:pt idx="737" formatCode="0%">
                  <c:v>0.42286800000000002</c:v>
                </c:pt>
                <c:pt idx="738" formatCode="0%">
                  <c:v>0</c:v>
                </c:pt>
                <c:pt idx="739" formatCode="0%">
                  <c:v>0.17049600000000001</c:v>
                </c:pt>
                <c:pt idx="740" formatCode="0%">
                  <c:v>0</c:v>
                </c:pt>
                <c:pt idx="741" formatCode="0%">
                  <c:v>0</c:v>
                </c:pt>
                <c:pt idx="742" formatCode="0%">
                  <c:v>0</c:v>
                </c:pt>
                <c:pt idx="743" formatCode="0%">
                  <c:v>0</c:v>
                </c:pt>
                <c:pt idx="744" formatCode="0%">
                  <c:v>0</c:v>
                </c:pt>
                <c:pt idx="745" formatCode="0%">
                  <c:v>0.125587</c:v>
                </c:pt>
                <c:pt idx="746" formatCode="0%">
                  <c:v>0</c:v>
                </c:pt>
                <c:pt idx="747" formatCode="0%">
                  <c:v>0</c:v>
                </c:pt>
                <c:pt idx="748" formatCode="0%">
                  <c:v>0</c:v>
                </c:pt>
                <c:pt idx="749" formatCode="0%">
                  <c:v>0</c:v>
                </c:pt>
                <c:pt idx="750" formatCode="0%">
                  <c:v>0</c:v>
                </c:pt>
                <c:pt idx="751" formatCode="0%">
                  <c:v>0</c:v>
                </c:pt>
                <c:pt idx="752" formatCode="0%">
                  <c:v>0</c:v>
                </c:pt>
                <c:pt idx="753" formatCode="0%">
                  <c:v>0</c:v>
                </c:pt>
                <c:pt idx="754" formatCode="0%">
                  <c:v>0.56900399999999995</c:v>
                </c:pt>
                <c:pt idx="755" formatCode="0%">
                  <c:v>0</c:v>
                </c:pt>
                <c:pt idx="756" formatCode="0%">
                  <c:v>0</c:v>
                </c:pt>
                <c:pt idx="757" formatCode="0%">
                  <c:v>0.18025200000000002</c:v>
                </c:pt>
                <c:pt idx="758" formatCode="0%">
                  <c:v>0</c:v>
                </c:pt>
                <c:pt idx="759" formatCode="0%">
                  <c:v>0</c:v>
                </c:pt>
                <c:pt idx="760" formatCode="0%">
                  <c:v>0</c:v>
                </c:pt>
                <c:pt idx="761" formatCode="0%">
                  <c:v>0</c:v>
                </c:pt>
                <c:pt idx="762" formatCode="0%">
                  <c:v>0</c:v>
                </c:pt>
                <c:pt idx="763" formatCode="0%">
                  <c:v>0</c:v>
                </c:pt>
                <c:pt idx="764" formatCode="0%">
                  <c:v>0</c:v>
                </c:pt>
                <c:pt idx="765" formatCode="0%">
                  <c:v>0</c:v>
                </c:pt>
                <c:pt idx="766" formatCode="0%">
                  <c:v>0</c:v>
                </c:pt>
                <c:pt idx="767" formatCode="0%">
                  <c:v>0</c:v>
                </c:pt>
                <c:pt idx="768" formatCode="0%">
                  <c:v>0</c:v>
                </c:pt>
                <c:pt idx="769" formatCode="0%">
                  <c:v>0</c:v>
                </c:pt>
                <c:pt idx="770" formatCode="0%">
                  <c:v>0</c:v>
                </c:pt>
                <c:pt idx="771" formatCode="0%">
                  <c:v>0</c:v>
                </c:pt>
                <c:pt idx="772" formatCode="0%">
                  <c:v>0</c:v>
                </c:pt>
                <c:pt idx="773" formatCode="0%">
                  <c:v>0</c:v>
                </c:pt>
                <c:pt idx="774" formatCode="0%">
                  <c:v>0</c:v>
                </c:pt>
                <c:pt idx="775" formatCode="0%">
                  <c:v>0</c:v>
                </c:pt>
                <c:pt idx="776" formatCode="0%">
                  <c:v>0</c:v>
                </c:pt>
                <c:pt idx="777" formatCode="0%">
                  <c:v>0</c:v>
                </c:pt>
                <c:pt idx="778" formatCode="0%">
                  <c:v>0</c:v>
                </c:pt>
                <c:pt idx="779" formatCode="0%">
                  <c:v>0</c:v>
                </c:pt>
                <c:pt idx="780" formatCode="0%">
                  <c:v>0</c:v>
                </c:pt>
                <c:pt idx="781" formatCode="0%">
                  <c:v>0</c:v>
                </c:pt>
                <c:pt idx="782" formatCode="0%">
                  <c:v>0</c:v>
                </c:pt>
                <c:pt idx="783" formatCode="0%">
                  <c:v>0</c:v>
                </c:pt>
                <c:pt idx="784" formatCode="0%">
                  <c:v>0</c:v>
                </c:pt>
                <c:pt idx="785" formatCode="0%">
                  <c:v>0</c:v>
                </c:pt>
                <c:pt idx="786" formatCode="0%">
                  <c:v>0</c:v>
                </c:pt>
                <c:pt idx="787" formatCode="0%">
                  <c:v>0</c:v>
                </c:pt>
                <c:pt idx="788" formatCode="0%">
                  <c:v>0</c:v>
                </c:pt>
                <c:pt idx="789" formatCode="0%">
                  <c:v>0</c:v>
                </c:pt>
                <c:pt idx="790" formatCode="0%">
                  <c:v>0</c:v>
                </c:pt>
                <c:pt idx="791" formatCode="0%">
                  <c:v>0</c:v>
                </c:pt>
                <c:pt idx="792" formatCode="0%">
                  <c:v>0</c:v>
                </c:pt>
                <c:pt idx="793" formatCode="0%">
                  <c:v>0</c:v>
                </c:pt>
                <c:pt idx="794" formatCode="0%">
                  <c:v>0</c:v>
                </c:pt>
                <c:pt idx="795" formatCode="0%">
                  <c:v>0</c:v>
                </c:pt>
                <c:pt idx="796" formatCode="0%">
                  <c:v>0</c:v>
                </c:pt>
                <c:pt idx="797" formatCode="0%">
                  <c:v>0</c:v>
                </c:pt>
                <c:pt idx="798" formatCode="0%">
                  <c:v>0</c:v>
                </c:pt>
                <c:pt idx="799" formatCode="0%">
                  <c:v>0</c:v>
                </c:pt>
                <c:pt idx="800" formatCode="0%">
                  <c:v>0</c:v>
                </c:pt>
                <c:pt idx="801" formatCode="0%">
                  <c:v>0</c:v>
                </c:pt>
                <c:pt idx="802" formatCode="0%">
                  <c:v>0</c:v>
                </c:pt>
                <c:pt idx="803" formatCode="0%">
                  <c:v>0</c:v>
                </c:pt>
                <c:pt idx="804" formatCode="0%">
                  <c:v>0</c:v>
                </c:pt>
                <c:pt idx="805" formatCode="0%">
                  <c:v>0</c:v>
                </c:pt>
                <c:pt idx="806" formatCode="0%">
                  <c:v>0</c:v>
                </c:pt>
                <c:pt idx="807" formatCode="0%">
                  <c:v>0</c:v>
                </c:pt>
                <c:pt idx="808" formatCode="0%">
                  <c:v>0</c:v>
                </c:pt>
                <c:pt idx="809" formatCode="0%">
                  <c:v>0</c:v>
                </c:pt>
                <c:pt idx="810" formatCode="0%">
                  <c:v>0.22548899999999999</c:v>
                </c:pt>
                <c:pt idx="811" formatCode="0%">
                  <c:v>0</c:v>
                </c:pt>
                <c:pt idx="812" formatCode="0%">
                  <c:v>0</c:v>
                </c:pt>
                <c:pt idx="813" formatCode="0%">
                  <c:v>0</c:v>
                </c:pt>
                <c:pt idx="814" formatCode="0%">
                  <c:v>0</c:v>
                </c:pt>
                <c:pt idx="815" formatCode="0%">
                  <c:v>0</c:v>
                </c:pt>
                <c:pt idx="816" formatCode="0%">
                  <c:v>0</c:v>
                </c:pt>
                <c:pt idx="817" formatCode="0%">
                  <c:v>0</c:v>
                </c:pt>
                <c:pt idx="818" formatCode="0%">
                  <c:v>0</c:v>
                </c:pt>
                <c:pt idx="819" formatCode="0%">
                  <c:v>0</c:v>
                </c:pt>
                <c:pt idx="820" formatCode="0%">
                  <c:v>0</c:v>
                </c:pt>
                <c:pt idx="821" formatCode="0%">
                  <c:v>0</c:v>
                </c:pt>
                <c:pt idx="822" formatCode="0%">
                  <c:v>0</c:v>
                </c:pt>
                <c:pt idx="823" formatCode="0%">
                  <c:v>0</c:v>
                </c:pt>
                <c:pt idx="824" formatCode="0%">
                  <c:v>1.3716300000000001</c:v>
                </c:pt>
                <c:pt idx="825" formatCode="0%">
                  <c:v>0</c:v>
                </c:pt>
                <c:pt idx="826" formatCode="0%">
                  <c:v>0</c:v>
                </c:pt>
                <c:pt idx="827" formatCode="0%">
                  <c:v>0</c:v>
                </c:pt>
                <c:pt idx="828" formatCode="0%">
                  <c:v>0</c:v>
                </c:pt>
                <c:pt idx="829" formatCode="0%">
                  <c:v>0</c:v>
                </c:pt>
                <c:pt idx="830" formatCode="0%">
                  <c:v>0</c:v>
                </c:pt>
                <c:pt idx="831" formatCode="0%">
                  <c:v>7.1136999999999992E-2</c:v>
                </c:pt>
                <c:pt idx="832" formatCode="0%">
                  <c:v>0</c:v>
                </c:pt>
                <c:pt idx="833" formatCode="0%">
                  <c:v>0</c:v>
                </c:pt>
                <c:pt idx="834" formatCode="0%">
                  <c:v>0</c:v>
                </c:pt>
                <c:pt idx="835" formatCode="0%">
                  <c:v>0</c:v>
                </c:pt>
                <c:pt idx="836" formatCode="0%">
                  <c:v>0</c:v>
                </c:pt>
                <c:pt idx="837" formatCode="0%">
                  <c:v>4.1599999999999997E-4</c:v>
                </c:pt>
                <c:pt idx="838" formatCode="0%">
                  <c:v>0</c:v>
                </c:pt>
                <c:pt idx="839" formatCode="0%">
                  <c:v>0</c:v>
                </c:pt>
                <c:pt idx="840" formatCode="0%">
                  <c:v>0</c:v>
                </c:pt>
                <c:pt idx="841" formatCode="0%">
                  <c:v>0.47228799999999999</c:v>
                </c:pt>
                <c:pt idx="842" formatCode="0%">
                  <c:v>0</c:v>
                </c:pt>
                <c:pt idx="843" formatCode="0%">
                  <c:v>0</c:v>
                </c:pt>
                <c:pt idx="844" formatCode="0%">
                  <c:v>0</c:v>
                </c:pt>
                <c:pt idx="845" formatCode="0%">
                  <c:v>0</c:v>
                </c:pt>
                <c:pt idx="846" formatCode="0%">
                  <c:v>0</c:v>
                </c:pt>
                <c:pt idx="847" formatCode="0%">
                  <c:v>0</c:v>
                </c:pt>
                <c:pt idx="848" formatCode="0%">
                  <c:v>0</c:v>
                </c:pt>
                <c:pt idx="849" formatCode="0%">
                  <c:v>0</c:v>
                </c:pt>
                <c:pt idx="850" formatCode="0%">
                  <c:v>0</c:v>
                </c:pt>
                <c:pt idx="851" formatCode="0%">
                  <c:v>0</c:v>
                </c:pt>
                <c:pt idx="852" formatCode="0%">
                  <c:v>0</c:v>
                </c:pt>
                <c:pt idx="853" formatCode="0%">
                  <c:v>0</c:v>
                </c:pt>
                <c:pt idx="854" formatCode="0%">
                  <c:v>0</c:v>
                </c:pt>
                <c:pt idx="855" formatCode="0%">
                  <c:v>0</c:v>
                </c:pt>
                <c:pt idx="856" formatCode="0%">
                  <c:v>0.13669100000000001</c:v>
                </c:pt>
                <c:pt idx="857" formatCode="0%">
                  <c:v>0</c:v>
                </c:pt>
                <c:pt idx="858" formatCode="0%">
                  <c:v>0</c:v>
                </c:pt>
                <c:pt idx="859" formatCode="0%">
                  <c:v>0</c:v>
                </c:pt>
                <c:pt idx="860" formatCode="0%">
                  <c:v>0</c:v>
                </c:pt>
                <c:pt idx="861" formatCode="0%">
                  <c:v>0</c:v>
                </c:pt>
                <c:pt idx="862" formatCode="0%">
                  <c:v>0</c:v>
                </c:pt>
                <c:pt idx="863" formatCode="0%">
                  <c:v>0</c:v>
                </c:pt>
                <c:pt idx="864" formatCode="0%">
                  <c:v>0</c:v>
                </c:pt>
                <c:pt idx="865" formatCode="0%">
                  <c:v>0</c:v>
                </c:pt>
                <c:pt idx="866" formatCode="0%">
                  <c:v>0</c:v>
                </c:pt>
                <c:pt idx="867" formatCode="0%">
                  <c:v>0</c:v>
                </c:pt>
                <c:pt idx="868" formatCode="0%">
                  <c:v>0</c:v>
                </c:pt>
                <c:pt idx="869" formatCode="0%">
                  <c:v>0</c:v>
                </c:pt>
                <c:pt idx="870" formatCode="0%">
                  <c:v>0.450739</c:v>
                </c:pt>
                <c:pt idx="871" formatCode="0%">
                  <c:v>0</c:v>
                </c:pt>
                <c:pt idx="872" formatCode="0%">
                  <c:v>0</c:v>
                </c:pt>
                <c:pt idx="873" formatCode="0%">
                  <c:v>0</c:v>
                </c:pt>
                <c:pt idx="874" formatCode="0%">
                  <c:v>0</c:v>
                </c:pt>
                <c:pt idx="875" formatCode="0%">
                  <c:v>0</c:v>
                </c:pt>
                <c:pt idx="876" formatCode="0%">
                  <c:v>0</c:v>
                </c:pt>
                <c:pt idx="877" formatCode="0%">
                  <c:v>0</c:v>
                </c:pt>
                <c:pt idx="878" formatCode="0%">
                  <c:v>0</c:v>
                </c:pt>
                <c:pt idx="879" formatCode="0%">
                  <c:v>0</c:v>
                </c:pt>
                <c:pt idx="880" formatCode="0%">
                  <c:v>0</c:v>
                </c:pt>
                <c:pt idx="881" formatCode="0%">
                  <c:v>0</c:v>
                </c:pt>
                <c:pt idx="882" formatCode="0%">
                  <c:v>0</c:v>
                </c:pt>
                <c:pt idx="883" formatCode="0%">
                  <c:v>0.21384899999999998</c:v>
                </c:pt>
                <c:pt idx="884" formatCode="0%">
                  <c:v>0</c:v>
                </c:pt>
                <c:pt idx="885" formatCode="0%">
                  <c:v>0</c:v>
                </c:pt>
                <c:pt idx="886" formatCode="0%">
                  <c:v>0</c:v>
                </c:pt>
                <c:pt idx="887" formatCode="0%">
                  <c:v>0</c:v>
                </c:pt>
                <c:pt idx="888" formatCode="0%">
                  <c:v>0</c:v>
                </c:pt>
                <c:pt idx="889" formatCode="0%">
                  <c:v>0</c:v>
                </c:pt>
                <c:pt idx="890" formatCode="0%">
                  <c:v>0</c:v>
                </c:pt>
                <c:pt idx="891" formatCode="0%">
                  <c:v>0</c:v>
                </c:pt>
                <c:pt idx="892" formatCode="0%">
                  <c:v>0</c:v>
                </c:pt>
                <c:pt idx="893" formatCode="0%">
                  <c:v>0</c:v>
                </c:pt>
                <c:pt idx="894" formatCode="0%">
                  <c:v>0</c:v>
                </c:pt>
                <c:pt idx="895" formatCode="0%">
                  <c:v>0</c:v>
                </c:pt>
                <c:pt idx="896" formatCode="0%">
                  <c:v>0.23979199999999998</c:v>
                </c:pt>
                <c:pt idx="897" formatCode="0%">
                  <c:v>0</c:v>
                </c:pt>
                <c:pt idx="898" formatCode="0%">
                  <c:v>0</c:v>
                </c:pt>
                <c:pt idx="899" formatCode="0%">
                  <c:v>0</c:v>
                </c:pt>
                <c:pt idx="900" formatCode="0%">
                  <c:v>0</c:v>
                </c:pt>
                <c:pt idx="901" formatCode="0%">
                  <c:v>0</c:v>
                </c:pt>
                <c:pt idx="902" formatCode="0%">
                  <c:v>0</c:v>
                </c:pt>
                <c:pt idx="903" formatCode="0%">
                  <c:v>0</c:v>
                </c:pt>
                <c:pt idx="904" formatCode="0%">
                  <c:v>0</c:v>
                </c:pt>
                <c:pt idx="905" formatCode="0%">
                  <c:v>0</c:v>
                </c:pt>
                <c:pt idx="906" formatCode="0%">
                  <c:v>0</c:v>
                </c:pt>
                <c:pt idx="907" formatCode="0%">
                  <c:v>0</c:v>
                </c:pt>
                <c:pt idx="908" formatCode="0%">
                  <c:v>0</c:v>
                </c:pt>
                <c:pt idx="909" formatCode="0%">
                  <c:v>0</c:v>
                </c:pt>
                <c:pt idx="910" formatCode="0%">
                  <c:v>0</c:v>
                </c:pt>
                <c:pt idx="911" formatCode="0%">
                  <c:v>0</c:v>
                </c:pt>
                <c:pt idx="912" formatCode="0%">
                  <c:v>0</c:v>
                </c:pt>
                <c:pt idx="913" formatCode="0%">
                  <c:v>0</c:v>
                </c:pt>
                <c:pt idx="914" formatCode="0%">
                  <c:v>0</c:v>
                </c:pt>
                <c:pt idx="915" formatCode="0%">
                  <c:v>0</c:v>
                </c:pt>
                <c:pt idx="916" formatCode="0%">
                  <c:v>0</c:v>
                </c:pt>
                <c:pt idx="917" formatCode="0%">
                  <c:v>0</c:v>
                </c:pt>
                <c:pt idx="918" formatCode="0%">
                  <c:v>2.9506000000000001E-2</c:v>
                </c:pt>
                <c:pt idx="919" formatCode="0%">
                  <c:v>0</c:v>
                </c:pt>
                <c:pt idx="920" formatCode="0%">
                  <c:v>0</c:v>
                </c:pt>
                <c:pt idx="921" formatCode="0%">
                  <c:v>0</c:v>
                </c:pt>
                <c:pt idx="922" formatCode="0%">
                  <c:v>0</c:v>
                </c:pt>
                <c:pt idx="923" formatCode="0%">
                  <c:v>0</c:v>
                </c:pt>
                <c:pt idx="924" formatCode="0%">
                  <c:v>0</c:v>
                </c:pt>
                <c:pt idx="925" formatCode="0%">
                  <c:v>0</c:v>
                </c:pt>
                <c:pt idx="926" formatCode="0%">
                  <c:v>0</c:v>
                </c:pt>
                <c:pt idx="927" formatCode="0%">
                  <c:v>0</c:v>
                </c:pt>
                <c:pt idx="928" formatCode="0%">
                  <c:v>0</c:v>
                </c:pt>
                <c:pt idx="929" formatCode="0%">
                  <c:v>0</c:v>
                </c:pt>
                <c:pt idx="930" formatCode="0%">
                  <c:v>0</c:v>
                </c:pt>
                <c:pt idx="931" formatCode="0%">
                  <c:v>0</c:v>
                </c:pt>
                <c:pt idx="932" formatCode="0%">
                  <c:v>0</c:v>
                </c:pt>
                <c:pt idx="933" formatCode="0%">
                  <c:v>0</c:v>
                </c:pt>
                <c:pt idx="934" formatCode="0%">
                  <c:v>0</c:v>
                </c:pt>
                <c:pt idx="935" formatCode="0%">
                  <c:v>0</c:v>
                </c:pt>
                <c:pt idx="936" formatCode="0%">
                  <c:v>0.10835800000000001</c:v>
                </c:pt>
                <c:pt idx="937" formatCode="0%">
                  <c:v>0</c:v>
                </c:pt>
                <c:pt idx="938" formatCode="0%">
                  <c:v>0</c:v>
                </c:pt>
                <c:pt idx="939" formatCode="0%">
                  <c:v>0</c:v>
                </c:pt>
                <c:pt idx="940" formatCode="0%">
                  <c:v>0</c:v>
                </c:pt>
                <c:pt idx="941" formatCode="0%">
                  <c:v>0</c:v>
                </c:pt>
                <c:pt idx="942" formatCode="0%">
                  <c:v>0</c:v>
                </c:pt>
                <c:pt idx="943" formatCode="0%">
                  <c:v>0</c:v>
                </c:pt>
                <c:pt idx="944" formatCode="0%">
                  <c:v>0</c:v>
                </c:pt>
                <c:pt idx="945" formatCode="0%">
                  <c:v>0</c:v>
                </c:pt>
                <c:pt idx="946" formatCode="0%">
                  <c:v>0</c:v>
                </c:pt>
                <c:pt idx="947" formatCode="0%">
                  <c:v>0</c:v>
                </c:pt>
                <c:pt idx="948" formatCode="0%">
                  <c:v>0</c:v>
                </c:pt>
                <c:pt idx="949" formatCode="0%">
                  <c:v>0</c:v>
                </c:pt>
                <c:pt idx="950" formatCode="0%">
                  <c:v>0</c:v>
                </c:pt>
                <c:pt idx="951" formatCode="0%">
                  <c:v>0</c:v>
                </c:pt>
                <c:pt idx="952" formatCode="0%">
                  <c:v>0</c:v>
                </c:pt>
                <c:pt idx="953" formatCode="0%">
                  <c:v>0</c:v>
                </c:pt>
                <c:pt idx="954" formatCode="0%">
                  <c:v>0</c:v>
                </c:pt>
                <c:pt idx="955" formatCode="0%">
                  <c:v>0</c:v>
                </c:pt>
                <c:pt idx="956" formatCode="0%">
                  <c:v>0</c:v>
                </c:pt>
                <c:pt idx="957" formatCode="0%">
                  <c:v>0</c:v>
                </c:pt>
                <c:pt idx="958" formatCode="0%">
                  <c:v>0</c:v>
                </c:pt>
                <c:pt idx="959" formatCode="0%">
                  <c:v>0</c:v>
                </c:pt>
                <c:pt idx="960" formatCode="0%">
                  <c:v>0</c:v>
                </c:pt>
                <c:pt idx="961" formatCode="0%">
                  <c:v>0</c:v>
                </c:pt>
                <c:pt idx="962" formatCode="0%">
                  <c:v>0</c:v>
                </c:pt>
                <c:pt idx="963" formatCode="0%">
                  <c:v>0</c:v>
                </c:pt>
                <c:pt idx="964" formatCode="0%">
                  <c:v>0</c:v>
                </c:pt>
                <c:pt idx="965" formatCode="0%">
                  <c:v>0</c:v>
                </c:pt>
                <c:pt idx="966" formatCode="0%">
                  <c:v>0</c:v>
                </c:pt>
                <c:pt idx="967" formatCode="0%">
                  <c:v>0</c:v>
                </c:pt>
                <c:pt idx="968" formatCode="0%">
                  <c:v>0</c:v>
                </c:pt>
                <c:pt idx="969" formatCode="0%">
                  <c:v>0</c:v>
                </c:pt>
                <c:pt idx="970" formatCode="0%">
                  <c:v>0</c:v>
                </c:pt>
                <c:pt idx="971" formatCode="0%">
                  <c:v>0</c:v>
                </c:pt>
                <c:pt idx="972" formatCode="0%">
                  <c:v>0</c:v>
                </c:pt>
                <c:pt idx="973" formatCode="0%">
                  <c:v>0</c:v>
                </c:pt>
                <c:pt idx="974" formatCode="0%">
                  <c:v>0.6975579999999999</c:v>
                </c:pt>
                <c:pt idx="975" formatCode="0%">
                  <c:v>0</c:v>
                </c:pt>
                <c:pt idx="976" formatCode="0%">
                  <c:v>0</c:v>
                </c:pt>
                <c:pt idx="977" formatCode="0%">
                  <c:v>0</c:v>
                </c:pt>
                <c:pt idx="978" formatCode="0%">
                  <c:v>0</c:v>
                </c:pt>
                <c:pt idx="979" formatCode="0%">
                  <c:v>0</c:v>
                </c:pt>
                <c:pt idx="980" formatCode="0%">
                  <c:v>0</c:v>
                </c:pt>
                <c:pt idx="981" formatCode="0%">
                  <c:v>0</c:v>
                </c:pt>
                <c:pt idx="982" formatCode="0%">
                  <c:v>0</c:v>
                </c:pt>
                <c:pt idx="983" formatCode="0%">
                  <c:v>0</c:v>
                </c:pt>
                <c:pt idx="984" formatCode="0%">
                  <c:v>0</c:v>
                </c:pt>
                <c:pt idx="985" formatCode="0%">
                  <c:v>3.9782999999999999E-2</c:v>
                </c:pt>
                <c:pt idx="986" formatCode="0%">
                  <c:v>0</c:v>
                </c:pt>
                <c:pt idx="987" formatCode="0%">
                  <c:v>0</c:v>
                </c:pt>
                <c:pt idx="988" formatCode="0%">
                  <c:v>0</c:v>
                </c:pt>
                <c:pt idx="989" formatCode="0%">
                  <c:v>0</c:v>
                </c:pt>
                <c:pt idx="990" formatCode="0%">
                  <c:v>0</c:v>
                </c:pt>
                <c:pt idx="991" formatCode="0%">
                  <c:v>0</c:v>
                </c:pt>
                <c:pt idx="992" formatCode="0%">
                  <c:v>0</c:v>
                </c:pt>
                <c:pt idx="993" formatCode="0%">
                  <c:v>0</c:v>
                </c:pt>
                <c:pt idx="994" formatCode="0%">
                  <c:v>0</c:v>
                </c:pt>
                <c:pt idx="995" formatCode="0%">
                  <c:v>0</c:v>
                </c:pt>
                <c:pt idx="996" formatCode="0%">
                  <c:v>0</c:v>
                </c:pt>
                <c:pt idx="997" formatCode="0%">
                  <c:v>0</c:v>
                </c:pt>
                <c:pt idx="998" formatCode="0%">
                  <c:v>0.36613000000000001</c:v>
                </c:pt>
                <c:pt idx="999" formatCode="0%">
                  <c:v>0</c:v>
                </c:pt>
                <c:pt idx="1000" formatCode="0%">
                  <c:v>0</c:v>
                </c:pt>
                <c:pt idx="1001" formatCode="0%">
                  <c:v>0.121614</c:v>
                </c:pt>
                <c:pt idx="1002" formatCode="0%">
                  <c:v>0</c:v>
                </c:pt>
                <c:pt idx="1003" formatCode="0%">
                  <c:v>0</c:v>
                </c:pt>
                <c:pt idx="1004" formatCode="0%">
                  <c:v>0</c:v>
                </c:pt>
                <c:pt idx="1005" formatCode="0%">
                  <c:v>0</c:v>
                </c:pt>
                <c:pt idx="1006" formatCode="0%">
                  <c:v>0</c:v>
                </c:pt>
                <c:pt idx="1007" formatCode="0%">
                  <c:v>0</c:v>
                </c:pt>
                <c:pt idx="1008" formatCode="0%">
                  <c:v>1.8404E-2</c:v>
                </c:pt>
                <c:pt idx="1009" formatCode="0%">
                  <c:v>0</c:v>
                </c:pt>
                <c:pt idx="1010" formatCode="0%">
                  <c:v>0</c:v>
                </c:pt>
                <c:pt idx="1011" formatCode="0%">
                  <c:v>0</c:v>
                </c:pt>
                <c:pt idx="1012" formatCode="0%">
                  <c:v>0</c:v>
                </c:pt>
                <c:pt idx="1013" formatCode="0%">
                  <c:v>0</c:v>
                </c:pt>
                <c:pt idx="1014" formatCode="0%">
                  <c:v>0</c:v>
                </c:pt>
                <c:pt idx="1015" formatCode="0%">
                  <c:v>0</c:v>
                </c:pt>
                <c:pt idx="1016" formatCode="0%">
                  <c:v>0</c:v>
                </c:pt>
                <c:pt idx="1017" formatCode="0%">
                  <c:v>0</c:v>
                </c:pt>
                <c:pt idx="1018" formatCode="0%">
                  <c:v>0</c:v>
                </c:pt>
                <c:pt idx="1019" formatCode="0%">
                  <c:v>0</c:v>
                </c:pt>
                <c:pt idx="1020" formatCode="0%">
                  <c:v>0</c:v>
                </c:pt>
                <c:pt idx="1021" formatCode="0%">
                  <c:v>0</c:v>
                </c:pt>
                <c:pt idx="1022" formatCode="0%">
                  <c:v>0</c:v>
                </c:pt>
                <c:pt idx="1023" formatCode="0%">
                  <c:v>0</c:v>
                </c:pt>
                <c:pt idx="1024" formatCode="0%">
                  <c:v>0</c:v>
                </c:pt>
                <c:pt idx="1025" formatCode="0%">
                  <c:v>0</c:v>
                </c:pt>
                <c:pt idx="1026" formatCode="0%">
                  <c:v>0</c:v>
                </c:pt>
                <c:pt idx="1027" formatCode="0%">
                  <c:v>0</c:v>
                </c:pt>
                <c:pt idx="1028" formatCode="0%">
                  <c:v>0</c:v>
                </c:pt>
                <c:pt idx="1029" formatCode="0%">
                  <c:v>0</c:v>
                </c:pt>
                <c:pt idx="1030" formatCode="0%">
                  <c:v>0</c:v>
                </c:pt>
                <c:pt idx="1031" formatCode="0%">
                  <c:v>0</c:v>
                </c:pt>
                <c:pt idx="1032" formatCode="0%">
                  <c:v>0</c:v>
                </c:pt>
                <c:pt idx="1033" formatCode="0%">
                  <c:v>0</c:v>
                </c:pt>
                <c:pt idx="1034" formatCode="0%">
                  <c:v>0</c:v>
                </c:pt>
                <c:pt idx="1035" formatCode="0%">
                  <c:v>0</c:v>
                </c:pt>
                <c:pt idx="1036" formatCode="0%">
                  <c:v>0</c:v>
                </c:pt>
                <c:pt idx="1037" formatCode="0%">
                  <c:v>0</c:v>
                </c:pt>
                <c:pt idx="1038" formatCode="0%">
                  <c:v>0</c:v>
                </c:pt>
                <c:pt idx="1039" formatCode="0%">
                  <c:v>0</c:v>
                </c:pt>
                <c:pt idx="1040" formatCode="0%">
                  <c:v>0</c:v>
                </c:pt>
                <c:pt idx="1041" formatCode="0%">
                  <c:v>0</c:v>
                </c:pt>
                <c:pt idx="1042" formatCode="0%">
                  <c:v>0</c:v>
                </c:pt>
                <c:pt idx="1043" formatCode="0%">
                  <c:v>0</c:v>
                </c:pt>
                <c:pt idx="1044" formatCode="0%">
                  <c:v>0</c:v>
                </c:pt>
                <c:pt idx="1045" formatCode="0%">
                  <c:v>0</c:v>
                </c:pt>
                <c:pt idx="1046" formatCode="0%">
                  <c:v>0</c:v>
                </c:pt>
                <c:pt idx="1047" formatCode="0%">
                  <c:v>0</c:v>
                </c:pt>
                <c:pt idx="1048" formatCode="0%">
                  <c:v>0</c:v>
                </c:pt>
                <c:pt idx="1049" formatCode="0%">
                  <c:v>0</c:v>
                </c:pt>
                <c:pt idx="1050" formatCode="0%">
                  <c:v>0</c:v>
                </c:pt>
                <c:pt idx="1051" formatCode="0%">
                  <c:v>0</c:v>
                </c:pt>
                <c:pt idx="1052" formatCode="0%">
                  <c:v>0</c:v>
                </c:pt>
                <c:pt idx="1053" formatCode="0%">
                  <c:v>0</c:v>
                </c:pt>
                <c:pt idx="1054" formatCode="0%">
                  <c:v>0</c:v>
                </c:pt>
                <c:pt idx="1055" formatCode="0%">
                  <c:v>0.14569299999999999</c:v>
                </c:pt>
                <c:pt idx="1056" formatCode="0%">
                  <c:v>0</c:v>
                </c:pt>
                <c:pt idx="1057" formatCode="0%">
                  <c:v>0</c:v>
                </c:pt>
                <c:pt idx="1058" formatCode="0%">
                  <c:v>0</c:v>
                </c:pt>
                <c:pt idx="1059" formatCode="0%">
                  <c:v>0</c:v>
                </c:pt>
                <c:pt idx="1060" formatCode="0%">
                  <c:v>0</c:v>
                </c:pt>
                <c:pt idx="1061" formatCode="0%">
                  <c:v>0</c:v>
                </c:pt>
                <c:pt idx="1062" formatCode="0%">
                  <c:v>0</c:v>
                </c:pt>
                <c:pt idx="1063" formatCode="0%">
                  <c:v>0</c:v>
                </c:pt>
                <c:pt idx="1064" formatCode="0%">
                  <c:v>0</c:v>
                </c:pt>
                <c:pt idx="1065" formatCode="0%">
                  <c:v>0</c:v>
                </c:pt>
                <c:pt idx="1066" formatCode="0%">
                  <c:v>0</c:v>
                </c:pt>
                <c:pt idx="1067" formatCode="0%">
                  <c:v>0</c:v>
                </c:pt>
                <c:pt idx="1068" formatCode="0%">
                  <c:v>0</c:v>
                </c:pt>
                <c:pt idx="1069" formatCode="0%">
                  <c:v>0</c:v>
                </c:pt>
                <c:pt idx="1070" formatCode="0%">
                  <c:v>1.0561510000000001</c:v>
                </c:pt>
                <c:pt idx="1071" formatCode="0%">
                  <c:v>0</c:v>
                </c:pt>
                <c:pt idx="1072" formatCode="0%">
                  <c:v>0</c:v>
                </c:pt>
                <c:pt idx="1073" formatCode="0%">
                  <c:v>0</c:v>
                </c:pt>
                <c:pt idx="1074" formatCode="0%">
                  <c:v>0</c:v>
                </c:pt>
                <c:pt idx="1075" formatCode="0%">
                  <c:v>0</c:v>
                </c:pt>
                <c:pt idx="1076" formatCode="0%">
                  <c:v>0</c:v>
                </c:pt>
                <c:pt idx="1077" formatCode="0%">
                  <c:v>0</c:v>
                </c:pt>
                <c:pt idx="1078" formatCode="0%">
                  <c:v>0</c:v>
                </c:pt>
                <c:pt idx="1079" formatCode="0%">
                  <c:v>0</c:v>
                </c:pt>
                <c:pt idx="1080" formatCode="0%">
                  <c:v>0</c:v>
                </c:pt>
                <c:pt idx="1081" formatCode="0%">
                  <c:v>0</c:v>
                </c:pt>
                <c:pt idx="1082" formatCode="0%">
                  <c:v>0</c:v>
                </c:pt>
                <c:pt idx="1083" formatCode="0%">
                  <c:v>0</c:v>
                </c:pt>
                <c:pt idx="1084" formatCode="0%">
                  <c:v>0</c:v>
                </c:pt>
                <c:pt idx="1085" formatCode="0%">
                  <c:v>0</c:v>
                </c:pt>
                <c:pt idx="1086" formatCode="0%">
                  <c:v>0</c:v>
                </c:pt>
                <c:pt idx="1087" formatCode="0%">
                  <c:v>0</c:v>
                </c:pt>
                <c:pt idx="1088" formatCode="0%">
                  <c:v>0</c:v>
                </c:pt>
                <c:pt idx="1089" formatCode="0%">
                  <c:v>0</c:v>
                </c:pt>
                <c:pt idx="1090" formatCode="0%">
                  <c:v>0</c:v>
                </c:pt>
                <c:pt idx="1091" formatCode="0%">
                  <c:v>0</c:v>
                </c:pt>
                <c:pt idx="1092" formatCode="0%">
                  <c:v>0</c:v>
                </c:pt>
                <c:pt idx="1093" formatCode="0%">
                  <c:v>0</c:v>
                </c:pt>
                <c:pt idx="1094" formatCode="0%">
                  <c:v>0</c:v>
                </c:pt>
                <c:pt idx="1095" formatCode="0%">
                  <c:v>0</c:v>
                </c:pt>
                <c:pt idx="1096" formatCode="0%">
                  <c:v>0</c:v>
                </c:pt>
                <c:pt idx="1097" formatCode="0%">
                  <c:v>0</c:v>
                </c:pt>
                <c:pt idx="1098" formatCode="0%">
                  <c:v>0</c:v>
                </c:pt>
                <c:pt idx="1099" formatCode="0%">
                  <c:v>0</c:v>
                </c:pt>
                <c:pt idx="1100" formatCode="0%">
                  <c:v>0</c:v>
                </c:pt>
                <c:pt idx="1101" formatCode="0%">
                  <c:v>0</c:v>
                </c:pt>
                <c:pt idx="1102" formatCode="0%">
                  <c:v>0</c:v>
                </c:pt>
                <c:pt idx="1103" formatCode="0%">
                  <c:v>0</c:v>
                </c:pt>
                <c:pt idx="1104" formatCode="0%">
                  <c:v>0</c:v>
                </c:pt>
                <c:pt idx="1105" formatCode="0%">
                  <c:v>0</c:v>
                </c:pt>
                <c:pt idx="1106" formatCode="0%">
                  <c:v>0</c:v>
                </c:pt>
                <c:pt idx="1107" formatCode="0%">
                  <c:v>0</c:v>
                </c:pt>
                <c:pt idx="1108" formatCode="0%">
                  <c:v>0</c:v>
                </c:pt>
                <c:pt idx="1109" formatCode="0%">
                  <c:v>0</c:v>
                </c:pt>
                <c:pt idx="1110" formatCode="0%">
                  <c:v>0</c:v>
                </c:pt>
                <c:pt idx="1111" formatCode="0%">
                  <c:v>0</c:v>
                </c:pt>
                <c:pt idx="1112" formatCode="0%">
                  <c:v>0</c:v>
                </c:pt>
                <c:pt idx="1113" formatCode="0%">
                  <c:v>0</c:v>
                </c:pt>
                <c:pt idx="1114" formatCode="0%">
                  <c:v>0</c:v>
                </c:pt>
                <c:pt idx="1115" formatCode="0%">
                  <c:v>0</c:v>
                </c:pt>
                <c:pt idx="1116" formatCode="0%">
                  <c:v>0</c:v>
                </c:pt>
                <c:pt idx="1117" formatCode="0%">
                  <c:v>0</c:v>
                </c:pt>
                <c:pt idx="1118" formatCode="0%">
                  <c:v>0</c:v>
                </c:pt>
                <c:pt idx="1119" formatCode="0%">
                  <c:v>0</c:v>
                </c:pt>
                <c:pt idx="1120" formatCode="0%">
                  <c:v>0.12038399999999999</c:v>
                </c:pt>
                <c:pt idx="1121" formatCode="0%">
                  <c:v>0</c:v>
                </c:pt>
                <c:pt idx="1122" formatCode="0%">
                  <c:v>0</c:v>
                </c:pt>
                <c:pt idx="1123" formatCode="0%">
                  <c:v>0</c:v>
                </c:pt>
                <c:pt idx="1124" formatCode="0%">
                  <c:v>0</c:v>
                </c:pt>
                <c:pt idx="1125" formatCode="0%">
                  <c:v>0</c:v>
                </c:pt>
                <c:pt idx="1126" formatCode="0%">
                  <c:v>0</c:v>
                </c:pt>
                <c:pt idx="1127" formatCode="0%">
                  <c:v>0</c:v>
                </c:pt>
                <c:pt idx="1128" formatCode="0%">
                  <c:v>0</c:v>
                </c:pt>
                <c:pt idx="1129" formatCode="0%">
                  <c:v>0</c:v>
                </c:pt>
                <c:pt idx="1130" formatCode="0%">
                  <c:v>0</c:v>
                </c:pt>
                <c:pt idx="1131" formatCode="0%">
                  <c:v>0</c:v>
                </c:pt>
                <c:pt idx="1132" formatCode="0%">
                  <c:v>0</c:v>
                </c:pt>
                <c:pt idx="1133" formatCode="0%">
                  <c:v>0</c:v>
                </c:pt>
                <c:pt idx="1134" formatCode="0%">
                  <c:v>0</c:v>
                </c:pt>
                <c:pt idx="1135" formatCode="0%">
                  <c:v>0</c:v>
                </c:pt>
                <c:pt idx="1136" formatCode="0%">
                  <c:v>0</c:v>
                </c:pt>
                <c:pt idx="1137" formatCode="0%">
                  <c:v>0</c:v>
                </c:pt>
                <c:pt idx="1138" formatCode="0%">
                  <c:v>0</c:v>
                </c:pt>
                <c:pt idx="1139" formatCode="0%">
                  <c:v>0</c:v>
                </c:pt>
                <c:pt idx="1140" formatCode="0%">
                  <c:v>0</c:v>
                </c:pt>
                <c:pt idx="1141" formatCode="0%">
                  <c:v>0</c:v>
                </c:pt>
                <c:pt idx="1142" formatCode="0%">
                  <c:v>0</c:v>
                </c:pt>
                <c:pt idx="1143" formatCode="0%">
                  <c:v>0</c:v>
                </c:pt>
                <c:pt idx="1144" formatCode="0%">
                  <c:v>0</c:v>
                </c:pt>
                <c:pt idx="1145" formatCode="0%">
                  <c:v>0</c:v>
                </c:pt>
                <c:pt idx="1146" formatCode="0%">
                  <c:v>0</c:v>
                </c:pt>
                <c:pt idx="1147" formatCode="0%">
                  <c:v>0</c:v>
                </c:pt>
                <c:pt idx="1148" formatCode="0%">
                  <c:v>0.67558099999999999</c:v>
                </c:pt>
                <c:pt idx="1149" formatCode="0%">
                  <c:v>0</c:v>
                </c:pt>
                <c:pt idx="1150" formatCode="0%">
                  <c:v>0</c:v>
                </c:pt>
                <c:pt idx="1151" formatCode="0%">
                  <c:v>0</c:v>
                </c:pt>
                <c:pt idx="1152" formatCode="0%">
                  <c:v>0</c:v>
                </c:pt>
                <c:pt idx="1153" formatCode="0%">
                  <c:v>0</c:v>
                </c:pt>
                <c:pt idx="1154" formatCode="0%">
                  <c:v>0</c:v>
                </c:pt>
                <c:pt idx="1155" formatCode="0%">
                  <c:v>0</c:v>
                </c:pt>
                <c:pt idx="1156" formatCode="0%">
                  <c:v>0</c:v>
                </c:pt>
                <c:pt idx="1157" formatCode="0%">
                  <c:v>0</c:v>
                </c:pt>
                <c:pt idx="1158" formatCode="0%">
                  <c:v>0</c:v>
                </c:pt>
                <c:pt idx="1159" formatCode="0%">
                  <c:v>0</c:v>
                </c:pt>
                <c:pt idx="1160" formatCode="0%">
                  <c:v>0</c:v>
                </c:pt>
                <c:pt idx="1161" formatCode="0%">
                  <c:v>0</c:v>
                </c:pt>
                <c:pt idx="1162" formatCode="0%">
                  <c:v>0</c:v>
                </c:pt>
                <c:pt idx="1163" formatCode="0%">
                  <c:v>0</c:v>
                </c:pt>
                <c:pt idx="1164" formatCode="0%">
                  <c:v>0</c:v>
                </c:pt>
                <c:pt idx="1165" formatCode="0%">
                  <c:v>0</c:v>
                </c:pt>
                <c:pt idx="1166" formatCode="0%">
                  <c:v>0</c:v>
                </c:pt>
                <c:pt idx="1167" formatCode="0%">
                  <c:v>0</c:v>
                </c:pt>
                <c:pt idx="1168" formatCode="0%">
                  <c:v>0</c:v>
                </c:pt>
                <c:pt idx="1169" formatCode="0%">
                  <c:v>0</c:v>
                </c:pt>
                <c:pt idx="1170" formatCode="0%">
                  <c:v>0</c:v>
                </c:pt>
                <c:pt idx="1171" formatCode="0%">
                  <c:v>0</c:v>
                </c:pt>
                <c:pt idx="1172" formatCode="0%">
                  <c:v>0</c:v>
                </c:pt>
                <c:pt idx="1173" formatCode="0%">
                  <c:v>0</c:v>
                </c:pt>
                <c:pt idx="1174" formatCode="0%">
                  <c:v>0</c:v>
                </c:pt>
                <c:pt idx="1175" formatCode="0%">
                  <c:v>0</c:v>
                </c:pt>
                <c:pt idx="1176" formatCode="0%">
                  <c:v>0</c:v>
                </c:pt>
                <c:pt idx="1177" formatCode="0%">
                  <c:v>0</c:v>
                </c:pt>
                <c:pt idx="1178" formatCode="0%">
                  <c:v>0</c:v>
                </c:pt>
                <c:pt idx="1179" formatCode="0%">
                  <c:v>0</c:v>
                </c:pt>
                <c:pt idx="1180" formatCode="0%">
                  <c:v>0</c:v>
                </c:pt>
                <c:pt idx="1181" formatCode="0%">
                  <c:v>0</c:v>
                </c:pt>
                <c:pt idx="1182" formatCode="0%">
                  <c:v>0</c:v>
                </c:pt>
                <c:pt idx="1183" formatCode="0%">
                  <c:v>0</c:v>
                </c:pt>
                <c:pt idx="1184" formatCode="0%">
                  <c:v>0</c:v>
                </c:pt>
                <c:pt idx="1185" formatCode="0%">
                  <c:v>0</c:v>
                </c:pt>
                <c:pt idx="1186" formatCode="0%">
                  <c:v>7.7003000000000002E-2</c:v>
                </c:pt>
                <c:pt idx="1187" formatCode="0%">
                  <c:v>0</c:v>
                </c:pt>
                <c:pt idx="1188" formatCode="0%">
                  <c:v>0</c:v>
                </c:pt>
                <c:pt idx="1189" formatCode="0%">
                  <c:v>0</c:v>
                </c:pt>
                <c:pt idx="1190" formatCode="0%">
                  <c:v>0</c:v>
                </c:pt>
                <c:pt idx="1191" formatCode="0%">
                  <c:v>0</c:v>
                </c:pt>
                <c:pt idx="1192" formatCode="0%">
                  <c:v>0</c:v>
                </c:pt>
                <c:pt idx="1193" formatCode="0%">
                  <c:v>0</c:v>
                </c:pt>
                <c:pt idx="1194" formatCode="0%">
                  <c:v>0</c:v>
                </c:pt>
                <c:pt idx="1195" formatCode="0%">
                  <c:v>0</c:v>
                </c:pt>
                <c:pt idx="1196" formatCode="0%">
                  <c:v>0</c:v>
                </c:pt>
                <c:pt idx="1197" formatCode="0%">
                  <c:v>0</c:v>
                </c:pt>
                <c:pt idx="1198" formatCode="0%">
                  <c:v>0</c:v>
                </c:pt>
                <c:pt idx="1199" formatCode="0%">
                  <c:v>0</c:v>
                </c:pt>
                <c:pt idx="1200" formatCode="0%">
                  <c:v>0</c:v>
                </c:pt>
                <c:pt idx="1201" formatCode="0%">
                  <c:v>0</c:v>
                </c:pt>
                <c:pt idx="1202" formatCode="0%">
                  <c:v>0</c:v>
                </c:pt>
                <c:pt idx="1203" formatCode="0%">
                  <c:v>0</c:v>
                </c:pt>
                <c:pt idx="1204" formatCode="0%">
                  <c:v>0</c:v>
                </c:pt>
                <c:pt idx="1205" formatCode="0%">
                  <c:v>0</c:v>
                </c:pt>
                <c:pt idx="1206" formatCode="0%">
                  <c:v>0</c:v>
                </c:pt>
                <c:pt idx="1207" formatCode="0%">
                  <c:v>0</c:v>
                </c:pt>
                <c:pt idx="1208" formatCode="0%">
                  <c:v>0</c:v>
                </c:pt>
                <c:pt idx="1209" formatCode="0%">
                  <c:v>0</c:v>
                </c:pt>
                <c:pt idx="1210" formatCode="0%">
                  <c:v>0</c:v>
                </c:pt>
                <c:pt idx="1211" formatCode="0%">
                  <c:v>0</c:v>
                </c:pt>
                <c:pt idx="1212" formatCode="0%">
                  <c:v>0</c:v>
                </c:pt>
                <c:pt idx="1213" formatCode="0%">
                  <c:v>0</c:v>
                </c:pt>
                <c:pt idx="1214" formatCode="0%">
                  <c:v>0</c:v>
                </c:pt>
                <c:pt idx="1215" formatCode="0%">
                  <c:v>0</c:v>
                </c:pt>
                <c:pt idx="1216" formatCode="0%">
                  <c:v>0</c:v>
                </c:pt>
                <c:pt idx="1217" formatCode="0%">
                  <c:v>0</c:v>
                </c:pt>
                <c:pt idx="1218" formatCode="0%">
                  <c:v>0</c:v>
                </c:pt>
                <c:pt idx="1219" formatCode="0%">
                  <c:v>0</c:v>
                </c:pt>
                <c:pt idx="1220" formatCode="0%">
                  <c:v>0</c:v>
                </c:pt>
                <c:pt idx="1221" formatCode="0%">
                  <c:v>1.967E-3</c:v>
                </c:pt>
                <c:pt idx="1222" formatCode="0%">
                  <c:v>0</c:v>
                </c:pt>
                <c:pt idx="1223" formatCode="0%">
                  <c:v>0</c:v>
                </c:pt>
                <c:pt idx="1224" formatCode="0%">
                  <c:v>0</c:v>
                </c:pt>
                <c:pt idx="1225" formatCode="0%">
                  <c:v>0</c:v>
                </c:pt>
                <c:pt idx="1226" formatCode="0%">
                  <c:v>0</c:v>
                </c:pt>
                <c:pt idx="1227" formatCode="0%">
                  <c:v>0</c:v>
                </c:pt>
                <c:pt idx="1228" formatCode="0%">
                  <c:v>0</c:v>
                </c:pt>
                <c:pt idx="1229" formatCode="0%">
                  <c:v>0</c:v>
                </c:pt>
                <c:pt idx="1230" formatCode="0%">
                  <c:v>0</c:v>
                </c:pt>
                <c:pt idx="1231" formatCode="0%">
                  <c:v>0</c:v>
                </c:pt>
                <c:pt idx="1232" formatCode="0%">
                  <c:v>0</c:v>
                </c:pt>
                <c:pt idx="1233" formatCode="0%">
                  <c:v>0</c:v>
                </c:pt>
                <c:pt idx="1234" formatCode="0%">
                  <c:v>0</c:v>
                </c:pt>
                <c:pt idx="1235" formatCode="0%">
                  <c:v>0</c:v>
                </c:pt>
                <c:pt idx="1236" formatCode="0%">
                  <c:v>0</c:v>
                </c:pt>
                <c:pt idx="1237" formatCode="0%">
                  <c:v>0</c:v>
                </c:pt>
                <c:pt idx="1238" formatCode="0%">
                  <c:v>0</c:v>
                </c:pt>
                <c:pt idx="1239" formatCode="0%">
                  <c:v>0</c:v>
                </c:pt>
                <c:pt idx="1240" formatCode="0%">
                  <c:v>0</c:v>
                </c:pt>
                <c:pt idx="1241" formatCode="0%">
                  <c:v>0</c:v>
                </c:pt>
                <c:pt idx="1242" formatCode="0%">
                  <c:v>0</c:v>
                </c:pt>
                <c:pt idx="1243" formatCode="0%">
                  <c:v>0</c:v>
                </c:pt>
                <c:pt idx="1244" formatCode="0%">
                  <c:v>0</c:v>
                </c:pt>
                <c:pt idx="1245" formatCode="0%">
                  <c:v>0</c:v>
                </c:pt>
                <c:pt idx="1246" formatCode="0%">
                  <c:v>0.15897</c:v>
                </c:pt>
                <c:pt idx="1247" formatCode="0%">
                  <c:v>0</c:v>
                </c:pt>
                <c:pt idx="1248" formatCode="0%">
                  <c:v>0.56267200000000006</c:v>
                </c:pt>
                <c:pt idx="1249" formatCode="0%">
                  <c:v>0</c:v>
                </c:pt>
                <c:pt idx="1250" formatCode="0%">
                  <c:v>0.27196399999999998</c:v>
                </c:pt>
                <c:pt idx="1251" formatCode="0%">
                  <c:v>0</c:v>
                </c:pt>
                <c:pt idx="1252" formatCode="0%">
                  <c:v>0</c:v>
                </c:pt>
                <c:pt idx="1253" formatCode="0%">
                  <c:v>0</c:v>
                </c:pt>
                <c:pt idx="1254" formatCode="0%">
                  <c:v>0</c:v>
                </c:pt>
                <c:pt idx="1255" formatCode="0%">
                  <c:v>0</c:v>
                </c:pt>
                <c:pt idx="1256" formatCode="0%">
                  <c:v>0</c:v>
                </c:pt>
                <c:pt idx="1257" formatCode="0%">
                  <c:v>0</c:v>
                </c:pt>
                <c:pt idx="1258" formatCode="0%">
                  <c:v>0</c:v>
                </c:pt>
                <c:pt idx="1259" formatCode="0%">
                  <c:v>0</c:v>
                </c:pt>
                <c:pt idx="1260" formatCode="0%">
                  <c:v>0</c:v>
                </c:pt>
                <c:pt idx="1261" formatCode="0%">
                  <c:v>0</c:v>
                </c:pt>
                <c:pt idx="1262" formatCode="0%">
                  <c:v>0</c:v>
                </c:pt>
                <c:pt idx="1263" formatCode="0%">
                  <c:v>0</c:v>
                </c:pt>
                <c:pt idx="1264" formatCode="0%">
                  <c:v>0</c:v>
                </c:pt>
                <c:pt idx="1265" formatCode="0%">
                  <c:v>0</c:v>
                </c:pt>
                <c:pt idx="1266" formatCode="0%">
                  <c:v>0</c:v>
                </c:pt>
                <c:pt idx="1267" formatCode="0%">
                  <c:v>0</c:v>
                </c:pt>
                <c:pt idx="1268" formatCode="0%">
                  <c:v>0</c:v>
                </c:pt>
                <c:pt idx="1269" formatCode="0%">
                  <c:v>0</c:v>
                </c:pt>
                <c:pt idx="1270" formatCode="0%">
                  <c:v>0</c:v>
                </c:pt>
                <c:pt idx="1271" formatCode="0%">
                  <c:v>0</c:v>
                </c:pt>
                <c:pt idx="1272" formatCode="0%">
                  <c:v>0</c:v>
                </c:pt>
                <c:pt idx="1273" formatCode="0%">
                  <c:v>0</c:v>
                </c:pt>
                <c:pt idx="1274" formatCode="0%">
                  <c:v>0</c:v>
                </c:pt>
                <c:pt idx="1275" formatCode="0%">
                  <c:v>0</c:v>
                </c:pt>
                <c:pt idx="1276" formatCode="0%">
                  <c:v>0</c:v>
                </c:pt>
                <c:pt idx="1277" formatCode="0%">
                  <c:v>0</c:v>
                </c:pt>
                <c:pt idx="1278" formatCode="0%">
                  <c:v>0</c:v>
                </c:pt>
                <c:pt idx="1279" formatCode="0%">
                  <c:v>0</c:v>
                </c:pt>
                <c:pt idx="1280" formatCode="0%">
                  <c:v>0</c:v>
                </c:pt>
                <c:pt idx="1281" formatCode="0%">
                  <c:v>0</c:v>
                </c:pt>
                <c:pt idx="1282" formatCode="0%">
                  <c:v>0</c:v>
                </c:pt>
                <c:pt idx="1283" formatCode="0%">
                  <c:v>0</c:v>
                </c:pt>
                <c:pt idx="1284" formatCode="0%">
                  <c:v>0</c:v>
                </c:pt>
                <c:pt idx="1285" formatCode="0%">
                  <c:v>0</c:v>
                </c:pt>
                <c:pt idx="1286" formatCode="0%">
                  <c:v>0</c:v>
                </c:pt>
                <c:pt idx="1287" formatCode="0%">
                  <c:v>0</c:v>
                </c:pt>
                <c:pt idx="1288" formatCode="0%">
                  <c:v>0</c:v>
                </c:pt>
                <c:pt idx="1289" formatCode="0%">
                  <c:v>0</c:v>
                </c:pt>
                <c:pt idx="1290" formatCode="0%">
                  <c:v>0</c:v>
                </c:pt>
                <c:pt idx="1291" formatCode="0%">
                  <c:v>0</c:v>
                </c:pt>
                <c:pt idx="1292" formatCode="0%">
                  <c:v>0</c:v>
                </c:pt>
                <c:pt idx="1293" formatCode="0%">
                  <c:v>0</c:v>
                </c:pt>
                <c:pt idx="1294" formatCode="0%">
                  <c:v>0</c:v>
                </c:pt>
                <c:pt idx="1295" formatCode="0%">
                  <c:v>0</c:v>
                </c:pt>
                <c:pt idx="1296" formatCode="0%">
                  <c:v>0</c:v>
                </c:pt>
                <c:pt idx="1297" formatCode="0%">
                  <c:v>0</c:v>
                </c:pt>
                <c:pt idx="1298" formatCode="0%">
                  <c:v>0</c:v>
                </c:pt>
                <c:pt idx="1299" formatCode="0%">
                  <c:v>0</c:v>
                </c:pt>
                <c:pt idx="1300" formatCode="0%">
                  <c:v>0</c:v>
                </c:pt>
                <c:pt idx="1301" formatCode="0%">
                  <c:v>0</c:v>
                </c:pt>
                <c:pt idx="1302" formatCode="0%">
                  <c:v>0</c:v>
                </c:pt>
                <c:pt idx="1303" formatCode="0%">
                  <c:v>0</c:v>
                </c:pt>
                <c:pt idx="1304" formatCode="0%">
                  <c:v>0</c:v>
                </c:pt>
                <c:pt idx="1305" formatCode="0%">
                  <c:v>0</c:v>
                </c:pt>
                <c:pt idx="1306" formatCode="0%">
                  <c:v>0</c:v>
                </c:pt>
                <c:pt idx="1307" formatCode="0%">
                  <c:v>0</c:v>
                </c:pt>
                <c:pt idx="1308" formatCode="0%">
                  <c:v>0</c:v>
                </c:pt>
                <c:pt idx="1309" formatCode="0%">
                  <c:v>0</c:v>
                </c:pt>
                <c:pt idx="1310" formatCode="0%">
                  <c:v>0</c:v>
                </c:pt>
                <c:pt idx="1311" formatCode="0%">
                  <c:v>0</c:v>
                </c:pt>
                <c:pt idx="1312" formatCode="0%">
                  <c:v>0</c:v>
                </c:pt>
                <c:pt idx="1313" formatCode="0%">
                  <c:v>0</c:v>
                </c:pt>
                <c:pt idx="1314" formatCode="0%">
                  <c:v>0</c:v>
                </c:pt>
                <c:pt idx="1315" formatCode="0%">
                  <c:v>0</c:v>
                </c:pt>
                <c:pt idx="1316" formatCode="0%">
                  <c:v>0</c:v>
                </c:pt>
                <c:pt idx="1317" formatCode="0%">
                  <c:v>0</c:v>
                </c:pt>
                <c:pt idx="1318" formatCode="0%">
                  <c:v>0</c:v>
                </c:pt>
                <c:pt idx="1319" formatCode="0%">
                  <c:v>0</c:v>
                </c:pt>
                <c:pt idx="1320" formatCode="0%">
                  <c:v>0</c:v>
                </c:pt>
                <c:pt idx="1321" formatCode="0%">
                  <c:v>0</c:v>
                </c:pt>
                <c:pt idx="1322" formatCode="0%">
                  <c:v>0</c:v>
                </c:pt>
                <c:pt idx="1323" formatCode="0%">
                  <c:v>0</c:v>
                </c:pt>
                <c:pt idx="1324" formatCode="0%">
                  <c:v>0</c:v>
                </c:pt>
                <c:pt idx="1325" formatCode="0%">
                  <c:v>0</c:v>
                </c:pt>
                <c:pt idx="1326" formatCode="0%">
                  <c:v>0</c:v>
                </c:pt>
                <c:pt idx="1327" formatCode="0%">
                  <c:v>0.31501499999999999</c:v>
                </c:pt>
                <c:pt idx="1328" formatCode="0%">
                  <c:v>0</c:v>
                </c:pt>
                <c:pt idx="1329" formatCode="0%">
                  <c:v>0</c:v>
                </c:pt>
                <c:pt idx="1330" formatCode="0%">
                  <c:v>0</c:v>
                </c:pt>
                <c:pt idx="1331" formatCode="0%">
                  <c:v>0</c:v>
                </c:pt>
                <c:pt idx="1332" formatCode="0%">
                  <c:v>0</c:v>
                </c:pt>
                <c:pt idx="1333" formatCode="0%">
                  <c:v>0</c:v>
                </c:pt>
                <c:pt idx="1334" formatCode="0%">
                  <c:v>0</c:v>
                </c:pt>
                <c:pt idx="1335" formatCode="0%">
                  <c:v>0</c:v>
                </c:pt>
                <c:pt idx="1336" formatCode="0%">
                  <c:v>0</c:v>
                </c:pt>
                <c:pt idx="1337" formatCode="0%">
                  <c:v>0</c:v>
                </c:pt>
                <c:pt idx="1338" formatCode="0%">
                  <c:v>0</c:v>
                </c:pt>
                <c:pt idx="1339" formatCode="0%">
                  <c:v>0</c:v>
                </c:pt>
                <c:pt idx="1340" formatCode="0%">
                  <c:v>0</c:v>
                </c:pt>
                <c:pt idx="1341" formatCode="0%">
                  <c:v>0</c:v>
                </c:pt>
                <c:pt idx="1342" formatCode="0%">
                  <c:v>0</c:v>
                </c:pt>
                <c:pt idx="1343" formatCode="0%">
                  <c:v>0</c:v>
                </c:pt>
                <c:pt idx="1344" formatCode="0%">
                  <c:v>0</c:v>
                </c:pt>
                <c:pt idx="1345" formatCode="0%">
                  <c:v>0</c:v>
                </c:pt>
                <c:pt idx="1346" formatCode="0%">
                  <c:v>0</c:v>
                </c:pt>
                <c:pt idx="1347" formatCode="0%">
                  <c:v>0</c:v>
                </c:pt>
                <c:pt idx="1348" formatCode="0%">
                  <c:v>0</c:v>
                </c:pt>
                <c:pt idx="1349" formatCode="0%">
                  <c:v>0</c:v>
                </c:pt>
                <c:pt idx="1350" formatCode="0%">
                  <c:v>0</c:v>
                </c:pt>
                <c:pt idx="1351" formatCode="0%">
                  <c:v>0</c:v>
                </c:pt>
                <c:pt idx="1352" formatCode="0%">
                  <c:v>0</c:v>
                </c:pt>
                <c:pt idx="1353" formatCode="0%">
                  <c:v>0</c:v>
                </c:pt>
                <c:pt idx="1354" formatCode="0%">
                  <c:v>0</c:v>
                </c:pt>
                <c:pt idx="1355" formatCode="0%">
                  <c:v>0</c:v>
                </c:pt>
                <c:pt idx="1356" formatCode="0%">
                  <c:v>0</c:v>
                </c:pt>
                <c:pt idx="1357" formatCode="0%">
                  <c:v>0</c:v>
                </c:pt>
                <c:pt idx="1358" formatCode="0%">
                  <c:v>0</c:v>
                </c:pt>
                <c:pt idx="1359" formatCode="0%">
                  <c:v>0</c:v>
                </c:pt>
                <c:pt idx="1360" formatCode="0%">
                  <c:v>0</c:v>
                </c:pt>
                <c:pt idx="1361" formatCode="0%">
                  <c:v>0</c:v>
                </c:pt>
                <c:pt idx="1362" formatCode="0%">
                  <c:v>0</c:v>
                </c:pt>
                <c:pt idx="1363" formatCode="0%">
                  <c:v>0</c:v>
                </c:pt>
                <c:pt idx="1364" formatCode="0%">
                  <c:v>0</c:v>
                </c:pt>
                <c:pt idx="1365" formatCode="0%">
                  <c:v>0</c:v>
                </c:pt>
                <c:pt idx="1366" formatCode="0%">
                  <c:v>0</c:v>
                </c:pt>
                <c:pt idx="1367" formatCode="0%">
                  <c:v>0</c:v>
                </c:pt>
                <c:pt idx="1368" formatCode="0%">
                  <c:v>0</c:v>
                </c:pt>
                <c:pt idx="1369" formatCode="0%">
                  <c:v>0</c:v>
                </c:pt>
                <c:pt idx="1370" formatCode="0%">
                  <c:v>0</c:v>
                </c:pt>
                <c:pt idx="1371" formatCode="0%">
                  <c:v>0</c:v>
                </c:pt>
                <c:pt idx="1372" formatCode="0%">
                  <c:v>0</c:v>
                </c:pt>
                <c:pt idx="1373" formatCode="0%">
                  <c:v>0</c:v>
                </c:pt>
                <c:pt idx="1374" formatCode="0%">
                  <c:v>0</c:v>
                </c:pt>
                <c:pt idx="1375" formatCode="0%">
                  <c:v>0</c:v>
                </c:pt>
                <c:pt idx="1376" formatCode="0%">
                  <c:v>0</c:v>
                </c:pt>
                <c:pt idx="1377" formatCode="0%">
                  <c:v>0</c:v>
                </c:pt>
                <c:pt idx="1378" formatCode="0%">
                  <c:v>0</c:v>
                </c:pt>
                <c:pt idx="1379" formatCode="0%">
                  <c:v>0</c:v>
                </c:pt>
                <c:pt idx="1380" formatCode="0%">
                  <c:v>0</c:v>
                </c:pt>
                <c:pt idx="1381" formatCode="0%">
                  <c:v>0</c:v>
                </c:pt>
                <c:pt idx="1382" formatCode="0%">
                  <c:v>0</c:v>
                </c:pt>
                <c:pt idx="1383" formatCode="0%">
                  <c:v>0</c:v>
                </c:pt>
                <c:pt idx="1384" formatCode="0%">
                  <c:v>0.18232299999999999</c:v>
                </c:pt>
                <c:pt idx="1385" formatCode="0%">
                  <c:v>0</c:v>
                </c:pt>
                <c:pt idx="1386" formatCode="0%">
                  <c:v>0</c:v>
                </c:pt>
                <c:pt idx="1387" formatCode="0%">
                  <c:v>0</c:v>
                </c:pt>
                <c:pt idx="1388" formatCode="0%">
                  <c:v>0</c:v>
                </c:pt>
                <c:pt idx="1389" formatCode="0%">
                  <c:v>0</c:v>
                </c:pt>
                <c:pt idx="1390" formatCode="0%">
                  <c:v>0</c:v>
                </c:pt>
                <c:pt idx="1391" formatCode="0%">
                  <c:v>0</c:v>
                </c:pt>
                <c:pt idx="1392" formatCode="0%">
                  <c:v>0.146207</c:v>
                </c:pt>
                <c:pt idx="1393" formatCode="0%">
                  <c:v>6.7914000000000002E-2</c:v>
                </c:pt>
                <c:pt idx="1394" formatCode="0%">
                  <c:v>0</c:v>
                </c:pt>
                <c:pt idx="1395" formatCode="0%">
                  <c:v>0</c:v>
                </c:pt>
                <c:pt idx="1396" formatCode="0%">
                  <c:v>0</c:v>
                </c:pt>
                <c:pt idx="1397" formatCode="0%">
                  <c:v>0</c:v>
                </c:pt>
                <c:pt idx="1398" formatCode="0%">
                  <c:v>0</c:v>
                </c:pt>
                <c:pt idx="1399" formatCode="0%">
                  <c:v>0</c:v>
                </c:pt>
                <c:pt idx="1400" formatCode="0%">
                  <c:v>0</c:v>
                </c:pt>
                <c:pt idx="1401" formatCode="0%">
                  <c:v>0</c:v>
                </c:pt>
                <c:pt idx="1402" formatCode="0%">
                  <c:v>0</c:v>
                </c:pt>
                <c:pt idx="1403" formatCode="0%">
                  <c:v>0</c:v>
                </c:pt>
                <c:pt idx="1404" formatCode="0%">
                  <c:v>0</c:v>
                </c:pt>
                <c:pt idx="1405" formatCode="0%">
                  <c:v>0</c:v>
                </c:pt>
                <c:pt idx="1406" formatCode="0%">
                  <c:v>0</c:v>
                </c:pt>
                <c:pt idx="1407" formatCode="0%">
                  <c:v>0</c:v>
                </c:pt>
                <c:pt idx="1408" formatCode="0%">
                  <c:v>0.11295899999999999</c:v>
                </c:pt>
                <c:pt idx="1409" formatCode="0%">
                  <c:v>0</c:v>
                </c:pt>
                <c:pt idx="1410" formatCode="0%">
                  <c:v>0</c:v>
                </c:pt>
                <c:pt idx="1411" formatCode="0%">
                  <c:v>9.2550000000000007E-2</c:v>
                </c:pt>
                <c:pt idx="1412" formatCode="0%">
                  <c:v>0</c:v>
                </c:pt>
                <c:pt idx="1413" formatCode="0%">
                  <c:v>0</c:v>
                </c:pt>
                <c:pt idx="1414" formatCode="0%">
                  <c:v>0</c:v>
                </c:pt>
                <c:pt idx="1415" formatCode="0%">
                  <c:v>0</c:v>
                </c:pt>
                <c:pt idx="1416" formatCode="0%">
                  <c:v>0</c:v>
                </c:pt>
                <c:pt idx="1417" formatCode="0%">
                  <c:v>0</c:v>
                </c:pt>
                <c:pt idx="1418" formatCode="0%">
                  <c:v>0</c:v>
                </c:pt>
                <c:pt idx="1419" formatCode="0%">
                  <c:v>0</c:v>
                </c:pt>
                <c:pt idx="1420" formatCode="0%">
                  <c:v>0</c:v>
                </c:pt>
                <c:pt idx="1421" formatCode="0%">
                  <c:v>0</c:v>
                </c:pt>
                <c:pt idx="1422" formatCode="0%">
                  <c:v>0</c:v>
                </c:pt>
                <c:pt idx="1423" formatCode="0%">
                  <c:v>0.86309100000000005</c:v>
                </c:pt>
                <c:pt idx="1424" formatCode="0%">
                  <c:v>0</c:v>
                </c:pt>
                <c:pt idx="1425" formatCode="0%">
                  <c:v>0</c:v>
                </c:pt>
                <c:pt idx="1426" formatCode="0%">
                  <c:v>0.28533700000000001</c:v>
                </c:pt>
                <c:pt idx="1427" formatCode="0%">
                  <c:v>0</c:v>
                </c:pt>
                <c:pt idx="1428" formatCode="0%">
                  <c:v>0</c:v>
                </c:pt>
                <c:pt idx="1429" formatCode="0%">
                  <c:v>0</c:v>
                </c:pt>
                <c:pt idx="1430" formatCode="0%">
                  <c:v>0</c:v>
                </c:pt>
                <c:pt idx="1431" formatCode="0%">
                  <c:v>0</c:v>
                </c:pt>
                <c:pt idx="1432" formatCode="0%">
                  <c:v>0</c:v>
                </c:pt>
                <c:pt idx="1433" formatCode="0%">
                  <c:v>0</c:v>
                </c:pt>
                <c:pt idx="1434" formatCode="0%">
                  <c:v>0</c:v>
                </c:pt>
                <c:pt idx="1435" formatCode="0%">
                  <c:v>0</c:v>
                </c:pt>
                <c:pt idx="1436" formatCode="0%">
                  <c:v>0</c:v>
                </c:pt>
                <c:pt idx="1437" formatCode="0%">
                  <c:v>0</c:v>
                </c:pt>
                <c:pt idx="1438" formatCode="0%">
                  <c:v>0</c:v>
                </c:pt>
                <c:pt idx="1439" formatCode="0%">
                  <c:v>0</c:v>
                </c:pt>
                <c:pt idx="1440" formatCode="0%">
                  <c:v>0</c:v>
                </c:pt>
                <c:pt idx="1441" formatCode="0%">
                  <c:v>0</c:v>
                </c:pt>
                <c:pt idx="1442" formatCode="0%">
                  <c:v>0</c:v>
                </c:pt>
                <c:pt idx="1443" formatCode="0%">
                  <c:v>0</c:v>
                </c:pt>
                <c:pt idx="1444" formatCode="0%">
                  <c:v>0</c:v>
                </c:pt>
                <c:pt idx="1445" formatCode="0%">
                  <c:v>0</c:v>
                </c:pt>
                <c:pt idx="1446" formatCode="0%">
                  <c:v>0</c:v>
                </c:pt>
                <c:pt idx="1447" formatCode="0%">
                  <c:v>0</c:v>
                </c:pt>
                <c:pt idx="1448" formatCode="0%">
                  <c:v>0.87740499999999999</c:v>
                </c:pt>
                <c:pt idx="1449" formatCode="0%">
                  <c:v>0</c:v>
                </c:pt>
                <c:pt idx="1450" formatCode="0%">
                  <c:v>0</c:v>
                </c:pt>
                <c:pt idx="1451" formatCode="0%">
                  <c:v>0</c:v>
                </c:pt>
                <c:pt idx="1452" formatCode="0%">
                  <c:v>0</c:v>
                </c:pt>
                <c:pt idx="1453" formatCode="0%">
                  <c:v>0</c:v>
                </c:pt>
                <c:pt idx="1454" formatCode="0%">
                  <c:v>0.21435700000000002</c:v>
                </c:pt>
                <c:pt idx="1455" formatCode="0%">
                  <c:v>0</c:v>
                </c:pt>
                <c:pt idx="1456" formatCode="0%">
                  <c:v>0</c:v>
                </c:pt>
                <c:pt idx="1457" formatCode="0%">
                  <c:v>0</c:v>
                </c:pt>
                <c:pt idx="1458" formatCode="0%">
                  <c:v>0</c:v>
                </c:pt>
                <c:pt idx="1459" formatCode="0%">
                  <c:v>0</c:v>
                </c:pt>
                <c:pt idx="1460" formatCode="0%">
                  <c:v>0</c:v>
                </c:pt>
                <c:pt idx="1461" formatCode="0%">
                  <c:v>0</c:v>
                </c:pt>
                <c:pt idx="1462" formatCode="0%">
                  <c:v>0.235684</c:v>
                </c:pt>
                <c:pt idx="1463" formatCode="0%">
                  <c:v>0</c:v>
                </c:pt>
                <c:pt idx="1464" formatCode="0%">
                  <c:v>0</c:v>
                </c:pt>
                <c:pt idx="1465" formatCode="0%">
                  <c:v>0</c:v>
                </c:pt>
                <c:pt idx="1466" formatCode="0%">
                  <c:v>0</c:v>
                </c:pt>
                <c:pt idx="1467" formatCode="0%">
                  <c:v>0</c:v>
                </c:pt>
                <c:pt idx="1468" formatCode="0%">
                  <c:v>0</c:v>
                </c:pt>
                <c:pt idx="1469" formatCode="0%">
                  <c:v>0</c:v>
                </c:pt>
                <c:pt idx="1470" formatCode="0%">
                  <c:v>0</c:v>
                </c:pt>
                <c:pt idx="1471" formatCode="0%">
                  <c:v>0</c:v>
                </c:pt>
                <c:pt idx="1472" formatCode="0%">
                  <c:v>0</c:v>
                </c:pt>
                <c:pt idx="1473" formatCode="0%">
                  <c:v>0</c:v>
                </c:pt>
                <c:pt idx="1474" formatCode="0%">
                  <c:v>0</c:v>
                </c:pt>
                <c:pt idx="1475" formatCode="0%">
                  <c:v>0</c:v>
                </c:pt>
                <c:pt idx="1476" formatCode="0%">
                  <c:v>0</c:v>
                </c:pt>
                <c:pt idx="1477" formatCode="0%">
                  <c:v>0</c:v>
                </c:pt>
                <c:pt idx="1478" formatCode="0%">
                  <c:v>0</c:v>
                </c:pt>
                <c:pt idx="1479" formatCode="0%">
                  <c:v>0.21828700000000001</c:v>
                </c:pt>
                <c:pt idx="1480" formatCode="0%">
                  <c:v>0</c:v>
                </c:pt>
                <c:pt idx="1481" formatCode="0%">
                  <c:v>0</c:v>
                </c:pt>
                <c:pt idx="1482" formatCode="0%">
                  <c:v>0</c:v>
                </c:pt>
                <c:pt idx="1483" formatCode="0%">
                  <c:v>0</c:v>
                </c:pt>
                <c:pt idx="1484" formatCode="0%">
                  <c:v>0</c:v>
                </c:pt>
                <c:pt idx="1485" formatCode="0%">
                  <c:v>0</c:v>
                </c:pt>
                <c:pt idx="1486" formatCode="0%">
                  <c:v>0</c:v>
                </c:pt>
                <c:pt idx="1487" formatCode="0%">
                  <c:v>0.45668999999999998</c:v>
                </c:pt>
                <c:pt idx="1488" formatCode="0%">
                  <c:v>0</c:v>
                </c:pt>
                <c:pt idx="1489" formatCode="0%">
                  <c:v>0.141072</c:v>
                </c:pt>
                <c:pt idx="1490" formatCode="0%">
                  <c:v>0</c:v>
                </c:pt>
                <c:pt idx="1491" formatCode="0%">
                  <c:v>0</c:v>
                </c:pt>
                <c:pt idx="1492" formatCode="0%">
                  <c:v>0</c:v>
                </c:pt>
                <c:pt idx="1493" formatCode="0%">
                  <c:v>0</c:v>
                </c:pt>
                <c:pt idx="1494" formatCode="0%">
                  <c:v>0</c:v>
                </c:pt>
                <c:pt idx="1495" formatCode="0%">
                  <c:v>0</c:v>
                </c:pt>
                <c:pt idx="1496" formatCode="0%">
                  <c:v>0</c:v>
                </c:pt>
                <c:pt idx="1497" formatCode="0%">
                  <c:v>0</c:v>
                </c:pt>
                <c:pt idx="1498" formatCode="0%">
                  <c:v>9.1104000000000004E-2</c:v>
                </c:pt>
                <c:pt idx="1499" formatCode="0%">
                  <c:v>0</c:v>
                </c:pt>
                <c:pt idx="1500" formatCode="0%">
                  <c:v>0</c:v>
                </c:pt>
                <c:pt idx="1501" formatCode="0%">
                  <c:v>0</c:v>
                </c:pt>
                <c:pt idx="1502" formatCode="0%">
                  <c:v>0</c:v>
                </c:pt>
                <c:pt idx="1503" formatCode="0%">
                  <c:v>0</c:v>
                </c:pt>
                <c:pt idx="1504" formatCode="0%">
                  <c:v>0</c:v>
                </c:pt>
                <c:pt idx="1505" formatCode="0%">
                  <c:v>0</c:v>
                </c:pt>
                <c:pt idx="1506" formatCode="0%">
                  <c:v>0.13086999999999999</c:v>
                </c:pt>
                <c:pt idx="1507" formatCode="0%">
                  <c:v>0</c:v>
                </c:pt>
                <c:pt idx="1508" formatCode="0%">
                  <c:v>0</c:v>
                </c:pt>
                <c:pt idx="1509" formatCode="0%">
                  <c:v>0</c:v>
                </c:pt>
                <c:pt idx="1510" formatCode="0%">
                  <c:v>0</c:v>
                </c:pt>
                <c:pt idx="1511" formatCode="0%">
                  <c:v>0</c:v>
                </c:pt>
                <c:pt idx="1512" formatCode="0%">
                  <c:v>0</c:v>
                </c:pt>
                <c:pt idx="1513" formatCode="0%">
                  <c:v>0</c:v>
                </c:pt>
                <c:pt idx="1514" formatCode="0%">
                  <c:v>0</c:v>
                </c:pt>
                <c:pt idx="1515" formatCode="0%">
                  <c:v>0</c:v>
                </c:pt>
                <c:pt idx="1516" formatCode="0%">
                  <c:v>0</c:v>
                </c:pt>
                <c:pt idx="1517" formatCode="0%">
                  <c:v>0</c:v>
                </c:pt>
                <c:pt idx="1518" formatCode="0%">
                  <c:v>0</c:v>
                </c:pt>
                <c:pt idx="1519" formatCode="0%">
                  <c:v>0</c:v>
                </c:pt>
                <c:pt idx="1520" formatCode="0%">
                  <c:v>0</c:v>
                </c:pt>
                <c:pt idx="1521" formatCode="0%">
                  <c:v>0</c:v>
                </c:pt>
                <c:pt idx="1522" formatCode="0%">
                  <c:v>0</c:v>
                </c:pt>
                <c:pt idx="1523" formatCode="0%">
                  <c:v>0</c:v>
                </c:pt>
                <c:pt idx="1524" formatCode="0%">
                  <c:v>0</c:v>
                </c:pt>
                <c:pt idx="1525" formatCode="0%">
                  <c:v>0</c:v>
                </c:pt>
                <c:pt idx="1526" formatCode="0%">
                  <c:v>0</c:v>
                </c:pt>
                <c:pt idx="1527" formatCode="0%">
                  <c:v>0</c:v>
                </c:pt>
                <c:pt idx="1528" formatCode="0%">
                  <c:v>0</c:v>
                </c:pt>
                <c:pt idx="1529" formatCode="0%">
                  <c:v>0</c:v>
                </c:pt>
                <c:pt idx="1530" formatCode="0%">
                  <c:v>0</c:v>
                </c:pt>
                <c:pt idx="1531" formatCode="0%">
                  <c:v>0</c:v>
                </c:pt>
                <c:pt idx="1532" formatCode="0%">
                  <c:v>0</c:v>
                </c:pt>
                <c:pt idx="1533" formatCode="0%">
                  <c:v>0</c:v>
                </c:pt>
                <c:pt idx="1534" formatCode="0%">
                  <c:v>0</c:v>
                </c:pt>
                <c:pt idx="1535" formatCode="0%">
                  <c:v>0</c:v>
                </c:pt>
                <c:pt idx="1536" formatCode="0%">
                  <c:v>0</c:v>
                </c:pt>
                <c:pt idx="1537" formatCode="0%">
                  <c:v>0</c:v>
                </c:pt>
                <c:pt idx="1538" formatCode="0%">
                  <c:v>0</c:v>
                </c:pt>
                <c:pt idx="1539" formatCode="0%">
                  <c:v>0</c:v>
                </c:pt>
                <c:pt idx="1540" formatCode="0%">
                  <c:v>0</c:v>
                </c:pt>
                <c:pt idx="1541" formatCode="0%">
                  <c:v>0</c:v>
                </c:pt>
                <c:pt idx="1542" formatCode="0%">
                  <c:v>0</c:v>
                </c:pt>
                <c:pt idx="1543" formatCode="0%">
                  <c:v>0</c:v>
                </c:pt>
                <c:pt idx="1544" formatCode="0%">
                  <c:v>0</c:v>
                </c:pt>
                <c:pt idx="1545" formatCode="0%">
                  <c:v>0</c:v>
                </c:pt>
                <c:pt idx="1546" formatCode="0%">
                  <c:v>0</c:v>
                </c:pt>
                <c:pt idx="1547" formatCode="0%">
                  <c:v>0</c:v>
                </c:pt>
                <c:pt idx="1548" formatCode="0%">
                  <c:v>0</c:v>
                </c:pt>
                <c:pt idx="1549" formatCode="0%">
                  <c:v>0</c:v>
                </c:pt>
                <c:pt idx="1550" formatCode="0%">
                  <c:v>0</c:v>
                </c:pt>
                <c:pt idx="1551" formatCode="0%">
                  <c:v>0</c:v>
                </c:pt>
                <c:pt idx="1552" formatCode="0%">
                  <c:v>0.24558199999999999</c:v>
                </c:pt>
                <c:pt idx="1553" formatCode="0%">
                  <c:v>0</c:v>
                </c:pt>
                <c:pt idx="1554" formatCode="0%">
                  <c:v>0</c:v>
                </c:pt>
                <c:pt idx="1555" formatCode="0%">
                  <c:v>0</c:v>
                </c:pt>
                <c:pt idx="1556" formatCode="0%">
                  <c:v>0</c:v>
                </c:pt>
                <c:pt idx="1557" formatCode="0%">
                  <c:v>0</c:v>
                </c:pt>
                <c:pt idx="1558" formatCode="0%">
                  <c:v>0</c:v>
                </c:pt>
                <c:pt idx="1559" formatCode="0%">
                  <c:v>0</c:v>
                </c:pt>
                <c:pt idx="1560" formatCode="0%">
                  <c:v>0</c:v>
                </c:pt>
                <c:pt idx="1561" formatCode="0%">
                  <c:v>0</c:v>
                </c:pt>
                <c:pt idx="1562" formatCode="0%">
                  <c:v>0</c:v>
                </c:pt>
                <c:pt idx="1563" formatCode="0%">
                  <c:v>0</c:v>
                </c:pt>
                <c:pt idx="1564" formatCode="0%">
                  <c:v>0</c:v>
                </c:pt>
                <c:pt idx="1565" formatCode="0%">
                  <c:v>0</c:v>
                </c:pt>
                <c:pt idx="1566" formatCode="0%">
                  <c:v>0</c:v>
                </c:pt>
                <c:pt idx="1567" formatCode="0%">
                  <c:v>0</c:v>
                </c:pt>
                <c:pt idx="1568" formatCode="0%">
                  <c:v>0</c:v>
                </c:pt>
                <c:pt idx="1569" formatCode="0%">
                  <c:v>0</c:v>
                </c:pt>
                <c:pt idx="1570" formatCode="0%">
                  <c:v>0</c:v>
                </c:pt>
                <c:pt idx="1571" formatCode="0%">
                  <c:v>0</c:v>
                </c:pt>
                <c:pt idx="1572" formatCode="0%">
                  <c:v>0</c:v>
                </c:pt>
                <c:pt idx="1573" formatCode="0%">
                  <c:v>0</c:v>
                </c:pt>
                <c:pt idx="1574" formatCode="0%">
                  <c:v>0</c:v>
                </c:pt>
                <c:pt idx="1575" formatCode="0%">
                  <c:v>0</c:v>
                </c:pt>
                <c:pt idx="1576" formatCode="0%">
                  <c:v>0</c:v>
                </c:pt>
                <c:pt idx="1577" formatCode="0%">
                  <c:v>0</c:v>
                </c:pt>
                <c:pt idx="1578" formatCode="0%">
                  <c:v>0</c:v>
                </c:pt>
                <c:pt idx="1579" formatCode="0%">
                  <c:v>0</c:v>
                </c:pt>
                <c:pt idx="1580" formatCode="0%">
                  <c:v>0</c:v>
                </c:pt>
                <c:pt idx="1581" formatCode="0%">
                  <c:v>0</c:v>
                </c:pt>
                <c:pt idx="1582" formatCode="0%">
                  <c:v>0</c:v>
                </c:pt>
                <c:pt idx="1583" formatCode="0%">
                  <c:v>0.40702800000000006</c:v>
                </c:pt>
                <c:pt idx="1584" formatCode="0%">
                  <c:v>0</c:v>
                </c:pt>
                <c:pt idx="1585" formatCode="0%">
                  <c:v>0</c:v>
                </c:pt>
                <c:pt idx="1586" formatCode="0%">
                  <c:v>0</c:v>
                </c:pt>
                <c:pt idx="1587" formatCode="0%">
                  <c:v>0</c:v>
                </c:pt>
                <c:pt idx="1588" formatCode="0%">
                  <c:v>0</c:v>
                </c:pt>
                <c:pt idx="1589" formatCode="0%">
                  <c:v>0</c:v>
                </c:pt>
                <c:pt idx="1590" formatCode="0%">
                  <c:v>0</c:v>
                </c:pt>
                <c:pt idx="1591" formatCode="0%">
                  <c:v>0</c:v>
                </c:pt>
                <c:pt idx="1592" formatCode="0%">
                  <c:v>0</c:v>
                </c:pt>
                <c:pt idx="1593" formatCode="0%">
                  <c:v>0</c:v>
                </c:pt>
                <c:pt idx="1594" formatCode="0%">
                  <c:v>0</c:v>
                </c:pt>
                <c:pt idx="1595" formatCode="0%">
                  <c:v>0</c:v>
                </c:pt>
                <c:pt idx="1596" formatCode="0%">
                  <c:v>0</c:v>
                </c:pt>
                <c:pt idx="1597" formatCode="0%">
                  <c:v>0</c:v>
                </c:pt>
                <c:pt idx="1598" formatCode="0%">
                  <c:v>0</c:v>
                </c:pt>
                <c:pt idx="1599" formatCode="0%">
                  <c:v>0</c:v>
                </c:pt>
                <c:pt idx="1600" formatCode="0%">
                  <c:v>0</c:v>
                </c:pt>
                <c:pt idx="1601" formatCode="0%">
                  <c:v>0</c:v>
                </c:pt>
                <c:pt idx="1602" formatCode="0%">
                  <c:v>0</c:v>
                </c:pt>
                <c:pt idx="1603" formatCode="0%">
                  <c:v>0</c:v>
                </c:pt>
                <c:pt idx="1604" formatCode="0%">
                  <c:v>0</c:v>
                </c:pt>
                <c:pt idx="1605" formatCode="0%">
                  <c:v>0</c:v>
                </c:pt>
                <c:pt idx="1606" formatCode="0%">
                  <c:v>0</c:v>
                </c:pt>
                <c:pt idx="1607" formatCode="0%">
                  <c:v>0</c:v>
                </c:pt>
                <c:pt idx="1608" formatCode="0%">
                  <c:v>0</c:v>
                </c:pt>
                <c:pt idx="1609" formatCode="0%">
                  <c:v>0</c:v>
                </c:pt>
                <c:pt idx="1610" formatCode="0%">
                  <c:v>0</c:v>
                </c:pt>
                <c:pt idx="1611" formatCode="0%">
                  <c:v>0</c:v>
                </c:pt>
                <c:pt idx="1612" formatCode="0%">
                  <c:v>0</c:v>
                </c:pt>
                <c:pt idx="1613" formatCode="0%">
                  <c:v>0</c:v>
                </c:pt>
                <c:pt idx="1614" formatCode="0%">
                  <c:v>0</c:v>
                </c:pt>
                <c:pt idx="1615" formatCode="0%">
                  <c:v>0</c:v>
                </c:pt>
                <c:pt idx="1616" formatCode="0%">
                  <c:v>0</c:v>
                </c:pt>
                <c:pt idx="1617" formatCode="0%">
                  <c:v>0</c:v>
                </c:pt>
                <c:pt idx="1618" formatCode="0%">
                  <c:v>0.31759100000000001</c:v>
                </c:pt>
                <c:pt idx="1619" formatCode="0%">
                  <c:v>0</c:v>
                </c:pt>
                <c:pt idx="1620" formatCode="0%">
                  <c:v>0</c:v>
                </c:pt>
                <c:pt idx="1621" formatCode="0%">
                  <c:v>0</c:v>
                </c:pt>
                <c:pt idx="1622" formatCode="0%">
                  <c:v>0</c:v>
                </c:pt>
                <c:pt idx="1623" formatCode="0%">
                  <c:v>0.54516399999999998</c:v>
                </c:pt>
                <c:pt idx="1624" formatCode="0%">
                  <c:v>0</c:v>
                </c:pt>
                <c:pt idx="1625" formatCode="0%">
                  <c:v>0</c:v>
                </c:pt>
                <c:pt idx="1626" formatCode="0%">
                  <c:v>0</c:v>
                </c:pt>
                <c:pt idx="1627" formatCode="0%">
                  <c:v>0</c:v>
                </c:pt>
                <c:pt idx="1628" formatCode="0%">
                  <c:v>0</c:v>
                </c:pt>
                <c:pt idx="1629" formatCode="0%">
                  <c:v>0</c:v>
                </c:pt>
                <c:pt idx="1630" formatCode="0%">
                  <c:v>0</c:v>
                </c:pt>
                <c:pt idx="1631" formatCode="0%">
                  <c:v>0.24696699999999999</c:v>
                </c:pt>
                <c:pt idx="1632" formatCode="0%">
                  <c:v>0</c:v>
                </c:pt>
                <c:pt idx="1633" formatCode="0%">
                  <c:v>0</c:v>
                </c:pt>
                <c:pt idx="1634" formatCode="0%">
                  <c:v>0</c:v>
                </c:pt>
                <c:pt idx="1635" formatCode="0%">
                  <c:v>0</c:v>
                </c:pt>
                <c:pt idx="1636" formatCode="0%">
                  <c:v>0</c:v>
                </c:pt>
                <c:pt idx="1637" formatCode="0%">
                  <c:v>0</c:v>
                </c:pt>
                <c:pt idx="1638" formatCode="0%">
                  <c:v>0</c:v>
                </c:pt>
                <c:pt idx="1639" formatCode="0%">
                  <c:v>0.29961500000000002</c:v>
                </c:pt>
                <c:pt idx="1640" formatCode="0%">
                  <c:v>0</c:v>
                </c:pt>
                <c:pt idx="1641" formatCode="0%">
                  <c:v>0.46291200000000005</c:v>
                </c:pt>
                <c:pt idx="1642" formatCode="0%">
                  <c:v>0</c:v>
                </c:pt>
                <c:pt idx="1643" formatCode="0%">
                  <c:v>0</c:v>
                </c:pt>
                <c:pt idx="1644" formatCode="0%">
                  <c:v>0</c:v>
                </c:pt>
                <c:pt idx="1645" formatCode="0%">
                  <c:v>0.59425700000000004</c:v>
                </c:pt>
                <c:pt idx="1646" formatCode="0%">
                  <c:v>0</c:v>
                </c:pt>
                <c:pt idx="1647" formatCode="0%">
                  <c:v>0.29758600000000002</c:v>
                </c:pt>
                <c:pt idx="1648" formatCode="0%">
                  <c:v>0</c:v>
                </c:pt>
                <c:pt idx="1649" formatCode="0%">
                  <c:v>0</c:v>
                </c:pt>
                <c:pt idx="1650" formatCode="0%">
                  <c:v>0</c:v>
                </c:pt>
                <c:pt idx="1651" formatCode="0%">
                  <c:v>0</c:v>
                </c:pt>
                <c:pt idx="1652" formatCode="0%">
                  <c:v>0</c:v>
                </c:pt>
                <c:pt idx="1653" formatCode="0%">
                  <c:v>0</c:v>
                </c:pt>
                <c:pt idx="1654" formatCode="0%">
                  <c:v>0</c:v>
                </c:pt>
                <c:pt idx="1655" formatCode="0%">
                  <c:v>0</c:v>
                </c:pt>
                <c:pt idx="1656" formatCode="0%">
                  <c:v>0</c:v>
                </c:pt>
                <c:pt idx="1657" formatCode="0%">
                  <c:v>0</c:v>
                </c:pt>
                <c:pt idx="1658" formatCode="0%">
                  <c:v>0</c:v>
                </c:pt>
                <c:pt idx="1659" formatCode="0%">
                  <c:v>0</c:v>
                </c:pt>
                <c:pt idx="1660" formatCode="0%">
                  <c:v>0</c:v>
                </c:pt>
                <c:pt idx="1661" formatCode="0%">
                  <c:v>0</c:v>
                </c:pt>
                <c:pt idx="1662" formatCode="0%">
                  <c:v>0</c:v>
                </c:pt>
                <c:pt idx="1663" formatCode="0%">
                  <c:v>0</c:v>
                </c:pt>
                <c:pt idx="1664" formatCode="0%">
                  <c:v>0</c:v>
                </c:pt>
                <c:pt idx="1665" formatCode="0%">
                  <c:v>0</c:v>
                </c:pt>
                <c:pt idx="1666" formatCode="0%">
                  <c:v>0</c:v>
                </c:pt>
                <c:pt idx="1667" formatCode="0%">
                  <c:v>0</c:v>
                </c:pt>
                <c:pt idx="1668" formatCode="0%">
                  <c:v>0</c:v>
                </c:pt>
                <c:pt idx="1669" formatCode="0%">
                  <c:v>0</c:v>
                </c:pt>
                <c:pt idx="1670" formatCode="0%">
                  <c:v>0</c:v>
                </c:pt>
                <c:pt idx="1671" formatCode="0%">
                  <c:v>0</c:v>
                </c:pt>
                <c:pt idx="1672" formatCode="0%">
                  <c:v>0</c:v>
                </c:pt>
                <c:pt idx="1673" formatCode="0%">
                  <c:v>0</c:v>
                </c:pt>
                <c:pt idx="1674" formatCode="0%">
                  <c:v>0</c:v>
                </c:pt>
                <c:pt idx="1675" formatCode="0%">
                  <c:v>0</c:v>
                </c:pt>
                <c:pt idx="1676" formatCode="0%">
                  <c:v>0</c:v>
                </c:pt>
                <c:pt idx="1677" formatCode="0%">
                  <c:v>0</c:v>
                </c:pt>
                <c:pt idx="1678" formatCode="0%">
                  <c:v>0.72658500000000004</c:v>
                </c:pt>
                <c:pt idx="1679" formatCode="0%">
                  <c:v>0</c:v>
                </c:pt>
                <c:pt idx="1680" formatCode="0%">
                  <c:v>0</c:v>
                </c:pt>
                <c:pt idx="1681" formatCode="0%">
                  <c:v>0</c:v>
                </c:pt>
                <c:pt idx="1682" formatCode="0%">
                  <c:v>0</c:v>
                </c:pt>
                <c:pt idx="1683" formatCode="0%">
                  <c:v>0</c:v>
                </c:pt>
                <c:pt idx="1684" formatCode="0%">
                  <c:v>0</c:v>
                </c:pt>
                <c:pt idx="1685" formatCode="0%">
                  <c:v>0</c:v>
                </c:pt>
                <c:pt idx="1686" formatCode="0%">
                  <c:v>0</c:v>
                </c:pt>
                <c:pt idx="1687" formatCode="0%">
                  <c:v>0</c:v>
                </c:pt>
                <c:pt idx="1688" formatCode="0%">
                  <c:v>0</c:v>
                </c:pt>
                <c:pt idx="1689" formatCode="0%">
                  <c:v>0</c:v>
                </c:pt>
                <c:pt idx="1690" formatCode="0%">
                  <c:v>0</c:v>
                </c:pt>
                <c:pt idx="1691" formatCode="0%">
                  <c:v>0</c:v>
                </c:pt>
                <c:pt idx="1692" formatCode="0%">
                  <c:v>0</c:v>
                </c:pt>
                <c:pt idx="1693" formatCode="0%">
                  <c:v>0</c:v>
                </c:pt>
                <c:pt idx="1694" formatCode="0%">
                  <c:v>0</c:v>
                </c:pt>
                <c:pt idx="1695" formatCode="0%">
                  <c:v>0</c:v>
                </c:pt>
                <c:pt idx="1696" formatCode="0%">
                  <c:v>0</c:v>
                </c:pt>
                <c:pt idx="1697" formatCode="0%">
                  <c:v>0</c:v>
                </c:pt>
                <c:pt idx="1698" formatCode="0%">
                  <c:v>0</c:v>
                </c:pt>
                <c:pt idx="1699" formatCode="0%">
                  <c:v>0</c:v>
                </c:pt>
                <c:pt idx="1700" formatCode="0%">
                  <c:v>0</c:v>
                </c:pt>
                <c:pt idx="1701" formatCode="0%">
                  <c:v>0</c:v>
                </c:pt>
                <c:pt idx="1702" formatCode="0%">
                  <c:v>0</c:v>
                </c:pt>
                <c:pt idx="1703" formatCode="0%">
                  <c:v>0</c:v>
                </c:pt>
                <c:pt idx="1704" formatCode="0%">
                  <c:v>0.22137699999999999</c:v>
                </c:pt>
                <c:pt idx="1705" formatCode="0%">
                  <c:v>0</c:v>
                </c:pt>
                <c:pt idx="1706" formatCode="0%">
                  <c:v>0</c:v>
                </c:pt>
                <c:pt idx="1707" formatCode="0%">
                  <c:v>0</c:v>
                </c:pt>
                <c:pt idx="1708" formatCode="0%">
                  <c:v>0</c:v>
                </c:pt>
                <c:pt idx="1709" formatCode="0%">
                  <c:v>0</c:v>
                </c:pt>
                <c:pt idx="1710" formatCode="0%">
                  <c:v>0</c:v>
                </c:pt>
                <c:pt idx="1711" formatCode="0%">
                  <c:v>0</c:v>
                </c:pt>
                <c:pt idx="1712" formatCode="0%">
                  <c:v>0</c:v>
                </c:pt>
                <c:pt idx="1713" formatCode="0%">
                  <c:v>0</c:v>
                </c:pt>
                <c:pt idx="1714" formatCode="0%">
                  <c:v>0</c:v>
                </c:pt>
                <c:pt idx="1715" formatCode="0%">
                  <c:v>0</c:v>
                </c:pt>
                <c:pt idx="1716" formatCode="0%">
                  <c:v>0.404642</c:v>
                </c:pt>
                <c:pt idx="1717" formatCode="0%">
                  <c:v>0</c:v>
                </c:pt>
                <c:pt idx="1718" formatCode="0%">
                  <c:v>0</c:v>
                </c:pt>
                <c:pt idx="1719" formatCode="0%">
                  <c:v>0</c:v>
                </c:pt>
                <c:pt idx="1720" formatCode="0%">
                  <c:v>0</c:v>
                </c:pt>
                <c:pt idx="1721" formatCode="0%">
                  <c:v>0</c:v>
                </c:pt>
                <c:pt idx="1722" formatCode="0%">
                  <c:v>0</c:v>
                </c:pt>
                <c:pt idx="1723" formatCode="0%">
                  <c:v>0</c:v>
                </c:pt>
                <c:pt idx="1724" formatCode="0%">
                  <c:v>0</c:v>
                </c:pt>
                <c:pt idx="1725" formatCode="0%">
                  <c:v>0</c:v>
                </c:pt>
                <c:pt idx="1726" formatCode="0%">
                  <c:v>0</c:v>
                </c:pt>
                <c:pt idx="1727" formatCode="0%">
                  <c:v>0</c:v>
                </c:pt>
                <c:pt idx="1728" formatCode="0%">
                  <c:v>0</c:v>
                </c:pt>
                <c:pt idx="1729" formatCode="0%">
                  <c:v>0</c:v>
                </c:pt>
                <c:pt idx="1730" formatCode="0%">
                  <c:v>0</c:v>
                </c:pt>
                <c:pt idx="1731" formatCode="0%">
                  <c:v>0</c:v>
                </c:pt>
                <c:pt idx="1732" formatCode="0%">
                  <c:v>0</c:v>
                </c:pt>
                <c:pt idx="1733" formatCode="0%">
                  <c:v>0</c:v>
                </c:pt>
                <c:pt idx="1734" formatCode="0%">
                  <c:v>0</c:v>
                </c:pt>
                <c:pt idx="1735" formatCode="0%">
                  <c:v>0</c:v>
                </c:pt>
                <c:pt idx="1736" formatCode="0%">
                  <c:v>0</c:v>
                </c:pt>
                <c:pt idx="1737" formatCode="0%">
                  <c:v>0</c:v>
                </c:pt>
                <c:pt idx="1738" formatCode="0%">
                  <c:v>0</c:v>
                </c:pt>
                <c:pt idx="1739" formatCode="0%">
                  <c:v>0</c:v>
                </c:pt>
                <c:pt idx="1740" formatCode="0%">
                  <c:v>0</c:v>
                </c:pt>
                <c:pt idx="1741" formatCode="0%">
                  <c:v>0</c:v>
                </c:pt>
                <c:pt idx="1742" formatCode="0%">
                  <c:v>0</c:v>
                </c:pt>
                <c:pt idx="1743" formatCode="0%">
                  <c:v>0</c:v>
                </c:pt>
                <c:pt idx="1744" formatCode="0%">
                  <c:v>0</c:v>
                </c:pt>
                <c:pt idx="1745" formatCode="0%">
                  <c:v>0</c:v>
                </c:pt>
                <c:pt idx="1746" formatCode="0%">
                  <c:v>0</c:v>
                </c:pt>
                <c:pt idx="1747" formatCode="0%">
                  <c:v>0</c:v>
                </c:pt>
                <c:pt idx="1748" formatCode="0%">
                  <c:v>0</c:v>
                </c:pt>
                <c:pt idx="1749" formatCode="0%">
                  <c:v>0</c:v>
                </c:pt>
                <c:pt idx="1750" formatCode="0%">
                  <c:v>0</c:v>
                </c:pt>
                <c:pt idx="1751" formatCode="0%">
                  <c:v>0</c:v>
                </c:pt>
                <c:pt idx="1752" formatCode="0%">
                  <c:v>0</c:v>
                </c:pt>
                <c:pt idx="1753" formatCode="0%">
                  <c:v>0</c:v>
                </c:pt>
                <c:pt idx="1754" formatCode="0%">
                  <c:v>0</c:v>
                </c:pt>
                <c:pt idx="1755" formatCode="0%">
                  <c:v>0</c:v>
                </c:pt>
                <c:pt idx="1756" formatCode="0%">
                  <c:v>0.30388999999999999</c:v>
                </c:pt>
                <c:pt idx="1757" formatCode="0%">
                  <c:v>0</c:v>
                </c:pt>
                <c:pt idx="1758" formatCode="0%">
                  <c:v>0</c:v>
                </c:pt>
                <c:pt idx="1759" formatCode="0%">
                  <c:v>0</c:v>
                </c:pt>
                <c:pt idx="1760" formatCode="0%">
                  <c:v>0</c:v>
                </c:pt>
                <c:pt idx="1761" formatCode="0%">
                  <c:v>0</c:v>
                </c:pt>
                <c:pt idx="1762" formatCode="0%">
                  <c:v>0</c:v>
                </c:pt>
                <c:pt idx="1763" formatCode="0%">
                  <c:v>0</c:v>
                </c:pt>
                <c:pt idx="1764" formatCode="0%">
                  <c:v>0</c:v>
                </c:pt>
                <c:pt idx="1765" formatCode="0%">
                  <c:v>0</c:v>
                </c:pt>
                <c:pt idx="1766" formatCode="0%">
                  <c:v>0.83319799999999999</c:v>
                </c:pt>
                <c:pt idx="1767" formatCode="0%">
                  <c:v>0</c:v>
                </c:pt>
                <c:pt idx="1768" formatCode="0%">
                  <c:v>0</c:v>
                </c:pt>
                <c:pt idx="1769" formatCode="0%">
                  <c:v>1.1876370000000001</c:v>
                </c:pt>
                <c:pt idx="1770" formatCode="0%">
                  <c:v>0.28936800000000001</c:v>
                </c:pt>
                <c:pt idx="1771" formatCode="0%">
                  <c:v>0</c:v>
                </c:pt>
                <c:pt idx="1772" formatCode="0%">
                  <c:v>0</c:v>
                </c:pt>
                <c:pt idx="1773" formatCode="0%">
                  <c:v>0</c:v>
                </c:pt>
                <c:pt idx="1774" formatCode="0%">
                  <c:v>0</c:v>
                </c:pt>
                <c:pt idx="1775" formatCode="0%">
                  <c:v>0</c:v>
                </c:pt>
                <c:pt idx="1776" formatCode="0%">
                  <c:v>0</c:v>
                </c:pt>
                <c:pt idx="1777" formatCode="0%">
                  <c:v>0</c:v>
                </c:pt>
                <c:pt idx="1778" formatCode="0%">
                  <c:v>0</c:v>
                </c:pt>
                <c:pt idx="1779" formatCode="0%">
                  <c:v>0.38447100000000001</c:v>
                </c:pt>
                <c:pt idx="1780" formatCode="0%">
                  <c:v>0</c:v>
                </c:pt>
                <c:pt idx="1781" formatCode="0%">
                  <c:v>0.38820700000000002</c:v>
                </c:pt>
                <c:pt idx="1782" formatCode="0%">
                  <c:v>0</c:v>
                </c:pt>
                <c:pt idx="1783" formatCode="0%">
                  <c:v>0</c:v>
                </c:pt>
                <c:pt idx="1784" formatCode="0%">
                  <c:v>6.1765E-2</c:v>
                </c:pt>
                <c:pt idx="1785" formatCode="0%">
                  <c:v>0</c:v>
                </c:pt>
                <c:pt idx="1786" formatCode="0%">
                  <c:v>0</c:v>
                </c:pt>
                <c:pt idx="1787" formatCode="0%">
                  <c:v>0</c:v>
                </c:pt>
                <c:pt idx="1788" formatCode="0%">
                  <c:v>0</c:v>
                </c:pt>
                <c:pt idx="1789" formatCode="0%">
                  <c:v>0</c:v>
                </c:pt>
                <c:pt idx="1790" formatCode="0%">
                  <c:v>0</c:v>
                </c:pt>
                <c:pt idx="1791" formatCode="0%">
                  <c:v>0</c:v>
                </c:pt>
                <c:pt idx="1792" formatCode="0%">
                  <c:v>0</c:v>
                </c:pt>
                <c:pt idx="1793" formatCode="0%">
                  <c:v>0</c:v>
                </c:pt>
                <c:pt idx="1794" formatCode="0%">
                  <c:v>0</c:v>
                </c:pt>
                <c:pt idx="1795" formatCode="0%">
                  <c:v>0</c:v>
                </c:pt>
                <c:pt idx="1796" formatCode="0%">
                  <c:v>0</c:v>
                </c:pt>
                <c:pt idx="1797" formatCode="0%">
                  <c:v>0</c:v>
                </c:pt>
                <c:pt idx="1798" formatCode="0%">
                  <c:v>0</c:v>
                </c:pt>
                <c:pt idx="1799" formatCode="0%">
                  <c:v>0</c:v>
                </c:pt>
                <c:pt idx="1800" formatCode="0%">
                  <c:v>0</c:v>
                </c:pt>
                <c:pt idx="1801" formatCode="0%">
                  <c:v>0</c:v>
                </c:pt>
                <c:pt idx="1802" formatCode="0%">
                  <c:v>0</c:v>
                </c:pt>
                <c:pt idx="1803" formatCode="0%">
                  <c:v>0</c:v>
                </c:pt>
                <c:pt idx="1804" formatCode="0%">
                  <c:v>0</c:v>
                </c:pt>
                <c:pt idx="1805" formatCode="0%">
                  <c:v>0</c:v>
                </c:pt>
                <c:pt idx="1806" formatCode="0%">
                  <c:v>0</c:v>
                </c:pt>
                <c:pt idx="1807" formatCode="0%">
                  <c:v>0</c:v>
                </c:pt>
                <c:pt idx="1808" formatCode="0%">
                  <c:v>0</c:v>
                </c:pt>
                <c:pt idx="1809" formatCode="0%">
                  <c:v>0</c:v>
                </c:pt>
                <c:pt idx="1810" formatCode="0%">
                  <c:v>0</c:v>
                </c:pt>
                <c:pt idx="1811" formatCode="0%">
                  <c:v>0</c:v>
                </c:pt>
                <c:pt idx="1812" formatCode="0%">
                  <c:v>0</c:v>
                </c:pt>
                <c:pt idx="1813" formatCode="0%">
                  <c:v>0</c:v>
                </c:pt>
                <c:pt idx="1814" formatCode="0%">
                  <c:v>0</c:v>
                </c:pt>
                <c:pt idx="1815" formatCode="0%">
                  <c:v>0</c:v>
                </c:pt>
                <c:pt idx="1816" formatCode="0%">
                  <c:v>0</c:v>
                </c:pt>
                <c:pt idx="1817" formatCode="0%">
                  <c:v>0</c:v>
                </c:pt>
                <c:pt idx="1818" formatCode="0%">
                  <c:v>0</c:v>
                </c:pt>
                <c:pt idx="1819" formatCode="0%">
                  <c:v>0</c:v>
                </c:pt>
                <c:pt idx="1820" formatCode="0%">
                  <c:v>2.0703559999999999</c:v>
                </c:pt>
                <c:pt idx="1821" formatCode="0%">
                  <c:v>0</c:v>
                </c:pt>
                <c:pt idx="1822" formatCode="0%">
                  <c:v>0</c:v>
                </c:pt>
                <c:pt idx="1823" formatCode="0%">
                  <c:v>0</c:v>
                </c:pt>
                <c:pt idx="1824" formatCode="0%">
                  <c:v>0</c:v>
                </c:pt>
                <c:pt idx="1825" formatCode="0%">
                  <c:v>0</c:v>
                </c:pt>
                <c:pt idx="1826" formatCode="0%">
                  <c:v>0</c:v>
                </c:pt>
                <c:pt idx="1827" formatCode="0%">
                  <c:v>0</c:v>
                </c:pt>
                <c:pt idx="1828" formatCode="0%">
                  <c:v>0.12984999999999999</c:v>
                </c:pt>
                <c:pt idx="1829" formatCode="0%">
                  <c:v>0</c:v>
                </c:pt>
                <c:pt idx="1830" formatCode="0%">
                  <c:v>0</c:v>
                </c:pt>
                <c:pt idx="1831" formatCode="0%">
                  <c:v>0</c:v>
                </c:pt>
                <c:pt idx="1832" formatCode="0%">
                  <c:v>0</c:v>
                </c:pt>
                <c:pt idx="1833" formatCode="0%">
                  <c:v>0</c:v>
                </c:pt>
                <c:pt idx="1834" formatCode="0%">
                  <c:v>0</c:v>
                </c:pt>
                <c:pt idx="1835" formatCode="0%">
                  <c:v>0</c:v>
                </c:pt>
                <c:pt idx="1836" formatCode="0%">
                  <c:v>0</c:v>
                </c:pt>
                <c:pt idx="1837" formatCode="0%">
                  <c:v>0</c:v>
                </c:pt>
                <c:pt idx="1838" formatCode="0%">
                  <c:v>0</c:v>
                </c:pt>
                <c:pt idx="1839" formatCode="0%">
                  <c:v>0</c:v>
                </c:pt>
                <c:pt idx="1840" formatCode="0%">
                  <c:v>0</c:v>
                </c:pt>
                <c:pt idx="1841" formatCode="0%">
                  <c:v>0</c:v>
                </c:pt>
                <c:pt idx="1842" formatCode="0%">
                  <c:v>0</c:v>
                </c:pt>
                <c:pt idx="1843" formatCode="0%">
                  <c:v>0.202986</c:v>
                </c:pt>
                <c:pt idx="1844" formatCode="0%">
                  <c:v>0</c:v>
                </c:pt>
                <c:pt idx="1845" formatCode="0%">
                  <c:v>0</c:v>
                </c:pt>
                <c:pt idx="1846" formatCode="0%">
                  <c:v>0</c:v>
                </c:pt>
                <c:pt idx="1847" formatCode="0%">
                  <c:v>0</c:v>
                </c:pt>
                <c:pt idx="1848" formatCode="0%">
                  <c:v>0</c:v>
                </c:pt>
                <c:pt idx="1849" formatCode="0%">
                  <c:v>0</c:v>
                </c:pt>
                <c:pt idx="1850" formatCode="0%">
                  <c:v>0</c:v>
                </c:pt>
                <c:pt idx="1851" formatCode="0%">
                  <c:v>0</c:v>
                </c:pt>
                <c:pt idx="1852" formatCode="0%">
                  <c:v>0</c:v>
                </c:pt>
                <c:pt idx="1853" formatCode="0%">
                  <c:v>0</c:v>
                </c:pt>
                <c:pt idx="1854" formatCode="0%">
                  <c:v>0</c:v>
                </c:pt>
                <c:pt idx="1855" formatCode="0%">
                  <c:v>0</c:v>
                </c:pt>
                <c:pt idx="1856" formatCode="0%">
                  <c:v>0</c:v>
                </c:pt>
                <c:pt idx="1857" formatCode="0%">
                  <c:v>0</c:v>
                </c:pt>
                <c:pt idx="1858" formatCode="0%">
                  <c:v>0</c:v>
                </c:pt>
                <c:pt idx="1859" formatCode="0%">
                  <c:v>0</c:v>
                </c:pt>
                <c:pt idx="1860" formatCode="0%">
                  <c:v>8.6336999999999997E-2</c:v>
                </c:pt>
                <c:pt idx="1861" formatCode="0%">
                  <c:v>0</c:v>
                </c:pt>
                <c:pt idx="1862" formatCode="0%">
                  <c:v>0</c:v>
                </c:pt>
                <c:pt idx="1863" formatCode="0%">
                  <c:v>0</c:v>
                </c:pt>
                <c:pt idx="1864" formatCode="0%">
                  <c:v>0</c:v>
                </c:pt>
                <c:pt idx="1865" formatCode="0%">
                  <c:v>0</c:v>
                </c:pt>
                <c:pt idx="1866" formatCode="0%">
                  <c:v>0</c:v>
                </c:pt>
                <c:pt idx="1867" formatCode="0%">
                  <c:v>0</c:v>
                </c:pt>
                <c:pt idx="1868" formatCode="0%">
                  <c:v>0</c:v>
                </c:pt>
                <c:pt idx="1869" formatCode="0%">
                  <c:v>0</c:v>
                </c:pt>
                <c:pt idx="1870" formatCode="0%">
                  <c:v>0</c:v>
                </c:pt>
                <c:pt idx="1871" formatCode="0%">
                  <c:v>0</c:v>
                </c:pt>
                <c:pt idx="1872" formatCode="0%">
                  <c:v>0</c:v>
                </c:pt>
                <c:pt idx="1873" formatCode="0%">
                  <c:v>0</c:v>
                </c:pt>
                <c:pt idx="1874" formatCode="0%">
                  <c:v>0</c:v>
                </c:pt>
                <c:pt idx="1875" formatCode="0%">
                  <c:v>0.38636999999999999</c:v>
                </c:pt>
                <c:pt idx="1876" formatCode="0%">
                  <c:v>0</c:v>
                </c:pt>
                <c:pt idx="1877" formatCode="0%">
                  <c:v>0</c:v>
                </c:pt>
                <c:pt idx="1878" formatCode="0%">
                  <c:v>0</c:v>
                </c:pt>
                <c:pt idx="1879" formatCode="0%">
                  <c:v>0</c:v>
                </c:pt>
                <c:pt idx="1880" formatCode="0%">
                  <c:v>0</c:v>
                </c:pt>
                <c:pt idx="1881" formatCode="0%">
                  <c:v>6.8936999999999998E-2</c:v>
                </c:pt>
                <c:pt idx="1882" formatCode="0%">
                  <c:v>0.14807399999999998</c:v>
                </c:pt>
                <c:pt idx="1883" formatCode="0%">
                  <c:v>0</c:v>
                </c:pt>
                <c:pt idx="1884" formatCode="0%">
                  <c:v>0</c:v>
                </c:pt>
                <c:pt idx="1885" formatCode="0%">
                  <c:v>2.2360999999999999E-2</c:v>
                </c:pt>
                <c:pt idx="1886" formatCode="0%">
                  <c:v>0.34743499999999999</c:v>
                </c:pt>
                <c:pt idx="1887" formatCode="0%">
                  <c:v>0</c:v>
                </c:pt>
                <c:pt idx="1888" formatCode="0%">
                  <c:v>0</c:v>
                </c:pt>
                <c:pt idx="1889" formatCode="0%">
                  <c:v>0</c:v>
                </c:pt>
                <c:pt idx="1890" formatCode="0%">
                  <c:v>0</c:v>
                </c:pt>
                <c:pt idx="1891" formatCode="0%">
                  <c:v>0</c:v>
                </c:pt>
                <c:pt idx="1892" formatCode="0%">
                  <c:v>0</c:v>
                </c:pt>
                <c:pt idx="1893" formatCode="0%">
                  <c:v>0</c:v>
                </c:pt>
                <c:pt idx="1894" formatCode="0%">
                  <c:v>0</c:v>
                </c:pt>
                <c:pt idx="1895" formatCode="0%">
                  <c:v>0</c:v>
                </c:pt>
                <c:pt idx="1896" formatCode="0%">
                  <c:v>0</c:v>
                </c:pt>
                <c:pt idx="1897" formatCode="0%">
                  <c:v>0</c:v>
                </c:pt>
                <c:pt idx="1898" formatCode="0%">
                  <c:v>0</c:v>
                </c:pt>
                <c:pt idx="1899" formatCode="0%">
                  <c:v>0</c:v>
                </c:pt>
                <c:pt idx="1900" formatCode="0%">
                  <c:v>0</c:v>
                </c:pt>
                <c:pt idx="1901" formatCode="0%">
                  <c:v>0</c:v>
                </c:pt>
                <c:pt idx="1902" formatCode="0%">
                  <c:v>0</c:v>
                </c:pt>
                <c:pt idx="1903" formatCode="0%">
                  <c:v>0</c:v>
                </c:pt>
                <c:pt idx="1904" formatCode="0%">
                  <c:v>0</c:v>
                </c:pt>
                <c:pt idx="1905" formatCode="0%">
                  <c:v>0</c:v>
                </c:pt>
                <c:pt idx="1906" formatCode="0%">
                  <c:v>0</c:v>
                </c:pt>
                <c:pt idx="1907" formatCode="0%">
                  <c:v>0</c:v>
                </c:pt>
                <c:pt idx="1908" formatCode="0%">
                  <c:v>0</c:v>
                </c:pt>
                <c:pt idx="1909" formatCode="0%">
                  <c:v>0</c:v>
                </c:pt>
                <c:pt idx="1910" formatCode="0%">
                  <c:v>0</c:v>
                </c:pt>
                <c:pt idx="1911" formatCode="0%">
                  <c:v>0</c:v>
                </c:pt>
                <c:pt idx="1912" formatCode="0%">
                  <c:v>0</c:v>
                </c:pt>
                <c:pt idx="1913" formatCode="0%">
                  <c:v>0</c:v>
                </c:pt>
                <c:pt idx="1914" formatCode="0%">
                  <c:v>0</c:v>
                </c:pt>
                <c:pt idx="1915" formatCode="0%">
                  <c:v>0</c:v>
                </c:pt>
                <c:pt idx="1916" formatCode="0%">
                  <c:v>0</c:v>
                </c:pt>
                <c:pt idx="1917" formatCode="0%">
                  <c:v>0</c:v>
                </c:pt>
                <c:pt idx="1918" formatCode="0%">
                  <c:v>0</c:v>
                </c:pt>
                <c:pt idx="1919" formatCode="0%">
                  <c:v>0</c:v>
                </c:pt>
                <c:pt idx="1920" formatCode="0%">
                  <c:v>0</c:v>
                </c:pt>
                <c:pt idx="1921" formatCode="0%">
                  <c:v>0</c:v>
                </c:pt>
                <c:pt idx="1922" formatCode="0%">
                  <c:v>0</c:v>
                </c:pt>
                <c:pt idx="1923" formatCode="0%">
                  <c:v>0.357209</c:v>
                </c:pt>
                <c:pt idx="1924" formatCode="0%">
                  <c:v>0</c:v>
                </c:pt>
                <c:pt idx="1925" formatCode="0%">
                  <c:v>0</c:v>
                </c:pt>
                <c:pt idx="1926" formatCode="0%">
                  <c:v>0</c:v>
                </c:pt>
                <c:pt idx="1927" formatCode="0%">
                  <c:v>0</c:v>
                </c:pt>
                <c:pt idx="1928" formatCode="0%">
                  <c:v>0.37343200000000004</c:v>
                </c:pt>
                <c:pt idx="1929" formatCode="0%">
                  <c:v>0</c:v>
                </c:pt>
                <c:pt idx="1930" formatCode="0%">
                  <c:v>0</c:v>
                </c:pt>
                <c:pt idx="1931" formatCode="0%">
                  <c:v>0</c:v>
                </c:pt>
                <c:pt idx="1932" formatCode="0%">
                  <c:v>0</c:v>
                </c:pt>
                <c:pt idx="1933" formatCode="0%">
                  <c:v>0</c:v>
                </c:pt>
                <c:pt idx="1934" formatCode="0%">
                  <c:v>0</c:v>
                </c:pt>
                <c:pt idx="1935" formatCode="0%">
                  <c:v>0</c:v>
                </c:pt>
                <c:pt idx="1936" formatCode="0%">
                  <c:v>0</c:v>
                </c:pt>
                <c:pt idx="1937" formatCode="0%">
                  <c:v>0</c:v>
                </c:pt>
                <c:pt idx="1938" formatCode="0%">
                  <c:v>0</c:v>
                </c:pt>
                <c:pt idx="1939" formatCode="0%">
                  <c:v>0</c:v>
                </c:pt>
                <c:pt idx="1940" formatCode="0%">
                  <c:v>1.1483E-2</c:v>
                </c:pt>
                <c:pt idx="1941" formatCode="0%">
                  <c:v>0</c:v>
                </c:pt>
                <c:pt idx="1942" formatCode="0%">
                  <c:v>0</c:v>
                </c:pt>
                <c:pt idx="1943" formatCode="0%">
                  <c:v>0</c:v>
                </c:pt>
                <c:pt idx="1944" formatCode="0%">
                  <c:v>0</c:v>
                </c:pt>
                <c:pt idx="1945" formatCode="0%">
                  <c:v>0</c:v>
                </c:pt>
                <c:pt idx="1946" formatCode="0%">
                  <c:v>0</c:v>
                </c:pt>
                <c:pt idx="1947" formatCode="0%">
                  <c:v>0</c:v>
                </c:pt>
                <c:pt idx="1948" formatCode="0%">
                  <c:v>0</c:v>
                </c:pt>
                <c:pt idx="1949" formatCode="0%">
                  <c:v>0</c:v>
                </c:pt>
                <c:pt idx="1950" formatCode="0%">
                  <c:v>0</c:v>
                </c:pt>
                <c:pt idx="1951" formatCode="0%">
                  <c:v>0</c:v>
                </c:pt>
                <c:pt idx="1952" formatCode="0%">
                  <c:v>0</c:v>
                </c:pt>
                <c:pt idx="1953" formatCode="0%">
                  <c:v>0</c:v>
                </c:pt>
                <c:pt idx="1954" formatCode="0%">
                  <c:v>0</c:v>
                </c:pt>
                <c:pt idx="1955" formatCode="0%">
                  <c:v>0</c:v>
                </c:pt>
                <c:pt idx="1956" formatCode="0%">
                  <c:v>0</c:v>
                </c:pt>
                <c:pt idx="1957" formatCode="0%">
                  <c:v>0</c:v>
                </c:pt>
                <c:pt idx="1958" formatCode="0%">
                  <c:v>0</c:v>
                </c:pt>
                <c:pt idx="1959" formatCode="0%">
                  <c:v>0</c:v>
                </c:pt>
                <c:pt idx="1960" formatCode="0%">
                  <c:v>0</c:v>
                </c:pt>
                <c:pt idx="1961" formatCode="0%">
                  <c:v>0</c:v>
                </c:pt>
                <c:pt idx="1962" formatCode="0%">
                  <c:v>0</c:v>
                </c:pt>
                <c:pt idx="1963" formatCode="0%">
                  <c:v>0</c:v>
                </c:pt>
                <c:pt idx="1964" formatCode="0%">
                  <c:v>0</c:v>
                </c:pt>
                <c:pt idx="1965" formatCode="0%">
                  <c:v>0</c:v>
                </c:pt>
                <c:pt idx="1966" formatCode="0%">
                  <c:v>0</c:v>
                </c:pt>
                <c:pt idx="1967" formatCode="0%">
                  <c:v>0</c:v>
                </c:pt>
                <c:pt idx="1968" formatCode="0%">
                  <c:v>0</c:v>
                </c:pt>
                <c:pt idx="1969" formatCode="0%">
                  <c:v>0</c:v>
                </c:pt>
                <c:pt idx="1970" formatCode="0%">
                  <c:v>0</c:v>
                </c:pt>
                <c:pt idx="1971" formatCode="0%">
                  <c:v>0</c:v>
                </c:pt>
                <c:pt idx="1972" formatCode="0%">
                  <c:v>0</c:v>
                </c:pt>
                <c:pt idx="1973" formatCode="0%">
                  <c:v>0</c:v>
                </c:pt>
                <c:pt idx="1974" formatCode="0%">
                  <c:v>0</c:v>
                </c:pt>
                <c:pt idx="1975" formatCode="0%">
                  <c:v>0</c:v>
                </c:pt>
                <c:pt idx="1976" formatCode="0%">
                  <c:v>0</c:v>
                </c:pt>
                <c:pt idx="1977" formatCode="0%">
                  <c:v>0</c:v>
                </c:pt>
                <c:pt idx="1978" formatCode="0%">
                  <c:v>0</c:v>
                </c:pt>
                <c:pt idx="1979" formatCode="0%">
                  <c:v>0</c:v>
                </c:pt>
                <c:pt idx="1980" formatCode="0%">
                  <c:v>0</c:v>
                </c:pt>
                <c:pt idx="1981" formatCode="0%">
                  <c:v>0</c:v>
                </c:pt>
                <c:pt idx="1982" formatCode="0%">
                  <c:v>0</c:v>
                </c:pt>
                <c:pt idx="1983" formatCode="0%">
                  <c:v>0</c:v>
                </c:pt>
                <c:pt idx="1984" formatCode="0%">
                  <c:v>0</c:v>
                </c:pt>
                <c:pt idx="1985" formatCode="0%">
                  <c:v>0</c:v>
                </c:pt>
                <c:pt idx="1986" formatCode="0%">
                  <c:v>0</c:v>
                </c:pt>
                <c:pt idx="1987" formatCode="0%">
                  <c:v>0</c:v>
                </c:pt>
                <c:pt idx="1988" formatCode="0%">
                  <c:v>0</c:v>
                </c:pt>
                <c:pt idx="1989" formatCode="0%">
                  <c:v>0</c:v>
                </c:pt>
                <c:pt idx="1990" formatCode="0%">
                  <c:v>0</c:v>
                </c:pt>
                <c:pt idx="1991" formatCode="0%">
                  <c:v>0</c:v>
                </c:pt>
                <c:pt idx="1992" formatCode="0%">
                  <c:v>0</c:v>
                </c:pt>
                <c:pt idx="1993" formatCode="0%">
                  <c:v>0</c:v>
                </c:pt>
                <c:pt idx="1994" formatCode="0%">
                  <c:v>0</c:v>
                </c:pt>
                <c:pt idx="1995" formatCode="0%">
                  <c:v>0</c:v>
                </c:pt>
                <c:pt idx="1996" formatCode="0%">
                  <c:v>0</c:v>
                </c:pt>
                <c:pt idx="1997" formatCode="0%">
                  <c:v>0</c:v>
                </c:pt>
                <c:pt idx="1998" formatCode="0%">
                  <c:v>0</c:v>
                </c:pt>
                <c:pt idx="1999" formatCode="0%">
                  <c:v>0</c:v>
                </c:pt>
                <c:pt idx="2000" formatCode="0%">
                  <c:v>0</c:v>
                </c:pt>
                <c:pt idx="2001" formatCode="0%">
                  <c:v>0</c:v>
                </c:pt>
                <c:pt idx="2002" formatCode="0%">
                  <c:v>0</c:v>
                </c:pt>
                <c:pt idx="2003" formatCode="0%">
                  <c:v>0</c:v>
                </c:pt>
                <c:pt idx="2004" formatCode="0%">
                  <c:v>0</c:v>
                </c:pt>
                <c:pt idx="2005" formatCode="0%">
                  <c:v>0</c:v>
                </c:pt>
                <c:pt idx="2006" formatCode="0%">
                  <c:v>0</c:v>
                </c:pt>
                <c:pt idx="2007" formatCode="0%">
                  <c:v>0</c:v>
                </c:pt>
                <c:pt idx="2008" formatCode="0%">
                  <c:v>0</c:v>
                </c:pt>
                <c:pt idx="2009" formatCode="0%">
                  <c:v>0</c:v>
                </c:pt>
                <c:pt idx="2010" formatCode="0%">
                  <c:v>0.21283100000000002</c:v>
                </c:pt>
                <c:pt idx="2011" formatCode="0%">
                  <c:v>0</c:v>
                </c:pt>
                <c:pt idx="2012" formatCode="0%">
                  <c:v>0</c:v>
                </c:pt>
                <c:pt idx="2013" formatCode="0%">
                  <c:v>0</c:v>
                </c:pt>
                <c:pt idx="2014" formatCode="0%">
                  <c:v>0</c:v>
                </c:pt>
                <c:pt idx="2015" formatCode="0%">
                  <c:v>0</c:v>
                </c:pt>
                <c:pt idx="2016" formatCode="0%">
                  <c:v>0</c:v>
                </c:pt>
                <c:pt idx="2017" formatCode="0%">
                  <c:v>0</c:v>
                </c:pt>
                <c:pt idx="2018" formatCode="0%">
                  <c:v>0</c:v>
                </c:pt>
                <c:pt idx="2019" formatCode="0%">
                  <c:v>0</c:v>
                </c:pt>
                <c:pt idx="2020" formatCode="0%">
                  <c:v>0</c:v>
                </c:pt>
                <c:pt idx="2021" formatCode="0%">
                  <c:v>0</c:v>
                </c:pt>
                <c:pt idx="2022" formatCode="0%">
                  <c:v>0</c:v>
                </c:pt>
                <c:pt idx="2023" formatCode="0%">
                  <c:v>0</c:v>
                </c:pt>
                <c:pt idx="2024" formatCode="0%">
                  <c:v>0</c:v>
                </c:pt>
                <c:pt idx="2025" formatCode="0%">
                  <c:v>0</c:v>
                </c:pt>
                <c:pt idx="2026" formatCode="0%">
                  <c:v>0</c:v>
                </c:pt>
                <c:pt idx="2027" formatCode="0%">
                  <c:v>0</c:v>
                </c:pt>
                <c:pt idx="2028" formatCode="0%">
                  <c:v>0</c:v>
                </c:pt>
                <c:pt idx="2029" formatCode="0%">
                  <c:v>0</c:v>
                </c:pt>
                <c:pt idx="2030" formatCode="0%">
                  <c:v>0</c:v>
                </c:pt>
                <c:pt idx="2031" formatCode="0%">
                  <c:v>0</c:v>
                </c:pt>
                <c:pt idx="2032" formatCode="0%">
                  <c:v>0</c:v>
                </c:pt>
                <c:pt idx="2033" formatCode="0%">
                  <c:v>0</c:v>
                </c:pt>
                <c:pt idx="2034" formatCode="0%">
                  <c:v>0</c:v>
                </c:pt>
                <c:pt idx="2035" formatCode="0%">
                  <c:v>0</c:v>
                </c:pt>
                <c:pt idx="2036" formatCode="0%">
                  <c:v>0</c:v>
                </c:pt>
                <c:pt idx="2037" formatCode="0%">
                  <c:v>0</c:v>
                </c:pt>
                <c:pt idx="2038" formatCode="0%">
                  <c:v>0</c:v>
                </c:pt>
                <c:pt idx="2039" formatCode="0%">
                  <c:v>0</c:v>
                </c:pt>
                <c:pt idx="2040" formatCode="0%">
                  <c:v>0</c:v>
                </c:pt>
                <c:pt idx="2041" formatCode="0%">
                  <c:v>0</c:v>
                </c:pt>
                <c:pt idx="2042" formatCode="0%">
                  <c:v>0</c:v>
                </c:pt>
                <c:pt idx="2043" formatCode="0%">
                  <c:v>0</c:v>
                </c:pt>
                <c:pt idx="2044" formatCode="0%">
                  <c:v>0</c:v>
                </c:pt>
                <c:pt idx="2045" formatCode="0%">
                  <c:v>0</c:v>
                </c:pt>
                <c:pt idx="2046" formatCode="0%">
                  <c:v>0</c:v>
                </c:pt>
                <c:pt idx="2047" formatCode="0%">
                  <c:v>0</c:v>
                </c:pt>
                <c:pt idx="2048" formatCode="0%">
                  <c:v>0</c:v>
                </c:pt>
                <c:pt idx="2049" formatCode="0%">
                  <c:v>0</c:v>
                </c:pt>
                <c:pt idx="2050" formatCode="0%">
                  <c:v>0</c:v>
                </c:pt>
                <c:pt idx="2051" formatCode="0%">
                  <c:v>0</c:v>
                </c:pt>
                <c:pt idx="2052" formatCode="0%">
                  <c:v>0</c:v>
                </c:pt>
                <c:pt idx="2053" formatCode="0%">
                  <c:v>0</c:v>
                </c:pt>
                <c:pt idx="2054" formatCode="0%">
                  <c:v>0</c:v>
                </c:pt>
                <c:pt idx="2055" formatCode="0%">
                  <c:v>0</c:v>
                </c:pt>
                <c:pt idx="2056" formatCode="0%">
                  <c:v>0</c:v>
                </c:pt>
                <c:pt idx="2057" formatCode="0%">
                  <c:v>0.52436499999999997</c:v>
                </c:pt>
                <c:pt idx="2058" formatCode="0%">
                  <c:v>0</c:v>
                </c:pt>
                <c:pt idx="2059" formatCode="0%">
                  <c:v>0</c:v>
                </c:pt>
                <c:pt idx="2060" formatCode="0%">
                  <c:v>0</c:v>
                </c:pt>
                <c:pt idx="2061" formatCode="0%">
                  <c:v>0</c:v>
                </c:pt>
                <c:pt idx="2062" formatCode="0%">
                  <c:v>0</c:v>
                </c:pt>
                <c:pt idx="2063" formatCode="0%">
                  <c:v>0</c:v>
                </c:pt>
                <c:pt idx="2064" formatCode="0%">
                  <c:v>0</c:v>
                </c:pt>
                <c:pt idx="2065" formatCode="0%">
                  <c:v>0</c:v>
                </c:pt>
                <c:pt idx="2066" formatCode="0%">
                  <c:v>0</c:v>
                </c:pt>
                <c:pt idx="2067" formatCode="0%">
                  <c:v>0</c:v>
                </c:pt>
                <c:pt idx="2068" formatCode="0%">
                  <c:v>0</c:v>
                </c:pt>
                <c:pt idx="2069" formatCode="0%">
                  <c:v>0</c:v>
                </c:pt>
                <c:pt idx="2070" formatCode="0%">
                  <c:v>0</c:v>
                </c:pt>
                <c:pt idx="2071" formatCode="0%">
                  <c:v>0</c:v>
                </c:pt>
                <c:pt idx="2072" formatCode="0%">
                  <c:v>0</c:v>
                </c:pt>
                <c:pt idx="2073" formatCode="0%">
                  <c:v>0</c:v>
                </c:pt>
                <c:pt idx="2074" formatCode="0%">
                  <c:v>0</c:v>
                </c:pt>
                <c:pt idx="2075" formatCode="0%">
                  <c:v>0</c:v>
                </c:pt>
                <c:pt idx="2076" formatCode="0%">
                  <c:v>0</c:v>
                </c:pt>
                <c:pt idx="2077" formatCode="0%">
                  <c:v>0</c:v>
                </c:pt>
                <c:pt idx="2078" formatCode="0%">
                  <c:v>0</c:v>
                </c:pt>
                <c:pt idx="2079" formatCode="0%">
                  <c:v>0</c:v>
                </c:pt>
                <c:pt idx="2080" formatCode="0%">
                  <c:v>0</c:v>
                </c:pt>
                <c:pt idx="2081" formatCode="0%">
                  <c:v>0</c:v>
                </c:pt>
                <c:pt idx="2082" formatCode="0%">
                  <c:v>0</c:v>
                </c:pt>
                <c:pt idx="2083" formatCode="0%">
                  <c:v>0</c:v>
                </c:pt>
                <c:pt idx="2084" formatCode="0%">
                  <c:v>0</c:v>
                </c:pt>
                <c:pt idx="2085" formatCode="0%">
                  <c:v>0</c:v>
                </c:pt>
                <c:pt idx="2086" formatCode="0%">
                  <c:v>0</c:v>
                </c:pt>
                <c:pt idx="2087" formatCode="0%">
                  <c:v>0</c:v>
                </c:pt>
                <c:pt idx="2088" formatCode="0%">
                  <c:v>0</c:v>
                </c:pt>
                <c:pt idx="2089" formatCode="0%">
                  <c:v>0</c:v>
                </c:pt>
                <c:pt idx="2090" formatCode="0%">
                  <c:v>0</c:v>
                </c:pt>
                <c:pt idx="2091" formatCode="0%">
                  <c:v>8.2709999999999988E-3</c:v>
                </c:pt>
                <c:pt idx="2092" formatCode="0%">
                  <c:v>0</c:v>
                </c:pt>
                <c:pt idx="2093" formatCode="0%">
                  <c:v>0</c:v>
                </c:pt>
                <c:pt idx="2094" formatCode="0%">
                  <c:v>0</c:v>
                </c:pt>
                <c:pt idx="2095" formatCode="0%">
                  <c:v>0</c:v>
                </c:pt>
                <c:pt idx="2096" formatCode="0%">
                  <c:v>0</c:v>
                </c:pt>
                <c:pt idx="2097" formatCode="0%">
                  <c:v>0</c:v>
                </c:pt>
                <c:pt idx="2098" formatCode="0%">
                  <c:v>0</c:v>
                </c:pt>
                <c:pt idx="2099" formatCode="0%">
                  <c:v>0</c:v>
                </c:pt>
                <c:pt idx="2100" formatCode="0%">
                  <c:v>0</c:v>
                </c:pt>
                <c:pt idx="2101" formatCode="0%">
                  <c:v>9.1218000000000007E-2</c:v>
                </c:pt>
                <c:pt idx="2102" formatCode="0%">
                  <c:v>0</c:v>
                </c:pt>
                <c:pt idx="2103" formatCode="0%">
                  <c:v>0</c:v>
                </c:pt>
                <c:pt idx="2104" formatCode="0%">
                  <c:v>0</c:v>
                </c:pt>
                <c:pt idx="2105" formatCode="0%">
                  <c:v>0</c:v>
                </c:pt>
                <c:pt idx="2106" formatCode="0%">
                  <c:v>0</c:v>
                </c:pt>
                <c:pt idx="2107" formatCode="0%">
                  <c:v>0</c:v>
                </c:pt>
                <c:pt idx="2108" formatCode="0%">
                  <c:v>0</c:v>
                </c:pt>
                <c:pt idx="2109" formatCode="0%">
                  <c:v>5.5567000000000005E-2</c:v>
                </c:pt>
                <c:pt idx="2110" formatCode="0%">
                  <c:v>0</c:v>
                </c:pt>
                <c:pt idx="2111" formatCode="0%">
                  <c:v>0</c:v>
                </c:pt>
                <c:pt idx="2112" formatCode="0%">
                  <c:v>0</c:v>
                </c:pt>
                <c:pt idx="2113" formatCode="0%">
                  <c:v>0</c:v>
                </c:pt>
                <c:pt idx="2114" formatCode="0%">
                  <c:v>0</c:v>
                </c:pt>
                <c:pt idx="2115" formatCode="0%">
                  <c:v>0</c:v>
                </c:pt>
                <c:pt idx="2116" formatCode="0%">
                  <c:v>0</c:v>
                </c:pt>
                <c:pt idx="2117" formatCode="0%">
                  <c:v>0</c:v>
                </c:pt>
                <c:pt idx="2118" formatCode="0%">
                  <c:v>0</c:v>
                </c:pt>
                <c:pt idx="2119" formatCode="0%">
                  <c:v>0</c:v>
                </c:pt>
                <c:pt idx="2120" formatCode="0%">
                  <c:v>0</c:v>
                </c:pt>
                <c:pt idx="2121" formatCode="0%">
                  <c:v>0</c:v>
                </c:pt>
                <c:pt idx="2122" formatCode="0%">
                  <c:v>0</c:v>
                </c:pt>
                <c:pt idx="2123" formatCode="0%">
                  <c:v>0</c:v>
                </c:pt>
                <c:pt idx="2124" formatCode="0%">
                  <c:v>0</c:v>
                </c:pt>
                <c:pt idx="2125" formatCode="0%">
                  <c:v>0</c:v>
                </c:pt>
                <c:pt idx="2126" formatCode="0%">
                  <c:v>0</c:v>
                </c:pt>
                <c:pt idx="2127" formatCode="0%">
                  <c:v>0</c:v>
                </c:pt>
                <c:pt idx="2128" formatCode="0%">
                  <c:v>0</c:v>
                </c:pt>
                <c:pt idx="2129" formatCode="0%">
                  <c:v>0</c:v>
                </c:pt>
                <c:pt idx="2130" formatCode="0%">
                  <c:v>0</c:v>
                </c:pt>
                <c:pt idx="2131" formatCode="0%">
                  <c:v>0</c:v>
                </c:pt>
                <c:pt idx="2132" formatCode="0%">
                  <c:v>0</c:v>
                </c:pt>
                <c:pt idx="2133" formatCode="0%">
                  <c:v>0</c:v>
                </c:pt>
                <c:pt idx="2134" formatCode="0%">
                  <c:v>0</c:v>
                </c:pt>
                <c:pt idx="2135" formatCode="0%">
                  <c:v>0.11602499999999999</c:v>
                </c:pt>
                <c:pt idx="2136" formatCode="0%">
                  <c:v>0.200539</c:v>
                </c:pt>
                <c:pt idx="2137" formatCode="0%">
                  <c:v>0</c:v>
                </c:pt>
                <c:pt idx="2138" formatCode="0%">
                  <c:v>0</c:v>
                </c:pt>
                <c:pt idx="2139" formatCode="0%">
                  <c:v>0</c:v>
                </c:pt>
                <c:pt idx="2140" formatCode="0%">
                  <c:v>0</c:v>
                </c:pt>
                <c:pt idx="2141" formatCode="0%">
                  <c:v>0</c:v>
                </c:pt>
                <c:pt idx="2142" formatCode="0%">
                  <c:v>0</c:v>
                </c:pt>
                <c:pt idx="2143" formatCode="0%">
                  <c:v>0</c:v>
                </c:pt>
                <c:pt idx="2144" formatCode="0%">
                  <c:v>0</c:v>
                </c:pt>
                <c:pt idx="2145" formatCode="0%">
                  <c:v>0</c:v>
                </c:pt>
                <c:pt idx="2146" formatCode="0%">
                  <c:v>0</c:v>
                </c:pt>
                <c:pt idx="2147" formatCode="0%">
                  <c:v>0</c:v>
                </c:pt>
                <c:pt idx="2148" formatCode="0%">
                  <c:v>0</c:v>
                </c:pt>
                <c:pt idx="2149" formatCode="0%">
                  <c:v>0</c:v>
                </c:pt>
                <c:pt idx="2150" formatCode="0%">
                  <c:v>0</c:v>
                </c:pt>
                <c:pt idx="2151" formatCode="0%">
                  <c:v>0</c:v>
                </c:pt>
                <c:pt idx="2152" formatCode="0%">
                  <c:v>0</c:v>
                </c:pt>
                <c:pt idx="2153" formatCode="0%">
                  <c:v>0</c:v>
                </c:pt>
                <c:pt idx="2154" formatCode="0%">
                  <c:v>0</c:v>
                </c:pt>
                <c:pt idx="2155" formatCode="0%">
                  <c:v>0</c:v>
                </c:pt>
                <c:pt idx="2156" formatCode="0%">
                  <c:v>0</c:v>
                </c:pt>
                <c:pt idx="2157" formatCode="0%">
                  <c:v>0</c:v>
                </c:pt>
                <c:pt idx="2158" formatCode="0%">
                  <c:v>0</c:v>
                </c:pt>
                <c:pt idx="2159" formatCode="0%">
                  <c:v>0</c:v>
                </c:pt>
                <c:pt idx="2160" formatCode="0%">
                  <c:v>0</c:v>
                </c:pt>
                <c:pt idx="2161" formatCode="0%">
                  <c:v>0</c:v>
                </c:pt>
                <c:pt idx="2162" formatCode="0%">
                  <c:v>0</c:v>
                </c:pt>
                <c:pt idx="2163" formatCode="0%">
                  <c:v>0</c:v>
                </c:pt>
                <c:pt idx="2164" formatCode="0%">
                  <c:v>0</c:v>
                </c:pt>
                <c:pt idx="2165" formatCode="0%">
                  <c:v>0</c:v>
                </c:pt>
                <c:pt idx="2166" formatCode="0%">
                  <c:v>0</c:v>
                </c:pt>
                <c:pt idx="2167" formatCode="0%">
                  <c:v>0</c:v>
                </c:pt>
                <c:pt idx="2168" formatCode="0%">
                  <c:v>0</c:v>
                </c:pt>
                <c:pt idx="2169" formatCode="0%">
                  <c:v>0</c:v>
                </c:pt>
                <c:pt idx="2170" formatCode="0%">
                  <c:v>0.30333900000000003</c:v>
                </c:pt>
                <c:pt idx="2171" formatCode="0%">
                  <c:v>0</c:v>
                </c:pt>
                <c:pt idx="2172" formatCode="0%">
                  <c:v>0.349333</c:v>
                </c:pt>
                <c:pt idx="2173" formatCode="0%">
                  <c:v>0</c:v>
                </c:pt>
                <c:pt idx="2174" formatCode="0%">
                  <c:v>0</c:v>
                </c:pt>
                <c:pt idx="2175" formatCode="0%">
                  <c:v>0</c:v>
                </c:pt>
                <c:pt idx="2176" formatCode="0%">
                  <c:v>0</c:v>
                </c:pt>
                <c:pt idx="2177" formatCode="0%">
                  <c:v>0</c:v>
                </c:pt>
                <c:pt idx="2178" formatCode="0%">
                  <c:v>0</c:v>
                </c:pt>
                <c:pt idx="2179" formatCode="0%">
                  <c:v>0</c:v>
                </c:pt>
                <c:pt idx="2180" formatCode="0%">
                  <c:v>0.12872600000000001</c:v>
                </c:pt>
                <c:pt idx="2181" formatCode="0%">
                  <c:v>0</c:v>
                </c:pt>
                <c:pt idx="2182" formatCode="0%">
                  <c:v>0</c:v>
                </c:pt>
                <c:pt idx="2183" formatCode="0%">
                  <c:v>0</c:v>
                </c:pt>
                <c:pt idx="2184" formatCode="0%">
                  <c:v>0</c:v>
                </c:pt>
                <c:pt idx="2185" formatCode="0%">
                  <c:v>0.11191000000000001</c:v>
                </c:pt>
                <c:pt idx="2186" formatCode="0%">
                  <c:v>0</c:v>
                </c:pt>
                <c:pt idx="2187" formatCode="0%">
                  <c:v>0</c:v>
                </c:pt>
                <c:pt idx="2188" formatCode="0%">
                  <c:v>0</c:v>
                </c:pt>
                <c:pt idx="2189" formatCode="0%">
                  <c:v>0</c:v>
                </c:pt>
                <c:pt idx="2190" formatCode="0%">
                  <c:v>0</c:v>
                </c:pt>
                <c:pt idx="2191" formatCode="0%">
                  <c:v>0</c:v>
                </c:pt>
                <c:pt idx="2192" formatCode="0%">
                  <c:v>0</c:v>
                </c:pt>
                <c:pt idx="2193" formatCode="0%">
                  <c:v>0</c:v>
                </c:pt>
                <c:pt idx="2194" formatCode="0%">
                  <c:v>0</c:v>
                </c:pt>
                <c:pt idx="2195" formatCode="0%">
                  <c:v>0</c:v>
                </c:pt>
                <c:pt idx="2196" formatCode="0%">
                  <c:v>0</c:v>
                </c:pt>
                <c:pt idx="2197" formatCode="0%">
                  <c:v>0</c:v>
                </c:pt>
                <c:pt idx="2198" formatCode="0%">
                  <c:v>0</c:v>
                </c:pt>
                <c:pt idx="2199" formatCode="0%">
                  <c:v>0.35028700000000002</c:v>
                </c:pt>
                <c:pt idx="2200" formatCode="0%">
                  <c:v>0</c:v>
                </c:pt>
                <c:pt idx="2201" formatCode="0%">
                  <c:v>0</c:v>
                </c:pt>
                <c:pt idx="2202" formatCode="0%">
                  <c:v>0</c:v>
                </c:pt>
                <c:pt idx="2203" formatCode="0%">
                  <c:v>0</c:v>
                </c:pt>
                <c:pt idx="2204" formatCode="0%">
                  <c:v>0</c:v>
                </c:pt>
                <c:pt idx="2205" formatCode="0%">
                  <c:v>0</c:v>
                </c:pt>
                <c:pt idx="2206" formatCode="0%">
                  <c:v>0</c:v>
                </c:pt>
                <c:pt idx="2207" formatCode="0%">
                  <c:v>0</c:v>
                </c:pt>
                <c:pt idx="2208" formatCode="0%">
                  <c:v>0</c:v>
                </c:pt>
                <c:pt idx="2209" formatCode="0%">
                  <c:v>0</c:v>
                </c:pt>
                <c:pt idx="2210" formatCode="0%">
                  <c:v>0</c:v>
                </c:pt>
                <c:pt idx="2211" formatCode="0%">
                  <c:v>0</c:v>
                </c:pt>
                <c:pt idx="2212" formatCode="0%">
                  <c:v>0</c:v>
                </c:pt>
                <c:pt idx="2213" formatCode="0%">
                  <c:v>0</c:v>
                </c:pt>
                <c:pt idx="2214" formatCode="0%">
                  <c:v>0</c:v>
                </c:pt>
                <c:pt idx="2215" formatCode="0%">
                  <c:v>0</c:v>
                </c:pt>
                <c:pt idx="2216" formatCode="0%">
                  <c:v>0</c:v>
                </c:pt>
                <c:pt idx="2217" formatCode="0%">
                  <c:v>0</c:v>
                </c:pt>
                <c:pt idx="2218" formatCode="0%">
                  <c:v>0</c:v>
                </c:pt>
                <c:pt idx="2219" formatCode="0%">
                  <c:v>0</c:v>
                </c:pt>
                <c:pt idx="2220" formatCode="0%">
                  <c:v>0</c:v>
                </c:pt>
                <c:pt idx="2221" formatCode="0%">
                  <c:v>0</c:v>
                </c:pt>
                <c:pt idx="2222" formatCode="0%">
                  <c:v>0</c:v>
                </c:pt>
                <c:pt idx="2223" formatCode="0%">
                  <c:v>0</c:v>
                </c:pt>
                <c:pt idx="2224" formatCode="0%">
                  <c:v>0</c:v>
                </c:pt>
                <c:pt idx="2225" formatCode="0%">
                  <c:v>0</c:v>
                </c:pt>
                <c:pt idx="2226" formatCode="0%">
                  <c:v>0</c:v>
                </c:pt>
                <c:pt idx="2227" formatCode="0%">
                  <c:v>0</c:v>
                </c:pt>
                <c:pt idx="2228" formatCode="0%">
                  <c:v>0</c:v>
                </c:pt>
                <c:pt idx="2229" formatCode="0%">
                  <c:v>0</c:v>
                </c:pt>
                <c:pt idx="2230" formatCode="0%">
                  <c:v>0.40963500000000003</c:v>
                </c:pt>
                <c:pt idx="2231" formatCode="0%">
                  <c:v>0</c:v>
                </c:pt>
                <c:pt idx="2232" formatCode="0%">
                  <c:v>0</c:v>
                </c:pt>
                <c:pt idx="2233" formatCode="0%">
                  <c:v>0</c:v>
                </c:pt>
                <c:pt idx="2234" formatCode="0%">
                  <c:v>0</c:v>
                </c:pt>
                <c:pt idx="2235" formatCode="0%">
                  <c:v>0</c:v>
                </c:pt>
                <c:pt idx="2236" formatCode="0%">
                  <c:v>0</c:v>
                </c:pt>
                <c:pt idx="2237" formatCode="0%">
                  <c:v>0</c:v>
                </c:pt>
                <c:pt idx="2238" formatCode="0%">
                  <c:v>0</c:v>
                </c:pt>
                <c:pt idx="2239" formatCode="0%">
                  <c:v>0</c:v>
                </c:pt>
                <c:pt idx="2240" formatCode="0%">
                  <c:v>0</c:v>
                </c:pt>
                <c:pt idx="2241" formatCode="0%">
                  <c:v>0</c:v>
                </c:pt>
                <c:pt idx="2242" formatCode="0%">
                  <c:v>0</c:v>
                </c:pt>
                <c:pt idx="2243" formatCode="0%">
                  <c:v>0</c:v>
                </c:pt>
                <c:pt idx="2244" formatCode="0%">
                  <c:v>0</c:v>
                </c:pt>
                <c:pt idx="2245" formatCode="0%">
                  <c:v>0</c:v>
                </c:pt>
                <c:pt idx="2246" formatCode="0%">
                  <c:v>0</c:v>
                </c:pt>
                <c:pt idx="2247" formatCode="0%">
                  <c:v>0</c:v>
                </c:pt>
                <c:pt idx="2248" formatCode="0%">
                  <c:v>0</c:v>
                </c:pt>
                <c:pt idx="2249" formatCode="0%">
                  <c:v>0</c:v>
                </c:pt>
                <c:pt idx="2250" formatCode="0%">
                  <c:v>0</c:v>
                </c:pt>
                <c:pt idx="2251" formatCode="0%">
                  <c:v>0</c:v>
                </c:pt>
                <c:pt idx="2252" formatCode="0%">
                  <c:v>0</c:v>
                </c:pt>
                <c:pt idx="2253" formatCode="0%">
                  <c:v>0</c:v>
                </c:pt>
                <c:pt idx="2254" formatCode="0%">
                  <c:v>0.47332099999999999</c:v>
                </c:pt>
                <c:pt idx="2255" formatCode="0%">
                  <c:v>0</c:v>
                </c:pt>
                <c:pt idx="2256" formatCode="0%">
                  <c:v>0</c:v>
                </c:pt>
                <c:pt idx="2257" formatCode="0%">
                  <c:v>0</c:v>
                </c:pt>
                <c:pt idx="2258" formatCode="0%">
                  <c:v>0</c:v>
                </c:pt>
                <c:pt idx="2259" formatCode="0%">
                  <c:v>0</c:v>
                </c:pt>
                <c:pt idx="2260" formatCode="0%">
                  <c:v>0</c:v>
                </c:pt>
                <c:pt idx="2261" formatCode="0%">
                  <c:v>0</c:v>
                </c:pt>
                <c:pt idx="2262" formatCode="0%">
                  <c:v>0</c:v>
                </c:pt>
                <c:pt idx="2263" formatCode="0%">
                  <c:v>0</c:v>
                </c:pt>
                <c:pt idx="2264" formatCode="0%">
                  <c:v>0</c:v>
                </c:pt>
                <c:pt idx="2265" formatCode="0%">
                  <c:v>0</c:v>
                </c:pt>
                <c:pt idx="2266" formatCode="0%">
                  <c:v>0</c:v>
                </c:pt>
                <c:pt idx="2267" formatCode="0%">
                  <c:v>0.19184200000000001</c:v>
                </c:pt>
                <c:pt idx="2268" formatCode="0%">
                  <c:v>0</c:v>
                </c:pt>
                <c:pt idx="2269" formatCode="0%">
                  <c:v>0</c:v>
                </c:pt>
                <c:pt idx="2270" formatCode="0%">
                  <c:v>0</c:v>
                </c:pt>
                <c:pt idx="2271" formatCode="0%">
                  <c:v>0</c:v>
                </c:pt>
                <c:pt idx="2272" formatCode="0%">
                  <c:v>0</c:v>
                </c:pt>
                <c:pt idx="2273" formatCode="0%">
                  <c:v>0</c:v>
                </c:pt>
                <c:pt idx="2274" formatCode="0%">
                  <c:v>0</c:v>
                </c:pt>
                <c:pt idx="2275" formatCode="0%">
                  <c:v>0</c:v>
                </c:pt>
                <c:pt idx="2276" formatCode="0%">
                  <c:v>0</c:v>
                </c:pt>
                <c:pt idx="2277" formatCode="0%">
                  <c:v>0</c:v>
                </c:pt>
                <c:pt idx="2278" formatCode="0%">
                  <c:v>0</c:v>
                </c:pt>
                <c:pt idx="2279" formatCode="0%">
                  <c:v>0</c:v>
                </c:pt>
                <c:pt idx="2280" formatCode="0%">
                  <c:v>0</c:v>
                </c:pt>
                <c:pt idx="2281" formatCode="0%">
                  <c:v>0</c:v>
                </c:pt>
                <c:pt idx="2282" formatCode="0%">
                  <c:v>0</c:v>
                </c:pt>
                <c:pt idx="2283" formatCode="0%">
                  <c:v>0</c:v>
                </c:pt>
                <c:pt idx="2284" formatCode="0%">
                  <c:v>0</c:v>
                </c:pt>
                <c:pt idx="2285" formatCode="0%">
                  <c:v>0</c:v>
                </c:pt>
                <c:pt idx="2286" formatCode="0%">
                  <c:v>0</c:v>
                </c:pt>
                <c:pt idx="2287" formatCode="0%">
                  <c:v>0</c:v>
                </c:pt>
                <c:pt idx="2288" formatCode="0%">
                  <c:v>0</c:v>
                </c:pt>
                <c:pt idx="2289" formatCode="0%">
                  <c:v>0</c:v>
                </c:pt>
                <c:pt idx="2290" formatCode="0%">
                  <c:v>0</c:v>
                </c:pt>
                <c:pt idx="2291" formatCode="0%">
                  <c:v>0.32269399999999998</c:v>
                </c:pt>
                <c:pt idx="2292" formatCode="0%">
                  <c:v>0</c:v>
                </c:pt>
                <c:pt idx="2293" formatCode="0%">
                  <c:v>0</c:v>
                </c:pt>
                <c:pt idx="2294" formatCode="0%">
                  <c:v>0</c:v>
                </c:pt>
                <c:pt idx="2295" formatCode="0%">
                  <c:v>0</c:v>
                </c:pt>
                <c:pt idx="2296" formatCode="0%">
                  <c:v>0.40120899999999998</c:v>
                </c:pt>
                <c:pt idx="2297" formatCode="0%">
                  <c:v>0</c:v>
                </c:pt>
                <c:pt idx="2298" formatCode="0%">
                  <c:v>0</c:v>
                </c:pt>
                <c:pt idx="2299" formatCode="0%">
                  <c:v>0</c:v>
                </c:pt>
                <c:pt idx="2300" formatCode="0%">
                  <c:v>0</c:v>
                </c:pt>
                <c:pt idx="2301" formatCode="0%">
                  <c:v>0</c:v>
                </c:pt>
                <c:pt idx="2302" formatCode="0%">
                  <c:v>0</c:v>
                </c:pt>
                <c:pt idx="2303" formatCode="0%">
                  <c:v>0</c:v>
                </c:pt>
                <c:pt idx="2304" formatCode="0%">
                  <c:v>0</c:v>
                </c:pt>
                <c:pt idx="2305" formatCode="0%">
                  <c:v>0</c:v>
                </c:pt>
                <c:pt idx="2306" formatCode="0%">
                  <c:v>0</c:v>
                </c:pt>
                <c:pt idx="2307" formatCode="0%">
                  <c:v>0</c:v>
                </c:pt>
                <c:pt idx="2308" formatCode="0%">
                  <c:v>0</c:v>
                </c:pt>
                <c:pt idx="2309" formatCode="0%">
                  <c:v>0</c:v>
                </c:pt>
                <c:pt idx="2310" formatCode="0%">
                  <c:v>0</c:v>
                </c:pt>
                <c:pt idx="2311" formatCode="0%">
                  <c:v>0</c:v>
                </c:pt>
                <c:pt idx="2312" formatCode="0%">
                  <c:v>0</c:v>
                </c:pt>
                <c:pt idx="2313" formatCode="0%">
                  <c:v>0</c:v>
                </c:pt>
                <c:pt idx="2314" formatCode="0%">
                  <c:v>0</c:v>
                </c:pt>
                <c:pt idx="2315" formatCode="0%">
                  <c:v>0</c:v>
                </c:pt>
                <c:pt idx="2316" formatCode="0%">
                  <c:v>0</c:v>
                </c:pt>
                <c:pt idx="2317" formatCode="0%">
                  <c:v>0</c:v>
                </c:pt>
                <c:pt idx="2318" formatCode="0%">
                  <c:v>0</c:v>
                </c:pt>
                <c:pt idx="2319" formatCode="0%">
                  <c:v>0</c:v>
                </c:pt>
                <c:pt idx="2320" formatCode="0%">
                  <c:v>0</c:v>
                </c:pt>
                <c:pt idx="2321" formatCode="0%">
                  <c:v>0</c:v>
                </c:pt>
                <c:pt idx="2322" formatCode="0%">
                  <c:v>0</c:v>
                </c:pt>
                <c:pt idx="2323" formatCode="0%">
                  <c:v>0</c:v>
                </c:pt>
                <c:pt idx="2324" formatCode="0%">
                  <c:v>0</c:v>
                </c:pt>
                <c:pt idx="2325" formatCode="0%">
                  <c:v>0</c:v>
                </c:pt>
                <c:pt idx="2326" formatCode="0%">
                  <c:v>0</c:v>
                </c:pt>
                <c:pt idx="2327" formatCode="0%">
                  <c:v>0</c:v>
                </c:pt>
                <c:pt idx="2328" formatCode="0%">
                  <c:v>0</c:v>
                </c:pt>
                <c:pt idx="2329" formatCode="0%">
                  <c:v>0</c:v>
                </c:pt>
                <c:pt idx="2330" formatCode="0%">
                  <c:v>0</c:v>
                </c:pt>
                <c:pt idx="2331" formatCode="0%">
                  <c:v>0</c:v>
                </c:pt>
                <c:pt idx="2332" formatCode="0%">
                  <c:v>0</c:v>
                </c:pt>
                <c:pt idx="2333" formatCode="0%">
                  <c:v>0</c:v>
                </c:pt>
                <c:pt idx="2334" formatCode="0%">
                  <c:v>0</c:v>
                </c:pt>
                <c:pt idx="2335" formatCode="0%">
                  <c:v>0</c:v>
                </c:pt>
                <c:pt idx="2336" formatCode="0%">
                  <c:v>0</c:v>
                </c:pt>
                <c:pt idx="2337" formatCode="0%">
                  <c:v>0</c:v>
                </c:pt>
                <c:pt idx="2338" formatCode="0%">
                  <c:v>0</c:v>
                </c:pt>
                <c:pt idx="2339" formatCode="0%">
                  <c:v>0</c:v>
                </c:pt>
                <c:pt idx="2340" formatCode="0%">
                  <c:v>0</c:v>
                </c:pt>
                <c:pt idx="2341" formatCode="0%">
                  <c:v>0</c:v>
                </c:pt>
                <c:pt idx="2342" formatCode="0%">
                  <c:v>0</c:v>
                </c:pt>
                <c:pt idx="2343" formatCode="0%">
                  <c:v>0</c:v>
                </c:pt>
                <c:pt idx="2344" formatCode="0%">
                  <c:v>0</c:v>
                </c:pt>
                <c:pt idx="2345" formatCode="0%">
                  <c:v>0</c:v>
                </c:pt>
                <c:pt idx="2346" formatCode="0%">
                  <c:v>0</c:v>
                </c:pt>
                <c:pt idx="2347" formatCode="0%">
                  <c:v>0</c:v>
                </c:pt>
                <c:pt idx="2348" formatCode="0%">
                  <c:v>0</c:v>
                </c:pt>
                <c:pt idx="2349" formatCode="0%">
                  <c:v>0</c:v>
                </c:pt>
                <c:pt idx="2350" formatCode="0%">
                  <c:v>0</c:v>
                </c:pt>
                <c:pt idx="2351" formatCode="0%">
                  <c:v>0</c:v>
                </c:pt>
                <c:pt idx="2352" formatCode="0%">
                  <c:v>0</c:v>
                </c:pt>
                <c:pt idx="2353" formatCode="0%">
                  <c:v>0</c:v>
                </c:pt>
                <c:pt idx="2354" formatCode="0%">
                  <c:v>0</c:v>
                </c:pt>
                <c:pt idx="2355" formatCode="0%">
                  <c:v>0</c:v>
                </c:pt>
                <c:pt idx="2356" formatCode="0%">
                  <c:v>0</c:v>
                </c:pt>
                <c:pt idx="2357" formatCode="0%">
                  <c:v>0</c:v>
                </c:pt>
                <c:pt idx="2358" formatCode="0%">
                  <c:v>0</c:v>
                </c:pt>
                <c:pt idx="2359" formatCode="0%">
                  <c:v>0</c:v>
                </c:pt>
                <c:pt idx="2360" formatCode="0%">
                  <c:v>0.47888500000000001</c:v>
                </c:pt>
                <c:pt idx="2361" formatCode="0%">
                  <c:v>0.26841799999999999</c:v>
                </c:pt>
                <c:pt idx="2362" formatCode="0%">
                  <c:v>0</c:v>
                </c:pt>
                <c:pt idx="2363" formatCode="0%">
                  <c:v>0</c:v>
                </c:pt>
                <c:pt idx="2364" formatCode="0%">
                  <c:v>0</c:v>
                </c:pt>
                <c:pt idx="2365" formatCode="0%">
                  <c:v>0</c:v>
                </c:pt>
                <c:pt idx="2366" formatCode="0%">
                  <c:v>0</c:v>
                </c:pt>
                <c:pt idx="2367" formatCode="0%">
                  <c:v>0</c:v>
                </c:pt>
                <c:pt idx="2368" formatCode="0%">
                  <c:v>0</c:v>
                </c:pt>
                <c:pt idx="2369" formatCode="0%">
                  <c:v>0</c:v>
                </c:pt>
                <c:pt idx="2370" formatCode="0%">
                  <c:v>0</c:v>
                </c:pt>
                <c:pt idx="2371" formatCode="0%">
                  <c:v>0</c:v>
                </c:pt>
                <c:pt idx="2372" formatCode="0%">
                  <c:v>0</c:v>
                </c:pt>
                <c:pt idx="2373" formatCode="0%">
                  <c:v>0</c:v>
                </c:pt>
                <c:pt idx="2374" formatCode="0%">
                  <c:v>0</c:v>
                </c:pt>
                <c:pt idx="2375" formatCode="0%">
                  <c:v>0</c:v>
                </c:pt>
                <c:pt idx="2376" formatCode="0%">
                  <c:v>0</c:v>
                </c:pt>
                <c:pt idx="2377" formatCode="0%">
                  <c:v>0</c:v>
                </c:pt>
                <c:pt idx="2378" formatCode="0%">
                  <c:v>0</c:v>
                </c:pt>
                <c:pt idx="2379" formatCode="0%">
                  <c:v>0</c:v>
                </c:pt>
                <c:pt idx="2380" formatCode="0%">
                  <c:v>0</c:v>
                </c:pt>
                <c:pt idx="2381" formatCode="0%">
                  <c:v>0</c:v>
                </c:pt>
                <c:pt idx="2382" formatCode="0%">
                  <c:v>0</c:v>
                </c:pt>
                <c:pt idx="2383" formatCode="0%">
                  <c:v>0</c:v>
                </c:pt>
                <c:pt idx="2384" formatCode="0%">
                  <c:v>0</c:v>
                </c:pt>
                <c:pt idx="2385" formatCode="0%">
                  <c:v>0</c:v>
                </c:pt>
                <c:pt idx="2386" formatCode="0%">
                  <c:v>0</c:v>
                </c:pt>
                <c:pt idx="2387" formatCode="0%">
                  <c:v>0</c:v>
                </c:pt>
                <c:pt idx="2388" formatCode="0%">
                  <c:v>0</c:v>
                </c:pt>
                <c:pt idx="2389" formatCode="0%">
                  <c:v>0</c:v>
                </c:pt>
                <c:pt idx="2390" formatCode="0%">
                  <c:v>0</c:v>
                </c:pt>
                <c:pt idx="2391" formatCode="0%">
                  <c:v>0</c:v>
                </c:pt>
                <c:pt idx="2392" formatCode="0%">
                  <c:v>0</c:v>
                </c:pt>
                <c:pt idx="2393" formatCode="0%">
                  <c:v>0</c:v>
                </c:pt>
                <c:pt idx="2394" formatCode="0%">
                  <c:v>0</c:v>
                </c:pt>
                <c:pt idx="2395" formatCode="0%">
                  <c:v>0</c:v>
                </c:pt>
                <c:pt idx="2396" formatCode="0%">
                  <c:v>7.6123999999999997E-2</c:v>
                </c:pt>
                <c:pt idx="2397" formatCode="0%">
                  <c:v>0</c:v>
                </c:pt>
                <c:pt idx="2398" formatCode="0%">
                  <c:v>0</c:v>
                </c:pt>
                <c:pt idx="2399" formatCode="0%">
                  <c:v>2.3661729999999999</c:v>
                </c:pt>
                <c:pt idx="2400" formatCode="0%">
                  <c:v>0</c:v>
                </c:pt>
                <c:pt idx="2401" formatCode="0%">
                  <c:v>0</c:v>
                </c:pt>
                <c:pt idx="2402" formatCode="0%">
                  <c:v>0.113848</c:v>
                </c:pt>
                <c:pt idx="2403" formatCode="0%">
                  <c:v>0</c:v>
                </c:pt>
                <c:pt idx="2404" formatCode="0%">
                  <c:v>0</c:v>
                </c:pt>
                <c:pt idx="2405" formatCode="0%">
                  <c:v>0</c:v>
                </c:pt>
                <c:pt idx="2406" formatCode="0%">
                  <c:v>0</c:v>
                </c:pt>
                <c:pt idx="2407" formatCode="0%">
                  <c:v>0</c:v>
                </c:pt>
                <c:pt idx="2408" formatCode="0%">
                  <c:v>0</c:v>
                </c:pt>
                <c:pt idx="2409" formatCode="0%">
                  <c:v>0</c:v>
                </c:pt>
                <c:pt idx="2410" formatCode="0%">
                  <c:v>0</c:v>
                </c:pt>
                <c:pt idx="2411" formatCode="0%">
                  <c:v>0</c:v>
                </c:pt>
                <c:pt idx="2412" formatCode="0%">
                  <c:v>0</c:v>
                </c:pt>
                <c:pt idx="2413" formatCode="0%">
                  <c:v>0</c:v>
                </c:pt>
                <c:pt idx="2414" formatCode="0%">
                  <c:v>0</c:v>
                </c:pt>
                <c:pt idx="2415" formatCode="0%">
                  <c:v>0</c:v>
                </c:pt>
                <c:pt idx="2416" formatCode="0%">
                  <c:v>0</c:v>
                </c:pt>
                <c:pt idx="2417" formatCode="0%">
                  <c:v>0</c:v>
                </c:pt>
                <c:pt idx="2418" formatCode="0%">
                  <c:v>0</c:v>
                </c:pt>
                <c:pt idx="2419" formatCode="0%">
                  <c:v>0</c:v>
                </c:pt>
                <c:pt idx="2420" formatCode="0%">
                  <c:v>0</c:v>
                </c:pt>
                <c:pt idx="2421" formatCode="0%">
                  <c:v>0</c:v>
                </c:pt>
                <c:pt idx="2422" formatCode="0%">
                  <c:v>0</c:v>
                </c:pt>
                <c:pt idx="2423" formatCode="0%">
                  <c:v>0</c:v>
                </c:pt>
                <c:pt idx="2424" formatCode="0%">
                  <c:v>0.158447</c:v>
                </c:pt>
                <c:pt idx="2425" formatCode="0%">
                  <c:v>0</c:v>
                </c:pt>
                <c:pt idx="2426" formatCode="0%">
                  <c:v>0</c:v>
                </c:pt>
                <c:pt idx="2427" formatCode="0%">
                  <c:v>0</c:v>
                </c:pt>
                <c:pt idx="2428" formatCode="0%">
                  <c:v>0</c:v>
                </c:pt>
                <c:pt idx="2429" formatCode="0%">
                  <c:v>0</c:v>
                </c:pt>
                <c:pt idx="2430" formatCode="0%">
                  <c:v>0</c:v>
                </c:pt>
                <c:pt idx="2431" formatCode="0%">
                  <c:v>0</c:v>
                </c:pt>
                <c:pt idx="2432" formatCode="0%">
                  <c:v>0</c:v>
                </c:pt>
                <c:pt idx="2433" formatCode="0%">
                  <c:v>0</c:v>
                </c:pt>
                <c:pt idx="2434" formatCode="0%">
                  <c:v>0</c:v>
                </c:pt>
                <c:pt idx="2435" formatCode="0%">
                  <c:v>0</c:v>
                </c:pt>
                <c:pt idx="2436" formatCode="0%">
                  <c:v>0</c:v>
                </c:pt>
                <c:pt idx="2437" formatCode="0%">
                  <c:v>0</c:v>
                </c:pt>
                <c:pt idx="2438" formatCode="0%">
                  <c:v>0</c:v>
                </c:pt>
                <c:pt idx="2439" formatCode="0%">
                  <c:v>0</c:v>
                </c:pt>
                <c:pt idx="2440" formatCode="0%">
                  <c:v>0</c:v>
                </c:pt>
                <c:pt idx="2441" formatCode="0%">
                  <c:v>0</c:v>
                </c:pt>
                <c:pt idx="2442" formatCode="0%">
                  <c:v>0</c:v>
                </c:pt>
                <c:pt idx="2443" formatCode="0%">
                  <c:v>0</c:v>
                </c:pt>
                <c:pt idx="2444" formatCode="0%">
                  <c:v>0</c:v>
                </c:pt>
                <c:pt idx="2445" formatCode="0%">
                  <c:v>0</c:v>
                </c:pt>
                <c:pt idx="2446" formatCode="0%">
                  <c:v>0</c:v>
                </c:pt>
                <c:pt idx="2447" formatCode="0%">
                  <c:v>0</c:v>
                </c:pt>
                <c:pt idx="2448" formatCode="0%">
                  <c:v>0</c:v>
                </c:pt>
                <c:pt idx="2449" formatCode="0%">
                  <c:v>0</c:v>
                </c:pt>
                <c:pt idx="2450" formatCode="0%">
                  <c:v>0</c:v>
                </c:pt>
                <c:pt idx="2451" formatCode="0%">
                  <c:v>0</c:v>
                </c:pt>
                <c:pt idx="2452" formatCode="0%">
                  <c:v>0</c:v>
                </c:pt>
                <c:pt idx="2453" formatCode="0%">
                  <c:v>0</c:v>
                </c:pt>
                <c:pt idx="2454" formatCode="0%">
                  <c:v>0</c:v>
                </c:pt>
                <c:pt idx="2455" formatCode="0%">
                  <c:v>0</c:v>
                </c:pt>
                <c:pt idx="2456" formatCode="0%">
                  <c:v>0</c:v>
                </c:pt>
                <c:pt idx="2457" formatCode="0%">
                  <c:v>0</c:v>
                </c:pt>
                <c:pt idx="2458" formatCode="0%">
                  <c:v>0</c:v>
                </c:pt>
                <c:pt idx="2459" formatCode="0%">
                  <c:v>0</c:v>
                </c:pt>
                <c:pt idx="2460" formatCode="0%">
                  <c:v>0</c:v>
                </c:pt>
                <c:pt idx="2461" formatCode="0%">
                  <c:v>0</c:v>
                </c:pt>
                <c:pt idx="2462" formatCode="0%">
                  <c:v>0</c:v>
                </c:pt>
                <c:pt idx="2463" formatCode="0%">
                  <c:v>0</c:v>
                </c:pt>
                <c:pt idx="2464" formatCode="0%">
                  <c:v>0</c:v>
                </c:pt>
                <c:pt idx="2465" formatCode="0%">
                  <c:v>0</c:v>
                </c:pt>
                <c:pt idx="2466" formatCode="0%">
                  <c:v>0</c:v>
                </c:pt>
                <c:pt idx="2467" formatCode="0%">
                  <c:v>0</c:v>
                </c:pt>
                <c:pt idx="2468" formatCode="0%">
                  <c:v>0.43208199999999997</c:v>
                </c:pt>
                <c:pt idx="2469" formatCode="0%">
                  <c:v>0</c:v>
                </c:pt>
                <c:pt idx="2470" formatCode="0%">
                  <c:v>0</c:v>
                </c:pt>
                <c:pt idx="2471" formatCode="0%">
                  <c:v>0</c:v>
                </c:pt>
                <c:pt idx="2472" formatCode="0%">
                  <c:v>0</c:v>
                </c:pt>
                <c:pt idx="2473" formatCode="0%">
                  <c:v>0</c:v>
                </c:pt>
                <c:pt idx="2474" formatCode="0%">
                  <c:v>0.120466</c:v>
                </c:pt>
                <c:pt idx="2475" formatCode="0%">
                  <c:v>0</c:v>
                </c:pt>
                <c:pt idx="2476" formatCode="0%">
                  <c:v>0</c:v>
                </c:pt>
                <c:pt idx="2477" formatCode="0%">
                  <c:v>0</c:v>
                </c:pt>
                <c:pt idx="2478" formatCode="0%">
                  <c:v>0</c:v>
                </c:pt>
                <c:pt idx="2479" formatCode="0%">
                  <c:v>0</c:v>
                </c:pt>
                <c:pt idx="2480" formatCode="0%">
                  <c:v>0</c:v>
                </c:pt>
                <c:pt idx="2481" formatCode="0%">
                  <c:v>0</c:v>
                </c:pt>
                <c:pt idx="2482" formatCode="0%">
                  <c:v>0</c:v>
                </c:pt>
                <c:pt idx="2483" formatCode="0%">
                  <c:v>0</c:v>
                </c:pt>
                <c:pt idx="2484" formatCode="0%">
                  <c:v>0</c:v>
                </c:pt>
                <c:pt idx="2485" formatCode="0%">
                  <c:v>0</c:v>
                </c:pt>
                <c:pt idx="2486" formatCode="0%">
                  <c:v>0</c:v>
                </c:pt>
                <c:pt idx="2487" formatCode="0%">
                  <c:v>0</c:v>
                </c:pt>
                <c:pt idx="2488" formatCode="0%">
                  <c:v>0</c:v>
                </c:pt>
                <c:pt idx="2489" formatCode="0%">
                  <c:v>0</c:v>
                </c:pt>
                <c:pt idx="2490" formatCode="0%">
                  <c:v>0</c:v>
                </c:pt>
                <c:pt idx="2491" formatCode="0%">
                  <c:v>0</c:v>
                </c:pt>
                <c:pt idx="2492" formatCode="0%">
                  <c:v>0</c:v>
                </c:pt>
                <c:pt idx="2493" formatCode="0%">
                  <c:v>0</c:v>
                </c:pt>
                <c:pt idx="2494" formatCode="0%">
                  <c:v>0</c:v>
                </c:pt>
                <c:pt idx="2495" formatCode="0%">
                  <c:v>0</c:v>
                </c:pt>
                <c:pt idx="2496" formatCode="0%">
                  <c:v>0</c:v>
                </c:pt>
                <c:pt idx="2497" formatCode="0%">
                  <c:v>0</c:v>
                </c:pt>
                <c:pt idx="2498" formatCode="0%">
                  <c:v>0</c:v>
                </c:pt>
                <c:pt idx="2499" formatCode="0%">
                  <c:v>0</c:v>
                </c:pt>
                <c:pt idx="2500" formatCode="0%">
                  <c:v>0</c:v>
                </c:pt>
                <c:pt idx="2501" formatCode="0%">
                  <c:v>0</c:v>
                </c:pt>
                <c:pt idx="2502" formatCode="0%">
                  <c:v>0</c:v>
                </c:pt>
                <c:pt idx="2503" formatCode="0%">
                  <c:v>0</c:v>
                </c:pt>
                <c:pt idx="2504" formatCode="0%">
                  <c:v>0</c:v>
                </c:pt>
                <c:pt idx="2505" formatCode="0%">
                  <c:v>0</c:v>
                </c:pt>
                <c:pt idx="2506" formatCode="0%">
                  <c:v>0</c:v>
                </c:pt>
                <c:pt idx="2507" formatCode="0%">
                  <c:v>0</c:v>
                </c:pt>
                <c:pt idx="2508" formatCode="0%">
                  <c:v>0</c:v>
                </c:pt>
                <c:pt idx="2509" formatCode="0%">
                  <c:v>0</c:v>
                </c:pt>
                <c:pt idx="2510" formatCode="0%">
                  <c:v>0</c:v>
                </c:pt>
                <c:pt idx="2511" formatCode="0%">
                  <c:v>0</c:v>
                </c:pt>
                <c:pt idx="2512" formatCode="0%">
                  <c:v>0</c:v>
                </c:pt>
                <c:pt idx="2513" formatCode="0%">
                  <c:v>0</c:v>
                </c:pt>
                <c:pt idx="2514" formatCode="0%">
                  <c:v>0</c:v>
                </c:pt>
                <c:pt idx="2515" formatCode="0%">
                  <c:v>0</c:v>
                </c:pt>
                <c:pt idx="2516" formatCode="0%">
                  <c:v>9.7579999999999986E-2</c:v>
                </c:pt>
                <c:pt idx="2517" formatCode="0%">
                  <c:v>0</c:v>
                </c:pt>
                <c:pt idx="2518" formatCode="0%">
                  <c:v>0.25035399999999997</c:v>
                </c:pt>
                <c:pt idx="2519" formatCode="0%">
                  <c:v>0</c:v>
                </c:pt>
                <c:pt idx="2520" formatCode="0%">
                  <c:v>0</c:v>
                </c:pt>
                <c:pt idx="2521" formatCode="0%">
                  <c:v>7.0440000000000003E-2</c:v>
                </c:pt>
                <c:pt idx="2522" formatCode="0%">
                  <c:v>0</c:v>
                </c:pt>
                <c:pt idx="2523" formatCode="0%">
                  <c:v>0</c:v>
                </c:pt>
                <c:pt idx="2524" formatCode="0%">
                  <c:v>0</c:v>
                </c:pt>
                <c:pt idx="2525" formatCode="0%">
                  <c:v>0</c:v>
                </c:pt>
                <c:pt idx="2526" formatCode="0%">
                  <c:v>0</c:v>
                </c:pt>
                <c:pt idx="2527" formatCode="0%">
                  <c:v>0</c:v>
                </c:pt>
                <c:pt idx="2528" formatCode="0%">
                  <c:v>0</c:v>
                </c:pt>
                <c:pt idx="2529" formatCode="0%">
                  <c:v>0</c:v>
                </c:pt>
                <c:pt idx="2530" formatCode="0%">
                  <c:v>0</c:v>
                </c:pt>
                <c:pt idx="2531" formatCode="0%">
                  <c:v>0</c:v>
                </c:pt>
                <c:pt idx="2532" formatCode="0%">
                  <c:v>0</c:v>
                </c:pt>
                <c:pt idx="2533" formatCode="0%">
                  <c:v>0</c:v>
                </c:pt>
                <c:pt idx="2534" formatCode="0%">
                  <c:v>0</c:v>
                </c:pt>
                <c:pt idx="2535" formatCode="0%">
                  <c:v>0</c:v>
                </c:pt>
                <c:pt idx="2536" formatCode="0%">
                  <c:v>0</c:v>
                </c:pt>
                <c:pt idx="2537" formatCode="0%">
                  <c:v>0</c:v>
                </c:pt>
                <c:pt idx="2538" formatCode="0%">
                  <c:v>0</c:v>
                </c:pt>
                <c:pt idx="2539" formatCode="0%">
                  <c:v>0</c:v>
                </c:pt>
                <c:pt idx="2540" formatCode="0%">
                  <c:v>0</c:v>
                </c:pt>
                <c:pt idx="2541" formatCode="0%">
                  <c:v>0</c:v>
                </c:pt>
                <c:pt idx="2542" formatCode="0%">
                  <c:v>0</c:v>
                </c:pt>
                <c:pt idx="2543" formatCode="0%">
                  <c:v>0</c:v>
                </c:pt>
                <c:pt idx="2544" formatCode="0%">
                  <c:v>0</c:v>
                </c:pt>
                <c:pt idx="2545" formatCode="0%">
                  <c:v>0</c:v>
                </c:pt>
                <c:pt idx="2546" formatCode="0%">
                  <c:v>0</c:v>
                </c:pt>
                <c:pt idx="2547" formatCode="0%">
                  <c:v>0</c:v>
                </c:pt>
                <c:pt idx="2548" formatCode="0%">
                  <c:v>0</c:v>
                </c:pt>
                <c:pt idx="2549" formatCode="0%">
                  <c:v>0</c:v>
                </c:pt>
                <c:pt idx="2550" formatCode="0%">
                  <c:v>0</c:v>
                </c:pt>
                <c:pt idx="2551" formatCode="0%">
                  <c:v>0</c:v>
                </c:pt>
                <c:pt idx="2552" formatCode="0%">
                  <c:v>0</c:v>
                </c:pt>
                <c:pt idx="2553" formatCode="0%">
                  <c:v>0</c:v>
                </c:pt>
                <c:pt idx="2554" formatCode="0%">
                  <c:v>0</c:v>
                </c:pt>
                <c:pt idx="2555" formatCode="0%">
                  <c:v>0</c:v>
                </c:pt>
                <c:pt idx="2556" formatCode="0%">
                  <c:v>0</c:v>
                </c:pt>
                <c:pt idx="2557" formatCode="0%">
                  <c:v>0</c:v>
                </c:pt>
                <c:pt idx="2558" formatCode="0%">
                  <c:v>0</c:v>
                </c:pt>
                <c:pt idx="2559" formatCode="0%">
                  <c:v>0</c:v>
                </c:pt>
                <c:pt idx="2560" formatCode="0%">
                  <c:v>0</c:v>
                </c:pt>
                <c:pt idx="2561" formatCode="0%">
                  <c:v>0</c:v>
                </c:pt>
                <c:pt idx="2562" formatCode="0%">
                  <c:v>0</c:v>
                </c:pt>
                <c:pt idx="2563" formatCode="0%">
                  <c:v>0</c:v>
                </c:pt>
                <c:pt idx="2564" formatCode="0%">
                  <c:v>0</c:v>
                </c:pt>
                <c:pt idx="2565" formatCode="0%">
                  <c:v>0</c:v>
                </c:pt>
                <c:pt idx="2566" formatCode="0%">
                  <c:v>0</c:v>
                </c:pt>
                <c:pt idx="2567" formatCode="0%">
                  <c:v>0</c:v>
                </c:pt>
                <c:pt idx="2568" formatCode="0%">
                  <c:v>0</c:v>
                </c:pt>
                <c:pt idx="2569" formatCode="0%">
                  <c:v>0</c:v>
                </c:pt>
                <c:pt idx="2570" formatCode="0%">
                  <c:v>7.3204000000000005E-2</c:v>
                </c:pt>
                <c:pt idx="2571" formatCode="0%">
                  <c:v>0.58379100000000006</c:v>
                </c:pt>
                <c:pt idx="2572" formatCode="0%">
                  <c:v>0</c:v>
                </c:pt>
                <c:pt idx="2573" formatCode="0%">
                  <c:v>0</c:v>
                </c:pt>
                <c:pt idx="2574" formatCode="0%">
                  <c:v>0</c:v>
                </c:pt>
                <c:pt idx="2575" formatCode="0%">
                  <c:v>0</c:v>
                </c:pt>
                <c:pt idx="2576" formatCode="0%">
                  <c:v>0</c:v>
                </c:pt>
                <c:pt idx="2577" formatCode="0%">
                  <c:v>0</c:v>
                </c:pt>
                <c:pt idx="2578" formatCode="0%">
                  <c:v>0</c:v>
                </c:pt>
                <c:pt idx="2579" formatCode="0%">
                  <c:v>0</c:v>
                </c:pt>
                <c:pt idx="2580" formatCode="0%">
                  <c:v>0</c:v>
                </c:pt>
                <c:pt idx="2581" formatCode="0%">
                  <c:v>0</c:v>
                </c:pt>
                <c:pt idx="2582" formatCode="0%">
                  <c:v>0</c:v>
                </c:pt>
                <c:pt idx="2583" formatCode="0%">
                  <c:v>0</c:v>
                </c:pt>
                <c:pt idx="2584" formatCode="0%">
                  <c:v>0</c:v>
                </c:pt>
                <c:pt idx="2585" formatCode="0%">
                  <c:v>0</c:v>
                </c:pt>
                <c:pt idx="2586" formatCode="0%">
                  <c:v>0</c:v>
                </c:pt>
                <c:pt idx="2587" formatCode="0%">
                  <c:v>0</c:v>
                </c:pt>
                <c:pt idx="2588" formatCode="0%">
                  <c:v>0</c:v>
                </c:pt>
                <c:pt idx="2589" formatCode="0%">
                  <c:v>0</c:v>
                </c:pt>
                <c:pt idx="2590" formatCode="0%">
                  <c:v>0</c:v>
                </c:pt>
                <c:pt idx="2591" formatCode="0%">
                  <c:v>0</c:v>
                </c:pt>
                <c:pt idx="2592" formatCode="0%">
                  <c:v>0</c:v>
                </c:pt>
                <c:pt idx="2593" formatCode="0%">
                  <c:v>0</c:v>
                </c:pt>
                <c:pt idx="2594" formatCode="0%">
                  <c:v>0</c:v>
                </c:pt>
                <c:pt idx="2595" formatCode="0%">
                  <c:v>0</c:v>
                </c:pt>
                <c:pt idx="2596" formatCode="0%">
                  <c:v>0</c:v>
                </c:pt>
                <c:pt idx="2597" formatCode="0%">
                  <c:v>0</c:v>
                </c:pt>
                <c:pt idx="2598" formatCode="0%">
                  <c:v>0</c:v>
                </c:pt>
                <c:pt idx="2599" formatCode="0%">
                  <c:v>0</c:v>
                </c:pt>
                <c:pt idx="2600" formatCode="0%">
                  <c:v>0</c:v>
                </c:pt>
                <c:pt idx="2601" formatCode="0%">
                  <c:v>0</c:v>
                </c:pt>
                <c:pt idx="2602" formatCode="0%">
                  <c:v>0</c:v>
                </c:pt>
                <c:pt idx="2603" formatCode="0%">
                  <c:v>3.1315000000000003E-2</c:v>
                </c:pt>
                <c:pt idx="2604" formatCode="0%">
                  <c:v>0</c:v>
                </c:pt>
                <c:pt idx="2605" formatCode="0%">
                  <c:v>0</c:v>
                </c:pt>
                <c:pt idx="2606" formatCode="0%">
                  <c:v>0</c:v>
                </c:pt>
                <c:pt idx="2607" formatCode="0%">
                  <c:v>0</c:v>
                </c:pt>
                <c:pt idx="2608" formatCode="0%">
                  <c:v>0</c:v>
                </c:pt>
                <c:pt idx="2609" formatCode="0%">
                  <c:v>0</c:v>
                </c:pt>
                <c:pt idx="2610" formatCode="0%">
                  <c:v>0</c:v>
                </c:pt>
                <c:pt idx="2611" formatCode="0%">
                  <c:v>0</c:v>
                </c:pt>
                <c:pt idx="2612" formatCode="0%">
                  <c:v>0</c:v>
                </c:pt>
                <c:pt idx="2613" formatCode="0%">
                  <c:v>0</c:v>
                </c:pt>
                <c:pt idx="2614" formatCode="0%">
                  <c:v>0</c:v>
                </c:pt>
                <c:pt idx="2615" formatCode="0%">
                  <c:v>0</c:v>
                </c:pt>
                <c:pt idx="2616" formatCode="0%">
                  <c:v>0</c:v>
                </c:pt>
                <c:pt idx="2617" formatCode="0%">
                  <c:v>0</c:v>
                </c:pt>
                <c:pt idx="2618" formatCode="0%">
                  <c:v>0</c:v>
                </c:pt>
                <c:pt idx="2619" formatCode="0%">
                  <c:v>0</c:v>
                </c:pt>
                <c:pt idx="2620" formatCode="0%">
                  <c:v>0</c:v>
                </c:pt>
                <c:pt idx="2621" formatCode="0%">
                  <c:v>0</c:v>
                </c:pt>
                <c:pt idx="2622" formatCode="0%">
                  <c:v>0</c:v>
                </c:pt>
                <c:pt idx="2623" formatCode="0%">
                  <c:v>0</c:v>
                </c:pt>
                <c:pt idx="2624" formatCode="0%">
                  <c:v>0</c:v>
                </c:pt>
                <c:pt idx="2625" formatCode="0%">
                  <c:v>0</c:v>
                </c:pt>
                <c:pt idx="2626" formatCode="0%">
                  <c:v>0</c:v>
                </c:pt>
                <c:pt idx="2627" formatCode="0%">
                  <c:v>0</c:v>
                </c:pt>
                <c:pt idx="2628" formatCode="0%">
                  <c:v>0</c:v>
                </c:pt>
                <c:pt idx="2629" formatCode="0%">
                  <c:v>0</c:v>
                </c:pt>
                <c:pt idx="2630" formatCode="0%">
                  <c:v>0</c:v>
                </c:pt>
                <c:pt idx="2631" formatCode="0%">
                  <c:v>0</c:v>
                </c:pt>
                <c:pt idx="2632" formatCode="0%">
                  <c:v>0</c:v>
                </c:pt>
                <c:pt idx="2633" formatCode="0%">
                  <c:v>0</c:v>
                </c:pt>
                <c:pt idx="2634" formatCode="0%">
                  <c:v>0</c:v>
                </c:pt>
                <c:pt idx="2635" formatCode="0%">
                  <c:v>0</c:v>
                </c:pt>
                <c:pt idx="2636" formatCode="0%">
                  <c:v>0</c:v>
                </c:pt>
                <c:pt idx="2637" formatCode="0%">
                  <c:v>0</c:v>
                </c:pt>
                <c:pt idx="2638" formatCode="0%">
                  <c:v>0</c:v>
                </c:pt>
                <c:pt idx="2639" formatCode="0%">
                  <c:v>0</c:v>
                </c:pt>
                <c:pt idx="2640" formatCode="0%">
                  <c:v>0</c:v>
                </c:pt>
                <c:pt idx="2641" formatCode="0%">
                  <c:v>0</c:v>
                </c:pt>
                <c:pt idx="2642" formatCode="0%">
                  <c:v>0</c:v>
                </c:pt>
                <c:pt idx="2643" formatCode="0%">
                  <c:v>0</c:v>
                </c:pt>
                <c:pt idx="2644" formatCode="0%">
                  <c:v>0</c:v>
                </c:pt>
                <c:pt idx="2645" formatCode="0%">
                  <c:v>0</c:v>
                </c:pt>
                <c:pt idx="2646" formatCode="0%">
                  <c:v>0</c:v>
                </c:pt>
                <c:pt idx="2647" formatCode="0%">
                  <c:v>0</c:v>
                </c:pt>
                <c:pt idx="2648" formatCode="0%">
                  <c:v>0</c:v>
                </c:pt>
                <c:pt idx="2649" formatCode="0%">
                  <c:v>0</c:v>
                </c:pt>
                <c:pt idx="2650" formatCode="0%">
                  <c:v>0</c:v>
                </c:pt>
                <c:pt idx="2651" formatCode="0%">
                  <c:v>0</c:v>
                </c:pt>
                <c:pt idx="2652" formatCode="0%">
                  <c:v>0.107576</c:v>
                </c:pt>
                <c:pt idx="2653" formatCode="0%">
                  <c:v>0</c:v>
                </c:pt>
                <c:pt idx="2654" formatCode="0%">
                  <c:v>0</c:v>
                </c:pt>
                <c:pt idx="2655" formatCode="0%">
                  <c:v>0</c:v>
                </c:pt>
                <c:pt idx="2656" formatCode="0%">
                  <c:v>0</c:v>
                </c:pt>
                <c:pt idx="2657" formatCode="0%">
                  <c:v>0</c:v>
                </c:pt>
                <c:pt idx="2658" formatCode="0%">
                  <c:v>0</c:v>
                </c:pt>
                <c:pt idx="2659" formatCode="0%">
                  <c:v>0</c:v>
                </c:pt>
                <c:pt idx="2660" formatCode="0%">
                  <c:v>0</c:v>
                </c:pt>
                <c:pt idx="2661" formatCode="0%">
                  <c:v>0</c:v>
                </c:pt>
                <c:pt idx="2662" formatCode="0%">
                  <c:v>0</c:v>
                </c:pt>
                <c:pt idx="2663" formatCode="0%">
                  <c:v>0</c:v>
                </c:pt>
                <c:pt idx="2664" formatCode="0%">
                  <c:v>0</c:v>
                </c:pt>
                <c:pt idx="2665" formatCode="0%">
                  <c:v>0</c:v>
                </c:pt>
                <c:pt idx="2666" formatCode="0%">
                  <c:v>0</c:v>
                </c:pt>
                <c:pt idx="2667" formatCode="0%">
                  <c:v>0</c:v>
                </c:pt>
                <c:pt idx="2668" formatCode="0%">
                  <c:v>0</c:v>
                </c:pt>
                <c:pt idx="2669" formatCode="0%">
                  <c:v>0</c:v>
                </c:pt>
                <c:pt idx="2670" formatCode="0%">
                  <c:v>0</c:v>
                </c:pt>
                <c:pt idx="2671" formatCode="0%">
                  <c:v>0</c:v>
                </c:pt>
                <c:pt idx="2672" formatCode="0%">
                  <c:v>8.1904000000000005E-2</c:v>
                </c:pt>
                <c:pt idx="2673" formatCode="0%">
                  <c:v>0</c:v>
                </c:pt>
                <c:pt idx="2674" formatCode="0%">
                  <c:v>0</c:v>
                </c:pt>
                <c:pt idx="2675" formatCode="0%">
                  <c:v>0</c:v>
                </c:pt>
                <c:pt idx="2676" formatCode="0%">
                  <c:v>0</c:v>
                </c:pt>
                <c:pt idx="2677" formatCode="0%">
                  <c:v>0</c:v>
                </c:pt>
                <c:pt idx="2678" formatCode="0%">
                  <c:v>0</c:v>
                </c:pt>
                <c:pt idx="2679" formatCode="0%">
                  <c:v>0</c:v>
                </c:pt>
                <c:pt idx="2680" formatCode="0%">
                  <c:v>0</c:v>
                </c:pt>
                <c:pt idx="2681" formatCode="0%">
                  <c:v>0</c:v>
                </c:pt>
                <c:pt idx="2682" formatCode="0%">
                  <c:v>0</c:v>
                </c:pt>
                <c:pt idx="2683" formatCode="0%">
                  <c:v>0</c:v>
                </c:pt>
                <c:pt idx="2684" formatCode="0%">
                  <c:v>0</c:v>
                </c:pt>
                <c:pt idx="2685" formatCode="0%">
                  <c:v>0</c:v>
                </c:pt>
                <c:pt idx="2686" formatCode="0%">
                  <c:v>0</c:v>
                </c:pt>
                <c:pt idx="2687" formatCode="0%">
                  <c:v>0</c:v>
                </c:pt>
                <c:pt idx="2688" formatCode="0%">
                  <c:v>0</c:v>
                </c:pt>
                <c:pt idx="2689" formatCode="0%">
                  <c:v>0</c:v>
                </c:pt>
                <c:pt idx="2690" formatCode="0%">
                  <c:v>0</c:v>
                </c:pt>
                <c:pt idx="2691" formatCode="0%">
                  <c:v>0</c:v>
                </c:pt>
                <c:pt idx="2692" formatCode="0%">
                  <c:v>0</c:v>
                </c:pt>
                <c:pt idx="2693" formatCode="0%">
                  <c:v>0</c:v>
                </c:pt>
                <c:pt idx="2694" formatCode="0%">
                  <c:v>0</c:v>
                </c:pt>
                <c:pt idx="2695" formatCode="0%">
                  <c:v>0</c:v>
                </c:pt>
                <c:pt idx="2696" formatCode="0%">
                  <c:v>0</c:v>
                </c:pt>
                <c:pt idx="2697" formatCode="0%">
                  <c:v>0</c:v>
                </c:pt>
                <c:pt idx="2698" formatCode="0%">
                  <c:v>0</c:v>
                </c:pt>
                <c:pt idx="2699" formatCode="0%">
                  <c:v>0</c:v>
                </c:pt>
                <c:pt idx="2700" formatCode="0%">
                  <c:v>0</c:v>
                </c:pt>
                <c:pt idx="2701" formatCode="0%">
                  <c:v>0</c:v>
                </c:pt>
                <c:pt idx="2702" formatCode="0%">
                  <c:v>0</c:v>
                </c:pt>
                <c:pt idx="2703" formatCode="0%">
                  <c:v>0</c:v>
                </c:pt>
                <c:pt idx="2704" formatCode="0%">
                  <c:v>0</c:v>
                </c:pt>
                <c:pt idx="2705" formatCode="0%">
                  <c:v>0</c:v>
                </c:pt>
                <c:pt idx="2706" formatCode="0%">
                  <c:v>0</c:v>
                </c:pt>
                <c:pt idx="2707" formatCode="0%">
                  <c:v>0</c:v>
                </c:pt>
                <c:pt idx="2708" formatCode="0%">
                  <c:v>0</c:v>
                </c:pt>
                <c:pt idx="2709" formatCode="0%">
                  <c:v>0</c:v>
                </c:pt>
                <c:pt idx="2710" formatCode="0%">
                  <c:v>0</c:v>
                </c:pt>
                <c:pt idx="2711" formatCode="0%">
                  <c:v>0</c:v>
                </c:pt>
                <c:pt idx="2712" formatCode="0%">
                  <c:v>0</c:v>
                </c:pt>
                <c:pt idx="2713" formatCode="0%">
                  <c:v>0</c:v>
                </c:pt>
                <c:pt idx="2714" formatCode="0%">
                  <c:v>0</c:v>
                </c:pt>
                <c:pt idx="2715" formatCode="0%">
                  <c:v>0</c:v>
                </c:pt>
                <c:pt idx="2716" formatCode="0%">
                  <c:v>0</c:v>
                </c:pt>
                <c:pt idx="2717" formatCode="0%">
                  <c:v>0</c:v>
                </c:pt>
                <c:pt idx="2718" formatCode="0%">
                  <c:v>0</c:v>
                </c:pt>
                <c:pt idx="2719" formatCode="0%">
                  <c:v>0</c:v>
                </c:pt>
                <c:pt idx="2720" formatCode="0%">
                  <c:v>0</c:v>
                </c:pt>
                <c:pt idx="2721" formatCode="0%">
                  <c:v>0</c:v>
                </c:pt>
                <c:pt idx="2722" formatCode="0%">
                  <c:v>0</c:v>
                </c:pt>
                <c:pt idx="2723" formatCode="0%">
                  <c:v>0</c:v>
                </c:pt>
                <c:pt idx="2724" formatCode="0%">
                  <c:v>0</c:v>
                </c:pt>
                <c:pt idx="2725" formatCode="0%">
                  <c:v>0</c:v>
                </c:pt>
                <c:pt idx="2726" formatCode="0%">
                  <c:v>0</c:v>
                </c:pt>
                <c:pt idx="2727" formatCode="0%">
                  <c:v>0</c:v>
                </c:pt>
                <c:pt idx="2728" formatCode="0%">
                  <c:v>0</c:v>
                </c:pt>
                <c:pt idx="2729" formatCode="0%">
                  <c:v>0</c:v>
                </c:pt>
                <c:pt idx="2730" formatCode="0%">
                  <c:v>0</c:v>
                </c:pt>
                <c:pt idx="2731" formatCode="0%">
                  <c:v>0</c:v>
                </c:pt>
                <c:pt idx="2732" formatCode="0%">
                  <c:v>0</c:v>
                </c:pt>
                <c:pt idx="2733" formatCode="0%">
                  <c:v>0</c:v>
                </c:pt>
                <c:pt idx="2734" formatCode="0%">
                  <c:v>0</c:v>
                </c:pt>
                <c:pt idx="2735" formatCode="0%">
                  <c:v>0</c:v>
                </c:pt>
                <c:pt idx="2736" formatCode="0%">
                  <c:v>0</c:v>
                </c:pt>
                <c:pt idx="2737" formatCode="0%">
                  <c:v>0</c:v>
                </c:pt>
                <c:pt idx="2738" formatCode="0%">
                  <c:v>0</c:v>
                </c:pt>
                <c:pt idx="2739" formatCode="0%">
                  <c:v>0</c:v>
                </c:pt>
                <c:pt idx="2740" formatCode="0%">
                  <c:v>0</c:v>
                </c:pt>
                <c:pt idx="2741" formatCode="0%">
                  <c:v>0.11935800000000001</c:v>
                </c:pt>
                <c:pt idx="2742" formatCode="0%">
                  <c:v>0</c:v>
                </c:pt>
                <c:pt idx="2743" formatCode="0%">
                  <c:v>0</c:v>
                </c:pt>
                <c:pt idx="2744" formatCode="0%">
                  <c:v>0</c:v>
                </c:pt>
                <c:pt idx="2745" formatCode="0%">
                  <c:v>0</c:v>
                </c:pt>
                <c:pt idx="2746" formatCode="0%">
                  <c:v>0</c:v>
                </c:pt>
                <c:pt idx="2747" formatCode="0%">
                  <c:v>0</c:v>
                </c:pt>
                <c:pt idx="2748" formatCode="0%">
                  <c:v>0</c:v>
                </c:pt>
                <c:pt idx="2749" formatCode="0%">
                  <c:v>0</c:v>
                </c:pt>
                <c:pt idx="2750" formatCode="0%">
                  <c:v>0</c:v>
                </c:pt>
                <c:pt idx="2751" formatCode="0%">
                  <c:v>0</c:v>
                </c:pt>
                <c:pt idx="2752" formatCode="0%">
                  <c:v>0</c:v>
                </c:pt>
                <c:pt idx="2753" formatCode="0%">
                  <c:v>0</c:v>
                </c:pt>
                <c:pt idx="2754" formatCode="0%">
                  <c:v>0</c:v>
                </c:pt>
                <c:pt idx="2755" formatCode="0%">
                  <c:v>0</c:v>
                </c:pt>
                <c:pt idx="2756" formatCode="0%">
                  <c:v>0</c:v>
                </c:pt>
                <c:pt idx="2757" formatCode="0%">
                  <c:v>0</c:v>
                </c:pt>
                <c:pt idx="2758" formatCode="0%">
                  <c:v>0</c:v>
                </c:pt>
                <c:pt idx="2759" formatCode="0%">
                  <c:v>0</c:v>
                </c:pt>
                <c:pt idx="2760" formatCode="0%">
                  <c:v>0</c:v>
                </c:pt>
                <c:pt idx="2761" formatCode="0%">
                  <c:v>0</c:v>
                </c:pt>
                <c:pt idx="2762" formatCode="0%">
                  <c:v>0</c:v>
                </c:pt>
                <c:pt idx="2763" formatCode="0%">
                  <c:v>0</c:v>
                </c:pt>
                <c:pt idx="2764" formatCode="0%">
                  <c:v>0</c:v>
                </c:pt>
                <c:pt idx="2765" formatCode="0%">
                  <c:v>0</c:v>
                </c:pt>
                <c:pt idx="2766" formatCode="0%">
                  <c:v>0</c:v>
                </c:pt>
                <c:pt idx="2767" formatCode="0%">
                  <c:v>0</c:v>
                </c:pt>
                <c:pt idx="2768" formatCode="0%">
                  <c:v>0</c:v>
                </c:pt>
                <c:pt idx="2769" formatCode="0%">
                  <c:v>0</c:v>
                </c:pt>
                <c:pt idx="2770" formatCode="0%">
                  <c:v>0</c:v>
                </c:pt>
                <c:pt idx="2771" formatCode="0%">
                  <c:v>0</c:v>
                </c:pt>
                <c:pt idx="2772" formatCode="0%">
                  <c:v>0</c:v>
                </c:pt>
                <c:pt idx="2773" formatCode="0%">
                  <c:v>0</c:v>
                </c:pt>
                <c:pt idx="2774" formatCode="0%">
                  <c:v>0</c:v>
                </c:pt>
                <c:pt idx="2775" formatCode="0%">
                  <c:v>0</c:v>
                </c:pt>
                <c:pt idx="2776" formatCode="0%">
                  <c:v>0</c:v>
                </c:pt>
                <c:pt idx="2777" formatCode="0%">
                  <c:v>0</c:v>
                </c:pt>
                <c:pt idx="2778" formatCode="0%">
                  <c:v>0</c:v>
                </c:pt>
                <c:pt idx="2779" formatCode="0%">
                  <c:v>0</c:v>
                </c:pt>
                <c:pt idx="2780" formatCode="0%">
                  <c:v>0</c:v>
                </c:pt>
                <c:pt idx="2781" formatCode="0%">
                  <c:v>0</c:v>
                </c:pt>
                <c:pt idx="2782" formatCode="0%">
                  <c:v>0</c:v>
                </c:pt>
                <c:pt idx="2783" formatCode="0%">
                  <c:v>0</c:v>
                </c:pt>
                <c:pt idx="2784" formatCode="0%">
                  <c:v>0</c:v>
                </c:pt>
                <c:pt idx="2785" formatCode="0%">
                  <c:v>0</c:v>
                </c:pt>
                <c:pt idx="2786" formatCode="0%">
                  <c:v>0</c:v>
                </c:pt>
                <c:pt idx="2787" formatCode="0%">
                  <c:v>0</c:v>
                </c:pt>
                <c:pt idx="2788" formatCode="0%">
                  <c:v>0</c:v>
                </c:pt>
                <c:pt idx="2789" formatCode="0%">
                  <c:v>0</c:v>
                </c:pt>
                <c:pt idx="2790" formatCode="0%">
                  <c:v>0</c:v>
                </c:pt>
                <c:pt idx="2791" formatCode="0%">
                  <c:v>0.61363100000000004</c:v>
                </c:pt>
                <c:pt idx="2792" formatCode="0%">
                  <c:v>0</c:v>
                </c:pt>
                <c:pt idx="2793" formatCode="0%">
                  <c:v>0</c:v>
                </c:pt>
                <c:pt idx="2794" formatCode="0%">
                  <c:v>0</c:v>
                </c:pt>
                <c:pt idx="2795" formatCode="0%">
                  <c:v>0</c:v>
                </c:pt>
                <c:pt idx="2796" formatCode="0%">
                  <c:v>0</c:v>
                </c:pt>
                <c:pt idx="2797" formatCode="0%">
                  <c:v>0</c:v>
                </c:pt>
                <c:pt idx="2798" formatCode="0%">
                  <c:v>0</c:v>
                </c:pt>
                <c:pt idx="2799" formatCode="0%">
                  <c:v>0</c:v>
                </c:pt>
                <c:pt idx="2800" formatCode="0%">
                  <c:v>0</c:v>
                </c:pt>
                <c:pt idx="2801" formatCode="0%">
                  <c:v>0</c:v>
                </c:pt>
                <c:pt idx="2802" formatCode="0%">
                  <c:v>0</c:v>
                </c:pt>
                <c:pt idx="2803" formatCode="0%">
                  <c:v>0</c:v>
                </c:pt>
                <c:pt idx="2804" formatCode="0%">
                  <c:v>0</c:v>
                </c:pt>
                <c:pt idx="2805" formatCode="0%">
                  <c:v>0</c:v>
                </c:pt>
                <c:pt idx="2806" formatCode="0%">
                  <c:v>0</c:v>
                </c:pt>
                <c:pt idx="2807" formatCode="0%">
                  <c:v>0</c:v>
                </c:pt>
                <c:pt idx="2808" formatCode="0%">
                  <c:v>0</c:v>
                </c:pt>
                <c:pt idx="2809" formatCode="0%">
                  <c:v>0</c:v>
                </c:pt>
                <c:pt idx="2810" formatCode="0%">
                  <c:v>0</c:v>
                </c:pt>
                <c:pt idx="2811" formatCode="0%">
                  <c:v>0</c:v>
                </c:pt>
                <c:pt idx="2812" formatCode="0%">
                  <c:v>0</c:v>
                </c:pt>
                <c:pt idx="2813" formatCode="0%">
                  <c:v>0</c:v>
                </c:pt>
                <c:pt idx="2814" formatCode="0%">
                  <c:v>0</c:v>
                </c:pt>
                <c:pt idx="2815" formatCode="0%">
                  <c:v>0</c:v>
                </c:pt>
                <c:pt idx="2816" formatCode="0%">
                  <c:v>0.32877299999999998</c:v>
                </c:pt>
                <c:pt idx="2817" formatCode="0%">
                  <c:v>0</c:v>
                </c:pt>
                <c:pt idx="2818" formatCode="0%">
                  <c:v>0</c:v>
                </c:pt>
                <c:pt idx="2819" formatCode="0%">
                  <c:v>0</c:v>
                </c:pt>
                <c:pt idx="2820" formatCode="0%">
                  <c:v>0</c:v>
                </c:pt>
                <c:pt idx="2821" formatCode="0%">
                  <c:v>0</c:v>
                </c:pt>
                <c:pt idx="2822" formatCode="0%">
                  <c:v>0</c:v>
                </c:pt>
                <c:pt idx="2823" formatCode="0%">
                  <c:v>0</c:v>
                </c:pt>
                <c:pt idx="2824" formatCode="0%">
                  <c:v>0</c:v>
                </c:pt>
                <c:pt idx="2825" formatCode="0%">
                  <c:v>0</c:v>
                </c:pt>
                <c:pt idx="2826" formatCode="0%">
                  <c:v>0</c:v>
                </c:pt>
                <c:pt idx="2827" formatCode="0%">
                  <c:v>0</c:v>
                </c:pt>
                <c:pt idx="2828" formatCode="0%">
                  <c:v>0</c:v>
                </c:pt>
                <c:pt idx="2829" formatCode="0%">
                  <c:v>0</c:v>
                </c:pt>
                <c:pt idx="2830" formatCode="0%">
                  <c:v>0</c:v>
                </c:pt>
                <c:pt idx="2831" formatCode="0%">
                  <c:v>0</c:v>
                </c:pt>
                <c:pt idx="2832" formatCode="0%">
                  <c:v>0</c:v>
                </c:pt>
                <c:pt idx="2833" formatCode="0%">
                  <c:v>0</c:v>
                </c:pt>
                <c:pt idx="2834" formatCode="0%">
                  <c:v>0</c:v>
                </c:pt>
                <c:pt idx="2835" formatCode="0%">
                  <c:v>0</c:v>
                </c:pt>
                <c:pt idx="2836" formatCode="0%">
                  <c:v>0</c:v>
                </c:pt>
                <c:pt idx="2837" formatCode="0%">
                  <c:v>0</c:v>
                </c:pt>
                <c:pt idx="2838" formatCode="0%">
                  <c:v>0</c:v>
                </c:pt>
                <c:pt idx="2839" formatCode="0%">
                  <c:v>0</c:v>
                </c:pt>
                <c:pt idx="2840" formatCode="0%">
                  <c:v>0.37225299999999995</c:v>
                </c:pt>
                <c:pt idx="2841" formatCode="0%">
                  <c:v>0</c:v>
                </c:pt>
                <c:pt idx="2842" formatCode="0%">
                  <c:v>0</c:v>
                </c:pt>
                <c:pt idx="2843" formatCode="0%">
                  <c:v>0</c:v>
                </c:pt>
                <c:pt idx="2844" formatCode="0%">
                  <c:v>0</c:v>
                </c:pt>
                <c:pt idx="2845" formatCode="0%">
                  <c:v>0</c:v>
                </c:pt>
                <c:pt idx="2846" formatCode="0%">
                  <c:v>0</c:v>
                </c:pt>
                <c:pt idx="2847" formatCode="0%">
                  <c:v>0</c:v>
                </c:pt>
                <c:pt idx="2848" formatCode="0%">
                  <c:v>0</c:v>
                </c:pt>
                <c:pt idx="2849" formatCode="0%">
                  <c:v>0</c:v>
                </c:pt>
                <c:pt idx="2850" formatCode="0%">
                  <c:v>0</c:v>
                </c:pt>
                <c:pt idx="2851" formatCode="0%">
                  <c:v>0</c:v>
                </c:pt>
                <c:pt idx="2852" formatCode="0%">
                  <c:v>0</c:v>
                </c:pt>
                <c:pt idx="2853" formatCode="0%">
                  <c:v>0</c:v>
                </c:pt>
                <c:pt idx="2854" formatCode="0%">
                  <c:v>0</c:v>
                </c:pt>
                <c:pt idx="2855" formatCode="0%">
                  <c:v>0</c:v>
                </c:pt>
                <c:pt idx="2856" formatCode="0%">
                  <c:v>0</c:v>
                </c:pt>
                <c:pt idx="2857" formatCode="0%">
                  <c:v>0</c:v>
                </c:pt>
                <c:pt idx="2858" formatCode="0%">
                  <c:v>0</c:v>
                </c:pt>
                <c:pt idx="2859" formatCode="0%">
                  <c:v>0</c:v>
                </c:pt>
                <c:pt idx="2860" formatCode="0%">
                  <c:v>0</c:v>
                </c:pt>
                <c:pt idx="2861" formatCode="0%">
                  <c:v>0</c:v>
                </c:pt>
                <c:pt idx="2862" formatCode="0%">
                  <c:v>0</c:v>
                </c:pt>
                <c:pt idx="2863" formatCode="0%">
                  <c:v>0</c:v>
                </c:pt>
                <c:pt idx="2864" formatCode="0%">
                  <c:v>0</c:v>
                </c:pt>
                <c:pt idx="2865" formatCode="0%">
                  <c:v>0</c:v>
                </c:pt>
                <c:pt idx="2866" formatCode="0%">
                  <c:v>0</c:v>
                </c:pt>
                <c:pt idx="2867" formatCode="0%">
                  <c:v>0</c:v>
                </c:pt>
                <c:pt idx="2868" formatCode="0%">
                  <c:v>0</c:v>
                </c:pt>
                <c:pt idx="2869" formatCode="0%">
                  <c:v>0</c:v>
                </c:pt>
                <c:pt idx="2870" formatCode="0%">
                  <c:v>0</c:v>
                </c:pt>
                <c:pt idx="2871" formatCode="0%">
                  <c:v>0.43724099999999999</c:v>
                </c:pt>
                <c:pt idx="2872" formatCode="0%">
                  <c:v>0</c:v>
                </c:pt>
                <c:pt idx="2873" formatCode="0%">
                  <c:v>0</c:v>
                </c:pt>
                <c:pt idx="2874" formatCode="0%">
                  <c:v>0</c:v>
                </c:pt>
                <c:pt idx="2875" formatCode="0%">
                  <c:v>0</c:v>
                </c:pt>
                <c:pt idx="2876" formatCode="0%">
                  <c:v>0</c:v>
                </c:pt>
                <c:pt idx="2877" formatCode="0%">
                  <c:v>0</c:v>
                </c:pt>
                <c:pt idx="2878" formatCode="0%">
                  <c:v>0</c:v>
                </c:pt>
                <c:pt idx="2879" formatCode="0%">
                  <c:v>0</c:v>
                </c:pt>
                <c:pt idx="2880" formatCode="0%">
                  <c:v>0</c:v>
                </c:pt>
                <c:pt idx="2881" formatCode="0%">
                  <c:v>0</c:v>
                </c:pt>
                <c:pt idx="2882" formatCode="0%">
                  <c:v>0</c:v>
                </c:pt>
                <c:pt idx="2883" formatCode="0%">
                  <c:v>0</c:v>
                </c:pt>
                <c:pt idx="2884" formatCode="0%">
                  <c:v>0</c:v>
                </c:pt>
                <c:pt idx="2885" formatCode="0%">
                  <c:v>0</c:v>
                </c:pt>
                <c:pt idx="2886" formatCode="0%">
                  <c:v>0</c:v>
                </c:pt>
                <c:pt idx="2887" formatCode="0%">
                  <c:v>0</c:v>
                </c:pt>
                <c:pt idx="2888" formatCode="0%">
                  <c:v>0</c:v>
                </c:pt>
                <c:pt idx="2889" formatCode="0%">
                  <c:v>0</c:v>
                </c:pt>
                <c:pt idx="2890" formatCode="0%">
                  <c:v>0</c:v>
                </c:pt>
                <c:pt idx="2891" formatCode="0%">
                  <c:v>0</c:v>
                </c:pt>
                <c:pt idx="2892" formatCode="0%">
                  <c:v>0</c:v>
                </c:pt>
                <c:pt idx="2893" formatCode="0%">
                  <c:v>0</c:v>
                </c:pt>
                <c:pt idx="2894" formatCode="0%">
                  <c:v>0</c:v>
                </c:pt>
                <c:pt idx="2895" formatCode="0%">
                  <c:v>0</c:v>
                </c:pt>
                <c:pt idx="2896" formatCode="0%">
                  <c:v>0</c:v>
                </c:pt>
                <c:pt idx="2897" formatCode="0%">
                  <c:v>0</c:v>
                </c:pt>
                <c:pt idx="2898" formatCode="0%">
                  <c:v>0</c:v>
                </c:pt>
                <c:pt idx="2899" formatCode="0%">
                  <c:v>0</c:v>
                </c:pt>
                <c:pt idx="2900" formatCode="0%">
                  <c:v>0</c:v>
                </c:pt>
                <c:pt idx="2901" formatCode="0%">
                  <c:v>0</c:v>
                </c:pt>
                <c:pt idx="2902" formatCode="0%">
                  <c:v>0</c:v>
                </c:pt>
                <c:pt idx="2903" formatCode="0%">
                  <c:v>0</c:v>
                </c:pt>
                <c:pt idx="2904" formatCode="0%">
                  <c:v>0</c:v>
                </c:pt>
                <c:pt idx="2905" formatCode="0%">
                  <c:v>0</c:v>
                </c:pt>
                <c:pt idx="2906" formatCode="0%">
                  <c:v>0</c:v>
                </c:pt>
                <c:pt idx="2907" formatCode="0%">
                  <c:v>0</c:v>
                </c:pt>
                <c:pt idx="2908" formatCode="0%">
                  <c:v>0</c:v>
                </c:pt>
                <c:pt idx="2909" formatCode="0%">
                  <c:v>0</c:v>
                </c:pt>
                <c:pt idx="2910" formatCode="0%">
                  <c:v>0</c:v>
                </c:pt>
                <c:pt idx="2911" formatCode="0%">
                  <c:v>0</c:v>
                </c:pt>
                <c:pt idx="2912" formatCode="0%">
                  <c:v>0</c:v>
                </c:pt>
                <c:pt idx="2913" formatCode="0%">
                  <c:v>0</c:v>
                </c:pt>
                <c:pt idx="2914" formatCode="0%">
                  <c:v>0</c:v>
                </c:pt>
                <c:pt idx="2915" formatCode="0%">
                  <c:v>0</c:v>
                </c:pt>
                <c:pt idx="2916" formatCode="0%">
                  <c:v>0</c:v>
                </c:pt>
                <c:pt idx="2917" formatCode="0%">
                  <c:v>0</c:v>
                </c:pt>
                <c:pt idx="2918" formatCode="0%">
                  <c:v>0</c:v>
                </c:pt>
                <c:pt idx="2919" formatCode="0%">
                  <c:v>0</c:v>
                </c:pt>
                <c:pt idx="2920" formatCode="0%">
                  <c:v>0</c:v>
                </c:pt>
                <c:pt idx="2921" formatCode="0%">
                  <c:v>0</c:v>
                </c:pt>
                <c:pt idx="2922" formatCode="0%">
                  <c:v>0</c:v>
                </c:pt>
                <c:pt idx="2923" formatCode="0%">
                  <c:v>0</c:v>
                </c:pt>
                <c:pt idx="2924" formatCode="0%">
                  <c:v>0</c:v>
                </c:pt>
                <c:pt idx="2925" formatCode="0%">
                  <c:v>0</c:v>
                </c:pt>
              </c:numCache>
            </c:numRef>
          </c:yVal>
          <c:bubbleSize>
            <c:numRef>
              <c:f>'G05'!$O:$O</c:f>
              <c:numCache>
                <c:formatCode>0</c:formatCode>
                <c:ptCount val="1048576"/>
                <c:pt idx="2">
                  <c:v>57079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83183.350000000006</c:v>
                </c:pt>
                <c:pt idx="19">
                  <c:v>0</c:v>
                </c:pt>
                <c:pt idx="20">
                  <c:v>0</c:v>
                </c:pt>
                <c:pt idx="21">
                  <c:v>0</c:v>
                </c:pt>
                <c:pt idx="22">
                  <c:v>0</c:v>
                </c:pt>
                <c:pt idx="23">
                  <c:v>0</c:v>
                </c:pt>
                <c:pt idx="24">
                  <c:v>0</c:v>
                </c:pt>
                <c:pt idx="25">
                  <c:v>0</c:v>
                </c:pt>
                <c:pt idx="26">
                  <c:v>0</c:v>
                </c:pt>
                <c:pt idx="27">
                  <c:v>0</c:v>
                </c:pt>
                <c:pt idx="28">
                  <c:v>0</c:v>
                </c:pt>
                <c:pt idx="29">
                  <c:v>120822.81000000001</c:v>
                </c:pt>
                <c:pt idx="30">
                  <c:v>0</c:v>
                </c:pt>
                <c:pt idx="31">
                  <c:v>0</c:v>
                </c:pt>
                <c:pt idx="32">
                  <c:v>0</c:v>
                </c:pt>
                <c:pt idx="33">
                  <c:v>0</c:v>
                </c:pt>
                <c:pt idx="34">
                  <c:v>0</c:v>
                </c:pt>
                <c:pt idx="35">
                  <c:v>0</c:v>
                </c:pt>
                <c:pt idx="36">
                  <c:v>149967.04999999999</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139698.26</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984513.43</c:v>
                </c:pt>
                <c:pt idx="70">
                  <c:v>0</c:v>
                </c:pt>
                <c:pt idx="71">
                  <c:v>0</c:v>
                </c:pt>
                <c:pt idx="72">
                  <c:v>0</c:v>
                </c:pt>
                <c:pt idx="73">
                  <c:v>0</c:v>
                </c:pt>
                <c:pt idx="74">
                  <c:v>0</c:v>
                </c:pt>
                <c:pt idx="75">
                  <c:v>0</c:v>
                </c:pt>
                <c:pt idx="76">
                  <c:v>0</c:v>
                </c:pt>
                <c:pt idx="77">
                  <c:v>0</c:v>
                </c:pt>
                <c:pt idx="78">
                  <c:v>0</c:v>
                </c:pt>
                <c:pt idx="79">
                  <c:v>0</c:v>
                </c:pt>
                <c:pt idx="80">
                  <c:v>53272.39</c:v>
                </c:pt>
                <c:pt idx="81">
                  <c:v>0</c:v>
                </c:pt>
                <c:pt idx="82">
                  <c:v>0</c:v>
                </c:pt>
                <c:pt idx="83">
                  <c:v>0</c:v>
                </c:pt>
                <c:pt idx="84">
                  <c:v>0</c:v>
                </c:pt>
                <c:pt idx="85">
                  <c:v>0</c:v>
                </c:pt>
                <c:pt idx="86">
                  <c:v>0</c:v>
                </c:pt>
                <c:pt idx="87">
                  <c:v>0</c:v>
                </c:pt>
                <c:pt idx="88">
                  <c:v>0</c:v>
                </c:pt>
                <c:pt idx="89">
                  <c:v>0</c:v>
                </c:pt>
                <c:pt idx="90">
                  <c:v>0</c:v>
                </c:pt>
                <c:pt idx="91">
                  <c:v>0</c:v>
                </c:pt>
                <c:pt idx="92">
                  <c:v>308080.53000000003</c:v>
                </c:pt>
                <c:pt idx="93">
                  <c:v>0</c:v>
                </c:pt>
                <c:pt idx="94">
                  <c:v>0</c:v>
                </c:pt>
                <c:pt idx="95">
                  <c:v>243157.38</c:v>
                </c:pt>
                <c:pt idx="96">
                  <c:v>0</c:v>
                </c:pt>
                <c:pt idx="97">
                  <c:v>0</c:v>
                </c:pt>
                <c:pt idx="98">
                  <c:v>0</c:v>
                </c:pt>
                <c:pt idx="99">
                  <c:v>0</c:v>
                </c:pt>
                <c:pt idx="100">
                  <c:v>0</c:v>
                </c:pt>
                <c:pt idx="101">
                  <c:v>0</c:v>
                </c:pt>
                <c:pt idx="102">
                  <c:v>0</c:v>
                </c:pt>
                <c:pt idx="103">
                  <c:v>0</c:v>
                </c:pt>
                <c:pt idx="104">
                  <c:v>0</c:v>
                </c:pt>
                <c:pt idx="105">
                  <c:v>0</c:v>
                </c:pt>
                <c:pt idx="106">
                  <c:v>0</c:v>
                </c:pt>
                <c:pt idx="107">
                  <c:v>0</c:v>
                </c:pt>
                <c:pt idx="108">
                  <c:v>46619.17</c:v>
                </c:pt>
                <c:pt idx="109">
                  <c:v>581078.34</c:v>
                </c:pt>
                <c:pt idx="110">
                  <c:v>0</c:v>
                </c:pt>
                <c:pt idx="111">
                  <c:v>0</c:v>
                </c:pt>
                <c:pt idx="112">
                  <c:v>62276.37</c:v>
                </c:pt>
                <c:pt idx="113">
                  <c:v>0</c:v>
                </c:pt>
                <c:pt idx="114">
                  <c:v>0</c:v>
                </c:pt>
                <c:pt idx="115">
                  <c:v>0</c:v>
                </c:pt>
                <c:pt idx="116">
                  <c:v>0</c:v>
                </c:pt>
                <c:pt idx="117">
                  <c:v>0</c:v>
                </c:pt>
                <c:pt idx="118">
                  <c:v>0</c:v>
                </c:pt>
                <c:pt idx="119">
                  <c:v>0</c:v>
                </c:pt>
                <c:pt idx="120">
                  <c:v>0</c:v>
                </c:pt>
                <c:pt idx="121">
                  <c:v>0</c:v>
                </c:pt>
                <c:pt idx="122">
                  <c:v>0</c:v>
                </c:pt>
                <c:pt idx="123">
                  <c:v>66054.17</c:v>
                </c:pt>
                <c:pt idx="124">
                  <c:v>239631.78</c:v>
                </c:pt>
                <c:pt idx="125">
                  <c:v>0</c:v>
                </c:pt>
                <c:pt idx="126">
                  <c:v>707343.30999999994</c:v>
                </c:pt>
                <c:pt idx="127">
                  <c:v>0</c:v>
                </c:pt>
                <c:pt idx="128">
                  <c:v>0</c:v>
                </c:pt>
                <c:pt idx="129">
                  <c:v>0</c:v>
                </c:pt>
                <c:pt idx="130">
                  <c:v>0</c:v>
                </c:pt>
                <c:pt idx="131">
                  <c:v>0</c:v>
                </c:pt>
                <c:pt idx="132">
                  <c:v>86919.99</c:v>
                </c:pt>
                <c:pt idx="133">
                  <c:v>0</c:v>
                </c:pt>
                <c:pt idx="134">
                  <c:v>0</c:v>
                </c:pt>
                <c:pt idx="135">
                  <c:v>0</c:v>
                </c:pt>
                <c:pt idx="136">
                  <c:v>0</c:v>
                </c:pt>
                <c:pt idx="137">
                  <c:v>0</c:v>
                </c:pt>
                <c:pt idx="138">
                  <c:v>0</c:v>
                </c:pt>
                <c:pt idx="139">
                  <c:v>0</c:v>
                </c:pt>
                <c:pt idx="140">
                  <c:v>0</c:v>
                </c:pt>
                <c:pt idx="141">
                  <c:v>0</c:v>
                </c:pt>
                <c:pt idx="142">
                  <c:v>0</c:v>
                </c:pt>
                <c:pt idx="143">
                  <c:v>154233.99</c:v>
                </c:pt>
                <c:pt idx="144">
                  <c:v>52724.17</c:v>
                </c:pt>
                <c:pt idx="145">
                  <c:v>0</c:v>
                </c:pt>
                <c:pt idx="146">
                  <c:v>0</c:v>
                </c:pt>
                <c:pt idx="147">
                  <c:v>0</c:v>
                </c:pt>
                <c:pt idx="148">
                  <c:v>0</c:v>
                </c:pt>
                <c:pt idx="149">
                  <c:v>0</c:v>
                </c:pt>
                <c:pt idx="150">
                  <c:v>0</c:v>
                </c:pt>
                <c:pt idx="151">
                  <c:v>0</c:v>
                </c:pt>
                <c:pt idx="152">
                  <c:v>0</c:v>
                </c:pt>
                <c:pt idx="153">
                  <c:v>0</c:v>
                </c:pt>
                <c:pt idx="154">
                  <c:v>0</c:v>
                </c:pt>
                <c:pt idx="155">
                  <c:v>0</c:v>
                </c:pt>
                <c:pt idx="156">
                  <c:v>77385.679999999993</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163480.84</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121162.55</c:v>
                </c:pt>
                <c:pt idx="251">
                  <c:v>0</c:v>
                </c:pt>
                <c:pt idx="252">
                  <c:v>0</c:v>
                </c:pt>
                <c:pt idx="253">
                  <c:v>0</c:v>
                </c:pt>
                <c:pt idx="254">
                  <c:v>0</c:v>
                </c:pt>
                <c:pt idx="255">
                  <c:v>0</c:v>
                </c:pt>
                <c:pt idx="256">
                  <c:v>87859.08</c:v>
                </c:pt>
                <c:pt idx="257">
                  <c:v>0</c:v>
                </c:pt>
                <c:pt idx="258">
                  <c:v>0</c:v>
                </c:pt>
                <c:pt idx="259">
                  <c:v>0</c:v>
                </c:pt>
                <c:pt idx="260">
                  <c:v>451235.4</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99101.21</c:v>
                </c:pt>
                <c:pt idx="317">
                  <c:v>31723.21</c:v>
                </c:pt>
                <c:pt idx="318">
                  <c:v>0</c:v>
                </c:pt>
                <c:pt idx="319">
                  <c:v>46806.01</c:v>
                </c:pt>
                <c:pt idx="320">
                  <c:v>0</c:v>
                </c:pt>
                <c:pt idx="321">
                  <c:v>0</c:v>
                </c:pt>
                <c:pt idx="322">
                  <c:v>0</c:v>
                </c:pt>
                <c:pt idx="323">
                  <c:v>0</c:v>
                </c:pt>
                <c:pt idx="324">
                  <c:v>0</c:v>
                </c:pt>
                <c:pt idx="325">
                  <c:v>0</c:v>
                </c:pt>
                <c:pt idx="326">
                  <c:v>109309.4</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210639.27</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148358.18</c:v>
                </c:pt>
                <c:pt idx="377">
                  <c:v>0</c:v>
                </c:pt>
                <c:pt idx="378">
                  <c:v>0</c:v>
                </c:pt>
                <c:pt idx="379">
                  <c:v>0</c:v>
                </c:pt>
                <c:pt idx="380">
                  <c:v>45349.03</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284049.15000000002</c:v>
                </c:pt>
                <c:pt idx="399">
                  <c:v>0</c:v>
                </c:pt>
                <c:pt idx="400">
                  <c:v>0</c:v>
                </c:pt>
                <c:pt idx="401">
                  <c:v>178238.24</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156510.15</c:v>
                </c:pt>
                <c:pt idx="420">
                  <c:v>0</c:v>
                </c:pt>
                <c:pt idx="421">
                  <c:v>0</c:v>
                </c:pt>
                <c:pt idx="422">
                  <c:v>232952.16</c:v>
                </c:pt>
                <c:pt idx="423">
                  <c:v>0</c:v>
                </c:pt>
                <c:pt idx="424">
                  <c:v>0</c:v>
                </c:pt>
                <c:pt idx="425">
                  <c:v>0</c:v>
                </c:pt>
                <c:pt idx="426">
                  <c:v>0</c:v>
                </c:pt>
                <c:pt idx="427">
                  <c:v>0</c:v>
                </c:pt>
                <c:pt idx="428">
                  <c:v>0</c:v>
                </c:pt>
                <c:pt idx="429">
                  <c:v>1581772.3099999998</c:v>
                </c:pt>
                <c:pt idx="430">
                  <c:v>0</c:v>
                </c:pt>
                <c:pt idx="431">
                  <c:v>0</c:v>
                </c:pt>
                <c:pt idx="432">
                  <c:v>0</c:v>
                </c:pt>
                <c:pt idx="433">
                  <c:v>381521.64</c:v>
                </c:pt>
                <c:pt idx="434">
                  <c:v>0</c:v>
                </c:pt>
                <c:pt idx="435">
                  <c:v>0</c:v>
                </c:pt>
                <c:pt idx="436">
                  <c:v>0</c:v>
                </c:pt>
                <c:pt idx="437">
                  <c:v>0</c:v>
                </c:pt>
                <c:pt idx="438">
                  <c:v>0</c:v>
                </c:pt>
                <c:pt idx="439">
                  <c:v>167781.81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558947.3600000001</c:v>
                </c:pt>
                <c:pt idx="454">
                  <c:v>0</c:v>
                </c:pt>
                <c:pt idx="455">
                  <c:v>0</c:v>
                </c:pt>
                <c:pt idx="456">
                  <c:v>316841.59000000003</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25501.99</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652226.63</c:v>
                </c:pt>
                <c:pt idx="518">
                  <c:v>0</c:v>
                </c:pt>
                <c:pt idx="519">
                  <c:v>0</c:v>
                </c:pt>
                <c:pt idx="520">
                  <c:v>166124.57</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3263952.95</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202613.98</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202650.08000000002</c:v>
                </c:pt>
                <c:pt idx="592">
                  <c:v>0</c:v>
                </c:pt>
                <c:pt idx="593">
                  <c:v>0</c:v>
                </c:pt>
                <c:pt idx="594">
                  <c:v>59153.62</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103865.45</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1751898.5599999998</c:v>
                </c:pt>
                <c:pt idx="643">
                  <c:v>0</c:v>
                </c:pt>
                <c:pt idx="644">
                  <c:v>0</c:v>
                </c:pt>
                <c:pt idx="645">
                  <c:v>0</c:v>
                </c:pt>
                <c:pt idx="646">
                  <c:v>0</c:v>
                </c:pt>
                <c:pt idx="647">
                  <c:v>174235.03</c:v>
                </c:pt>
                <c:pt idx="648">
                  <c:v>0</c:v>
                </c:pt>
                <c:pt idx="649">
                  <c:v>0</c:v>
                </c:pt>
                <c:pt idx="650">
                  <c:v>0</c:v>
                </c:pt>
                <c:pt idx="651">
                  <c:v>0</c:v>
                </c:pt>
                <c:pt idx="652">
                  <c:v>0</c:v>
                </c:pt>
                <c:pt idx="653">
                  <c:v>96798.64</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121948.89</c:v>
                </c:pt>
                <c:pt idx="676">
                  <c:v>0</c:v>
                </c:pt>
                <c:pt idx="677">
                  <c:v>996055.91999999993</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321638.46999999997</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564269.57999999996</c:v>
                </c:pt>
                <c:pt idx="711">
                  <c:v>0</c:v>
                </c:pt>
                <c:pt idx="712">
                  <c:v>0</c:v>
                </c:pt>
                <c:pt idx="713">
                  <c:v>0</c:v>
                </c:pt>
                <c:pt idx="714">
                  <c:v>0</c:v>
                </c:pt>
                <c:pt idx="715">
                  <c:v>75262.080000000002</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254868.86000000002</c:v>
                </c:pt>
                <c:pt idx="730">
                  <c:v>0</c:v>
                </c:pt>
                <c:pt idx="731">
                  <c:v>0</c:v>
                </c:pt>
                <c:pt idx="732">
                  <c:v>0</c:v>
                </c:pt>
                <c:pt idx="733">
                  <c:v>0</c:v>
                </c:pt>
                <c:pt idx="734">
                  <c:v>0</c:v>
                </c:pt>
                <c:pt idx="735">
                  <c:v>0</c:v>
                </c:pt>
                <c:pt idx="736">
                  <c:v>0</c:v>
                </c:pt>
                <c:pt idx="737">
                  <c:v>79527.95</c:v>
                </c:pt>
                <c:pt idx="738">
                  <c:v>0</c:v>
                </c:pt>
                <c:pt idx="739">
                  <c:v>1348774.5899999999</c:v>
                </c:pt>
                <c:pt idx="740">
                  <c:v>0</c:v>
                </c:pt>
                <c:pt idx="741">
                  <c:v>0</c:v>
                </c:pt>
                <c:pt idx="742">
                  <c:v>0</c:v>
                </c:pt>
                <c:pt idx="743">
                  <c:v>0</c:v>
                </c:pt>
                <c:pt idx="744">
                  <c:v>0</c:v>
                </c:pt>
                <c:pt idx="745">
                  <c:v>143628.32999999999</c:v>
                </c:pt>
                <c:pt idx="746">
                  <c:v>0</c:v>
                </c:pt>
                <c:pt idx="747">
                  <c:v>0</c:v>
                </c:pt>
                <c:pt idx="748">
                  <c:v>0</c:v>
                </c:pt>
                <c:pt idx="749">
                  <c:v>0</c:v>
                </c:pt>
                <c:pt idx="750">
                  <c:v>0</c:v>
                </c:pt>
                <c:pt idx="751">
                  <c:v>0</c:v>
                </c:pt>
                <c:pt idx="752">
                  <c:v>0</c:v>
                </c:pt>
                <c:pt idx="753">
                  <c:v>0</c:v>
                </c:pt>
                <c:pt idx="754">
                  <c:v>84526.64</c:v>
                </c:pt>
                <c:pt idx="755">
                  <c:v>0</c:v>
                </c:pt>
                <c:pt idx="756">
                  <c:v>0</c:v>
                </c:pt>
                <c:pt idx="757">
                  <c:v>53889.34</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476472.85</c:v>
                </c:pt>
                <c:pt idx="773">
                  <c:v>0</c:v>
                </c:pt>
                <c:pt idx="774">
                  <c:v>0</c:v>
                </c:pt>
                <c:pt idx="775">
                  <c:v>0</c:v>
                </c:pt>
                <c:pt idx="776">
                  <c:v>0</c:v>
                </c:pt>
                <c:pt idx="777">
                  <c:v>0</c:v>
                </c:pt>
                <c:pt idx="778">
                  <c:v>0</c:v>
                </c:pt>
                <c:pt idx="779">
                  <c:v>0</c:v>
                </c:pt>
                <c:pt idx="780">
                  <c:v>45897.45</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111757.06000000001</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39545.660000000003</c:v>
                </c:pt>
                <c:pt idx="825">
                  <c:v>0</c:v>
                </c:pt>
                <c:pt idx="826">
                  <c:v>0</c:v>
                </c:pt>
                <c:pt idx="827">
                  <c:v>0</c:v>
                </c:pt>
                <c:pt idx="828">
                  <c:v>0</c:v>
                </c:pt>
                <c:pt idx="829">
                  <c:v>0</c:v>
                </c:pt>
                <c:pt idx="830">
                  <c:v>0</c:v>
                </c:pt>
                <c:pt idx="831">
                  <c:v>55105.25</c:v>
                </c:pt>
                <c:pt idx="832">
                  <c:v>0</c:v>
                </c:pt>
                <c:pt idx="833">
                  <c:v>0</c:v>
                </c:pt>
                <c:pt idx="834">
                  <c:v>0</c:v>
                </c:pt>
                <c:pt idx="835">
                  <c:v>0</c:v>
                </c:pt>
                <c:pt idx="836">
                  <c:v>0</c:v>
                </c:pt>
                <c:pt idx="837">
                  <c:v>928137.54999999993</c:v>
                </c:pt>
                <c:pt idx="838">
                  <c:v>0</c:v>
                </c:pt>
                <c:pt idx="839">
                  <c:v>0</c:v>
                </c:pt>
                <c:pt idx="840">
                  <c:v>0</c:v>
                </c:pt>
                <c:pt idx="841">
                  <c:v>116649.08</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807079.46</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952151.57000000007</c:v>
                </c:pt>
                <c:pt idx="871">
                  <c:v>0</c:v>
                </c:pt>
                <c:pt idx="872">
                  <c:v>0</c:v>
                </c:pt>
                <c:pt idx="873">
                  <c:v>0</c:v>
                </c:pt>
                <c:pt idx="874">
                  <c:v>0</c:v>
                </c:pt>
                <c:pt idx="875">
                  <c:v>0</c:v>
                </c:pt>
                <c:pt idx="876">
                  <c:v>0</c:v>
                </c:pt>
                <c:pt idx="877">
                  <c:v>0</c:v>
                </c:pt>
                <c:pt idx="878">
                  <c:v>0</c:v>
                </c:pt>
                <c:pt idx="879">
                  <c:v>0</c:v>
                </c:pt>
                <c:pt idx="880">
                  <c:v>0</c:v>
                </c:pt>
                <c:pt idx="881">
                  <c:v>0</c:v>
                </c:pt>
                <c:pt idx="882">
                  <c:v>0</c:v>
                </c:pt>
                <c:pt idx="883">
                  <c:v>184697.04</c:v>
                </c:pt>
                <c:pt idx="884">
                  <c:v>0</c:v>
                </c:pt>
                <c:pt idx="885">
                  <c:v>0</c:v>
                </c:pt>
                <c:pt idx="886">
                  <c:v>0</c:v>
                </c:pt>
                <c:pt idx="887">
                  <c:v>0</c:v>
                </c:pt>
                <c:pt idx="888">
                  <c:v>0</c:v>
                </c:pt>
                <c:pt idx="889">
                  <c:v>0</c:v>
                </c:pt>
                <c:pt idx="890">
                  <c:v>0</c:v>
                </c:pt>
                <c:pt idx="891">
                  <c:v>0</c:v>
                </c:pt>
                <c:pt idx="892">
                  <c:v>0</c:v>
                </c:pt>
                <c:pt idx="893">
                  <c:v>0</c:v>
                </c:pt>
                <c:pt idx="894">
                  <c:v>0</c:v>
                </c:pt>
                <c:pt idx="895">
                  <c:v>0</c:v>
                </c:pt>
                <c:pt idx="896">
                  <c:v>637365.09</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1636950.8</c:v>
                </c:pt>
                <c:pt idx="919">
                  <c:v>0</c:v>
                </c:pt>
                <c:pt idx="920">
                  <c:v>0</c:v>
                </c:pt>
                <c:pt idx="921">
                  <c:v>0</c:v>
                </c:pt>
                <c:pt idx="922">
                  <c:v>0</c:v>
                </c:pt>
                <c:pt idx="923">
                  <c:v>0</c:v>
                </c:pt>
                <c:pt idx="924">
                  <c:v>0</c:v>
                </c:pt>
                <c:pt idx="925">
                  <c:v>0</c:v>
                </c:pt>
                <c:pt idx="926">
                  <c:v>0</c:v>
                </c:pt>
                <c:pt idx="927">
                  <c:v>0</c:v>
                </c:pt>
                <c:pt idx="928">
                  <c:v>192977.24</c:v>
                </c:pt>
                <c:pt idx="929">
                  <c:v>0</c:v>
                </c:pt>
                <c:pt idx="930">
                  <c:v>0</c:v>
                </c:pt>
                <c:pt idx="931">
                  <c:v>0</c:v>
                </c:pt>
                <c:pt idx="932">
                  <c:v>0</c:v>
                </c:pt>
                <c:pt idx="933">
                  <c:v>0</c:v>
                </c:pt>
                <c:pt idx="934">
                  <c:v>0</c:v>
                </c:pt>
                <c:pt idx="935">
                  <c:v>0</c:v>
                </c:pt>
                <c:pt idx="936">
                  <c:v>455564.93</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92796.5</c:v>
                </c:pt>
                <c:pt idx="963">
                  <c:v>0</c:v>
                </c:pt>
                <c:pt idx="964">
                  <c:v>0</c:v>
                </c:pt>
                <c:pt idx="965">
                  <c:v>0</c:v>
                </c:pt>
                <c:pt idx="966">
                  <c:v>0</c:v>
                </c:pt>
                <c:pt idx="967">
                  <c:v>50958.87</c:v>
                </c:pt>
                <c:pt idx="968">
                  <c:v>0</c:v>
                </c:pt>
                <c:pt idx="969">
                  <c:v>0</c:v>
                </c:pt>
                <c:pt idx="970">
                  <c:v>0</c:v>
                </c:pt>
                <c:pt idx="971">
                  <c:v>0</c:v>
                </c:pt>
                <c:pt idx="972">
                  <c:v>0</c:v>
                </c:pt>
                <c:pt idx="973">
                  <c:v>132054.79</c:v>
                </c:pt>
                <c:pt idx="974">
                  <c:v>52248.35</c:v>
                </c:pt>
                <c:pt idx="975">
                  <c:v>0</c:v>
                </c:pt>
                <c:pt idx="976">
                  <c:v>0</c:v>
                </c:pt>
                <c:pt idx="977">
                  <c:v>0</c:v>
                </c:pt>
                <c:pt idx="978">
                  <c:v>0</c:v>
                </c:pt>
                <c:pt idx="979">
                  <c:v>0</c:v>
                </c:pt>
                <c:pt idx="980">
                  <c:v>0</c:v>
                </c:pt>
                <c:pt idx="981">
                  <c:v>110614.44</c:v>
                </c:pt>
                <c:pt idx="982">
                  <c:v>0</c:v>
                </c:pt>
                <c:pt idx="983">
                  <c:v>0</c:v>
                </c:pt>
                <c:pt idx="984">
                  <c:v>0</c:v>
                </c:pt>
                <c:pt idx="985">
                  <c:v>237378.81</c:v>
                </c:pt>
                <c:pt idx="986">
                  <c:v>0</c:v>
                </c:pt>
                <c:pt idx="987">
                  <c:v>0</c:v>
                </c:pt>
                <c:pt idx="988">
                  <c:v>0</c:v>
                </c:pt>
                <c:pt idx="989">
                  <c:v>0</c:v>
                </c:pt>
                <c:pt idx="990">
                  <c:v>0</c:v>
                </c:pt>
                <c:pt idx="991">
                  <c:v>0</c:v>
                </c:pt>
                <c:pt idx="992">
                  <c:v>0</c:v>
                </c:pt>
                <c:pt idx="993">
                  <c:v>0</c:v>
                </c:pt>
                <c:pt idx="994">
                  <c:v>0</c:v>
                </c:pt>
                <c:pt idx="995">
                  <c:v>0</c:v>
                </c:pt>
                <c:pt idx="996">
                  <c:v>0</c:v>
                </c:pt>
                <c:pt idx="997">
                  <c:v>0</c:v>
                </c:pt>
                <c:pt idx="998">
                  <c:v>49982.239999999998</c:v>
                </c:pt>
                <c:pt idx="999">
                  <c:v>0</c:v>
                </c:pt>
                <c:pt idx="1000">
                  <c:v>0</c:v>
                </c:pt>
                <c:pt idx="1001">
                  <c:v>60171.86</c:v>
                </c:pt>
                <c:pt idx="1002">
                  <c:v>0</c:v>
                </c:pt>
                <c:pt idx="1003">
                  <c:v>0</c:v>
                </c:pt>
                <c:pt idx="1004">
                  <c:v>0</c:v>
                </c:pt>
                <c:pt idx="1005">
                  <c:v>0</c:v>
                </c:pt>
                <c:pt idx="1006">
                  <c:v>0</c:v>
                </c:pt>
                <c:pt idx="1007">
                  <c:v>0</c:v>
                </c:pt>
                <c:pt idx="1008">
                  <c:v>271677.95</c:v>
                </c:pt>
                <c:pt idx="1009">
                  <c:v>0</c:v>
                </c:pt>
                <c:pt idx="1010">
                  <c:v>0</c:v>
                </c:pt>
                <c:pt idx="1011">
                  <c:v>0</c:v>
                </c:pt>
                <c:pt idx="1012">
                  <c:v>0</c:v>
                </c:pt>
                <c:pt idx="1013">
                  <c:v>0</c:v>
                </c:pt>
                <c:pt idx="1014">
                  <c:v>0</c:v>
                </c:pt>
                <c:pt idx="1015">
                  <c:v>0</c:v>
                </c:pt>
                <c:pt idx="1016">
                  <c:v>0</c:v>
                </c:pt>
                <c:pt idx="1017">
                  <c:v>0</c:v>
                </c:pt>
                <c:pt idx="1018">
                  <c:v>165985.04</c:v>
                </c:pt>
                <c:pt idx="1019">
                  <c:v>0</c:v>
                </c:pt>
                <c:pt idx="1020">
                  <c:v>0</c:v>
                </c:pt>
                <c:pt idx="1021">
                  <c:v>0</c:v>
                </c:pt>
                <c:pt idx="1022">
                  <c:v>0</c:v>
                </c:pt>
                <c:pt idx="1023">
                  <c:v>0</c:v>
                </c:pt>
                <c:pt idx="1024">
                  <c:v>0</c:v>
                </c:pt>
                <c:pt idx="1025">
                  <c:v>0</c:v>
                </c:pt>
                <c:pt idx="1026">
                  <c:v>0</c:v>
                </c:pt>
                <c:pt idx="1027">
                  <c:v>0</c:v>
                </c:pt>
                <c:pt idx="1028">
                  <c:v>0</c:v>
                </c:pt>
                <c:pt idx="1029">
                  <c:v>0</c:v>
                </c:pt>
                <c:pt idx="1030">
                  <c:v>51683.1</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220377.94999999998</c:v>
                </c:pt>
                <c:pt idx="1056">
                  <c:v>0</c:v>
                </c:pt>
                <c:pt idx="1057">
                  <c:v>0</c:v>
                </c:pt>
                <c:pt idx="1058">
                  <c:v>0</c:v>
                </c:pt>
                <c:pt idx="1059">
                  <c:v>0</c:v>
                </c:pt>
                <c:pt idx="1060">
                  <c:v>0</c:v>
                </c:pt>
                <c:pt idx="1061">
                  <c:v>0</c:v>
                </c:pt>
                <c:pt idx="1062">
                  <c:v>47081.38</c:v>
                </c:pt>
                <c:pt idx="1063">
                  <c:v>0</c:v>
                </c:pt>
                <c:pt idx="1064">
                  <c:v>0</c:v>
                </c:pt>
                <c:pt idx="1065">
                  <c:v>0</c:v>
                </c:pt>
                <c:pt idx="1066">
                  <c:v>0</c:v>
                </c:pt>
                <c:pt idx="1067">
                  <c:v>0</c:v>
                </c:pt>
                <c:pt idx="1068">
                  <c:v>0</c:v>
                </c:pt>
                <c:pt idx="1069">
                  <c:v>0</c:v>
                </c:pt>
                <c:pt idx="1070">
                  <c:v>155380.78</c:v>
                </c:pt>
                <c:pt idx="1071">
                  <c:v>0</c:v>
                </c:pt>
                <c:pt idx="1072">
                  <c:v>0</c:v>
                </c:pt>
                <c:pt idx="1073">
                  <c:v>0</c:v>
                </c:pt>
                <c:pt idx="1074">
                  <c:v>0</c:v>
                </c:pt>
                <c:pt idx="1075">
                  <c:v>0</c:v>
                </c:pt>
                <c:pt idx="1076">
                  <c:v>215108.77</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463668.57999999996</c:v>
                </c:pt>
                <c:pt idx="1104">
                  <c:v>0</c:v>
                </c:pt>
                <c:pt idx="1105">
                  <c:v>0</c:v>
                </c:pt>
                <c:pt idx="1106">
                  <c:v>0</c:v>
                </c:pt>
                <c:pt idx="1107">
                  <c:v>0</c:v>
                </c:pt>
                <c:pt idx="1108">
                  <c:v>0</c:v>
                </c:pt>
                <c:pt idx="1109">
                  <c:v>0</c:v>
                </c:pt>
                <c:pt idx="1110">
                  <c:v>0</c:v>
                </c:pt>
                <c:pt idx="1111">
                  <c:v>0</c:v>
                </c:pt>
                <c:pt idx="1112">
                  <c:v>117636.05</c:v>
                </c:pt>
                <c:pt idx="1113">
                  <c:v>0</c:v>
                </c:pt>
                <c:pt idx="1114">
                  <c:v>0</c:v>
                </c:pt>
                <c:pt idx="1115">
                  <c:v>0</c:v>
                </c:pt>
                <c:pt idx="1116">
                  <c:v>0</c:v>
                </c:pt>
                <c:pt idx="1117">
                  <c:v>0</c:v>
                </c:pt>
                <c:pt idx="1118">
                  <c:v>0</c:v>
                </c:pt>
                <c:pt idx="1119">
                  <c:v>0</c:v>
                </c:pt>
                <c:pt idx="1120">
                  <c:v>32057.49</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38889.919999999998</c:v>
                </c:pt>
                <c:pt idx="1142">
                  <c:v>0</c:v>
                </c:pt>
                <c:pt idx="1143">
                  <c:v>0</c:v>
                </c:pt>
                <c:pt idx="1144">
                  <c:v>0</c:v>
                </c:pt>
                <c:pt idx="1145">
                  <c:v>0</c:v>
                </c:pt>
                <c:pt idx="1146">
                  <c:v>0</c:v>
                </c:pt>
                <c:pt idx="1147">
                  <c:v>0</c:v>
                </c:pt>
                <c:pt idx="1148">
                  <c:v>141981.4</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313764.52</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643976.09000000008</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58278.080000000002</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33098.74</c:v>
                </c:pt>
                <c:pt idx="1247">
                  <c:v>0</c:v>
                </c:pt>
                <c:pt idx="1248">
                  <c:v>1937947.36</c:v>
                </c:pt>
                <c:pt idx="1249">
                  <c:v>0</c:v>
                </c:pt>
                <c:pt idx="1250">
                  <c:v>1470181.6099999999</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145291.70000000001</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49203.95</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175500.88999999998</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518952.95</c:v>
                </c:pt>
                <c:pt idx="1385">
                  <c:v>0</c:v>
                </c:pt>
                <c:pt idx="1386">
                  <c:v>0</c:v>
                </c:pt>
                <c:pt idx="1387">
                  <c:v>0</c:v>
                </c:pt>
                <c:pt idx="1388">
                  <c:v>0</c:v>
                </c:pt>
                <c:pt idx="1389">
                  <c:v>0</c:v>
                </c:pt>
                <c:pt idx="1390">
                  <c:v>0</c:v>
                </c:pt>
                <c:pt idx="1391">
                  <c:v>0</c:v>
                </c:pt>
                <c:pt idx="1392">
                  <c:v>360167.43</c:v>
                </c:pt>
                <c:pt idx="1393">
                  <c:v>612218.65999999992</c:v>
                </c:pt>
                <c:pt idx="1394">
                  <c:v>0</c:v>
                </c:pt>
                <c:pt idx="1395">
                  <c:v>0</c:v>
                </c:pt>
                <c:pt idx="1396">
                  <c:v>0</c:v>
                </c:pt>
                <c:pt idx="1397">
                  <c:v>0</c:v>
                </c:pt>
                <c:pt idx="1398">
                  <c:v>0</c:v>
                </c:pt>
                <c:pt idx="1399">
                  <c:v>0</c:v>
                </c:pt>
                <c:pt idx="1400">
                  <c:v>0</c:v>
                </c:pt>
                <c:pt idx="1401">
                  <c:v>52475.73</c:v>
                </c:pt>
                <c:pt idx="1402">
                  <c:v>0</c:v>
                </c:pt>
                <c:pt idx="1403">
                  <c:v>0</c:v>
                </c:pt>
                <c:pt idx="1404">
                  <c:v>0</c:v>
                </c:pt>
                <c:pt idx="1405">
                  <c:v>0</c:v>
                </c:pt>
                <c:pt idx="1406">
                  <c:v>0</c:v>
                </c:pt>
                <c:pt idx="1407">
                  <c:v>0</c:v>
                </c:pt>
                <c:pt idx="1408">
                  <c:v>121639.04000000001</c:v>
                </c:pt>
                <c:pt idx="1409">
                  <c:v>0</c:v>
                </c:pt>
                <c:pt idx="1410">
                  <c:v>0</c:v>
                </c:pt>
                <c:pt idx="1411">
                  <c:v>40537.870000000003</c:v>
                </c:pt>
                <c:pt idx="1412">
                  <c:v>0</c:v>
                </c:pt>
                <c:pt idx="1413">
                  <c:v>0</c:v>
                </c:pt>
                <c:pt idx="1414">
                  <c:v>0</c:v>
                </c:pt>
                <c:pt idx="1415">
                  <c:v>0</c:v>
                </c:pt>
                <c:pt idx="1416">
                  <c:v>0</c:v>
                </c:pt>
                <c:pt idx="1417">
                  <c:v>0</c:v>
                </c:pt>
                <c:pt idx="1418">
                  <c:v>0</c:v>
                </c:pt>
                <c:pt idx="1419">
                  <c:v>0</c:v>
                </c:pt>
                <c:pt idx="1420">
                  <c:v>0</c:v>
                </c:pt>
                <c:pt idx="1421">
                  <c:v>0</c:v>
                </c:pt>
                <c:pt idx="1422">
                  <c:v>0</c:v>
                </c:pt>
                <c:pt idx="1423">
                  <c:v>141800.85999999999</c:v>
                </c:pt>
                <c:pt idx="1424">
                  <c:v>0</c:v>
                </c:pt>
                <c:pt idx="1425">
                  <c:v>292203.98</c:v>
                </c:pt>
                <c:pt idx="1426">
                  <c:v>212448.51</c:v>
                </c:pt>
                <c:pt idx="1427">
                  <c:v>0</c:v>
                </c:pt>
                <c:pt idx="1428">
                  <c:v>99488.55</c:v>
                </c:pt>
                <c:pt idx="1429">
                  <c:v>0</c:v>
                </c:pt>
                <c:pt idx="1430">
                  <c:v>0</c:v>
                </c:pt>
                <c:pt idx="1431">
                  <c:v>0</c:v>
                </c:pt>
                <c:pt idx="1432">
                  <c:v>423013.26</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60975.56</c:v>
                </c:pt>
                <c:pt idx="1449">
                  <c:v>0</c:v>
                </c:pt>
                <c:pt idx="1450">
                  <c:v>0</c:v>
                </c:pt>
                <c:pt idx="1451">
                  <c:v>0</c:v>
                </c:pt>
                <c:pt idx="1452">
                  <c:v>0</c:v>
                </c:pt>
                <c:pt idx="1453">
                  <c:v>0</c:v>
                </c:pt>
                <c:pt idx="1454">
                  <c:v>128276.53</c:v>
                </c:pt>
                <c:pt idx="1455">
                  <c:v>0</c:v>
                </c:pt>
                <c:pt idx="1456">
                  <c:v>0</c:v>
                </c:pt>
                <c:pt idx="1457">
                  <c:v>0</c:v>
                </c:pt>
                <c:pt idx="1458">
                  <c:v>0</c:v>
                </c:pt>
                <c:pt idx="1459">
                  <c:v>0</c:v>
                </c:pt>
                <c:pt idx="1460">
                  <c:v>0</c:v>
                </c:pt>
                <c:pt idx="1461">
                  <c:v>0</c:v>
                </c:pt>
                <c:pt idx="1462">
                  <c:v>137330.23999999999</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281196.52</c:v>
                </c:pt>
                <c:pt idx="1480">
                  <c:v>0</c:v>
                </c:pt>
                <c:pt idx="1481">
                  <c:v>0</c:v>
                </c:pt>
                <c:pt idx="1482">
                  <c:v>0</c:v>
                </c:pt>
                <c:pt idx="1483">
                  <c:v>0</c:v>
                </c:pt>
                <c:pt idx="1484">
                  <c:v>0</c:v>
                </c:pt>
                <c:pt idx="1485">
                  <c:v>0</c:v>
                </c:pt>
                <c:pt idx="1486">
                  <c:v>0</c:v>
                </c:pt>
                <c:pt idx="1487">
                  <c:v>715214.13</c:v>
                </c:pt>
                <c:pt idx="1488">
                  <c:v>0</c:v>
                </c:pt>
                <c:pt idx="1489">
                  <c:v>47017.41</c:v>
                </c:pt>
                <c:pt idx="1490">
                  <c:v>0</c:v>
                </c:pt>
                <c:pt idx="1491">
                  <c:v>0</c:v>
                </c:pt>
                <c:pt idx="1492">
                  <c:v>0</c:v>
                </c:pt>
                <c:pt idx="1493">
                  <c:v>0</c:v>
                </c:pt>
                <c:pt idx="1494">
                  <c:v>0</c:v>
                </c:pt>
                <c:pt idx="1495">
                  <c:v>0</c:v>
                </c:pt>
                <c:pt idx="1496">
                  <c:v>0</c:v>
                </c:pt>
                <c:pt idx="1497">
                  <c:v>0</c:v>
                </c:pt>
                <c:pt idx="1498">
                  <c:v>1005825.6000000001</c:v>
                </c:pt>
                <c:pt idx="1499">
                  <c:v>0</c:v>
                </c:pt>
                <c:pt idx="1500">
                  <c:v>0</c:v>
                </c:pt>
                <c:pt idx="1501">
                  <c:v>0</c:v>
                </c:pt>
                <c:pt idx="1502">
                  <c:v>0</c:v>
                </c:pt>
                <c:pt idx="1503">
                  <c:v>0</c:v>
                </c:pt>
                <c:pt idx="1504">
                  <c:v>0</c:v>
                </c:pt>
                <c:pt idx="1505">
                  <c:v>0</c:v>
                </c:pt>
                <c:pt idx="1506">
                  <c:v>24472.31</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845866.62000000011</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206757.99</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228389.04</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125518.14</c:v>
                </c:pt>
                <c:pt idx="1619">
                  <c:v>0</c:v>
                </c:pt>
                <c:pt idx="1620">
                  <c:v>0</c:v>
                </c:pt>
                <c:pt idx="1621">
                  <c:v>0</c:v>
                </c:pt>
                <c:pt idx="1622">
                  <c:v>0</c:v>
                </c:pt>
                <c:pt idx="1623">
                  <c:v>185026.84</c:v>
                </c:pt>
                <c:pt idx="1624">
                  <c:v>0</c:v>
                </c:pt>
                <c:pt idx="1625">
                  <c:v>0</c:v>
                </c:pt>
                <c:pt idx="1626">
                  <c:v>1205730.72</c:v>
                </c:pt>
                <c:pt idx="1627">
                  <c:v>0</c:v>
                </c:pt>
                <c:pt idx="1628">
                  <c:v>0</c:v>
                </c:pt>
                <c:pt idx="1629">
                  <c:v>0</c:v>
                </c:pt>
                <c:pt idx="1630">
                  <c:v>0</c:v>
                </c:pt>
                <c:pt idx="1631">
                  <c:v>79577.39</c:v>
                </c:pt>
                <c:pt idx="1632">
                  <c:v>0</c:v>
                </c:pt>
                <c:pt idx="1633">
                  <c:v>0</c:v>
                </c:pt>
                <c:pt idx="1634">
                  <c:v>0</c:v>
                </c:pt>
                <c:pt idx="1635">
                  <c:v>0</c:v>
                </c:pt>
                <c:pt idx="1636">
                  <c:v>0</c:v>
                </c:pt>
                <c:pt idx="1637">
                  <c:v>0</c:v>
                </c:pt>
                <c:pt idx="1638">
                  <c:v>0</c:v>
                </c:pt>
                <c:pt idx="1639">
                  <c:v>283766.58999999997</c:v>
                </c:pt>
                <c:pt idx="1640">
                  <c:v>0</c:v>
                </c:pt>
                <c:pt idx="1641">
                  <c:v>118828.26</c:v>
                </c:pt>
                <c:pt idx="1642">
                  <c:v>0</c:v>
                </c:pt>
                <c:pt idx="1643">
                  <c:v>0</c:v>
                </c:pt>
                <c:pt idx="1644">
                  <c:v>0</c:v>
                </c:pt>
                <c:pt idx="1645">
                  <c:v>55531.49</c:v>
                </c:pt>
                <c:pt idx="1646">
                  <c:v>0</c:v>
                </c:pt>
                <c:pt idx="1647">
                  <c:v>211738.17</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135730.11000000002</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475191.33</c:v>
                </c:pt>
                <c:pt idx="1705">
                  <c:v>0</c:v>
                </c:pt>
                <c:pt idx="1706">
                  <c:v>0</c:v>
                </c:pt>
                <c:pt idx="1707">
                  <c:v>0</c:v>
                </c:pt>
                <c:pt idx="1708">
                  <c:v>0</c:v>
                </c:pt>
                <c:pt idx="1709">
                  <c:v>0</c:v>
                </c:pt>
                <c:pt idx="1710">
                  <c:v>0</c:v>
                </c:pt>
                <c:pt idx="1711">
                  <c:v>0</c:v>
                </c:pt>
                <c:pt idx="1712">
                  <c:v>0</c:v>
                </c:pt>
                <c:pt idx="1713">
                  <c:v>98515.91</c:v>
                </c:pt>
                <c:pt idx="1714">
                  <c:v>0</c:v>
                </c:pt>
                <c:pt idx="1715">
                  <c:v>0</c:v>
                </c:pt>
                <c:pt idx="1716">
                  <c:v>97512.49</c:v>
                </c:pt>
                <c:pt idx="1717">
                  <c:v>0</c:v>
                </c:pt>
                <c:pt idx="1718">
                  <c:v>0</c:v>
                </c:pt>
                <c:pt idx="1719">
                  <c:v>119594.11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109912.51</c:v>
                </c:pt>
                <c:pt idx="1755">
                  <c:v>0</c:v>
                </c:pt>
                <c:pt idx="1756">
                  <c:v>146598.04999999999</c:v>
                </c:pt>
                <c:pt idx="1757">
                  <c:v>0</c:v>
                </c:pt>
                <c:pt idx="1758">
                  <c:v>0</c:v>
                </c:pt>
                <c:pt idx="1759">
                  <c:v>0</c:v>
                </c:pt>
                <c:pt idx="1760">
                  <c:v>0</c:v>
                </c:pt>
                <c:pt idx="1761">
                  <c:v>0</c:v>
                </c:pt>
                <c:pt idx="1762">
                  <c:v>0</c:v>
                </c:pt>
                <c:pt idx="1763">
                  <c:v>0</c:v>
                </c:pt>
                <c:pt idx="1764">
                  <c:v>0</c:v>
                </c:pt>
                <c:pt idx="1765">
                  <c:v>0</c:v>
                </c:pt>
                <c:pt idx="1766">
                  <c:v>91523.41</c:v>
                </c:pt>
                <c:pt idx="1767">
                  <c:v>0</c:v>
                </c:pt>
                <c:pt idx="1768">
                  <c:v>0</c:v>
                </c:pt>
                <c:pt idx="1769">
                  <c:v>74459.039999999994</c:v>
                </c:pt>
                <c:pt idx="1770">
                  <c:v>230271.59</c:v>
                </c:pt>
                <c:pt idx="1771">
                  <c:v>0</c:v>
                </c:pt>
                <c:pt idx="1772">
                  <c:v>0</c:v>
                </c:pt>
                <c:pt idx="1773">
                  <c:v>0</c:v>
                </c:pt>
                <c:pt idx="1774">
                  <c:v>0</c:v>
                </c:pt>
                <c:pt idx="1775">
                  <c:v>0</c:v>
                </c:pt>
                <c:pt idx="1776">
                  <c:v>0</c:v>
                </c:pt>
                <c:pt idx="1777">
                  <c:v>0</c:v>
                </c:pt>
                <c:pt idx="1778">
                  <c:v>0</c:v>
                </c:pt>
                <c:pt idx="1779">
                  <c:v>346665.31</c:v>
                </c:pt>
                <c:pt idx="1780">
                  <c:v>0</c:v>
                </c:pt>
                <c:pt idx="1781">
                  <c:v>224635.65</c:v>
                </c:pt>
                <c:pt idx="1782">
                  <c:v>0</c:v>
                </c:pt>
                <c:pt idx="1783">
                  <c:v>0</c:v>
                </c:pt>
                <c:pt idx="1784">
                  <c:v>114498.59</c:v>
                </c:pt>
                <c:pt idx="1785">
                  <c:v>0</c:v>
                </c:pt>
                <c:pt idx="1786">
                  <c:v>217783.56</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1533735.83</c:v>
                </c:pt>
                <c:pt idx="1816">
                  <c:v>0</c:v>
                </c:pt>
                <c:pt idx="1817">
                  <c:v>0</c:v>
                </c:pt>
                <c:pt idx="1818">
                  <c:v>0</c:v>
                </c:pt>
                <c:pt idx="1819">
                  <c:v>0</c:v>
                </c:pt>
                <c:pt idx="1820">
                  <c:v>29332.080000000002</c:v>
                </c:pt>
                <c:pt idx="1821">
                  <c:v>0</c:v>
                </c:pt>
                <c:pt idx="1822">
                  <c:v>0</c:v>
                </c:pt>
                <c:pt idx="1823">
                  <c:v>0</c:v>
                </c:pt>
                <c:pt idx="1824">
                  <c:v>0</c:v>
                </c:pt>
                <c:pt idx="1825">
                  <c:v>0</c:v>
                </c:pt>
                <c:pt idx="1826">
                  <c:v>0</c:v>
                </c:pt>
                <c:pt idx="1827">
                  <c:v>0</c:v>
                </c:pt>
                <c:pt idx="1828">
                  <c:v>482371.16000000003</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338379.9</c:v>
                </c:pt>
                <c:pt idx="1844">
                  <c:v>0</c:v>
                </c:pt>
                <c:pt idx="1845">
                  <c:v>0</c:v>
                </c:pt>
                <c:pt idx="1846">
                  <c:v>0</c:v>
                </c:pt>
                <c:pt idx="1847">
                  <c:v>0</c:v>
                </c:pt>
                <c:pt idx="1848">
                  <c:v>0</c:v>
                </c:pt>
                <c:pt idx="1849">
                  <c:v>0</c:v>
                </c:pt>
                <c:pt idx="1850">
                  <c:v>45748.81</c:v>
                </c:pt>
                <c:pt idx="1851">
                  <c:v>0</c:v>
                </c:pt>
                <c:pt idx="1852">
                  <c:v>0</c:v>
                </c:pt>
                <c:pt idx="1853">
                  <c:v>0</c:v>
                </c:pt>
                <c:pt idx="1854">
                  <c:v>0</c:v>
                </c:pt>
                <c:pt idx="1855">
                  <c:v>0</c:v>
                </c:pt>
                <c:pt idx="1856">
                  <c:v>0</c:v>
                </c:pt>
                <c:pt idx="1857">
                  <c:v>0</c:v>
                </c:pt>
                <c:pt idx="1858">
                  <c:v>0</c:v>
                </c:pt>
                <c:pt idx="1859">
                  <c:v>0</c:v>
                </c:pt>
                <c:pt idx="1860">
                  <c:v>243892.17</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71724.92</c:v>
                </c:pt>
                <c:pt idx="1876">
                  <c:v>0</c:v>
                </c:pt>
                <c:pt idx="1877">
                  <c:v>0</c:v>
                </c:pt>
                <c:pt idx="1878">
                  <c:v>0</c:v>
                </c:pt>
                <c:pt idx="1879">
                  <c:v>0</c:v>
                </c:pt>
                <c:pt idx="1880">
                  <c:v>0</c:v>
                </c:pt>
                <c:pt idx="1881">
                  <c:v>48464.94</c:v>
                </c:pt>
                <c:pt idx="1882">
                  <c:v>491316.55</c:v>
                </c:pt>
                <c:pt idx="1883">
                  <c:v>0</c:v>
                </c:pt>
                <c:pt idx="1884">
                  <c:v>0</c:v>
                </c:pt>
                <c:pt idx="1885">
                  <c:v>1082227.3799999999</c:v>
                </c:pt>
                <c:pt idx="1886">
                  <c:v>570408.93999999994</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145149.89000000001</c:v>
                </c:pt>
                <c:pt idx="1924">
                  <c:v>0</c:v>
                </c:pt>
                <c:pt idx="1925">
                  <c:v>0</c:v>
                </c:pt>
                <c:pt idx="1926">
                  <c:v>0</c:v>
                </c:pt>
                <c:pt idx="1927">
                  <c:v>0</c:v>
                </c:pt>
                <c:pt idx="1928">
                  <c:v>335703.7</c:v>
                </c:pt>
                <c:pt idx="1929">
                  <c:v>0</c:v>
                </c:pt>
                <c:pt idx="1930">
                  <c:v>0</c:v>
                </c:pt>
                <c:pt idx="1931">
                  <c:v>0</c:v>
                </c:pt>
                <c:pt idx="1932">
                  <c:v>0</c:v>
                </c:pt>
                <c:pt idx="1933">
                  <c:v>0</c:v>
                </c:pt>
                <c:pt idx="1934">
                  <c:v>0</c:v>
                </c:pt>
                <c:pt idx="1935">
                  <c:v>0</c:v>
                </c:pt>
                <c:pt idx="1936">
                  <c:v>0</c:v>
                </c:pt>
                <c:pt idx="1937">
                  <c:v>0</c:v>
                </c:pt>
                <c:pt idx="1938">
                  <c:v>0</c:v>
                </c:pt>
                <c:pt idx="1939">
                  <c:v>0</c:v>
                </c:pt>
                <c:pt idx="1940">
                  <c:v>287345.69</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72230.429999999993</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89043.77</c:v>
                </c:pt>
                <c:pt idx="2058">
                  <c:v>0</c:v>
                </c:pt>
                <c:pt idx="2059">
                  <c:v>0</c:v>
                </c:pt>
                <c:pt idx="2060">
                  <c:v>621499.07000000007</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409705.74</c:v>
                </c:pt>
                <c:pt idx="2092">
                  <c:v>0</c:v>
                </c:pt>
                <c:pt idx="2093">
                  <c:v>0</c:v>
                </c:pt>
                <c:pt idx="2094">
                  <c:v>0</c:v>
                </c:pt>
                <c:pt idx="2095">
                  <c:v>0</c:v>
                </c:pt>
                <c:pt idx="2096">
                  <c:v>0</c:v>
                </c:pt>
                <c:pt idx="2097">
                  <c:v>0</c:v>
                </c:pt>
                <c:pt idx="2098">
                  <c:v>0</c:v>
                </c:pt>
                <c:pt idx="2099">
                  <c:v>0</c:v>
                </c:pt>
                <c:pt idx="2100">
                  <c:v>0</c:v>
                </c:pt>
                <c:pt idx="2101">
                  <c:v>372734.56</c:v>
                </c:pt>
                <c:pt idx="2102">
                  <c:v>0</c:v>
                </c:pt>
                <c:pt idx="2103">
                  <c:v>0</c:v>
                </c:pt>
                <c:pt idx="2104">
                  <c:v>0</c:v>
                </c:pt>
                <c:pt idx="2105">
                  <c:v>0</c:v>
                </c:pt>
                <c:pt idx="2106">
                  <c:v>0</c:v>
                </c:pt>
                <c:pt idx="2107">
                  <c:v>0</c:v>
                </c:pt>
                <c:pt idx="2108">
                  <c:v>0</c:v>
                </c:pt>
                <c:pt idx="2109">
                  <c:v>94653.15</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5412583.1600000001</c:v>
                </c:pt>
                <c:pt idx="2136">
                  <c:v>1223064.9099999999</c:v>
                </c:pt>
                <c:pt idx="2137">
                  <c:v>0</c:v>
                </c:pt>
                <c:pt idx="2138">
                  <c:v>0</c:v>
                </c:pt>
                <c:pt idx="2139">
                  <c:v>421452.83999999997</c:v>
                </c:pt>
                <c:pt idx="2140">
                  <c:v>79501.679999999993</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85275.8</c:v>
                </c:pt>
                <c:pt idx="2167">
                  <c:v>0</c:v>
                </c:pt>
                <c:pt idx="2168">
                  <c:v>0</c:v>
                </c:pt>
                <c:pt idx="2169">
                  <c:v>0</c:v>
                </c:pt>
                <c:pt idx="2170">
                  <c:v>10771671.15</c:v>
                </c:pt>
                <c:pt idx="2171">
                  <c:v>0</c:v>
                </c:pt>
                <c:pt idx="2172">
                  <c:v>1024738.78</c:v>
                </c:pt>
                <c:pt idx="2173">
                  <c:v>0</c:v>
                </c:pt>
                <c:pt idx="2174">
                  <c:v>0</c:v>
                </c:pt>
                <c:pt idx="2175">
                  <c:v>0</c:v>
                </c:pt>
                <c:pt idx="2176">
                  <c:v>0</c:v>
                </c:pt>
                <c:pt idx="2177">
                  <c:v>0</c:v>
                </c:pt>
                <c:pt idx="2178">
                  <c:v>0</c:v>
                </c:pt>
                <c:pt idx="2179">
                  <c:v>0</c:v>
                </c:pt>
                <c:pt idx="2180">
                  <c:v>345415.24</c:v>
                </c:pt>
                <c:pt idx="2181">
                  <c:v>0</c:v>
                </c:pt>
                <c:pt idx="2182">
                  <c:v>0</c:v>
                </c:pt>
                <c:pt idx="2183">
                  <c:v>0</c:v>
                </c:pt>
                <c:pt idx="2184">
                  <c:v>0</c:v>
                </c:pt>
                <c:pt idx="2185">
                  <c:v>87921.53</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282941.71000000002</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23801.66</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2533509.1500000004</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74017.009999999995</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549527.17999999993</c:v>
                </c:pt>
                <c:pt idx="2285">
                  <c:v>0</c:v>
                </c:pt>
                <c:pt idx="2286">
                  <c:v>0</c:v>
                </c:pt>
                <c:pt idx="2287">
                  <c:v>0</c:v>
                </c:pt>
                <c:pt idx="2288">
                  <c:v>0</c:v>
                </c:pt>
                <c:pt idx="2289">
                  <c:v>0</c:v>
                </c:pt>
                <c:pt idx="2290">
                  <c:v>0</c:v>
                </c:pt>
                <c:pt idx="2291">
                  <c:v>197590.46</c:v>
                </c:pt>
                <c:pt idx="2292">
                  <c:v>0</c:v>
                </c:pt>
                <c:pt idx="2293">
                  <c:v>0</c:v>
                </c:pt>
                <c:pt idx="2294">
                  <c:v>0</c:v>
                </c:pt>
                <c:pt idx="2295">
                  <c:v>0</c:v>
                </c:pt>
                <c:pt idx="2296">
                  <c:v>179113.44</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482689.44999999995</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228685.37999999998</c:v>
                </c:pt>
                <c:pt idx="2361">
                  <c:v>67059.48</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22331.88</c:v>
                </c:pt>
                <c:pt idx="2397">
                  <c:v>0</c:v>
                </c:pt>
                <c:pt idx="2398">
                  <c:v>0</c:v>
                </c:pt>
                <c:pt idx="2399">
                  <c:v>152478.26</c:v>
                </c:pt>
                <c:pt idx="2400">
                  <c:v>0</c:v>
                </c:pt>
                <c:pt idx="2401">
                  <c:v>40136.11</c:v>
                </c:pt>
                <c:pt idx="2402">
                  <c:v>70708.61</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123517.8</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451654.5</c:v>
                </c:pt>
                <c:pt idx="2469">
                  <c:v>0</c:v>
                </c:pt>
                <c:pt idx="2470">
                  <c:v>0</c:v>
                </c:pt>
                <c:pt idx="2471">
                  <c:v>0</c:v>
                </c:pt>
                <c:pt idx="2472">
                  <c:v>0</c:v>
                </c:pt>
                <c:pt idx="2473">
                  <c:v>0</c:v>
                </c:pt>
                <c:pt idx="2474">
                  <c:v>1341351.9100000001</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61059.64</c:v>
                </c:pt>
                <c:pt idx="2517">
                  <c:v>0</c:v>
                </c:pt>
                <c:pt idx="2518">
                  <c:v>4963365.17</c:v>
                </c:pt>
                <c:pt idx="2519">
                  <c:v>0</c:v>
                </c:pt>
                <c:pt idx="2520">
                  <c:v>0</c:v>
                </c:pt>
                <c:pt idx="2521">
                  <c:v>709821.85</c:v>
                </c:pt>
                <c:pt idx="2522">
                  <c:v>0</c:v>
                </c:pt>
                <c:pt idx="2523">
                  <c:v>0</c:v>
                </c:pt>
                <c:pt idx="2524">
                  <c:v>0</c:v>
                </c:pt>
                <c:pt idx="2525">
                  <c:v>0</c:v>
                </c:pt>
                <c:pt idx="2526">
                  <c:v>252348.15000000002</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73530.22</c:v>
                </c:pt>
                <c:pt idx="2571">
                  <c:v>50025.65</c:v>
                </c:pt>
                <c:pt idx="2572">
                  <c:v>0</c:v>
                </c:pt>
                <c:pt idx="2573">
                  <c:v>0</c:v>
                </c:pt>
                <c:pt idx="2574">
                  <c:v>0</c:v>
                </c:pt>
                <c:pt idx="2575">
                  <c:v>0</c:v>
                </c:pt>
                <c:pt idx="2576">
                  <c:v>0</c:v>
                </c:pt>
                <c:pt idx="2577">
                  <c:v>0</c:v>
                </c:pt>
                <c:pt idx="2578">
                  <c:v>0</c:v>
                </c:pt>
                <c:pt idx="2579">
                  <c:v>0</c:v>
                </c:pt>
                <c:pt idx="2580">
                  <c:v>282617.10000000003</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328486.8</c:v>
                </c:pt>
                <c:pt idx="2603">
                  <c:v>1211328.05</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1284532.54</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1576940.87</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270374.38</c:v>
                </c:pt>
                <c:pt idx="2673">
                  <c:v>0</c:v>
                </c:pt>
                <c:pt idx="2674">
                  <c:v>0</c:v>
                </c:pt>
                <c:pt idx="2675">
                  <c:v>0</c:v>
                </c:pt>
                <c:pt idx="2676">
                  <c:v>0</c:v>
                </c:pt>
                <c:pt idx="2677">
                  <c:v>0</c:v>
                </c:pt>
                <c:pt idx="2678">
                  <c:v>0</c:v>
                </c:pt>
                <c:pt idx="2679">
                  <c:v>0</c:v>
                </c:pt>
                <c:pt idx="2680">
                  <c:v>0</c:v>
                </c:pt>
                <c:pt idx="2681">
                  <c:v>0</c:v>
                </c:pt>
                <c:pt idx="2682">
                  <c:v>3079881.9899999998</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231437.42</c:v>
                </c:pt>
                <c:pt idx="2733">
                  <c:v>0</c:v>
                </c:pt>
                <c:pt idx="2734">
                  <c:v>0</c:v>
                </c:pt>
                <c:pt idx="2735">
                  <c:v>0</c:v>
                </c:pt>
                <c:pt idx="2736">
                  <c:v>0</c:v>
                </c:pt>
                <c:pt idx="2737">
                  <c:v>0</c:v>
                </c:pt>
                <c:pt idx="2738">
                  <c:v>0</c:v>
                </c:pt>
                <c:pt idx="2739">
                  <c:v>0</c:v>
                </c:pt>
                <c:pt idx="2740">
                  <c:v>0</c:v>
                </c:pt>
                <c:pt idx="2741">
                  <c:v>451186.57</c:v>
                </c:pt>
                <c:pt idx="2742">
                  <c:v>0</c:v>
                </c:pt>
                <c:pt idx="2743">
                  <c:v>0</c:v>
                </c:pt>
                <c:pt idx="2744">
                  <c:v>0</c:v>
                </c:pt>
                <c:pt idx="2745">
                  <c:v>0</c:v>
                </c:pt>
                <c:pt idx="2746">
                  <c:v>0</c:v>
                </c:pt>
                <c:pt idx="2747">
                  <c:v>0</c:v>
                </c:pt>
                <c:pt idx="2748">
                  <c:v>0</c:v>
                </c:pt>
                <c:pt idx="2749">
                  <c:v>0</c:v>
                </c:pt>
                <c:pt idx="2750">
                  <c:v>0</c:v>
                </c:pt>
                <c:pt idx="2751">
                  <c:v>0</c:v>
                </c:pt>
                <c:pt idx="2752">
                  <c:v>167020.32999999999</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40927</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82979.759999999995</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213852.94999999998</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751446.56</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134984.10999999999</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numCache>
            </c:numRef>
          </c:bubbleSize>
          <c:bubble3D val="0"/>
        </c:ser>
        <c:ser>
          <c:idx val="4"/>
          <c:order val="4"/>
          <c:tx>
            <c:strRef>
              <c:f>'G05'!$W$4</c:f>
              <c:strCache>
                <c:ptCount val="1"/>
                <c:pt idx="0">
                  <c:v>oba limity súčasne (20 obcí)</c:v>
                </c:pt>
              </c:strCache>
            </c:strRef>
          </c:tx>
          <c:spPr>
            <a:solidFill>
              <a:srgbClr val="FF0000"/>
            </a:solidFill>
            <a:ln w="25400">
              <a:noFill/>
            </a:ln>
          </c:spPr>
          <c:invertIfNegative val="0"/>
          <c:xVal>
            <c:numRef>
              <c:f>'G05'!$T:$T</c:f>
              <c:numCache>
                <c:formatCode>General</c:formatCode>
                <c:ptCount val="1048576"/>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2.0047184923425179</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0.64490679785992999</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0.71228765501585845</c:v>
                </c:pt>
                <c:pt idx="96" formatCode="0%">
                  <c:v>0</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0</c:v>
                </c:pt>
                <c:pt idx="108" formatCode="0%">
                  <c:v>0</c:v>
                </c:pt>
                <c:pt idx="109" formatCode="0%">
                  <c:v>0</c:v>
                </c:pt>
                <c:pt idx="110" formatCode="0%">
                  <c:v>0</c:v>
                </c:pt>
                <c:pt idx="111" formatCode="0%">
                  <c:v>0</c:v>
                </c:pt>
                <c:pt idx="112" formatCode="0%">
                  <c:v>0</c:v>
                </c:pt>
                <c:pt idx="113" formatCode="0%">
                  <c:v>0</c:v>
                </c:pt>
                <c:pt idx="114" formatCode="0%">
                  <c:v>0</c:v>
                </c:pt>
                <c:pt idx="115" formatCode="0%">
                  <c:v>0</c:v>
                </c:pt>
                <c:pt idx="116" formatCode="0%">
                  <c:v>0</c:v>
                </c:pt>
                <c:pt idx="117" formatCode="0%">
                  <c:v>0</c:v>
                </c:pt>
                <c:pt idx="118" formatCode="0%">
                  <c:v>0</c:v>
                </c:pt>
                <c:pt idx="119" formatCode="0%">
                  <c:v>0</c:v>
                </c:pt>
                <c:pt idx="120" formatCode="0%">
                  <c:v>0</c:v>
                </c:pt>
                <c:pt idx="121" formatCode="0%">
                  <c:v>0</c:v>
                </c:pt>
                <c:pt idx="122" formatCode="0%">
                  <c:v>0</c:v>
                </c:pt>
                <c:pt idx="123" formatCode="0%">
                  <c:v>0</c:v>
                </c:pt>
                <c:pt idx="124" formatCode="0%">
                  <c:v>0</c:v>
                </c:pt>
                <c:pt idx="125" formatCode="0%">
                  <c:v>0</c:v>
                </c:pt>
                <c:pt idx="126" formatCode="0%">
                  <c:v>0</c:v>
                </c:pt>
                <c:pt idx="127" formatCode="0%">
                  <c:v>0</c:v>
                </c:pt>
                <c:pt idx="128" formatCode="0%">
                  <c:v>0</c:v>
                </c:pt>
                <c:pt idx="129" formatCode="0%">
                  <c:v>0</c:v>
                </c:pt>
                <c:pt idx="130" formatCode="0%">
                  <c:v>0</c:v>
                </c:pt>
                <c:pt idx="131" formatCode="0%">
                  <c:v>0</c:v>
                </c:pt>
                <c:pt idx="132" formatCode="0%">
                  <c:v>0</c:v>
                </c:pt>
                <c:pt idx="133" formatCode="0%">
                  <c:v>0</c:v>
                </c:pt>
                <c:pt idx="134" formatCode="0%">
                  <c:v>0</c:v>
                </c:pt>
                <c:pt idx="135" formatCode="0%">
                  <c:v>0</c:v>
                </c:pt>
                <c:pt idx="136" formatCode="0%">
                  <c:v>0</c:v>
                </c:pt>
                <c:pt idx="137" formatCode="0%">
                  <c:v>0</c:v>
                </c:pt>
                <c:pt idx="138" formatCode="0%">
                  <c:v>0</c:v>
                </c:pt>
                <c:pt idx="139" formatCode="0%">
                  <c:v>0</c:v>
                </c:pt>
                <c:pt idx="140" formatCode="0%">
                  <c:v>0</c:v>
                </c:pt>
                <c:pt idx="141" formatCode="0%">
                  <c:v>0</c:v>
                </c:pt>
                <c:pt idx="142" formatCode="0%">
                  <c:v>0</c:v>
                </c:pt>
                <c:pt idx="143" formatCode="0%">
                  <c:v>0.38000086751305601</c:v>
                </c:pt>
                <c:pt idx="144" formatCode="0%">
                  <c:v>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pt idx="163" formatCode="0%">
                  <c:v>0</c:v>
                </c:pt>
                <c:pt idx="164" formatCode="0%">
                  <c:v>0</c:v>
                </c:pt>
                <c:pt idx="165" formatCode="0%">
                  <c:v>0</c:v>
                </c:pt>
                <c:pt idx="166" formatCode="0%">
                  <c:v>0</c:v>
                </c:pt>
                <c:pt idx="167" formatCode="0%">
                  <c:v>0</c:v>
                </c:pt>
                <c:pt idx="168" formatCode="0%">
                  <c:v>0</c:v>
                </c:pt>
                <c:pt idx="169" formatCode="0%">
                  <c:v>0</c:v>
                </c:pt>
                <c:pt idx="170" formatCode="0%">
                  <c:v>0</c:v>
                </c:pt>
                <c:pt idx="171" formatCode="0%">
                  <c:v>0</c:v>
                </c:pt>
                <c:pt idx="172" formatCode="0%">
                  <c:v>0</c:v>
                </c:pt>
                <c:pt idx="173" formatCode="0%">
                  <c:v>0</c:v>
                </c:pt>
                <c:pt idx="174" formatCode="0%">
                  <c:v>0</c:v>
                </c:pt>
                <c:pt idx="175" formatCode="0%">
                  <c:v>0</c:v>
                </c:pt>
                <c:pt idx="176" formatCode="0%">
                  <c:v>0</c:v>
                </c:pt>
                <c:pt idx="177" formatCode="0%">
                  <c:v>0</c:v>
                </c:pt>
                <c:pt idx="178" formatCode="0%">
                  <c:v>0</c:v>
                </c:pt>
                <c:pt idx="179" formatCode="0%">
                  <c:v>0</c:v>
                </c:pt>
                <c:pt idx="180" formatCode="0%">
                  <c:v>0</c:v>
                </c:pt>
                <c:pt idx="181" formatCode="0%">
                  <c:v>0</c:v>
                </c:pt>
                <c:pt idx="182" formatCode="0%">
                  <c:v>0</c:v>
                </c:pt>
                <c:pt idx="183" formatCode="0%">
                  <c:v>0</c:v>
                </c:pt>
                <c:pt idx="184" formatCode="0%">
                  <c:v>0</c:v>
                </c:pt>
                <c:pt idx="185" formatCode="0%">
                  <c:v>0</c:v>
                </c:pt>
                <c:pt idx="186" formatCode="0%">
                  <c:v>0</c:v>
                </c:pt>
                <c:pt idx="187" formatCode="0%">
                  <c:v>0</c:v>
                </c:pt>
                <c:pt idx="188" formatCode="0%">
                  <c:v>0</c:v>
                </c:pt>
                <c:pt idx="189" formatCode="0%">
                  <c:v>0</c:v>
                </c:pt>
                <c:pt idx="190" formatCode="0%">
                  <c:v>0</c:v>
                </c:pt>
                <c:pt idx="191" formatCode="0%">
                  <c:v>0</c:v>
                </c:pt>
                <c:pt idx="192" formatCode="0%">
                  <c:v>0</c:v>
                </c:pt>
                <c:pt idx="193" formatCode="0%">
                  <c:v>0</c:v>
                </c:pt>
                <c:pt idx="194" formatCode="0%">
                  <c:v>0</c:v>
                </c:pt>
                <c:pt idx="195" formatCode="0%">
                  <c:v>0</c:v>
                </c:pt>
                <c:pt idx="196" formatCode="0%">
                  <c:v>0</c:v>
                </c:pt>
                <c:pt idx="197" formatCode="0%">
                  <c:v>0</c:v>
                </c:pt>
                <c:pt idx="198" formatCode="0%">
                  <c:v>0</c:v>
                </c:pt>
                <c:pt idx="199" formatCode="0%">
                  <c:v>0</c:v>
                </c:pt>
                <c:pt idx="200" formatCode="0%">
                  <c:v>0</c:v>
                </c:pt>
                <c:pt idx="201" formatCode="0%">
                  <c:v>0</c:v>
                </c:pt>
                <c:pt idx="202" formatCode="0%">
                  <c:v>0</c:v>
                </c:pt>
                <c:pt idx="203" formatCode="0%">
                  <c:v>0</c:v>
                </c:pt>
                <c:pt idx="204" formatCode="0%">
                  <c:v>0</c:v>
                </c:pt>
                <c:pt idx="205" formatCode="0%">
                  <c:v>0</c:v>
                </c:pt>
                <c:pt idx="206" formatCode="0%">
                  <c:v>0</c:v>
                </c:pt>
                <c:pt idx="207" formatCode="0%">
                  <c:v>0</c:v>
                </c:pt>
                <c:pt idx="208" formatCode="0%">
                  <c:v>0</c:v>
                </c:pt>
                <c:pt idx="209" formatCode="0%">
                  <c:v>0</c:v>
                </c:pt>
                <c:pt idx="210" formatCode="0%">
                  <c:v>0</c:v>
                </c:pt>
                <c:pt idx="211" formatCode="0%">
                  <c:v>0</c:v>
                </c:pt>
                <c:pt idx="212" formatCode="0%">
                  <c:v>0</c:v>
                </c:pt>
                <c:pt idx="213" formatCode="0%">
                  <c:v>0</c:v>
                </c:pt>
                <c:pt idx="214" formatCode="0%">
                  <c:v>0</c:v>
                </c:pt>
                <c:pt idx="215" formatCode="0%">
                  <c:v>0</c:v>
                </c:pt>
                <c:pt idx="216" formatCode="0%">
                  <c:v>0</c:v>
                </c:pt>
                <c:pt idx="217" formatCode="0%">
                  <c:v>0</c:v>
                </c:pt>
                <c:pt idx="218" formatCode="0%">
                  <c:v>0</c:v>
                </c:pt>
                <c:pt idx="219" formatCode="0%">
                  <c:v>0</c:v>
                </c:pt>
                <c:pt idx="220" formatCode="0%">
                  <c:v>0</c:v>
                </c:pt>
                <c:pt idx="221" formatCode="0%">
                  <c:v>0</c:v>
                </c:pt>
                <c:pt idx="222" formatCode="0%">
                  <c:v>0</c:v>
                </c:pt>
                <c:pt idx="223" formatCode="0%">
                  <c:v>0</c:v>
                </c:pt>
                <c:pt idx="224" formatCode="0%">
                  <c:v>0</c:v>
                </c:pt>
                <c:pt idx="225" formatCode="0%">
                  <c:v>0</c:v>
                </c:pt>
                <c:pt idx="226" formatCode="0%">
                  <c:v>0</c:v>
                </c:pt>
                <c:pt idx="227" formatCode="0%">
                  <c:v>0</c:v>
                </c:pt>
                <c:pt idx="228" formatCode="0%">
                  <c:v>0</c:v>
                </c:pt>
                <c:pt idx="229" formatCode="0%">
                  <c:v>0</c:v>
                </c:pt>
                <c:pt idx="230" formatCode="0%">
                  <c:v>0</c:v>
                </c:pt>
                <c:pt idx="231" formatCode="0%">
                  <c:v>0</c:v>
                </c:pt>
                <c:pt idx="232" formatCode="0%">
                  <c:v>0</c:v>
                </c:pt>
                <c:pt idx="233" formatCode="0%">
                  <c:v>0</c:v>
                </c:pt>
                <c:pt idx="234" formatCode="0%">
                  <c:v>0</c:v>
                </c:pt>
                <c:pt idx="235" formatCode="0%">
                  <c:v>0</c:v>
                </c:pt>
                <c:pt idx="236" formatCode="0%">
                  <c:v>0</c:v>
                </c:pt>
                <c:pt idx="237" formatCode="0%">
                  <c:v>0</c:v>
                </c:pt>
                <c:pt idx="238" formatCode="0%">
                  <c:v>0</c:v>
                </c:pt>
                <c:pt idx="239" formatCode="0%">
                  <c:v>0</c:v>
                </c:pt>
                <c:pt idx="240" formatCode="0%">
                  <c:v>0</c:v>
                </c:pt>
                <c:pt idx="241" formatCode="0%">
                  <c:v>0</c:v>
                </c:pt>
                <c:pt idx="242" formatCode="0%">
                  <c:v>0</c:v>
                </c:pt>
                <c:pt idx="243" formatCode="0%">
                  <c:v>0</c:v>
                </c:pt>
                <c:pt idx="244" formatCode="0%">
                  <c:v>0</c:v>
                </c:pt>
                <c:pt idx="245" formatCode="0%">
                  <c:v>0</c:v>
                </c:pt>
                <c:pt idx="246" formatCode="0%">
                  <c:v>0</c:v>
                </c:pt>
                <c:pt idx="247" formatCode="0%">
                  <c:v>0</c:v>
                </c:pt>
                <c:pt idx="248" formatCode="0%">
                  <c:v>0</c:v>
                </c:pt>
                <c:pt idx="249" formatCode="0%">
                  <c:v>0</c:v>
                </c:pt>
                <c:pt idx="250" formatCode="0%">
                  <c:v>0</c:v>
                </c:pt>
                <c:pt idx="251" formatCode="0%">
                  <c:v>0</c:v>
                </c:pt>
                <c:pt idx="252" formatCode="0%">
                  <c:v>0</c:v>
                </c:pt>
                <c:pt idx="253" formatCode="0%">
                  <c:v>0</c:v>
                </c:pt>
                <c:pt idx="254" formatCode="0%">
                  <c:v>0</c:v>
                </c:pt>
                <c:pt idx="255" formatCode="0%">
                  <c:v>0</c:v>
                </c:pt>
                <c:pt idx="256" formatCode="0%">
                  <c:v>0</c:v>
                </c:pt>
                <c:pt idx="257" formatCode="0%">
                  <c:v>0</c:v>
                </c:pt>
                <c:pt idx="258" formatCode="0%">
                  <c:v>0</c:v>
                </c:pt>
                <c:pt idx="259" formatCode="0%">
                  <c:v>0</c:v>
                </c:pt>
                <c:pt idx="260" formatCode="0%">
                  <c:v>0</c:v>
                </c:pt>
                <c:pt idx="261" formatCode="0%">
                  <c:v>0</c:v>
                </c:pt>
                <c:pt idx="262" formatCode="0%">
                  <c:v>0</c:v>
                </c:pt>
                <c:pt idx="263" formatCode="0%">
                  <c:v>0</c:v>
                </c:pt>
                <c:pt idx="264" formatCode="0%">
                  <c:v>0</c:v>
                </c:pt>
                <c:pt idx="265" formatCode="0%">
                  <c:v>0</c:v>
                </c:pt>
                <c:pt idx="266" formatCode="0%">
                  <c:v>0</c:v>
                </c:pt>
                <c:pt idx="267" formatCode="0%">
                  <c:v>0</c:v>
                </c:pt>
                <c:pt idx="268" formatCode="0%">
                  <c:v>0</c:v>
                </c:pt>
                <c:pt idx="269" formatCode="0%">
                  <c:v>0</c:v>
                </c:pt>
                <c:pt idx="270" formatCode="0%">
                  <c:v>0</c:v>
                </c:pt>
                <c:pt idx="271" formatCode="0%">
                  <c:v>0</c:v>
                </c:pt>
                <c:pt idx="272" formatCode="0%">
                  <c:v>0</c:v>
                </c:pt>
                <c:pt idx="273" formatCode="0%">
                  <c:v>0</c:v>
                </c:pt>
                <c:pt idx="274" formatCode="0%">
                  <c:v>0</c:v>
                </c:pt>
                <c:pt idx="275" formatCode="0%">
                  <c:v>0</c:v>
                </c:pt>
                <c:pt idx="276" formatCode="0%">
                  <c:v>0</c:v>
                </c:pt>
                <c:pt idx="277" formatCode="0%">
                  <c:v>0</c:v>
                </c:pt>
                <c:pt idx="278" formatCode="0%">
                  <c:v>0</c:v>
                </c:pt>
                <c:pt idx="279" formatCode="0%">
                  <c:v>0</c:v>
                </c:pt>
                <c:pt idx="280" formatCode="0%">
                  <c:v>0</c:v>
                </c:pt>
                <c:pt idx="281" formatCode="0%">
                  <c:v>0</c:v>
                </c:pt>
                <c:pt idx="282" formatCode="0%">
                  <c:v>0</c:v>
                </c:pt>
                <c:pt idx="283" formatCode="0%">
                  <c:v>0</c:v>
                </c:pt>
                <c:pt idx="284" formatCode="0%">
                  <c:v>0</c:v>
                </c:pt>
                <c:pt idx="285" formatCode="0%">
                  <c:v>0</c:v>
                </c:pt>
                <c:pt idx="286" formatCode="0%">
                  <c:v>0</c:v>
                </c:pt>
                <c:pt idx="287" formatCode="0%">
                  <c:v>0</c:v>
                </c:pt>
                <c:pt idx="288" formatCode="0%">
                  <c:v>0</c:v>
                </c:pt>
                <c:pt idx="289" formatCode="0%">
                  <c:v>0</c:v>
                </c:pt>
                <c:pt idx="290" formatCode="0%">
                  <c:v>0</c:v>
                </c:pt>
                <c:pt idx="291" formatCode="0%">
                  <c:v>0</c:v>
                </c:pt>
                <c:pt idx="292" formatCode="0%">
                  <c:v>0</c:v>
                </c:pt>
                <c:pt idx="293" formatCode="0%">
                  <c:v>0</c:v>
                </c:pt>
                <c:pt idx="294" formatCode="0%">
                  <c:v>0</c:v>
                </c:pt>
                <c:pt idx="295" formatCode="0%">
                  <c:v>0</c:v>
                </c:pt>
                <c:pt idx="296" formatCode="0%">
                  <c:v>0</c:v>
                </c:pt>
                <c:pt idx="297" formatCode="0%">
                  <c:v>0</c:v>
                </c:pt>
                <c:pt idx="298" formatCode="0%">
                  <c:v>0</c:v>
                </c:pt>
                <c:pt idx="299" formatCode="0%">
                  <c:v>0</c:v>
                </c:pt>
                <c:pt idx="300" formatCode="0%">
                  <c:v>0</c:v>
                </c:pt>
                <c:pt idx="301" formatCode="0%">
                  <c:v>0</c:v>
                </c:pt>
                <c:pt idx="302" formatCode="0%">
                  <c:v>0</c:v>
                </c:pt>
                <c:pt idx="303" formatCode="0%">
                  <c:v>0</c:v>
                </c:pt>
                <c:pt idx="304" formatCode="0%">
                  <c:v>0</c:v>
                </c:pt>
                <c:pt idx="305" formatCode="0%">
                  <c:v>0</c:v>
                </c:pt>
                <c:pt idx="306" formatCode="0%">
                  <c:v>0</c:v>
                </c:pt>
                <c:pt idx="307" formatCode="0%">
                  <c:v>0</c:v>
                </c:pt>
                <c:pt idx="308" formatCode="0%">
                  <c:v>0</c:v>
                </c:pt>
                <c:pt idx="309" formatCode="0%">
                  <c:v>0</c:v>
                </c:pt>
                <c:pt idx="310" formatCode="0%">
                  <c:v>0</c:v>
                </c:pt>
                <c:pt idx="311" formatCode="0%">
                  <c:v>0</c:v>
                </c:pt>
                <c:pt idx="312" formatCode="0%">
                  <c:v>0</c:v>
                </c:pt>
                <c:pt idx="313" formatCode="0%">
                  <c:v>0</c:v>
                </c:pt>
                <c:pt idx="314" formatCode="0%">
                  <c:v>0</c:v>
                </c:pt>
                <c:pt idx="315" formatCode="0%">
                  <c:v>0</c:v>
                </c:pt>
                <c:pt idx="316" formatCode="0%">
                  <c:v>0.55804979575930502</c:v>
                </c:pt>
                <c:pt idx="317" formatCode="0%">
                  <c:v>0</c:v>
                </c:pt>
                <c:pt idx="318" formatCode="0%">
                  <c:v>0</c:v>
                </c:pt>
                <c:pt idx="319" formatCode="0%">
                  <c:v>0</c:v>
                </c:pt>
                <c:pt idx="320" formatCode="0%">
                  <c:v>0</c:v>
                </c:pt>
                <c:pt idx="321" formatCode="0%">
                  <c:v>0</c:v>
                </c:pt>
                <c:pt idx="322" formatCode="0%">
                  <c:v>0</c:v>
                </c:pt>
                <c:pt idx="323" formatCode="0%">
                  <c:v>0</c:v>
                </c:pt>
                <c:pt idx="324" formatCode="0%">
                  <c:v>0</c:v>
                </c:pt>
                <c:pt idx="325" formatCode="0%">
                  <c:v>0</c:v>
                </c:pt>
                <c:pt idx="326" formatCode="0%">
                  <c:v>0</c:v>
                </c:pt>
                <c:pt idx="327" formatCode="0%">
                  <c:v>0</c:v>
                </c:pt>
                <c:pt idx="328" formatCode="0%">
                  <c:v>0</c:v>
                </c:pt>
                <c:pt idx="329" formatCode="0%">
                  <c:v>0</c:v>
                </c:pt>
                <c:pt idx="330" formatCode="0%">
                  <c:v>0</c:v>
                </c:pt>
                <c:pt idx="331" formatCode="0%">
                  <c:v>0</c:v>
                </c:pt>
                <c:pt idx="332" formatCode="0%">
                  <c:v>0</c:v>
                </c:pt>
                <c:pt idx="333" formatCode="0%">
                  <c:v>0</c:v>
                </c:pt>
                <c:pt idx="334" formatCode="0%">
                  <c:v>0</c:v>
                </c:pt>
                <c:pt idx="335" formatCode="0%">
                  <c:v>0</c:v>
                </c:pt>
                <c:pt idx="336" formatCode="0%">
                  <c:v>0</c:v>
                </c:pt>
                <c:pt idx="337" formatCode="0%">
                  <c:v>0</c:v>
                </c:pt>
                <c:pt idx="338" formatCode="0%">
                  <c:v>0</c:v>
                </c:pt>
                <c:pt idx="339" formatCode="0%">
                  <c:v>0</c:v>
                </c:pt>
                <c:pt idx="340" formatCode="0%">
                  <c:v>0</c:v>
                </c:pt>
                <c:pt idx="341" formatCode="0%">
                  <c:v>0</c:v>
                </c:pt>
                <c:pt idx="342" formatCode="0%">
                  <c:v>0</c:v>
                </c:pt>
                <c:pt idx="343" formatCode="0%">
                  <c:v>0</c:v>
                </c:pt>
                <c:pt idx="344" formatCode="0%">
                  <c:v>0</c:v>
                </c:pt>
                <c:pt idx="345" formatCode="0%">
                  <c:v>0</c:v>
                </c:pt>
                <c:pt idx="346" formatCode="0%">
                  <c:v>0</c:v>
                </c:pt>
                <c:pt idx="347" formatCode="0%">
                  <c:v>0</c:v>
                </c:pt>
                <c:pt idx="348" formatCode="0%">
                  <c:v>0</c:v>
                </c:pt>
                <c:pt idx="349" formatCode="0%">
                  <c:v>0</c:v>
                </c:pt>
                <c:pt idx="350" formatCode="0%">
                  <c:v>0</c:v>
                </c:pt>
                <c:pt idx="351" formatCode="0%">
                  <c:v>0</c:v>
                </c:pt>
                <c:pt idx="352" formatCode="0%">
                  <c:v>0</c:v>
                </c:pt>
                <c:pt idx="353" formatCode="0%">
                  <c:v>0</c:v>
                </c:pt>
                <c:pt idx="354" formatCode="0%">
                  <c:v>0</c:v>
                </c:pt>
                <c:pt idx="355" formatCode="0%">
                  <c:v>0</c:v>
                </c:pt>
                <c:pt idx="356" formatCode="0%">
                  <c:v>0</c:v>
                </c:pt>
                <c:pt idx="357" formatCode="0%">
                  <c:v>0</c:v>
                </c:pt>
                <c:pt idx="358" formatCode="0%">
                  <c:v>0</c:v>
                </c:pt>
                <c:pt idx="359" formatCode="0%">
                  <c:v>0</c:v>
                </c:pt>
                <c:pt idx="360" formatCode="0%">
                  <c:v>0</c:v>
                </c:pt>
                <c:pt idx="361" formatCode="0%">
                  <c:v>0</c:v>
                </c:pt>
                <c:pt idx="362" formatCode="0%">
                  <c:v>0</c:v>
                </c:pt>
                <c:pt idx="363" formatCode="0%">
                  <c:v>0</c:v>
                </c:pt>
                <c:pt idx="364" formatCode="0%">
                  <c:v>0</c:v>
                </c:pt>
                <c:pt idx="365" formatCode="0%">
                  <c:v>0</c:v>
                </c:pt>
                <c:pt idx="366" formatCode="0%">
                  <c:v>0</c:v>
                </c:pt>
                <c:pt idx="367" formatCode="0%">
                  <c:v>0</c:v>
                </c:pt>
                <c:pt idx="368" formatCode="0%">
                  <c:v>0</c:v>
                </c:pt>
                <c:pt idx="369" formatCode="0%">
                  <c:v>0</c:v>
                </c:pt>
                <c:pt idx="370" formatCode="0%">
                  <c:v>0</c:v>
                </c:pt>
                <c:pt idx="371" formatCode="0%">
                  <c:v>0</c:v>
                </c:pt>
                <c:pt idx="372" formatCode="0%">
                  <c:v>0</c:v>
                </c:pt>
                <c:pt idx="373" formatCode="0%">
                  <c:v>0</c:v>
                </c:pt>
                <c:pt idx="374" formatCode="0%">
                  <c:v>0</c:v>
                </c:pt>
                <c:pt idx="375" formatCode="0%">
                  <c:v>0</c:v>
                </c:pt>
                <c:pt idx="376" formatCode="0%">
                  <c:v>0</c:v>
                </c:pt>
                <c:pt idx="377" formatCode="0%">
                  <c:v>0</c:v>
                </c:pt>
                <c:pt idx="378" formatCode="0%">
                  <c:v>0</c:v>
                </c:pt>
                <c:pt idx="379" formatCode="0%">
                  <c:v>0</c:v>
                </c:pt>
                <c:pt idx="380" formatCode="0%">
                  <c:v>0</c:v>
                </c:pt>
                <c:pt idx="381" formatCode="0%">
                  <c:v>0</c:v>
                </c:pt>
                <c:pt idx="382" formatCode="0%">
                  <c:v>0</c:v>
                </c:pt>
                <c:pt idx="383" formatCode="0%">
                  <c:v>0</c:v>
                </c:pt>
                <c:pt idx="384" formatCode="0%">
                  <c:v>0</c:v>
                </c:pt>
                <c:pt idx="385" formatCode="0%">
                  <c:v>0</c:v>
                </c:pt>
                <c:pt idx="386" formatCode="0%">
                  <c:v>0</c:v>
                </c:pt>
                <c:pt idx="387" formatCode="0%">
                  <c:v>0</c:v>
                </c:pt>
                <c:pt idx="388" formatCode="0%">
                  <c:v>0</c:v>
                </c:pt>
                <c:pt idx="389" formatCode="0%">
                  <c:v>0</c:v>
                </c:pt>
                <c:pt idx="390" formatCode="0%">
                  <c:v>0</c:v>
                </c:pt>
                <c:pt idx="391" formatCode="0%">
                  <c:v>0</c:v>
                </c:pt>
                <c:pt idx="392" formatCode="0%">
                  <c:v>0</c:v>
                </c:pt>
                <c:pt idx="393" formatCode="0%">
                  <c:v>0</c:v>
                </c:pt>
                <c:pt idx="394" formatCode="0%">
                  <c:v>0</c:v>
                </c:pt>
                <c:pt idx="395" formatCode="0%">
                  <c:v>0</c:v>
                </c:pt>
                <c:pt idx="396" formatCode="0%">
                  <c:v>0</c:v>
                </c:pt>
                <c:pt idx="397" formatCode="0%">
                  <c:v>0</c:v>
                </c:pt>
                <c:pt idx="398" formatCode="0%">
                  <c:v>0.40807374357571563</c:v>
                </c:pt>
                <c:pt idx="399" formatCode="0%">
                  <c:v>0</c:v>
                </c:pt>
                <c:pt idx="400" formatCode="0%">
                  <c:v>0</c:v>
                </c:pt>
                <c:pt idx="401" formatCode="0%">
                  <c:v>0</c:v>
                </c:pt>
                <c:pt idx="402" formatCode="0%">
                  <c:v>0</c:v>
                </c:pt>
                <c:pt idx="403" formatCode="0%">
                  <c:v>0</c:v>
                </c:pt>
                <c:pt idx="404" formatCode="0%">
                  <c:v>0</c:v>
                </c:pt>
                <c:pt idx="405" formatCode="0%">
                  <c:v>0</c:v>
                </c:pt>
                <c:pt idx="406" formatCode="0%">
                  <c:v>0</c:v>
                </c:pt>
                <c:pt idx="407" formatCode="0%">
                  <c:v>0</c:v>
                </c:pt>
                <c:pt idx="408" formatCode="0%">
                  <c:v>0</c:v>
                </c:pt>
                <c:pt idx="409" formatCode="0%">
                  <c:v>0</c:v>
                </c:pt>
                <c:pt idx="410" formatCode="0%">
                  <c:v>0</c:v>
                </c:pt>
                <c:pt idx="411" formatCode="0%">
                  <c:v>0</c:v>
                </c:pt>
                <c:pt idx="412" formatCode="0%">
                  <c:v>0</c:v>
                </c:pt>
                <c:pt idx="413" formatCode="0%">
                  <c:v>0</c:v>
                </c:pt>
                <c:pt idx="414" formatCode="0%">
                  <c:v>0</c:v>
                </c:pt>
                <c:pt idx="415" formatCode="0%">
                  <c:v>0</c:v>
                </c:pt>
                <c:pt idx="416" formatCode="0%">
                  <c:v>0</c:v>
                </c:pt>
                <c:pt idx="417" formatCode="0%">
                  <c:v>0</c:v>
                </c:pt>
                <c:pt idx="418" formatCode="0%">
                  <c:v>0</c:v>
                </c:pt>
                <c:pt idx="419" formatCode="0%">
                  <c:v>0</c:v>
                </c:pt>
                <c:pt idx="420" formatCode="0%">
                  <c:v>0</c:v>
                </c:pt>
                <c:pt idx="421" formatCode="0%">
                  <c:v>0</c:v>
                </c:pt>
                <c:pt idx="422" formatCode="0%">
                  <c:v>0</c:v>
                </c:pt>
                <c:pt idx="423" formatCode="0%">
                  <c:v>0</c:v>
                </c:pt>
                <c:pt idx="424" formatCode="0%">
                  <c:v>0</c:v>
                </c:pt>
                <c:pt idx="425" formatCode="0%">
                  <c:v>0</c:v>
                </c:pt>
                <c:pt idx="426" formatCode="0%">
                  <c:v>0</c:v>
                </c:pt>
                <c:pt idx="427" formatCode="0%">
                  <c:v>0</c:v>
                </c:pt>
                <c:pt idx="428" formatCode="0%">
                  <c:v>0</c:v>
                </c:pt>
                <c:pt idx="429" formatCode="0%">
                  <c:v>0</c:v>
                </c:pt>
                <c:pt idx="430" formatCode="0%">
                  <c:v>0</c:v>
                </c:pt>
                <c:pt idx="431" formatCode="0%">
                  <c:v>0</c:v>
                </c:pt>
                <c:pt idx="432" formatCode="0%">
                  <c:v>0</c:v>
                </c:pt>
                <c:pt idx="433" formatCode="0%">
                  <c:v>0</c:v>
                </c:pt>
                <c:pt idx="434" formatCode="0%">
                  <c:v>0</c:v>
                </c:pt>
                <c:pt idx="435" formatCode="0%">
                  <c:v>0</c:v>
                </c:pt>
                <c:pt idx="436" formatCode="0%">
                  <c:v>0</c:v>
                </c:pt>
                <c:pt idx="437" formatCode="0%">
                  <c:v>0</c:v>
                </c:pt>
                <c:pt idx="438" formatCode="0%">
                  <c:v>0</c:v>
                </c:pt>
                <c:pt idx="439" formatCode="0%">
                  <c:v>0</c:v>
                </c:pt>
                <c:pt idx="440" formatCode="0%">
                  <c:v>0</c:v>
                </c:pt>
                <c:pt idx="441" formatCode="0%">
                  <c:v>0</c:v>
                </c:pt>
                <c:pt idx="442" formatCode="0%">
                  <c:v>0</c:v>
                </c:pt>
                <c:pt idx="443" formatCode="0%">
                  <c:v>0</c:v>
                </c:pt>
                <c:pt idx="444" formatCode="0%">
                  <c:v>0</c:v>
                </c:pt>
                <c:pt idx="445" formatCode="0%">
                  <c:v>0</c:v>
                </c:pt>
                <c:pt idx="446" formatCode="0%">
                  <c:v>0</c:v>
                </c:pt>
                <c:pt idx="447" formatCode="0%">
                  <c:v>0</c:v>
                </c:pt>
                <c:pt idx="448" formatCode="0%">
                  <c:v>0</c:v>
                </c:pt>
                <c:pt idx="449" formatCode="0%">
                  <c:v>0</c:v>
                </c:pt>
                <c:pt idx="450" formatCode="0%">
                  <c:v>0</c:v>
                </c:pt>
                <c:pt idx="451" formatCode="0%">
                  <c:v>0</c:v>
                </c:pt>
                <c:pt idx="452" formatCode="0%">
                  <c:v>0</c:v>
                </c:pt>
                <c:pt idx="453" formatCode="0%">
                  <c:v>0.25493856881263371</c:v>
                </c:pt>
                <c:pt idx="454" formatCode="0%">
                  <c:v>0</c:v>
                </c:pt>
                <c:pt idx="455" formatCode="0%">
                  <c:v>0</c:v>
                </c:pt>
                <c:pt idx="456" formatCode="0%">
                  <c:v>0</c:v>
                </c:pt>
                <c:pt idx="457" formatCode="0%">
                  <c:v>0</c:v>
                </c:pt>
                <c:pt idx="458" formatCode="0%">
                  <c:v>0</c:v>
                </c:pt>
                <c:pt idx="459" formatCode="0%">
                  <c:v>0</c:v>
                </c:pt>
                <c:pt idx="460" formatCode="0%">
                  <c:v>0</c:v>
                </c:pt>
                <c:pt idx="461" formatCode="0%">
                  <c:v>0</c:v>
                </c:pt>
                <c:pt idx="462" formatCode="0%">
                  <c:v>0</c:v>
                </c:pt>
                <c:pt idx="463" formatCode="0%">
                  <c:v>0</c:v>
                </c:pt>
                <c:pt idx="464" formatCode="0%">
                  <c:v>0</c:v>
                </c:pt>
                <c:pt idx="465" formatCode="0%">
                  <c:v>0</c:v>
                </c:pt>
                <c:pt idx="466" formatCode="0%">
                  <c:v>0</c:v>
                </c:pt>
                <c:pt idx="467" formatCode="0%">
                  <c:v>0</c:v>
                </c:pt>
                <c:pt idx="468" formatCode="0%">
                  <c:v>0</c:v>
                </c:pt>
                <c:pt idx="469" formatCode="0%">
                  <c:v>0</c:v>
                </c:pt>
                <c:pt idx="470" formatCode="0%">
                  <c:v>0</c:v>
                </c:pt>
                <c:pt idx="471" formatCode="0%">
                  <c:v>0</c:v>
                </c:pt>
                <c:pt idx="472" formatCode="0%">
                  <c:v>0</c:v>
                </c:pt>
                <c:pt idx="473" formatCode="0%">
                  <c:v>0</c:v>
                </c:pt>
                <c:pt idx="474" formatCode="0%">
                  <c:v>0</c:v>
                </c:pt>
                <c:pt idx="475" formatCode="0%">
                  <c:v>0</c:v>
                </c:pt>
                <c:pt idx="476" formatCode="0%">
                  <c:v>0</c:v>
                </c:pt>
                <c:pt idx="477" formatCode="0%">
                  <c:v>0</c:v>
                </c:pt>
                <c:pt idx="478" formatCode="0%">
                  <c:v>0</c:v>
                </c:pt>
                <c:pt idx="479" formatCode="0%">
                  <c:v>0</c:v>
                </c:pt>
                <c:pt idx="480" formatCode="0%">
                  <c:v>0</c:v>
                </c:pt>
                <c:pt idx="481" formatCode="0%">
                  <c:v>0</c:v>
                </c:pt>
                <c:pt idx="482" formatCode="0%">
                  <c:v>0</c:v>
                </c:pt>
                <c:pt idx="483" formatCode="0%">
                  <c:v>0</c:v>
                </c:pt>
                <c:pt idx="484" formatCode="0%">
                  <c:v>0</c:v>
                </c:pt>
                <c:pt idx="485" formatCode="0%">
                  <c:v>0</c:v>
                </c:pt>
                <c:pt idx="486" formatCode="0%">
                  <c:v>0</c:v>
                </c:pt>
                <c:pt idx="487" formatCode="0%">
                  <c:v>0</c:v>
                </c:pt>
                <c:pt idx="488" formatCode="0%">
                  <c:v>0</c:v>
                </c:pt>
                <c:pt idx="489" formatCode="0%">
                  <c:v>0</c:v>
                </c:pt>
                <c:pt idx="490" formatCode="0%">
                  <c:v>0</c:v>
                </c:pt>
                <c:pt idx="491" formatCode="0%">
                  <c:v>0</c:v>
                </c:pt>
                <c:pt idx="492" formatCode="0%">
                  <c:v>0</c:v>
                </c:pt>
                <c:pt idx="493" formatCode="0%">
                  <c:v>0</c:v>
                </c:pt>
                <c:pt idx="494" formatCode="0%">
                  <c:v>0</c:v>
                </c:pt>
                <c:pt idx="495" formatCode="0%">
                  <c:v>0</c:v>
                </c:pt>
                <c:pt idx="496" formatCode="0%">
                  <c:v>0</c:v>
                </c:pt>
                <c:pt idx="497" formatCode="0%">
                  <c:v>0</c:v>
                </c:pt>
                <c:pt idx="498" formatCode="0%">
                  <c:v>0</c:v>
                </c:pt>
                <c:pt idx="499" formatCode="0%">
                  <c:v>0</c:v>
                </c:pt>
                <c:pt idx="500" formatCode="0%">
                  <c:v>0</c:v>
                </c:pt>
                <c:pt idx="501" formatCode="0%">
                  <c:v>0</c:v>
                </c:pt>
                <c:pt idx="502" formatCode="0%">
                  <c:v>0</c:v>
                </c:pt>
                <c:pt idx="503" formatCode="0%">
                  <c:v>0</c:v>
                </c:pt>
                <c:pt idx="504" formatCode="0%">
                  <c:v>0</c:v>
                </c:pt>
                <c:pt idx="505" formatCode="0%">
                  <c:v>0</c:v>
                </c:pt>
                <c:pt idx="506" formatCode="0%">
                  <c:v>0</c:v>
                </c:pt>
                <c:pt idx="507" formatCode="0%">
                  <c:v>0</c:v>
                </c:pt>
                <c:pt idx="508" formatCode="0%">
                  <c:v>0</c:v>
                </c:pt>
                <c:pt idx="509" formatCode="0%">
                  <c:v>0</c:v>
                </c:pt>
                <c:pt idx="510" formatCode="0%">
                  <c:v>0</c:v>
                </c:pt>
                <c:pt idx="511" formatCode="0%">
                  <c:v>0</c:v>
                </c:pt>
                <c:pt idx="512" formatCode="0%">
                  <c:v>0</c:v>
                </c:pt>
                <c:pt idx="513" formatCode="0%">
                  <c:v>0</c:v>
                </c:pt>
                <c:pt idx="514" formatCode="0%">
                  <c:v>0</c:v>
                </c:pt>
                <c:pt idx="515" formatCode="0%">
                  <c:v>0</c:v>
                </c:pt>
                <c:pt idx="516" formatCode="0%">
                  <c:v>0</c:v>
                </c:pt>
                <c:pt idx="517" formatCode="0%">
                  <c:v>0</c:v>
                </c:pt>
                <c:pt idx="518" formatCode="0%">
                  <c:v>0</c:v>
                </c:pt>
                <c:pt idx="519" formatCode="0%">
                  <c:v>0</c:v>
                </c:pt>
                <c:pt idx="520" formatCode="0%">
                  <c:v>0</c:v>
                </c:pt>
                <c:pt idx="521" formatCode="0%">
                  <c:v>0</c:v>
                </c:pt>
                <c:pt idx="522" formatCode="0%">
                  <c:v>0</c:v>
                </c:pt>
                <c:pt idx="523" formatCode="0%">
                  <c:v>0</c:v>
                </c:pt>
                <c:pt idx="524" formatCode="0%">
                  <c:v>0</c:v>
                </c:pt>
                <c:pt idx="525" formatCode="0%">
                  <c:v>0</c:v>
                </c:pt>
                <c:pt idx="526" formatCode="0%">
                  <c:v>0</c:v>
                </c:pt>
                <c:pt idx="527" formatCode="0%">
                  <c:v>0</c:v>
                </c:pt>
                <c:pt idx="528" formatCode="0%">
                  <c:v>0</c:v>
                </c:pt>
                <c:pt idx="529" formatCode="0%">
                  <c:v>0</c:v>
                </c:pt>
                <c:pt idx="530" formatCode="0%">
                  <c:v>0</c:v>
                </c:pt>
                <c:pt idx="531" formatCode="0%">
                  <c:v>0</c:v>
                </c:pt>
                <c:pt idx="532" formatCode="0%">
                  <c:v>0</c:v>
                </c:pt>
                <c:pt idx="533" formatCode="0%">
                  <c:v>0</c:v>
                </c:pt>
                <c:pt idx="534" formatCode="0%">
                  <c:v>0</c:v>
                </c:pt>
                <c:pt idx="535" formatCode="0%">
                  <c:v>0</c:v>
                </c:pt>
                <c:pt idx="536" formatCode="0%">
                  <c:v>0</c:v>
                </c:pt>
                <c:pt idx="537" formatCode="0%">
                  <c:v>0</c:v>
                </c:pt>
                <c:pt idx="538" formatCode="0%">
                  <c:v>0</c:v>
                </c:pt>
                <c:pt idx="539" formatCode="0%">
                  <c:v>0</c:v>
                </c:pt>
                <c:pt idx="540" formatCode="0%">
                  <c:v>0</c:v>
                </c:pt>
                <c:pt idx="541" formatCode="0%">
                  <c:v>0</c:v>
                </c:pt>
                <c:pt idx="542" formatCode="0%">
                  <c:v>0</c:v>
                </c:pt>
                <c:pt idx="543" formatCode="0%">
                  <c:v>0</c:v>
                </c:pt>
                <c:pt idx="544" formatCode="0%">
                  <c:v>0</c:v>
                </c:pt>
                <c:pt idx="545" formatCode="0%">
                  <c:v>0</c:v>
                </c:pt>
                <c:pt idx="546" formatCode="0%">
                  <c:v>0</c:v>
                </c:pt>
                <c:pt idx="547" formatCode="0%">
                  <c:v>0</c:v>
                </c:pt>
                <c:pt idx="548" formatCode="0%">
                  <c:v>0</c:v>
                </c:pt>
                <c:pt idx="549" formatCode="0%">
                  <c:v>0</c:v>
                </c:pt>
                <c:pt idx="550" formatCode="0%">
                  <c:v>0</c:v>
                </c:pt>
                <c:pt idx="551" formatCode="0%">
                  <c:v>0</c:v>
                </c:pt>
                <c:pt idx="552" formatCode="0%">
                  <c:v>0</c:v>
                </c:pt>
                <c:pt idx="553" formatCode="0%">
                  <c:v>0</c:v>
                </c:pt>
                <c:pt idx="554" formatCode="0%">
                  <c:v>0</c:v>
                </c:pt>
                <c:pt idx="555" formatCode="0%">
                  <c:v>0</c:v>
                </c:pt>
                <c:pt idx="556" formatCode="0%">
                  <c:v>0</c:v>
                </c:pt>
                <c:pt idx="557" formatCode="0%">
                  <c:v>0</c:v>
                </c:pt>
                <c:pt idx="558" formatCode="0%">
                  <c:v>0</c:v>
                </c:pt>
                <c:pt idx="559" formatCode="0%">
                  <c:v>0</c:v>
                </c:pt>
                <c:pt idx="560" formatCode="0%">
                  <c:v>0</c:v>
                </c:pt>
                <c:pt idx="561" formatCode="0%">
                  <c:v>0</c:v>
                </c:pt>
                <c:pt idx="562" formatCode="0%">
                  <c:v>0</c:v>
                </c:pt>
                <c:pt idx="563" formatCode="0%">
                  <c:v>0</c:v>
                </c:pt>
                <c:pt idx="564" formatCode="0%">
                  <c:v>0</c:v>
                </c:pt>
                <c:pt idx="565" formatCode="0%">
                  <c:v>0</c:v>
                </c:pt>
                <c:pt idx="566" formatCode="0%">
                  <c:v>0</c:v>
                </c:pt>
                <c:pt idx="567" formatCode="0%">
                  <c:v>0</c:v>
                </c:pt>
                <c:pt idx="568" formatCode="0%">
                  <c:v>0</c:v>
                </c:pt>
                <c:pt idx="569" formatCode="0%">
                  <c:v>0</c:v>
                </c:pt>
                <c:pt idx="570" formatCode="0%">
                  <c:v>0</c:v>
                </c:pt>
                <c:pt idx="571" formatCode="0%">
                  <c:v>0</c:v>
                </c:pt>
                <c:pt idx="572" formatCode="0%">
                  <c:v>0</c:v>
                </c:pt>
                <c:pt idx="573" formatCode="0%">
                  <c:v>0</c:v>
                </c:pt>
                <c:pt idx="574" formatCode="0%">
                  <c:v>0</c:v>
                </c:pt>
                <c:pt idx="575" formatCode="0%">
                  <c:v>0</c:v>
                </c:pt>
                <c:pt idx="576" formatCode="0%">
                  <c:v>0</c:v>
                </c:pt>
                <c:pt idx="577" formatCode="0%">
                  <c:v>0</c:v>
                </c:pt>
                <c:pt idx="578" formatCode="0%">
                  <c:v>0</c:v>
                </c:pt>
                <c:pt idx="579" formatCode="0%">
                  <c:v>0</c:v>
                </c:pt>
                <c:pt idx="580" formatCode="0%">
                  <c:v>0</c:v>
                </c:pt>
                <c:pt idx="581" formatCode="0%">
                  <c:v>0</c:v>
                </c:pt>
                <c:pt idx="582" formatCode="0%">
                  <c:v>0</c:v>
                </c:pt>
                <c:pt idx="583" formatCode="0%">
                  <c:v>0</c:v>
                </c:pt>
                <c:pt idx="584" formatCode="0%">
                  <c:v>0</c:v>
                </c:pt>
                <c:pt idx="585" formatCode="0%">
                  <c:v>0</c:v>
                </c:pt>
                <c:pt idx="586" formatCode="0%">
                  <c:v>0</c:v>
                </c:pt>
                <c:pt idx="587" formatCode="0%">
                  <c:v>0</c:v>
                </c:pt>
                <c:pt idx="588" formatCode="0%">
                  <c:v>0</c:v>
                </c:pt>
                <c:pt idx="589" formatCode="0%">
                  <c:v>0</c:v>
                </c:pt>
                <c:pt idx="590" formatCode="0%">
                  <c:v>0</c:v>
                </c:pt>
                <c:pt idx="591" formatCode="0%">
                  <c:v>0</c:v>
                </c:pt>
                <c:pt idx="592" formatCode="0%">
                  <c:v>0</c:v>
                </c:pt>
                <c:pt idx="593" formatCode="0%">
                  <c:v>0</c:v>
                </c:pt>
                <c:pt idx="594" formatCode="0%">
                  <c:v>0</c:v>
                </c:pt>
                <c:pt idx="595" formatCode="0%">
                  <c:v>0</c:v>
                </c:pt>
                <c:pt idx="596" formatCode="0%">
                  <c:v>0</c:v>
                </c:pt>
                <c:pt idx="597" formatCode="0%">
                  <c:v>0</c:v>
                </c:pt>
                <c:pt idx="598" formatCode="0%">
                  <c:v>0</c:v>
                </c:pt>
                <c:pt idx="599" formatCode="0%">
                  <c:v>0</c:v>
                </c:pt>
                <c:pt idx="600" formatCode="0%">
                  <c:v>0</c:v>
                </c:pt>
                <c:pt idx="601" formatCode="0%">
                  <c:v>0</c:v>
                </c:pt>
                <c:pt idx="602" formatCode="0%">
                  <c:v>0</c:v>
                </c:pt>
                <c:pt idx="603" formatCode="0%">
                  <c:v>0</c:v>
                </c:pt>
                <c:pt idx="604" formatCode="0%">
                  <c:v>0</c:v>
                </c:pt>
                <c:pt idx="605" formatCode="0%">
                  <c:v>0</c:v>
                </c:pt>
                <c:pt idx="606" formatCode="0%">
                  <c:v>0</c:v>
                </c:pt>
                <c:pt idx="607" formatCode="0%">
                  <c:v>0</c:v>
                </c:pt>
                <c:pt idx="608" formatCode="0%">
                  <c:v>0</c:v>
                </c:pt>
                <c:pt idx="609" formatCode="0%">
                  <c:v>0</c:v>
                </c:pt>
                <c:pt idx="610" formatCode="0%">
                  <c:v>0</c:v>
                </c:pt>
                <c:pt idx="611" formatCode="0%">
                  <c:v>0</c:v>
                </c:pt>
                <c:pt idx="612" formatCode="0%">
                  <c:v>0</c:v>
                </c:pt>
                <c:pt idx="613" formatCode="0%">
                  <c:v>0</c:v>
                </c:pt>
                <c:pt idx="614" formatCode="0%">
                  <c:v>0</c:v>
                </c:pt>
                <c:pt idx="615" formatCode="0%">
                  <c:v>0</c:v>
                </c:pt>
                <c:pt idx="616" formatCode="0%">
                  <c:v>0</c:v>
                </c:pt>
                <c:pt idx="617" formatCode="0%">
                  <c:v>0</c:v>
                </c:pt>
                <c:pt idx="618" formatCode="0%">
                  <c:v>0</c:v>
                </c:pt>
                <c:pt idx="619" formatCode="0%">
                  <c:v>0</c:v>
                </c:pt>
                <c:pt idx="620" formatCode="0%">
                  <c:v>0</c:v>
                </c:pt>
                <c:pt idx="621" formatCode="0%">
                  <c:v>0</c:v>
                </c:pt>
                <c:pt idx="622" formatCode="0%">
                  <c:v>0</c:v>
                </c:pt>
                <c:pt idx="623" formatCode="0%">
                  <c:v>0</c:v>
                </c:pt>
                <c:pt idx="624" formatCode="0%">
                  <c:v>0</c:v>
                </c:pt>
                <c:pt idx="625" formatCode="0%">
                  <c:v>0</c:v>
                </c:pt>
                <c:pt idx="626" formatCode="0%">
                  <c:v>0</c:v>
                </c:pt>
                <c:pt idx="627" formatCode="0%">
                  <c:v>0</c:v>
                </c:pt>
                <c:pt idx="628" formatCode="0%">
                  <c:v>0</c:v>
                </c:pt>
                <c:pt idx="629" formatCode="0%">
                  <c:v>0</c:v>
                </c:pt>
                <c:pt idx="630" formatCode="0%">
                  <c:v>0</c:v>
                </c:pt>
                <c:pt idx="631" formatCode="0%">
                  <c:v>0</c:v>
                </c:pt>
                <c:pt idx="632" formatCode="0%">
                  <c:v>0</c:v>
                </c:pt>
                <c:pt idx="633" formatCode="0%">
                  <c:v>0</c:v>
                </c:pt>
                <c:pt idx="634" formatCode="0%">
                  <c:v>0</c:v>
                </c:pt>
                <c:pt idx="635" formatCode="0%">
                  <c:v>0</c:v>
                </c:pt>
                <c:pt idx="636" formatCode="0%">
                  <c:v>0</c:v>
                </c:pt>
                <c:pt idx="637" formatCode="0%">
                  <c:v>0</c:v>
                </c:pt>
                <c:pt idx="638" formatCode="0%">
                  <c:v>0</c:v>
                </c:pt>
                <c:pt idx="639" formatCode="0%">
                  <c:v>0</c:v>
                </c:pt>
                <c:pt idx="640" formatCode="0%">
                  <c:v>0</c:v>
                </c:pt>
                <c:pt idx="641" formatCode="0%">
                  <c:v>0</c:v>
                </c:pt>
                <c:pt idx="642" formatCode="0%">
                  <c:v>0</c:v>
                </c:pt>
                <c:pt idx="643" formatCode="0%">
                  <c:v>0</c:v>
                </c:pt>
                <c:pt idx="644" formatCode="0%">
                  <c:v>0</c:v>
                </c:pt>
                <c:pt idx="645" formatCode="0%">
                  <c:v>0</c:v>
                </c:pt>
                <c:pt idx="646" formatCode="0%">
                  <c:v>0</c:v>
                </c:pt>
                <c:pt idx="647" formatCode="0%">
                  <c:v>0</c:v>
                </c:pt>
                <c:pt idx="648" formatCode="0%">
                  <c:v>0</c:v>
                </c:pt>
                <c:pt idx="649" formatCode="0%">
                  <c:v>0</c:v>
                </c:pt>
                <c:pt idx="650" formatCode="0%">
                  <c:v>0</c:v>
                </c:pt>
                <c:pt idx="651" formatCode="0%">
                  <c:v>0</c:v>
                </c:pt>
                <c:pt idx="652" formatCode="0%">
                  <c:v>0</c:v>
                </c:pt>
                <c:pt idx="653" formatCode="0%">
                  <c:v>0</c:v>
                </c:pt>
                <c:pt idx="654" formatCode="0%">
                  <c:v>0</c:v>
                </c:pt>
                <c:pt idx="655" formatCode="0%">
                  <c:v>0</c:v>
                </c:pt>
                <c:pt idx="656" formatCode="0%">
                  <c:v>0</c:v>
                </c:pt>
                <c:pt idx="657" formatCode="0%">
                  <c:v>0</c:v>
                </c:pt>
                <c:pt idx="658" formatCode="0%">
                  <c:v>0</c:v>
                </c:pt>
                <c:pt idx="659" formatCode="0%">
                  <c:v>0</c:v>
                </c:pt>
                <c:pt idx="660" formatCode="0%">
                  <c:v>0</c:v>
                </c:pt>
                <c:pt idx="661" formatCode="0%">
                  <c:v>0</c:v>
                </c:pt>
                <c:pt idx="662" formatCode="0%">
                  <c:v>0</c:v>
                </c:pt>
                <c:pt idx="663" formatCode="0%">
                  <c:v>0</c:v>
                </c:pt>
                <c:pt idx="664" formatCode="0%">
                  <c:v>0</c:v>
                </c:pt>
                <c:pt idx="665" formatCode="0%">
                  <c:v>0</c:v>
                </c:pt>
                <c:pt idx="666" formatCode="0%">
                  <c:v>0</c:v>
                </c:pt>
                <c:pt idx="667" formatCode="0%">
                  <c:v>0</c:v>
                </c:pt>
                <c:pt idx="668" formatCode="0%">
                  <c:v>0</c:v>
                </c:pt>
                <c:pt idx="669" formatCode="0%">
                  <c:v>0</c:v>
                </c:pt>
                <c:pt idx="670" formatCode="0%">
                  <c:v>0</c:v>
                </c:pt>
                <c:pt idx="671" formatCode="0%">
                  <c:v>0</c:v>
                </c:pt>
                <c:pt idx="672" formatCode="0%">
                  <c:v>0</c:v>
                </c:pt>
                <c:pt idx="673" formatCode="0%">
                  <c:v>0</c:v>
                </c:pt>
                <c:pt idx="674" formatCode="0%">
                  <c:v>0</c:v>
                </c:pt>
                <c:pt idx="675" formatCode="0%">
                  <c:v>1.3206886097938244</c:v>
                </c:pt>
                <c:pt idx="676" formatCode="0%">
                  <c:v>0</c:v>
                </c:pt>
                <c:pt idx="677" formatCode="0%">
                  <c:v>0</c:v>
                </c:pt>
                <c:pt idx="678" formatCode="0%">
                  <c:v>0</c:v>
                </c:pt>
                <c:pt idx="679" formatCode="0%">
                  <c:v>0</c:v>
                </c:pt>
                <c:pt idx="680" formatCode="0%">
                  <c:v>0</c:v>
                </c:pt>
                <c:pt idx="681" formatCode="0%">
                  <c:v>0</c:v>
                </c:pt>
                <c:pt idx="682" formatCode="0%">
                  <c:v>0</c:v>
                </c:pt>
                <c:pt idx="683" formatCode="0%">
                  <c:v>0</c:v>
                </c:pt>
                <c:pt idx="684" formatCode="0%">
                  <c:v>0</c:v>
                </c:pt>
                <c:pt idx="685" formatCode="0%">
                  <c:v>0</c:v>
                </c:pt>
                <c:pt idx="686" formatCode="0%">
                  <c:v>0</c:v>
                </c:pt>
                <c:pt idx="687" formatCode="0%">
                  <c:v>0</c:v>
                </c:pt>
                <c:pt idx="688" formatCode="0%">
                  <c:v>0</c:v>
                </c:pt>
                <c:pt idx="689" formatCode="0%">
                  <c:v>0</c:v>
                </c:pt>
                <c:pt idx="690" formatCode="0%">
                  <c:v>0</c:v>
                </c:pt>
                <c:pt idx="691" formatCode="0%">
                  <c:v>0</c:v>
                </c:pt>
                <c:pt idx="692" formatCode="0%">
                  <c:v>0</c:v>
                </c:pt>
                <c:pt idx="693" formatCode="0%">
                  <c:v>0</c:v>
                </c:pt>
                <c:pt idx="694" formatCode="0%">
                  <c:v>0</c:v>
                </c:pt>
                <c:pt idx="695" formatCode="0%">
                  <c:v>0</c:v>
                </c:pt>
                <c:pt idx="696" formatCode="0%">
                  <c:v>0</c:v>
                </c:pt>
                <c:pt idx="697" formatCode="0%">
                  <c:v>0</c:v>
                </c:pt>
                <c:pt idx="698" formatCode="0%">
                  <c:v>0</c:v>
                </c:pt>
                <c:pt idx="699" formatCode="0%">
                  <c:v>0</c:v>
                </c:pt>
                <c:pt idx="700" formatCode="0%">
                  <c:v>0</c:v>
                </c:pt>
                <c:pt idx="701" formatCode="0%">
                  <c:v>0</c:v>
                </c:pt>
                <c:pt idx="702" formatCode="0%">
                  <c:v>0</c:v>
                </c:pt>
                <c:pt idx="703" formatCode="0%">
                  <c:v>0</c:v>
                </c:pt>
                <c:pt idx="704" formatCode="0%">
                  <c:v>0</c:v>
                </c:pt>
                <c:pt idx="705" formatCode="0%">
                  <c:v>0</c:v>
                </c:pt>
                <c:pt idx="706" formatCode="0%">
                  <c:v>0</c:v>
                </c:pt>
                <c:pt idx="707" formatCode="0%">
                  <c:v>0</c:v>
                </c:pt>
                <c:pt idx="708" formatCode="0%">
                  <c:v>0</c:v>
                </c:pt>
                <c:pt idx="709" formatCode="0%">
                  <c:v>0</c:v>
                </c:pt>
                <c:pt idx="710" formatCode="0%">
                  <c:v>0</c:v>
                </c:pt>
                <c:pt idx="711" formatCode="0%">
                  <c:v>0</c:v>
                </c:pt>
                <c:pt idx="712" formatCode="0%">
                  <c:v>0</c:v>
                </c:pt>
                <c:pt idx="713" formatCode="0%">
                  <c:v>0</c:v>
                </c:pt>
                <c:pt idx="714" formatCode="0%">
                  <c:v>0</c:v>
                </c:pt>
                <c:pt idx="715" formatCode="0%">
                  <c:v>0</c:v>
                </c:pt>
                <c:pt idx="716" formatCode="0%">
                  <c:v>0</c:v>
                </c:pt>
                <c:pt idx="717" formatCode="0%">
                  <c:v>0</c:v>
                </c:pt>
                <c:pt idx="718" formatCode="0%">
                  <c:v>0</c:v>
                </c:pt>
                <c:pt idx="719" formatCode="0%">
                  <c:v>0</c:v>
                </c:pt>
                <c:pt idx="720" formatCode="0%">
                  <c:v>0</c:v>
                </c:pt>
                <c:pt idx="721" formatCode="0%">
                  <c:v>0</c:v>
                </c:pt>
                <c:pt idx="722" formatCode="0%">
                  <c:v>0</c:v>
                </c:pt>
                <c:pt idx="723" formatCode="0%">
                  <c:v>0</c:v>
                </c:pt>
                <c:pt idx="724" formatCode="0%">
                  <c:v>0</c:v>
                </c:pt>
                <c:pt idx="725" formatCode="0%">
                  <c:v>0</c:v>
                </c:pt>
                <c:pt idx="726" formatCode="0%">
                  <c:v>0</c:v>
                </c:pt>
                <c:pt idx="727" formatCode="0%">
                  <c:v>0</c:v>
                </c:pt>
                <c:pt idx="728" formatCode="0%">
                  <c:v>0</c:v>
                </c:pt>
                <c:pt idx="729" formatCode="0%">
                  <c:v>0</c:v>
                </c:pt>
                <c:pt idx="730" formatCode="0%">
                  <c:v>0</c:v>
                </c:pt>
                <c:pt idx="731" formatCode="0%">
                  <c:v>0</c:v>
                </c:pt>
                <c:pt idx="732" formatCode="0%">
                  <c:v>0</c:v>
                </c:pt>
                <c:pt idx="733" formatCode="0%">
                  <c:v>0</c:v>
                </c:pt>
                <c:pt idx="734" formatCode="0%">
                  <c:v>0</c:v>
                </c:pt>
                <c:pt idx="735" formatCode="0%">
                  <c:v>0</c:v>
                </c:pt>
                <c:pt idx="736" formatCode="0%">
                  <c:v>0</c:v>
                </c:pt>
                <c:pt idx="737" formatCode="0%">
                  <c:v>0</c:v>
                </c:pt>
                <c:pt idx="738" formatCode="0%">
                  <c:v>0</c:v>
                </c:pt>
                <c:pt idx="739" formatCode="0%">
                  <c:v>0</c:v>
                </c:pt>
                <c:pt idx="740" formatCode="0%">
                  <c:v>0</c:v>
                </c:pt>
                <c:pt idx="741" formatCode="0%">
                  <c:v>0</c:v>
                </c:pt>
                <c:pt idx="742" formatCode="0%">
                  <c:v>0</c:v>
                </c:pt>
                <c:pt idx="743" formatCode="0%">
                  <c:v>0</c:v>
                </c:pt>
                <c:pt idx="744" formatCode="0%">
                  <c:v>0</c:v>
                </c:pt>
                <c:pt idx="745" formatCode="0%">
                  <c:v>0</c:v>
                </c:pt>
                <c:pt idx="746" formatCode="0%">
                  <c:v>0</c:v>
                </c:pt>
                <c:pt idx="747" formatCode="0%">
                  <c:v>0</c:v>
                </c:pt>
                <c:pt idx="748" formatCode="0%">
                  <c:v>0</c:v>
                </c:pt>
                <c:pt idx="749" formatCode="0%">
                  <c:v>0</c:v>
                </c:pt>
                <c:pt idx="750" formatCode="0%">
                  <c:v>0</c:v>
                </c:pt>
                <c:pt idx="751" formatCode="0%">
                  <c:v>0</c:v>
                </c:pt>
                <c:pt idx="752" formatCode="0%">
                  <c:v>0</c:v>
                </c:pt>
                <c:pt idx="753" formatCode="0%">
                  <c:v>0</c:v>
                </c:pt>
                <c:pt idx="754" formatCode="0%">
                  <c:v>0</c:v>
                </c:pt>
                <c:pt idx="755" formatCode="0%">
                  <c:v>0</c:v>
                </c:pt>
                <c:pt idx="756" formatCode="0%">
                  <c:v>0</c:v>
                </c:pt>
                <c:pt idx="757" formatCode="0%">
                  <c:v>0</c:v>
                </c:pt>
                <c:pt idx="758" formatCode="0%">
                  <c:v>0</c:v>
                </c:pt>
                <c:pt idx="759" formatCode="0%">
                  <c:v>0</c:v>
                </c:pt>
                <c:pt idx="760" formatCode="0%">
                  <c:v>0</c:v>
                </c:pt>
                <c:pt idx="761" formatCode="0%">
                  <c:v>0</c:v>
                </c:pt>
                <c:pt idx="762" formatCode="0%">
                  <c:v>0</c:v>
                </c:pt>
                <c:pt idx="763" formatCode="0%">
                  <c:v>0</c:v>
                </c:pt>
                <c:pt idx="764" formatCode="0%">
                  <c:v>0</c:v>
                </c:pt>
                <c:pt idx="765" formatCode="0%">
                  <c:v>0</c:v>
                </c:pt>
                <c:pt idx="766" formatCode="0%">
                  <c:v>0</c:v>
                </c:pt>
                <c:pt idx="767" formatCode="0%">
                  <c:v>0</c:v>
                </c:pt>
                <c:pt idx="768" formatCode="0%">
                  <c:v>0</c:v>
                </c:pt>
                <c:pt idx="769" formatCode="0%">
                  <c:v>0</c:v>
                </c:pt>
                <c:pt idx="770" formatCode="0%">
                  <c:v>0</c:v>
                </c:pt>
                <c:pt idx="771" formatCode="0%">
                  <c:v>0</c:v>
                </c:pt>
                <c:pt idx="772" formatCode="0%">
                  <c:v>0</c:v>
                </c:pt>
                <c:pt idx="773" formatCode="0%">
                  <c:v>0</c:v>
                </c:pt>
                <c:pt idx="774" formatCode="0%">
                  <c:v>0</c:v>
                </c:pt>
                <c:pt idx="775" formatCode="0%">
                  <c:v>0</c:v>
                </c:pt>
                <c:pt idx="776" formatCode="0%">
                  <c:v>0</c:v>
                </c:pt>
                <c:pt idx="777" formatCode="0%">
                  <c:v>0</c:v>
                </c:pt>
                <c:pt idx="778" formatCode="0%">
                  <c:v>0</c:v>
                </c:pt>
                <c:pt idx="779" formatCode="0%">
                  <c:v>0</c:v>
                </c:pt>
                <c:pt idx="780" formatCode="0%">
                  <c:v>0</c:v>
                </c:pt>
                <c:pt idx="781" formatCode="0%">
                  <c:v>0</c:v>
                </c:pt>
                <c:pt idx="782" formatCode="0%">
                  <c:v>0</c:v>
                </c:pt>
                <c:pt idx="783" formatCode="0%">
                  <c:v>0</c:v>
                </c:pt>
                <c:pt idx="784" formatCode="0%">
                  <c:v>0</c:v>
                </c:pt>
                <c:pt idx="785" formatCode="0%">
                  <c:v>0</c:v>
                </c:pt>
                <c:pt idx="786" formatCode="0%">
                  <c:v>0</c:v>
                </c:pt>
                <c:pt idx="787" formatCode="0%">
                  <c:v>0</c:v>
                </c:pt>
                <c:pt idx="788" formatCode="0%">
                  <c:v>0</c:v>
                </c:pt>
                <c:pt idx="789" formatCode="0%">
                  <c:v>0</c:v>
                </c:pt>
                <c:pt idx="790" formatCode="0%">
                  <c:v>0</c:v>
                </c:pt>
                <c:pt idx="791" formatCode="0%">
                  <c:v>0</c:v>
                </c:pt>
                <c:pt idx="792" formatCode="0%">
                  <c:v>0</c:v>
                </c:pt>
                <c:pt idx="793" formatCode="0%">
                  <c:v>0</c:v>
                </c:pt>
                <c:pt idx="794" formatCode="0%">
                  <c:v>0</c:v>
                </c:pt>
                <c:pt idx="795" formatCode="0%">
                  <c:v>0</c:v>
                </c:pt>
                <c:pt idx="796" formatCode="0%">
                  <c:v>0</c:v>
                </c:pt>
                <c:pt idx="797" formatCode="0%">
                  <c:v>0</c:v>
                </c:pt>
                <c:pt idx="798" formatCode="0%">
                  <c:v>0</c:v>
                </c:pt>
                <c:pt idx="799" formatCode="0%">
                  <c:v>0</c:v>
                </c:pt>
                <c:pt idx="800" formatCode="0%">
                  <c:v>0</c:v>
                </c:pt>
                <c:pt idx="801" formatCode="0%">
                  <c:v>0</c:v>
                </c:pt>
                <c:pt idx="802" formatCode="0%">
                  <c:v>0</c:v>
                </c:pt>
                <c:pt idx="803" formatCode="0%">
                  <c:v>0</c:v>
                </c:pt>
                <c:pt idx="804" formatCode="0%">
                  <c:v>0</c:v>
                </c:pt>
                <c:pt idx="805" formatCode="0%">
                  <c:v>0</c:v>
                </c:pt>
                <c:pt idx="806" formatCode="0%">
                  <c:v>0</c:v>
                </c:pt>
                <c:pt idx="807" formatCode="0%">
                  <c:v>0</c:v>
                </c:pt>
                <c:pt idx="808" formatCode="0%">
                  <c:v>0</c:v>
                </c:pt>
                <c:pt idx="809" formatCode="0%">
                  <c:v>0</c:v>
                </c:pt>
                <c:pt idx="810" formatCode="0%">
                  <c:v>0</c:v>
                </c:pt>
                <c:pt idx="811" formatCode="0%">
                  <c:v>0</c:v>
                </c:pt>
                <c:pt idx="812" formatCode="0%">
                  <c:v>0</c:v>
                </c:pt>
                <c:pt idx="813" formatCode="0%">
                  <c:v>0</c:v>
                </c:pt>
                <c:pt idx="814" formatCode="0%">
                  <c:v>0</c:v>
                </c:pt>
                <c:pt idx="815" formatCode="0%">
                  <c:v>0</c:v>
                </c:pt>
                <c:pt idx="816" formatCode="0%">
                  <c:v>0</c:v>
                </c:pt>
                <c:pt idx="817" formatCode="0%">
                  <c:v>0</c:v>
                </c:pt>
                <c:pt idx="818" formatCode="0%">
                  <c:v>0</c:v>
                </c:pt>
                <c:pt idx="819" formatCode="0%">
                  <c:v>0</c:v>
                </c:pt>
                <c:pt idx="820" formatCode="0%">
                  <c:v>0</c:v>
                </c:pt>
                <c:pt idx="821" formatCode="0%">
                  <c:v>0</c:v>
                </c:pt>
                <c:pt idx="822" formatCode="0%">
                  <c:v>0</c:v>
                </c:pt>
                <c:pt idx="823" formatCode="0%">
                  <c:v>0</c:v>
                </c:pt>
                <c:pt idx="824" formatCode="0%">
                  <c:v>1.9419637957743023</c:v>
                </c:pt>
                <c:pt idx="825" formatCode="0%">
                  <c:v>0</c:v>
                </c:pt>
                <c:pt idx="826" formatCode="0%">
                  <c:v>0</c:v>
                </c:pt>
                <c:pt idx="827" formatCode="0%">
                  <c:v>0</c:v>
                </c:pt>
                <c:pt idx="828" formatCode="0%">
                  <c:v>0</c:v>
                </c:pt>
                <c:pt idx="829" formatCode="0%">
                  <c:v>0</c:v>
                </c:pt>
                <c:pt idx="830" formatCode="0%">
                  <c:v>0</c:v>
                </c:pt>
                <c:pt idx="831" formatCode="0%">
                  <c:v>0</c:v>
                </c:pt>
                <c:pt idx="832" formatCode="0%">
                  <c:v>0</c:v>
                </c:pt>
                <c:pt idx="833" formatCode="0%">
                  <c:v>0</c:v>
                </c:pt>
                <c:pt idx="834" formatCode="0%">
                  <c:v>0</c:v>
                </c:pt>
                <c:pt idx="835" formatCode="0%">
                  <c:v>0</c:v>
                </c:pt>
                <c:pt idx="836" formatCode="0%">
                  <c:v>0</c:v>
                </c:pt>
                <c:pt idx="837" formatCode="0%">
                  <c:v>0</c:v>
                </c:pt>
                <c:pt idx="838" formatCode="0%">
                  <c:v>0</c:v>
                </c:pt>
                <c:pt idx="839" formatCode="0%">
                  <c:v>0</c:v>
                </c:pt>
                <c:pt idx="840" formatCode="0%">
                  <c:v>0</c:v>
                </c:pt>
                <c:pt idx="841" formatCode="0%">
                  <c:v>0</c:v>
                </c:pt>
                <c:pt idx="842" formatCode="0%">
                  <c:v>0</c:v>
                </c:pt>
                <c:pt idx="843" formatCode="0%">
                  <c:v>0</c:v>
                </c:pt>
                <c:pt idx="844" formatCode="0%">
                  <c:v>0</c:v>
                </c:pt>
                <c:pt idx="845" formatCode="0%">
                  <c:v>0</c:v>
                </c:pt>
                <c:pt idx="846" formatCode="0%">
                  <c:v>0</c:v>
                </c:pt>
                <c:pt idx="847" formatCode="0%">
                  <c:v>0</c:v>
                </c:pt>
                <c:pt idx="848" formatCode="0%">
                  <c:v>0</c:v>
                </c:pt>
                <c:pt idx="849" formatCode="0%">
                  <c:v>0</c:v>
                </c:pt>
                <c:pt idx="850" formatCode="0%">
                  <c:v>0</c:v>
                </c:pt>
                <c:pt idx="851" formatCode="0%">
                  <c:v>0</c:v>
                </c:pt>
                <c:pt idx="852" formatCode="0%">
                  <c:v>0</c:v>
                </c:pt>
                <c:pt idx="853" formatCode="0%">
                  <c:v>0</c:v>
                </c:pt>
                <c:pt idx="854" formatCode="0%">
                  <c:v>0</c:v>
                </c:pt>
                <c:pt idx="855" formatCode="0%">
                  <c:v>0</c:v>
                </c:pt>
                <c:pt idx="856" formatCode="0%">
                  <c:v>0</c:v>
                </c:pt>
                <c:pt idx="857" formatCode="0%">
                  <c:v>0</c:v>
                </c:pt>
                <c:pt idx="858" formatCode="0%">
                  <c:v>0</c:v>
                </c:pt>
                <c:pt idx="859" formatCode="0%">
                  <c:v>0</c:v>
                </c:pt>
                <c:pt idx="860" formatCode="0%">
                  <c:v>0</c:v>
                </c:pt>
                <c:pt idx="861" formatCode="0%">
                  <c:v>0</c:v>
                </c:pt>
                <c:pt idx="862" formatCode="0%">
                  <c:v>0</c:v>
                </c:pt>
                <c:pt idx="863" formatCode="0%">
                  <c:v>0</c:v>
                </c:pt>
                <c:pt idx="864" formatCode="0%">
                  <c:v>0</c:v>
                </c:pt>
                <c:pt idx="865" formatCode="0%">
                  <c:v>0</c:v>
                </c:pt>
                <c:pt idx="866" formatCode="0%">
                  <c:v>0</c:v>
                </c:pt>
                <c:pt idx="867" formatCode="0%">
                  <c:v>0</c:v>
                </c:pt>
                <c:pt idx="868" formatCode="0%">
                  <c:v>0</c:v>
                </c:pt>
                <c:pt idx="869" formatCode="0%">
                  <c:v>0</c:v>
                </c:pt>
                <c:pt idx="870" formatCode="0%">
                  <c:v>0</c:v>
                </c:pt>
                <c:pt idx="871" formatCode="0%">
                  <c:v>0</c:v>
                </c:pt>
                <c:pt idx="872" formatCode="0%">
                  <c:v>0</c:v>
                </c:pt>
                <c:pt idx="873" formatCode="0%">
                  <c:v>0</c:v>
                </c:pt>
                <c:pt idx="874" formatCode="0%">
                  <c:v>0</c:v>
                </c:pt>
                <c:pt idx="875" formatCode="0%">
                  <c:v>0</c:v>
                </c:pt>
                <c:pt idx="876" formatCode="0%">
                  <c:v>0</c:v>
                </c:pt>
                <c:pt idx="877" formatCode="0%">
                  <c:v>0</c:v>
                </c:pt>
                <c:pt idx="878" formatCode="0%">
                  <c:v>0</c:v>
                </c:pt>
                <c:pt idx="879" formatCode="0%">
                  <c:v>0</c:v>
                </c:pt>
                <c:pt idx="880" formatCode="0%">
                  <c:v>0</c:v>
                </c:pt>
                <c:pt idx="881" formatCode="0%">
                  <c:v>0</c:v>
                </c:pt>
                <c:pt idx="882" formatCode="0%">
                  <c:v>0</c:v>
                </c:pt>
                <c:pt idx="883" formatCode="0%">
                  <c:v>0</c:v>
                </c:pt>
                <c:pt idx="884" formatCode="0%">
                  <c:v>0</c:v>
                </c:pt>
                <c:pt idx="885" formatCode="0%">
                  <c:v>0</c:v>
                </c:pt>
                <c:pt idx="886" formatCode="0%">
                  <c:v>0</c:v>
                </c:pt>
                <c:pt idx="887" formatCode="0%">
                  <c:v>0</c:v>
                </c:pt>
                <c:pt idx="888" formatCode="0%">
                  <c:v>0</c:v>
                </c:pt>
                <c:pt idx="889" formatCode="0%">
                  <c:v>0</c:v>
                </c:pt>
                <c:pt idx="890" formatCode="0%">
                  <c:v>0</c:v>
                </c:pt>
                <c:pt idx="891" formatCode="0%">
                  <c:v>0</c:v>
                </c:pt>
                <c:pt idx="892" formatCode="0%">
                  <c:v>0</c:v>
                </c:pt>
                <c:pt idx="893" formatCode="0%">
                  <c:v>0</c:v>
                </c:pt>
                <c:pt idx="894" formatCode="0%">
                  <c:v>0</c:v>
                </c:pt>
                <c:pt idx="895" formatCode="0%">
                  <c:v>0</c:v>
                </c:pt>
                <c:pt idx="896" formatCode="0%">
                  <c:v>0</c:v>
                </c:pt>
                <c:pt idx="897" formatCode="0%">
                  <c:v>0</c:v>
                </c:pt>
                <c:pt idx="898" formatCode="0%">
                  <c:v>0</c:v>
                </c:pt>
                <c:pt idx="899" formatCode="0%">
                  <c:v>0</c:v>
                </c:pt>
                <c:pt idx="900" formatCode="0%">
                  <c:v>0</c:v>
                </c:pt>
                <c:pt idx="901" formatCode="0%">
                  <c:v>0</c:v>
                </c:pt>
                <c:pt idx="902" formatCode="0%">
                  <c:v>0</c:v>
                </c:pt>
                <c:pt idx="903" formatCode="0%">
                  <c:v>0</c:v>
                </c:pt>
                <c:pt idx="904" formatCode="0%">
                  <c:v>0</c:v>
                </c:pt>
                <c:pt idx="905" formatCode="0%">
                  <c:v>0</c:v>
                </c:pt>
                <c:pt idx="906" formatCode="0%">
                  <c:v>0</c:v>
                </c:pt>
                <c:pt idx="907" formatCode="0%">
                  <c:v>0</c:v>
                </c:pt>
                <c:pt idx="908" formatCode="0%">
                  <c:v>0</c:v>
                </c:pt>
                <c:pt idx="909" formatCode="0%">
                  <c:v>0</c:v>
                </c:pt>
                <c:pt idx="910" formatCode="0%">
                  <c:v>0</c:v>
                </c:pt>
                <c:pt idx="911" formatCode="0%">
                  <c:v>0</c:v>
                </c:pt>
                <c:pt idx="912" formatCode="0%">
                  <c:v>0</c:v>
                </c:pt>
                <c:pt idx="913" formatCode="0%">
                  <c:v>0</c:v>
                </c:pt>
                <c:pt idx="914" formatCode="0%">
                  <c:v>0</c:v>
                </c:pt>
                <c:pt idx="915" formatCode="0%">
                  <c:v>0</c:v>
                </c:pt>
                <c:pt idx="916" formatCode="0%">
                  <c:v>0</c:v>
                </c:pt>
                <c:pt idx="917" formatCode="0%">
                  <c:v>0</c:v>
                </c:pt>
                <c:pt idx="918" formatCode="0%">
                  <c:v>0</c:v>
                </c:pt>
                <c:pt idx="919" formatCode="0%">
                  <c:v>0</c:v>
                </c:pt>
                <c:pt idx="920" formatCode="0%">
                  <c:v>0</c:v>
                </c:pt>
                <c:pt idx="921" formatCode="0%">
                  <c:v>0</c:v>
                </c:pt>
                <c:pt idx="922" formatCode="0%">
                  <c:v>0</c:v>
                </c:pt>
                <c:pt idx="923" formatCode="0%">
                  <c:v>0</c:v>
                </c:pt>
                <c:pt idx="924" formatCode="0%">
                  <c:v>0</c:v>
                </c:pt>
                <c:pt idx="925" formatCode="0%">
                  <c:v>0</c:v>
                </c:pt>
                <c:pt idx="926" formatCode="0%">
                  <c:v>0</c:v>
                </c:pt>
                <c:pt idx="927" formatCode="0%">
                  <c:v>0</c:v>
                </c:pt>
                <c:pt idx="928" formatCode="0%">
                  <c:v>0</c:v>
                </c:pt>
                <c:pt idx="929" formatCode="0%">
                  <c:v>0</c:v>
                </c:pt>
                <c:pt idx="930" formatCode="0%">
                  <c:v>0</c:v>
                </c:pt>
                <c:pt idx="931" formatCode="0%">
                  <c:v>0</c:v>
                </c:pt>
                <c:pt idx="932" formatCode="0%">
                  <c:v>0</c:v>
                </c:pt>
                <c:pt idx="933" formatCode="0%">
                  <c:v>0</c:v>
                </c:pt>
                <c:pt idx="934" formatCode="0%">
                  <c:v>0</c:v>
                </c:pt>
                <c:pt idx="935" formatCode="0%">
                  <c:v>0</c:v>
                </c:pt>
                <c:pt idx="936" formatCode="0%">
                  <c:v>0</c:v>
                </c:pt>
                <c:pt idx="937" formatCode="0%">
                  <c:v>0</c:v>
                </c:pt>
                <c:pt idx="938" formatCode="0%">
                  <c:v>0</c:v>
                </c:pt>
                <c:pt idx="939" formatCode="0%">
                  <c:v>0</c:v>
                </c:pt>
                <c:pt idx="940" formatCode="0%">
                  <c:v>0</c:v>
                </c:pt>
                <c:pt idx="941" formatCode="0%">
                  <c:v>0</c:v>
                </c:pt>
                <c:pt idx="942" formatCode="0%">
                  <c:v>0</c:v>
                </c:pt>
                <c:pt idx="943" formatCode="0%">
                  <c:v>0</c:v>
                </c:pt>
                <c:pt idx="944" formatCode="0%">
                  <c:v>0</c:v>
                </c:pt>
                <c:pt idx="945" formatCode="0%">
                  <c:v>0</c:v>
                </c:pt>
                <c:pt idx="946" formatCode="0%">
                  <c:v>0</c:v>
                </c:pt>
                <c:pt idx="947" formatCode="0%">
                  <c:v>0</c:v>
                </c:pt>
                <c:pt idx="948" formatCode="0%">
                  <c:v>0</c:v>
                </c:pt>
                <c:pt idx="949" formatCode="0%">
                  <c:v>0</c:v>
                </c:pt>
                <c:pt idx="950" formatCode="0%">
                  <c:v>0</c:v>
                </c:pt>
                <c:pt idx="951" formatCode="0%">
                  <c:v>0</c:v>
                </c:pt>
                <c:pt idx="952" formatCode="0%">
                  <c:v>0</c:v>
                </c:pt>
                <c:pt idx="953" formatCode="0%">
                  <c:v>0</c:v>
                </c:pt>
                <c:pt idx="954" formatCode="0%">
                  <c:v>0</c:v>
                </c:pt>
                <c:pt idx="955" formatCode="0%">
                  <c:v>0</c:v>
                </c:pt>
                <c:pt idx="956" formatCode="0%">
                  <c:v>0</c:v>
                </c:pt>
                <c:pt idx="957" formatCode="0%">
                  <c:v>0</c:v>
                </c:pt>
                <c:pt idx="958" formatCode="0%">
                  <c:v>0</c:v>
                </c:pt>
                <c:pt idx="959" formatCode="0%">
                  <c:v>0</c:v>
                </c:pt>
                <c:pt idx="960" formatCode="0%">
                  <c:v>0</c:v>
                </c:pt>
                <c:pt idx="961" formatCode="0%">
                  <c:v>0</c:v>
                </c:pt>
                <c:pt idx="962" formatCode="0%">
                  <c:v>0</c:v>
                </c:pt>
                <c:pt idx="963" formatCode="0%">
                  <c:v>0</c:v>
                </c:pt>
                <c:pt idx="964" formatCode="0%">
                  <c:v>0</c:v>
                </c:pt>
                <c:pt idx="965" formatCode="0%">
                  <c:v>0</c:v>
                </c:pt>
                <c:pt idx="966" formatCode="0%">
                  <c:v>0</c:v>
                </c:pt>
                <c:pt idx="967" formatCode="0%">
                  <c:v>0</c:v>
                </c:pt>
                <c:pt idx="968" formatCode="0%">
                  <c:v>0</c:v>
                </c:pt>
                <c:pt idx="969" formatCode="0%">
                  <c:v>0</c:v>
                </c:pt>
                <c:pt idx="970" formatCode="0%">
                  <c:v>0</c:v>
                </c:pt>
                <c:pt idx="971" formatCode="0%">
                  <c:v>0</c:v>
                </c:pt>
                <c:pt idx="972" formatCode="0%">
                  <c:v>0</c:v>
                </c:pt>
                <c:pt idx="973" formatCode="0%">
                  <c:v>0</c:v>
                </c:pt>
                <c:pt idx="974" formatCode="0%">
                  <c:v>0.76132566865747919</c:v>
                </c:pt>
                <c:pt idx="975" formatCode="0%">
                  <c:v>0</c:v>
                </c:pt>
                <c:pt idx="976" formatCode="0%">
                  <c:v>0</c:v>
                </c:pt>
                <c:pt idx="977" formatCode="0%">
                  <c:v>0</c:v>
                </c:pt>
                <c:pt idx="978" formatCode="0%">
                  <c:v>0</c:v>
                </c:pt>
                <c:pt idx="979" formatCode="0%">
                  <c:v>0</c:v>
                </c:pt>
                <c:pt idx="980" formatCode="0%">
                  <c:v>0</c:v>
                </c:pt>
                <c:pt idx="981" formatCode="0%">
                  <c:v>0</c:v>
                </c:pt>
                <c:pt idx="982" formatCode="0%">
                  <c:v>0</c:v>
                </c:pt>
                <c:pt idx="983" formatCode="0%">
                  <c:v>0</c:v>
                </c:pt>
                <c:pt idx="984" formatCode="0%">
                  <c:v>0</c:v>
                </c:pt>
                <c:pt idx="985" formatCode="0%">
                  <c:v>0</c:v>
                </c:pt>
                <c:pt idx="986" formatCode="0%">
                  <c:v>0</c:v>
                </c:pt>
                <c:pt idx="987" formatCode="0%">
                  <c:v>0</c:v>
                </c:pt>
                <c:pt idx="988" formatCode="0%">
                  <c:v>0</c:v>
                </c:pt>
                <c:pt idx="989" formatCode="0%">
                  <c:v>0</c:v>
                </c:pt>
                <c:pt idx="990" formatCode="0%">
                  <c:v>0</c:v>
                </c:pt>
                <c:pt idx="991" formatCode="0%">
                  <c:v>0</c:v>
                </c:pt>
                <c:pt idx="992" formatCode="0%">
                  <c:v>0</c:v>
                </c:pt>
                <c:pt idx="993" formatCode="0%">
                  <c:v>0</c:v>
                </c:pt>
                <c:pt idx="994" formatCode="0%">
                  <c:v>0</c:v>
                </c:pt>
                <c:pt idx="995" formatCode="0%">
                  <c:v>0</c:v>
                </c:pt>
                <c:pt idx="996" formatCode="0%">
                  <c:v>0</c:v>
                </c:pt>
                <c:pt idx="997" formatCode="0%">
                  <c:v>0</c:v>
                </c:pt>
                <c:pt idx="998" formatCode="0%">
                  <c:v>0</c:v>
                </c:pt>
                <c:pt idx="999" formatCode="0%">
                  <c:v>0</c:v>
                </c:pt>
                <c:pt idx="1000" formatCode="0%">
                  <c:v>0</c:v>
                </c:pt>
                <c:pt idx="1001" formatCode="0%">
                  <c:v>0</c:v>
                </c:pt>
                <c:pt idx="1002" formatCode="0%">
                  <c:v>0</c:v>
                </c:pt>
                <c:pt idx="1003" formatCode="0%">
                  <c:v>0</c:v>
                </c:pt>
                <c:pt idx="1004" formatCode="0%">
                  <c:v>0</c:v>
                </c:pt>
                <c:pt idx="1005" formatCode="0%">
                  <c:v>0</c:v>
                </c:pt>
                <c:pt idx="1006" formatCode="0%">
                  <c:v>0</c:v>
                </c:pt>
                <c:pt idx="1007" formatCode="0%">
                  <c:v>0</c:v>
                </c:pt>
                <c:pt idx="1008" formatCode="0%">
                  <c:v>0</c:v>
                </c:pt>
                <c:pt idx="1009" formatCode="0%">
                  <c:v>0</c:v>
                </c:pt>
                <c:pt idx="1010" formatCode="0%">
                  <c:v>0</c:v>
                </c:pt>
                <c:pt idx="1011" formatCode="0%">
                  <c:v>0</c:v>
                </c:pt>
                <c:pt idx="1012" formatCode="0%">
                  <c:v>0</c:v>
                </c:pt>
                <c:pt idx="1013" formatCode="0%">
                  <c:v>0</c:v>
                </c:pt>
                <c:pt idx="1014" formatCode="0%">
                  <c:v>0</c:v>
                </c:pt>
                <c:pt idx="1015" formatCode="0%">
                  <c:v>0</c:v>
                </c:pt>
                <c:pt idx="1016" formatCode="0%">
                  <c:v>0</c:v>
                </c:pt>
                <c:pt idx="1017" formatCode="0%">
                  <c:v>0</c:v>
                </c:pt>
                <c:pt idx="1018" formatCode="0%">
                  <c:v>0</c:v>
                </c:pt>
                <c:pt idx="1019" formatCode="0%">
                  <c:v>0</c:v>
                </c:pt>
                <c:pt idx="1020" formatCode="0%">
                  <c:v>0</c:v>
                </c:pt>
                <c:pt idx="1021" formatCode="0%">
                  <c:v>0</c:v>
                </c:pt>
                <c:pt idx="1022" formatCode="0%">
                  <c:v>0</c:v>
                </c:pt>
                <c:pt idx="1023" formatCode="0%">
                  <c:v>0</c:v>
                </c:pt>
                <c:pt idx="1024" formatCode="0%">
                  <c:v>0</c:v>
                </c:pt>
                <c:pt idx="1025" formatCode="0%">
                  <c:v>0</c:v>
                </c:pt>
                <c:pt idx="1026" formatCode="0%">
                  <c:v>0</c:v>
                </c:pt>
                <c:pt idx="1027" formatCode="0%">
                  <c:v>0</c:v>
                </c:pt>
                <c:pt idx="1028" formatCode="0%">
                  <c:v>0</c:v>
                </c:pt>
                <c:pt idx="1029" formatCode="0%">
                  <c:v>0</c:v>
                </c:pt>
                <c:pt idx="1030" formatCode="0%">
                  <c:v>0</c:v>
                </c:pt>
                <c:pt idx="1031" formatCode="0%">
                  <c:v>0</c:v>
                </c:pt>
                <c:pt idx="1032" formatCode="0%">
                  <c:v>0</c:v>
                </c:pt>
                <c:pt idx="1033" formatCode="0%">
                  <c:v>0</c:v>
                </c:pt>
                <c:pt idx="1034" formatCode="0%">
                  <c:v>0</c:v>
                </c:pt>
                <c:pt idx="1035" formatCode="0%">
                  <c:v>0</c:v>
                </c:pt>
                <c:pt idx="1036" formatCode="0%">
                  <c:v>0</c:v>
                </c:pt>
                <c:pt idx="1037" formatCode="0%">
                  <c:v>0</c:v>
                </c:pt>
                <c:pt idx="1038" formatCode="0%">
                  <c:v>0</c:v>
                </c:pt>
                <c:pt idx="1039" formatCode="0%">
                  <c:v>0</c:v>
                </c:pt>
                <c:pt idx="1040" formatCode="0%">
                  <c:v>0</c:v>
                </c:pt>
                <c:pt idx="1041" formatCode="0%">
                  <c:v>0</c:v>
                </c:pt>
                <c:pt idx="1042" formatCode="0%">
                  <c:v>0</c:v>
                </c:pt>
                <c:pt idx="1043" formatCode="0%">
                  <c:v>0</c:v>
                </c:pt>
                <c:pt idx="1044" formatCode="0%">
                  <c:v>0</c:v>
                </c:pt>
                <c:pt idx="1045" formatCode="0%">
                  <c:v>0</c:v>
                </c:pt>
                <c:pt idx="1046" formatCode="0%">
                  <c:v>0</c:v>
                </c:pt>
                <c:pt idx="1047" formatCode="0%">
                  <c:v>0</c:v>
                </c:pt>
                <c:pt idx="1048" formatCode="0%">
                  <c:v>0</c:v>
                </c:pt>
                <c:pt idx="1049" formatCode="0%">
                  <c:v>0</c:v>
                </c:pt>
                <c:pt idx="1050" formatCode="0%">
                  <c:v>0</c:v>
                </c:pt>
                <c:pt idx="1051" formatCode="0%">
                  <c:v>0</c:v>
                </c:pt>
                <c:pt idx="1052" formatCode="0%">
                  <c:v>0</c:v>
                </c:pt>
                <c:pt idx="1053" formatCode="0%">
                  <c:v>0</c:v>
                </c:pt>
                <c:pt idx="1054" formatCode="0%">
                  <c:v>0</c:v>
                </c:pt>
                <c:pt idx="1055" formatCode="0%">
                  <c:v>0</c:v>
                </c:pt>
                <c:pt idx="1056" formatCode="0%">
                  <c:v>0</c:v>
                </c:pt>
                <c:pt idx="1057" formatCode="0%">
                  <c:v>0</c:v>
                </c:pt>
                <c:pt idx="1058" formatCode="0%">
                  <c:v>0</c:v>
                </c:pt>
                <c:pt idx="1059" formatCode="0%">
                  <c:v>0</c:v>
                </c:pt>
                <c:pt idx="1060" formatCode="0%">
                  <c:v>0</c:v>
                </c:pt>
                <c:pt idx="1061" formatCode="0%">
                  <c:v>0</c:v>
                </c:pt>
                <c:pt idx="1062" formatCode="0%">
                  <c:v>0</c:v>
                </c:pt>
                <c:pt idx="1063" formatCode="0%">
                  <c:v>0</c:v>
                </c:pt>
                <c:pt idx="1064" formatCode="0%">
                  <c:v>0</c:v>
                </c:pt>
                <c:pt idx="1065" formatCode="0%">
                  <c:v>0</c:v>
                </c:pt>
                <c:pt idx="1066" formatCode="0%">
                  <c:v>0</c:v>
                </c:pt>
                <c:pt idx="1067" formatCode="0%">
                  <c:v>0</c:v>
                </c:pt>
                <c:pt idx="1068" formatCode="0%">
                  <c:v>0</c:v>
                </c:pt>
                <c:pt idx="1069" formatCode="0%">
                  <c:v>0</c:v>
                </c:pt>
                <c:pt idx="1070" formatCode="0%">
                  <c:v>0.58057618194476823</c:v>
                </c:pt>
                <c:pt idx="1071" formatCode="0%">
                  <c:v>0</c:v>
                </c:pt>
                <c:pt idx="1072" formatCode="0%">
                  <c:v>0</c:v>
                </c:pt>
                <c:pt idx="1073" formatCode="0%">
                  <c:v>0</c:v>
                </c:pt>
                <c:pt idx="1074" formatCode="0%">
                  <c:v>0</c:v>
                </c:pt>
                <c:pt idx="1075" formatCode="0%">
                  <c:v>0</c:v>
                </c:pt>
                <c:pt idx="1076" formatCode="0%">
                  <c:v>0</c:v>
                </c:pt>
                <c:pt idx="1077" formatCode="0%">
                  <c:v>0</c:v>
                </c:pt>
                <c:pt idx="1078" formatCode="0%">
                  <c:v>0</c:v>
                </c:pt>
                <c:pt idx="1079" formatCode="0%">
                  <c:v>0</c:v>
                </c:pt>
                <c:pt idx="1080" formatCode="0%">
                  <c:v>0</c:v>
                </c:pt>
                <c:pt idx="1081" formatCode="0%">
                  <c:v>0</c:v>
                </c:pt>
                <c:pt idx="1082" formatCode="0%">
                  <c:v>0</c:v>
                </c:pt>
                <c:pt idx="1083" formatCode="0%">
                  <c:v>0</c:v>
                </c:pt>
                <c:pt idx="1084" formatCode="0%">
                  <c:v>0</c:v>
                </c:pt>
                <c:pt idx="1085" formatCode="0%">
                  <c:v>0</c:v>
                </c:pt>
                <c:pt idx="1086" formatCode="0%">
                  <c:v>0</c:v>
                </c:pt>
                <c:pt idx="1087" formatCode="0%">
                  <c:v>0</c:v>
                </c:pt>
                <c:pt idx="1088" formatCode="0%">
                  <c:v>0</c:v>
                </c:pt>
                <c:pt idx="1089" formatCode="0%">
                  <c:v>0</c:v>
                </c:pt>
                <c:pt idx="1090" formatCode="0%">
                  <c:v>0</c:v>
                </c:pt>
                <c:pt idx="1091" formatCode="0%">
                  <c:v>0</c:v>
                </c:pt>
                <c:pt idx="1092" formatCode="0%">
                  <c:v>0</c:v>
                </c:pt>
                <c:pt idx="1093" formatCode="0%">
                  <c:v>0</c:v>
                </c:pt>
                <c:pt idx="1094" formatCode="0%">
                  <c:v>0</c:v>
                </c:pt>
                <c:pt idx="1095" formatCode="0%">
                  <c:v>0</c:v>
                </c:pt>
                <c:pt idx="1096" formatCode="0%">
                  <c:v>0</c:v>
                </c:pt>
                <c:pt idx="1097" formatCode="0%">
                  <c:v>0</c:v>
                </c:pt>
                <c:pt idx="1098" formatCode="0%">
                  <c:v>0</c:v>
                </c:pt>
                <c:pt idx="1099" formatCode="0%">
                  <c:v>0</c:v>
                </c:pt>
                <c:pt idx="1100" formatCode="0%">
                  <c:v>0</c:v>
                </c:pt>
                <c:pt idx="1101" formatCode="0%">
                  <c:v>0</c:v>
                </c:pt>
                <c:pt idx="1102" formatCode="0%">
                  <c:v>0</c:v>
                </c:pt>
                <c:pt idx="1103" formatCode="0%">
                  <c:v>0</c:v>
                </c:pt>
                <c:pt idx="1104" formatCode="0%">
                  <c:v>0</c:v>
                </c:pt>
                <c:pt idx="1105" formatCode="0%">
                  <c:v>0</c:v>
                </c:pt>
                <c:pt idx="1106" formatCode="0%">
                  <c:v>0</c:v>
                </c:pt>
                <c:pt idx="1107" formatCode="0%">
                  <c:v>0</c:v>
                </c:pt>
                <c:pt idx="1108" formatCode="0%">
                  <c:v>0</c:v>
                </c:pt>
                <c:pt idx="1109" formatCode="0%">
                  <c:v>0</c:v>
                </c:pt>
                <c:pt idx="1110" formatCode="0%">
                  <c:v>0</c:v>
                </c:pt>
                <c:pt idx="1111" formatCode="0%">
                  <c:v>0</c:v>
                </c:pt>
                <c:pt idx="1112" formatCode="0%">
                  <c:v>0</c:v>
                </c:pt>
                <c:pt idx="1113" formatCode="0%">
                  <c:v>0</c:v>
                </c:pt>
                <c:pt idx="1114" formatCode="0%">
                  <c:v>0</c:v>
                </c:pt>
                <c:pt idx="1115" formatCode="0%">
                  <c:v>0</c:v>
                </c:pt>
                <c:pt idx="1116" formatCode="0%">
                  <c:v>0</c:v>
                </c:pt>
                <c:pt idx="1117" formatCode="0%">
                  <c:v>0</c:v>
                </c:pt>
                <c:pt idx="1118" formatCode="0%">
                  <c:v>0</c:v>
                </c:pt>
                <c:pt idx="1119" formatCode="0%">
                  <c:v>0</c:v>
                </c:pt>
                <c:pt idx="1120" formatCode="0%">
                  <c:v>0</c:v>
                </c:pt>
                <c:pt idx="1121" formatCode="0%">
                  <c:v>0</c:v>
                </c:pt>
                <c:pt idx="1122" formatCode="0%">
                  <c:v>0</c:v>
                </c:pt>
                <c:pt idx="1123" formatCode="0%">
                  <c:v>0</c:v>
                </c:pt>
                <c:pt idx="1124" formatCode="0%">
                  <c:v>0</c:v>
                </c:pt>
                <c:pt idx="1125" formatCode="0%">
                  <c:v>0</c:v>
                </c:pt>
                <c:pt idx="1126" formatCode="0%">
                  <c:v>0</c:v>
                </c:pt>
                <c:pt idx="1127" formatCode="0%">
                  <c:v>0</c:v>
                </c:pt>
                <c:pt idx="1128" formatCode="0%">
                  <c:v>0</c:v>
                </c:pt>
                <c:pt idx="1129" formatCode="0%">
                  <c:v>0</c:v>
                </c:pt>
                <c:pt idx="1130" formatCode="0%">
                  <c:v>0</c:v>
                </c:pt>
                <c:pt idx="1131" formatCode="0%">
                  <c:v>0</c:v>
                </c:pt>
                <c:pt idx="1132" formatCode="0%">
                  <c:v>0</c:v>
                </c:pt>
                <c:pt idx="1133" formatCode="0%">
                  <c:v>0</c:v>
                </c:pt>
                <c:pt idx="1134" formatCode="0%">
                  <c:v>0</c:v>
                </c:pt>
                <c:pt idx="1135" formatCode="0%">
                  <c:v>0</c:v>
                </c:pt>
                <c:pt idx="1136" formatCode="0%">
                  <c:v>0</c:v>
                </c:pt>
                <c:pt idx="1137" formatCode="0%">
                  <c:v>0</c:v>
                </c:pt>
                <c:pt idx="1138" formatCode="0%">
                  <c:v>0</c:v>
                </c:pt>
                <c:pt idx="1139" formatCode="0%">
                  <c:v>0</c:v>
                </c:pt>
                <c:pt idx="1140" formatCode="0%">
                  <c:v>0</c:v>
                </c:pt>
                <c:pt idx="1141" formatCode="0%">
                  <c:v>0</c:v>
                </c:pt>
                <c:pt idx="1142" formatCode="0%">
                  <c:v>0</c:v>
                </c:pt>
                <c:pt idx="1143" formatCode="0%">
                  <c:v>0</c:v>
                </c:pt>
                <c:pt idx="1144" formatCode="0%">
                  <c:v>0</c:v>
                </c:pt>
                <c:pt idx="1145" formatCode="0%">
                  <c:v>0</c:v>
                </c:pt>
                <c:pt idx="1146" formatCode="0%">
                  <c:v>0</c:v>
                </c:pt>
                <c:pt idx="1147" formatCode="0%">
                  <c:v>0</c:v>
                </c:pt>
                <c:pt idx="1148" formatCode="0%">
                  <c:v>0.27062594114440341</c:v>
                </c:pt>
                <c:pt idx="1149" formatCode="0%">
                  <c:v>0</c:v>
                </c:pt>
                <c:pt idx="1150" formatCode="0%">
                  <c:v>0</c:v>
                </c:pt>
                <c:pt idx="1151" formatCode="0%">
                  <c:v>0</c:v>
                </c:pt>
                <c:pt idx="1152" formatCode="0%">
                  <c:v>0</c:v>
                </c:pt>
                <c:pt idx="1153" formatCode="0%">
                  <c:v>0</c:v>
                </c:pt>
                <c:pt idx="1154" formatCode="0%">
                  <c:v>0</c:v>
                </c:pt>
                <c:pt idx="1155" formatCode="0%">
                  <c:v>0</c:v>
                </c:pt>
                <c:pt idx="1156" formatCode="0%">
                  <c:v>0</c:v>
                </c:pt>
                <c:pt idx="1157" formatCode="0%">
                  <c:v>0</c:v>
                </c:pt>
                <c:pt idx="1158" formatCode="0%">
                  <c:v>0</c:v>
                </c:pt>
                <c:pt idx="1159" formatCode="0%">
                  <c:v>0</c:v>
                </c:pt>
                <c:pt idx="1160" formatCode="0%">
                  <c:v>0</c:v>
                </c:pt>
                <c:pt idx="1161" formatCode="0%">
                  <c:v>0</c:v>
                </c:pt>
                <c:pt idx="1162" formatCode="0%">
                  <c:v>0</c:v>
                </c:pt>
                <c:pt idx="1163" formatCode="0%">
                  <c:v>0</c:v>
                </c:pt>
                <c:pt idx="1164" formatCode="0%">
                  <c:v>0</c:v>
                </c:pt>
                <c:pt idx="1165" formatCode="0%">
                  <c:v>0</c:v>
                </c:pt>
                <c:pt idx="1166" formatCode="0%">
                  <c:v>0</c:v>
                </c:pt>
                <c:pt idx="1167" formatCode="0%">
                  <c:v>0</c:v>
                </c:pt>
                <c:pt idx="1168" formatCode="0%">
                  <c:v>0</c:v>
                </c:pt>
                <c:pt idx="1169" formatCode="0%">
                  <c:v>0</c:v>
                </c:pt>
                <c:pt idx="1170" formatCode="0%">
                  <c:v>0</c:v>
                </c:pt>
                <c:pt idx="1171" formatCode="0%">
                  <c:v>0</c:v>
                </c:pt>
                <c:pt idx="1172" formatCode="0%">
                  <c:v>0</c:v>
                </c:pt>
                <c:pt idx="1173" formatCode="0%">
                  <c:v>0</c:v>
                </c:pt>
                <c:pt idx="1174" formatCode="0%">
                  <c:v>0</c:v>
                </c:pt>
                <c:pt idx="1175" formatCode="0%">
                  <c:v>0</c:v>
                </c:pt>
                <c:pt idx="1176" formatCode="0%">
                  <c:v>0</c:v>
                </c:pt>
                <c:pt idx="1177" formatCode="0%">
                  <c:v>0</c:v>
                </c:pt>
                <c:pt idx="1178" formatCode="0%">
                  <c:v>0</c:v>
                </c:pt>
                <c:pt idx="1179" formatCode="0%">
                  <c:v>0</c:v>
                </c:pt>
                <c:pt idx="1180" formatCode="0%">
                  <c:v>0</c:v>
                </c:pt>
                <c:pt idx="1181" formatCode="0%">
                  <c:v>0</c:v>
                </c:pt>
                <c:pt idx="1182" formatCode="0%">
                  <c:v>0</c:v>
                </c:pt>
                <c:pt idx="1183" formatCode="0%">
                  <c:v>0</c:v>
                </c:pt>
                <c:pt idx="1184" formatCode="0%">
                  <c:v>0</c:v>
                </c:pt>
                <c:pt idx="1185" formatCode="0%">
                  <c:v>0</c:v>
                </c:pt>
                <c:pt idx="1186" formatCode="0%">
                  <c:v>0</c:v>
                </c:pt>
                <c:pt idx="1187" formatCode="0%">
                  <c:v>0</c:v>
                </c:pt>
                <c:pt idx="1188" formatCode="0%">
                  <c:v>0</c:v>
                </c:pt>
                <c:pt idx="1189" formatCode="0%">
                  <c:v>0</c:v>
                </c:pt>
                <c:pt idx="1190" formatCode="0%">
                  <c:v>0</c:v>
                </c:pt>
                <c:pt idx="1191" formatCode="0%">
                  <c:v>0</c:v>
                </c:pt>
                <c:pt idx="1192" formatCode="0%">
                  <c:v>0</c:v>
                </c:pt>
                <c:pt idx="1193" formatCode="0%">
                  <c:v>0</c:v>
                </c:pt>
                <c:pt idx="1194" formatCode="0%">
                  <c:v>0</c:v>
                </c:pt>
                <c:pt idx="1195" formatCode="0%">
                  <c:v>0</c:v>
                </c:pt>
                <c:pt idx="1196" formatCode="0%">
                  <c:v>0</c:v>
                </c:pt>
                <c:pt idx="1197" formatCode="0%">
                  <c:v>0</c:v>
                </c:pt>
                <c:pt idx="1198" formatCode="0%">
                  <c:v>0</c:v>
                </c:pt>
                <c:pt idx="1199" formatCode="0%">
                  <c:v>0</c:v>
                </c:pt>
                <c:pt idx="1200" formatCode="0%">
                  <c:v>0</c:v>
                </c:pt>
                <c:pt idx="1201" formatCode="0%">
                  <c:v>0</c:v>
                </c:pt>
                <c:pt idx="1202" formatCode="0%">
                  <c:v>0</c:v>
                </c:pt>
                <c:pt idx="1203" formatCode="0%">
                  <c:v>0</c:v>
                </c:pt>
                <c:pt idx="1204" formatCode="0%">
                  <c:v>0</c:v>
                </c:pt>
                <c:pt idx="1205" formatCode="0%">
                  <c:v>0</c:v>
                </c:pt>
                <c:pt idx="1206" formatCode="0%">
                  <c:v>0</c:v>
                </c:pt>
                <c:pt idx="1207" formatCode="0%">
                  <c:v>0</c:v>
                </c:pt>
                <c:pt idx="1208" formatCode="0%">
                  <c:v>0</c:v>
                </c:pt>
                <c:pt idx="1209" formatCode="0%">
                  <c:v>0</c:v>
                </c:pt>
                <c:pt idx="1210" formatCode="0%">
                  <c:v>0</c:v>
                </c:pt>
                <c:pt idx="1211" formatCode="0%">
                  <c:v>0</c:v>
                </c:pt>
                <c:pt idx="1212" formatCode="0%">
                  <c:v>0</c:v>
                </c:pt>
                <c:pt idx="1213" formatCode="0%">
                  <c:v>0</c:v>
                </c:pt>
                <c:pt idx="1214" formatCode="0%">
                  <c:v>0</c:v>
                </c:pt>
                <c:pt idx="1215" formatCode="0%">
                  <c:v>0</c:v>
                </c:pt>
                <c:pt idx="1216" formatCode="0%">
                  <c:v>0</c:v>
                </c:pt>
                <c:pt idx="1217" formatCode="0%">
                  <c:v>0</c:v>
                </c:pt>
                <c:pt idx="1218" formatCode="0%">
                  <c:v>0</c:v>
                </c:pt>
                <c:pt idx="1219" formatCode="0%">
                  <c:v>0</c:v>
                </c:pt>
                <c:pt idx="1220" formatCode="0%">
                  <c:v>0</c:v>
                </c:pt>
                <c:pt idx="1221" formatCode="0%">
                  <c:v>0</c:v>
                </c:pt>
                <c:pt idx="1222" formatCode="0%">
                  <c:v>0</c:v>
                </c:pt>
                <c:pt idx="1223" formatCode="0%">
                  <c:v>0</c:v>
                </c:pt>
                <c:pt idx="1224" formatCode="0%">
                  <c:v>0</c:v>
                </c:pt>
                <c:pt idx="1225" formatCode="0%">
                  <c:v>0</c:v>
                </c:pt>
                <c:pt idx="1226" formatCode="0%">
                  <c:v>0</c:v>
                </c:pt>
                <c:pt idx="1227" formatCode="0%">
                  <c:v>0</c:v>
                </c:pt>
                <c:pt idx="1228" formatCode="0%">
                  <c:v>0</c:v>
                </c:pt>
                <c:pt idx="1229" formatCode="0%">
                  <c:v>0</c:v>
                </c:pt>
                <c:pt idx="1230" formatCode="0%">
                  <c:v>0</c:v>
                </c:pt>
                <c:pt idx="1231" formatCode="0%">
                  <c:v>0</c:v>
                </c:pt>
                <c:pt idx="1232" formatCode="0%">
                  <c:v>0</c:v>
                </c:pt>
                <c:pt idx="1233" formatCode="0%">
                  <c:v>0</c:v>
                </c:pt>
                <c:pt idx="1234" formatCode="0%">
                  <c:v>0</c:v>
                </c:pt>
                <c:pt idx="1235" formatCode="0%">
                  <c:v>0</c:v>
                </c:pt>
                <c:pt idx="1236" formatCode="0%">
                  <c:v>0</c:v>
                </c:pt>
                <c:pt idx="1237" formatCode="0%">
                  <c:v>0</c:v>
                </c:pt>
                <c:pt idx="1238" formatCode="0%">
                  <c:v>0</c:v>
                </c:pt>
                <c:pt idx="1239" formatCode="0%">
                  <c:v>0</c:v>
                </c:pt>
                <c:pt idx="1240" formatCode="0%">
                  <c:v>0</c:v>
                </c:pt>
                <c:pt idx="1241" formatCode="0%">
                  <c:v>0</c:v>
                </c:pt>
                <c:pt idx="1242" formatCode="0%">
                  <c:v>0</c:v>
                </c:pt>
                <c:pt idx="1243" formatCode="0%">
                  <c:v>0</c:v>
                </c:pt>
                <c:pt idx="1244" formatCode="0%">
                  <c:v>0</c:v>
                </c:pt>
                <c:pt idx="1245" formatCode="0%">
                  <c:v>0</c:v>
                </c:pt>
                <c:pt idx="1246" formatCode="0%">
                  <c:v>0</c:v>
                </c:pt>
                <c:pt idx="1247" formatCode="0%">
                  <c:v>0</c:v>
                </c:pt>
                <c:pt idx="1248" formatCode="0%">
                  <c:v>0</c:v>
                </c:pt>
                <c:pt idx="1249" formatCode="0%">
                  <c:v>0</c:v>
                </c:pt>
                <c:pt idx="1250" formatCode="0%">
                  <c:v>0</c:v>
                </c:pt>
                <c:pt idx="1251" formatCode="0%">
                  <c:v>0</c:v>
                </c:pt>
                <c:pt idx="1252" formatCode="0%">
                  <c:v>0</c:v>
                </c:pt>
                <c:pt idx="1253" formatCode="0%">
                  <c:v>0</c:v>
                </c:pt>
                <c:pt idx="1254" formatCode="0%">
                  <c:v>0</c:v>
                </c:pt>
                <c:pt idx="1255" formatCode="0%">
                  <c:v>0</c:v>
                </c:pt>
                <c:pt idx="1256" formatCode="0%">
                  <c:v>0</c:v>
                </c:pt>
                <c:pt idx="1257" formatCode="0%">
                  <c:v>0</c:v>
                </c:pt>
                <c:pt idx="1258" formatCode="0%">
                  <c:v>0</c:v>
                </c:pt>
                <c:pt idx="1259" formatCode="0%">
                  <c:v>0</c:v>
                </c:pt>
                <c:pt idx="1260" formatCode="0%">
                  <c:v>0</c:v>
                </c:pt>
                <c:pt idx="1261" formatCode="0%">
                  <c:v>0</c:v>
                </c:pt>
                <c:pt idx="1262" formatCode="0%">
                  <c:v>0</c:v>
                </c:pt>
                <c:pt idx="1263" formatCode="0%">
                  <c:v>0</c:v>
                </c:pt>
                <c:pt idx="1264" formatCode="0%">
                  <c:v>0</c:v>
                </c:pt>
                <c:pt idx="1265" formatCode="0%">
                  <c:v>0</c:v>
                </c:pt>
                <c:pt idx="1266" formatCode="0%">
                  <c:v>0</c:v>
                </c:pt>
                <c:pt idx="1267" formatCode="0%">
                  <c:v>0</c:v>
                </c:pt>
                <c:pt idx="1268" formatCode="0%">
                  <c:v>0</c:v>
                </c:pt>
                <c:pt idx="1269" formatCode="0%">
                  <c:v>0</c:v>
                </c:pt>
                <c:pt idx="1270" formatCode="0%">
                  <c:v>0</c:v>
                </c:pt>
                <c:pt idx="1271" formatCode="0%">
                  <c:v>0</c:v>
                </c:pt>
                <c:pt idx="1272" formatCode="0%">
                  <c:v>0</c:v>
                </c:pt>
                <c:pt idx="1273" formatCode="0%">
                  <c:v>0</c:v>
                </c:pt>
                <c:pt idx="1274" formatCode="0%">
                  <c:v>0</c:v>
                </c:pt>
                <c:pt idx="1275" formatCode="0%">
                  <c:v>0</c:v>
                </c:pt>
                <c:pt idx="1276" formatCode="0%">
                  <c:v>0</c:v>
                </c:pt>
                <c:pt idx="1277" formatCode="0%">
                  <c:v>0</c:v>
                </c:pt>
                <c:pt idx="1278" formatCode="0%">
                  <c:v>0</c:v>
                </c:pt>
                <c:pt idx="1279" formatCode="0%">
                  <c:v>0</c:v>
                </c:pt>
                <c:pt idx="1280" formatCode="0%">
                  <c:v>0</c:v>
                </c:pt>
                <c:pt idx="1281" formatCode="0%">
                  <c:v>0</c:v>
                </c:pt>
                <c:pt idx="1282" formatCode="0%">
                  <c:v>0</c:v>
                </c:pt>
                <c:pt idx="1283" formatCode="0%">
                  <c:v>0</c:v>
                </c:pt>
                <c:pt idx="1284" formatCode="0%">
                  <c:v>0</c:v>
                </c:pt>
                <c:pt idx="1285" formatCode="0%">
                  <c:v>0</c:v>
                </c:pt>
                <c:pt idx="1286" formatCode="0%">
                  <c:v>0</c:v>
                </c:pt>
                <c:pt idx="1287" formatCode="0%">
                  <c:v>0</c:v>
                </c:pt>
                <c:pt idx="1288" formatCode="0%">
                  <c:v>0</c:v>
                </c:pt>
                <c:pt idx="1289" formatCode="0%">
                  <c:v>0</c:v>
                </c:pt>
                <c:pt idx="1290" formatCode="0%">
                  <c:v>0</c:v>
                </c:pt>
                <c:pt idx="1291" formatCode="0%">
                  <c:v>0</c:v>
                </c:pt>
                <c:pt idx="1292" formatCode="0%">
                  <c:v>0</c:v>
                </c:pt>
                <c:pt idx="1293" formatCode="0%">
                  <c:v>0</c:v>
                </c:pt>
                <c:pt idx="1294" formatCode="0%">
                  <c:v>0</c:v>
                </c:pt>
                <c:pt idx="1295" formatCode="0%">
                  <c:v>0</c:v>
                </c:pt>
                <c:pt idx="1296" formatCode="0%">
                  <c:v>0</c:v>
                </c:pt>
                <c:pt idx="1297" formatCode="0%">
                  <c:v>0</c:v>
                </c:pt>
                <c:pt idx="1298" formatCode="0%">
                  <c:v>0</c:v>
                </c:pt>
                <c:pt idx="1299" formatCode="0%">
                  <c:v>0</c:v>
                </c:pt>
                <c:pt idx="1300" formatCode="0%">
                  <c:v>0</c:v>
                </c:pt>
                <c:pt idx="1301" formatCode="0%">
                  <c:v>0</c:v>
                </c:pt>
                <c:pt idx="1302" formatCode="0%">
                  <c:v>0</c:v>
                </c:pt>
                <c:pt idx="1303" formatCode="0%">
                  <c:v>0</c:v>
                </c:pt>
                <c:pt idx="1304" formatCode="0%">
                  <c:v>0</c:v>
                </c:pt>
                <c:pt idx="1305" formatCode="0%">
                  <c:v>0</c:v>
                </c:pt>
                <c:pt idx="1306" formatCode="0%">
                  <c:v>0</c:v>
                </c:pt>
                <c:pt idx="1307" formatCode="0%">
                  <c:v>0</c:v>
                </c:pt>
                <c:pt idx="1308" formatCode="0%">
                  <c:v>0</c:v>
                </c:pt>
                <c:pt idx="1309" formatCode="0%">
                  <c:v>0</c:v>
                </c:pt>
                <c:pt idx="1310" formatCode="0%">
                  <c:v>0</c:v>
                </c:pt>
                <c:pt idx="1311" formatCode="0%">
                  <c:v>0</c:v>
                </c:pt>
                <c:pt idx="1312" formatCode="0%">
                  <c:v>0</c:v>
                </c:pt>
                <c:pt idx="1313" formatCode="0%">
                  <c:v>0</c:v>
                </c:pt>
                <c:pt idx="1314" formatCode="0%">
                  <c:v>0</c:v>
                </c:pt>
                <c:pt idx="1315" formatCode="0%">
                  <c:v>0</c:v>
                </c:pt>
                <c:pt idx="1316" formatCode="0%">
                  <c:v>0</c:v>
                </c:pt>
                <c:pt idx="1317" formatCode="0%">
                  <c:v>0</c:v>
                </c:pt>
                <c:pt idx="1318" formatCode="0%">
                  <c:v>0</c:v>
                </c:pt>
                <c:pt idx="1319" formatCode="0%">
                  <c:v>0</c:v>
                </c:pt>
                <c:pt idx="1320" formatCode="0%">
                  <c:v>0</c:v>
                </c:pt>
                <c:pt idx="1321" formatCode="0%">
                  <c:v>0</c:v>
                </c:pt>
                <c:pt idx="1322" formatCode="0%">
                  <c:v>0</c:v>
                </c:pt>
                <c:pt idx="1323" formatCode="0%">
                  <c:v>0</c:v>
                </c:pt>
                <c:pt idx="1324" formatCode="0%">
                  <c:v>0</c:v>
                </c:pt>
                <c:pt idx="1325" formatCode="0%">
                  <c:v>0</c:v>
                </c:pt>
                <c:pt idx="1326" formatCode="0%">
                  <c:v>0</c:v>
                </c:pt>
                <c:pt idx="1327" formatCode="0%">
                  <c:v>0</c:v>
                </c:pt>
                <c:pt idx="1328" formatCode="0%">
                  <c:v>0</c:v>
                </c:pt>
                <c:pt idx="1329" formatCode="0%">
                  <c:v>0</c:v>
                </c:pt>
                <c:pt idx="1330" formatCode="0%">
                  <c:v>0</c:v>
                </c:pt>
                <c:pt idx="1331" formatCode="0%">
                  <c:v>0</c:v>
                </c:pt>
                <c:pt idx="1332" formatCode="0%">
                  <c:v>0</c:v>
                </c:pt>
                <c:pt idx="1333" formatCode="0%">
                  <c:v>0</c:v>
                </c:pt>
                <c:pt idx="1334" formatCode="0%">
                  <c:v>0</c:v>
                </c:pt>
                <c:pt idx="1335" formatCode="0%">
                  <c:v>0</c:v>
                </c:pt>
                <c:pt idx="1336" formatCode="0%">
                  <c:v>0</c:v>
                </c:pt>
                <c:pt idx="1337" formatCode="0%">
                  <c:v>0</c:v>
                </c:pt>
                <c:pt idx="1338" formatCode="0%">
                  <c:v>0</c:v>
                </c:pt>
                <c:pt idx="1339" formatCode="0%">
                  <c:v>0</c:v>
                </c:pt>
                <c:pt idx="1340" formatCode="0%">
                  <c:v>0</c:v>
                </c:pt>
                <c:pt idx="1341" formatCode="0%">
                  <c:v>0</c:v>
                </c:pt>
                <c:pt idx="1342" formatCode="0%">
                  <c:v>0</c:v>
                </c:pt>
                <c:pt idx="1343" formatCode="0%">
                  <c:v>0</c:v>
                </c:pt>
                <c:pt idx="1344" formatCode="0%">
                  <c:v>0</c:v>
                </c:pt>
                <c:pt idx="1345" formatCode="0%">
                  <c:v>0</c:v>
                </c:pt>
                <c:pt idx="1346" formatCode="0%">
                  <c:v>0</c:v>
                </c:pt>
                <c:pt idx="1347" formatCode="0%">
                  <c:v>0</c:v>
                </c:pt>
                <c:pt idx="1348" formatCode="0%">
                  <c:v>0</c:v>
                </c:pt>
                <c:pt idx="1349" formatCode="0%">
                  <c:v>0</c:v>
                </c:pt>
                <c:pt idx="1350" formatCode="0%">
                  <c:v>0</c:v>
                </c:pt>
                <c:pt idx="1351" formatCode="0%">
                  <c:v>0</c:v>
                </c:pt>
                <c:pt idx="1352" formatCode="0%">
                  <c:v>0</c:v>
                </c:pt>
                <c:pt idx="1353" formatCode="0%">
                  <c:v>0</c:v>
                </c:pt>
                <c:pt idx="1354" formatCode="0%">
                  <c:v>0</c:v>
                </c:pt>
                <c:pt idx="1355" formatCode="0%">
                  <c:v>0</c:v>
                </c:pt>
                <c:pt idx="1356" formatCode="0%">
                  <c:v>0</c:v>
                </c:pt>
                <c:pt idx="1357" formatCode="0%">
                  <c:v>0</c:v>
                </c:pt>
                <c:pt idx="1358" formatCode="0%">
                  <c:v>0</c:v>
                </c:pt>
                <c:pt idx="1359" formatCode="0%">
                  <c:v>0</c:v>
                </c:pt>
                <c:pt idx="1360" formatCode="0%">
                  <c:v>0</c:v>
                </c:pt>
                <c:pt idx="1361" formatCode="0%">
                  <c:v>0</c:v>
                </c:pt>
                <c:pt idx="1362" formatCode="0%">
                  <c:v>0</c:v>
                </c:pt>
                <c:pt idx="1363" formatCode="0%">
                  <c:v>0</c:v>
                </c:pt>
                <c:pt idx="1364" formatCode="0%">
                  <c:v>0</c:v>
                </c:pt>
                <c:pt idx="1365" formatCode="0%">
                  <c:v>0</c:v>
                </c:pt>
                <c:pt idx="1366" formatCode="0%">
                  <c:v>0</c:v>
                </c:pt>
                <c:pt idx="1367" formatCode="0%">
                  <c:v>0</c:v>
                </c:pt>
                <c:pt idx="1368" formatCode="0%">
                  <c:v>0</c:v>
                </c:pt>
                <c:pt idx="1369" formatCode="0%">
                  <c:v>0</c:v>
                </c:pt>
                <c:pt idx="1370" formatCode="0%">
                  <c:v>0</c:v>
                </c:pt>
                <c:pt idx="1371" formatCode="0%">
                  <c:v>0</c:v>
                </c:pt>
                <c:pt idx="1372" formatCode="0%">
                  <c:v>0</c:v>
                </c:pt>
                <c:pt idx="1373" formatCode="0%">
                  <c:v>0</c:v>
                </c:pt>
                <c:pt idx="1374" formatCode="0%">
                  <c:v>0</c:v>
                </c:pt>
                <c:pt idx="1375" formatCode="0%">
                  <c:v>0</c:v>
                </c:pt>
                <c:pt idx="1376" formatCode="0%">
                  <c:v>0</c:v>
                </c:pt>
                <c:pt idx="1377" formatCode="0%">
                  <c:v>0</c:v>
                </c:pt>
                <c:pt idx="1378" formatCode="0%">
                  <c:v>0</c:v>
                </c:pt>
                <c:pt idx="1379" formatCode="0%">
                  <c:v>0</c:v>
                </c:pt>
                <c:pt idx="1380" formatCode="0%">
                  <c:v>0</c:v>
                </c:pt>
                <c:pt idx="1381" formatCode="0%">
                  <c:v>0</c:v>
                </c:pt>
                <c:pt idx="1382" formatCode="0%">
                  <c:v>0</c:v>
                </c:pt>
                <c:pt idx="1383" formatCode="0%">
                  <c:v>0</c:v>
                </c:pt>
                <c:pt idx="1384" formatCode="0%">
                  <c:v>0</c:v>
                </c:pt>
                <c:pt idx="1385" formatCode="0%">
                  <c:v>0</c:v>
                </c:pt>
                <c:pt idx="1386" formatCode="0%">
                  <c:v>0</c:v>
                </c:pt>
                <c:pt idx="1387" formatCode="0%">
                  <c:v>0</c:v>
                </c:pt>
                <c:pt idx="1388" formatCode="0%">
                  <c:v>0</c:v>
                </c:pt>
                <c:pt idx="1389" formatCode="0%">
                  <c:v>0</c:v>
                </c:pt>
                <c:pt idx="1390" formatCode="0%">
                  <c:v>0</c:v>
                </c:pt>
                <c:pt idx="1391" formatCode="0%">
                  <c:v>0</c:v>
                </c:pt>
                <c:pt idx="1392" formatCode="0%">
                  <c:v>0</c:v>
                </c:pt>
                <c:pt idx="1393" formatCode="0%">
                  <c:v>0</c:v>
                </c:pt>
                <c:pt idx="1394" formatCode="0%">
                  <c:v>0</c:v>
                </c:pt>
                <c:pt idx="1395" formatCode="0%">
                  <c:v>0</c:v>
                </c:pt>
                <c:pt idx="1396" formatCode="0%">
                  <c:v>0</c:v>
                </c:pt>
                <c:pt idx="1397" formatCode="0%">
                  <c:v>0</c:v>
                </c:pt>
                <c:pt idx="1398" formatCode="0%">
                  <c:v>0</c:v>
                </c:pt>
                <c:pt idx="1399" formatCode="0%">
                  <c:v>0</c:v>
                </c:pt>
                <c:pt idx="1400" formatCode="0%">
                  <c:v>0</c:v>
                </c:pt>
                <c:pt idx="1401" formatCode="0%">
                  <c:v>0</c:v>
                </c:pt>
                <c:pt idx="1402" formatCode="0%">
                  <c:v>0</c:v>
                </c:pt>
                <c:pt idx="1403" formatCode="0%">
                  <c:v>0</c:v>
                </c:pt>
                <c:pt idx="1404" formatCode="0%">
                  <c:v>0</c:v>
                </c:pt>
                <c:pt idx="1405" formatCode="0%">
                  <c:v>0</c:v>
                </c:pt>
                <c:pt idx="1406" formatCode="0%">
                  <c:v>0</c:v>
                </c:pt>
                <c:pt idx="1407" formatCode="0%">
                  <c:v>0</c:v>
                </c:pt>
                <c:pt idx="1408" formatCode="0%">
                  <c:v>0</c:v>
                </c:pt>
                <c:pt idx="1409" formatCode="0%">
                  <c:v>0</c:v>
                </c:pt>
                <c:pt idx="1410" formatCode="0%">
                  <c:v>0</c:v>
                </c:pt>
                <c:pt idx="1411" formatCode="0%">
                  <c:v>0</c:v>
                </c:pt>
                <c:pt idx="1412" formatCode="0%">
                  <c:v>0</c:v>
                </c:pt>
                <c:pt idx="1413" formatCode="0%">
                  <c:v>0</c:v>
                </c:pt>
                <c:pt idx="1414" formatCode="0%">
                  <c:v>0</c:v>
                </c:pt>
                <c:pt idx="1415" formatCode="0%">
                  <c:v>0</c:v>
                </c:pt>
                <c:pt idx="1416" formatCode="0%">
                  <c:v>0</c:v>
                </c:pt>
                <c:pt idx="1417" formatCode="0%">
                  <c:v>0</c:v>
                </c:pt>
                <c:pt idx="1418" formatCode="0%">
                  <c:v>0</c:v>
                </c:pt>
                <c:pt idx="1419" formatCode="0%">
                  <c:v>0</c:v>
                </c:pt>
                <c:pt idx="1420" formatCode="0%">
                  <c:v>0</c:v>
                </c:pt>
                <c:pt idx="1421" formatCode="0%">
                  <c:v>0</c:v>
                </c:pt>
                <c:pt idx="1422" formatCode="0%">
                  <c:v>0</c:v>
                </c:pt>
                <c:pt idx="1423" formatCode="0%">
                  <c:v>2.1135108771554698</c:v>
                </c:pt>
                <c:pt idx="1424" formatCode="0%">
                  <c:v>0</c:v>
                </c:pt>
                <c:pt idx="1425" formatCode="0%">
                  <c:v>0</c:v>
                </c:pt>
                <c:pt idx="1426" formatCode="0%">
                  <c:v>0</c:v>
                </c:pt>
                <c:pt idx="1427" formatCode="0%">
                  <c:v>0</c:v>
                </c:pt>
                <c:pt idx="1428" formatCode="0%">
                  <c:v>0</c:v>
                </c:pt>
                <c:pt idx="1429" formatCode="0%">
                  <c:v>0</c:v>
                </c:pt>
                <c:pt idx="1430" formatCode="0%">
                  <c:v>0</c:v>
                </c:pt>
                <c:pt idx="1431" formatCode="0%">
                  <c:v>0</c:v>
                </c:pt>
                <c:pt idx="1432" formatCode="0%">
                  <c:v>0</c:v>
                </c:pt>
                <c:pt idx="1433" formatCode="0%">
                  <c:v>0</c:v>
                </c:pt>
                <c:pt idx="1434" formatCode="0%">
                  <c:v>0</c:v>
                </c:pt>
                <c:pt idx="1435" formatCode="0%">
                  <c:v>0</c:v>
                </c:pt>
                <c:pt idx="1436" formatCode="0%">
                  <c:v>0</c:v>
                </c:pt>
                <c:pt idx="1437" formatCode="0%">
                  <c:v>0</c:v>
                </c:pt>
                <c:pt idx="1438" formatCode="0%">
                  <c:v>0</c:v>
                </c:pt>
                <c:pt idx="1439" formatCode="0%">
                  <c:v>0</c:v>
                </c:pt>
                <c:pt idx="1440" formatCode="0%">
                  <c:v>0</c:v>
                </c:pt>
                <c:pt idx="1441" formatCode="0%">
                  <c:v>0</c:v>
                </c:pt>
                <c:pt idx="1442" formatCode="0%">
                  <c:v>0</c:v>
                </c:pt>
                <c:pt idx="1443" formatCode="0%">
                  <c:v>0</c:v>
                </c:pt>
                <c:pt idx="1444" formatCode="0%">
                  <c:v>0</c:v>
                </c:pt>
                <c:pt idx="1445" formatCode="0%">
                  <c:v>0</c:v>
                </c:pt>
                <c:pt idx="1446" formatCode="0%">
                  <c:v>0</c:v>
                </c:pt>
                <c:pt idx="1447" formatCode="0%">
                  <c:v>0</c:v>
                </c:pt>
                <c:pt idx="1448" formatCode="0%">
                  <c:v>0.33940680495595288</c:v>
                </c:pt>
                <c:pt idx="1449" formatCode="0%">
                  <c:v>0</c:v>
                </c:pt>
                <c:pt idx="1450" formatCode="0%">
                  <c:v>0</c:v>
                </c:pt>
                <c:pt idx="1451" formatCode="0%">
                  <c:v>0</c:v>
                </c:pt>
                <c:pt idx="1452" formatCode="0%">
                  <c:v>0</c:v>
                </c:pt>
                <c:pt idx="1453" formatCode="0%">
                  <c:v>0</c:v>
                </c:pt>
                <c:pt idx="1454" formatCode="0%">
                  <c:v>0</c:v>
                </c:pt>
                <c:pt idx="1455" formatCode="0%">
                  <c:v>0</c:v>
                </c:pt>
                <c:pt idx="1456" formatCode="0%">
                  <c:v>0</c:v>
                </c:pt>
                <c:pt idx="1457" formatCode="0%">
                  <c:v>0</c:v>
                </c:pt>
                <c:pt idx="1458" formatCode="0%">
                  <c:v>0</c:v>
                </c:pt>
                <c:pt idx="1459" formatCode="0%">
                  <c:v>0</c:v>
                </c:pt>
                <c:pt idx="1460" formatCode="0%">
                  <c:v>0</c:v>
                </c:pt>
                <c:pt idx="1461" formatCode="0%">
                  <c:v>0</c:v>
                </c:pt>
                <c:pt idx="1462" formatCode="0%">
                  <c:v>0</c:v>
                </c:pt>
                <c:pt idx="1463" formatCode="0%">
                  <c:v>0</c:v>
                </c:pt>
                <c:pt idx="1464" formatCode="0%">
                  <c:v>0</c:v>
                </c:pt>
                <c:pt idx="1465" formatCode="0%">
                  <c:v>0</c:v>
                </c:pt>
                <c:pt idx="1466" formatCode="0%">
                  <c:v>0</c:v>
                </c:pt>
                <c:pt idx="1467" formatCode="0%">
                  <c:v>0</c:v>
                </c:pt>
                <c:pt idx="1468" formatCode="0%">
                  <c:v>0</c:v>
                </c:pt>
                <c:pt idx="1469" formatCode="0%">
                  <c:v>0</c:v>
                </c:pt>
                <c:pt idx="1470" formatCode="0%">
                  <c:v>0</c:v>
                </c:pt>
                <c:pt idx="1471" formatCode="0%">
                  <c:v>0</c:v>
                </c:pt>
                <c:pt idx="1472" formatCode="0%">
                  <c:v>0</c:v>
                </c:pt>
                <c:pt idx="1473" formatCode="0%">
                  <c:v>0</c:v>
                </c:pt>
                <c:pt idx="1474" formatCode="0%">
                  <c:v>0</c:v>
                </c:pt>
                <c:pt idx="1475" formatCode="0%">
                  <c:v>0</c:v>
                </c:pt>
                <c:pt idx="1476" formatCode="0%">
                  <c:v>0</c:v>
                </c:pt>
                <c:pt idx="1477" formatCode="0%">
                  <c:v>0</c:v>
                </c:pt>
                <c:pt idx="1478" formatCode="0%">
                  <c:v>0</c:v>
                </c:pt>
                <c:pt idx="1479" formatCode="0%">
                  <c:v>0</c:v>
                </c:pt>
                <c:pt idx="1480" formatCode="0%">
                  <c:v>0</c:v>
                </c:pt>
                <c:pt idx="1481" formatCode="0%">
                  <c:v>0</c:v>
                </c:pt>
                <c:pt idx="1482" formatCode="0%">
                  <c:v>0</c:v>
                </c:pt>
                <c:pt idx="1483" formatCode="0%">
                  <c:v>0</c:v>
                </c:pt>
                <c:pt idx="1484" formatCode="0%">
                  <c:v>0</c:v>
                </c:pt>
                <c:pt idx="1485" formatCode="0%">
                  <c:v>0</c:v>
                </c:pt>
                <c:pt idx="1486" formatCode="0%">
                  <c:v>0</c:v>
                </c:pt>
                <c:pt idx="1487" formatCode="0%">
                  <c:v>0</c:v>
                </c:pt>
                <c:pt idx="1488" formatCode="0%">
                  <c:v>0</c:v>
                </c:pt>
                <c:pt idx="1489" formatCode="0%">
                  <c:v>0</c:v>
                </c:pt>
                <c:pt idx="1490" formatCode="0%">
                  <c:v>0</c:v>
                </c:pt>
                <c:pt idx="1491" formatCode="0%">
                  <c:v>0</c:v>
                </c:pt>
                <c:pt idx="1492" formatCode="0%">
                  <c:v>0</c:v>
                </c:pt>
                <c:pt idx="1493" formatCode="0%">
                  <c:v>0</c:v>
                </c:pt>
                <c:pt idx="1494" formatCode="0%">
                  <c:v>0</c:v>
                </c:pt>
                <c:pt idx="1495" formatCode="0%">
                  <c:v>0</c:v>
                </c:pt>
                <c:pt idx="1496" formatCode="0%">
                  <c:v>0</c:v>
                </c:pt>
                <c:pt idx="1497" formatCode="0%">
                  <c:v>0</c:v>
                </c:pt>
                <c:pt idx="1498" formatCode="0%">
                  <c:v>0</c:v>
                </c:pt>
                <c:pt idx="1499" formatCode="0%">
                  <c:v>0</c:v>
                </c:pt>
                <c:pt idx="1500" formatCode="0%">
                  <c:v>0</c:v>
                </c:pt>
                <c:pt idx="1501" formatCode="0%">
                  <c:v>0</c:v>
                </c:pt>
                <c:pt idx="1502" formatCode="0%">
                  <c:v>0</c:v>
                </c:pt>
                <c:pt idx="1503" formatCode="0%">
                  <c:v>0</c:v>
                </c:pt>
                <c:pt idx="1504" formatCode="0%">
                  <c:v>0</c:v>
                </c:pt>
                <c:pt idx="1505" formatCode="0%">
                  <c:v>0</c:v>
                </c:pt>
                <c:pt idx="1506" formatCode="0%">
                  <c:v>0</c:v>
                </c:pt>
                <c:pt idx="1507" formatCode="0%">
                  <c:v>0</c:v>
                </c:pt>
                <c:pt idx="1508" formatCode="0%">
                  <c:v>0</c:v>
                </c:pt>
                <c:pt idx="1509" formatCode="0%">
                  <c:v>0</c:v>
                </c:pt>
                <c:pt idx="1510" formatCode="0%">
                  <c:v>0</c:v>
                </c:pt>
                <c:pt idx="1511" formatCode="0%">
                  <c:v>0</c:v>
                </c:pt>
                <c:pt idx="1512" formatCode="0%">
                  <c:v>0</c:v>
                </c:pt>
                <c:pt idx="1513" formatCode="0%">
                  <c:v>0</c:v>
                </c:pt>
                <c:pt idx="1514" formatCode="0%">
                  <c:v>0</c:v>
                </c:pt>
                <c:pt idx="1515" formatCode="0%">
                  <c:v>0</c:v>
                </c:pt>
                <c:pt idx="1516" formatCode="0%">
                  <c:v>0</c:v>
                </c:pt>
                <c:pt idx="1517" formatCode="0%">
                  <c:v>0</c:v>
                </c:pt>
                <c:pt idx="1518" formatCode="0%">
                  <c:v>0</c:v>
                </c:pt>
                <c:pt idx="1519" formatCode="0%">
                  <c:v>0</c:v>
                </c:pt>
                <c:pt idx="1520" formatCode="0%">
                  <c:v>0</c:v>
                </c:pt>
                <c:pt idx="1521" formatCode="0%">
                  <c:v>0</c:v>
                </c:pt>
                <c:pt idx="1522" formatCode="0%">
                  <c:v>0</c:v>
                </c:pt>
                <c:pt idx="1523" formatCode="0%">
                  <c:v>0</c:v>
                </c:pt>
                <c:pt idx="1524" formatCode="0%">
                  <c:v>0</c:v>
                </c:pt>
                <c:pt idx="1525" formatCode="0%">
                  <c:v>0</c:v>
                </c:pt>
                <c:pt idx="1526" formatCode="0%">
                  <c:v>0</c:v>
                </c:pt>
                <c:pt idx="1527" formatCode="0%">
                  <c:v>0</c:v>
                </c:pt>
                <c:pt idx="1528" formatCode="0%">
                  <c:v>0</c:v>
                </c:pt>
                <c:pt idx="1529" formatCode="0%">
                  <c:v>0</c:v>
                </c:pt>
                <c:pt idx="1530" formatCode="0%">
                  <c:v>0</c:v>
                </c:pt>
                <c:pt idx="1531" formatCode="0%">
                  <c:v>0</c:v>
                </c:pt>
                <c:pt idx="1532" formatCode="0%">
                  <c:v>0</c:v>
                </c:pt>
                <c:pt idx="1533" formatCode="0%">
                  <c:v>0</c:v>
                </c:pt>
                <c:pt idx="1534" formatCode="0%">
                  <c:v>0</c:v>
                </c:pt>
                <c:pt idx="1535" formatCode="0%">
                  <c:v>0</c:v>
                </c:pt>
                <c:pt idx="1536" formatCode="0%">
                  <c:v>0</c:v>
                </c:pt>
                <c:pt idx="1537" formatCode="0%">
                  <c:v>0</c:v>
                </c:pt>
                <c:pt idx="1538" formatCode="0%">
                  <c:v>0</c:v>
                </c:pt>
                <c:pt idx="1539" formatCode="0%">
                  <c:v>0</c:v>
                </c:pt>
                <c:pt idx="1540" formatCode="0%">
                  <c:v>0</c:v>
                </c:pt>
                <c:pt idx="1541" formatCode="0%">
                  <c:v>0</c:v>
                </c:pt>
                <c:pt idx="1542" formatCode="0%">
                  <c:v>0</c:v>
                </c:pt>
                <c:pt idx="1543" formatCode="0%">
                  <c:v>0</c:v>
                </c:pt>
                <c:pt idx="1544" formatCode="0%">
                  <c:v>0</c:v>
                </c:pt>
                <c:pt idx="1545" formatCode="0%">
                  <c:v>0</c:v>
                </c:pt>
                <c:pt idx="1546" formatCode="0%">
                  <c:v>0</c:v>
                </c:pt>
                <c:pt idx="1547" formatCode="0%">
                  <c:v>0</c:v>
                </c:pt>
                <c:pt idx="1548" formatCode="0%">
                  <c:v>0</c:v>
                </c:pt>
                <c:pt idx="1549" formatCode="0%">
                  <c:v>0</c:v>
                </c:pt>
                <c:pt idx="1550" formatCode="0%">
                  <c:v>0</c:v>
                </c:pt>
                <c:pt idx="1551" formatCode="0%">
                  <c:v>0</c:v>
                </c:pt>
                <c:pt idx="1552" formatCode="0%">
                  <c:v>0</c:v>
                </c:pt>
                <c:pt idx="1553" formatCode="0%">
                  <c:v>0</c:v>
                </c:pt>
                <c:pt idx="1554" formatCode="0%">
                  <c:v>0</c:v>
                </c:pt>
                <c:pt idx="1555" formatCode="0%">
                  <c:v>0</c:v>
                </c:pt>
                <c:pt idx="1556" formatCode="0%">
                  <c:v>0</c:v>
                </c:pt>
                <c:pt idx="1557" formatCode="0%">
                  <c:v>0</c:v>
                </c:pt>
                <c:pt idx="1558" formatCode="0%">
                  <c:v>0</c:v>
                </c:pt>
                <c:pt idx="1559" formatCode="0%">
                  <c:v>0</c:v>
                </c:pt>
                <c:pt idx="1560" formatCode="0%">
                  <c:v>0</c:v>
                </c:pt>
                <c:pt idx="1561" formatCode="0%">
                  <c:v>0</c:v>
                </c:pt>
                <c:pt idx="1562" formatCode="0%">
                  <c:v>0</c:v>
                </c:pt>
                <c:pt idx="1563" formatCode="0%">
                  <c:v>0</c:v>
                </c:pt>
                <c:pt idx="1564" formatCode="0%">
                  <c:v>0</c:v>
                </c:pt>
                <c:pt idx="1565" formatCode="0%">
                  <c:v>0</c:v>
                </c:pt>
                <c:pt idx="1566" formatCode="0%">
                  <c:v>0</c:v>
                </c:pt>
                <c:pt idx="1567" formatCode="0%">
                  <c:v>0</c:v>
                </c:pt>
                <c:pt idx="1568" formatCode="0%">
                  <c:v>0</c:v>
                </c:pt>
                <c:pt idx="1569" formatCode="0%">
                  <c:v>0</c:v>
                </c:pt>
                <c:pt idx="1570" formatCode="0%">
                  <c:v>0</c:v>
                </c:pt>
                <c:pt idx="1571" formatCode="0%">
                  <c:v>0</c:v>
                </c:pt>
                <c:pt idx="1572" formatCode="0%">
                  <c:v>0</c:v>
                </c:pt>
                <c:pt idx="1573" formatCode="0%">
                  <c:v>0</c:v>
                </c:pt>
                <c:pt idx="1574" formatCode="0%">
                  <c:v>0</c:v>
                </c:pt>
                <c:pt idx="1575" formatCode="0%">
                  <c:v>0</c:v>
                </c:pt>
                <c:pt idx="1576" formatCode="0%">
                  <c:v>0</c:v>
                </c:pt>
                <c:pt idx="1577" formatCode="0%">
                  <c:v>0</c:v>
                </c:pt>
                <c:pt idx="1578" formatCode="0%">
                  <c:v>0</c:v>
                </c:pt>
                <c:pt idx="1579" formatCode="0%">
                  <c:v>0</c:v>
                </c:pt>
                <c:pt idx="1580" formatCode="0%">
                  <c:v>0</c:v>
                </c:pt>
                <c:pt idx="1581" formatCode="0%">
                  <c:v>0</c:v>
                </c:pt>
                <c:pt idx="1582" formatCode="0%">
                  <c:v>0</c:v>
                </c:pt>
                <c:pt idx="1583" formatCode="0%">
                  <c:v>0</c:v>
                </c:pt>
                <c:pt idx="1584" formatCode="0%">
                  <c:v>0</c:v>
                </c:pt>
                <c:pt idx="1585" formatCode="0%">
                  <c:v>0</c:v>
                </c:pt>
                <c:pt idx="1586" formatCode="0%">
                  <c:v>0</c:v>
                </c:pt>
                <c:pt idx="1587" formatCode="0%">
                  <c:v>0</c:v>
                </c:pt>
                <c:pt idx="1588" formatCode="0%">
                  <c:v>0</c:v>
                </c:pt>
                <c:pt idx="1589" formatCode="0%">
                  <c:v>0</c:v>
                </c:pt>
                <c:pt idx="1590" formatCode="0%">
                  <c:v>0</c:v>
                </c:pt>
                <c:pt idx="1591" formatCode="0%">
                  <c:v>0</c:v>
                </c:pt>
                <c:pt idx="1592" formatCode="0%">
                  <c:v>0</c:v>
                </c:pt>
                <c:pt idx="1593" formatCode="0%">
                  <c:v>0</c:v>
                </c:pt>
                <c:pt idx="1594" formatCode="0%">
                  <c:v>0</c:v>
                </c:pt>
                <c:pt idx="1595" formatCode="0%">
                  <c:v>0</c:v>
                </c:pt>
                <c:pt idx="1596" formatCode="0%">
                  <c:v>0</c:v>
                </c:pt>
                <c:pt idx="1597" formatCode="0%">
                  <c:v>0</c:v>
                </c:pt>
                <c:pt idx="1598" formatCode="0%">
                  <c:v>0</c:v>
                </c:pt>
                <c:pt idx="1599" formatCode="0%">
                  <c:v>0</c:v>
                </c:pt>
                <c:pt idx="1600" formatCode="0%">
                  <c:v>0</c:v>
                </c:pt>
                <c:pt idx="1601" formatCode="0%">
                  <c:v>0</c:v>
                </c:pt>
                <c:pt idx="1602" formatCode="0%">
                  <c:v>0</c:v>
                </c:pt>
                <c:pt idx="1603" formatCode="0%">
                  <c:v>0</c:v>
                </c:pt>
                <c:pt idx="1604" formatCode="0%">
                  <c:v>0</c:v>
                </c:pt>
                <c:pt idx="1605" formatCode="0%">
                  <c:v>0</c:v>
                </c:pt>
                <c:pt idx="1606" formatCode="0%">
                  <c:v>0</c:v>
                </c:pt>
                <c:pt idx="1607" formatCode="0%">
                  <c:v>0</c:v>
                </c:pt>
                <c:pt idx="1608" formatCode="0%">
                  <c:v>0</c:v>
                </c:pt>
                <c:pt idx="1609" formatCode="0%">
                  <c:v>0</c:v>
                </c:pt>
                <c:pt idx="1610" formatCode="0%">
                  <c:v>0</c:v>
                </c:pt>
                <c:pt idx="1611" formatCode="0%">
                  <c:v>0</c:v>
                </c:pt>
                <c:pt idx="1612" formatCode="0%">
                  <c:v>0</c:v>
                </c:pt>
                <c:pt idx="1613" formatCode="0%">
                  <c:v>0</c:v>
                </c:pt>
                <c:pt idx="1614" formatCode="0%">
                  <c:v>0</c:v>
                </c:pt>
                <c:pt idx="1615" formatCode="0%">
                  <c:v>0</c:v>
                </c:pt>
                <c:pt idx="1616" formatCode="0%">
                  <c:v>0</c:v>
                </c:pt>
                <c:pt idx="1617" formatCode="0%">
                  <c:v>0</c:v>
                </c:pt>
                <c:pt idx="1618" formatCode="0%">
                  <c:v>0</c:v>
                </c:pt>
                <c:pt idx="1619" formatCode="0%">
                  <c:v>0</c:v>
                </c:pt>
                <c:pt idx="1620" formatCode="0%">
                  <c:v>0</c:v>
                </c:pt>
                <c:pt idx="1621" formatCode="0%">
                  <c:v>0</c:v>
                </c:pt>
                <c:pt idx="1622" formatCode="0%">
                  <c:v>0</c:v>
                </c:pt>
                <c:pt idx="1623" formatCode="0%">
                  <c:v>0</c:v>
                </c:pt>
                <c:pt idx="1624" formatCode="0%">
                  <c:v>0</c:v>
                </c:pt>
                <c:pt idx="1625" formatCode="0%">
                  <c:v>0</c:v>
                </c:pt>
                <c:pt idx="1626" formatCode="0%">
                  <c:v>0</c:v>
                </c:pt>
                <c:pt idx="1627" formatCode="0%">
                  <c:v>0</c:v>
                </c:pt>
                <c:pt idx="1628" formatCode="0%">
                  <c:v>0</c:v>
                </c:pt>
                <c:pt idx="1629" formatCode="0%">
                  <c:v>0</c:v>
                </c:pt>
                <c:pt idx="1630" formatCode="0%">
                  <c:v>0</c:v>
                </c:pt>
                <c:pt idx="1631" formatCode="0%">
                  <c:v>0</c:v>
                </c:pt>
                <c:pt idx="1632" formatCode="0%">
                  <c:v>0</c:v>
                </c:pt>
                <c:pt idx="1633" formatCode="0%">
                  <c:v>0</c:v>
                </c:pt>
                <c:pt idx="1634" formatCode="0%">
                  <c:v>0</c:v>
                </c:pt>
                <c:pt idx="1635" formatCode="0%">
                  <c:v>0</c:v>
                </c:pt>
                <c:pt idx="1636" formatCode="0%">
                  <c:v>0</c:v>
                </c:pt>
                <c:pt idx="1637" formatCode="0%">
                  <c:v>0</c:v>
                </c:pt>
                <c:pt idx="1638" formatCode="0%">
                  <c:v>0</c:v>
                </c:pt>
                <c:pt idx="1639" formatCode="0%">
                  <c:v>0</c:v>
                </c:pt>
                <c:pt idx="1640" formatCode="0%">
                  <c:v>0</c:v>
                </c:pt>
                <c:pt idx="1641" formatCode="0%">
                  <c:v>0</c:v>
                </c:pt>
                <c:pt idx="1642" formatCode="0%">
                  <c:v>0</c:v>
                </c:pt>
                <c:pt idx="1643" formatCode="0%">
                  <c:v>0</c:v>
                </c:pt>
                <c:pt idx="1644" formatCode="0%">
                  <c:v>0</c:v>
                </c:pt>
                <c:pt idx="1645" formatCode="0%">
                  <c:v>0</c:v>
                </c:pt>
                <c:pt idx="1646" formatCode="0%">
                  <c:v>0</c:v>
                </c:pt>
                <c:pt idx="1647" formatCode="0%">
                  <c:v>0</c:v>
                </c:pt>
                <c:pt idx="1648" formatCode="0%">
                  <c:v>0</c:v>
                </c:pt>
                <c:pt idx="1649" formatCode="0%">
                  <c:v>0</c:v>
                </c:pt>
                <c:pt idx="1650" formatCode="0%">
                  <c:v>0</c:v>
                </c:pt>
                <c:pt idx="1651" formatCode="0%">
                  <c:v>0</c:v>
                </c:pt>
                <c:pt idx="1652" formatCode="0%">
                  <c:v>0</c:v>
                </c:pt>
                <c:pt idx="1653" formatCode="0%">
                  <c:v>0</c:v>
                </c:pt>
                <c:pt idx="1654" formatCode="0%">
                  <c:v>0</c:v>
                </c:pt>
                <c:pt idx="1655" formatCode="0%">
                  <c:v>0</c:v>
                </c:pt>
                <c:pt idx="1656" formatCode="0%">
                  <c:v>0</c:v>
                </c:pt>
                <c:pt idx="1657" formatCode="0%">
                  <c:v>0</c:v>
                </c:pt>
                <c:pt idx="1658" formatCode="0%">
                  <c:v>0</c:v>
                </c:pt>
                <c:pt idx="1659" formatCode="0%">
                  <c:v>0</c:v>
                </c:pt>
                <c:pt idx="1660" formatCode="0%">
                  <c:v>0</c:v>
                </c:pt>
                <c:pt idx="1661" formatCode="0%">
                  <c:v>0</c:v>
                </c:pt>
                <c:pt idx="1662" formatCode="0%">
                  <c:v>0</c:v>
                </c:pt>
                <c:pt idx="1663" formatCode="0%">
                  <c:v>0</c:v>
                </c:pt>
                <c:pt idx="1664" formatCode="0%">
                  <c:v>0</c:v>
                </c:pt>
                <c:pt idx="1665" formatCode="0%">
                  <c:v>0</c:v>
                </c:pt>
                <c:pt idx="1666" formatCode="0%">
                  <c:v>0</c:v>
                </c:pt>
                <c:pt idx="1667" formatCode="0%">
                  <c:v>0</c:v>
                </c:pt>
                <c:pt idx="1668" formatCode="0%">
                  <c:v>0</c:v>
                </c:pt>
                <c:pt idx="1669" formatCode="0%">
                  <c:v>0</c:v>
                </c:pt>
                <c:pt idx="1670" formatCode="0%">
                  <c:v>0</c:v>
                </c:pt>
                <c:pt idx="1671" formatCode="0%">
                  <c:v>0</c:v>
                </c:pt>
                <c:pt idx="1672" formatCode="0%">
                  <c:v>0</c:v>
                </c:pt>
                <c:pt idx="1673" formatCode="0%">
                  <c:v>0</c:v>
                </c:pt>
                <c:pt idx="1674" formatCode="0%">
                  <c:v>0</c:v>
                </c:pt>
                <c:pt idx="1675" formatCode="0%">
                  <c:v>0</c:v>
                </c:pt>
                <c:pt idx="1676" formatCode="0%">
                  <c:v>0</c:v>
                </c:pt>
                <c:pt idx="1677" formatCode="0%">
                  <c:v>0</c:v>
                </c:pt>
                <c:pt idx="1678" formatCode="0%">
                  <c:v>0.97140663924902138</c:v>
                </c:pt>
                <c:pt idx="1679" formatCode="0%">
                  <c:v>0</c:v>
                </c:pt>
                <c:pt idx="1680" formatCode="0%">
                  <c:v>0</c:v>
                </c:pt>
                <c:pt idx="1681" formatCode="0%">
                  <c:v>0</c:v>
                </c:pt>
                <c:pt idx="1682" formatCode="0%">
                  <c:v>0</c:v>
                </c:pt>
                <c:pt idx="1683" formatCode="0%">
                  <c:v>0</c:v>
                </c:pt>
                <c:pt idx="1684" formatCode="0%">
                  <c:v>0</c:v>
                </c:pt>
                <c:pt idx="1685" formatCode="0%">
                  <c:v>0</c:v>
                </c:pt>
                <c:pt idx="1686" formatCode="0%">
                  <c:v>0</c:v>
                </c:pt>
                <c:pt idx="1687" formatCode="0%">
                  <c:v>0</c:v>
                </c:pt>
                <c:pt idx="1688" formatCode="0%">
                  <c:v>0</c:v>
                </c:pt>
                <c:pt idx="1689" formatCode="0%">
                  <c:v>0</c:v>
                </c:pt>
                <c:pt idx="1690" formatCode="0%">
                  <c:v>0</c:v>
                </c:pt>
                <c:pt idx="1691" formatCode="0%">
                  <c:v>0</c:v>
                </c:pt>
                <c:pt idx="1692" formatCode="0%">
                  <c:v>0</c:v>
                </c:pt>
                <c:pt idx="1693" formatCode="0%">
                  <c:v>0</c:v>
                </c:pt>
                <c:pt idx="1694" formatCode="0%">
                  <c:v>0</c:v>
                </c:pt>
                <c:pt idx="1695" formatCode="0%">
                  <c:v>0</c:v>
                </c:pt>
                <c:pt idx="1696" formatCode="0%">
                  <c:v>0</c:v>
                </c:pt>
                <c:pt idx="1697" formatCode="0%">
                  <c:v>0</c:v>
                </c:pt>
                <c:pt idx="1698" formatCode="0%">
                  <c:v>0</c:v>
                </c:pt>
                <c:pt idx="1699" formatCode="0%">
                  <c:v>0</c:v>
                </c:pt>
                <c:pt idx="1700" formatCode="0%">
                  <c:v>0</c:v>
                </c:pt>
                <c:pt idx="1701" formatCode="0%">
                  <c:v>0</c:v>
                </c:pt>
                <c:pt idx="1702" formatCode="0%">
                  <c:v>0</c:v>
                </c:pt>
                <c:pt idx="1703" formatCode="0%">
                  <c:v>0</c:v>
                </c:pt>
                <c:pt idx="1704" formatCode="0%">
                  <c:v>0</c:v>
                </c:pt>
                <c:pt idx="1705" formatCode="0%">
                  <c:v>0</c:v>
                </c:pt>
                <c:pt idx="1706" formatCode="0%">
                  <c:v>0</c:v>
                </c:pt>
                <c:pt idx="1707" formatCode="0%">
                  <c:v>0</c:v>
                </c:pt>
                <c:pt idx="1708" formatCode="0%">
                  <c:v>0</c:v>
                </c:pt>
                <c:pt idx="1709" formatCode="0%">
                  <c:v>0</c:v>
                </c:pt>
                <c:pt idx="1710" formatCode="0%">
                  <c:v>0</c:v>
                </c:pt>
                <c:pt idx="1711" formatCode="0%">
                  <c:v>0</c:v>
                </c:pt>
                <c:pt idx="1712" formatCode="0%">
                  <c:v>0</c:v>
                </c:pt>
                <c:pt idx="1713" formatCode="0%">
                  <c:v>0</c:v>
                </c:pt>
                <c:pt idx="1714" formatCode="0%">
                  <c:v>0</c:v>
                </c:pt>
                <c:pt idx="1715" formatCode="0%">
                  <c:v>0</c:v>
                </c:pt>
                <c:pt idx="1716" formatCode="0%">
                  <c:v>0</c:v>
                </c:pt>
                <c:pt idx="1717" formatCode="0%">
                  <c:v>0</c:v>
                </c:pt>
                <c:pt idx="1718" formatCode="0%">
                  <c:v>0</c:v>
                </c:pt>
                <c:pt idx="1719" formatCode="0%">
                  <c:v>0</c:v>
                </c:pt>
                <c:pt idx="1720" formatCode="0%">
                  <c:v>0</c:v>
                </c:pt>
                <c:pt idx="1721" formatCode="0%">
                  <c:v>0</c:v>
                </c:pt>
                <c:pt idx="1722" formatCode="0%">
                  <c:v>0</c:v>
                </c:pt>
                <c:pt idx="1723" formatCode="0%">
                  <c:v>0</c:v>
                </c:pt>
                <c:pt idx="1724" formatCode="0%">
                  <c:v>0</c:v>
                </c:pt>
                <c:pt idx="1725" formatCode="0%">
                  <c:v>0</c:v>
                </c:pt>
                <c:pt idx="1726" formatCode="0%">
                  <c:v>0</c:v>
                </c:pt>
                <c:pt idx="1727" formatCode="0%">
                  <c:v>0</c:v>
                </c:pt>
                <c:pt idx="1728" formatCode="0%">
                  <c:v>0</c:v>
                </c:pt>
                <c:pt idx="1729" formatCode="0%">
                  <c:v>0</c:v>
                </c:pt>
                <c:pt idx="1730" formatCode="0%">
                  <c:v>0</c:v>
                </c:pt>
                <c:pt idx="1731" formatCode="0%">
                  <c:v>0</c:v>
                </c:pt>
                <c:pt idx="1732" formatCode="0%">
                  <c:v>0</c:v>
                </c:pt>
                <c:pt idx="1733" formatCode="0%">
                  <c:v>0</c:v>
                </c:pt>
                <c:pt idx="1734" formatCode="0%">
                  <c:v>0</c:v>
                </c:pt>
                <c:pt idx="1735" formatCode="0%">
                  <c:v>0</c:v>
                </c:pt>
                <c:pt idx="1736" formatCode="0%">
                  <c:v>0</c:v>
                </c:pt>
                <c:pt idx="1737" formatCode="0%">
                  <c:v>0</c:v>
                </c:pt>
                <c:pt idx="1738" formatCode="0%">
                  <c:v>0</c:v>
                </c:pt>
                <c:pt idx="1739" formatCode="0%">
                  <c:v>0</c:v>
                </c:pt>
                <c:pt idx="1740" formatCode="0%">
                  <c:v>0</c:v>
                </c:pt>
                <c:pt idx="1741" formatCode="0%">
                  <c:v>0</c:v>
                </c:pt>
                <c:pt idx="1742" formatCode="0%">
                  <c:v>0</c:v>
                </c:pt>
                <c:pt idx="1743" formatCode="0%">
                  <c:v>0</c:v>
                </c:pt>
                <c:pt idx="1744" formatCode="0%">
                  <c:v>0</c:v>
                </c:pt>
                <c:pt idx="1745" formatCode="0%">
                  <c:v>0</c:v>
                </c:pt>
                <c:pt idx="1746" formatCode="0%">
                  <c:v>0</c:v>
                </c:pt>
                <c:pt idx="1747" formatCode="0%">
                  <c:v>0</c:v>
                </c:pt>
                <c:pt idx="1748" formatCode="0%">
                  <c:v>0</c:v>
                </c:pt>
                <c:pt idx="1749" formatCode="0%">
                  <c:v>0</c:v>
                </c:pt>
                <c:pt idx="1750" formatCode="0%">
                  <c:v>0</c:v>
                </c:pt>
                <c:pt idx="1751" formatCode="0%">
                  <c:v>0</c:v>
                </c:pt>
                <c:pt idx="1752" formatCode="0%">
                  <c:v>0</c:v>
                </c:pt>
                <c:pt idx="1753" formatCode="0%">
                  <c:v>0</c:v>
                </c:pt>
                <c:pt idx="1754" formatCode="0%">
                  <c:v>0</c:v>
                </c:pt>
                <c:pt idx="1755" formatCode="0%">
                  <c:v>0</c:v>
                </c:pt>
                <c:pt idx="1756" formatCode="0%">
                  <c:v>0</c:v>
                </c:pt>
                <c:pt idx="1757" formatCode="0%">
                  <c:v>0</c:v>
                </c:pt>
                <c:pt idx="1758" formatCode="0%">
                  <c:v>0</c:v>
                </c:pt>
                <c:pt idx="1759" formatCode="0%">
                  <c:v>0</c:v>
                </c:pt>
                <c:pt idx="1760" formatCode="0%">
                  <c:v>0</c:v>
                </c:pt>
                <c:pt idx="1761" formatCode="0%">
                  <c:v>0</c:v>
                </c:pt>
                <c:pt idx="1762" formatCode="0%">
                  <c:v>0</c:v>
                </c:pt>
                <c:pt idx="1763" formatCode="0%">
                  <c:v>0</c:v>
                </c:pt>
                <c:pt idx="1764" formatCode="0%">
                  <c:v>0</c:v>
                </c:pt>
                <c:pt idx="1765" formatCode="0%">
                  <c:v>0</c:v>
                </c:pt>
                <c:pt idx="1766" formatCode="0%">
                  <c:v>0.58578204199340911</c:v>
                </c:pt>
                <c:pt idx="1767" formatCode="0%">
                  <c:v>0</c:v>
                </c:pt>
                <c:pt idx="1768" formatCode="0%">
                  <c:v>0</c:v>
                </c:pt>
                <c:pt idx="1769" formatCode="0%">
                  <c:v>1.4304651255240466</c:v>
                </c:pt>
                <c:pt idx="1770" formatCode="0%">
                  <c:v>0</c:v>
                </c:pt>
                <c:pt idx="1771" formatCode="0%">
                  <c:v>0</c:v>
                </c:pt>
                <c:pt idx="1772" formatCode="0%">
                  <c:v>0</c:v>
                </c:pt>
                <c:pt idx="1773" formatCode="0%">
                  <c:v>0</c:v>
                </c:pt>
                <c:pt idx="1774" formatCode="0%">
                  <c:v>0</c:v>
                </c:pt>
                <c:pt idx="1775" formatCode="0%">
                  <c:v>0</c:v>
                </c:pt>
                <c:pt idx="1776" formatCode="0%">
                  <c:v>0</c:v>
                </c:pt>
                <c:pt idx="1777" formatCode="0%">
                  <c:v>0</c:v>
                </c:pt>
                <c:pt idx="1778" formatCode="0%">
                  <c:v>0</c:v>
                </c:pt>
                <c:pt idx="1779" formatCode="0%">
                  <c:v>0</c:v>
                </c:pt>
                <c:pt idx="1780" formatCode="0%">
                  <c:v>0</c:v>
                </c:pt>
                <c:pt idx="1781" formatCode="0%">
                  <c:v>0</c:v>
                </c:pt>
                <c:pt idx="1782" formatCode="0%">
                  <c:v>0</c:v>
                </c:pt>
                <c:pt idx="1783" formatCode="0%">
                  <c:v>0</c:v>
                </c:pt>
                <c:pt idx="1784" formatCode="0%">
                  <c:v>0</c:v>
                </c:pt>
                <c:pt idx="1785" formatCode="0%">
                  <c:v>0</c:v>
                </c:pt>
                <c:pt idx="1786" formatCode="0%">
                  <c:v>0</c:v>
                </c:pt>
                <c:pt idx="1787" formatCode="0%">
                  <c:v>0</c:v>
                </c:pt>
                <c:pt idx="1788" formatCode="0%">
                  <c:v>0</c:v>
                </c:pt>
                <c:pt idx="1789" formatCode="0%">
                  <c:v>0</c:v>
                </c:pt>
                <c:pt idx="1790" formatCode="0%">
                  <c:v>0</c:v>
                </c:pt>
                <c:pt idx="1791" formatCode="0%">
                  <c:v>0</c:v>
                </c:pt>
                <c:pt idx="1792" formatCode="0%">
                  <c:v>0</c:v>
                </c:pt>
                <c:pt idx="1793" formatCode="0%">
                  <c:v>0</c:v>
                </c:pt>
                <c:pt idx="1794" formatCode="0%">
                  <c:v>0</c:v>
                </c:pt>
                <c:pt idx="1795" formatCode="0%">
                  <c:v>0</c:v>
                </c:pt>
                <c:pt idx="1796" formatCode="0%">
                  <c:v>0</c:v>
                </c:pt>
                <c:pt idx="1797" formatCode="0%">
                  <c:v>0</c:v>
                </c:pt>
                <c:pt idx="1798" formatCode="0%">
                  <c:v>0</c:v>
                </c:pt>
                <c:pt idx="1799" formatCode="0%">
                  <c:v>0</c:v>
                </c:pt>
                <c:pt idx="1800" formatCode="0%">
                  <c:v>0</c:v>
                </c:pt>
                <c:pt idx="1801" formatCode="0%">
                  <c:v>0</c:v>
                </c:pt>
                <c:pt idx="1802" formatCode="0%">
                  <c:v>0</c:v>
                </c:pt>
                <c:pt idx="1803" formatCode="0%">
                  <c:v>0</c:v>
                </c:pt>
                <c:pt idx="1804" formatCode="0%">
                  <c:v>0</c:v>
                </c:pt>
                <c:pt idx="1805" formatCode="0%">
                  <c:v>0</c:v>
                </c:pt>
                <c:pt idx="1806" formatCode="0%">
                  <c:v>0</c:v>
                </c:pt>
                <c:pt idx="1807" formatCode="0%">
                  <c:v>0</c:v>
                </c:pt>
                <c:pt idx="1808" formatCode="0%">
                  <c:v>0</c:v>
                </c:pt>
                <c:pt idx="1809" formatCode="0%">
                  <c:v>0</c:v>
                </c:pt>
                <c:pt idx="1810" formatCode="0%">
                  <c:v>0</c:v>
                </c:pt>
                <c:pt idx="1811" formatCode="0%">
                  <c:v>0</c:v>
                </c:pt>
                <c:pt idx="1812" formatCode="0%">
                  <c:v>0</c:v>
                </c:pt>
                <c:pt idx="1813" formatCode="0%">
                  <c:v>0</c:v>
                </c:pt>
                <c:pt idx="1814" formatCode="0%">
                  <c:v>0</c:v>
                </c:pt>
                <c:pt idx="1815" formatCode="0%">
                  <c:v>0</c:v>
                </c:pt>
                <c:pt idx="1816" formatCode="0%">
                  <c:v>0</c:v>
                </c:pt>
                <c:pt idx="1817" formatCode="0%">
                  <c:v>0</c:v>
                </c:pt>
                <c:pt idx="1818" formatCode="0%">
                  <c:v>0</c:v>
                </c:pt>
                <c:pt idx="1819" formatCode="0%">
                  <c:v>0</c:v>
                </c:pt>
                <c:pt idx="1820" formatCode="0%">
                  <c:v>0.93380899002048268</c:v>
                </c:pt>
                <c:pt idx="1821" formatCode="0%">
                  <c:v>0</c:v>
                </c:pt>
                <c:pt idx="1822" formatCode="0%">
                  <c:v>0</c:v>
                </c:pt>
                <c:pt idx="1823" formatCode="0%">
                  <c:v>0</c:v>
                </c:pt>
                <c:pt idx="1824" formatCode="0%">
                  <c:v>0</c:v>
                </c:pt>
                <c:pt idx="1825" formatCode="0%">
                  <c:v>0</c:v>
                </c:pt>
                <c:pt idx="1826" formatCode="0%">
                  <c:v>0</c:v>
                </c:pt>
                <c:pt idx="1827" formatCode="0%">
                  <c:v>0</c:v>
                </c:pt>
                <c:pt idx="1828" formatCode="0%">
                  <c:v>0</c:v>
                </c:pt>
                <c:pt idx="1829" formatCode="0%">
                  <c:v>0</c:v>
                </c:pt>
                <c:pt idx="1830" formatCode="0%">
                  <c:v>0</c:v>
                </c:pt>
                <c:pt idx="1831" formatCode="0%">
                  <c:v>0</c:v>
                </c:pt>
                <c:pt idx="1832" formatCode="0%">
                  <c:v>0</c:v>
                </c:pt>
                <c:pt idx="1833" formatCode="0%">
                  <c:v>0</c:v>
                </c:pt>
                <c:pt idx="1834" formatCode="0%">
                  <c:v>0</c:v>
                </c:pt>
                <c:pt idx="1835" formatCode="0%">
                  <c:v>0</c:v>
                </c:pt>
                <c:pt idx="1836" formatCode="0%">
                  <c:v>0</c:v>
                </c:pt>
                <c:pt idx="1837" formatCode="0%">
                  <c:v>0</c:v>
                </c:pt>
                <c:pt idx="1838" formatCode="0%">
                  <c:v>0</c:v>
                </c:pt>
                <c:pt idx="1839" formatCode="0%">
                  <c:v>0</c:v>
                </c:pt>
                <c:pt idx="1840" formatCode="0%">
                  <c:v>0</c:v>
                </c:pt>
                <c:pt idx="1841" formatCode="0%">
                  <c:v>0</c:v>
                </c:pt>
                <c:pt idx="1842" formatCode="0%">
                  <c:v>0</c:v>
                </c:pt>
                <c:pt idx="1843" formatCode="0%">
                  <c:v>0</c:v>
                </c:pt>
                <c:pt idx="1844" formatCode="0%">
                  <c:v>0</c:v>
                </c:pt>
                <c:pt idx="1845" formatCode="0%">
                  <c:v>0</c:v>
                </c:pt>
                <c:pt idx="1846" formatCode="0%">
                  <c:v>0</c:v>
                </c:pt>
                <c:pt idx="1847" formatCode="0%">
                  <c:v>0</c:v>
                </c:pt>
                <c:pt idx="1848" formatCode="0%">
                  <c:v>0</c:v>
                </c:pt>
                <c:pt idx="1849" formatCode="0%">
                  <c:v>0</c:v>
                </c:pt>
                <c:pt idx="1850" formatCode="0%">
                  <c:v>0</c:v>
                </c:pt>
                <c:pt idx="1851" formatCode="0%">
                  <c:v>0</c:v>
                </c:pt>
                <c:pt idx="1852" formatCode="0%">
                  <c:v>0</c:v>
                </c:pt>
                <c:pt idx="1853" formatCode="0%">
                  <c:v>0</c:v>
                </c:pt>
                <c:pt idx="1854" formatCode="0%">
                  <c:v>0</c:v>
                </c:pt>
                <c:pt idx="1855" formatCode="0%">
                  <c:v>0</c:v>
                </c:pt>
                <c:pt idx="1856" formatCode="0%">
                  <c:v>0</c:v>
                </c:pt>
                <c:pt idx="1857" formatCode="0%">
                  <c:v>0</c:v>
                </c:pt>
                <c:pt idx="1858" formatCode="0%">
                  <c:v>0</c:v>
                </c:pt>
                <c:pt idx="1859" formatCode="0%">
                  <c:v>0</c:v>
                </c:pt>
                <c:pt idx="1860" formatCode="0%">
                  <c:v>0</c:v>
                </c:pt>
                <c:pt idx="1861" formatCode="0%">
                  <c:v>0</c:v>
                </c:pt>
                <c:pt idx="1862" formatCode="0%">
                  <c:v>0</c:v>
                </c:pt>
                <c:pt idx="1863" formatCode="0%">
                  <c:v>0</c:v>
                </c:pt>
                <c:pt idx="1864" formatCode="0%">
                  <c:v>0</c:v>
                </c:pt>
                <c:pt idx="1865" formatCode="0%">
                  <c:v>0</c:v>
                </c:pt>
                <c:pt idx="1866" formatCode="0%">
                  <c:v>0</c:v>
                </c:pt>
                <c:pt idx="1867" formatCode="0%">
                  <c:v>0</c:v>
                </c:pt>
                <c:pt idx="1868" formatCode="0%">
                  <c:v>0</c:v>
                </c:pt>
                <c:pt idx="1869" formatCode="0%">
                  <c:v>0</c:v>
                </c:pt>
                <c:pt idx="1870" formatCode="0%">
                  <c:v>0</c:v>
                </c:pt>
                <c:pt idx="1871" formatCode="0%">
                  <c:v>0</c:v>
                </c:pt>
                <c:pt idx="1872" formatCode="0%">
                  <c:v>0</c:v>
                </c:pt>
                <c:pt idx="1873" formatCode="0%">
                  <c:v>0</c:v>
                </c:pt>
                <c:pt idx="1874" formatCode="0%">
                  <c:v>0</c:v>
                </c:pt>
                <c:pt idx="1875" formatCode="0%">
                  <c:v>0</c:v>
                </c:pt>
                <c:pt idx="1876" formatCode="0%">
                  <c:v>0</c:v>
                </c:pt>
                <c:pt idx="1877" formatCode="0%">
                  <c:v>0</c:v>
                </c:pt>
                <c:pt idx="1878" formatCode="0%">
                  <c:v>0</c:v>
                </c:pt>
                <c:pt idx="1879" formatCode="0%">
                  <c:v>0</c:v>
                </c:pt>
                <c:pt idx="1880" formatCode="0%">
                  <c:v>0</c:v>
                </c:pt>
                <c:pt idx="1881" formatCode="0%">
                  <c:v>0</c:v>
                </c:pt>
                <c:pt idx="1882" formatCode="0%">
                  <c:v>0</c:v>
                </c:pt>
                <c:pt idx="1883" formatCode="0%">
                  <c:v>0</c:v>
                </c:pt>
                <c:pt idx="1884" formatCode="0%">
                  <c:v>0</c:v>
                </c:pt>
                <c:pt idx="1885" formatCode="0%">
                  <c:v>0</c:v>
                </c:pt>
                <c:pt idx="1886" formatCode="0%">
                  <c:v>0</c:v>
                </c:pt>
                <c:pt idx="1887" formatCode="0%">
                  <c:v>0</c:v>
                </c:pt>
                <c:pt idx="1888" formatCode="0%">
                  <c:v>0</c:v>
                </c:pt>
                <c:pt idx="1889" formatCode="0%">
                  <c:v>0</c:v>
                </c:pt>
                <c:pt idx="1890" formatCode="0%">
                  <c:v>0</c:v>
                </c:pt>
                <c:pt idx="1891" formatCode="0%">
                  <c:v>0</c:v>
                </c:pt>
                <c:pt idx="1892" formatCode="0%">
                  <c:v>0</c:v>
                </c:pt>
                <c:pt idx="1893" formatCode="0%">
                  <c:v>0</c:v>
                </c:pt>
                <c:pt idx="1894" formatCode="0%">
                  <c:v>0</c:v>
                </c:pt>
                <c:pt idx="1895" formatCode="0%">
                  <c:v>0</c:v>
                </c:pt>
                <c:pt idx="1896" formatCode="0%">
                  <c:v>0</c:v>
                </c:pt>
                <c:pt idx="1897" formatCode="0%">
                  <c:v>0</c:v>
                </c:pt>
                <c:pt idx="1898" formatCode="0%">
                  <c:v>0</c:v>
                </c:pt>
                <c:pt idx="1899" formatCode="0%">
                  <c:v>0</c:v>
                </c:pt>
                <c:pt idx="1900" formatCode="0%">
                  <c:v>0</c:v>
                </c:pt>
                <c:pt idx="1901" formatCode="0%">
                  <c:v>0</c:v>
                </c:pt>
                <c:pt idx="1902" formatCode="0%">
                  <c:v>0</c:v>
                </c:pt>
                <c:pt idx="1903" formatCode="0%">
                  <c:v>0</c:v>
                </c:pt>
                <c:pt idx="1904" formatCode="0%">
                  <c:v>0</c:v>
                </c:pt>
                <c:pt idx="1905" formatCode="0%">
                  <c:v>0</c:v>
                </c:pt>
                <c:pt idx="1906" formatCode="0%">
                  <c:v>0</c:v>
                </c:pt>
                <c:pt idx="1907" formatCode="0%">
                  <c:v>0</c:v>
                </c:pt>
                <c:pt idx="1908" formatCode="0%">
                  <c:v>0</c:v>
                </c:pt>
                <c:pt idx="1909" formatCode="0%">
                  <c:v>0</c:v>
                </c:pt>
                <c:pt idx="1910" formatCode="0%">
                  <c:v>0</c:v>
                </c:pt>
                <c:pt idx="1911" formatCode="0%">
                  <c:v>0</c:v>
                </c:pt>
                <c:pt idx="1912" formatCode="0%">
                  <c:v>0</c:v>
                </c:pt>
                <c:pt idx="1913" formatCode="0%">
                  <c:v>0</c:v>
                </c:pt>
                <c:pt idx="1914" formatCode="0%">
                  <c:v>0</c:v>
                </c:pt>
                <c:pt idx="1915" formatCode="0%">
                  <c:v>0</c:v>
                </c:pt>
                <c:pt idx="1916" formatCode="0%">
                  <c:v>0</c:v>
                </c:pt>
                <c:pt idx="1917" formatCode="0%">
                  <c:v>0</c:v>
                </c:pt>
                <c:pt idx="1918" formatCode="0%">
                  <c:v>0</c:v>
                </c:pt>
                <c:pt idx="1919" formatCode="0%">
                  <c:v>0</c:v>
                </c:pt>
                <c:pt idx="1920" formatCode="0%">
                  <c:v>0</c:v>
                </c:pt>
                <c:pt idx="1921" formatCode="0%">
                  <c:v>0</c:v>
                </c:pt>
                <c:pt idx="1922" formatCode="0%">
                  <c:v>0</c:v>
                </c:pt>
                <c:pt idx="1923" formatCode="0%">
                  <c:v>0</c:v>
                </c:pt>
                <c:pt idx="1924" formatCode="0%">
                  <c:v>0</c:v>
                </c:pt>
                <c:pt idx="1925" formatCode="0%">
                  <c:v>0</c:v>
                </c:pt>
                <c:pt idx="1926" formatCode="0%">
                  <c:v>0</c:v>
                </c:pt>
                <c:pt idx="1927" formatCode="0%">
                  <c:v>0</c:v>
                </c:pt>
                <c:pt idx="1928" formatCode="0%">
                  <c:v>0</c:v>
                </c:pt>
                <c:pt idx="1929" formatCode="0%">
                  <c:v>0</c:v>
                </c:pt>
                <c:pt idx="1930" formatCode="0%">
                  <c:v>0</c:v>
                </c:pt>
                <c:pt idx="1931" formatCode="0%">
                  <c:v>0</c:v>
                </c:pt>
                <c:pt idx="1932" formatCode="0%">
                  <c:v>0</c:v>
                </c:pt>
                <c:pt idx="1933" formatCode="0%">
                  <c:v>0</c:v>
                </c:pt>
                <c:pt idx="1934" formatCode="0%">
                  <c:v>0</c:v>
                </c:pt>
                <c:pt idx="1935" formatCode="0%">
                  <c:v>0</c:v>
                </c:pt>
                <c:pt idx="1936" formatCode="0%">
                  <c:v>0</c:v>
                </c:pt>
                <c:pt idx="1937" formatCode="0%">
                  <c:v>0</c:v>
                </c:pt>
                <c:pt idx="1938" formatCode="0%">
                  <c:v>0</c:v>
                </c:pt>
                <c:pt idx="1939" formatCode="0%">
                  <c:v>0</c:v>
                </c:pt>
                <c:pt idx="1940" formatCode="0%">
                  <c:v>0</c:v>
                </c:pt>
                <c:pt idx="1941" formatCode="0%">
                  <c:v>0</c:v>
                </c:pt>
                <c:pt idx="1942" formatCode="0%">
                  <c:v>0</c:v>
                </c:pt>
                <c:pt idx="1943" formatCode="0%">
                  <c:v>0</c:v>
                </c:pt>
                <c:pt idx="1944" formatCode="0%">
                  <c:v>0</c:v>
                </c:pt>
                <c:pt idx="1945" formatCode="0%">
                  <c:v>0</c:v>
                </c:pt>
                <c:pt idx="1946" formatCode="0%">
                  <c:v>0</c:v>
                </c:pt>
                <c:pt idx="1947" formatCode="0%">
                  <c:v>0</c:v>
                </c:pt>
                <c:pt idx="1948" formatCode="0%">
                  <c:v>0</c:v>
                </c:pt>
                <c:pt idx="1949" formatCode="0%">
                  <c:v>0</c:v>
                </c:pt>
                <c:pt idx="1950" formatCode="0%">
                  <c:v>0</c:v>
                </c:pt>
                <c:pt idx="1951" formatCode="0%">
                  <c:v>0</c:v>
                </c:pt>
                <c:pt idx="1952" formatCode="0%">
                  <c:v>0</c:v>
                </c:pt>
                <c:pt idx="1953" formatCode="0%">
                  <c:v>0</c:v>
                </c:pt>
                <c:pt idx="1954" formatCode="0%">
                  <c:v>0</c:v>
                </c:pt>
                <c:pt idx="1955" formatCode="0%">
                  <c:v>0</c:v>
                </c:pt>
                <c:pt idx="1956" formatCode="0%">
                  <c:v>0</c:v>
                </c:pt>
                <c:pt idx="1957" formatCode="0%">
                  <c:v>0</c:v>
                </c:pt>
                <c:pt idx="1958" formatCode="0%">
                  <c:v>0</c:v>
                </c:pt>
                <c:pt idx="1959" formatCode="0%">
                  <c:v>0</c:v>
                </c:pt>
                <c:pt idx="1960" formatCode="0%">
                  <c:v>0</c:v>
                </c:pt>
                <c:pt idx="1961" formatCode="0%">
                  <c:v>0</c:v>
                </c:pt>
                <c:pt idx="1962" formatCode="0%">
                  <c:v>0</c:v>
                </c:pt>
                <c:pt idx="1963" formatCode="0%">
                  <c:v>0</c:v>
                </c:pt>
                <c:pt idx="1964" formatCode="0%">
                  <c:v>0</c:v>
                </c:pt>
                <c:pt idx="1965" formatCode="0%">
                  <c:v>0</c:v>
                </c:pt>
                <c:pt idx="1966" formatCode="0%">
                  <c:v>0</c:v>
                </c:pt>
                <c:pt idx="1967" formatCode="0%">
                  <c:v>0</c:v>
                </c:pt>
                <c:pt idx="1968" formatCode="0%">
                  <c:v>0</c:v>
                </c:pt>
                <c:pt idx="1969" formatCode="0%">
                  <c:v>0</c:v>
                </c:pt>
                <c:pt idx="1970" formatCode="0%">
                  <c:v>0</c:v>
                </c:pt>
                <c:pt idx="1971" formatCode="0%">
                  <c:v>0</c:v>
                </c:pt>
                <c:pt idx="1972" formatCode="0%">
                  <c:v>0</c:v>
                </c:pt>
                <c:pt idx="1973" formatCode="0%">
                  <c:v>0</c:v>
                </c:pt>
                <c:pt idx="1974" formatCode="0%">
                  <c:v>0</c:v>
                </c:pt>
                <c:pt idx="1975" formatCode="0%">
                  <c:v>0</c:v>
                </c:pt>
                <c:pt idx="1976" formatCode="0%">
                  <c:v>0</c:v>
                </c:pt>
                <c:pt idx="1977" formatCode="0%">
                  <c:v>0</c:v>
                </c:pt>
                <c:pt idx="1978" formatCode="0%">
                  <c:v>0</c:v>
                </c:pt>
                <c:pt idx="1979" formatCode="0%">
                  <c:v>0</c:v>
                </c:pt>
                <c:pt idx="1980" formatCode="0%">
                  <c:v>0</c:v>
                </c:pt>
                <c:pt idx="1981" formatCode="0%">
                  <c:v>0</c:v>
                </c:pt>
                <c:pt idx="1982" formatCode="0%">
                  <c:v>0</c:v>
                </c:pt>
                <c:pt idx="1983" formatCode="0%">
                  <c:v>0</c:v>
                </c:pt>
                <c:pt idx="1984" formatCode="0%">
                  <c:v>0</c:v>
                </c:pt>
                <c:pt idx="1985" formatCode="0%">
                  <c:v>0</c:v>
                </c:pt>
                <c:pt idx="1986" formatCode="0%">
                  <c:v>0</c:v>
                </c:pt>
                <c:pt idx="1987" formatCode="0%">
                  <c:v>0</c:v>
                </c:pt>
                <c:pt idx="1988" formatCode="0%">
                  <c:v>0</c:v>
                </c:pt>
                <c:pt idx="1989" formatCode="0%">
                  <c:v>0</c:v>
                </c:pt>
                <c:pt idx="1990" formatCode="0%">
                  <c:v>0</c:v>
                </c:pt>
                <c:pt idx="1991" formatCode="0%">
                  <c:v>0</c:v>
                </c:pt>
                <c:pt idx="1992" formatCode="0%">
                  <c:v>0</c:v>
                </c:pt>
                <c:pt idx="1993" formatCode="0%">
                  <c:v>0</c:v>
                </c:pt>
                <c:pt idx="1994" formatCode="0%">
                  <c:v>0</c:v>
                </c:pt>
                <c:pt idx="1995" formatCode="0%">
                  <c:v>0</c:v>
                </c:pt>
                <c:pt idx="1996" formatCode="0%">
                  <c:v>0</c:v>
                </c:pt>
                <c:pt idx="1997" formatCode="0%">
                  <c:v>0</c:v>
                </c:pt>
                <c:pt idx="1998" formatCode="0%">
                  <c:v>0</c:v>
                </c:pt>
                <c:pt idx="1999" formatCode="0%">
                  <c:v>0</c:v>
                </c:pt>
                <c:pt idx="2000" formatCode="0%">
                  <c:v>0</c:v>
                </c:pt>
                <c:pt idx="2001" formatCode="0%">
                  <c:v>0</c:v>
                </c:pt>
                <c:pt idx="2002" formatCode="0%">
                  <c:v>0</c:v>
                </c:pt>
                <c:pt idx="2003" formatCode="0%">
                  <c:v>0</c:v>
                </c:pt>
                <c:pt idx="2004" formatCode="0%">
                  <c:v>0</c:v>
                </c:pt>
                <c:pt idx="2005" formatCode="0%">
                  <c:v>0</c:v>
                </c:pt>
                <c:pt idx="2006" formatCode="0%">
                  <c:v>0</c:v>
                </c:pt>
                <c:pt idx="2007" formatCode="0%">
                  <c:v>0</c:v>
                </c:pt>
                <c:pt idx="2008" formatCode="0%">
                  <c:v>0</c:v>
                </c:pt>
                <c:pt idx="2009" formatCode="0%">
                  <c:v>0</c:v>
                </c:pt>
                <c:pt idx="2010" formatCode="0%">
                  <c:v>0</c:v>
                </c:pt>
                <c:pt idx="2011" formatCode="0%">
                  <c:v>0</c:v>
                </c:pt>
                <c:pt idx="2012" formatCode="0%">
                  <c:v>0</c:v>
                </c:pt>
                <c:pt idx="2013" formatCode="0%">
                  <c:v>0</c:v>
                </c:pt>
                <c:pt idx="2014" formatCode="0%">
                  <c:v>0</c:v>
                </c:pt>
                <c:pt idx="2015" formatCode="0%">
                  <c:v>0</c:v>
                </c:pt>
                <c:pt idx="2016" formatCode="0%">
                  <c:v>0</c:v>
                </c:pt>
                <c:pt idx="2017" formatCode="0%">
                  <c:v>0</c:v>
                </c:pt>
                <c:pt idx="2018" formatCode="0%">
                  <c:v>0</c:v>
                </c:pt>
                <c:pt idx="2019" formatCode="0%">
                  <c:v>0</c:v>
                </c:pt>
                <c:pt idx="2020" formatCode="0%">
                  <c:v>0</c:v>
                </c:pt>
                <c:pt idx="2021" formatCode="0%">
                  <c:v>0</c:v>
                </c:pt>
                <c:pt idx="2022" formatCode="0%">
                  <c:v>0</c:v>
                </c:pt>
                <c:pt idx="2023" formatCode="0%">
                  <c:v>0</c:v>
                </c:pt>
                <c:pt idx="2024" formatCode="0%">
                  <c:v>0</c:v>
                </c:pt>
                <c:pt idx="2025" formatCode="0%">
                  <c:v>0</c:v>
                </c:pt>
                <c:pt idx="2026" formatCode="0%">
                  <c:v>0</c:v>
                </c:pt>
                <c:pt idx="2027" formatCode="0%">
                  <c:v>0</c:v>
                </c:pt>
                <c:pt idx="2028" formatCode="0%">
                  <c:v>0</c:v>
                </c:pt>
                <c:pt idx="2029" formatCode="0%">
                  <c:v>0</c:v>
                </c:pt>
                <c:pt idx="2030" formatCode="0%">
                  <c:v>0</c:v>
                </c:pt>
                <c:pt idx="2031" formatCode="0%">
                  <c:v>0</c:v>
                </c:pt>
                <c:pt idx="2032" formatCode="0%">
                  <c:v>0</c:v>
                </c:pt>
                <c:pt idx="2033" formatCode="0%">
                  <c:v>0</c:v>
                </c:pt>
                <c:pt idx="2034" formatCode="0%">
                  <c:v>0</c:v>
                </c:pt>
                <c:pt idx="2035" formatCode="0%">
                  <c:v>0</c:v>
                </c:pt>
                <c:pt idx="2036" formatCode="0%">
                  <c:v>0</c:v>
                </c:pt>
                <c:pt idx="2037" formatCode="0%">
                  <c:v>0</c:v>
                </c:pt>
                <c:pt idx="2038" formatCode="0%">
                  <c:v>0</c:v>
                </c:pt>
                <c:pt idx="2039" formatCode="0%">
                  <c:v>0</c:v>
                </c:pt>
                <c:pt idx="2040" formatCode="0%">
                  <c:v>0</c:v>
                </c:pt>
                <c:pt idx="2041" formatCode="0%">
                  <c:v>0</c:v>
                </c:pt>
                <c:pt idx="2042" formatCode="0%">
                  <c:v>0</c:v>
                </c:pt>
                <c:pt idx="2043" formatCode="0%">
                  <c:v>0</c:v>
                </c:pt>
                <c:pt idx="2044" formatCode="0%">
                  <c:v>0</c:v>
                </c:pt>
                <c:pt idx="2045" formatCode="0%">
                  <c:v>0</c:v>
                </c:pt>
                <c:pt idx="2046" formatCode="0%">
                  <c:v>0</c:v>
                </c:pt>
                <c:pt idx="2047" formatCode="0%">
                  <c:v>0</c:v>
                </c:pt>
                <c:pt idx="2048" formatCode="0%">
                  <c:v>0</c:v>
                </c:pt>
                <c:pt idx="2049" formatCode="0%">
                  <c:v>0</c:v>
                </c:pt>
                <c:pt idx="2050" formatCode="0%">
                  <c:v>0</c:v>
                </c:pt>
                <c:pt idx="2051" formatCode="0%">
                  <c:v>0</c:v>
                </c:pt>
                <c:pt idx="2052" formatCode="0%">
                  <c:v>0</c:v>
                </c:pt>
                <c:pt idx="2053" formatCode="0%">
                  <c:v>0</c:v>
                </c:pt>
                <c:pt idx="2054" formatCode="0%">
                  <c:v>0</c:v>
                </c:pt>
                <c:pt idx="2055" formatCode="0%">
                  <c:v>0</c:v>
                </c:pt>
                <c:pt idx="2056" formatCode="0%">
                  <c:v>0</c:v>
                </c:pt>
                <c:pt idx="2057" formatCode="0%">
                  <c:v>0</c:v>
                </c:pt>
                <c:pt idx="2058" formatCode="0%">
                  <c:v>0</c:v>
                </c:pt>
                <c:pt idx="2059" formatCode="0%">
                  <c:v>0</c:v>
                </c:pt>
                <c:pt idx="2060" formatCode="0%">
                  <c:v>0</c:v>
                </c:pt>
                <c:pt idx="2061" formatCode="0%">
                  <c:v>0</c:v>
                </c:pt>
                <c:pt idx="2062" formatCode="0%">
                  <c:v>0</c:v>
                </c:pt>
                <c:pt idx="2063" formatCode="0%">
                  <c:v>0</c:v>
                </c:pt>
                <c:pt idx="2064" formatCode="0%">
                  <c:v>0</c:v>
                </c:pt>
                <c:pt idx="2065" formatCode="0%">
                  <c:v>0</c:v>
                </c:pt>
                <c:pt idx="2066" formatCode="0%">
                  <c:v>0</c:v>
                </c:pt>
                <c:pt idx="2067" formatCode="0%">
                  <c:v>0</c:v>
                </c:pt>
                <c:pt idx="2068" formatCode="0%">
                  <c:v>0</c:v>
                </c:pt>
                <c:pt idx="2069" formatCode="0%">
                  <c:v>0</c:v>
                </c:pt>
                <c:pt idx="2070" formatCode="0%">
                  <c:v>0</c:v>
                </c:pt>
                <c:pt idx="2071" formatCode="0%">
                  <c:v>0</c:v>
                </c:pt>
                <c:pt idx="2072" formatCode="0%">
                  <c:v>0</c:v>
                </c:pt>
                <c:pt idx="2073" formatCode="0%">
                  <c:v>0</c:v>
                </c:pt>
                <c:pt idx="2074" formatCode="0%">
                  <c:v>0</c:v>
                </c:pt>
                <c:pt idx="2075" formatCode="0%">
                  <c:v>0</c:v>
                </c:pt>
                <c:pt idx="2076" formatCode="0%">
                  <c:v>0</c:v>
                </c:pt>
                <c:pt idx="2077" formatCode="0%">
                  <c:v>0</c:v>
                </c:pt>
                <c:pt idx="2078" formatCode="0%">
                  <c:v>0</c:v>
                </c:pt>
                <c:pt idx="2079" formatCode="0%">
                  <c:v>0</c:v>
                </c:pt>
                <c:pt idx="2080" formatCode="0%">
                  <c:v>0</c:v>
                </c:pt>
                <c:pt idx="2081" formatCode="0%">
                  <c:v>0</c:v>
                </c:pt>
                <c:pt idx="2082" formatCode="0%">
                  <c:v>0</c:v>
                </c:pt>
                <c:pt idx="2083" formatCode="0%">
                  <c:v>0</c:v>
                </c:pt>
                <c:pt idx="2084" formatCode="0%">
                  <c:v>0</c:v>
                </c:pt>
                <c:pt idx="2085" formatCode="0%">
                  <c:v>0</c:v>
                </c:pt>
                <c:pt idx="2086" formatCode="0%">
                  <c:v>0</c:v>
                </c:pt>
                <c:pt idx="2087" formatCode="0%">
                  <c:v>0</c:v>
                </c:pt>
                <c:pt idx="2088" formatCode="0%">
                  <c:v>0</c:v>
                </c:pt>
                <c:pt idx="2089" formatCode="0%">
                  <c:v>0</c:v>
                </c:pt>
                <c:pt idx="2090" formatCode="0%">
                  <c:v>0</c:v>
                </c:pt>
                <c:pt idx="2091" formatCode="0%">
                  <c:v>0</c:v>
                </c:pt>
                <c:pt idx="2092" formatCode="0%">
                  <c:v>0</c:v>
                </c:pt>
                <c:pt idx="2093" formatCode="0%">
                  <c:v>0</c:v>
                </c:pt>
                <c:pt idx="2094" formatCode="0%">
                  <c:v>0</c:v>
                </c:pt>
                <c:pt idx="2095" formatCode="0%">
                  <c:v>0</c:v>
                </c:pt>
                <c:pt idx="2096" formatCode="0%">
                  <c:v>0</c:v>
                </c:pt>
                <c:pt idx="2097" formatCode="0%">
                  <c:v>0</c:v>
                </c:pt>
                <c:pt idx="2098" formatCode="0%">
                  <c:v>0</c:v>
                </c:pt>
                <c:pt idx="2099" formatCode="0%">
                  <c:v>0</c:v>
                </c:pt>
                <c:pt idx="2100" formatCode="0%">
                  <c:v>0</c:v>
                </c:pt>
                <c:pt idx="2101" formatCode="0%">
                  <c:v>0</c:v>
                </c:pt>
                <c:pt idx="2102" formatCode="0%">
                  <c:v>0</c:v>
                </c:pt>
                <c:pt idx="2103" formatCode="0%">
                  <c:v>0</c:v>
                </c:pt>
                <c:pt idx="2104" formatCode="0%">
                  <c:v>0</c:v>
                </c:pt>
                <c:pt idx="2105" formatCode="0%">
                  <c:v>0</c:v>
                </c:pt>
                <c:pt idx="2106" formatCode="0%">
                  <c:v>0</c:v>
                </c:pt>
                <c:pt idx="2107" formatCode="0%">
                  <c:v>0</c:v>
                </c:pt>
                <c:pt idx="2108" formatCode="0%">
                  <c:v>0</c:v>
                </c:pt>
                <c:pt idx="2109" formatCode="0%">
                  <c:v>0</c:v>
                </c:pt>
                <c:pt idx="2110" formatCode="0%">
                  <c:v>0</c:v>
                </c:pt>
                <c:pt idx="2111" formatCode="0%">
                  <c:v>0</c:v>
                </c:pt>
                <c:pt idx="2112" formatCode="0%">
                  <c:v>0</c:v>
                </c:pt>
                <c:pt idx="2113" formatCode="0%">
                  <c:v>0</c:v>
                </c:pt>
                <c:pt idx="2114" formatCode="0%">
                  <c:v>0</c:v>
                </c:pt>
                <c:pt idx="2115" formatCode="0%">
                  <c:v>0</c:v>
                </c:pt>
                <c:pt idx="2116" formatCode="0%">
                  <c:v>0</c:v>
                </c:pt>
                <c:pt idx="2117" formatCode="0%">
                  <c:v>0</c:v>
                </c:pt>
                <c:pt idx="2118" formatCode="0%">
                  <c:v>0</c:v>
                </c:pt>
                <c:pt idx="2119" formatCode="0%">
                  <c:v>0</c:v>
                </c:pt>
                <c:pt idx="2120" formatCode="0%">
                  <c:v>0</c:v>
                </c:pt>
                <c:pt idx="2121" formatCode="0%">
                  <c:v>0</c:v>
                </c:pt>
                <c:pt idx="2122" formatCode="0%">
                  <c:v>0</c:v>
                </c:pt>
                <c:pt idx="2123" formatCode="0%">
                  <c:v>0</c:v>
                </c:pt>
                <c:pt idx="2124" formatCode="0%">
                  <c:v>0</c:v>
                </c:pt>
                <c:pt idx="2125" formatCode="0%">
                  <c:v>0</c:v>
                </c:pt>
                <c:pt idx="2126" formatCode="0%">
                  <c:v>0</c:v>
                </c:pt>
                <c:pt idx="2127" formatCode="0%">
                  <c:v>0</c:v>
                </c:pt>
                <c:pt idx="2128" formatCode="0%">
                  <c:v>0</c:v>
                </c:pt>
                <c:pt idx="2129" formatCode="0%">
                  <c:v>0</c:v>
                </c:pt>
                <c:pt idx="2130" formatCode="0%">
                  <c:v>0</c:v>
                </c:pt>
                <c:pt idx="2131" formatCode="0%">
                  <c:v>0</c:v>
                </c:pt>
                <c:pt idx="2132" formatCode="0%">
                  <c:v>0</c:v>
                </c:pt>
                <c:pt idx="2133" formatCode="0%">
                  <c:v>0</c:v>
                </c:pt>
                <c:pt idx="2134" formatCode="0%">
                  <c:v>0</c:v>
                </c:pt>
                <c:pt idx="2135" formatCode="0%">
                  <c:v>0</c:v>
                </c:pt>
                <c:pt idx="2136" formatCode="0%">
                  <c:v>0</c:v>
                </c:pt>
                <c:pt idx="2137" formatCode="0%">
                  <c:v>0</c:v>
                </c:pt>
                <c:pt idx="2138" formatCode="0%">
                  <c:v>0</c:v>
                </c:pt>
                <c:pt idx="2139" formatCode="0%">
                  <c:v>0</c:v>
                </c:pt>
                <c:pt idx="2140" formatCode="0%">
                  <c:v>0</c:v>
                </c:pt>
                <c:pt idx="2141" formatCode="0%">
                  <c:v>0</c:v>
                </c:pt>
                <c:pt idx="2142" formatCode="0%">
                  <c:v>0</c:v>
                </c:pt>
                <c:pt idx="2143" formatCode="0%">
                  <c:v>0</c:v>
                </c:pt>
                <c:pt idx="2144" formatCode="0%">
                  <c:v>0</c:v>
                </c:pt>
                <c:pt idx="2145" formatCode="0%">
                  <c:v>0</c:v>
                </c:pt>
                <c:pt idx="2146" formatCode="0%">
                  <c:v>0</c:v>
                </c:pt>
                <c:pt idx="2147" formatCode="0%">
                  <c:v>0</c:v>
                </c:pt>
                <c:pt idx="2148" formatCode="0%">
                  <c:v>0</c:v>
                </c:pt>
                <c:pt idx="2149" formatCode="0%">
                  <c:v>0</c:v>
                </c:pt>
                <c:pt idx="2150" formatCode="0%">
                  <c:v>0</c:v>
                </c:pt>
                <c:pt idx="2151" formatCode="0%">
                  <c:v>0</c:v>
                </c:pt>
                <c:pt idx="2152" formatCode="0%">
                  <c:v>0</c:v>
                </c:pt>
                <c:pt idx="2153" formatCode="0%">
                  <c:v>0</c:v>
                </c:pt>
                <c:pt idx="2154" formatCode="0%">
                  <c:v>0</c:v>
                </c:pt>
                <c:pt idx="2155" formatCode="0%">
                  <c:v>0</c:v>
                </c:pt>
                <c:pt idx="2156" formatCode="0%">
                  <c:v>0</c:v>
                </c:pt>
                <c:pt idx="2157" formatCode="0%">
                  <c:v>0</c:v>
                </c:pt>
                <c:pt idx="2158" formatCode="0%">
                  <c:v>0</c:v>
                </c:pt>
                <c:pt idx="2159" formatCode="0%">
                  <c:v>0</c:v>
                </c:pt>
                <c:pt idx="2160" formatCode="0%">
                  <c:v>0</c:v>
                </c:pt>
                <c:pt idx="2161" formatCode="0%">
                  <c:v>0</c:v>
                </c:pt>
                <c:pt idx="2162" formatCode="0%">
                  <c:v>0</c:v>
                </c:pt>
                <c:pt idx="2163" formatCode="0%">
                  <c:v>0</c:v>
                </c:pt>
                <c:pt idx="2164" formatCode="0%">
                  <c:v>0</c:v>
                </c:pt>
                <c:pt idx="2165" formatCode="0%">
                  <c:v>0</c:v>
                </c:pt>
                <c:pt idx="2166" formatCode="0%">
                  <c:v>0</c:v>
                </c:pt>
                <c:pt idx="2167" formatCode="0%">
                  <c:v>0</c:v>
                </c:pt>
                <c:pt idx="2168" formatCode="0%">
                  <c:v>0</c:v>
                </c:pt>
                <c:pt idx="2169" formatCode="0%">
                  <c:v>0</c:v>
                </c:pt>
                <c:pt idx="2170" formatCode="0%">
                  <c:v>0</c:v>
                </c:pt>
                <c:pt idx="2171" formatCode="0%">
                  <c:v>0</c:v>
                </c:pt>
                <c:pt idx="2172" formatCode="0%">
                  <c:v>0</c:v>
                </c:pt>
                <c:pt idx="2173" formatCode="0%">
                  <c:v>0</c:v>
                </c:pt>
                <c:pt idx="2174" formatCode="0%">
                  <c:v>0</c:v>
                </c:pt>
                <c:pt idx="2175" formatCode="0%">
                  <c:v>0</c:v>
                </c:pt>
                <c:pt idx="2176" formatCode="0%">
                  <c:v>0</c:v>
                </c:pt>
                <c:pt idx="2177" formatCode="0%">
                  <c:v>0</c:v>
                </c:pt>
                <c:pt idx="2178" formatCode="0%">
                  <c:v>0</c:v>
                </c:pt>
                <c:pt idx="2179" formatCode="0%">
                  <c:v>0</c:v>
                </c:pt>
                <c:pt idx="2180" formatCode="0%">
                  <c:v>0</c:v>
                </c:pt>
                <c:pt idx="2181" formatCode="0%">
                  <c:v>0</c:v>
                </c:pt>
                <c:pt idx="2182" formatCode="0%">
                  <c:v>0</c:v>
                </c:pt>
                <c:pt idx="2183" formatCode="0%">
                  <c:v>0</c:v>
                </c:pt>
                <c:pt idx="2184" formatCode="0%">
                  <c:v>0</c:v>
                </c:pt>
                <c:pt idx="2185" formatCode="0%">
                  <c:v>0</c:v>
                </c:pt>
                <c:pt idx="2186" formatCode="0%">
                  <c:v>0</c:v>
                </c:pt>
                <c:pt idx="2187" formatCode="0%">
                  <c:v>0</c:v>
                </c:pt>
                <c:pt idx="2188" formatCode="0%">
                  <c:v>0</c:v>
                </c:pt>
                <c:pt idx="2189" formatCode="0%">
                  <c:v>0</c:v>
                </c:pt>
                <c:pt idx="2190" formatCode="0%">
                  <c:v>0</c:v>
                </c:pt>
                <c:pt idx="2191" formatCode="0%">
                  <c:v>0</c:v>
                </c:pt>
                <c:pt idx="2192" formatCode="0%">
                  <c:v>0</c:v>
                </c:pt>
                <c:pt idx="2193" formatCode="0%">
                  <c:v>0</c:v>
                </c:pt>
                <c:pt idx="2194" formatCode="0%">
                  <c:v>0</c:v>
                </c:pt>
                <c:pt idx="2195" formatCode="0%">
                  <c:v>0</c:v>
                </c:pt>
                <c:pt idx="2196" formatCode="0%">
                  <c:v>0</c:v>
                </c:pt>
                <c:pt idx="2197" formatCode="0%">
                  <c:v>0</c:v>
                </c:pt>
                <c:pt idx="2198" formatCode="0%">
                  <c:v>0</c:v>
                </c:pt>
                <c:pt idx="2199" formatCode="0%">
                  <c:v>0</c:v>
                </c:pt>
                <c:pt idx="2200" formatCode="0%">
                  <c:v>0</c:v>
                </c:pt>
                <c:pt idx="2201" formatCode="0%">
                  <c:v>0</c:v>
                </c:pt>
                <c:pt idx="2202" formatCode="0%">
                  <c:v>0</c:v>
                </c:pt>
                <c:pt idx="2203" formatCode="0%">
                  <c:v>0</c:v>
                </c:pt>
                <c:pt idx="2204" formatCode="0%">
                  <c:v>0</c:v>
                </c:pt>
                <c:pt idx="2205" formatCode="0%">
                  <c:v>0</c:v>
                </c:pt>
                <c:pt idx="2206" formatCode="0%">
                  <c:v>0</c:v>
                </c:pt>
                <c:pt idx="2207" formatCode="0%">
                  <c:v>0</c:v>
                </c:pt>
                <c:pt idx="2208" formatCode="0%">
                  <c:v>0</c:v>
                </c:pt>
                <c:pt idx="2209" formatCode="0%">
                  <c:v>0</c:v>
                </c:pt>
                <c:pt idx="2210" formatCode="0%">
                  <c:v>0</c:v>
                </c:pt>
                <c:pt idx="2211" formatCode="0%">
                  <c:v>0</c:v>
                </c:pt>
                <c:pt idx="2212" formatCode="0%">
                  <c:v>0</c:v>
                </c:pt>
                <c:pt idx="2213" formatCode="0%">
                  <c:v>0</c:v>
                </c:pt>
                <c:pt idx="2214" formatCode="0%">
                  <c:v>0</c:v>
                </c:pt>
                <c:pt idx="2215" formatCode="0%">
                  <c:v>0</c:v>
                </c:pt>
                <c:pt idx="2216" formatCode="0%">
                  <c:v>0</c:v>
                </c:pt>
                <c:pt idx="2217" formatCode="0%">
                  <c:v>0</c:v>
                </c:pt>
                <c:pt idx="2218" formatCode="0%">
                  <c:v>0</c:v>
                </c:pt>
                <c:pt idx="2219" formatCode="0%">
                  <c:v>0</c:v>
                </c:pt>
                <c:pt idx="2220" formatCode="0%">
                  <c:v>0</c:v>
                </c:pt>
                <c:pt idx="2221" formatCode="0%">
                  <c:v>0</c:v>
                </c:pt>
                <c:pt idx="2222" formatCode="0%">
                  <c:v>0</c:v>
                </c:pt>
                <c:pt idx="2223" formatCode="0%">
                  <c:v>0</c:v>
                </c:pt>
                <c:pt idx="2224" formatCode="0%">
                  <c:v>0</c:v>
                </c:pt>
                <c:pt idx="2225" formatCode="0%">
                  <c:v>0</c:v>
                </c:pt>
                <c:pt idx="2226" formatCode="0%">
                  <c:v>0</c:v>
                </c:pt>
                <c:pt idx="2227" formatCode="0%">
                  <c:v>0</c:v>
                </c:pt>
                <c:pt idx="2228" formatCode="0%">
                  <c:v>0</c:v>
                </c:pt>
                <c:pt idx="2229" formatCode="0%">
                  <c:v>0</c:v>
                </c:pt>
                <c:pt idx="2230" formatCode="0%">
                  <c:v>0</c:v>
                </c:pt>
                <c:pt idx="2231" formatCode="0%">
                  <c:v>0</c:v>
                </c:pt>
                <c:pt idx="2232" formatCode="0%">
                  <c:v>0</c:v>
                </c:pt>
                <c:pt idx="2233" formatCode="0%">
                  <c:v>0</c:v>
                </c:pt>
                <c:pt idx="2234" formatCode="0%">
                  <c:v>0</c:v>
                </c:pt>
                <c:pt idx="2235" formatCode="0%">
                  <c:v>0</c:v>
                </c:pt>
                <c:pt idx="2236" formatCode="0%">
                  <c:v>0</c:v>
                </c:pt>
                <c:pt idx="2237" formatCode="0%">
                  <c:v>0</c:v>
                </c:pt>
                <c:pt idx="2238" formatCode="0%">
                  <c:v>0</c:v>
                </c:pt>
                <c:pt idx="2239" formatCode="0%">
                  <c:v>0</c:v>
                </c:pt>
                <c:pt idx="2240" formatCode="0%">
                  <c:v>0</c:v>
                </c:pt>
                <c:pt idx="2241" formatCode="0%">
                  <c:v>0</c:v>
                </c:pt>
                <c:pt idx="2242" formatCode="0%">
                  <c:v>0</c:v>
                </c:pt>
                <c:pt idx="2243" formatCode="0%">
                  <c:v>0</c:v>
                </c:pt>
                <c:pt idx="2244" formatCode="0%">
                  <c:v>0</c:v>
                </c:pt>
                <c:pt idx="2245" formatCode="0%">
                  <c:v>0</c:v>
                </c:pt>
                <c:pt idx="2246" formatCode="0%">
                  <c:v>0</c:v>
                </c:pt>
                <c:pt idx="2247" formatCode="0%">
                  <c:v>0</c:v>
                </c:pt>
                <c:pt idx="2248" formatCode="0%">
                  <c:v>0</c:v>
                </c:pt>
                <c:pt idx="2249" formatCode="0%">
                  <c:v>0</c:v>
                </c:pt>
                <c:pt idx="2250" formatCode="0%">
                  <c:v>0</c:v>
                </c:pt>
                <c:pt idx="2251" formatCode="0%">
                  <c:v>0</c:v>
                </c:pt>
                <c:pt idx="2252" formatCode="0%">
                  <c:v>0</c:v>
                </c:pt>
                <c:pt idx="2253" formatCode="0%">
                  <c:v>0</c:v>
                </c:pt>
                <c:pt idx="2254" formatCode="0%">
                  <c:v>0</c:v>
                </c:pt>
                <c:pt idx="2255" formatCode="0%">
                  <c:v>0</c:v>
                </c:pt>
                <c:pt idx="2256" formatCode="0%">
                  <c:v>0</c:v>
                </c:pt>
                <c:pt idx="2257" formatCode="0%">
                  <c:v>0</c:v>
                </c:pt>
                <c:pt idx="2258" formatCode="0%">
                  <c:v>0</c:v>
                </c:pt>
                <c:pt idx="2259" formatCode="0%">
                  <c:v>0</c:v>
                </c:pt>
                <c:pt idx="2260" formatCode="0%">
                  <c:v>0</c:v>
                </c:pt>
                <c:pt idx="2261" formatCode="0%">
                  <c:v>0</c:v>
                </c:pt>
                <c:pt idx="2262" formatCode="0%">
                  <c:v>0</c:v>
                </c:pt>
                <c:pt idx="2263" formatCode="0%">
                  <c:v>0</c:v>
                </c:pt>
                <c:pt idx="2264" formatCode="0%">
                  <c:v>0</c:v>
                </c:pt>
                <c:pt idx="2265" formatCode="0%">
                  <c:v>0</c:v>
                </c:pt>
                <c:pt idx="2266" formatCode="0%">
                  <c:v>0</c:v>
                </c:pt>
                <c:pt idx="2267" formatCode="0%">
                  <c:v>0</c:v>
                </c:pt>
                <c:pt idx="2268" formatCode="0%">
                  <c:v>0</c:v>
                </c:pt>
                <c:pt idx="2269" formatCode="0%">
                  <c:v>0</c:v>
                </c:pt>
                <c:pt idx="2270" formatCode="0%">
                  <c:v>0</c:v>
                </c:pt>
                <c:pt idx="2271" formatCode="0%">
                  <c:v>0</c:v>
                </c:pt>
                <c:pt idx="2272" formatCode="0%">
                  <c:v>0</c:v>
                </c:pt>
                <c:pt idx="2273" formatCode="0%">
                  <c:v>0</c:v>
                </c:pt>
                <c:pt idx="2274" formatCode="0%">
                  <c:v>0</c:v>
                </c:pt>
                <c:pt idx="2275" formatCode="0%">
                  <c:v>0</c:v>
                </c:pt>
                <c:pt idx="2276" formatCode="0%">
                  <c:v>0</c:v>
                </c:pt>
                <c:pt idx="2277" formatCode="0%">
                  <c:v>0</c:v>
                </c:pt>
                <c:pt idx="2278" formatCode="0%">
                  <c:v>0</c:v>
                </c:pt>
                <c:pt idx="2279" formatCode="0%">
                  <c:v>0</c:v>
                </c:pt>
                <c:pt idx="2280" formatCode="0%">
                  <c:v>0</c:v>
                </c:pt>
                <c:pt idx="2281" formatCode="0%">
                  <c:v>0</c:v>
                </c:pt>
                <c:pt idx="2282" formatCode="0%">
                  <c:v>0</c:v>
                </c:pt>
                <c:pt idx="2283" formatCode="0%">
                  <c:v>0</c:v>
                </c:pt>
                <c:pt idx="2284" formatCode="0%">
                  <c:v>0</c:v>
                </c:pt>
                <c:pt idx="2285" formatCode="0%">
                  <c:v>0</c:v>
                </c:pt>
                <c:pt idx="2286" formatCode="0%">
                  <c:v>0</c:v>
                </c:pt>
                <c:pt idx="2287" formatCode="0%">
                  <c:v>0</c:v>
                </c:pt>
                <c:pt idx="2288" formatCode="0%">
                  <c:v>0</c:v>
                </c:pt>
                <c:pt idx="2289" formatCode="0%">
                  <c:v>0</c:v>
                </c:pt>
                <c:pt idx="2290" formatCode="0%">
                  <c:v>0</c:v>
                </c:pt>
                <c:pt idx="2291" formatCode="0%">
                  <c:v>0</c:v>
                </c:pt>
                <c:pt idx="2292" formatCode="0%">
                  <c:v>0</c:v>
                </c:pt>
                <c:pt idx="2293" formatCode="0%">
                  <c:v>0</c:v>
                </c:pt>
                <c:pt idx="2294" formatCode="0%">
                  <c:v>0</c:v>
                </c:pt>
                <c:pt idx="2295" formatCode="0%">
                  <c:v>0</c:v>
                </c:pt>
                <c:pt idx="2296" formatCode="0%">
                  <c:v>0</c:v>
                </c:pt>
                <c:pt idx="2297" formatCode="0%">
                  <c:v>0</c:v>
                </c:pt>
                <c:pt idx="2298" formatCode="0%">
                  <c:v>0</c:v>
                </c:pt>
                <c:pt idx="2299" formatCode="0%">
                  <c:v>0</c:v>
                </c:pt>
                <c:pt idx="2300" formatCode="0%">
                  <c:v>0</c:v>
                </c:pt>
                <c:pt idx="2301" formatCode="0%">
                  <c:v>0</c:v>
                </c:pt>
                <c:pt idx="2302" formatCode="0%">
                  <c:v>0</c:v>
                </c:pt>
                <c:pt idx="2303" formatCode="0%">
                  <c:v>0</c:v>
                </c:pt>
                <c:pt idx="2304" formatCode="0%">
                  <c:v>0</c:v>
                </c:pt>
                <c:pt idx="2305" formatCode="0%">
                  <c:v>0</c:v>
                </c:pt>
                <c:pt idx="2306" formatCode="0%">
                  <c:v>0</c:v>
                </c:pt>
                <c:pt idx="2307" formatCode="0%">
                  <c:v>0</c:v>
                </c:pt>
                <c:pt idx="2308" formatCode="0%">
                  <c:v>0</c:v>
                </c:pt>
                <c:pt idx="2309" formatCode="0%">
                  <c:v>0</c:v>
                </c:pt>
                <c:pt idx="2310" formatCode="0%">
                  <c:v>0</c:v>
                </c:pt>
                <c:pt idx="2311" formatCode="0%">
                  <c:v>0</c:v>
                </c:pt>
                <c:pt idx="2312" formatCode="0%">
                  <c:v>0</c:v>
                </c:pt>
                <c:pt idx="2313" formatCode="0%">
                  <c:v>0</c:v>
                </c:pt>
                <c:pt idx="2314" formatCode="0%">
                  <c:v>0</c:v>
                </c:pt>
                <c:pt idx="2315" formatCode="0%">
                  <c:v>0</c:v>
                </c:pt>
                <c:pt idx="2316" formatCode="0%">
                  <c:v>0</c:v>
                </c:pt>
                <c:pt idx="2317" formatCode="0%">
                  <c:v>0</c:v>
                </c:pt>
                <c:pt idx="2318" formatCode="0%">
                  <c:v>0</c:v>
                </c:pt>
                <c:pt idx="2319" formatCode="0%">
                  <c:v>0</c:v>
                </c:pt>
                <c:pt idx="2320" formatCode="0%">
                  <c:v>0</c:v>
                </c:pt>
                <c:pt idx="2321" formatCode="0%">
                  <c:v>0</c:v>
                </c:pt>
                <c:pt idx="2322" formatCode="0%">
                  <c:v>0</c:v>
                </c:pt>
                <c:pt idx="2323" formatCode="0%">
                  <c:v>0</c:v>
                </c:pt>
                <c:pt idx="2324" formatCode="0%">
                  <c:v>0</c:v>
                </c:pt>
                <c:pt idx="2325" formatCode="0%">
                  <c:v>0</c:v>
                </c:pt>
                <c:pt idx="2326" formatCode="0%">
                  <c:v>0</c:v>
                </c:pt>
                <c:pt idx="2327" formatCode="0%">
                  <c:v>0</c:v>
                </c:pt>
                <c:pt idx="2328" formatCode="0%">
                  <c:v>0</c:v>
                </c:pt>
                <c:pt idx="2329" formatCode="0%">
                  <c:v>0</c:v>
                </c:pt>
                <c:pt idx="2330" formatCode="0%">
                  <c:v>0</c:v>
                </c:pt>
                <c:pt idx="2331" formatCode="0%">
                  <c:v>0</c:v>
                </c:pt>
                <c:pt idx="2332" formatCode="0%">
                  <c:v>0</c:v>
                </c:pt>
                <c:pt idx="2333" formatCode="0%">
                  <c:v>0</c:v>
                </c:pt>
                <c:pt idx="2334" formatCode="0%">
                  <c:v>0</c:v>
                </c:pt>
                <c:pt idx="2335" formatCode="0%">
                  <c:v>0</c:v>
                </c:pt>
                <c:pt idx="2336" formatCode="0%">
                  <c:v>0</c:v>
                </c:pt>
                <c:pt idx="2337" formatCode="0%">
                  <c:v>0</c:v>
                </c:pt>
                <c:pt idx="2338" formatCode="0%">
                  <c:v>0</c:v>
                </c:pt>
                <c:pt idx="2339" formatCode="0%">
                  <c:v>0</c:v>
                </c:pt>
                <c:pt idx="2340" formatCode="0%">
                  <c:v>0</c:v>
                </c:pt>
                <c:pt idx="2341" formatCode="0%">
                  <c:v>0</c:v>
                </c:pt>
                <c:pt idx="2342" formatCode="0%">
                  <c:v>0</c:v>
                </c:pt>
                <c:pt idx="2343" formatCode="0%">
                  <c:v>0</c:v>
                </c:pt>
                <c:pt idx="2344" formatCode="0%">
                  <c:v>0</c:v>
                </c:pt>
                <c:pt idx="2345" formatCode="0%">
                  <c:v>0</c:v>
                </c:pt>
                <c:pt idx="2346" formatCode="0%">
                  <c:v>0</c:v>
                </c:pt>
                <c:pt idx="2347" formatCode="0%">
                  <c:v>0</c:v>
                </c:pt>
                <c:pt idx="2348" formatCode="0%">
                  <c:v>0</c:v>
                </c:pt>
                <c:pt idx="2349" formatCode="0%">
                  <c:v>0</c:v>
                </c:pt>
                <c:pt idx="2350" formatCode="0%">
                  <c:v>0</c:v>
                </c:pt>
                <c:pt idx="2351" formatCode="0%">
                  <c:v>0</c:v>
                </c:pt>
                <c:pt idx="2352" formatCode="0%">
                  <c:v>0</c:v>
                </c:pt>
                <c:pt idx="2353" formatCode="0%">
                  <c:v>0</c:v>
                </c:pt>
                <c:pt idx="2354" formatCode="0%">
                  <c:v>0</c:v>
                </c:pt>
                <c:pt idx="2355" formatCode="0%">
                  <c:v>0</c:v>
                </c:pt>
                <c:pt idx="2356" formatCode="0%">
                  <c:v>0</c:v>
                </c:pt>
                <c:pt idx="2357" formatCode="0%">
                  <c:v>0</c:v>
                </c:pt>
                <c:pt idx="2358" formatCode="0%">
                  <c:v>0</c:v>
                </c:pt>
                <c:pt idx="2359" formatCode="0%">
                  <c:v>0</c:v>
                </c:pt>
                <c:pt idx="2360" formatCode="0%">
                  <c:v>0</c:v>
                </c:pt>
                <c:pt idx="2361" formatCode="0%">
                  <c:v>0</c:v>
                </c:pt>
                <c:pt idx="2362" formatCode="0%">
                  <c:v>0</c:v>
                </c:pt>
                <c:pt idx="2363" formatCode="0%">
                  <c:v>0</c:v>
                </c:pt>
                <c:pt idx="2364" formatCode="0%">
                  <c:v>0</c:v>
                </c:pt>
                <c:pt idx="2365" formatCode="0%">
                  <c:v>0</c:v>
                </c:pt>
                <c:pt idx="2366" formatCode="0%">
                  <c:v>0</c:v>
                </c:pt>
                <c:pt idx="2367" formatCode="0%">
                  <c:v>0</c:v>
                </c:pt>
                <c:pt idx="2368" formatCode="0%">
                  <c:v>0</c:v>
                </c:pt>
                <c:pt idx="2369" formatCode="0%">
                  <c:v>0</c:v>
                </c:pt>
                <c:pt idx="2370" formatCode="0%">
                  <c:v>0</c:v>
                </c:pt>
                <c:pt idx="2371" formatCode="0%">
                  <c:v>0</c:v>
                </c:pt>
                <c:pt idx="2372" formatCode="0%">
                  <c:v>0</c:v>
                </c:pt>
                <c:pt idx="2373" formatCode="0%">
                  <c:v>0</c:v>
                </c:pt>
                <c:pt idx="2374" formatCode="0%">
                  <c:v>0</c:v>
                </c:pt>
                <c:pt idx="2375" formatCode="0%">
                  <c:v>0</c:v>
                </c:pt>
                <c:pt idx="2376" formatCode="0%">
                  <c:v>0</c:v>
                </c:pt>
                <c:pt idx="2377" formatCode="0%">
                  <c:v>0</c:v>
                </c:pt>
                <c:pt idx="2378" formatCode="0%">
                  <c:v>0</c:v>
                </c:pt>
                <c:pt idx="2379" formatCode="0%">
                  <c:v>0</c:v>
                </c:pt>
                <c:pt idx="2380" formatCode="0%">
                  <c:v>0</c:v>
                </c:pt>
                <c:pt idx="2381" formatCode="0%">
                  <c:v>0</c:v>
                </c:pt>
                <c:pt idx="2382" formatCode="0%">
                  <c:v>0</c:v>
                </c:pt>
                <c:pt idx="2383" formatCode="0%">
                  <c:v>0</c:v>
                </c:pt>
                <c:pt idx="2384" formatCode="0%">
                  <c:v>0</c:v>
                </c:pt>
                <c:pt idx="2385" formatCode="0%">
                  <c:v>0</c:v>
                </c:pt>
                <c:pt idx="2386" formatCode="0%">
                  <c:v>0</c:v>
                </c:pt>
                <c:pt idx="2387" formatCode="0%">
                  <c:v>0</c:v>
                </c:pt>
                <c:pt idx="2388" formatCode="0%">
                  <c:v>0</c:v>
                </c:pt>
                <c:pt idx="2389" formatCode="0%">
                  <c:v>0</c:v>
                </c:pt>
                <c:pt idx="2390" formatCode="0%">
                  <c:v>0</c:v>
                </c:pt>
                <c:pt idx="2391" formatCode="0%">
                  <c:v>0</c:v>
                </c:pt>
                <c:pt idx="2392" formatCode="0%">
                  <c:v>0</c:v>
                </c:pt>
                <c:pt idx="2393" formatCode="0%">
                  <c:v>0</c:v>
                </c:pt>
                <c:pt idx="2394" formatCode="0%">
                  <c:v>0</c:v>
                </c:pt>
                <c:pt idx="2395" formatCode="0%">
                  <c:v>0</c:v>
                </c:pt>
                <c:pt idx="2396" formatCode="0%">
                  <c:v>0</c:v>
                </c:pt>
                <c:pt idx="2397" formatCode="0%">
                  <c:v>0</c:v>
                </c:pt>
                <c:pt idx="2398" formatCode="0%">
                  <c:v>0</c:v>
                </c:pt>
                <c:pt idx="2399" formatCode="0%">
                  <c:v>3.3249696710862251</c:v>
                </c:pt>
                <c:pt idx="2400" formatCode="0%">
                  <c:v>0</c:v>
                </c:pt>
                <c:pt idx="2401" formatCode="0%">
                  <c:v>0</c:v>
                </c:pt>
                <c:pt idx="2402" formatCode="0%">
                  <c:v>0</c:v>
                </c:pt>
                <c:pt idx="2403" formatCode="0%">
                  <c:v>0</c:v>
                </c:pt>
                <c:pt idx="2404" formatCode="0%">
                  <c:v>0</c:v>
                </c:pt>
                <c:pt idx="2405" formatCode="0%">
                  <c:v>0</c:v>
                </c:pt>
                <c:pt idx="2406" formatCode="0%">
                  <c:v>0</c:v>
                </c:pt>
                <c:pt idx="2407" formatCode="0%">
                  <c:v>0</c:v>
                </c:pt>
                <c:pt idx="2408" formatCode="0%">
                  <c:v>0</c:v>
                </c:pt>
                <c:pt idx="2409" formatCode="0%">
                  <c:v>0</c:v>
                </c:pt>
                <c:pt idx="2410" formatCode="0%">
                  <c:v>0</c:v>
                </c:pt>
                <c:pt idx="2411" formatCode="0%">
                  <c:v>0</c:v>
                </c:pt>
                <c:pt idx="2412" formatCode="0%">
                  <c:v>0</c:v>
                </c:pt>
                <c:pt idx="2413" formatCode="0%">
                  <c:v>0</c:v>
                </c:pt>
                <c:pt idx="2414" formatCode="0%">
                  <c:v>0</c:v>
                </c:pt>
                <c:pt idx="2415" formatCode="0%">
                  <c:v>0</c:v>
                </c:pt>
                <c:pt idx="2416" formatCode="0%">
                  <c:v>0</c:v>
                </c:pt>
                <c:pt idx="2417" formatCode="0%">
                  <c:v>0</c:v>
                </c:pt>
                <c:pt idx="2418" formatCode="0%">
                  <c:v>0</c:v>
                </c:pt>
                <c:pt idx="2419" formatCode="0%">
                  <c:v>0</c:v>
                </c:pt>
                <c:pt idx="2420" formatCode="0%">
                  <c:v>0</c:v>
                </c:pt>
                <c:pt idx="2421" formatCode="0%">
                  <c:v>0</c:v>
                </c:pt>
                <c:pt idx="2422" formatCode="0%">
                  <c:v>0</c:v>
                </c:pt>
                <c:pt idx="2423" formatCode="0%">
                  <c:v>0</c:v>
                </c:pt>
                <c:pt idx="2424" formatCode="0%">
                  <c:v>0</c:v>
                </c:pt>
                <c:pt idx="2425" formatCode="0%">
                  <c:v>0</c:v>
                </c:pt>
                <c:pt idx="2426" formatCode="0%">
                  <c:v>0</c:v>
                </c:pt>
                <c:pt idx="2427" formatCode="0%">
                  <c:v>0</c:v>
                </c:pt>
                <c:pt idx="2428" formatCode="0%">
                  <c:v>0</c:v>
                </c:pt>
                <c:pt idx="2429" formatCode="0%">
                  <c:v>0</c:v>
                </c:pt>
                <c:pt idx="2430" formatCode="0%">
                  <c:v>0</c:v>
                </c:pt>
                <c:pt idx="2431" formatCode="0%">
                  <c:v>0</c:v>
                </c:pt>
                <c:pt idx="2432" formatCode="0%">
                  <c:v>0</c:v>
                </c:pt>
                <c:pt idx="2433" formatCode="0%">
                  <c:v>0</c:v>
                </c:pt>
                <c:pt idx="2434" formatCode="0%">
                  <c:v>0</c:v>
                </c:pt>
                <c:pt idx="2435" formatCode="0%">
                  <c:v>0</c:v>
                </c:pt>
                <c:pt idx="2436" formatCode="0%">
                  <c:v>0</c:v>
                </c:pt>
                <c:pt idx="2437" formatCode="0%">
                  <c:v>0</c:v>
                </c:pt>
                <c:pt idx="2438" formatCode="0%">
                  <c:v>0</c:v>
                </c:pt>
                <c:pt idx="2439" formatCode="0%">
                  <c:v>0</c:v>
                </c:pt>
                <c:pt idx="2440" formatCode="0%">
                  <c:v>0</c:v>
                </c:pt>
                <c:pt idx="2441" formatCode="0%">
                  <c:v>0</c:v>
                </c:pt>
                <c:pt idx="2442" formatCode="0%">
                  <c:v>0</c:v>
                </c:pt>
                <c:pt idx="2443" formatCode="0%">
                  <c:v>0</c:v>
                </c:pt>
                <c:pt idx="2444" formatCode="0%">
                  <c:v>0</c:v>
                </c:pt>
                <c:pt idx="2445" formatCode="0%">
                  <c:v>0</c:v>
                </c:pt>
                <c:pt idx="2446" formatCode="0%">
                  <c:v>0</c:v>
                </c:pt>
                <c:pt idx="2447" formatCode="0%">
                  <c:v>0</c:v>
                </c:pt>
                <c:pt idx="2448" formatCode="0%">
                  <c:v>0</c:v>
                </c:pt>
                <c:pt idx="2449" formatCode="0%">
                  <c:v>0</c:v>
                </c:pt>
                <c:pt idx="2450" formatCode="0%">
                  <c:v>0</c:v>
                </c:pt>
                <c:pt idx="2451" formatCode="0%">
                  <c:v>0</c:v>
                </c:pt>
                <c:pt idx="2452" formatCode="0%">
                  <c:v>0</c:v>
                </c:pt>
                <c:pt idx="2453" formatCode="0%">
                  <c:v>0</c:v>
                </c:pt>
                <c:pt idx="2454" formatCode="0%">
                  <c:v>0</c:v>
                </c:pt>
                <c:pt idx="2455" formatCode="0%">
                  <c:v>0</c:v>
                </c:pt>
                <c:pt idx="2456" formatCode="0%">
                  <c:v>0</c:v>
                </c:pt>
                <c:pt idx="2457" formatCode="0%">
                  <c:v>0</c:v>
                </c:pt>
                <c:pt idx="2458" formatCode="0%">
                  <c:v>0</c:v>
                </c:pt>
                <c:pt idx="2459" formatCode="0%">
                  <c:v>0</c:v>
                </c:pt>
                <c:pt idx="2460" formatCode="0%">
                  <c:v>0</c:v>
                </c:pt>
                <c:pt idx="2461" formatCode="0%">
                  <c:v>0</c:v>
                </c:pt>
                <c:pt idx="2462" formatCode="0%">
                  <c:v>0</c:v>
                </c:pt>
                <c:pt idx="2463" formatCode="0%">
                  <c:v>0</c:v>
                </c:pt>
                <c:pt idx="2464" formatCode="0%">
                  <c:v>0</c:v>
                </c:pt>
                <c:pt idx="2465" formatCode="0%">
                  <c:v>0</c:v>
                </c:pt>
                <c:pt idx="2466" formatCode="0%">
                  <c:v>0</c:v>
                </c:pt>
                <c:pt idx="2467" formatCode="0%">
                  <c:v>0</c:v>
                </c:pt>
                <c:pt idx="2468" formatCode="0%">
                  <c:v>0</c:v>
                </c:pt>
                <c:pt idx="2469" formatCode="0%">
                  <c:v>0</c:v>
                </c:pt>
                <c:pt idx="2470" formatCode="0%">
                  <c:v>0</c:v>
                </c:pt>
                <c:pt idx="2471" formatCode="0%">
                  <c:v>0</c:v>
                </c:pt>
                <c:pt idx="2472" formatCode="0%">
                  <c:v>0</c:v>
                </c:pt>
                <c:pt idx="2473" formatCode="0%">
                  <c:v>0</c:v>
                </c:pt>
                <c:pt idx="2474" formatCode="0%">
                  <c:v>0</c:v>
                </c:pt>
                <c:pt idx="2475" formatCode="0%">
                  <c:v>0</c:v>
                </c:pt>
                <c:pt idx="2476" formatCode="0%">
                  <c:v>0</c:v>
                </c:pt>
                <c:pt idx="2477" formatCode="0%">
                  <c:v>0</c:v>
                </c:pt>
                <c:pt idx="2478" formatCode="0%">
                  <c:v>0</c:v>
                </c:pt>
                <c:pt idx="2479" formatCode="0%">
                  <c:v>0</c:v>
                </c:pt>
                <c:pt idx="2480" formatCode="0%">
                  <c:v>0</c:v>
                </c:pt>
                <c:pt idx="2481" formatCode="0%">
                  <c:v>0</c:v>
                </c:pt>
                <c:pt idx="2482" formatCode="0%">
                  <c:v>0</c:v>
                </c:pt>
                <c:pt idx="2483" formatCode="0%">
                  <c:v>0</c:v>
                </c:pt>
                <c:pt idx="2484" formatCode="0%">
                  <c:v>0</c:v>
                </c:pt>
                <c:pt idx="2485" formatCode="0%">
                  <c:v>0</c:v>
                </c:pt>
                <c:pt idx="2486" formatCode="0%">
                  <c:v>0</c:v>
                </c:pt>
                <c:pt idx="2487" formatCode="0%">
                  <c:v>0</c:v>
                </c:pt>
                <c:pt idx="2488" formatCode="0%">
                  <c:v>0</c:v>
                </c:pt>
                <c:pt idx="2489" formatCode="0%">
                  <c:v>0</c:v>
                </c:pt>
                <c:pt idx="2490" formatCode="0%">
                  <c:v>0</c:v>
                </c:pt>
                <c:pt idx="2491" formatCode="0%">
                  <c:v>0</c:v>
                </c:pt>
                <c:pt idx="2492" formatCode="0%">
                  <c:v>0</c:v>
                </c:pt>
                <c:pt idx="2493" formatCode="0%">
                  <c:v>0</c:v>
                </c:pt>
                <c:pt idx="2494" formatCode="0%">
                  <c:v>0</c:v>
                </c:pt>
                <c:pt idx="2495" formatCode="0%">
                  <c:v>0</c:v>
                </c:pt>
                <c:pt idx="2496" formatCode="0%">
                  <c:v>0</c:v>
                </c:pt>
                <c:pt idx="2497" formatCode="0%">
                  <c:v>0</c:v>
                </c:pt>
                <c:pt idx="2498" formatCode="0%">
                  <c:v>0</c:v>
                </c:pt>
                <c:pt idx="2499" formatCode="0%">
                  <c:v>0</c:v>
                </c:pt>
                <c:pt idx="2500" formatCode="0%">
                  <c:v>0</c:v>
                </c:pt>
                <c:pt idx="2501" formatCode="0%">
                  <c:v>0</c:v>
                </c:pt>
                <c:pt idx="2502" formatCode="0%">
                  <c:v>0</c:v>
                </c:pt>
                <c:pt idx="2503" formatCode="0%">
                  <c:v>0</c:v>
                </c:pt>
                <c:pt idx="2504" formatCode="0%">
                  <c:v>0</c:v>
                </c:pt>
                <c:pt idx="2505" formatCode="0%">
                  <c:v>0</c:v>
                </c:pt>
                <c:pt idx="2506" formatCode="0%">
                  <c:v>0</c:v>
                </c:pt>
                <c:pt idx="2507" formatCode="0%">
                  <c:v>0</c:v>
                </c:pt>
                <c:pt idx="2508" formatCode="0%">
                  <c:v>0</c:v>
                </c:pt>
                <c:pt idx="2509" formatCode="0%">
                  <c:v>0</c:v>
                </c:pt>
                <c:pt idx="2510" formatCode="0%">
                  <c:v>0</c:v>
                </c:pt>
                <c:pt idx="2511" formatCode="0%">
                  <c:v>0</c:v>
                </c:pt>
                <c:pt idx="2512" formatCode="0%">
                  <c:v>0</c:v>
                </c:pt>
                <c:pt idx="2513" formatCode="0%">
                  <c:v>0</c:v>
                </c:pt>
                <c:pt idx="2514" formatCode="0%">
                  <c:v>0</c:v>
                </c:pt>
                <c:pt idx="2515" formatCode="0%">
                  <c:v>0</c:v>
                </c:pt>
                <c:pt idx="2516" formatCode="0%">
                  <c:v>0</c:v>
                </c:pt>
                <c:pt idx="2517" formatCode="0%">
                  <c:v>0</c:v>
                </c:pt>
                <c:pt idx="2518" formatCode="0%">
                  <c:v>0</c:v>
                </c:pt>
                <c:pt idx="2519" formatCode="0%">
                  <c:v>0</c:v>
                </c:pt>
                <c:pt idx="2520" formatCode="0%">
                  <c:v>0</c:v>
                </c:pt>
                <c:pt idx="2521" formatCode="0%">
                  <c:v>0</c:v>
                </c:pt>
                <c:pt idx="2522" formatCode="0%">
                  <c:v>0</c:v>
                </c:pt>
                <c:pt idx="2523" formatCode="0%">
                  <c:v>0</c:v>
                </c:pt>
                <c:pt idx="2524" formatCode="0%">
                  <c:v>0</c:v>
                </c:pt>
                <c:pt idx="2525" formatCode="0%">
                  <c:v>0</c:v>
                </c:pt>
                <c:pt idx="2526" formatCode="0%">
                  <c:v>0</c:v>
                </c:pt>
                <c:pt idx="2527" formatCode="0%">
                  <c:v>0</c:v>
                </c:pt>
                <c:pt idx="2528" formatCode="0%">
                  <c:v>0</c:v>
                </c:pt>
                <c:pt idx="2529" formatCode="0%">
                  <c:v>0</c:v>
                </c:pt>
                <c:pt idx="2530" formatCode="0%">
                  <c:v>0</c:v>
                </c:pt>
                <c:pt idx="2531" formatCode="0%">
                  <c:v>0</c:v>
                </c:pt>
                <c:pt idx="2532" formatCode="0%">
                  <c:v>0</c:v>
                </c:pt>
                <c:pt idx="2533" formatCode="0%">
                  <c:v>0</c:v>
                </c:pt>
                <c:pt idx="2534" formatCode="0%">
                  <c:v>0</c:v>
                </c:pt>
                <c:pt idx="2535" formatCode="0%">
                  <c:v>0</c:v>
                </c:pt>
                <c:pt idx="2536" formatCode="0%">
                  <c:v>0</c:v>
                </c:pt>
                <c:pt idx="2537" formatCode="0%">
                  <c:v>0</c:v>
                </c:pt>
                <c:pt idx="2538" formatCode="0%">
                  <c:v>0</c:v>
                </c:pt>
                <c:pt idx="2539" formatCode="0%">
                  <c:v>0</c:v>
                </c:pt>
                <c:pt idx="2540" formatCode="0%">
                  <c:v>0</c:v>
                </c:pt>
                <c:pt idx="2541" formatCode="0%">
                  <c:v>0</c:v>
                </c:pt>
                <c:pt idx="2542" formatCode="0%">
                  <c:v>0</c:v>
                </c:pt>
                <c:pt idx="2543" formatCode="0%">
                  <c:v>0</c:v>
                </c:pt>
                <c:pt idx="2544" formatCode="0%">
                  <c:v>0</c:v>
                </c:pt>
                <c:pt idx="2545" formatCode="0%">
                  <c:v>0</c:v>
                </c:pt>
                <c:pt idx="2546" formatCode="0%">
                  <c:v>0</c:v>
                </c:pt>
                <c:pt idx="2547" formatCode="0%">
                  <c:v>0</c:v>
                </c:pt>
                <c:pt idx="2548" formatCode="0%">
                  <c:v>0</c:v>
                </c:pt>
                <c:pt idx="2549" formatCode="0%">
                  <c:v>0</c:v>
                </c:pt>
                <c:pt idx="2550" formatCode="0%">
                  <c:v>0</c:v>
                </c:pt>
                <c:pt idx="2551" formatCode="0%">
                  <c:v>0</c:v>
                </c:pt>
                <c:pt idx="2552" formatCode="0%">
                  <c:v>0</c:v>
                </c:pt>
                <c:pt idx="2553" formatCode="0%">
                  <c:v>0</c:v>
                </c:pt>
                <c:pt idx="2554" formatCode="0%">
                  <c:v>0</c:v>
                </c:pt>
                <c:pt idx="2555" formatCode="0%">
                  <c:v>0</c:v>
                </c:pt>
                <c:pt idx="2556" formatCode="0%">
                  <c:v>0</c:v>
                </c:pt>
                <c:pt idx="2557" formatCode="0%">
                  <c:v>0</c:v>
                </c:pt>
                <c:pt idx="2558" formatCode="0%">
                  <c:v>0</c:v>
                </c:pt>
                <c:pt idx="2559" formatCode="0%">
                  <c:v>0</c:v>
                </c:pt>
                <c:pt idx="2560" formatCode="0%">
                  <c:v>0</c:v>
                </c:pt>
                <c:pt idx="2561" formatCode="0%">
                  <c:v>0</c:v>
                </c:pt>
                <c:pt idx="2562" formatCode="0%">
                  <c:v>0</c:v>
                </c:pt>
                <c:pt idx="2563" formatCode="0%">
                  <c:v>0</c:v>
                </c:pt>
                <c:pt idx="2564" formatCode="0%">
                  <c:v>0</c:v>
                </c:pt>
                <c:pt idx="2565" formatCode="0%">
                  <c:v>0</c:v>
                </c:pt>
                <c:pt idx="2566" formatCode="0%">
                  <c:v>0</c:v>
                </c:pt>
                <c:pt idx="2567" formatCode="0%">
                  <c:v>0</c:v>
                </c:pt>
                <c:pt idx="2568" formatCode="0%">
                  <c:v>0</c:v>
                </c:pt>
                <c:pt idx="2569" formatCode="0%">
                  <c:v>0</c:v>
                </c:pt>
                <c:pt idx="2570" formatCode="0%">
                  <c:v>0</c:v>
                </c:pt>
                <c:pt idx="2571" formatCode="0%">
                  <c:v>0</c:v>
                </c:pt>
                <c:pt idx="2572" formatCode="0%">
                  <c:v>0</c:v>
                </c:pt>
                <c:pt idx="2573" formatCode="0%">
                  <c:v>0</c:v>
                </c:pt>
                <c:pt idx="2574" formatCode="0%">
                  <c:v>0</c:v>
                </c:pt>
                <c:pt idx="2575" formatCode="0%">
                  <c:v>0</c:v>
                </c:pt>
                <c:pt idx="2576" formatCode="0%">
                  <c:v>0</c:v>
                </c:pt>
                <c:pt idx="2577" formatCode="0%">
                  <c:v>0</c:v>
                </c:pt>
                <c:pt idx="2578" formatCode="0%">
                  <c:v>0</c:v>
                </c:pt>
                <c:pt idx="2579" formatCode="0%">
                  <c:v>0</c:v>
                </c:pt>
                <c:pt idx="2580" formatCode="0%">
                  <c:v>0</c:v>
                </c:pt>
                <c:pt idx="2581" formatCode="0%">
                  <c:v>0</c:v>
                </c:pt>
                <c:pt idx="2582" formatCode="0%">
                  <c:v>0</c:v>
                </c:pt>
                <c:pt idx="2583" formatCode="0%">
                  <c:v>0</c:v>
                </c:pt>
                <c:pt idx="2584" formatCode="0%">
                  <c:v>0</c:v>
                </c:pt>
                <c:pt idx="2585" formatCode="0%">
                  <c:v>0</c:v>
                </c:pt>
                <c:pt idx="2586" formatCode="0%">
                  <c:v>0</c:v>
                </c:pt>
                <c:pt idx="2587" formatCode="0%">
                  <c:v>0</c:v>
                </c:pt>
                <c:pt idx="2588" formatCode="0%">
                  <c:v>0</c:v>
                </c:pt>
                <c:pt idx="2589" formatCode="0%">
                  <c:v>0</c:v>
                </c:pt>
                <c:pt idx="2590" formatCode="0%">
                  <c:v>0</c:v>
                </c:pt>
                <c:pt idx="2591" formatCode="0%">
                  <c:v>0</c:v>
                </c:pt>
                <c:pt idx="2592" formatCode="0%">
                  <c:v>0</c:v>
                </c:pt>
                <c:pt idx="2593" formatCode="0%">
                  <c:v>0</c:v>
                </c:pt>
                <c:pt idx="2594" formatCode="0%">
                  <c:v>0</c:v>
                </c:pt>
                <c:pt idx="2595" formatCode="0%">
                  <c:v>0</c:v>
                </c:pt>
                <c:pt idx="2596" formatCode="0%">
                  <c:v>0</c:v>
                </c:pt>
                <c:pt idx="2597" formatCode="0%">
                  <c:v>0</c:v>
                </c:pt>
                <c:pt idx="2598" formatCode="0%">
                  <c:v>0</c:v>
                </c:pt>
                <c:pt idx="2599" formatCode="0%">
                  <c:v>0</c:v>
                </c:pt>
                <c:pt idx="2600" formatCode="0%">
                  <c:v>0</c:v>
                </c:pt>
                <c:pt idx="2601" formatCode="0%">
                  <c:v>0</c:v>
                </c:pt>
                <c:pt idx="2602" formatCode="0%">
                  <c:v>0</c:v>
                </c:pt>
                <c:pt idx="2603" formatCode="0%">
                  <c:v>0</c:v>
                </c:pt>
                <c:pt idx="2604" formatCode="0%">
                  <c:v>0</c:v>
                </c:pt>
                <c:pt idx="2605" formatCode="0%">
                  <c:v>0</c:v>
                </c:pt>
                <c:pt idx="2606" formatCode="0%">
                  <c:v>0</c:v>
                </c:pt>
                <c:pt idx="2607" formatCode="0%">
                  <c:v>0</c:v>
                </c:pt>
                <c:pt idx="2608" formatCode="0%">
                  <c:v>0</c:v>
                </c:pt>
                <c:pt idx="2609" formatCode="0%">
                  <c:v>0</c:v>
                </c:pt>
                <c:pt idx="2610" formatCode="0%">
                  <c:v>0</c:v>
                </c:pt>
                <c:pt idx="2611" formatCode="0%">
                  <c:v>0</c:v>
                </c:pt>
                <c:pt idx="2612" formatCode="0%">
                  <c:v>0</c:v>
                </c:pt>
                <c:pt idx="2613" formatCode="0%">
                  <c:v>0</c:v>
                </c:pt>
                <c:pt idx="2614" formatCode="0%">
                  <c:v>0</c:v>
                </c:pt>
                <c:pt idx="2615" formatCode="0%">
                  <c:v>0</c:v>
                </c:pt>
                <c:pt idx="2616" formatCode="0%">
                  <c:v>0</c:v>
                </c:pt>
                <c:pt idx="2617" formatCode="0%">
                  <c:v>0</c:v>
                </c:pt>
                <c:pt idx="2618" formatCode="0%">
                  <c:v>0</c:v>
                </c:pt>
                <c:pt idx="2619" formatCode="0%">
                  <c:v>0</c:v>
                </c:pt>
                <c:pt idx="2620" formatCode="0%">
                  <c:v>0</c:v>
                </c:pt>
                <c:pt idx="2621" formatCode="0%">
                  <c:v>0</c:v>
                </c:pt>
                <c:pt idx="2622" formatCode="0%">
                  <c:v>0</c:v>
                </c:pt>
                <c:pt idx="2623" formatCode="0%">
                  <c:v>0</c:v>
                </c:pt>
                <c:pt idx="2624" formatCode="0%">
                  <c:v>0</c:v>
                </c:pt>
                <c:pt idx="2625" formatCode="0%">
                  <c:v>0</c:v>
                </c:pt>
                <c:pt idx="2626" formatCode="0%">
                  <c:v>0</c:v>
                </c:pt>
                <c:pt idx="2627" formatCode="0%">
                  <c:v>0</c:v>
                </c:pt>
                <c:pt idx="2628" formatCode="0%">
                  <c:v>0</c:v>
                </c:pt>
                <c:pt idx="2629" formatCode="0%">
                  <c:v>0</c:v>
                </c:pt>
                <c:pt idx="2630" formatCode="0%">
                  <c:v>0</c:v>
                </c:pt>
                <c:pt idx="2631" formatCode="0%">
                  <c:v>0</c:v>
                </c:pt>
                <c:pt idx="2632" formatCode="0%">
                  <c:v>0</c:v>
                </c:pt>
                <c:pt idx="2633" formatCode="0%">
                  <c:v>0</c:v>
                </c:pt>
                <c:pt idx="2634" formatCode="0%">
                  <c:v>0</c:v>
                </c:pt>
                <c:pt idx="2635" formatCode="0%">
                  <c:v>0</c:v>
                </c:pt>
                <c:pt idx="2636" formatCode="0%">
                  <c:v>0</c:v>
                </c:pt>
                <c:pt idx="2637" formatCode="0%">
                  <c:v>0</c:v>
                </c:pt>
                <c:pt idx="2638" formatCode="0%">
                  <c:v>0</c:v>
                </c:pt>
                <c:pt idx="2639" formatCode="0%">
                  <c:v>0</c:v>
                </c:pt>
                <c:pt idx="2640" formatCode="0%">
                  <c:v>0</c:v>
                </c:pt>
                <c:pt idx="2641" formatCode="0%">
                  <c:v>0</c:v>
                </c:pt>
                <c:pt idx="2642" formatCode="0%">
                  <c:v>0</c:v>
                </c:pt>
                <c:pt idx="2643" formatCode="0%">
                  <c:v>0</c:v>
                </c:pt>
                <c:pt idx="2644" formatCode="0%">
                  <c:v>0</c:v>
                </c:pt>
                <c:pt idx="2645" formatCode="0%">
                  <c:v>0</c:v>
                </c:pt>
                <c:pt idx="2646" formatCode="0%">
                  <c:v>0</c:v>
                </c:pt>
                <c:pt idx="2647" formatCode="0%">
                  <c:v>0</c:v>
                </c:pt>
                <c:pt idx="2648" formatCode="0%">
                  <c:v>0</c:v>
                </c:pt>
                <c:pt idx="2649" formatCode="0%">
                  <c:v>0</c:v>
                </c:pt>
                <c:pt idx="2650" formatCode="0%">
                  <c:v>0</c:v>
                </c:pt>
                <c:pt idx="2651" formatCode="0%">
                  <c:v>0</c:v>
                </c:pt>
                <c:pt idx="2652" formatCode="0%">
                  <c:v>0</c:v>
                </c:pt>
                <c:pt idx="2653" formatCode="0%">
                  <c:v>0</c:v>
                </c:pt>
                <c:pt idx="2654" formatCode="0%">
                  <c:v>0</c:v>
                </c:pt>
                <c:pt idx="2655" formatCode="0%">
                  <c:v>0</c:v>
                </c:pt>
                <c:pt idx="2656" formatCode="0%">
                  <c:v>0</c:v>
                </c:pt>
                <c:pt idx="2657" formatCode="0%">
                  <c:v>0</c:v>
                </c:pt>
                <c:pt idx="2658" formatCode="0%">
                  <c:v>0</c:v>
                </c:pt>
                <c:pt idx="2659" formatCode="0%">
                  <c:v>0</c:v>
                </c:pt>
                <c:pt idx="2660" formatCode="0%">
                  <c:v>0</c:v>
                </c:pt>
                <c:pt idx="2661" formatCode="0%">
                  <c:v>0</c:v>
                </c:pt>
                <c:pt idx="2662" formatCode="0%">
                  <c:v>0</c:v>
                </c:pt>
                <c:pt idx="2663" formatCode="0%">
                  <c:v>0</c:v>
                </c:pt>
                <c:pt idx="2664" formatCode="0%">
                  <c:v>0</c:v>
                </c:pt>
                <c:pt idx="2665" formatCode="0%">
                  <c:v>0</c:v>
                </c:pt>
                <c:pt idx="2666" formatCode="0%">
                  <c:v>0</c:v>
                </c:pt>
                <c:pt idx="2667" formatCode="0%">
                  <c:v>0</c:v>
                </c:pt>
                <c:pt idx="2668" formatCode="0%">
                  <c:v>0</c:v>
                </c:pt>
                <c:pt idx="2669" formatCode="0%">
                  <c:v>0</c:v>
                </c:pt>
                <c:pt idx="2670" formatCode="0%">
                  <c:v>0</c:v>
                </c:pt>
                <c:pt idx="2671" formatCode="0%">
                  <c:v>0</c:v>
                </c:pt>
                <c:pt idx="2672" formatCode="0%">
                  <c:v>0</c:v>
                </c:pt>
                <c:pt idx="2673" formatCode="0%">
                  <c:v>0</c:v>
                </c:pt>
                <c:pt idx="2674" formatCode="0%">
                  <c:v>0</c:v>
                </c:pt>
                <c:pt idx="2675" formatCode="0%">
                  <c:v>0</c:v>
                </c:pt>
                <c:pt idx="2676" formatCode="0%">
                  <c:v>0</c:v>
                </c:pt>
                <c:pt idx="2677" formatCode="0%">
                  <c:v>0</c:v>
                </c:pt>
                <c:pt idx="2678" formatCode="0%">
                  <c:v>0</c:v>
                </c:pt>
                <c:pt idx="2679" formatCode="0%">
                  <c:v>0</c:v>
                </c:pt>
                <c:pt idx="2680" formatCode="0%">
                  <c:v>0</c:v>
                </c:pt>
                <c:pt idx="2681" formatCode="0%">
                  <c:v>0</c:v>
                </c:pt>
                <c:pt idx="2682" formatCode="0%">
                  <c:v>0</c:v>
                </c:pt>
                <c:pt idx="2683" formatCode="0%">
                  <c:v>0</c:v>
                </c:pt>
                <c:pt idx="2684" formatCode="0%">
                  <c:v>0</c:v>
                </c:pt>
                <c:pt idx="2685" formatCode="0%">
                  <c:v>0</c:v>
                </c:pt>
                <c:pt idx="2686" formatCode="0%">
                  <c:v>0</c:v>
                </c:pt>
                <c:pt idx="2687" formatCode="0%">
                  <c:v>0</c:v>
                </c:pt>
                <c:pt idx="2688" formatCode="0%">
                  <c:v>0</c:v>
                </c:pt>
                <c:pt idx="2689" formatCode="0%">
                  <c:v>0</c:v>
                </c:pt>
                <c:pt idx="2690" formatCode="0%">
                  <c:v>0</c:v>
                </c:pt>
                <c:pt idx="2691" formatCode="0%">
                  <c:v>0</c:v>
                </c:pt>
                <c:pt idx="2692" formatCode="0%">
                  <c:v>0</c:v>
                </c:pt>
                <c:pt idx="2693" formatCode="0%">
                  <c:v>0</c:v>
                </c:pt>
                <c:pt idx="2694" formatCode="0%">
                  <c:v>0</c:v>
                </c:pt>
                <c:pt idx="2695" formatCode="0%">
                  <c:v>0</c:v>
                </c:pt>
                <c:pt idx="2696" formatCode="0%">
                  <c:v>0</c:v>
                </c:pt>
                <c:pt idx="2697" formatCode="0%">
                  <c:v>0</c:v>
                </c:pt>
                <c:pt idx="2698" formatCode="0%">
                  <c:v>0</c:v>
                </c:pt>
                <c:pt idx="2699" formatCode="0%">
                  <c:v>0</c:v>
                </c:pt>
                <c:pt idx="2700" formatCode="0%">
                  <c:v>0</c:v>
                </c:pt>
                <c:pt idx="2701" formatCode="0%">
                  <c:v>0</c:v>
                </c:pt>
                <c:pt idx="2702" formatCode="0%">
                  <c:v>0</c:v>
                </c:pt>
                <c:pt idx="2703" formatCode="0%">
                  <c:v>0</c:v>
                </c:pt>
                <c:pt idx="2704" formatCode="0%">
                  <c:v>0</c:v>
                </c:pt>
                <c:pt idx="2705" formatCode="0%">
                  <c:v>0</c:v>
                </c:pt>
                <c:pt idx="2706" formatCode="0%">
                  <c:v>0</c:v>
                </c:pt>
                <c:pt idx="2707" formatCode="0%">
                  <c:v>0</c:v>
                </c:pt>
                <c:pt idx="2708" formatCode="0%">
                  <c:v>0</c:v>
                </c:pt>
                <c:pt idx="2709" formatCode="0%">
                  <c:v>0</c:v>
                </c:pt>
                <c:pt idx="2710" formatCode="0%">
                  <c:v>0</c:v>
                </c:pt>
                <c:pt idx="2711" formatCode="0%">
                  <c:v>0</c:v>
                </c:pt>
                <c:pt idx="2712" formatCode="0%">
                  <c:v>0</c:v>
                </c:pt>
                <c:pt idx="2713" formatCode="0%">
                  <c:v>0</c:v>
                </c:pt>
                <c:pt idx="2714" formatCode="0%">
                  <c:v>0</c:v>
                </c:pt>
                <c:pt idx="2715" formatCode="0%">
                  <c:v>0</c:v>
                </c:pt>
                <c:pt idx="2716" formatCode="0%">
                  <c:v>0</c:v>
                </c:pt>
                <c:pt idx="2717" formatCode="0%">
                  <c:v>0</c:v>
                </c:pt>
                <c:pt idx="2718" formatCode="0%">
                  <c:v>0</c:v>
                </c:pt>
                <c:pt idx="2719" formatCode="0%">
                  <c:v>0</c:v>
                </c:pt>
                <c:pt idx="2720" formatCode="0%">
                  <c:v>0</c:v>
                </c:pt>
                <c:pt idx="2721" formatCode="0%">
                  <c:v>0</c:v>
                </c:pt>
                <c:pt idx="2722" formatCode="0%">
                  <c:v>0</c:v>
                </c:pt>
                <c:pt idx="2723" formatCode="0%">
                  <c:v>0</c:v>
                </c:pt>
                <c:pt idx="2724" formatCode="0%">
                  <c:v>0</c:v>
                </c:pt>
                <c:pt idx="2725" formatCode="0%">
                  <c:v>0</c:v>
                </c:pt>
                <c:pt idx="2726" formatCode="0%">
                  <c:v>0</c:v>
                </c:pt>
                <c:pt idx="2727" formatCode="0%">
                  <c:v>0</c:v>
                </c:pt>
                <c:pt idx="2728" formatCode="0%">
                  <c:v>0</c:v>
                </c:pt>
                <c:pt idx="2729" formatCode="0%">
                  <c:v>0</c:v>
                </c:pt>
                <c:pt idx="2730" formatCode="0%">
                  <c:v>0</c:v>
                </c:pt>
                <c:pt idx="2731" formatCode="0%">
                  <c:v>0</c:v>
                </c:pt>
                <c:pt idx="2732" formatCode="0%">
                  <c:v>0</c:v>
                </c:pt>
                <c:pt idx="2733" formatCode="0%">
                  <c:v>0</c:v>
                </c:pt>
                <c:pt idx="2734" formatCode="0%">
                  <c:v>0</c:v>
                </c:pt>
                <c:pt idx="2735" formatCode="0%">
                  <c:v>0</c:v>
                </c:pt>
                <c:pt idx="2736" formatCode="0%">
                  <c:v>0</c:v>
                </c:pt>
                <c:pt idx="2737" formatCode="0%">
                  <c:v>0</c:v>
                </c:pt>
                <c:pt idx="2738" formatCode="0%">
                  <c:v>0</c:v>
                </c:pt>
                <c:pt idx="2739" formatCode="0%">
                  <c:v>0</c:v>
                </c:pt>
                <c:pt idx="2740" formatCode="0%">
                  <c:v>0</c:v>
                </c:pt>
                <c:pt idx="2741" formatCode="0%">
                  <c:v>0</c:v>
                </c:pt>
                <c:pt idx="2742" formatCode="0%">
                  <c:v>0</c:v>
                </c:pt>
                <c:pt idx="2743" formatCode="0%">
                  <c:v>0</c:v>
                </c:pt>
                <c:pt idx="2744" formatCode="0%">
                  <c:v>0</c:v>
                </c:pt>
                <c:pt idx="2745" formatCode="0%">
                  <c:v>0</c:v>
                </c:pt>
                <c:pt idx="2746" formatCode="0%">
                  <c:v>0</c:v>
                </c:pt>
                <c:pt idx="2747" formatCode="0%">
                  <c:v>0</c:v>
                </c:pt>
                <c:pt idx="2748" formatCode="0%">
                  <c:v>0</c:v>
                </c:pt>
                <c:pt idx="2749" formatCode="0%">
                  <c:v>0</c:v>
                </c:pt>
                <c:pt idx="2750" formatCode="0%">
                  <c:v>0</c:v>
                </c:pt>
                <c:pt idx="2751" formatCode="0%">
                  <c:v>0</c:v>
                </c:pt>
                <c:pt idx="2752" formatCode="0%">
                  <c:v>0</c:v>
                </c:pt>
                <c:pt idx="2753" formatCode="0%">
                  <c:v>0</c:v>
                </c:pt>
                <c:pt idx="2754" formatCode="0%">
                  <c:v>0</c:v>
                </c:pt>
                <c:pt idx="2755" formatCode="0%">
                  <c:v>0</c:v>
                </c:pt>
                <c:pt idx="2756" formatCode="0%">
                  <c:v>0</c:v>
                </c:pt>
                <c:pt idx="2757" formatCode="0%">
                  <c:v>0</c:v>
                </c:pt>
                <c:pt idx="2758" formatCode="0%">
                  <c:v>0</c:v>
                </c:pt>
                <c:pt idx="2759" formatCode="0%">
                  <c:v>0</c:v>
                </c:pt>
                <c:pt idx="2760" formatCode="0%">
                  <c:v>0</c:v>
                </c:pt>
                <c:pt idx="2761" formatCode="0%">
                  <c:v>0</c:v>
                </c:pt>
                <c:pt idx="2762" formatCode="0%">
                  <c:v>0</c:v>
                </c:pt>
                <c:pt idx="2763" formatCode="0%">
                  <c:v>0</c:v>
                </c:pt>
                <c:pt idx="2764" formatCode="0%">
                  <c:v>0</c:v>
                </c:pt>
                <c:pt idx="2765" formatCode="0%">
                  <c:v>0</c:v>
                </c:pt>
                <c:pt idx="2766" formatCode="0%">
                  <c:v>0</c:v>
                </c:pt>
                <c:pt idx="2767" formatCode="0%">
                  <c:v>0</c:v>
                </c:pt>
                <c:pt idx="2768" formatCode="0%">
                  <c:v>0</c:v>
                </c:pt>
                <c:pt idx="2769" formatCode="0%">
                  <c:v>0</c:v>
                </c:pt>
                <c:pt idx="2770" formatCode="0%">
                  <c:v>0</c:v>
                </c:pt>
                <c:pt idx="2771" formatCode="0%">
                  <c:v>0</c:v>
                </c:pt>
                <c:pt idx="2772" formatCode="0%">
                  <c:v>0</c:v>
                </c:pt>
                <c:pt idx="2773" formatCode="0%">
                  <c:v>0</c:v>
                </c:pt>
                <c:pt idx="2774" formatCode="0%">
                  <c:v>0</c:v>
                </c:pt>
                <c:pt idx="2775" formatCode="0%">
                  <c:v>0</c:v>
                </c:pt>
                <c:pt idx="2776" formatCode="0%">
                  <c:v>0</c:v>
                </c:pt>
                <c:pt idx="2777" formatCode="0%">
                  <c:v>0</c:v>
                </c:pt>
                <c:pt idx="2778" formatCode="0%">
                  <c:v>0</c:v>
                </c:pt>
                <c:pt idx="2779" formatCode="0%">
                  <c:v>0</c:v>
                </c:pt>
                <c:pt idx="2780" formatCode="0%">
                  <c:v>0</c:v>
                </c:pt>
                <c:pt idx="2781" formatCode="0%">
                  <c:v>0</c:v>
                </c:pt>
                <c:pt idx="2782" formatCode="0%">
                  <c:v>0</c:v>
                </c:pt>
                <c:pt idx="2783" formatCode="0%">
                  <c:v>0</c:v>
                </c:pt>
                <c:pt idx="2784" formatCode="0%">
                  <c:v>0</c:v>
                </c:pt>
                <c:pt idx="2785" formatCode="0%">
                  <c:v>0</c:v>
                </c:pt>
                <c:pt idx="2786" formatCode="0%">
                  <c:v>0</c:v>
                </c:pt>
                <c:pt idx="2787" formatCode="0%">
                  <c:v>0</c:v>
                </c:pt>
                <c:pt idx="2788" formatCode="0%">
                  <c:v>0</c:v>
                </c:pt>
                <c:pt idx="2789" formatCode="0%">
                  <c:v>0</c:v>
                </c:pt>
                <c:pt idx="2790" formatCode="0%">
                  <c:v>0</c:v>
                </c:pt>
                <c:pt idx="2791" formatCode="0%">
                  <c:v>0.99254167522296999</c:v>
                </c:pt>
                <c:pt idx="2792" formatCode="0%">
                  <c:v>0</c:v>
                </c:pt>
                <c:pt idx="2793" formatCode="0%">
                  <c:v>0</c:v>
                </c:pt>
                <c:pt idx="2794" formatCode="0%">
                  <c:v>0</c:v>
                </c:pt>
                <c:pt idx="2795" formatCode="0%">
                  <c:v>0</c:v>
                </c:pt>
                <c:pt idx="2796" formatCode="0%">
                  <c:v>0</c:v>
                </c:pt>
                <c:pt idx="2797" formatCode="0%">
                  <c:v>0</c:v>
                </c:pt>
                <c:pt idx="2798" formatCode="0%">
                  <c:v>0</c:v>
                </c:pt>
                <c:pt idx="2799" formatCode="0%">
                  <c:v>0</c:v>
                </c:pt>
                <c:pt idx="2800" formatCode="0%">
                  <c:v>0</c:v>
                </c:pt>
                <c:pt idx="2801" formatCode="0%">
                  <c:v>0</c:v>
                </c:pt>
                <c:pt idx="2802" formatCode="0%">
                  <c:v>0</c:v>
                </c:pt>
                <c:pt idx="2803" formatCode="0%">
                  <c:v>0</c:v>
                </c:pt>
                <c:pt idx="2804" formatCode="0%">
                  <c:v>0</c:v>
                </c:pt>
                <c:pt idx="2805" formatCode="0%">
                  <c:v>0</c:v>
                </c:pt>
                <c:pt idx="2806" formatCode="0%">
                  <c:v>0</c:v>
                </c:pt>
                <c:pt idx="2807" formatCode="0%">
                  <c:v>0</c:v>
                </c:pt>
                <c:pt idx="2808" formatCode="0%">
                  <c:v>0</c:v>
                </c:pt>
                <c:pt idx="2809" formatCode="0%">
                  <c:v>0</c:v>
                </c:pt>
                <c:pt idx="2810" formatCode="0%">
                  <c:v>0</c:v>
                </c:pt>
                <c:pt idx="2811" formatCode="0%">
                  <c:v>0</c:v>
                </c:pt>
                <c:pt idx="2812" formatCode="0%">
                  <c:v>0</c:v>
                </c:pt>
                <c:pt idx="2813" formatCode="0%">
                  <c:v>0</c:v>
                </c:pt>
                <c:pt idx="2814" formatCode="0%">
                  <c:v>0</c:v>
                </c:pt>
                <c:pt idx="2815" formatCode="0%">
                  <c:v>0</c:v>
                </c:pt>
                <c:pt idx="2816" formatCode="0%">
                  <c:v>0</c:v>
                </c:pt>
                <c:pt idx="2817" formatCode="0%">
                  <c:v>0</c:v>
                </c:pt>
                <c:pt idx="2818" formatCode="0%">
                  <c:v>0</c:v>
                </c:pt>
                <c:pt idx="2819" formatCode="0%">
                  <c:v>0</c:v>
                </c:pt>
                <c:pt idx="2820" formatCode="0%">
                  <c:v>0</c:v>
                </c:pt>
                <c:pt idx="2821" formatCode="0%">
                  <c:v>0</c:v>
                </c:pt>
                <c:pt idx="2822" formatCode="0%">
                  <c:v>0</c:v>
                </c:pt>
                <c:pt idx="2823" formatCode="0%">
                  <c:v>0</c:v>
                </c:pt>
                <c:pt idx="2824" formatCode="0%">
                  <c:v>0</c:v>
                </c:pt>
                <c:pt idx="2825" formatCode="0%">
                  <c:v>0</c:v>
                </c:pt>
                <c:pt idx="2826" formatCode="0%">
                  <c:v>0</c:v>
                </c:pt>
                <c:pt idx="2827" formatCode="0%">
                  <c:v>0</c:v>
                </c:pt>
                <c:pt idx="2828" formatCode="0%">
                  <c:v>0</c:v>
                </c:pt>
                <c:pt idx="2829" formatCode="0%">
                  <c:v>0</c:v>
                </c:pt>
                <c:pt idx="2830" formatCode="0%">
                  <c:v>0</c:v>
                </c:pt>
                <c:pt idx="2831" formatCode="0%">
                  <c:v>0</c:v>
                </c:pt>
                <c:pt idx="2832" formatCode="0%">
                  <c:v>0</c:v>
                </c:pt>
                <c:pt idx="2833" formatCode="0%">
                  <c:v>0</c:v>
                </c:pt>
                <c:pt idx="2834" formatCode="0%">
                  <c:v>0</c:v>
                </c:pt>
                <c:pt idx="2835" formatCode="0%">
                  <c:v>0</c:v>
                </c:pt>
                <c:pt idx="2836" formatCode="0%">
                  <c:v>0</c:v>
                </c:pt>
                <c:pt idx="2837" formatCode="0%">
                  <c:v>0</c:v>
                </c:pt>
                <c:pt idx="2838" formatCode="0%">
                  <c:v>0</c:v>
                </c:pt>
                <c:pt idx="2839" formatCode="0%">
                  <c:v>0</c:v>
                </c:pt>
                <c:pt idx="2840" formatCode="0%">
                  <c:v>0</c:v>
                </c:pt>
                <c:pt idx="2841" formatCode="0%">
                  <c:v>0</c:v>
                </c:pt>
                <c:pt idx="2842" formatCode="0%">
                  <c:v>0</c:v>
                </c:pt>
                <c:pt idx="2843" formatCode="0%">
                  <c:v>0</c:v>
                </c:pt>
                <c:pt idx="2844" formatCode="0%">
                  <c:v>0</c:v>
                </c:pt>
                <c:pt idx="2845" formatCode="0%">
                  <c:v>0</c:v>
                </c:pt>
                <c:pt idx="2846" formatCode="0%">
                  <c:v>0</c:v>
                </c:pt>
                <c:pt idx="2847" formatCode="0%">
                  <c:v>0</c:v>
                </c:pt>
                <c:pt idx="2848" formatCode="0%">
                  <c:v>0</c:v>
                </c:pt>
                <c:pt idx="2849" formatCode="0%">
                  <c:v>0</c:v>
                </c:pt>
                <c:pt idx="2850" formatCode="0%">
                  <c:v>0</c:v>
                </c:pt>
                <c:pt idx="2851" formatCode="0%">
                  <c:v>0</c:v>
                </c:pt>
                <c:pt idx="2852" formatCode="0%">
                  <c:v>0</c:v>
                </c:pt>
                <c:pt idx="2853" formatCode="0%">
                  <c:v>0</c:v>
                </c:pt>
                <c:pt idx="2854" formatCode="0%">
                  <c:v>0</c:v>
                </c:pt>
                <c:pt idx="2855" formatCode="0%">
                  <c:v>0</c:v>
                </c:pt>
                <c:pt idx="2856" formatCode="0%">
                  <c:v>0</c:v>
                </c:pt>
                <c:pt idx="2857" formatCode="0%">
                  <c:v>0</c:v>
                </c:pt>
                <c:pt idx="2858" formatCode="0%">
                  <c:v>0</c:v>
                </c:pt>
                <c:pt idx="2859" formatCode="0%">
                  <c:v>0</c:v>
                </c:pt>
                <c:pt idx="2860" formatCode="0%">
                  <c:v>0</c:v>
                </c:pt>
                <c:pt idx="2861" formatCode="0%">
                  <c:v>0</c:v>
                </c:pt>
                <c:pt idx="2862" formatCode="0%">
                  <c:v>0</c:v>
                </c:pt>
                <c:pt idx="2863" formatCode="0%">
                  <c:v>0</c:v>
                </c:pt>
                <c:pt idx="2864" formatCode="0%">
                  <c:v>0</c:v>
                </c:pt>
                <c:pt idx="2865" formatCode="0%">
                  <c:v>0</c:v>
                </c:pt>
                <c:pt idx="2866" formatCode="0%">
                  <c:v>0</c:v>
                </c:pt>
                <c:pt idx="2867" formatCode="0%">
                  <c:v>0</c:v>
                </c:pt>
                <c:pt idx="2868" formatCode="0%">
                  <c:v>0</c:v>
                </c:pt>
                <c:pt idx="2869" formatCode="0%">
                  <c:v>0</c:v>
                </c:pt>
                <c:pt idx="2870" formatCode="0%">
                  <c:v>0</c:v>
                </c:pt>
                <c:pt idx="2871" formatCode="0%">
                  <c:v>0</c:v>
                </c:pt>
                <c:pt idx="2872" formatCode="0%">
                  <c:v>0</c:v>
                </c:pt>
                <c:pt idx="2873" formatCode="0%">
                  <c:v>0</c:v>
                </c:pt>
                <c:pt idx="2874" formatCode="0%">
                  <c:v>0</c:v>
                </c:pt>
                <c:pt idx="2875" formatCode="0%">
                  <c:v>0</c:v>
                </c:pt>
                <c:pt idx="2876" formatCode="0%">
                  <c:v>0</c:v>
                </c:pt>
                <c:pt idx="2877" formatCode="0%">
                  <c:v>0</c:v>
                </c:pt>
                <c:pt idx="2878" formatCode="0%">
                  <c:v>0</c:v>
                </c:pt>
                <c:pt idx="2879" formatCode="0%">
                  <c:v>0</c:v>
                </c:pt>
                <c:pt idx="2880" formatCode="0%">
                  <c:v>0</c:v>
                </c:pt>
                <c:pt idx="2881" formatCode="0%">
                  <c:v>0</c:v>
                </c:pt>
                <c:pt idx="2882" formatCode="0%">
                  <c:v>0</c:v>
                </c:pt>
                <c:pt idx="2883" formatCode="0%">
                  <c:v>0</c:v>
                </c:pt>
                <c:pt idx="2884" formatCode="0%">
                  <c:v>0</c:v>
                </c:pt>
                <c:pt idx="2885" formatCode="0%">
                  <c:v>0</c:v>
                </c:pt>
                <c:pt idx="2886" formatCode="0%">
                  <c:v>0</c:v>
                </c:pt>
                <c:pt idx="2887" formatCode="0%">
                  <c:v>0</c:v>
                </c:pt>
                <c:pt idx="2888" formatCode="0%">
                  <c:v>0</c:v>
                </c:pt>
                <c:pt idx="2889" formatCode="0%">
                  <c:v>0</c:v>
                </c:pt>
                <c:pt idx="2890" formatCode="0%">
                  <c:v>0</c:v>
                </c:pt>
                <c:pt idx="2891" formatCode="0%">
                  <c:v>0</c:v>
                </c:pt>
                <c:pt idx="2892" formatCode="0%">
                  <c:v>0</c:v>
                </c:pt>
                <c:pt idx="2893" formatCode="0%">
                  <c:v>0</c:v>
                </c:pt>
                <c:pt idx="2894" formatCode="0%">
                  <c:v>0</c:v>
                </c:pt>
                <c:pt idx="2895" formatCode="0%">
                  <c:v>0</c:v>
                </c:pt>
                <c:pt idx="2896" formatCode="0%">
                  <c:v>0</c:v>
                </c:pt>
                <c:pt idx="2897" formatCode="0%">
                  <c:v>0</c:v>
                </c:pt>
                <c:pt idx="2898" formatCode="0%">
                  <c:v>0</c:v>
                </c:pt>
                <c:pt idx="2899" formatCode="0%">
                  <c:v>0</c:v>
                </c:pt>
                <c:pt idx="2900" formatCode="0%">
                  <c:v>0</c:v>
                </c:pt>
                <c:pt idx="2901" formatCode="0%">
                  <c:v>0</c:v>
                </c:pt>
                <c:pt idx="2902" formatCode="0%">
                  <c:v>0</c:v>
                </c:pt>
                <c:pt idx="2903" formatCode="0%">
                  <c:v>0</c:v>
                </c:pt>
                <c:pt idx="2904" formatCode="0%">
                  <c:v>0</c:v>
                </c:pt>
                <c:pt idx="2905" formatCode="0%">
                  <c:v>0</c:v>
                </c:pt>
                <c:pt idx="2906" formatCode="0%">
                  <c:v>0</c:v>
                </c:pt>
                <c:pt idx="2907" formatCode="0%">
                  <c:v>0</c:v>
                </c:pt>
                <c:pt idx="2908" formatCode="0%">
                  <c:v>0</c:v>
                </c:pt>
                <c:pt idx="2909" formatCode="0%">
                  <c:v>0</c:v>
                </c:pt>
                <c:pt idx="2910" formatCode="0%">
                  <c:v>0</c:v>
                </c:pt>
                <c:pt idx="2911" formatCode="0%">
                  <c:v>0</c:v>
                </c:pt>
                <c:pt idx="2912" formatCode="0%">
                  <c:v>0</c:v>
                </c:pt>
                <c:pt idx="2913" formatCode="0%">
                  <c:v>0</c:v>
                </c:pt>
                <c:pt idx="2914" formatCode="0%">
                  <c:v>0</c:v>
                </c:pt>
                <c:pt idx="2915" formatCode="0%">
                  <c:v>0</c:v>
                </c:pt>
                <c:pt idx="2916" formatCode="0%">
                  <c:v>0</c:v>
                </c:pt>
                <c:pt idx="2917" formatCode="0%">
                  <c:v>0</c:v>
                </c:pt>
                <c:pt idx="2918" formatCode="0%">
                  <c:v>0</c:v>
                </c:pt>
                <c:pt idx="2919" formatCode="0%">
                  <c:v>0</c:v>
                </c:pt>
                <c:pt idx="2920" formatCode="0%">
                  <c:v>0</c:v>
                </c:pt>
                <c:pt idx="2921" formatCode="0%">
                  <c:v>0</c:v>
                </c:pt>
                <c:pt idx="2922" formatCode="0%">
                  <c:v>0</c:v>
                </c:pt>
                <c:pt idx="2923" formatCode="0%">
                  <c:v>0</c:v>
                </c:pt>
                <c:pt idx="2924" formatCode="0%">
                  <c:v>0</c:v>
                </c:pt>
                <c:pt idx="2925" formatCode="0%">
                  <c:v>0</c:v>
                </c:pt>
              </c:numCache>
            </c:numRef>
          </c:xVal>
          <c:yVal>
            <c:numRef>
              <c:f>'G05'!$S:$S</c:f>
              <c:numCache>
                <c:formatCode>General</c:formatCode>
                <c:ptCount val="1048576"/>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0.64725499999999991</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0.72969600000000001</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0.836225</c:v>
                </c:pt>
                <c:pt idx="96" formatCode="0%">
                  <c:v>0</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0</c:v>
                </c:pt>
                <c:pt idx="108" formatCode="0%">
                  <c:v>0</c:v>
                </c:pt>
                <c:pt idx="109" formatCode="0%">
                  <c:v>0</c:v>
                </c:pt>
                <c:pt idx="110" formatCode="0%">
                  <c:v>0</c:v>
                </c:pt>
                <c:pt idx="111" formatCode="0%">
                  <c:v>0</c:v>
                </c:pt>
                <c:pt idx="112" formatCode="0%">
                  <c:v>0</c:v>
                </c:pt>
                <c:pt idx="113" formatCode="0%">
                  <c:v>0</c:v>
                </c:pt>
                <c:pt idx="114" formatCode="0%">
                  <c:v>0</c:v>
                </c:pt>
                <c:pt idx="115" formatCode="0%">
                  <c:v>0</c:v>
                </c:pt>
                <c:pt idx="116" formatCode="0%">
                  <c:v>0</c:v>
                </c:pt>
                <c:pt idx="117" formatCode="0%">
                  <c:v>0</c:v>
                </c:pt>
                <c:pt idx="118" formatCode="0%">
                  <c:v>0</c:v>
                </c:pt>
                <c:pt idx="119" formatCode="0%">
                  <c:v>0</c:v>
                </c:pt>
                <c:pt idx="120" formatCode="0%">
                  <c:v>0</c:v>
                </c:pt>
                <c:pt idx="121" formatCode="0%">
                  <c:v>0</c:v>
                </c:pt>
                <c:pt idx="122" formatCode="0%">
                  <c:v>0</c:v>
                </c:pt>
                <c:pt idx="123" formatCode="0%">
                  <c:v>0</c:v>
                </c:pt>
                <c:pt idx="124" formatCode="0%">
                  <c:v>0</c:v>
                </c:pt>
                <c:pt idx="125" formatCode="0%">
                  <c:v>0</c:v>
                </c:pt>
                <c:pt idx="126" formatCode="0%">
                  <c:v>0</c:v>
                </c:pt>
                <c:pt idx="127" formatCode="0%">
                  <c:v>0</c:v>
                </c:pt>
                <c:pt idx="128" formatCode="0%">
                  <c:v>0</c:v>
                </c:pt>
                <c:pt idx="129" formatCode="0%">
                  <c:v>0</c:v>
                </c:pt>
                <c:pt idx="130" formatCode="0%">
                  <c:v>0</c:v>
                </c:pt>
                <c:pt idx="131" formatCode="0%">
                  <c:v>0</c:v>
                </c:pt>
                <c:pt idx="132" formatCode="0%">
                  <c:v>0</c:v>
                </c:pt>
                <c:pt idx="133" formatCode="0%">
                  <c:v>0</c:v>
                </c:pt>
                <c:pt idx="134" formatCode="0%">
                  <c:v>0</c:v>
                </c:pt>
                <c:pt idx="135" formatCode="0%">
                  <c:v>0</c:v>
                </c:pt>
                <c:pt idx="136" formatCode="0%">
                  <c:v>0</c:v>
                </c:pt>
                <c:pt idx="137" formatCode="0%">
                  <c:v>0</c:v>
                </c:pt>
                <c:pt idx="138" formatCode="0%">
                  <c:v>0</c:v>
                </c:pt>
                <c:pt idx="139" formatCode="0%">
                  <c:v>0</c:v>
                </c:pt>
                <c:pt idx="140" formatCode="0%">
                  <c:v>0</c:v>
                </c:pt>
                <c:pt idx="141" formatCode="0%">
                  <c:v>0</c:v>
                </c:pt>
                <c:pt idx="142" formatCode="0%">
                  <c:v>0</c:v>
                </c:pt>
                <c:pt idx="143" formatCode="0%">
                  <c:v>2.7022780000000002</c:v>
                </c:pt>
                <c:pt idx="144" formatCode="0%">
                  <c:v>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pt idx="163" formatCode="0%">
                  <c:v>0</c:v>
                </c:pt>
                <c:pt idx="164" formatCode="0%">
                  <c:v>0</c:v>
                </c:pt>
                <c:pt idx="165" formatCode="0%">
                  <c:v>0</c:v>
                </c:pt>
                <c:pt idx="166" formatCode="0%">
                  <c:v>0</c:v>
                </c:pt>
                <c:pt idx="167" formatCode="0%">
                  <c:v>0</c:v>
                </c:pt>
                <c:pt idx="168" formatCode="0%">
                  <c:v>0</c:v>
                </c:pt>
                <c:pt idx="169" formatCode="0%">
                  <c:v>0</c:v>
                </c:pt>
                <c:pt idx="170" formatCode="0%">
                  <c:v>0</c:v>
                </c:pt>
                <c:pt idx="171" formatCode="0%">
                  <c:v>0</c:v>
                </c:pt>
                <c:pt idx="172" formatCode="0%">
                  <c:v>0</c:v>
                </c:pt>
                <c:pt idx="173" formatCode="0%">
                  <c:v>0</c:v>
                </c:pt>
                <c:pt idx="174" formatCode="0%">
                  <c:v>0</c:v>
                </c:pt>
                <c:pt idx="175" formatCode="0%">
                  <c:v>0</c:v>
                </c:pt>
                <c:pt idx="176" formatCode="0%">
                  <c:v>0</c:v>
                </c:pt>
                <c:pt idx="177" formatCode="0%">
                  <c:v>0</c:v>
                </c:pt>
                <c:pt idx="178" formatCode="0%">
                  <c:v>0</c:v>
                </c:pt>
                <c:pt idx="179" formatCode="0%">
                  <c:v>0</c:v>
                </c:pt>
                <c:pt idx="180" formatCode="0%">
                  <c:v>0</c:v>
                </c:pt>
                <c:pt idx="181" formatCode="0%">
                  <c:v>0</c:v>
                </c:pt>
                <c:pt idx="182" formatCode="0%">
                  <c:v>0</c:v>
                </c:pt>
                <c:pt idx="183" formatCode="0%">
                  <c:v>0</c:v>
                </c:pt>
                <c:pt idx="184" formatCode="0%">
                  <c:v>0</c:v>
                </c:pt>
                <c:pt idx="185" formatCode="0%">
                  <c:v>0</c:v>
                </c:pt>
                <c:pt idx="186" formatCode="0%">
                  <c:v>0</c:v>
                </c:pt>
                <c:pt idx="187" formatCode="0%">
                  <c:v>0</c:v>
                </c:pt>
                <c:pt idx="188" formatCode="0%">
                  <c:v>0</c:v>
                </c:pt>
                <c:pt idx="189" formatCode="0%">
                  <c:v>0</c:v>
                </c:pt>
                <c:pt idx="190" formatCode="0%">
                  <c:v>0</c:v>
                </c:pt>
                <c:pt idx="191" formatCode="0%">
                  <c:v>0</c:v>
                </c:pt>
                <c:pt idx="192" formatCode="0%">
                  <c:v>0</c:v>
                </c:pt>
                <c:pt idx="193" formatCode="0%">
                  <c:v>0</c:v>
                </c:pt>
                <c:pt idx="194" formatCode="0%">
                  <c:v>0</c:v>
                </c:pt>
                <c:pt idx="195" formatCode="0%">
                  <c:v>0</c:v>
                </c:pt>
                <c:pt idx="196" formatCode="0%">
                  <c:v>0</c:v>
                </c:pt>
                <c:pt idx="197" formatCode="0%">
                  <c:v>0</c:v>
                </c:pt>
                <c:pt idx="198" formatCode="0%">
                  <c:v>0</c:v>
                </c:pt>
                <c:pt idx="199" formatCode="0%">
                  <c:v>0</c:v>
                </c:pt>
                <c:pt idx="200" formatCode="0%">
                  <c:v>0</c:v>
                </c:pt>
                <c:pt idx="201" formatCode="0%">
                  <c:v>0</c:v>
                </c:pt>
                <c:pt idx="202" formatCode="0%">
                  <c:v>0</c:v>
                </c:pt>
                <c:pt idx="203" formatCode="0%">
                  <c:v>0</c:v>
                </c:pt>
                <c:pt idx="204" formatCode="0%">
                  <c:v>0</c:v>
                </c:pt>
                <c:pt idx="205" formatCode="0%">
                  <c:v>0</c:v>
                </c:pt>
                <c:pt idx="206" formatCode="0%">
                  <c:v>0</c:v>
                </c:pt>
                <c:pt idx="207" formatCode="0%">
                  <c:v>0</c:v>
                </c:pt>
                <c:pt idx="208" formatCode="0%">
                  <c:v>0</c:v>
                </c:pt>
                <c:pt idx="209" formatCode="0%">
                  <c:v>0</c:v>
                </c:pt>
                <c:pt idx="210" formatCode="0%">
                  <c:v>0</c:v>
                </c:pt>
                <c:pt idx="211" formatCode="0%">
                  <c:v>0</c:v>
                </c:pt>
                <c:pt idx="212" formatCode="0%">
                  <c:v>0</c:v>
                </c:pt>
                <c:pt idx="213" formatCode="0%">
                  <c:v>0</c:v>
                </c:pt>
                <c:pt idx="214" formatCode="0%">
                  <c:v>0</c:v>
                </c:pt>
                <c:pt idx="215" formatCode="0%">
                  <c:v>0</c:v>
                </c:pt>
                <c:pt idx="216" formatCode="0%">
                  <c:v>0</c:v>
                </c:pt>
                <c:pt idx="217" formatCode="0%">
                  <c:v>0</c:v>
                </c:pt>
                <c:pt idx="218" formatCode="0%">
                  <c:v>0</c:v>
                </c:pt>
                <c:pt idx="219" formatCode="0%">
                  <c:v>0</c:v>
                </c:pt>
                <c:pt idx="220" formatCode="0%">
                  <c:v>0</c:v>
                </c:pt>
                <c:pt idx="221" formatCode="0%">
                  <c:v>0</c:v>
                </c:pt>
                <c:pt idx="222" formatCode="0%">
                  <c:v>0</c:v>
                </c:pt>
                <c:pt idx="223" formatCode="0%">
                  <c:v>0</c:v>
                </c:pt>
                <c:pt idx="224" formatCode="0%">
                  <c:v>0</c:v>
                </c:pt>
                <c:pt idx="225" formatCode="0%">
                  <c:v>0</c:v>
                </c:pt>
                <c:pt idx="226" formatCode="0%">
                  <c:v>0</c:v>
                </c:pt>
                <c:pt idx="227" formatCode="0%">
                  <c:v>0</c:v>
                </c:pt>
                <c:pt idx="228" formatCode="0%">
                  <c:v>0</c:v>
                </c:pt>
                <c:pt idx="229" formatCode="0%">
                  <c:v>0</c:v>
                </c:pt>
                <c:pt idx="230" formatCode="0%">
                  <c:v>0</c:v>
                </c:pt>
                <c:pt idx="231" formatCode="0%">
                  <c:v>0</c:v>
                </c:pt>
                <c:pt idx="232" formatCode="0%">
                  <c:v>0</c:v>
                </c:pt>
                <c:pt idx="233" formatCode="0%">
                  <c:v>0</c:v>
                </c:pt>
                <c:pt idx="234" formatCode="0%">
                  <c:v>0</c:v>
                </c:pt>
                <c:pt idx="235" formatCode="0%">
                  <c:v>0</c:v>
                </c:pt>
                <c:pt idx="236" formatCode="0%">
                  <c:v>0</c:v>
                </c:pt>
                <c:pt idx="237" formatCode="0%">
                  <c:v>0</c:v>
                </c:pt>
                <c:pt idx="238" formatCode="0%">
                  <c:v>0</c:v>
                </c:pt>
                <c:pt idx="239" formatCode="0%">
                  <c:v>0</c:v>
                </c:pt>
                <c:pt idx="240" formatCode="0%">
                  <c:v>0</c:v>
                </c:pt>
                <c:pt idx="241" formatCode="0%">
                  <c:v>0</c:v>
                </c:pt>
                <c:pt idx="242" formatCode="0%">
                  <c:v>0</c:v>
                </c:pt>
                <c:pt idx="243" formatCode="0%">
                  <c:v>0</c:v>
                </c:pt>
                <c:pt idx="244" formatCode="0%">
                  <c:v>0</c:v>
                </c:pt>
                <c:pt idx="245" formatCode="0%">
                  <c:v>0</c:v>
                </c:pt>
                <c:pt idx="246" formatCode="0%">
                  <c:v>0</c:v>
                </c:pt>
                <c:pt idx="247" formatCode="0%">
                  <c:v>0</c:v>
                </c:pt>
                <c:pt idx="248" formatCode="0%">
                  <c:v>0</c:v>
                </c:pt>
                <c:pt idx="249" formatCode="0%">
                  <c:v>0</c:v>
                </c:pt>
                <c:pt idx="250" formatCode="0%">
                  <c:v>0</c:v>
                </c:pt>
                <c:pt idx="251" formatCode="0%">
                  <c:v>0</c:v>
                </c:pt>
                <c:pt idx="252" formatCode="0%">
                  <c:v>0</c:v>
                </c:pt>
                <c:pt idx="253" formatCode="0%">
                  <c:v>0</c:v>
                </c:pt>
                <c:pt idx="254" formatCode="0%">
                  <c:v>0</c:v>
                </c:pt>
                <c:pt idx="255" formatCode="0%">
                  <c:v>0</c:v>
                </c:pt>
                <c:pt idx="256" formatCode="0%">
                  <c:v>0</c:v>
                </c:pt>
                <c:pt idx="257" formatCode="0%">
                  <c:v>0</c:v>
                </c:pt>
                <c:pt idx="258" formatCode="0%">
                  <c:v>0</c:v>
                </c:pt>
                <c:pt idx="259" formatCode="0%">
                  <c:v>0</c:v>
                </c:pt>
                <c:pt idx="260" formatCode="0%">
                  <c:v>0</c:v>
                </c:pt>
                <c:pt idx="261" formatCode="0%">
                  <c:v>0</c:v>
                </c:pt>
                <c:pt idx="262" formatCode="0%">
                  <c:v>0</c:v>
                </c:pt>
                <c:pt idx="263" formatCode="0%">
                  <c:v>0</c:v>
                </c:pt>
                <c:pt idx="264" formatCode="0%">
                  <c:v>0</c:v>
                </c:pt>
                <c:pt idx="265" formatCode="0%">
                  <c:v>0</c:v>
                </c:pt>
                <c:pt idx="266" formatCode="0%">
                  <c:v>0</c:v>
                </c:pt>
                <c:pt idx="267" formatCode="0%">
                  <c:v>0</c:v>
                </c:pt>
                <c:pt idx="268" formatCode="0%">
                  <c:v>0</c:v>
                </c:pt>
                <c:pt idx="269" formatCode="0%">
                  <c:v>0</c:v>
                </c:pt>
                <c:pt idx="270" formatCode="0%">
                  <c:v>0</c:v>
                </c:pt>
                <c:pt idx="271" formatCode="0%">
                  <c:v>0</c:v>
                </c:pt>
                <c:pt idx="272" formatCode="0%">
                  <c:v>0</c:v>
                </c:pt>
                <c:pt idx="273" formatCode="0%">
                  <c:v>0</c:v>
                </c:pt>
                <c:pt idx="274" formatCode="0%">
                  <c:v>0</c:v>
                </c:pt>
                <c:pt idx="275" formatCode="0%">
                  <c:v>0</c:v>
                </c:pt>
                <c:pt idx="276" formatCode="0%">
                  <c:v>0</c:v>
                </c:pt>
                <c:pt idx="277" formatCode="0%">
                  <c:v>0</c:v>
                </c:pt>
                <c:pt idx="278" formatCode="0%">
                  <c:v>0</c:v>
                </c:pt>
                <c:pt idx="279" formatCode="0%">
                  <c:v>0</c:v>
                </c:pt>
                <c:pt idx="280" formatCode="0%">
                  <c:v>0</c:v>
                </c:pt>
                <c:pt idx="281" formatCode="0%">
                  <c:v>0</c:v>
                </c:pt>
                <c:pt idx="282" formatCode="0%">
                  <c:v>0</c:v>
                </c:pt>
                <c:pt idx="283" formatCode="0%">
                  <c:v>0</c:v>
                </c:pt>
                <c:pt idx="284" formatCode="0%">
                  <c:v>0</c:v>
                </c:pt>
                <c:pt idx="285" formatCode="0%">
                  <c:v>0</c:v>
                </c:pt>
                <c:pt idx="286" formatCode="0%">
                  <c:v>0</c:v>
                </c:pt>
                <c:pt idx="287" formatCode="0%">
                  <c:v>0</c:v>
                </c:pt>
                <c:pt idx="288" formatCode="0%">
                  <c:v>0</c:v>
                </c:pt>
                <c:pt idx="289" formatCode="0%">
                  <c:v>0</c:v>
                </c:pt>
                <c:pt idx="290" formatCode="0%">
                  <c:v>0</c:v>
                </c:pt>
                <c:pt idx="291" formatCode="0%">
                  <c:v>0</c:v>
                </c:pt>
                <c:pt idx="292" formatCode="0%">
                  <c:v>0</c:v>
                </c:pt>
                <c:pt idx="293" formatCode="0%">
                  <c:v>0</c:v>
                </c:pt>
                <c:pt idx="294" formatCode="0%">
                  <c:v>0</c:v>
                </c:pt>
                <c:pt idx="295" formatCode="0%">
                  <c:v>0</c:v>
                </c:pt>
                <c:pt idx="296" formatCode="0%">
                  <c:v>0</c:v>
                </c:pt>
                <c:pt idx="297" formatCode="0%">
                  <c:v>0</c:v>
                </c:pt>
                <c:pt idx="298" formatCode="0%">
                  <c:v>0</c:v>
                </c:pt>
                <c:pt idx="299" formatCode="0%">
                  <c:v>0</c:v>
                </c:pt>
                <c:pt idx="300" formatCode="0%">
                  <c:v>0</c:v>
                </c:pt>
                <c:pt idx="301" formatCode="0%">
                  <c:v>0</c:v>
                </c:pt>
                <c:pt idx="302" formatCode="0%">
                  <c:v>0</c:v>
                </c:pt>
                <c:pt idx="303" formatCode="0%">
                  <c:v>0</c:v>
                </c:pt>
                <c:pt idx="304" formatCode="0%">
                  <c:v>0</c:v>
                </c:pt>
                <c:pt idx="305" formatCode="0%">
                  <c:v>0</c:v>
                </c:pt>
                <c:pt idx="306" formatCode="0%">
                  <c:v>0</c:v>
                </c:pt>
                <c:pt idx="307" formatCode="0%">
                  <c:v>0</c:v>
                </c:pt>
                <c:pt idx="308" formatCode="0%">
                  <c:v>0</c:v>
                </c:pt>
                <c:pt idx="309" formatCode="0%">
                  <c:v>0</c:v>
                </c:pt>
                <c:pt idx="310" formatCode="0%">
                  <c:v>0</c:v>
                </c:pt>
                <c:pt idx="311" formatCode="0%">
                  <c:v>0</c:v>
                </c:pt>
                <c:pt idx="312" formatCode="0%">
                  <c:v>0</c:v>
                </c:pt>
                <c:pt idx="313" formatCode="0%">
                  <c:v>0</c:v>
                </c:pt>
                <c:pt idx="314" formatCode="0%">
                  <c:v>0</c:v>
                </c:pt>
                <c:pt idx="315" formatCode="0%">
                  <c:v>0</c:v>
                </c:pt>
                <c:pt idx="316" formatCode="0%">
                  <c:v>0.68787899999999991</c:v>
                </c:pt>
                <c:pt idx="317" formatCode="0%">
                  <c:v>0</c:v>
                </c:pt>
                <c:pt idx="318" formatCode="0%">
                  <c:v>0</c:v>
                </c:pt>
                <c:pt idx="319" formatCode="0%">
                  <c:v>0</c:v>
                </c:pt>
                <c:pt idx="320" formatCode="0%">
                  <c:v>0</c:v>
                </c:pt>
                <c:pt idx="321" formatCode="0%">
                  <c:v>0</c:v>
                </c:pt>
                <c:pt idx="322" formatCode="0%">
                  <c:v>0</c:v>
                </c:pt>
                <c:pt idx="323" formatCode="0%">
                  <c:v>0</c:v>
                </c:pt>
                <c:pt idx="324" formatCode="0%">
                  <c:v>0</c:v>
                </c:pt>
                <c:pt idx="325" formatCode="0%">
                  <c:v>0</c:v>
                </c:pt>
                <c:pt idx="326" formatCode="0%">
                  <c:v>0</c:v>
                </c:pt>
                <c:pt idx="327" formatCode="0%">
                  <c:v>0</c:v>
                </c:pt>
                <c:pt idx="328" formatCode="0%">
                  <c:v>0</c:v>
                </c:pt>
                <c:pt idx="329" formatCode="0%">
                  <c:v>0</c:v>
                </c:pt>
                <c:pt idx="330" formatCode="0%">
                  <c:v>0</c:v>
                </c:pt>
                <c:pt idx="331" formatCode="0%">
                  <c:v>0</c:v>
                </c:pt>
                <c:pt idx="332" formatCode="0%">
                  <c:v>0</c:v>
                </c:pt>
                <c:pt idx="333" formatCode="0%">
                  <c:v>0</c:v>
                </c:pt>
                <c:pt idx="334" formatCode="0%">
                  <c:v>0</c:v>
                </c:pt>
                <c:pt idx="335" formatCode="0%">
                  <c:v>0</c:v>
                </c:pt>
                <c:pt idx="336" formatCode="0%">
                  <c:v>0</c:v>
                </c:pt>
                <c:pt idx="337" formatCode="0%">
                  <c:v>0</c:v>
                </c:pt>
                <c:pt idx="338" formatCode="0%">
                  <c:v>0</c:v>
                </c:pt>
                <c:pt idx="339" formatCode="0%">
                  <c:v>0</c:v>
                </c:pt>
                <c:pt idx="340" formatCode="0%">
                  <c:v>0</c:v>
                </c:pt>
                <c:pt idx="341" formatCode="0%">
                  <c:v>0</c:v>
                </c:pt>
                <c:pt idx="342" formatCode="0%">
                  <c:v>0</c:v>
                </c:pt>
                <c:pt idx="343" formatCode="0%">
                  <c:v>0</c:v>
                </c:pt>
                <c:pt idx="344" formatCode="0%">
                  <c:v>0</c:v>
                </c:pt>
                <c:pt idx="345" formatCode="0%">
                  <c:v>0</c:v>
                </c:pt>
                <c:pt idx="346" formatCode="0%">
                  <c:v>0</c:v>
                </c:pt>
                <c:pt idx="347" formatCode="0%">
                  <c:v>0</c:v>
                </c:pt>
                <c:pt idx="348" formatCode="0%">
                  <c:v>0</c:v>
                </c:pt>
                <c:pt idx="349" formatCode="0%">
                  <c:v>0</c:v>
                </c:pt>
                <c:pt idx="350" formatCode="0%">
                  <c:v>0</c:v>
                </c:pt>
                <c:pt idx="351" formatCode="0%">
                  <c:v>0</c:v>
                </c:pt>
                <c:pt idx="352" formatCode="0%">
                  <c:v>0</c:v>
                </c:pt>
                <c:pt idx="353" formatCode="0%">
                  <c:v>0</c:v>
                </c:pt>
                <c:pt idx="354" formatCode="0%">
                  <c:v>0</c:v>
                </c:pt>
                <c:pt idx="355" formatCode="0%">
                  <c:v>0</c:v>
                </c:pt>
                <c:pt idx="356" formatCode="0%">
                  <c:v>0</c:v>
                </c:pt>
                <c:pt idx="357" formatCode="0%">
                  <c:v>0</c:v>
                </c:pt>
                <c:pt idx="358" formatCode="0%">
                  <c:v>0</c:v>
                </c:pt>
                <c:pt idx="359" formatCode="0%">
                  <c:v>0</c:v>
                </c:pt>
                <c:pt idx="360" formatCode="0%">
                  <c:v>0</c:v>
                </c:pt>
                <c:pt idx="361" formatCode="0%">
                  <c:v>0</c:v>
                </c:pt>
                <c:pt idx="362" formatCode="0%">
                  <c:v>0</c:v>
                </c:pt>
                <c:pt idx="363" formatCode="0%">
                  <c:v>0</c:v>
                </c:pt>
                <c:pt idx="364" formatCode="0%">
                  <c:v>0</c:v>
                </c:pt>
                <c:pt idx="365" formatCode="0%">
                  <c:v>0</c:v>
                </c:pt>
                <c:pt idx="366" formatCode="0%">
                  <c:v>0</c:v>
                </c:pt>
                <c:pt idx="367" formatCode="0%">
                  <c:v>0</c:v>
                </c:pt>
                <c:pt idx="368" formatCode="0%">
                  <c:v>0</c:v>
                </c:pt>
                <c:pt idx="369" formatCode="0%">
                  <c:v>0</c:v>
                </c:pt>
                <c:pt idx="370" formatCode="0%">
                  <c:v>0</c:v>
                </c:pt>
                <c:pt idx="371" formatCode="0%">
                  <c:v>0</c:v>
                </c:pt>
                <c:pt idx="372" formatCode="0%">
                  <c:v>0</c:v>
                </c:pt>
                <c:pt idx="373" formatCode="0%">
                  <c:v>0</c:v>
                </c:pt>
                <c:pt idx="374" formatCode="0%">
                  <c:v>0</c:v>
                </c:pt>
                <c:pt idx="375" formatCode="0%">
                  <c:v>0</c:v>
                </c:pt>
                <c:pt idx="376" formatCode="0%">
                  <c:v>0</c:v>
                </c:pt>
                <c:pt idx="377" formatCode="0%">
                  <c:v>0</c:v>
                </c:pt>
                <c:pt idx="378" formatCode="0%">
                  <c:v>0</c:v>
                </c:pt>
                <c:pt idx="379" formatCode="0%">
                  <c:v>0</c:v>
                </c:pt>
                <c:pt idx="380" formatCode="0%">
                  <c:v>0</c:v>
                </c:pt>
                <c:pt idx="381" formatCode="0%">
                  <c:v>0</c:v>
                </c:pt>
                <c:pt idx="382" formatCode="0%">
                  <c:v>0</c:v>
                </c:pt>
                <c:pt idx="383" formatCode="0%">
                  <c:v>0</c:v>
                </c:pt>
                <c:pt idx="384" formatCode="0%">
                  <c:v>0</c:v>
                </c:pt>
                <c:pt idx="385" formatCode="0%">
                  <c:v>0</c:v>
                </c:pt>
                <c:pt idx="386" formatCode="0%">
                  <c:v>0</c:v>
                </c:pt>
                <c:pt idx="387" formatCode="0%">
                  <c:v>0</c:v>
                </c:pt>
                <c:pt idx="388" formatCode="0%">
                  <c:v>0</c:v>
                </c:pt>
                <c:pt idx="389" formatCode="0%">
                  <c:v>0</c:v>
                </c:pt>
                <c:pt idx="390" formatCode="0%">
                  <c:v>0</c:v>
                </c:pt>
                <c:pt idx="391" formatCode="0%">
                  <c:v>0</c:v>
                </c:pt>
                <c:pt idx="392" formatCode="0%">
                  <c:v>0</c:v>
                </c:pt>
                <c:pt idx="393" formatCode="0%">
                  <c:v>0</c:v>
                </c:pt>
                <c:pt idx="394" formatCode="0%">
                  <c:v>0</c:v>
                </c:pt>
                <c:pt idx="395" formatCode="0%">
                  <c:v>0</c:v>
                </c:pt>
                <c:pt idx="396" formatCode="0%">
                  <c:v>0</c:v>
                </c:pt>
                <c:pt idx="397" formatCode="0%">
                  <c:v>0</c:v>
                </c:pt>
                <c:pt idx="398" formatCode="0%">
                  <c:v>5.2205650000000006</c:v>
                </c:pt>
                <c:pt idx="399" formatCode="0%">
                  <c:v>0</c:v>
                </c:pt>
                <c:pt idx="400" formatCode="0%">
                  <c:v>0</c:v>
                </c:pt>
                <c:pt idx="401" formatCode="0%">
                  <c:v>0</c:v>
                </c:pt>
                <c:pt idx="402" formatCode="0%">
                  <c:v>0</c:v>
                </c:pt>
                <c:pt idx="403" formatCode="0%">
                  <c:v>0</c:v>
                </c:pt>
                <c:pt idx="404" formatCode="0%">
                  <c:v>0</c:v>
                </c:pt>
                <c:pt idx="405" formatCode="0%">
                  <c:v>0</c:v>
                </c:pt>
                <c:pt idx="406" formatCode="0%">
                  <c:v>0</c:v>
                </c:pt>
                <c:pt idx="407" formatCode="0%">
                  <c:v>0</c:v>
                </c:pt>
                <c:pt idx="408" formatCode="0%">
                  <c:v>0</c:v>
                </c:pt>
                <c:pt idx="409" formatCode="0%">
                  <c:v>0</c:v>
                </c:pt>
                <c:pt idx="410" formatCode="0%">
                  <c:v>0</c:v>
                </c:pt>
                <c:pt idx="411" formatCode="0%">
                  <c:v>0</c:v>
                </c:pt>
                <c:pt idx="412" formatCode="0%">
                  <c:v>0</c:v>
                </c:pt>
                <c:pt idx="413" formatCode="0%">
                  <c:v>0</c:v>
                </c:pt>
                <c:pt idx="414" formatCode="0%">
                  <c:v>0</c:v>
                </c:pt>
                <c:pt idx="415" formatCode="0%">
                  <c:v>0</c:v>
                </c:pt>
                <c:pt idx="416" formatCode="0%">
                  <c:v>0</c:v>
                </c:pt>
                <c:pt idx="417" formatCode="0%">
                  <c:v>0</c:v>
                </c:pt>
                <c:pt idx="418" formatCode="0%">
                  <c:v>0</c:v>
                </c:pt>
                <c:pt idx="419" formatCode="0%">
                  <c:v>0</c:v>
                </c:pt>
                <c:pt idx="420" formatCode="0%">
                  <c:v>0</c:v>
                </c:pt>
                <c:pt idx="421" formatCode="0%">
                  <c:v>0</c:v>
                </c:pt>
                <c:pt idx="422" formatCode="0%">
                  <c:v>0</c:v>
                </c:pt>
                <c:pt idx="423" formatCode="0%">
                  <c:v>0</c:v>
                </c:pt>
                <c:pt idx="424" formatCode="0%">
                  <c:v>0</c:v>
                </c:pt>
                <c:pt idx="425" formatCode="0%">
                  <c:v>0</c:v>
                </c:pt>
                <c:pt idx="426" formatCode="0%">
                  <c:v>0</c:v>
                </c:pt>
                <c:pt idx="427" formatCode="0%">
                  <c:v>0</c:v>
                </c:pt>
                <c:pt idx="428" formatCode="0%">
                  <c:v>0</c:v>
                </c:pt>
                <c:pt idx="429" formatCode="0%">
                  <c:v>0</c:v>
                </c:pt>
                <c:pt idx="430" formatCode="0%">
                  <c:v>0</c:v>
                </c:pt>
                <c:pt idx="431" formatCode="0%">
                  <c:v>0</c:v>
                </c:pt>
                <c:pt idx="432" formatCode="0%">
                  <c:v>0</c:v>
                </c:pt>
                <c:pt idx="433" formatCode="0%">
                  <c:v>0</c:v>
                </c:pt>
                <c:pt idx="434" formatCode="0%">
                  <c:v>0</c:v>
                </c:pt>
                <c:pt idx="435" formatCode="0%">
                  <c:v>0</c:v>
                </c:pt>
                <c:pt idx="436" formatCode="0%">
                  <c:v>0</c:v>
                </c:pt>
                <c:pt idx="437" formatCode="0%">
                  <c:v>0</c:v>
                </c:pt>
                <c:pt idx="438" formatCode="0%">
                  <c:v>0</c:v>
                </c:pt>
                <c:pt idx="439" formatCode="0%">
                  <c:v>0</c:v>
                </c:pt>
                <c:pt idx="440" formatCode="0%">
                  <c:v>0</c:v>
                </c:pt>
                <c:pt idx="441" formatCode="0%">
                  <c:v>0</c:v>
                </c:pt>
                <c:pt idx="442" formatCode="0%">
                  <c:v>0</c:v>
                </c:pt>
                <c:pt idx="443" formatCode="0%">
                  <c:v>0</c:v>
                </c:pt>
                <c:pt idx="444" formatCode="0%">
                  <c:v>0</c:v>
                </c:pt>
                <c:pt idx="445" formatCode="0%">
                  <c:v>0</c:v>
                </c:pt>
                <c:pt idx="446" formatCode="0%">
                  <c:v>0</c:v>
                </c:pt>
                <c:pt idx="447" formatCode="0%">
                  <c:v>0</c:v>
                </c:pt>
                <c:pt idx="448" formatCode="0%">
                  <c:v>0</c:v>
                </c:pt>
                <c:pt idx="449" formatCode="0%">
                  <c:v>0</c:v>
                </c:pt>
                <c:pt idx="450" formatCode="0%">
                  <c:v>0</c:v>
                </c:pt>
                <c:pt idx="451" formatCode="0%">
                  <c:v>0</c:v>
                </c:pt>
                <c:pt idx="452" formatCode="0%">
                  <c:v>0</c:v>
                </c:pt>
                <c:pt idx="453" formatCode="0%">
                  <c:v>0.92562900000000004</c:v>
                </c:pt>
                <c:pt idx="454" formatCode="0%">
                  <c:v>0</c:v>
                </c:pt>
                <c:pt idx="455" formatCode="0%">
                  <c:v>0</c:v>
                </c:pt>
                <c:pt idx="456" formatCode="0%">
                  <c:v>0</c:v>
                </c:pt>
                <c:pt idx="457" formatCode="0%">
                  <c:v>0</c:v>
                </c:pt>
                <c:pt idx="458" formatCode="0%">
                  <c:v>0</c:v>
                </c:pt>
                <c:pt idx="459" formatCode="0%">
                  <c:v>0</c:v>
                </c:pt>
                <c:pt idx="460" formatCode="0%">
                  <c:v>0</c:v>
                </c:pt>
                <c:pt idx="461" formatCode="0%">
                  <c:v>0</c:v>
                </c:pt>
                <c:pt idx="462" formatCode="0%">
                  <c:v>0</c:v>
                </c:pt>
                <c:pt idx="463" formatCode="0%">
                  <c:v>0</c:v>
                </c:pt>
                <c:pt idx="464" formatCode="0%">
                  <c:v>0</c:v>
                </c:pt>
                <c:pt idx="465" formatCode="0%">
                  <c:v>0</c:v>
                </c:pt>
                <c:pt idx="466" formatCode="0%">
                  <c:v>0</c:v>
                </c:pt>
                <c:pt idx="467" formatCode="0%">
                  <c:v>0</c:v>
                </c:pt>
                <c:pt idx="468" formatCode="0%">
                  <c:v>0</c:v>
                </c:pt>
                <c:pt idx="469" formatCode="0%">
                  <c:v>0</c:v>
                </c:pt>
                <c:pt idx="470" formatCode="0%">
                  <c:v>0</c:v>
                </c:pt>
                <c:pt idx="471" formatCode="0%">
                  <c:v>0</c:v>
                </c:pt>
                <c:pt idx="472" formatCode="0%">
                  <c:v>0</c:v>
                </c:pt>
                <c:pt idx="473" formatCode="0%">
                  <c:v>0</c:v>
                </c:pt>
                <c:pt idx="474" formatCode="0%">
                  <c:v>0</c:v>
                </c:pt>
                <c:pt idx="475" formatCode="0%">
                  <c:v>0</c:v>
                </c:pt>
                <c:pt idx="476" formatCode="0%">
                  <c:v>0</c:v>
                </c:pt>
                <c:pt idx="477" formatCode="0%">
                  <c:v>0</c:v>
                </c:pt>
                <c:pt idx="478" formatCode="0%">
                  <c:v>0</c:v>
                </c:pt>
                <c:pt idx="479" formatCode="0%">
                  <c:v>0</c:v>
                </c:pt>
                <c:pt idx="480" formatCode="0%">
                  <c:v>0</c:v>
                </c:pt>
                <c:pt idx="481" formatCode="0%">
                  <c:v>0</c:v>
                </c:pt>
                <c:pt idx="482" formatCode="0%">
                  <c:v>0</c:v>
                </c:pt>
                <c:pt idx="483" formatCode="0%">
                  <c:v>0</c:v>
                </c:pt>
                <c:pt idx="484" formatCode="0%">
                  <c:v>0</c:v>
                </c:pt>
                <c:pt idx="485" formatCode="0%">
                  <c:v>0</c:v>
                </c:pt>
                <c:pt idx="486" formatCode="0%">
                  <c:v>0</c:v>
                </c:pt>
                <c:pt idx="487" formatCode="0%">
                  <c:v>0</c:v>
                </c:pt>
                <c:pt idx="488" formatCode="0%">
                  <c:v>0</c:v>
                </c:pt>
                <c:pt idx="489" formatCode="0%">
                  <c:v>0</c:v>
                </c:pt>
                <c:pt idx="490" formatCode="0%">
                  <c:v>0</c:v>
                </c:pt>
                <c:pt idx="491" formatCode="0%">
                  <c:v>0</c:v>
                </c:pt>
                <c:pt idx="492" formatCode="0%">
                  <c:v>0</c:v>
                </c:pt>
                <c:pt idx="493" formatCode="0%">
                  <c:v>0</c:v>
                </c:pt>
                <c:pt idx="494" formatCode="0%">
                  <c:v>0</c:v>
                </c:pt>
                <c:pt idx="495" formatCode="0%">
                  <c:v>0</c:v>
                </c:pt>
                <c:pt idx="496" formatCode="0%">
                  <c:v>0</c:v>
                </c:pt>
                <c:pt idx="497" formatCode="0%">
                  <c:v>0</c:v>
                </c:pt>
                <c:pt idx="498" formatCode="0%">
                  <c:v>0</c:v>
                </c:pt>
                <c:pt idx="499" formatCode="0%">
                  <c:v>0</c:v>
                </c:pt>
                <c:pt idx="500" formatCode="0%">
                  <c:v>0</c:v>
                </c:pt>
                <c:pt idx="501" formatCode="0%">
                  <c:v>0</c:v>
                </c:pt>
                <c:pt idx="502" formatCode="0%">
                  <c:v>0</c:v>
                </c:pt>
                <c:pt idx="503" formatCode="0%">
                  <c:v>0</c:v>
                </c:pt>
                <c:pt idx="504" formatCode="0%">
                  <c:v>0</c:v>
                </c:pt>
                <c:pt idx="505" formatCode="0%">
                  <c:v>0</c:v>
                </c:pt>
                <c:pt idx="506" formatCode="0%">
                  <c:v>0</c:v>
                </c:pt>
                <c:pt idx="507" formatCode="0%">
                  <c:v>0</c:v>
                </c:pt>
                <c:pt idx="508" formatCode="0%">
                  <c:v>0</c:v>
                </c:pt>
                <c:pt idx="509" formatCode="0%">
                  <c:v>0</c:v>
                </c:pt>
                <c:pt idx="510" formatCode="0%">
                  <c:v>0</c:v>
                </c:pt>
                <c:pt idx="511" formatCode="0%">
                  <c:v>0</c:v>
                </c:pt>
                <c:pt idx="512" formatCode="0%">
                  <c:v>0</c:v>
                </c:pt>
                <c:pt idx="513" formatCode="0%">
                  <c:v>0</c:v>
                </c:pt>
                <c:pt idx="514" formatCode="0%">
                  <c:v>0</c:v>
                </c:pt>
                <c:pt idx="515" formatCode="0%">
                  <c:v>0</c:v>
                </c:pt>
                <c:pt idx="516" formatCode="0%">
                  <c:v>0</c:v>
                </c:pt>
                <c:pt idx="517" formatCode="0%">
                  <c:v>0</c:v>
                </c:pt>
                <c:pt idx="518" formatCode="0%">
                  <c:v>0</c:v>
                </c:pt>
                <c:pt idx="519" formatCode="0%">
                  <c:v>0</c:v>
                </c:pt>
                <c:pt idx="520" formatCode="0%">
                  <c:v>0</c:v>
                </c:pt>
                <c:pt idx="521" formatCode="0%">
                  <c:v>0</c:v>
                </c:pt>
                <c:pt idx="522" formatCode="0%">
                  <c:v>0</c:v>
                </c:pt>
                <c:pt idx="523" formatCode="0%">
                  <c:v>0</c:v>
                </c:pt>
                <c:pt idx="524" formatCode="0%">
                  <c:v>0</c:v>
                </c:pt>
                <c:pt idx="525" formatCode="0%">
                  <c:v>0</c:v>
                </c:pt>
                <c:pt idx="526" formatCode="0%">
                  <c:v>0</c:v>
                </c:pt>
                <c:pt idx="527" formatCode="0%">
                  <c:v>0</c:v>
                </c:pt>
                <c:pt idx="528" formatCode="0%">
                  <c:v>0</c:v>
                </c:pt>
                <c:pt idx="529" formatCode="0%">
                  <c:v>0</c:v>
                </c:pt>
                <c:pt idx="530" formatCode="0%">
                  <c:v>0</c:v>
                </c:pt>
                <c:pt idx="531" formatCode="0%">
                  <c:v>0</c:v>
                </c:pt>
                <c:pt idx="532" formatCode="0%">
                  <c:v>0</c:v>
                </c:pt>
                <c:pt idx="533" formatCode="0%">
                  <c:v>0</c:v>
                </c:pt>
                <c:pt idx="534" formatCode="0%">
                  <c:v>0</c:v>
                </c:pt>
                <c:pt idx="535" formatCode="0%">
                  <c:v>0</c:v>
                </c:pt>
                <c:pt idx="536" formatCode="0%">
                  <c:v>0</c:v>
                </c:pt>
                <c:pt idx="537" formatCode="0%">
                  <c:v>0</c:v>
                </c:pt>
                <c:pt idx="538" formatCode="0%">
                  <c:v>0</c:v>
                </c:pt>
                <c:pt idx="539" formatCode="0%">
                  <c:v>0</c:v>
                </c:pt>
                <c:pt idx="540" formatCode="0%">
                  <c:v>0</c:v>
                </c:pt>
                <c:pt idx="541" formatCode="0%">
                  <c:v>0</c:v>
                </c:pt>
                <c:pt idx="542" formatCode="0%">
                  <c:v>0</c:v>
                </c:pt>
                <c:pt idx="543" formatCode="0%">
                  <c:v>0</c:v>
                </c:pt>
                <c:pt idx="544" formatCode="0%">
                  <c:v>0</c:v>
                </c:pt>
                <c:pt idx="545" formatCode="0%">
                  <c:v>0</c:v>
                </c:pt>
                <c:pt idx="546" formatCode="0%">
                  <c:v>0</c:v>
                </c:pt>
                <c:pt idx="547" formatCode="0%">
                  <c:v>0</c:v>
                </c:pt>
                <c:pt idx="548" formatCode="0%">
                  <c:v>0</c:v>
                </c:pt>
                <c:pt idx="549" formatCode="0%">
                  <c:v>0</c:v>
                </c:pt>
                <c:pt idx="550" formatCode="0%">
                  <c:v>0</c:v>
                </c:pt>
                <c:pt idx="551" formatCode="0%">
                  <c:v>0</c:v>
                </c:pt>
                <c:pt idx="552" formatCode="0%">
                  <c:v>0</c:v>
                </c:pt>
                <c:pt idx="553" formatCode="0%">
                  <c:v>0</c:v>
                </c:pt>
                <c:pt idx="554" formatCode="0%">
                  <c:v>0</c:v>
                </c:pt>
                <c:pt idx="555" formatCode="0%">
                  <c:v>0</c:v>
                </c:pt>
                <c:pt idx="556" formatCode="0%">
                  <c:v>0</c:v>
                </c:pt>
                <c:pt idx="557" formatCode="0%">
                  <c:v>0</c:v>
                </c:pt>
                <c:pt idx="558" formatCode="0%">
                  <c:v>0</c:v>
                </c:pt>
                <c:pt idx="559" formatCode="0%">
                  <c:v>0</c:v>
                </c:pt>
                <c:pt idx="560" formatCode="0%">
                  <c:v>0</c:v>
                </c:pt>
                <c:pt idx="561" formatCode="0%">
                  <c:v>0</c:v>
                </c:pt>
                <c:pt idx="562" formatCode="0%">
                  <c:v>0</c:v>
                </c:pt>
                <c:pt idx="563" formatCode="0%">
                  <c:v>0</c:v>
                </c:pt>
                <c:pt idx="564" formatCode="0%">
                  <c:v>0</c:v>
                </c:pt>
                <c:pt idx="565" formatCode="0%">
                  <c:v>0</c:v>
                </c:pt>
                <c:pt idx="566" formatCode="0%">
                  <c:v>0</c:v>
                </c:pt>
                <c:pt idx="567" formatCode="0%">
                  <c:v>0</c:v>
                </c:pt>
                <c:pt idx="568" formatCode="0%">
                  <c:v>0</c:v>
                </c:pt>
                <c:pt idx="569" formatCode="0%">
                  <c:v>0</c:v>
                </c:pt>
                <c:pt idx="570" formatCode="0%">
                  <c:v>0</c:v>
                </c:pt>
                <c:pt idx="571" formatCode="0%">
                  <c:v>0</c:v>
                </c:pt>
                <c:pt idx="572" formatCode="0%">
                  <c:v>0</c:v>
                </c:pt>
                <c:pt idx="573" formatCode="0%">
                  <c:v>0</c:v>
                </c:pt>
                <c:pt idx="574" formatCode="0%">
                  <c:v>0</c:v>
                </c:pt>
                <c:pt idx="575" formatCode="0%">
                  <c:v>0</c:v>
                </c:pt>
                <c:pt idx="576" formatCode="0%">
                  <c:v>0</c:v>
                </c:pt>
                <c:pt idx="577" formatCode="0%">
                  <c:v>0</c:v>
                </c:pt>
                <c:pt idx="578" formatCode="0%">
                  <c:v>0</c:v>
                </c:pt>
                <c:pt idx="579" formatCode="0%">
                  <c:v>0</c:v>
                </c:pt>
                <c:pt idx="580" formatCode="0%">
                  <c:v>0</c:v>
                </c:pt>
                <c:pt idx="581" formatCode="0%">
                  <c:v>0</c:v>
                </c:pt>
                <c:pt idx="582" formatCode="0%">
                  <c:v>0</c:v>
                </c:pt>
                <c:pt idx="583" formatCode="0%">
                  <c:v>0</c:v>
                </c:pt>
                <c:pt idx="584" formatCode="0%">
                  <c:v>0</c:v>
                </c:pt>
                <c:pt idx="585" formatCode="0%">
                  <c:v>0</c:v>
                </c:pt>
                <c:pt idx="586" formatCode="0%">
                  <c:v>0</c:v>
                </c:pt>
                <c:pt idx="587" formatCode="0%">
                  <c:v>0</c:v>
                </c:pt>
                <c:pt idx="588" formatCode="0%">
                  <c:v>0</c:v>
                </c:pt>
                <c:pt idx="589" formatCode="0%">
                  <c:v>0</c:v>
                </c:pt>
                <c:pt idx="590" formatCode="0%">
                  <c:v>0</c:v>
                </c:pt>
                <c:pt idx="591" formatCode="0%">
                  <c:v>0</c:v>
                </c:pt>
                <c:pt idx="592" formatCode="0%">
                  <c:v>0</c:v>
                </c:pt>
                <c:pt idx="593" formatCode="0%">
                  <c:v>0</c:v>
                </c:pt>
                <c:pt idx="594" formatCode="0%">
                  <c:v>0</c:v>
                </c:pt>
                <c:pt idx="595" formatCode="0%">
                  <c:v>0</c:v>
                </c:pt>
                <c:pt idx="596" formatCode="0%">
                  <c:v>0</c:v>
                </c:pt>
                <c:pt idx="597" formatCode="0%">
                  <c:v>0</c:v>
                </c:pt>
                <c:pt idx="598" formatCode="0%">
                  <c:v>0</c:v>
                </c:pt>
                <c:pt idx="599" formatCode="0%">
                  <c:v>0</c:v>
                </c:pt>
                <c:pt idx="600" formatCode="0%">
                  <c:v>0</c:v>
                </c:pt>
                <c:pt idx="601" formatCode="0%">
                  <c:v>0</c:v>
                </c:pt>
                <c:pt idx="602" formatCode="0%">
                  <c:v>0</c:v>
                </c:pt>
                <c:pt idx="603" formatCode="0%">
                  <c:v>0</c:v>
                </c:pt>
                <c:pt idx="604" formatCode="0%">
                  <c:v>0</c:v>
                </c:pt>
                <c:pt idx="605" formatCode="0%">
                  <c:v>0</c:v>
                </c:pt>
                <c:pt idx="606" formatCode="0%">
                  <c:v>0</c:v>
                </c:pt>
                <c:pt idx="607" formatCode="0%">
                  <c:v>0</c:v>
                </c:pt>
                <c:pt idx="608" formatCode="0%">
                  <c:v>0</c:v>
                </c:pt>
                <c:pt idx="609" formatCode="0%">
                  <c:v>0</c:v>
                </c:pt>
                <c:pt idx="610" formatCode="0%">
                  <c:v>0</c:v>
                </c:pt>
                <c:pt idx="611" formatCode="0%">
                  <c:v>0</c:v>
                </c:pt>
                <c:pt idx="612" formatCode="0%">
                  <c:v>0</c:v>
                </c:pt>
                <c:pt idx="613" formatCode="0%">
                  <c:v>0</c:v>
                </c:pt>
                <c:pt idx="614" formatCode="0%">
                  <c:v>0</c:v>
                </c:pt>
                <c:pt idx="615" formatCode="0%">
                  <c:v>0</c:v>
                </c:pt>
                <c:pt idx="616" formatCode="0%">
                  <c:v>0</c:v>
                </c:pt>
                <c:pt idx="617" formatCode="0%">
                  <c:v>0</c:v>
                </c:pt>
                <c:pt idx="618" formatCode="0%">
                  <c:v>0</c:v>
                </c:pt>
                <c:pt idx="619" formatCode="0%">
                  <c:v>0</c:v>
                </c:pt>
                <c:pt idx="620" formatCode="0%">
                  <c:v>0</c:v>
                </c:pt>
                <c:pt idx="621" formatCode="0%">
                  <c:v>0</c:v>
                </c:pt>
                <c:pt idx="622" formatCode="0%">
                  <c:v>0</c:v>
                </c:pt>
                <c:pt idx="623" formatCode="0%">
                  <c:v>0</c:v>
                </c:pt>
                <c:pt idx="624" formatCode="0%">
                  <c:v>0</c:v>
                </c:pt>
                <c:pt idx="625" formatCode="0%">
                  <c:v>0</c:v>
                </c:pt>
                <c:pt idx="626" formatCode="0%">
                  <c:v>0</c:v>
                </c:pt>
                <c:pt idx="627" formatCode="0%">
                  <c:v>0</c:v>
                </c:pt>
                <c:pt idx="628" formatCode="0%">
                  <c:v>0</c:v>
                </c:pt>
                <c:pt idx="629" formatCode="0%">
                  <c:v>0</c:v>
                </c:pt>
                <c:pt idx="630" formatCode="0%">
                  <c:v>0</c:v>
                </c:pt>
                <c:pt idx="631" formatCode="0%">
                  <c:v>0</c:v>
                </c:pt>
                <c:pt idx="632" formatCode="0%">
                  <c:v>0</c:v>
                </c:pt>
                <c:pt idx="633" formatCode="0%">
                  <c:v>0</c:v>
                </c:pt>
                <c:pt idx="634" formatCode="0%">
                  <c:v>0</c:v>
                </c:pt>
                <c:pt idx="635" formatCode="0%">
                  <c:v>0</c:v>
                </c:pt>
                <c:pt idx="636" formatCode="0%">
                  <c:v>0</c:v>
                </c:pt>
                <c:pt idx="637" formatCode="0%">
                  <c:v>0</c:v>
                </c:pt>
                <c:pt idx="638" formatCode="0%">
                  <c:v>0</c:v>
                </c:pt>
                <c:pt idx="639" formatCode="0%">
                  <c:v>0</c:v>
                </c:pt>
                <c:pt idx="640" formatCode="0%">
                  <c:v>0</c:v>
                </c:pt>
                <c:pt idx="641" formatCode="0%">
                  <c:v>0</c:v>
                </c:pt>
                <c:pt idx="642" formatCode="0%">
                  <c:v>0</c:v>
                </c:pt>
                <c:pt idx="643" formatCode="0%">
                  <c:v>0</c:v>
                </c:pt>
                <c:pt idx="644" formatCode="0%">
                  <c:v>0</c:v>
                </c:pt>
                <c:pt idx="645" formatCode="0%">
                  <c:v>0</c:v>
                </c:pt>
                <c:pt idx="646" formatCode="0%">
                  <c:v>0</c:v>
                </c:pt>
                <c:pt idx="647" formatCode="0%">
                  <c:v>0</c:v>
                </c:pt>
                <c:pt idx="648" formatCode="0%">
                  <c:v>0</c:v>
                </c:pt>
                <c:pt idx="649" formatCode="0%">
                  <c:v>0</c:v>
                </c:pt>
                <c:pt idx="650" formatCode="0%">
                  <c:v>0</c:v>
                </c:pt>
                <c:pt idx="651" formatCode="0%">
                  <c:v>0</c:v>
                </c:pt>
                <c:pt idx="652" formatCode="0%">
                  <c:v>0</c:v>
                </c:pt>
                <c:pt idx="653" formatCode="0%">
                  <c:v>0</c:v>
                </c:pt>
                <c:pt idx="654" formatCode="0%">
                  <c:v>0</c:v>
                </c:pt>
                <c:pt idx="655" formatCode="0%">
                  <c:v>0</c:v>
                </c:pt>
                <c:pt idx="656" formatCode="0%">
                  <c:v>0</c:v>
                </c:pt>
                <c:pt idx="657" formatCode="0%">
                  <c:v>0</c:v>
                </c:pt>
                <c:pt idx="658" formatCode="0%">
                  <c:v>0</c:v>
                </c:pt>
                <c:pt idx="659" formatCode="0%">
                  <c:v>0</c:v>
                </c:pt>
                <c:pt idx="660" formatCode="0%">
                  <c:v>0</c:v>
                </c:pt>
                <c:pt idx="661" formatCode="0%">
                  <c:v>0</c:v>
                </c:pt>
                <c:pt idx="662" formatCode="0%">
                  <c:v>0</c:v>
                </c:pt>
                <c:pt idx="663" formatCode="0%">
                  <c:v>0</c:v>
                </c:pt>
                <c:pt idx="664" formatCode="0%">
                  <c:v>0</c:v>
                </c:pt>
                <c:pt idx="665" formatCode="0%">
                  <c:v>0</c:v>
                </c:pt>
                <c:pt idx="666" formatCode="0%">
                  <c:v>0</c:v>
                </c:pt>
                <c:pt idx="667" formatCode="0%">
                  <c:v>0</c:v>
                </c:pt>
                <c:pt idx="668" formatCode="0%">
                  <c:v>0</c:v>
                </c:pt>
                <c:pt idx="669" formatCode="0%">
                  <c:v>0</c:v>
                </c:pt>
                <c:pt idx="670" formatCode="0%">
                  <c:v>0</c:v>
                </c:pt>
                <c:pt idx="671" formatCode="0%">
                  <c:v>0</c:v>
                </c:pt>
                <c:pt idx="672" formatCode="0%">
                  <c:v>0</c:v>
                </c:pt>
                <c:pt idx="673" formatCode="0%">
                  <c:v>0</c:v>
                </c:pt>
                <c:pt idx="674" formatCode="0%">
                  <c:v>0</c:v>
                </c:pt>
                <c:pt idx="675" formatCode="0%">
                  <c:v>1.58263</c:v>
                </c:pt>
                <c:pt idx="676" formatCode="0%">
                  <c:v>0</c:v>
                </c:pt>
                <c:pt idx="677" formatCode="0%">
                  <c:v>0</c:v>
                </c:pt>
                <c:pt idx="678" formatCode="0%">
                  <c:v>0</c:v>
                </c:pt>
                <c:pt idx="679" formatCode="0%">
                  <c:v>0</c:v>
                </c:pt>
                <c:pt idx="680" formatCode="0%">
                  <c:v>0</c:v>
                </c:pt>
                <c:pt idx="681" formatCode="0%">
                  <c:v>0</c:v>
                </c:pt>
                <c:pt idx="682" formatCode="0%">
                  <c:v>0</c:v>
                </c:pt>
                <c:pt idx="683" formatCode="0%">
                  <c:v>0</c:v>
                </c:pt>
                <c:pt idx="684" formatCode="0%">
                  <c:v>0</c:v>
                </c:pt>
                <c:pt idx="685" formatCode="0%">
                  <c:v>0</c:v>
                </c:pt>
                <c:pt idx="686" formatCode="0%">
                  <c:v>0</c:v>
                </c:pt>
                <c:pt idx="687" formatCode="0%">
                  <c:v>0</c:v>
                </c:pt>
                <c:pt idx="688" formatCode="0%">
                  <c:v>0</c:v>
                </c:pt>
                <c:pt idx="689" formatCode="0%">
                  <c:v>0</c:v>
                </c:pt>
                <c:pt idx="690" formatCode="0%">
                  <c:v>0</c:v>
                </c:pt>
                <c:pt idx="691" formatCode="0%">
                  <c:v>0</c:v>
                </c:pt>
                <c:pt idx="692" formatCode="0%">
                  <c:v>0</c:v>
                </c:pt>
                <c:pt idx="693" formatCode="0%">
                  <c:v>0</c:v>
                </c:pt>
                <c:pt idx="694" formatCode="0%">
                  <c:v>0</c:v>
                </c:pt>
                <c:pt idx="695" formatCode="0%">
                  <c:v>0</c:v>
                </c:pt>
                <c:pt idx="696" formatCode="0%">
                  <c:v>0</c:v>
                </c:pt>
                <c:pt idx="697" formatCode="0%">
                  <c:v>0</c:v>
                </c:pt>
                <c:pt idx="698" formatCode="0%">
                  <c:v>0</c:v>
                </c:pt>
                <c:pt idx="699" formatCode="0%">
                  <c:v>0</c:v>
                </c:pt>
                <c:pt idx="700" formatCode="0%">
                  <c:v>0</c:v>
                </c:pt>
                <c:pt idx="701" formatCode="0%">
                  <c:v>0</c:v>
                </c:pt>
                <c:pt idx="702" formatCode="0%">
                  <c:v>0</c:v>
                </c:pt>
                <c:pt idx="703" formatCode="0%">
                  <c:v>0</c:v>
                </c:pt>
                <c:pt idx="704" formatCode="0%">
                  <c:v>0</c:v>
                </c:pt>
                <c:pt idx="705" formatCode="0%">
                  <c:v>0</c:v>
                </c:pt>
                <c:pt idx="706" formatCode="0%">
                  <c:v>0</c:v>
                </c:pt>
                <c:pt idx="707" formatCode="0%">
                  <c:v>0</c:v>
                </c:pt>
                <c:pt idx="708" formatCode="0%">
                  <c:v>0</c:v>
                </c:pt>
                <c:pt idx="709" formatCode="0%">
                  <c:v>0</c:v>
                </c:pt>
                <c:pt idx="710" formatCode="0%">
                  <c:v>0</c:v>
                </c:pt>
                <c:pt idx="711" formatCode="0%">
                  <c:v>0</c:v>
                </c:pt>
                <c:pt idx="712" formatCode="0%">
                  <c:v>0</c:v>
                </c:pt>
                <c:pt idx="713" formatCode="0%">
                  <c:v>0</c:v>
                </c:pt>
                <c:pt idx="714" formatCode="0%">
                  <c:v>0</c:v>
                </c:pt>
                <c:pt idx="715" formatCode="0%">
                  <c:v>0</c:v>
                </c:pt>
                <c:pt idx="716" formatCode="0%">
                  <c:v>0</c:v>
                </c:pt>
                <c:pt idx="717" formatCode="0%">
                  <c:v>0</c:v>
                </c:pt>
                <c:pt idx="718" formatCode="0%">
                  <c:v>0</c:v>
                </c:pt>
                <c:pt idx="719" formatCode="0%">
                  <c:v>0</c:v>
                </c:pt>
                <c:pt idx="720" formatCode="0%">
                  <c:v>0</c:v>
                </c:pt>
                <c:pt idx="721" formatCode="0%">
                  <c:v>0</c:v>
                </c:pt>
                <c:pt idx="722" formatCode="0%">
                  <c:v>0</c:v>
                </c:pt>
                <c:pt idx="723" formatCode="0%">
                  <c:v>0</c:v>
                </c:pt>
                <c:pt idx="724" formatCode="0%">
                  <c:v>0</c:v>
                </c:pt>
                <c:pt idx="725" formatCode="0%">
                  <c:v>0</c:v>
                </c:pt>
                <c:pt idx="726" formatCode="0%">
                  <c:v>0</c:v>
                </c:pt>
                <c:pt idx="727" formatCode="0%">
                  <c:v>0</c:v>
                </c:pt>
                <c:pt idx="728" formatCode="0%">
                  <c:v>0</c:v>
                </c:pt>
                <c:pt idx="729" formatCode="0%">
                  <c:v>0</c:v>
                </c:pt>
                <c:pt idx="730" formatCode="0%">
                  <c:v>0</c:v>
                </c:pt>
                <c:pt idx="731" formatCode="0%">
                  <c:v>0</c:v>
                </c:pt>
                <c:pt idx="732" formatCode="0%">
                  <c:v>0</c:v>
                </c:pt>
                <c:pt idx="733" formatCode="0%">
                  <c:v>0</c:v>
                </c:pt>
                <c:pt idx="734" formatCode="0%">
                  <c:v>0</c:v>
                </c:pt>
                <c:pt idx="735" formatCode="0%">
                  <c:v>0</c:v>
                </c:pt>
                <c:pt idx="736" formatCode="0%">
                  <c:v>0</c:v>
                </c:pt>
                <c:pt idx="737" formatCode="0%">
                  <c:v>0</c:v>
                </c:pt>
                <c:pt idx="738" formatCode="0%">
                  <c:v>0</c:v>
                </c:pt>
                <c:pt idx="739" formatCode="0%">
                  <c:v>0</c:v>
                </c:pt>
                <c:pt idx="740" formatCode="0%">
                  <c:v>0</c:v>
                </c:pt>
                <c:pt idx="741" formatCode="0%">
                  <c:v>0</c:v>
                </c:pt>
                <c:pt idx="742" formatCode="0%">
                  <c:v>0</c:v>
                </c:pt>
                <c:pt idx="743" formatCode="0%">
                  <c:v>0</c:v>
                </c:pt>
                <c:pt idx="744" formatCode="0%">
                  <c:v>0</c:v>
                </c:pt>
                <c:pt idx="745" formatCode="0%">
                  <c:v>0</c:v>
                </c:pt>
                <c:pt idx="746" formatCode="0%">
                  <c:v>0</c:v>
                </c:pt>
                <c:pt idx="747" formatCode="0%">
                  <c:v>0</c:v>
                </c:pt>
                <c:pt idx="748" formatCode="0%">
                  <c:v>0</c:v>
                </c:pt>
                <c:pt idx="749" formatCode="0%">
                  <c:v>0</c:v>
                </c:pt>
                <c:pt idx="750" formatCode="0%">
                  <c:v>0</c:v>
                </c:pt>
                <c:pt idx="751" formatCode="0%">
                  <c:v>0</c:v>
                </c:pt>
                <c:pt idx="752" formatCode="0%">
                  <c:v>0</c:v>
                </c:pt>
                <c:pt idx="753" formatCode="0%">
                  <c:v>0</c:v>
                </c:pt>
                <c:pt idx="754" formatCode="0%">
                  <c:v>0</c:v>
                </c:pt>
                <c:pt idx="755" formatCode="0%">
                  <c:v>0</c:v>
                </c:pt>
                <c:pt idx="756" formatCode="0%">
                  <c:v>0</c:v>
                </c:pt>
                <c:pt idx="757" formatCode="0%">
                  <c:v>0</c:v>
                </c:pt>
                <c:pt idx="758" formatCode="0%">
                  <c:v>0</c:v>
                </c:pt>
                <c:pt idx="759" formatCode="0%">
                  <c:v>0</c:v>
                </c:pt>
                <c:pt idx="760" formatCode="0%">
                  <c:v>0</c:v>
                </c:pt>
                <c:pt idx="761" formatCode="0%">
                  <c:v>0</c:v>
                </c:pt>
                <c:pt idx="762" formatCode="0%">
                  <c:v>0</c:v>
                </c:pt>
                <c:pt idx="763" formatCode="0%">
                  <c:v>0</c:v>
                </c:pt>
                <c:pt idx="764" formatCode="0%">
                  <c:v>0</c:v>
                </c:pt>
                <c:pt idx="765" formatCode="0%">
                  <c:v>0</c:v>
                </c:pt>
                <c:pt idx="766" formatCode="0%">
                  <c:v>0</c:v>
                </c:pt>
                <c:pt idx="767" formatCode="0%">
                  <c:v>0</c:v>
                </c:pt>
                <c:pt idx="768" formatCode="0%">
                  <c:v>0</c:v>
                </c:pt>
                <c:pt idx="769" formatCode="0%">
                  <c:v>0</c:v>
                </c:pt>
                <c:pt idx="770" formatCode="0%">
                  <c:v>0</c:v>
                </c:pt>
                <c:pt idx="771" formatCode="0%">
                  <c:v>0</c:v>
                </c:pt>
                <c:pt idx="772" formatCode="0%">
                  <c:v>0</c:v>
                </c:pt>
                <c:pt idx="773" formatCode="0%">
                  <c:v>0</c:v>
                </c:pt>
                <c:pt idx="774" formatCode="0%">
                  <c:v>0</c:v>
                </c:pt>
                <c:pt idx="775" formatCode="0%">
                  <c:v>0</c:v>
                </c:pt>
                <c:pt idx="776" formatCode="0%">
                  <c:v>0</c:v>
                </c:pt>
                <c:pt idx="777" formatCode="0%">
                  <c:v>0</c:v>
                </c:pt>
                <c:pt idx="778" formatCode="0%">
                  <c:v>0</c:v>
                </c:pt>
                <c:pt idx="779" formatCode="0%">
                  <c:v>0</c:v>
                </c:pt>
                <c:pt idx="780" formatCode="0%">
                  <c:v>0</c:v>
                </c:pt>
                <c:pt idx="781" formatCode="0%">
                  <c:v>0</c:v>
                </c:pt>
                <c:pt idx="782" formatCode="0%">
                  <c:v>0</c:v>
                </c:pt>
                <c:pt idx="783" formatCode="0%">
                  <c:v>0</c:v>
                </c:pt>
                <c:pt idx="784" formatCode="0%">
                  <c:v>0</c:v>
                </c:pt>
                <c:pt idx="785" formatCode="0%">
                  <c:v>0</c:v>
                </c:pt>
                <c:pt idx="786" formatCode="0%">
                  <c:v>0</c:v>
                </c:pt>
                <c:pt idx="787" formatCode="0%">
                  <c:v>0</c:v>
                </c:pt>
                <c:pt idx="788" formatCode="0%">
                  <c:v>0</c:v>
                </c:pt>
                <c:pt idx="789" formatCode="0%">
                  <c:v>0</c:v>
                </c:pt>
                <c:pt idx="790" formatCode="0%">
                  <c:v>0</c:v>
                </c:pt>
                <c:pt idx="791" formatCode="0%">
                  <c:v>0</c:v>
                </c:pt>
                <c:pt idx="792" formatCode="0%">
                  <c:v>0</c:v>
                </c:pt>
                <c:pt idx="793" formatCode="0%">
                  <c:v>0</c:v>
                </c:pt>
                <c:pt idx="794" formatCode="0%">
                  <c:v>0</c:v>
                </c:pt>
                <c:pt idx="795" formatCode="0%">
                  <c:v>0</c:v>
                </c:pt>
                <c:pt idx="796" formatCode="0%">
                  <c:v>0</c:v>
                </c:pt>
                <c:pt idx="797" formatCode="0%">
                  <c:v>0</c:v>
                </c:pt>
                <c:pt idx="798" formatCode="0%">
                  <c:v>0</c:v>
                </c:pt>
                <c:pt idx="799" formatCode="0%">
                  <c:v>0</c:v>
                </c:pt>
                <c:pt idx="800" formatCode="0%">
                  <c:v>0</c:v>
                </c:pt>
                <c:pt idx="801" formatCode="0%">
                  <c:v>0</c:v>
                </c:pt>
                <c:pt idx="802" formatCode="0%">
                  <c:v>0</c:v>
                </c:pt>
                <c:pt idx="803" formatCode="0%">
                  <c:v>0</c:v>
                </c:pt>
                <c:pt idx="804" formatCode="0%">
                  <c:v>0</c:v>
                </c:pt>
                <c:pt idx="805" formatCode="0%">
                  <c:v>0</c:v>
                </c:pt>
                <c:pt idx="806" formatCode="0%">
                  <c:v>0</c:v>
                </c:pt>
                <c:pt idx="807" formatCode="0%">
                  <c:v>0</c:v>
                </c:pt>
                <c:pt idx="808" formatCode="0%">
                  <c:v>0</c:v>
                </c:pt>
                <c:pt idx="809" formatCode="0%">
                  <c:v>0</c:v>
                </c:pt>
                <c:pt idx="810" formatCode="0%">
                  <c:v>0</c:v>
                </c:pt>
                <c:pt idx="811" formatCode="0%">
                  <c:v>0</c:v>
                </c:pt>
                <c:pt idx="812" formatCode="0%">
                  <c:v>0</c:v>
                </c:pt>
                <c:pt idx="813" formatCode="0%">
                  <c:v>0</c:v>
                </c:pt>
                <c:pt idx="814" formatCode="0%">
                  <c:v>0</c:v>
                </c:pt>
                <c:pt idx="815" formatCode="0%">
                  <c:v>0</c:v>
                </c:pt>
                <c:pt idx="816" formatCode="0%">
                  <c:v>0</c:v>
                </c:pt>
                <c:pt idx="817" formatCode="0%">
                  <c:v>0</c:v>
                </c:pt>
                <c:pt idx="818" formatCode="0%">
                  <c:v>0</c:v>
                </c:pt>
                <c:pt idx="819" formatCode="0%">
                  <c:v>0</c:v>
                </c:pt>
                <c:pt idx="820" formatCode="0%">
                  <c:v>0</c:v>
                </c:pt>
                <c:pt idx="821" formatCode="0%">
                  <c:v>0</c:v>
                </c:pt>
                <c:pt idx="822" formatCode="0%">
                  <c:v>0</c:v>
                </c:pt>
                <c:pt idx="823" formatCode="0%">
                  <c:v>0</c:v>
                </c:pt>
                <c:pt idx="824" formatCode="0%">
                  <c:v>1.3716300000000001</c:v>
                </c:pt>
                <c:pt idx="825" formatCode="0%">
                  <c:v>0</c:v>
                </c:pt>
                <c:pt idx="826" formatCode="0%">
                  <c:v>0</c:v>
                </c:pt>
                <c:pt idx="827" formatCode="0%">
                  <c:v>0</c:v>
                </c:pt>
                <c:pt idx="828" formatCode="0%">
                  <c:v>0</c:v>
                </c:pt>
                <c:pt idx="829" formatCode="0%">
                  <c:v>0</c:v>
                </c:pt>
                <c:pt idx="830" formatCode="0%">
                  <c:v>0</c:v>
                </c:pt>
                <c:pt idx="831" formatCode="0%">
                  <c:v>0</c:v>
                </c:pt>
                <c:pt idx="832" formatCode="0%">
                  <c:v>0</c:v>
                </c:pt>
                <c:pt idx="833" formatCode="0%">
                  <c:v>0</c:v>
                </c:pt>
                <c:pt idx="834" formatCode="0%">
                  <c:v>0</c:v>
                </c:pt>
                <c:pt idx="835" formatCode="0%">
                  <c:v>0</c:v>
                </c:pt>
                <c:pt idx="836" formatCode="0%">
                  <c:v>0</c:v>
                </c:pt>
                <c:pt idx="837" formatCode="0%">
                  <c:v>0</c:v>
                </c:pt>
                <c:pt idx="838" formatCode="0%">
                  <c:v>0</c:v>
                </c:pt>
                <c:pt idx="839" formatCode="0%">
                  <c:v>0</c:v>
                </c:pt>
                <c:pt idx="840" formatCode="0%">
                  <c:v>0</c:v>
                </c:pt>
                <c:pt idx="841" formatCode="0%">
                  <c:v>0</c:v>
                </c:pt>
                <c:pt idx="842" formatCode="0%">
                  <c:v>0</c:v>
                </c:pt>
                <c:pt idx="843" formatCode="0%">
                  <c:v>0</c:v>
                </c:pt>
                <c:pt idx="844" formatCode="0%">
                  <c:v>0</c:v>
                </c:pt>
                <c:pt idx="845" formatCode="0%">
                  <c:v>0</c:v>
                </c:pt>
                <c:pt idx="846" formatCode="0%">
                  <c:v>0</c:v>
                </c:pt>
                <c:pt idx="847" formatCode="0%">
                  <c:v>0</c:v>
                </c:pt>
                <c:pt idx="848" formatCode="0%">
                  <c:v>0</c:v>
                </c:pt>
                <c:pt idx="849" formatCode="0%">
                  <c:v>0</c:v>
                </c:pt>
                <c:pt idx="850" formatCode="0%">
                  <c:v>0</c:v>
                </c:pt>
                <c:pt idx="851" formatCode="0%">
                  <c:v>0</c:v>
                </c:pt>
                <c:pt idx="852" formatCode="0%">
                  <c:v>0</c:v>
                </c:pt>
                <c:pt idx="853" formatCode="0%">
                  <c:v>0</c:v>
                </c:pt>
                <c:pt idx="854" formatCode="0%">
                  <c:v>0</c:v>
                </c:pt>
                <c:pt idx="855" formatCode="0%">
                  <c:v>0</c:v>
                </c:pt>
                <c:pt idx="856" formatCode="0%">
                  <c:v>0</c:v>
                </c:pt>
                <c:pt idx="857" formatCode="0%">
                  <c:v>0</c:v>
                </c:pt>
                <c:pt idx="858" formatCode="0%">
                  <c:v>0</c:v>
                </c:pt>
                <c:pt idx="859" formatCode="0%">
                  <c:v>0</c:v>
                </c:pt>
                <c:pt idx="860" formatCode="0%">
                  <c:v>0</c:v>
                </c:pt>
                <c:pt idx="861" formatCode="0%">
                  <c:v>0</c:v>
                </c:pt>
                <c:pt idx="862" formatCode="0%">
                  <c:v>0</c:v>
                </c:pt>
                <c:pt idx="863" formatCode="0%">
                  <c:v>0</c:v>
                </c:pt>
                <c:pt idx="864" formatCode="0%">
                  <c:v>0</c:v>
                </c:pt>
                <c:pt idx="865" formatCode="0%">
                  <c:v>0</c:v>
                </c:pt>
                <c:pt idx="866" formatCode="0%">
                  <c:v>0</c:v>
                </c:pt>
                <c:pt idx="867" formatCode="0%">
                  <c:v>0</c:v>
                </c:pt>
                <c:pt idx="868" formatCode="0%">
                  <c:v>0</c:v>
                </c:pt>
                <c:pt idx="869" formatCode="0%">
                  <c:v>0</c:v>
                </c:pt>
                <c:pt idx="870" formatCode="0%">
                  <c:v>0</c:v>
                </c:pt>
                <c:pt idx="871" formatCode="0%">
                  <c:v>0</c:v>
                </c:pt>
                <c:pt idx="872" formatCode="0%">
                  <c:v>0</c:v>
                </c:pt>
                <c:pt idx="873" formatCode="0%">
                  <c:v>0</c:v>
                </c:pt>
                <c:pt idx="874" formatCode="0%">
                  <c:v>0</c:v>
                </c:pt>
                <c:pt idx="875" formatCode="0%">
                  <c:v>0</c:v>
                </c:pt>
                <c:pt idx="876" formatCode="0%">
                  <c:v>0</c:v>
                </c:pt>
                <c:pt idx="877" formatCode="0%">
                  <c:v>0</c:v>
                </c:pt>
                <c:pt idx="878" formatCode="0%">
                  <c:v>0</c:v>
                </c:pt>
                <c:pt idx="879" formatCode="0%">
                  <c:v>0</c:v>
                </c:pt>
                <c:pt idx="880" formatCode="0%">
                  <c:v>0</c:v>
                </c:pt>
                <c:pt idx="881" formatCode="0%">
                  <c:v>0</c:v>
                </c:pt>
                <c:pt idx="882" formatCode="0%">
                  <c:v>0</c:v>
                </c:pt>
                <c:pt idx="883" formatCode="0%">
                  <c:v>0</c:v>
                </c:pt>
                <c:pt idx="884" formatCode="0%">
                  <c:v>0</c:v>
                </c:pt>
                <c:pt idx="885" formatCode="0%">
                  <c:v>0</c:v>
                </c:pt>
                <c:pt idx="886" formatCode="0%">
                  <c:v>0</c:v>
                </c:pt>
                <c:pt idx="887" formatCode="0%">
                  <c:v>0</c:v>
                </c:pt>
                <c:pt idx="888" formatCode="0%">
                  <c:v>0</c:v>
                </c:pt>
                <c:pt idx="889" formatCode="0%">
                  <c:v>0</c:v>
                </c:pt>
                <c:pt idx="890" formatCode="0%">
                  <c:v>0</c:v>
                </c:pt>
                <c:pt idx="891" formatCode="0%">
                  <c:v>0</c:v>
                </c:pt>
                <c:pt idx="892" formatCode="0%">
                  <c:v>0</c:v>
                </c:pt>
                <c:pt idx="893" formatCode="0%">
                  <c:v>0</c:v>
                </c:pt>
                <c:pt idx="894" formatCode="0%">
                  <c:v>0</c:v>
                </c:pt>
                <c:pt idx="895" formatCode="0%">
                  <c:v>0</c:v>
                </c:pt>
                <c:pt idx="896" formatCode="0%">
                  <c:v>0</c:v>
                </c:pt>
                <c:pt idx="897" formatCode="0%">
                  <c:v>0</c:v>
                </c:pt>
                <c:pt idx="898" formatCode="0%">
                  <c:v>0</c:v>
                </c:pt>
                <c:pt idx="899" formatCode="0%">
                  <c:v>0</c:v>
                </c:pt>
                <c:pt idx="900" formatCode="0%">
                  <c:v>0</c:v>
                </c:pt>
                <c:pt idx="901" formatCode="0%">
                  <c:v>0</c:v>
                </c:pt>
                <c:pt idx="902" formatCode="0%">
                  <c:v>0</c:v>
                </c:pt>
                <c:pt idx="903" formatCode="0%">
                  <c:v>0</c:v>
                </c:pt>
                <c:pt idx="904" formatCode="0%">
                  <c:v>0</c:v>
                </c:pt>
                <c:pt idx="905" formatCode="0%">
                  <c:v>0</c:v>
                </c:pt>
                <c:pt idx="906" formatCode="0%">
                  <c:v>0</c:v>
                </c:pt>
                <c:pt idx="907" formatCode="0%">
                  <c:v>0</c:v>
                </c:pt>
                <c:pt idx="908" formatCode="0%">
                  <c:v>0</c:v>
                </c:pt>
                <c:pt idx="909" formatCode="0%">
                  <c:v>0</c:v>
                </c:pt>
                <c:pt idx="910" formatCode="0%">
                  <c:v>0</c:v>
                </c:pt>
                <c:pt idx="911" formatCode="0%">
                  <c:v>0</c:v>
                </c:pt>
                <c:pt idx="912" formatCode="0%">
                  <c:v>0</c:v>
                </c:pt>
                <c:pt idx="913" formatCode="0%">
                  <c:v>0</c:v>
                </c:pt>
                <c:pt idx="914" formatCode="0%">
                  <c:v>0</c:v>
                </c:pt>
                <c:pt idx="915" formatCode="0%">
                  <c:v>0</c:v>
                </c:pt>
                <c:pt idx="916" formatCode="0%">
                  <c:v>0</c:v>
                </c:pt>
                <c:pt idx="917" formatCode="0%">
                  <c:v>0</c:v>
                </c:pt>
                <c:pt idx="918" formatCode="0%">
                  <c:v>0</c:v>
                </c:pt>
                <c:pt idx="919" formatCode="0%">
                  <c:v>0</c:v>
                </c:pt>
                <c:pt idx="920" formatCode="0%">
                  <c:v>0</c:v>
                </c:pt>
                <c:pt idx="921" formatCode="0%">
                  <c:v>0</c:v>
                </c:pt>
                <c:pt idx="922" formatCode="0%">
                  <c:v>0</c:v>
                </c:pt>
                <c:pt idx="923" formatCode="0%">
                  <c:v>0</c:v>
                </c:pt>
                <c:pt idx="924" formatCode="0%">
                  <c:v>0</c:v>
                </c:pt>
                <c:pt idx="925" formatCode="0%">
                  <c:v>0</c:v>
                </c:pt>
                <c:pt idx="926" formatCode="0%">
                  <c:v>0</c:v>
                </c:pt>
                <c:pt idx="927" formatCode="0%">
                  <c:v>0</c:v>
                </c:pt>
                <c:pt idx="928" formatCode="0%">
                  <c:v>0</c:v>
                </c:pt>
                <c:pt idx="929" formatCode="0%">
                  <c:v>0</c:v>
                </c:pt>
                <c:pt idx="930" formatCode="0%">
                  <c:v>0</c:v>
                </c:pt>
                <c:pt idx="931" formatCode="0%">
                  <c:v>0</c:v>
                </c:pt>
                <c:pt idx="932" formatCode="0%">
                  <c:v>0</c:v>
                </c:pt>
                <c:pt idx="933" formatCode="0%">
                  <c:v>0</c:v>
                </c:pt>
                <c:pt idx="934" formatCode="0%">
                  <c:v>0</c:v>
                </c:pt>
                <c:pt idx="935" formatCode="0%">
                  <c:v>0</c:v>
                </c:pt>
                <c:pt idx="936" formatCode="0%">
                  <c:v>0</c:v>
                </c:pt>
                <c:pt idx="937" formatCode="0%">
                  <c:v>0</c:v>
                </c:pt>
                <c:pt idx="938" formatCode="0%">
                  <c:v>0</c:v>
                </c:pt>
                <c:pt idx="939" formatCode="0%">
                  <c:v>0</c:v>
                </c:pt>
                <c:pt idx="940" formatCode="0%">
                  <c:v>0</c:v>
                </c:pt>
                <c:pt idx="941" formatCode="0%">
                  <c:v>0</c:v>
                </c:pt>
                <c:pt idx="942" formatCode="0%">
                  <c:v>0</c:v>
                </c:pt>
                <c:pt idx="943" formatCode="0%">
                  <c:v>0</c:v>
                </c:pt>
                <c:pt idx="944" formatCode="0%">
                  <c:v>0</c:v>
                </c:pt>
                <c:pt idx="945" formatCode="0%">
                  <c:v>0</c:v>
                </c:pt>
                <c:pt idx="946" formatCode="0%">
                  <c:v>0</c:v>
                </c:pt>
                <c:pt idx="947" formatCode="0%">
                  <c:v>0</c:v>
                </c:pt>
                <c:pt idx="948" formatCode="0%">
                  <c:v>0</c:v>
                </c:pt>
                <c:pt idx="949" formatCode="0%">
                  <c:v>0</c:v>
                </c:pt>
                <c:pt idx="950" formatCode="0%">
                  <c:v>0</c:v>
                </c:pt>
                <c:pt idx="951" formatCode="0%">
                  <c:v>0</c:v>
                </c:pt>
                <c:pt idx="952" formatCode="0%">
                  <c:v>0</c:v>
                </c:pt>
                <c:pt idx="953" formatCode="0%">
                  <c:v>0</c:v>
                </c:pt>
                <c:pt idx="954" formatCode="0%">
                  <c:v>0</c:v>
                </c:pt>
                <c:pt idx="955" formatCode="0%">
                  <c:v>0</c:v>
                </c:pt>
                <c:pt idx="956" formatCode="0%">
                  <c:v>0</c:v>
                </c:pt>
                <c:pt idx="957" formatCode="0%">
                  <c:v>0</c:v>
                </c:pt>
                <c:pt idx="958" formatCode="0%">
                  <c:v>0</c:v>
                </c:pt>
                <c:pt idx="959" formatCode="0%">
                  <c:v>0</c:v>
                </c:pt>
                <c:pt idx="960" formatCode="0%">
                  <c:v>0</c:v>
                </c:pt>
                <c:pt idx="961" formatCode="0%">
                  <c:v>0</c:v>
                </c:pt>
                <c:pt idx="962" formatCode="0%">
                  <c:v>0</c:v>
                </c:pt>
                <c:pt idx="963" formatCode="0%">
                  <c:v>0</c:v>
                </c:pt>
                <c:pt idx="964" formatCode="0%">
                  <c:v>0</c:v>
                </c:pt>
                <c:pt idx="965" formatCode="0%">
                  <c:v>0</c:v>
                </c:pt>
                <c:pt idx="966" formatCode="0%">
                  <c:v>0</c:v>
                </c:pt>
                <c:pt idx="967" formatCode="0%">
                  <c:v>0</c:v>
                </c:pt>
                <c:pt idx="968" formatCode="0%">
                  <c:v>0</c:v>
                </c:pt>
                <c:pt idx="969" formatCode="0%">
                  <c:v>0</c:v>
                </c:pt>
                <c:pt idx="970" formatCode="0%">
                  <c:v>0</c:v>
                </c:pt>
                <c:pt idx="971" formatCode="0%">
                  <c:v>0</c:v>
                </c:pt>
                <c:pt idx="972" formatCode="0%">
                  <c:v>0</c:v>
                </c:pt>
                <c:pt idx="973" formatCode="0%">
                  <c:v>0</c:v>
                </c:pt>
                <c:pt idx="974" formatCode="0%">
                  <c:v>0.6975579999999999</c:v>
                </c:pt>
                <c:pt idx="975" formatCode="0%">
                  <c:v>0</c:v>
                </c:pt>
                <c:pt idx="976" formatCode="0%">
                  <c:v>0</c:v>
                </c:pt>
                <c:pt idx="977" formatCode="0%">
                  <c:v>0</c:v>
                </c:pt>
                <c:pt idx="978" formatCode="0%">
                  <c:v>0</c:v>
                </c:pt>
                <c:pt idx="979" formatCode="0%">
                  <c:v>0</c:v>
                </c:pt>
                <c:pt idx="980" formatCode="0%">
                  <c:v>0</c:v>
                </c:pt>
                <c:pt idx="981" formatCode="0%">
                  <c:v>0</c:v>
                </c:pt>
                <c:pt idx="982" formatCode="0%">
                  <c:v>0</c:v>
                </c:pt>
                <c:pt idx="983" formatCode="0%">
                  <c:v>0</c:v>
                </c:pt>
                <c:pt idx="984" formatCode="0%">
                  <c:v>0</c:v>
                </c:pt>
                <c:pt idx="985" formatCode="0%">
                  <c:v>0</c:v>
                </c:pt>
                <c:pt idx="986" formatCode="0%">
                  <c:v>0</c:v>
                </c:pt>
                <c:pt idx="987" formatCode="0%">
                  <c:v>0</c:v>
                </c:pt>
                <c:pt idx="988" formatCode="0%">
                  <c:v>0</c:v>
                </c:pt>
                <c:pt idx="989" formatCode="0%">
                  <c:v>0</c:v>
                </c:pt>
                <c:pt idx="990" formatCode="0%">
                  <c:v>0</c:v>
                </c:pt>
                <c:pt idx="991" formatCode="0%">
                  <c:v>0</c:v>
                </c:pt>
                <c:pt idx="992" formatCode="0%">
                  <c:v>0</c:v>
                </c:pt>
                <c:pt idx="993" formatCode="0%">
                  <c:v>0</c:v>
                </c:pt>
                <c:pt idx="994" formatCode="0%">
                  <c:v>0</c:v>
                </c:pt>
                <c:pt idx="995" formatCode="0%">
                  <c:v>0</c:v>
                </c:pt>
                <c:pt idx="996" formatCode="0%">
                  <c:v>0</c:v>
                </c:pt>
                <c:pt idx="997" formatCode="0%">
                  <c:v>0</c:v>
                </c:pt>
                <c:pt idx="998" formatCode="0%">
                  <c:v>0</c:v>
                </c:pt>
                <c:pt idx="999" formatCode="0%">
                  <c:v>0</c:v>
                </c:pt>
                <c:pt idx="1000" formatCode="0%">
                  <c:v>0</c:v>
                </c:pt>
                <c:pt idx="1001" formatCode="0%">
                  <c:v>0</c:v>
                </c:pt>
                <c:pt idx="1002" formatCode="0%">
                  <c:v>0</c:v>
                </c:pt>
                <c:pt idx="1003" formatCode="0%">
                  <c:v>0</c:v>
                </c:pt>
                <c:pt idx="1004" formatCode="0%">
                  <c:v>0</c:v>
                </c:pt>
                <c:pt idx="1005" formatCode="0%">
                  <c:v>0</c:v>
                </c:pt>
                <c:pt idx="1006" formatCode="0%">
                  <c:v>0</c:v>
                </c:pt>
                <c:pt idx="1007" formatCode="0%">
                  <c:v>0</c:v>
                </c:pt>
                <c:pt idx="1008" formatCode="0%">
                  <c:v>0</c:v>
                </c:pt>
                <c:pt idx="1009" formatCode="0%">
                  <c:v>0</c:v>
                </c:pt>
                <c:pt idx="1010" formatCode="0%">
                  <c:v>0</c:v>
                </c:pt>
                <c:pt idx="1011" formatCode="0%">
                  <c:v>0</c:v>
                </c:pt>
                <c:pt idx="1012" formatCode="0%">
                  <c:v>0</c:v>
                </c:pt>
                <c:pt idx="1013" formatCode="0%">
                  <c:v>0</c:v>
                </c:pt>
                <c:pt idx="1014" formatCode="0%">
                  <c:v>0</c:v>
                </c:pt>
                <c:pt idx="1015" formatCode="0%">
                  <c:v>0</c:v>
                </c:pt>
                <c:pt idx="1016" formatCode="0%">
                  <c:v>0</c:v>
                </c:pt>
                <c:pt idx="1017" formatCode="0%">
                  <c:v>0</c:v>
                </c:pt>
                <c:pt idx="1018" formatCode="0%">
                  <c:v>0</c:v>
                </c:pt>
                <c:pt idx="1019" formatCode="0%">
                  <c:v>0</c:v>
                </c:pt>
                <c:pt idx="1020" formatCode="0%">
                  <c:v>0</c:v>
                </c:pt>
                <c:pt idx="1021" formatCode="0%">
                  <c:v>0</c:v>
                </c:pt>
                <c:pt idx="1022" formatCode="0%">
                  <c:v>0</c:v>
                </c:pt>
                <c:pt idx="1023" formatCode="0%">
                  <c:v>0</c:v>
                </c:pt>
                <c:pt idx="1024" formatCode="0%">
                  <c:v>0</c:v>
                </c:pt>
                <c:pt idx="1025" formatCode="0%">
                  <c:v>0</c:v>
                </c:pt>
                <c:pt idx="1026" formatCode="0%">
                  <c:v>0</c:v>
                </c:pt>
                <c:pt idx="1027" formatCode="0%">
                  <c:v>0</c:v>
                </c:pt>
                <c:pt idx="1028" formatCode="0%">
                  <c:v>0</c:v>
                </c:pt>
                <c:pt idx="1029" formatCode="0%">
                  <c:v>0</c:v>
                </c:pt>
                <c:pt idx="1030" formatCode="0%">
                  <c:v>0</c:v>
                </c:pt>
                <c:pt idx="1031" formatCode="0%">
                  <c:v>0</c:v>
                </c:pt>
                <c:pt idx="1032" formatCode="0%">
                  <c:v>0</c:v>
                </c:pt>
                <c:pt idx="1033" formatCode="0%">
                  <c:v>0</c:v>
                </c:pt>
                <c:pt idx="1034" formatCode="0%">
                  <c:v>0</c:v>
                </c:pt>
                <c:pt idx="1035" formatCode="0%">
                  <c:v>0</c:v>
                </c:pt>
                <c:pt idx="1036" formatCode="0%">
                  <c:v>0</c:v>
                </c:pt>
                <c:pt idx="1037" formatCode="0%">
                  <c:v>0</c:v>
                </c:pt>
                <c:pt idx="1038" formatCode="0%">
                  <c:v>0</c:v>
                </c:pt>
                <c:pt idx="1039" formatCode="0%">
                  <c:v>0</c:v>
                </c:pt>
                <c:pt idx="1040" formatCode="0%">
                  <c:v>0</c:v>
                </c:pt>
                <c:pt idx="1041" formatCode="0%">
                  <c:v>0</c:v>
                </c:pt>
                <c:pt idx="1042" formatCode="0%">
                  <c:v>0</c:v>
                </c:pt>
                <c:pt idx="1043" formatCode="0%">
                  <c:v>0</c:v>
                </c:pt>
                <c:pt idx="1044" formatCode="0%">
                  <c:v>0</c:v>
                </c:pt>
                <c:pt idx="1045" formatCode="0%">
                  <c:v>0</c:v>
                </c:pt>
                <c:pt idx="1046" formatCode="0%">
                  <c:v>0</c:v>
                </c:pt>
                <c:pt idx="1047" formatCode="0%">
                  <c:v>0</c:v>
                </c:pt>
                <c:pt idx="1048" formatCode="0%">
                  <c:v>0</c:v>
                </c:pt>
                <c:pt idx="1049" formatCode="0%">
                  <c:v>0</c:v>
                </c:pt>
                <c:pt idx="1050" formatCode="0%">
                  <c:v>0</c:v>
                </c:pt>
                <c:pt idx="1051" formatCode="0%">
                  <c:v>0</c:v>
                </c:pt>
                <c:pt idx="1052" formatCode="0%">
                  <c:v>0</c:v>
                </c:pt>
                <c:pt idx="1053" formatCode="0%">
                  <c:v>0</c:v>
                </c:pt>
                <c:pt idx="1054" formatCode="0%">
                  <c:v>0</c:v>
                </c:pt>
                <c:pt idx="1055" formatCode="0%">
                  <c:v>0</c:v>
                </c:pt>
                <c:pt idx="1056" formatCode="0%">
                  <c:v>0</c:v>
                </c:pt>
                <c:pt idx="1057" formatCode="0%">
                  <c:v>0</c:v>
                </c:pt>
                <c:pt idx="1058" formatCode="0%">
                  <c:v>0</c:v>
                </c:pt>
                <c:pt idx="1059" formatCode="0%">
                  <c:v>0</c:v>
                </c:pt>
                <c:pt idx="1060" formatCode="0%">
                  <c:v>0</c:v>
                </c:pt>
                <c:pt idx="1061" formatCode="0%">
                  <c:v>0</c:v>
                </c:pt>
                <c:pt idx="1062" formatCode="0%">
                  <c:v>0</c:v>
                </c:pt>
                <c:pt idx="1063" formatCode="0%">
                  <c:v>0</c:v>
                </c:pt>
                <c:pt idx="1064" formatCode="0%">
                  <c:v>0</c:v>
                </c:pt>
                <c:pt idx="1065" formatCode="0%">
                  <c:v>0</c:v>
                </c:pt>
                <c:pt idx="1066" formatCode="0%">
                  <c:v>0</c:v>
                </c:pt>
                <c:pt idx="1067" formatCode="0%">
                  <c:v>0</c:v>
                </c:pt>
                <c:pt idx="1068" formatCode="0%">
                  <c:v>0</c:v>
                </c:pt>
                <c:pt idx="1069" formatCode="0%">
                  <c:v>0</c:v>
                </c:pt>
                <c:pt idx="1070" formatCode="0%">
                  <c:v>1.0561510000000001</c:v>
                </c:pt>
                <c:pt idx="1071" formatCode="0%">
                  <c:v>0</c:v>
                </c:pt>
                <c:pt idx="1072" formatCode="0%">
                  <c:v>0</c:v>
                </c:pt>
                <c:pt idx="1073" formatCode="0%">
                  <c:v>0</c:v>
                </c:pt>
                <c:pt idx="1074" formatCode="0%">
                  <c:v>0</c:v>
                </c:pt>
                <c:pt idx="1075" formatCode="0%">
                  <c:v>0</c:v>
                </c:pt>
                <c:pt idx="1076" formatCode="0%">
                  <c:v>0</c:v>
                </c:pt>
                <c:pt idx="1077" formatCode="0%">
                  <c:v>0</c:v>
                </c:pt>
                <c:pt idx="1078" formatCode="0%">
                  <c:v>0</c:v>
                </c:pt>
                <c:pt idx="1079" formatCode="0%">
                  <c:v>0</c:v>
                </c:pt>
                <c:pt idx="1080" formatCode="0%">
                  <c:v>0</c:v>
                </c:pt>
                <c:pt idx="1081" formatCode="0%">
                  <c:v>0</c:v>
                </c:pt>
                <c:pt idx="1082" formatCode="0%">
                  <c:v>0</c:v>
                </c:pt>
                <c:pt idx="1083" formatCode="0%">
                  <c:v>0</c:v>
                </c:pt>
                <c:pt idx="1084" formatCode="0%">
                  <c:v>0</c:v>
                </c:pt>
                <c:pt idx="1085" formatCode="0%">
                  <c:v>0</c:v>
                </c:pt>
                <c:pt idx="1086" formatCode="0%">
                  <c:v>0</c:v>
                </c:pt>
                <c:pt idx="1087" formatCode="0%">
                  <c:v>0</c:v>
                </c:pt>
                <c:pt idx="1088" formatCode="0%">
                  <c:v>0</c:v>
                </c:pt>
                <c:pt idx="1089" formatCode="0%">
                  <c:v>0</c:v>
                </c:pt>
                <c:pt idx="1090" formatCode="0%">
                  <c:v>0</c:v>
                </c:pt>
                <c:pt idx="1091" formatCode="0%">
                  <c:v>0</c:v>
                </c:pt>
                <c:pt idx="1092" formatCode="0%">
                  <c:v>0</c:v>
                </c:pt>
                <c:pt idx="1093" formatCode="0%">
                  <c:v>0</c:v>
                </c:pt>
                <c:pt idx="1094" formatCode="0%">
                  <c:v>0</c:v>
                </c:pt>
                <c:pt idx="1095" formatCode="0%">
                  <c:v>0</c:v>
                </c:pt>
                <c:pt idx="1096" formatCode="0%">
                  <c:v>0</c:v>
                </c:pt>
                <c:pt idx="1097" formatCode="0%">
                  <c:v>0</c:v>
                </c:pt>
                <c:pt idx="1098" formatCode="0%">
                  <c:v>0</c:v>
                </c:pt>
                <c:pt idx="1099" formatCode="0%">
                  <c:v>0</c:v>
                </c:pt>
                <c:pt idx="1100" formatCode="0%">
                  <c:v>0</c:v>
                </c:pt>
                <c:pt idx="1101" formatCode="0%">
                  <c:v>0</c:v>
                </c:pt>
                <c:pt idx="1102" formatCode="0%">
                  <c:v>0</c:v>
                </c:pt>
                <c:pt idx="1103" formatCode="0%">
                  <c:v>0</c:v>
                </c:pt>
                <c:pt idx="1104" formatCode="0%">
                  <c:v>0</c:v>
                </c:pt>
                <c:pt idx="1105" formatCode="0%">
                  <c:v>0</c:v>
                </c:pt>
                <c:pt idx="1106" formatCode="0%">
                  <c:v>0</c:v>
                </c:pt>
                <c:pt idx="1107" formatCode="0%">
                  <c:v>0</c:v>
                </c:pt>
                <c:pt idx="1108" formatCode="0%">
                  <c:v>0</c:v>
                </c:pt>
                <c:pt idx="1109" formatCode="0%">
                  <c:v>0</c:v>
                </c:pt>
                <c:pt idx="1110" formatCode="0%">
                  <c:v>0</c:v>
                </c:pt>
                <c:pt idx="1111" formatCode="0%">
                  <c:v>0</c:v>
                </c:pt>
                <c:pt idx="1112" formatCode="0%">
                  <c:v>0</c:v>
                </c:pt>
                <c:pt idx="1113" formatCode="0%">
                  <c:v>0</c:v>
                </c:pt>
                <c:pt idx="1114" formatCode="0%">
                  <c:v>0</c:v>
                </c:pt>
                <c:pt idx="1115" formatCode="0%">
                  <c:v>0</c:v>
                </c:pt>
                <c:pt idx="1116" formatCode="0%">
                  <c:v>0</c:v>
                </c:pt>
                <c:pt idx="1117" formatCode="0%">
                  <c:v>0</c:v>
                </c:pt>
                <c:pt idx="1118" formatCode="0%">
                  <c:v>0</c:v>
                </c:pt>
                <c:pt idx="1119" formatCode="0%">
                  <c:v>0</c:v>
                </c:pt>
                <c:pt idx="1120" formatCode="0%">
                  <c:v>0</c:v>
                </c:pt>
                <c:pt idx="1121" formatCode="0%">
                  <c:v>0</c:v>
                </c:pt>
                <c:pt idx="1122" formatCode="0%">
                  <c:v>0</c:v>
                </c:pt>
                <c:pt idx="1123" formatCode="0%">
                  <c:v>0</c:v>
                </c:pt>
                <c:pt idx="1124" formatCode="0%">
                  <c:v>0</c:v>
                </c:pt>
                <c:pt idx="1125" formatCode="0%">
                  <c:v>0</c:v>
                </c:pt>
                <c:pt idx="1126" formatCode="0%">
                  <c:v>0</c:v>
                </c:pt>
                <c:pt idx="1127" formatCode="0%">
                  <c:v>0</c:v>
                </c:pt>
                <c:pt idx="1128" formatCode="0%">
                  <c:v>0</c:v>
                </c:pt>
                <c:pt idx="1129" formatCode="0%">
                  <c:v>0</c:v>
                </c:pt>
                <c:pt idx="1130" formatCode="0%">
                  <c:v>0</c:v>
                </c:pt>
                <c:pt idx="1131" formatCode="0%">
                  <c:v>0</c:v>
                </c:pt>
                <c:pt idx="1132" formatCode="0%">
                  <c:v>0</c:v>
                </c:pt>
                <c:pt idx="1133" formatCode="0%">
                  <c:v>0</c:v>
                </c:pt>
                <c:pt idx="1134" formatCode="0%">
                  <c:v>0</c:v>
                </c:pt>
                <c:pt idx="1135" formatCode="0%">
                  <c:v>0</c:v>
                </c:pt>
                <c:pt idx="1136" formatCode="0%">
                  <c:v>0</c:v>
                </c:pt>
                <c:pt idx="1137" formatCode="0%">
                  <c:v>0</c:v>
                </c:pt>
                <c:pt idx="1138" formatCode="0%">
                  <c:v>0</c:v>
                </c:pt>
                <c:pt idx="1139" formatCode="0%">
                  <c:v>0</c:v>
                </c:pt>
                <c:pt idx="1140" formatCode="0%">
                  <c:v>0</c:v>
                </c:pt>
                <c:pt idx="1141" formatCode="0%">
                  <c:v>0</c:v>
                </c:pt>
                <c:pt idx="1142" formatCode="0%">
                  <c:v>0</c:v>
                </c:pt>
                <c:pt idx="1143" formatCode="0%">
                  <c:v>0</c:v>
                </c:pt>
                <c:pt idx="1144" formatCode="0%">
                  <c:v>0</c:v>
                </c:pt>
                <c:pt idx="1145" formatCode="0%">
                  <c:v>0</c:v>
                </c:pt>
                <c:pt idx="1146" formatCode="0%">
                  <c:v>0</c:v>
                </c:pt>
                <c:pt idx="1147" formatCode="0%">
                  <c:v>0</c:v>
                </c:pt>
                <c:pt idx="1148" formatCode="0%">
                  <c:v>0.67558099999999999</c:v>
                </c:pt>
                <c:pt idx="1149" formatCode="0%">
                  <c:v>0</c:v>
                </c:pt>
                <c:pt idx="1150" formatCode="0%">
                  <c:v>0</c:v>
                </c:pt>
                <c:pt idx="1151" formatCode="0%">
                  <c:v>0</c:v>
                </c:pt>
                <c:pt idx="1152" formatCode="0%">
                  <c:v>0</c:v>
                </c:pt>
                <c:pt idx="1153" formatCode="0%">
                  <c:v>0</c:v>
                </c:pt>
                <c:pt idx="1154" formatCode="0%">
                  <c:v>0</c:v>
                </c:pt>
                <c:pt idx="1155" formatCode="0%">
                  <c:v>0</c:v>
                </c:pt>
                <c:pt idx="1156" formatCode="0%">
                  <c:v>0</c:v>
                </c:pt>
                <c:pt idx="1157" formatCode="0%">
                  <c:v>0</c:v>
                </c:pt>
                <c:pt idx="1158" formatCode="0%">
                  <c:v>0</c:v>
                </c:pt>
                <c:pt idx="1159" formatCode="0%">
                  <c:v>0</c:v>
                </c:pt>
                <c:pt idx="1160" formatCode="0%">
                  <c:v>0</c:v>
                </c:pt>
                <c:pt idx="1161" formatCode="0%">
                  <c:v>0</c:v>
                </c:pt>
                <c:pt idx="1162" formatCode="0%">
                  <c:v>0</c:v>
                </c:pt>
                <c:pt idx="1163" formatCode="0%">
                  <c:v>0</c:v>
                </c:pt>
                <c:pt idx="1164" formatCode="0%">
                  <c:v>0</c:v>
                </c:pt>
                <c:pt idx="1165" formatCode="0%">
                  <c:v>0</c:v>
                </c:pt>
                <c:pt idx="1166" formatCode="0%">
                  <c:v>0</c:v>
                </c:pt>
                <c:pt idx="1167" formatCode="0%">
                  <c:v>0</c:v>
                </c:pt>
                <c:pt idx="1168" formatCode="0%">
                  <c:v>0</c:v>
                </c:pt>
                <c:pt idx="1169" formatCode="0%">
                  <c:v>0</c:v>
                </c:pt>
                <c:pt idx="1170" formatCode="0%">
                  <c:v>0</c:v>
                </c:pt>
                <c:pt idx="1171" formatCode="0%">
                  <c:v>0</c:v>
                </c:pt>
                <c:pt idx="1172" formatCode="0%">
                  <c:v>0</c:v>
                </c:pt>
                <c:pt idx="1173" formatCode="0%">
                  <c:v>0</c:v>
                </c:pt>
                <c:pt idx="1174" formatCode="0%">
                  <c:v>0</c:v>
                </c:pt>
                <c:pt idx="1175" formatCode="0%">
                  <c:v>0</c:v>
                </c:pt>
                <c:pt idx="1176" formatCode="0%">
                  <c:v>0</c:v>
                </c:pt>
                <c:pt idx="1177" formatCode="0%">
                  <c:v>0</c:v>
                </c:pt>
                <c:pt idx="1178" formatCode="0%">
                  <c:v>0</c:v>
                </c:pt>
                <c:pt idx="1179" formatCode="0%">
                  <c:v>0</c:v>
                </c:pt>
                <c:pt idx="1180" formatCode="0%">
                  <c:v>0</c:v>
                </c:pt>
                <c:pt idx="1181" formatCode="0%">
                  <c:v>0</c:v>
                </c:pt>
                <c:pt idx="1182" formatCode="0%">
                  <c:v>0</c:v>
                </c:pt>
                <c:pt idx="1183" formatCode="0%">
                  <c:v>0</c:v>
                </c:pt>
                <c:pt idx="1184" formatCode="0%">
                  <c:v>0</c:v>
                </c:pt>
                <c:pt idx="1185" formatCode="0%">
                  <c:v>0</c:v>
                </c:pt>
                <c:pt idx="1186" formatCode="0%">
                  <c:v>0</c:v>
                </c:pt>
                <c:pt idx="1187" formatCode="0%">
                  <c:v>0</c:v>
                </c:pt>
                <c:pt idx="1188" formatCode="0%">
                  <c:v>0</c:v>
                </c:pt>
                <c:pt idx="1189" formatCode="0%">
                  <c:v>0</c:v>
                </c:pt>
                <c:pt idx="1190" formatCode="0%">
                  <c:v>0</c:v>
                </c:pt>
                <c:pt idx="1191" formatCode="0%">
                  <c:v>0</c:v>
                </c:pt>
                <c:pt idx="1192" formatCode="0%">
                  <c:v>0</c:v>
                </c:pt>
                <c:pt idx="1193" formatCode="0%">
                  <c:v>0</c:v>
                </c:pt>
                <c:pt idx="1194" formatCode="0%">
                  <c:v>0</c:v>
                </c:pt>
                <c:pt idx="1195" formatCode="0%">
                  <c:v>0</c:v>
                </c:pt>
                <c:pt idx="1196" formatCode="0%">
                  <c:v>0</c:v>
                </c:pt>
                <c:pt idx="1197" formatCode="0%">
                  <c:v>0</c:v>
                </c:pt>
                <c:pt idx="1198" formatCode="0%">
                  <c:v>0</c:v>
                </c:pt>
                <c:pt idx="1199" formatCode="0%">
                  <c:v>0</c:v>
                </c:pt>
                <c:pt idx="1200" formatCode="0%">
                  <c:v>0</c:v>
                </c:pt>
                <c:pt idx="1201" formatCode="0%">
                  <c:v>0</c:v>
                </c:pt>
                <c:pt idx="1202" formatCode="0%">
                  <c:v>0</c:v>
                </c:pt>
                <c:pt idx="1203" formatCode="0%">
                  <c:v>0</c:v>
                </c:pt>
                <c:pt idx="1204" formatCode="0%">
                  <c:v>0</c:v>
                </c:pt>
                <c:pt idx="1205" formatCode="0%">
                  <c:v>0</c:v>
                </c:pt>
                <c:pt idx="1206" formatCode="0%">
                  <c:v>0</c:v>
                </c:pt>
                <c:pt idx="1207" formatCode="0%">
                  <c:v>0</c:v>
                </c:pt>
                <c:pt idx="1208" formatCode="0%">
                  <c:v>0</c:v>
                </c:pt>
                <c:pt idx="1209" formatCode="0%">
                  <c:v>0</c:v>
                </c:pt>
                <c:pt idx="1210" formatCode="0%">
                  <c:v>0</c:v>
                </c:pt>
                <c:pt idx="1211" formatCode="0%">
                  <c:v>0</c:v>
                </c:pt>
                <c:pt idx="1212" formatCode="0%">
                  <c:v>0</c:v>
                </c:pt>
                <c:pt idx="1213" formatCode="0%">
                  <c:v>0</c:v>
                </c:pt>
                <c:pt idx="1214" formatCode="0%">
                  <c:v>0</c:v>
                </c:pt>
                <c:pt idx="1215" formatCode="0%">
                  <c:v>0</c:v>
                </c:pt>
                <c:pt idx="1216" formatCode="0%">
                  <c:v>0</c:v>
                </c:pt>
                <c:pt idx="1217" formatCode="0%">
                  <c:v>0</c:v>
                </c:pt>
                <c:pt idx="1218" formatCode="0%">
                  <c:v>0</c:v>
                </c:pt>
                <c:pt idx="1219" formatCode="0%">
                  <c:v>0</c:v>
                </c:pt>
                <c:pt idx="1220" formatCode="0%">
                  <c:v>0</c:v>
                </c:pt>
                <c:pt idx="1221" formatCode="0%">
                  <c:v>0</c:v>
                </c:pt>
                <c:pt idx="1222" formatCode="0%">
                  <c:v>0</c:v>
                </c:pt>
                <c:pt idx="1223" formatCode="0%">
                  <c:v>0</c:v>
                </c:pt>
                <c:pt idx="1224" formatCode="0%">
                  <c:v>0</c:v>
                </c:pt>
                <c:pt idx="1225" formatCode="0%">
                  <c:v>0</c:v>
                </c:pt>
                <c:pt idx="1226" formatCode="0%">
                  <c:v>0</c:v>
                </c:pt>
                <c:pt idx="1227" formatCode="0%">
                  <c:v>0</c:v>
                </c:pt>
                <c:pt idx="1228" formatCode="0%">
                  <c:v>0</c:v>
                </c:pt>
                <c:pt idx="1229" formatCode="0%">
                  <c:v>0</c:v>
                </c:pt>
                <c:pt idx="1230" formatCode="0%">
                  <c:v>0</c:v>
                </c:pt>
                <c:pt idx="1231" formatCode="0%">
                  <c:v>0</c:v>
                </c:pt>
                <c:pt idx="1232" formatCode="0%">
                  <c:v>0</c:v>
                </c:pt>
                <c:pt idx="1233" formatCode="0%">
                  <c:v>0</c:v>
                </c:pt>
                <c:pt idx="1234" formatCode="0%">
                  <c:v>0</c:v>
                </c:pt>
                <c:pt idx="1235" formatCode="0%">
                  <c:v>0</c:v>
                </c:pt>
                <c:pt idx="1236" formatCode="0%">
                  <c:v>0</c:v>
                </c:pt>
                <c:pt idx="1237" formatCode="0%">
                  <c:v>0</c:v>
                </c:pt>
                <c:pt idx="1238" formatCode="0%">
                  <c:v>0</c:v>
                </c:pt>
                <c:pt idx="1239" formatCode="0%">
                  <c:v>0</c:v>
                </c:pt>
                <c:pt idx="1240" formatCode="0%">
                  <c:v>0</c:v>
                </c:pt>
                <c:pt idx="1241" formatCode="0%">
                  <c:v>0</c:v>
                </c:pt>
                <c:pt idx="1242" formatCode="0%">
                  <c:v>0</c:v>
                </c:pt>
                <c:pt idx="1243" formatCode="0%">
                  <c:v>0</c:v>
                </c:pt>
                <c:pt idx="1244" formatCode="0%">
                  <c:v>0</c:v>
                </c:pt>
                <c:pt idx="1245" formatCode="0%">
                  <c:v>0</c:v>
                </c:pt>
                <c:pt idx="1246" formatCode="0%">
                  <c:v>0</c:v>
                </c:pt>
                <c:pt idx="1247" formatCode="0%">
                  <c:v>0</c:v>
                </c:pt>
                <c:pt idx="1248" formatCode="0%">
                  <c:v>0</c:v>
                </c:pt>
                <c:pt idx="1249" formatCode="0%">
                  <c:v>0</c:v>
                </c:pt>
                <c:pt idx="1250" formatCode="0%">
                  <c:v>0</c:v>
                </c:pt>
                <c:pt idx="1251" formatCode="0%">
                  <c:v>0</c:v>
                </c:pt>
                <c:pt idx="1252" formatCode="0%">
                  <c:v>0</c:v>
                </c:pt>
                <c:pt idx="1253" formatCode="0%">
                  <c:v>0</c:v>
                </c:pt>
                <c:pt idx="1254" formatCode="0%">
                  <c:v>0</c:v>
                </c:pt>
                <c:pt idx="1255" formatCode="0%">
                  <c:v>0</c:v>
                </c:pt>
                <c:pt idx="1256" formatCode="0%">
                  <c:v>0</c:v>
                </c:pt>
                <c:pt idx="1257" formatCode="0%">
                  <c:v>0</c:v>
                </c:pt>
                <c:pt idx="1258" formatCode="0%">
                  <c:v>0</c:v>
                </c:pt>
                <c:pt idx="1259" formatCode="0%">
                  <c:v>0</c:v>
                </c:pt>
                <c:pt idx="1260" formatCode="0%">
                  <c:v>0</c:v>
                </c:pt>
                <c:pt idx="1261" formatCode="0%">
                  <c:v>0</c:v>
                </c:pt>
                <c:pt idx="1262" formatCode="0%">
                  <c:v>0</c:v>
                </c:pt>
                <c:pt idx="1263" formatCode="0%">
                  <c:v>0</c:v>
                </c:pt>
                <c:pt idx="1264" formatCode="0%">
                  <c:v>0</c:v>
                </c:pt>
                <c:pt idx="1265" formatCode="0%">
                  <c:v>0</c:v>
                </c:pt>
                <c:pt idx="1266" formatCode="0%">
                  <c:v>0</c:v>
                </c:pt>
                <c:pt idx="1267" formatCode="0%">
                  <c:v>0</c:v>
                </c:pt>
                <c:pt idx="1268" formatCode="0%">
                  <c:v>0</c:v>
                </c:pt>
                <c:pt idx="1269" formatCode="0%">
                  <c:v>0</c:v>
                </c:pt>
                <c:pt idx="1270" formatCode="0%">
                  <c:v>0</c:v>
                </c:pt>
                <c:pt idx="1271" formatCode="0%">
                  <c:v>0</c:v>
                </c:pt>
                <c:pt idx="1272" formatCode="0%">
                  <c:v>0</c:v>
                </c:pt>
                <c:pt idx="1273" formatCode="0%">
                  <c:v>0</c:v>
                </c:pt>
                <c:pt idx="1274" formatCode="0%">
                  <c:v>0</c:v>
                </c:pt>
                <c:pt idx="1275" formatCode="0%">
                  <c:v>0</c:v>
                </c:pt>
                <c:pt idx="1276" formatCode="0%">
                  <c:v>0</c:v>
                </c:pt>
                <c:pt idx="1277" formatCode="0%">
                  <c:v>0</c:v>
                </c:pt>
                <c:pt idx="1278" formatCode="0%">
                  <c:v>0</c:v>
                </c:pt>
                <c:pt idx="1279" formatCode="0%">
                  <c:v>0</c:v>
                </c:pt>
                <c:pt idx="1280" formatCode="0%">
                  <c:v>0</c:v>
                </c:pt>
                <c:pt idx="1281" formatCode="0%">
                  <c:v>0</c:v>
                </c:pt>
                <c:pt idx="1282" formatCode="0%">
                  <c:v>0</c:v>
                </c:pt>
                <c:pt idx="1283" formatCode="0%">
                  <c:v>0</c:v>
                </c:pt>
                <c:pt idx="1284" formatCode="0%">
                  <c:v>0</c:v>
                </c:pt>
                <c:pt idx="1285" formatCode="0%">
                  <c:v>0</c:v>
                </c:pt>
                <c:pt idx="1286" formatCode="0%">
                  <c:v>0</c:v>
                </c:pt>
                <c:pt idx="1287" formatCode="0%">
                  <c:v>0</c:v>
                </c:pt>
                <c:pt idx="1288" formatCode="0%">
                  <c:v>0</c:v>
                </c:pt>
                <c:pt idx="1289" formatCode="0%">
                  <c:v>0</c:v>
                </c:pt>
                <c:pt idx="1290" formatCode="0%">
                  <c:v>0</c:v>
                </c:pt>
                <c:pt idx="1291" formatCode="0%">
                  <c:v>0</c:v>
                </c:pt>
                <c:pt idx="1292" formatCode="0%">
                  <c:v>0</c:v>
                </c:pt>
                <c:pt idx="1293" formatCode="0%">
                  <c:v>0</c:v>
                </c:pt>
                <c:pt idx="1294" formatCode="0%">
                  <c:v>0</c:v>
                </c:pt>
                <c:pt idx="1295" formatCode="0%">
                  <c:v>0</c:v>
                </c:pt>
                <c:pt idx="1296" formatCode="0%">
                  <c:v>0</c:v>
                </c:pt>
                <c:pt idx="1297" formatCode="0%">
                  <c:v>0</c:v>
                </c:pt>
                <c:pt idx="1298" formatCode="0%">
                  <c:v>0</c:v>
                </c:pt>
                <c:pt idx="1299" formatCode="0%">
                  <c:v>0</c:v>
                </c:pt>
                <c:pt idx="1300" formatCode="0%">
                  <c:v>0</c:v>
                </c:pt>
                <c:pt idx="1301" formatCode="0%">
                  <c:v>0</c:v>
                </c:pt>
                <c:pt idx="1302" formatCode="0%">
                  <c:v>0</c:v>
                </c:pt>
                <c:pt idx="1303" formatCode="0%">
                  <c:v>0</c:v>
                </c:pt>
                <c:pt idx="1304" formatCode="0%">
                  <c:v>0</c:v>
                </c:pt>
                <c:pt idx="1305" formatCode="0%">
                  <c:v>0</c:v>
                </c:pt>
                <c:pt idx="1306" formatCode="0%">
                  <c:v>0</c:v>
                </c:pt>
                <c:pt idx="1307" formatCode="0%">
                  <c:v>0</c:v>
                </c:pt>
                <c:pt idx="1308" formatCode="0%">
                  <c:v>0</c:v>
                </c:pt>
                <c:pt idx="1309" formatCode="0%">
                  <c:v>0</c:v>
                </c:pt>
                <c:pt idx="1310" formatCode="0%">
                  <c:v>0</c:v>
                </c:pt>
                <c:pt idx="1311" formatCode="0%">
                  <c:v>0</c:v>
                </c:pt>
                <c:pt idx="1312" formatCode="0%">
                  <c:v>0</c:v>
                </c:pt>
                <c:pt idx="1313" formatCode="0%">
                  <c:v>0</c:v>
                </c:pt>
                <c:pt idx="1314" formatCode="0%">
                  <c:v>0</c:v>
                </c:pt>
                <c:pt idx="1315" formatCode="0%">
                  <c:v>0</c:v>
                </c:pt>
                <c:pt idx="1316" formatCode="0%">
                  <c:v>0</c:v>
                </c:pt>
                <c:pt idx="1317" formatCode="0%">
                  <c:v>0</c:v>
                </c:pt>
                <c:pt idx="1318" formatCode="0%">
                  <c:v>0</c:v>
                </c:pt>
                <c:pt idx="1319" formatCode="0%">
                  <c:v>0</c:v>
                </c:pt>
                <c:pt idx="1320" formatCode="0%">
                  <c:v>0</c:v>
                </c:pt>
                <c:pt idx="1321" formatCode="0%">
                  <c:v>0</c:v>
                </c:pt>
                <c:pt idx="1322" formatCode="0%">
                  <c:v>0</c:v>
                </c:pt>
                <c:pt idx="1323" formatCode="0%">
                  <c:v>0</c:v>
                </c:pt>
                <c:pt idx="1324" formatCode="0%">
                  <c:v>0</c:v>
                </c:pt>
                <c:pt idx="1325" formatCode="0%">
                  <c:v>0</c:v>
                </c:pt>
                <c:pt idx="1326" formatCode="0%">
                  <c:v>0</c:v>
                </c:pt>
                <c:pt idx="1327" formatCode="0%">
                  <c:v>0</c:v>
                </c:pt>
                <c:pt idx="1328" formatCode="0%">
                  <c:v>0</c:v>
                </c:pt>
                <c:pt idx="1329" formatCode="0%">
                  <c:v>0</c:v>
                </c:pt>
                <c:pt idx="1330" formatCode="0%">
                  <c:v>0</c:v>
                </c:pt>
                <c:pt idx="1331" formatCode="0%">
                  <c:v>0</c:v>
                </c:pt>
                <c:pt idx="1332" formatCode="0%">
                  <c:v>0</c:v>
                </c:pt>
                <c:pt idx="1333" formatCode="0%">
                  <c:v>0</c:v>
                </c:pt>
                <c:pt idx="1334" formatCode="0%">
                  <c:v>0</c:v>
                </c:pt>
                <c:pt idx="1335" formatCode="0%">
                  <c:v>0</c:v>
                </c:pt>
                <c:pt idx="1336" formatCode="0%">
                  <c:v>0</c:v>
                </c:pt>
                <c:pt idx="1337" formatCode="0%">
                  <c:v>0</c:v>
                </c:pt>
                <c:pt idx="1338" formatCode="0%">
                  <c:v>0</c:v>
                </c:pt>
                <c:pt idx="1339" formatCode="0%">
                  <c:v>0</c:v>
                </c:pt>
                <c:pt idx="1340" formatCode="0%">
                  <c:v>0</c:v>
                </c:pt>
                <c:pt idx="1341" formatCode="0%">
                  <c:v>0</c:v>
                </c:pt>
                <c:pt idx="1342" formatCode="0%">
                  <c:v>0</c:v>
                </c:pt>
                <c:pt idx="1343" formatCode="0%">
                  <c:v>0</c:v>
                </c:pt>
                <c:pt idx="1344" formatCode="0%">
                  <c:v>0</c:v>
                </c:pt>
                <c:pt idx="1345" formatCode="0%">
                  <c:v>0</c:v>
                </c:pt>
                <c:pt idx="1346" formatCode="0%">
                  <c:v>0</c:v>
                </c:pt>
                <c:pt idx="1347" formatCode="0%">
                  <c:v>0</c:v>
                </c:pt>
                <c:pt idx="1348" formatCode="0%">
                  <c:v>0</c:v>
                </c:pt>
                <c:pt idx="1349" formatCode="0%">
                  <c:v>0</c:v>
                </c:pt>
                <c:pt idx="1350" formatCode="0%">
                  <c:v>0</c:v>
                </c:pt>
                <c:pt idx="1351" formatCode="0%">
                  <c:v>0</c:v>
                </c:pt>
                <c:pt idx="1352" formatCode="0%">
                  <c:v>0</c:v>
                </c:pt>
                <c:pt idx="1353" formatCode="0%">
                  <c:v>0</c:v>
                </c:pt>
                <c:pt idx="1354" formatCode="0%">
                  <c:v>0</c:v>
                </c:pt>
                <c:pt idx="1355" formatCode="0%">
                  <c:v>0</c:v>
                </c:pt>
                <c:pt idx="1356" formatCode="0%">
                  <c:v>0</c:v>
                </c:pt>
                <c:pt idx="1357" formatCode="0%">
                  <c:v>0</c:v>
                </c:pt>
                <c:pt idx="1358" formatCode="0%">
                  <c:v>0</c:v>
                </c:pt>
                <c:pt idx="1359" formatCode="0%">
                  <c:v>0</c:v>
                </c:pt>
                <c:pt idx="1360" formatCode="0%">
                  <c:v>0</c:v>
                </c:pt>
                <c:pt idx="1361" formatCode="0%">
                  <c:v>0</c:v>
                </c:pt>
                <c:pt idx="1362" formatCode="0%">
                  <c:v>0</c:v>
                </c:pt>
                <c:pt idx="1363" formatCode="0%">
                  <c:v>0</c:v>
                </c:pt>
                <c:pt idx="1364" formatCode="0%">
                  <c:v>0</c:v>
                </c:pt>
                <c:pt idx="1365" formatCode="0%">
                  <c:v>0</c:v>
                </c:pt>
                <c:pt idx="1366" formatCode="0%">
                  <c:v>0</c:v>
                </c:pt>
                <c:pt idx="1367" formatCode="0%">
                  <c:v>0</c:v>
                </c:pt>
                <c:pt idx="1368" formatCode="0%">
                  <c:v>0</c:v>
                </c:pt>
                <c:pt idx="1369" formatCode="0%">
                  <c:v>0</c:v>
                </c:pt>
                <c:pt idx="1370" formatCode="0%">
                  <c:v>0</c:v>
                </c:pt>
                <c:pt idx="1371" formatCode="0%">
                  <c:v>0</c:v>
                </c:pt>
                <c:pt idx="1372" formatCode="0%">
                  <c:v>0</c:v>
                </c:pt>
                <c:pt idx="1373" formatCode="0%">
                  <c:v>0</c:v>
                </c:pt>
                <c:pt idx="1374" formatCode="0%">
                  <c:v>0</c:v>
                </c:pt>
                <c:pt idx="1375" formatCode="0%">
                  <c:v>0</c:v>
                </c:pt>
                <c:pt idx="1376" formatCode="0%">
                  <c:v>0</c:v>
                </c:pt>
                <c:pt idx="1377" formatCode="0%">
                  <c:v>0</c:v>
                </c:pt>
                <c:pt idx="1378" formatCode="0%">
                  <c:v>0</c:v>
                </c:pt>
                <c:pt idx="1379" formatCode="0%">
                  <c:v>0</c:v>
                </c:pt>
                <c:pt idx="1380" formatCode="0%">
                  <c:v>0</c:v>
                </c:pt>
                <c:pt idx="1381" formatCode="0%">
                  <c:v>0</c:v>
                </c:pt>
                <c:pt idx="1382" formatCode="0%">
                  <c:v>0</c:v>
                </c:pt>
                <c:pt idx="1383" formatCode="0%">
                  <c:v>0</c:v>
                </c:pt>
                <c:pt idx="1384" formatCode="0%">
                  <c:v>0</c:v>
                </c:pt>
                <c:pt idx="1385" formatCode="0%">
                  <c:v>0</c:v>
                </c:pt>
                <c:pt idx="1386" formatCode="0%">
                  <c:v>0</c:v>
                </c:pt>
                <c:pt idx="1387" formatCode="0%">
                  <c:v>0</c:v>
                </c:pt>
                <c:pt idx="1388" formatCode="0%">
                  <c:v>0</c:v>
                </c:pt>
                <c:pt idx="1389" formatCode="0%">
                  <c:v>0</c:v>
                </c:pt>
                <c:pt idx="1390" formatCode="0%">
                  <c:v>0</c:v>
                </c:pt>
                <c:pt idx="1391" formatCode="0%">
                  <c:v>0</c:v>
                </c:pt>
                <c:pt idx="1392" formatCode="0%">
                  <c:v>0</c:v>
                </c:pt>
                <c:pt idx="1393" formatCode="0%">
                  <c:v>0</c:v>
                </c:pt>
                <c:pt idx="1394" formatCode="0%">
                  <c:v>0</c:v>
                </c:pt>
                <c:pt idx="1395" formatCode="0%">
                  <c:v>0</c:v>
                </c:pt>
                <c:pt idx="1396" formatCode="0%">
                  <c:v>0</c:v>
                </c:pt>
                <c:pt idx="1397" formatCode="0%">
                  <c:v>0</c:v>
                </c:pt>
                <c:pt idx="1398" formatCode="0%">
                  <c:v>0</c:v>
                </c:pt>
                <c:pt idx="1399" formatCode="0%">
                  <c:v>0</c:v>
                </c:pt>
                <c:pt idx="1400" formatCode="0%">
                  <c:v>0</c:v>
                </c:pt>
                <c:pt idx="1401" formatCode="0%">
                  <c:v>0</c:v>
                </c:pt>
                <c:pt idx="1402" formatCode="0%">
                  <c:v>0</c:v>
                </c:pt>
                <c:pt idx="1403" formatCode="0%">
                  <c:v>0</c:v>
                </c:pt>
                <c:pt idx="1404" formatCode="0%">
                  <c:v>0</c:v>
                </c:pt>
                <c:pt idx="1405" formatCode="0%">
                  <c:v>0</c:v>
                </c:pt>
                <c:pt idx="1406" formatCode="0%">
                  <c:v>0</c:v>
                </c:pt>
                <c:pt idx="1407" formatCode="0%">
                  <c:v>0</c:v>
                </c:pt>
                <c:pt idx="1408" formatCode="0%">
                  <c:v>0</c:v>
                </c:pt>
                <c:pt idx="1409" formatCode="0%">
                  <c:v>0</c:v>
                </c:pt>
                <c:pt idx="1410" formatCode="0%">
                  <c:v>0</c:v>
                </c:pt>
                <c:pt idx="1411" formatCode="0%">
                  <c:v>0</c:v>
                </c:pt>
                <c:pt idx="1412" formatCode="0%">
                  <c:v>0</c:v>
                </c:pt>
                <c:pt idx="1413" formatCode="0%">
                  <c:v>0</c:v>
                </c:pt>
                <c:pt idx="1414" formatCode="0%">
                  <c:v>0</c:v>
                </c:pt>
                <c:pt idx="1415" formatCode="0%">
                  <c:v>0</c:v>
                </c:pt>
                <c:pt idx="1416" formatCode="0%">
                  <c:v>0</c:v>
                </c:pt>
                <c:pt idx="1417" formatCode="0%">
                  <c:v>0</c:v>
                </c:pt>
                <c:pt idx="1418" formatCode="0%">
                  <c:v>0</c:v>
                </c:pt>
                <c:pt idx="1419" formatCode="0%">
                  <c:v>0</c:v>
                </c:pt>
                <c:pt idx="1420" formatCode="0%">
                  <c:v>0</c:v>
                </c:pt>
                <c:pt idx="1421" formatCode="0%">
                  <c:v>0</c:v>
                </c:pt>
                <c:pt idx="1422" formatCode="0%">
                  <c:v>0</c:v>
                </c:pt>
                <c:pt idx="1423" formatCode="0%">
                  <c:v>0.86309100000000005</c:v>
                </c:pt>
                <c:pt idx="1424" formatCode="0%">
                  <c:v>0</c:v>
                </c:pt>
                <c:pt idx="1425" formatCode="0%">
                  <c:v>0</c:v>
                </c:pt>
                <c:pt idx="1426" formatCode="0%">
                  <c:v>0</c:v>
                </c:pt>
                <c:pt idx="1427" formatCode="0%">
                  <c:v>0</c:v>
                </c:pt>
                <c:pt idx="1428" formatCode="0%">
                  <c:v>0</c:v>
                </c:pt>
                <c:pt idx="1429" formatCode="0%">
                  <c:v>0</c:v>
                </c:pt>
                <c:pt idx="1430" formatCode="0%">
                  <c:v>0</c:v>
                </c:pt>
                <c:pt idx="1431" formatCode="0%">
                  <c:v>0</c:v>
                </c:pt>
                <c:pt idx="1432" formatCode="0%">
                  <c:v>0</c:v>
                </c:pt>
                <c:pt idx="1433" formatCode="0%">
                  <c:v>0</c:v>
                </c:pt>
                <c:pt idx="1434" formatCode="0%">
                  <c:v>0</c:v>
                </c:pt>
                <c:pt idx="1435" formatCode="0%">
                  <c:v>0</c:v>
                </c:pt>
                <c:pt idx="1436" formatCode="0%">
                  <c:v>0</c:v>
                </c:pt>
                <c:pt idx="1437" formatCode="0%">
                  <c:v>0</c:v>
                </c:pt>
                <c:pt idx="1438" formatCode="0%">
                  <c:v>0</c:v>
                </c:pt>
                <c:pt idx="1439" formatCode="0%">
                  <c:v>0</c:v>
                </c:pt>
                <c:pt idx="1440" formatCode="0%">
                  <c:v>0</c:v>
                </c:pt>
                <c:pt idx="1441" formatCode="0%">
                  <c:v>0</c:v>
                </c:pt>
                <c:pt idx="1442" formatCode="0%">
                  <c:v>0</c:v>
                </c:pt>
                <c:pt idx="1443" formatCode="0%">
                  <c:v>0</c:v>
                </c:pt>
                <c:pt idx="1444" formatCode="0%">
                  <c:v>0</c:v>
                </c:pt>
                <c:pt idx="1445" formatCode="0%">
                  <c:v>0</c:v>
                </c:pt>
                <c:pt idx="1446" formatCode="0%">
                  <c:v>0</c:v>
                </c:pt>
                <c:pt idx="1447" formatCode="0%">
                  <c:v>0</c:v>
                </c:pt>
                <c:pt idx="1448" formatCode="0%">
                  <c:v>0.87740499999999999</c:v>
                </c:pt>
                <c:pt idx="1449" formatCode="0%">
                  <c:v>0</c:v>
                </c:pt>
                <c:pt idx="1450" formatCode="0%">
                  <c:v>0</c:v>
                </c:pt>
                <c:pt idx="1451" formatCode="0%">
                  <c:v>0</c:v>
                </c:pt>
                <c:pt idx="1452" formatCode="0%">
                  <c:v>0</c:v>
                </c:pt>
                <c:pt idx="1453" formatCode="0%">
                  <c:v>0</c:v>
                </c:pt>
                <c:pt idx="1454" formatCode="0%">
                  <c:v>0</c:v>
                </c:pt>
                <c:pt idx="1455" formatCode="0%">
                  <c:v>0</c:v>
                </c:pt>
                <c:pt idx="1456" formatCode="0%">
                  <c:v>0</c:v>
                </c:pt>
                <c:pt idx="1457" formatCode="0%">
                  <c:v>0</c:v>
                </c:pt>
                <c:pt idx="1458" formatCode="0%">
                  <c:v>0</c:v>
                </c:pt>
                <c:pt idx="1459" formatCode="0%">
                  <c:v>0</c:v>
                </c:pt>
                <c:pt idx="1460" formatCode="0%">
                  <c:v>0</c:v>
                </c:pt>
                <c:pt idx="1461" formatCode="0%">
                  <c:v>0</c:v>
                </c:pt>
                <c:pt idx="1462" formatCode="0%">
                  <c:v>0</c:v>
                </c:pt>
                <c:pt idx="1463" formatCode="0%">
                  <c:v>0</c:v>
                </c:pt>
                <c:pt idx="1464" formatCode="0%">
                  <c:v>0</c:v>
                </c:pt>
                <c:pt idx="1465" formatCode="0%">
                  <c:v>0</c:v>
                </c:pt>
                <c:pt idx="1466" formatCode="0%">
                  <c:v>0</c:v>
                </c:pt>
                <c:pt idx="1467" formatCode="0%">
                  <c:v>0</c:v>
                </c:pt>
                <c:pt idx="1468" formatCode="0%">
                  <c:v>0</c:v>
                </c:pt>
                <c:pt idx="1469" formatCode="0%">
                  <c:v>0</c:v>
                </c:pt>
                <c:pt idx="1470" formatCode="0%">
                  <c:v>0</c:v>
                </c:pt>
                <c:pt idx="1471" formatCode="0%">
                  <c:v>0</c:v>
                </c:pt>
                <c:pt idx="1472" formatCode="0%">
                  <c:v>0</c:v>
                </c:pt>
                <c:pt idx="1473" formatCode="0%">
                  <c:v>0</c:v>
                </c:pt>
                <c:pt idx="1474" formatCode="0%">
                  <c:v>0</c:v>
                </c:pt>
                <c:pt idx="1475" formatCode="0%">
                  <c:v>0</c:v>
                </c:pt>
                <c:pt idx="1476" formatCode="0%">
                  <c:v>0</c:v>
                </c:pt>
                <c:pt idx="1477" formatCode="0%">
                  <c:v>0</c:v>
                </c:pt>
                <c:pt idx="1478" formatCode="0%">
                  <c:v>0</c:v>
                </c:pt>
                <c:pt idx="1479" formatCode="0%">
                  <c:v>0</c:v>
                </c:pt>
                <c:pt idx="1480" formatCode="0%">
                  <c:v>0</c:v>
                </c:pt>
                <c:pt idx="1481" formatCode="0%">
                  <c:v>0</c:v>
                </c:pt>
                <c:pt idx="1482" formatCode="0%">
                  <c:v>0</c:v>
                </c:pt>
                <c:pt idx="1483" formatCode="0%">
                  <c:v>0</c:v>
                </c:pt>
                <c:pt idx="1484" formatCode="0%">
                  <c:v>0</c:v>
                </c:pt>
                <c:pt idx="1485" formatCode="0%">
                  <c:v>0</c:v>
                </c:pt>
                <c:pt idx="1486" formatCode="0%">
                  <c:v>0</c:v>
                </c:pt>
                <c:pt idx="1487" formatCode="0%">
                  <c:v>0</c:v>
                </c:pt>
                <c:pt idx="1488" formatCode="0%">
                  <c:v>0</c:v>
                </c:pt>
                <c:pt idx="1489" formatCode="0%">
                  <c:v>0</c:v>
                </c:pt>
                <c:pt idx="1490" formatCode="0%">
                  <c:v>0</c:v>
                </c:pt>
                <c:pt idx="1491" formatCode="0%">
                  <c:v>0</c:v>
                </c:pt>
                <c:pt idx="1492" formatCode="0%">
                  <c:v>0</c:v>
                </c:pt>
                <c:pt idx="1493" formatCode="0%">
                  <c:v>0</c:v>
                </c:pt>
                <c:pt idx="1494" formatCode="0%">
                  <c:v>0</c:v>
                </c:pt>
                <c:pt idx="1495" formatCode="0%">
                  <c:v>0</c:v>
                </c:pt>
                <c:pt idx="1496" formatCode="0%">
                  <c:v>0</c:v>
                </c:pt>
                <c:pt idx="1497" formatCode="0%">
                  <c:v>0</c:v>
                </c:pt>
                <c:pt idx="1498" formatCode="0%">
                  <c:v>0</c:v>
                </c:pt>
                <c:pt idx="1499" formatCode="0%">
                  <c:v>0</c:v>
                </c:pt>
                <c:pt idx="1500" formatCode="0%">
                  <c:v>0</c:v>
                </c:pt>
                <c:pt idx="1501" formatCode="0%">
                  <c:v>0</c:v>
                </c:pt>
                <c:pt idx="1502" formatCode="0%">
                  <c:v>0</c:v>
                </c:pt>
                <c:pt idx="1503" formatCode="0%">
                  <c:v>0</c:v>
                </c:pt>
                <c:pt idx="1504" formatCode="0%">
                  <c:v>0</c:v>
                </c:pt>
                <c:pt idx="1505" formatCode="0%">
                  <c:v>0</c:v>
                </c:pt>
                <c:pt idx="1506" formatCode="0%">
                  <c:v>0</c:v>
                </c:pt>
                <c:pt idx="1507" formatCode="0%">
                  <c:v>0</c:v>
                </c:pt>
                <c:pt idx="1508" formatCode="0%">
                  <c:v>0</c:v>
                </c:pt>
                <c:pt idx="1509" formatCode="0%">
                  <c:v>0</c:v>
                </c:pt>
                <c:pt idx="1510" formatCode="0%">
                  <c:v>0</c:v>
                </c:pt>
                <c:pt idx="1511" formatCode="0%">
                  <c:v>0</c:v>
                </c:pt>
                <c:pt idx="1512" formatCode="0%">
                  <c:v>0</c:v>
                </c:pt>
                <c:pt idx="1513" formatCode="0%">
                  <c:v>0</c:v>
                </c:pt>
                <c:pt idx="1514" formatCode="0%">
                  <c:v>0</c:v>
                </c:pt>
                <c:pt idx="1515" formatCode="0%">
                  <c:v>0</c:v>
                </c:pt>
                <c:pt idx="1516" formatCode="0%">
                  <c:v>0</c:v>
                </c:pt>
                <c:pt idx="1517" formatCode="0%">
                  <c:v>0</c:v>
                </c:pt>
                <c:pt idx="1518" formatCode="0%">
                  <c:v>0</c:v>
                </c:pt>
                <c:pt idx="1519" formatCode="0%">
                  <c:v>0</c:v>
                </c:pt>
                <c:pt idx="1520" formatCode="0%">
                  <c:v>0</c:v>
                </c:pt>
                <c:pt idx="1521" formatCode="0%">
                  <c:v>0</c:v>
                </c:pt>
                <c:pt idx="1522" formatCode="0%">
                  <c:v>0</c:v>
                </c:pt>
                <c:pt idx="1523" formatCode="0%">
                  <c:v>0</c:v>
                </c:pt>
                <c:pt idx="1524" formatCode="0%">
                  <c:v>0</c:v>
                </c:pt>
                <c:pt idx="1525" formatCode="0%">
                  <c:v>0</c:v>
                </c:pt>
                <c:pt idx="1526" formatCode="0%">
                  <c:v>0</c:v>
                </c:pt>
                <c:pt idx="1527" formatCode="0%">
                  <c:v>0</c:v>
                </c:pt>
                <c:pt idx="1528" formatCode="0%">
                  <c:v>0</c:v>
                </c:pt>
                <c:pt idx="1529" formatCode="0%">
                  <c:v>0</c:v>
                </c:pt>
                <c:pt idx="1530" formatCode="0%">
                  <c:v>0</c:v>
                </c:pt>
                <c:pt idx="1531" formatCode="0%">
                  <c:v>0</c:v>
                </c:pt>
                <c:pt idx="1532" formatCode="0%">
                  <c:v>0</c:v>
                </c:pt>
                <c:pt idx="1533" formatCode="0%">
                  <c:v>0</c:v>
                </c:pt>
                <c:pt idx="1534" formatCode="0%">
                  <c:v>0</c:v>
                </c:pt>
                <c:pt idx="1535" formatCode="0%">
                  <c:v>0</c:v>
                </c:pt>
                <c:pt idx="1536" formatCode="0%">
                  <c:v>0</c:v>
                </c:pt>
                <c:pt idx="1537" formatCode="0%">
                  <c:v>0</c:v>
                </c:pt>
                <c:pt idx="1538" formatCode="0%">
                  <c:v>0</c:v>
                </c:pt>
                <c:pt idx="1539" formatCode="0%">
                  <c:v>0</c:v>
                </c:pt>
                <c:pt idx="1540" formatCode="0%">
                  <c:v>0</c:v>
                </c:pt>
                <c:pt idx="1541" formatCode="0%">
                  <c:v>0</c:v>
                </c:pt>
                <c:pt idx="1542" formatCode="0%">
                  <c:v>0</c:v>
                </c:pt>
                <c:pt idx="1543" formatCode="0%">
                  <c:v>0</c:v>
                </c:pt>
                <c:pt idx="1544" formatCode="0%">
                  <c:v>0</c:v>
                </c:pt>
                <c:pt idx="1545" formatCode="0%">
                  <c:v>0</c:v>
                </c:pt>
                <c:pt idx="1546" formatCode="0%">
                  <c:v>0</c:v>
                </c:pt>
                <c:pt idx="1547" formatCode="0%">
                  <c:v>0</c:v>
                </c:pt>
                <c:pt idx="1548" formatCode="0%">
                  <c:v>0</c:v>
                </c:pt>
                <c:pt idx="1549" formatCode="0%">
                  <c:v>0</c:v>
                </c:pt>
                <c:pt idx="1550" formatCode="0%">
                  <c:v>0</c:v>
                </c:pt>
                <c:pt idx="1551" formatCode="0%">
                  <c:v>0</c:v>
                </c:pt>
                <c:pt idx="1552" formatCode="0%">
                  <c:v>0</c:v>
                </c:pt>
                <c:pt idx="1553" formatCode="0%">
                  <c:v>0</c:v>
                </c:pt>
                <c:pt idx="1554" formatCode="0%">
                  <c:v>0</c:v>
                </c:pt>
                <c:pt idx="1555" formatCode="0%">
                  <c:v>0</c:v>
                </c:pt>
                <c:pt idx="1556" formatCode="0%">
                  <c:v>0</c:v>
                </c:pt>
                <c:pt idx="1557" formatCode="0%">
                  <c:v>0</c:v>
                </c:pt>
                <c:pt idx="1558" formatCode="0%">
                  <c:v>0</c:v>
                </c:pt>
                <c:pt idx="1559" formatCode="0%">
                  <c:v>0</c:v>
                </c:pt>
                <c:pt idx="1560" formatCode="0%">
                  <c:v>0</c:v>
                </c:pt>
                <c:pt idx="1561" formatCode="0%">
                  <c:v>0</c:v>
                </c:pt>
                <c:pt idx="1562" formatCode="0%">
                  <c:v>0</c:v>
                </c:pt>
                <c:pt idx="1563" formatCode="0%">
                  <c:v>0</c:v>
                </c:pt>
                <c:pt idx="1564" formatCode="0%">
                  <c:v>0</c:v>
                </c:pt>
                <c:pt idx="1565" formatCode="0%">
                  <c:v>0</c:v>
                </c:pt>
                <c:pt idx="1566" formatCode="0%">
                  <c:v>0</c:v>
                </c:pt>
                <c:pt idx="1567" formatCode="0%">
                  <c:v>0</c:v>
                </c:pt>
                <c:pt idx="1568" formatCode="0%">
                  <c:v>0</c:v>
                </c:pt>
                <c:pt idx="1569" formatCode="0%">
                  <c:v>0</c:v>
                </c:pt>
                <c:pt idx="1570" formatCode="0%">
                  <c:v>0</c:v>
                </c:pt>
                <c:pt idx="1571" formatCode="0%">
                  <c:v>0</c:v>
                </c:pt>
                <c:pt idx="1572" formatCode="0%">
                  <c:v>0</c:v>
                </c:pt>
                <c:pt idx="1573" formatCode="0%">
                  <c:v>0</c:v>
                </c:pt>
                <c:pt idx="1574" formatCode="0%">
                  <c:v>0</c:v>
                </c:pt>
                <c:pt idx="1575" formatCode="0%">
                  <c:v>0</c:v>
                </c:pt>
                <c:pt idx="1576" formatCode="0%">
                  <c:v>0</c:v>
                </c:pt>
                <c:pt idx="1577" formatCode="0%">
                  <c:v>0</c:v>
                </c:pt>
                <c:pt idx="1578" formatCode="0%">
                  <c:v>0</c:v>
                </c:pt>
                <c:pt idx="1579" formatCode="0%">
                  <c:v>0</c:v>
                </c:pt>
                <c:pt idx="1580" formatCode="0%">
                  <c:v>0</c:v>
                </c:pt>
                <c:pt idx="1581" formatCode="0%">
                  <c:v>0</c:v>
                </c:pt>
                <c:pt idx="1582" formatCode="0%">
                  <c:v>0</c:v>
                </c:pt>
                <c:pt idx="1583" formatCode="0%">
                  <c:v>0</c:v>
                </c:pt>
                <c:pt idx="1584" formatCode="0%">
                  <c:v>0</c:v>
                </c:pt>
                <c:pt idx="1585" formatCode="0%">
                  <c:v>0</c:v>
                </c:pt>
                <c:pt idx="1586" formatCode="0%">
                  <c:v>0</c:v>
                </c:pt>
                <c:pt idx="1587" formatCode="0%">
                  <c:v>0</c:v>
                </c:pt>
                <c:pt idx="1588" formatCode="0%">
                  <c:v>0</c:v>
                </c:pt>
                <c:pt idx="1589" formatCode="0%">
                  <c:v>0</c:v>
                </c:pt>
                <c:pt idx="1590" formatCode="0%">
                  <c:v>0</c:v>
                </c:pt>
                <c:pt idx="1591" formatCode="0%">
                  <c:v>0</c:v>
                </c:pt>
                <c:pt idx="1592" formatCode="0%">
                  <c:v>0</c:v>
                </c:pt>
                <c:pt idx="1593" formatCode="0%">
                  <c:v>0</c:v>
                </c:pt>
                <c:pt idx="1594" formatCode="0%">
                  <c:v>0</c:v>
                </c:pt>
                <c:pt idx="1595" formatCode="0%">
                  <c:v>0</c:v>
                </c:pt>
                <c:pt idx="1596" formatCode="0%">
                  <c:v>0</c:v>
                </c:pt>
                <c:pt idx="1597" formatCode="0%">
                  <c:v>0</c:v>
                </c:pt>
                <c:pt idx="1598" formatCode="0%">
                  <c:v>0</c:v>
                </c:pt>
                <c:pt idx="1599" formatCode="0%">
                  <c:v>0</c:v>
                </c:pt>
                <c:pt idx="1600" formatCode="0%">
                  <c:v>0</c:v>
                </c:pt>
                <c:pt idx="1601" formatCode="0%">
                  <c:v>0</c:v>
                </c:pt>
                <c:pt idx="1602" formatCode="0%">
                  <c:v>0</c:v>
                </c:pt>
                <c:pt idx="1603" formatCode="0%">
                  <c:v>0</c:v>
                </c:pt>
                <c:pt idx="1604" formatCode="0%">
                  <c:v>0</c:v>
                </c:pt>
                <c:pt idx="1605" formatCode="0%">
                  <c:v>0</c:v>
                </c:pt>
                <c:pt idx="1606" formatCode="0%">
                  <c:v>0</c:v>
                </c:pt>
                <c:pt idx="1607" formatCode="0%">
                  <c:v>0</c:v>
                </c:pt>
                <c:pt idx="1608" formatCode="0%">
                  <c:v>0</c:v>
                </c:pt>
                <c:pt idx="1609" formatCode="0%">
                  <c:v>0</c:v>
                </c:pt>
                <c:pt idx="1610" formatCode="0%">
                  <c:v>0</c:v>
                </c:pt>
                <c:pt idx="1611" formatCode="0%">
                  <c:v>0</c:v>
                </c:pt>
                <c:pt idx="1612" formatCode="0%">
                  <c:v>0</c:v>
                </c:pt>
                <c:pt idx="1613" formatCode="0%">
                  <c:v>0</c:v>
                </c:pt>
                <c:pt idx="1614" formatCode="0%">
                  <c:v>0</c:v>
                </c:pt>
                <c:pt idx="1615" formatCode="0%">
                  <c:v>0</c:v>
                </c:pt>
                <c:pt idx="1616" formatCode="0%">
                  <c:v>0</c:v>
                </c:pt>
                <c:pt idx="1617" formatCode="0%">
                  <c:v>0</c:v>
                </c:pt>
                <c:pt idx="1618" formatCode="0%">
                  <c:v>0</c:v>
                </c:pt>
                <c:pt idx="1619" formatCode="0%">
                  <c:v>0</c:v>
                </c:pt>
                <c:pt idx="1620" formatCode="0%">
                  <c:v>0</c:v>
                </c:pt>
                <c:pt idx="1621" formatCode="0%">
                  <c:v>0</c:v>
                </c:pt>
                <c:pt idx="1622" formatCode="0%">
                  <c:v>0</c:v>
                </c:pt>
                <c:pt idx="1623" formatCode="0%">
                  <c:v>0</c:v>
                </c:pt>
                <c:pt idx="1624" formatCode="0%">
                  <c:v>0</c:v>
                </c:pt>
                <c:pt idx="1625" formatCode="0%">
                  <c:v>0</c:v>
                </c:pt>
                <c:pt idx="1626" formatCode="0%">
                  <c:v>0</c:v>
                </c:pt>
                <c:pt idx="1627" formatCode="0%">
                  <c:v>0</c:v>
                </c:pt>
                <c:pt idx="1628" formatCode="0%">
                  <c:v>0</c:v>
                </c:pt>
                <c:pt idx="1629" formatCode="0%">
                  <c:v>0</c:v>
                </c:pt>
                <c:pt idx="1630" formatCode="0%">
                  <c:v>0</c:v>
                </c:pt>
                <c:pt idx="1631" formatCode="0%">
                  <c:v>0</c:v>
                </c:pt>
                <c:pt idx="1632" formatCode="0%">
                  <c:v>0</c:v>
                </c:pt>
                <c:pt idx="1633" formatCode="0%">
                  <c:v>0</c:v>
                </c:pt>
                <c:pt idx="1634" formatCode="0%">
                  <c:v>0</c:v>
                </c:pt>
                <c:pt idx="1635" formatCode="0%">
                  <c:v>0</c:v>
                </c:pt>
                <c:pt idx="1636" formatCode="0%">
                  <c:v>0</c:v>
                </c:pt>
                <c:pt idx="1637" formatCode="0%">
                  <c:v>0</c:v>
                </c:pt>
                <c:pt idx="1638" formatCode="0%">
                  <c:v>0</c:v>
                </c:pt>
                <c:pt idx="1639" formatCode="0%">
                  <c:v>0</c:v>
                </c:pt>
                <c:pt idx="1640" formatCode="0%">
                  <c:v>0</c:v>
                </c:pt>
                <c:pt idx="1641" formatCode="0%">
                  <c:v>0</c:v>
                </c:pt>
                <c:pt idx="1642" formatCode="0%">
                  <c:v>0</c:v>
                </c:pt>
                <c:pt idx="1643" formatCode="0%">
                  <c:v>0</c:v>
                </c:pt>
                <c:pt idx="1644" formatCode="0%">
                  <c:v>0</c:v>
                </c:pt>
                <c:pt idx="1645" formatCode="0%">
                  <c:v>0</c:v>
                </c:pt>
                <c:pt idx="1646" formatCode="0%">
                  <c:v>0</c:v>
                </c:pt>
                <c:pt idx="1647" formatCode="0%">
                  <c:v>0</c:v>
                </c:pt>
                <c:pt idx="1648" formatCode="0%">
                  <c:v>0</c:v>
                </c:pt>
                <c:pt idx="1649" formatCode="0%">
                  <c:v>0</c:v>
                </c:pt>
                <c:pt idx="1650" formatCode="0%">
                  <c:v>0</c:v>
                </c:pt>
                <c:pt idx="1651" formatCode="0%">
                  <c:v>0</c:v>
                </c:pt>
                <c:pt idx="1652" formatCode="0%">
                  <c:v>0</c:v>
                </c:pt>
                <c:pt idx="1653" formatCode="0%">
                  <c:v>0</c:v>
                </c:pt>
                <c:pt idx="1654" formatCode="0%">
                  <c:v>0</c:v>
                </c:pt>
                <c:pt idx="1655" formatCode="0%">
                  <c:v>0</c:v>
                </c:pt>
                <c:pt idx="1656" formatCode="0%">
                  <c:v>0</c:v>
                </c:pt>
                <c:pt idx="1657" formatCode="0%">
                  <c:v>0</c:v>
                </c:pt>
                <c:pt idx="1658" formatCode="0%">
                  <c:v>0</c:v>
                </c:pt>
                <c:pt idx="1659" formatCode="0%">
                  <c:v>0</c:v>
                </c:pt>
                <c:pt idx="1660" formatCode="0%">
                  <c:v>0</c:v>
                </c:pt>
                <c:pt idx="1661" formatCode="0%">
                  <c:v>0</c:v>
                </c:pt>
                <c:pt idx="1662" formatCode="0%">
                  <c:v>0</c:v>
                </c:pt>
                <c:pt idx="1663" formatCode="0%">
                  <c:v>0</c:v>
                </c:pt>
                <c:pt idx="1664" formatCode="0%">
                  <c:v>0</c:v>
                </c:pt>
                <c:pt idx="1665" formatCode="0%">
                  <c:v>0</c:v>
                </c:pt>
                <c:pt idx="1666" formatCode="0%">
                  <c:v>0</c:v>
                </c:pt>
                <c:pt idx="1667" formatCode="0%">
                  <c:v>0</c:v>
                </c:pt>
                <c:pt idx="1668" formatCode="0%">
                  <c:v>0</c:v>
                </c:pt>
                <c:pt idx="1669" formatCode="0%">
                  <c:v>0</c:v>
                </c:pt>
                <c:pt idx="1670" formatCode="0%">
                  <c:v>0</c:v>
                </c:pt>
                <c:pt idx="1671" formatCode="0%">
                  <c:v>0</c:v>
                </c:pt>
                <c:pt idx="1672" formatCode="0%">
                  <c:v>0</c:v>
                </c:pt>
                <c:pt idx="1673" formatCode="0%">
                  <c:v>0</c:v>
                </c:pt>
                <c:pt idx="1674" formatCode="0%">
                  <c:v>0</c:v>
                </c:pt>
                <c:pt idx="1675" formatCode="0%">
                  <c:v>0</c:v>
                </c:pt>
                <c:pt idx="1676" formatCode="0%">
                  <c:v>0</c:v>
                </c:pt>
                <c:pt idx="1677" formatCode="0%">
                  <c:v>0</c:v>
                </c:pt>
                <c:pt idx="1678" formatCode="0%">
                  <c:v>0.72658500000000004</c:v>
                </c:pt>
                <c:pt idx="1679" formatCode="0%">
                  <c:v>0</c:v>
                </c:pt>
                <c:pt idx="1680" formatCode="0%">
                  <c:v>0</c:v>
                </c:pt>
                <c:pt idx="1681" formatCode="0%">
                  <c:v>0</c:v>
                </c:pt>
                <c:pt idx="1682" formatCode="0%">
                  <c:v>0</c:v>
                </c:pt>
                <c:pt idx="1683" formatCode="0%">
                  <c:v>0</c:v>
                </c:pt>
                <c:pt idx="1684" formatCode="0%">
                  <c:v>0</c:v>
                </c:pt>
                <c:pt idx="1685" formatCode="0%">
                  <c:v>0</c:v>
                </c:pt>
                <c:pt idx="1686" formatCode="0%">
                  <c:v>0</c:v>
                </c:pt>
                <c:pt idx="1687" formatCode="0%">
                  <c:v>0</c:v>
                </c:pt>
                <c:pt idx="1688" formatCode="0%">
                  <c:v>0</c:v>
                </c:pt>
                <c:pt idx="1689" formatCode="0%">
                  <c:v>0</c:v>
                </c:pt>
                <c:pt idx="1690" formatCode="0%">
                  <c:v>0</c:v>
                </c:pt>
                <c:pt idx="1691" formatCode="0%">
                  <c:v>0</c:v>
                </c:pt>
                <c:pt idx="1692" formatCode="0%">
                  <c:v>0</c:v>
                </c:pt>
                <c:pt idx="1693" formatCode="0%">
                  <c:v>0</c:v>
                </c:pt>
                <c:pt idx="1694" formatCode="0%">
                  <c:v>0</c:v>
                </c:pt>
                <c:pt idx="1695" formatCode="0%">
                  <c:v>0</c:v>
                </c:pt>
                <c:pt idx="1696" formatCode="0%">
                  <c:v>0</c:v>
                </c:pt>
                <c:pt idx="1697" formatCode="0%">
                  <c:v>0</c:v>
                </c:pt>
                <c:pt idx="1698" formatCode="0%">
                  <c:v>0</c:v>
                </c:pt>
                <c:pt idx="1699" formatCode="0%">
                  <c:v>0</c:v>
                </c:pt>
                <c:pt idx="1700" formatCode="0%">
                  <c:v>0</c:v>
                </c:pt>
                <c:pt idx="1701" formatCode="0%">
                  <c:v>0</c:v>
                </c:pt>
                <c:pt idx="1702" formatCode="0%">
                  <c:v>0</c:v>
                </c:pt>
                <c:pt idx="1703" formatCode="0%">
                  <c:v>0</c:v>
                </c:pt>
                <c:pt idx="1704" formatCode="0%">
                  <c:v>0</c:v>
                </c:pt>
                <c:pt idx="1705" formatCode="0%">
                  <c:v>0</c:v>
                </c:pt>
                <c:pt idx="1706" formatCode="0%">
                  <c:v>0</c:v>
                </c:pt>
                <c:pt idx="1707" formatCode="0%">
                  <c:v>0</c:v>
                </c:pt>
                <c:pt idx="1708" formatCode="0%">
                  <c:v>0</c:v>
                </c:pt>
                <c:pt idx="1709" formatCode="0%">
                  <c:v>0</c:v>
                </c:pt>
                <c:pt idx="1710" formatCode="0%">
                  <c:v>0</c:v>
                </c:pt>
                <c:pt idx="1711" formatCode="0%">
                  <c:v>0</c:v>
                </c:pt>
                <c:pt idx="1712" formatCode="0%">
                  <c:v>0</c:v>
                </c:pt>
                <c:pt idx="1713" formatCode="0%">
                  <c:v>0</c:v>
                </c:pt>
                <c:pt idx="1714" formatCode="0%">
                  <c:v>0</c:v>
                </c:pt>
                <c:pt idx="1715" formatCode="0%">
                  <c:v>0</c:v>
                </c:pt>
                <c:pt idx="1716" formatCode="0%">
                  <c:v>0</c:v>
                </c:pt>
                <c:pt idx="1717" formatCode="0%">
                  <c:v>0</c:v>
                </c:pt>
                <c:pt idx="1718" formatCode="0%">
                  <c:v>0</c:v>
                </c:pt>
                <c:pt idx="1719" formatCode="0%">
                  <c:v>0</c:v>
                </c:pt>
                <c:pt idx="1720" formatCode="0%">
                  <c:v>0</c:v>
                </c:pt>
                <c:pt idx="1721" formatCode="0%">
                  <c:v>0</c:v>
                </c:pt>
                <c:pt idx="1722" formatCode="0%">
                  <c:v>0</c:v>
                </c:pt>
                <c:pt idx="1723" formatCode="0%">
                  <c:v>0</c:v>
                </c:pt>
                <c:pt idx="1724" formatCode="0%">
                  <c:v>0</c:v>
                </c:pt>
                <c:pt idx="1725" formatCode="0%">
                  <c:v>0</c:v>
                </c:pt>
                <c:pt idx="1726" formatCode="0%">
                  <c:v>0</c:v>
                </c:pt>
                <c:pt idx="1727" formatCode="0%">
                  <c:v>0</c:v>
                </c:pt>
                <c:pt idx="1728" formatCode="0%">
                  <c:v>0</c:v>
                </c:pt>
                <c:pt idx="1729" formatCode="0%">
                  <c:v>0</c:v>
                </c:pt>
                <c:pt idx="1730" formatCode="0%">
                  <c:v>0</c:v>
                </c:pt>
                <c:pt idx="1731" formatCode="0%">
                  <c:v>0</c:v>
                </c:pt>
                <c:pt idx="1732" formatCode="0%">
                  <c:v>0</c:v>
                </c:pt>
                <c:pt idx="1733" formatCode="0%">
                  <c:v>0</c:v>
                </c:pt>
                <c:pt idx="1734" formatCode="0%">
                  <c:v>0</c:v>
                </c:pt>
                <c:pt idx="1735" formatCode="0%">
                  <c:v>0</c:v>
                </c:pt>
                <c:pt idx="1736" formatCode="0%">
                  <c:v>0</c:v>
                </c:pt>
                <c:pt idx="1737" formatCode="0%">
                  <c:v>0</c:v>
                </c:pt>
                <c:pt idx="1738" formatCode="0%">
                  <c:v>0</c:v>
                </c:pt>
                <c:pt idx="1739" formatCode="0%">
                  <c:v>0</c:v>
                </c:pt>
                <c:pt idx="1740" formatCode="0%">
                  <c:v>0</c:v>
                </c:pt>
                <c:pt idx="1741" formatCode="0%">
                  <c:v>0</c:v>
                </c:pt>
                <c:pt idx="1742" formatCode="0%">
                  <c:v>0</c:v>
                </c:pt>
                <c:pt idx="1743" formatCode="0%">
                  <c:v>0</c:v>
                </c:pt>
                <c:pt idx="1744" formatCode="0%">
                  <c:v>0</c:v>
                </c:pt>
                <c:pt idx="1745" formatCode="0%">
                  <c:v>0</c:v>
                </c:pt>
                <c:pt idx="1746" formatCode="0%">
                  <c:v>0</c:v>
                </c:pt>
                <c:pt idx="1747" formatCode="0%">
                  <c:v>0</c:v>
                </c:pt>
                <c:pt idx="1748" formatCode="0%">
                  <c:v>0</c:v>
                </c:pt>
                <c:pt idx="1749" formatCode="0%">
                  <c:v>0</c:v>
                </c:pt>
                <c:pt idx="1750" formatCode="0%">
                  <c:v>0</c:v>
                </c:pt>
                <c:pt idx="1751" formatCode="0%">
                  <c:v>0</c:v>
                </c:pt>
                <c:pt idx="1752" formatCode="0%">
                  <c:v>0</c:v>
                </c:pt>
                <c:pt idx="1753" formatCode="0%">
                  <c:v>0</c:v>
                </c:pt>
                <c:pt idx="1754" formatCode="0%">
                  <c:v>0</c:v>
                </c:pt>
                <c:pt idx="1755" formatCode="0%">
                  <c:v>0</c:v>
                </c:pt>
                <c:pt idx="1756" formatCode="0%">
                  <c:v>0</c:v>
                </c:pt>
                <c:pt idx="1757" formatCode="0%">
                  <c:v>0</c:v>
                </c:pt>
                <c:pt idx="1758" formatCode="0%">
                  <c:v>0</c:v>
                </c:pt>
                <c:pt idx="1759" formatCode="0%">
                  <c:v>0</c:v>
                </c:pt>
                <c:pt idx="1760" formatCode="0%">
                  <c:v>0</c:v>
                </c:pt>
                <c:pt idx="1761" formatCode="0%">
                  <c:v>0</c:v>
                </c:pt>
                <c:pt idx="1762" formatCode="0%">
                  <c:v>0</c:v>
                </c:pt>
                <c:pt idx="1763" formatCode="0%">
                  <c:v>0</c:v>
                </c:pt>
                <c:pt idx="1764" formatCode="0%">
                  <c:v>0</c:v>
                </c:pt>
                <c:pt idx="1765" formatCode="0%">
                  <c:v>0</c:v>
                </c:pt>
                <c:pt idx="1766" formatCode="0%">
                  <c:v>0.83319799999999999</c:v>
                </c:pt>
                <c:pt idx="1767" formatCode="0%">
                  <c:v>0</c:v>
                </c:pt>
                <c:pt idx="1768" formatCode="0%">
                  <c:v>0</c:v>
                </c:pt>
                <c:pt idx="1769" formatCode="0%">
                  <c:v>1.1876370000000001</c:v>
                </c:pt>
                <c:pt idx="1770" formatCode="0%">
                  <c:v>0</c:v>
                </c:pt>
                <c:pt idx="1771" formatCode="0%">
                  <c:v>0</c:v>
                </c:pt>
                <c:pt idx="1772" formatCode="0%">
                  <c:v>0</c:v>
                </c:pt>
                <c:pt idx="1773" formatCode="0%">
                  <c:v>0</c:v>
                </c:pt>
                <c:pt idx="1774" formatCode="0%">
                  <c:v>0</c:v>
                </c:pt>
                <c:pt idx="1775" formatCode="0%">
                  <c:v>0</c:v>
                </c:pt>
                <c:pt idx="1776" formatCode="0%">
                  <c:v>0</c:v>
                </c:pt>
                <c:pt idx="1777" formatCode="0%">
                  <c:v>0</c:v>
                </c:pt>
                <c:pt idx="1778" formatCode="0%">
                  <c:v>0</c:v>
                </c:pt>
                <c:pt idx="1779" formatCode="0%">
                  <c:v>0</c:v>
                </c:pt>
                <c:pt idx="1780" formatCode="0%">
                  <c:v>0</c:v>
                </c:pt>
                <c:pt idx="1781" formatCode="0%">
                  <c:v>0</c:v>
                </c:pt>
                <c:pt idx="1782" formatCode="0%">
                  <c:v>0</c:v>
                </c:pt>
                <c:pt idx="1783" formatCode="0%">
                  <c:v>0</c:v>
                </c:pt>
                <c:pt idx="1784" formatCode="0%">
                  <c:v>0</c:v>
                </c:pt>
                <c:pt idx="1785" formatCode="0%">
                  <c:v>0</c:v>
                </c:pt>
                <c:pt idx="1786" formatCode="0%">
                  <c:v>0</c:v>
                </c:pt>
                <c:pt idx="1787" formatCode="0%">
                  <c:v>0</c:v>
                </c:pt>
                <c:pt idx="1788" formatCode="0%">
                  <c:v>0</c:v>
                </c:pt>
                <c:pt idx="1789" formatCode="0%">
                  <c:v>0</c:v>
                </c:pt>
                <c:pt idx="1790" formatCode="0%">
                  <c:v>0</c:v>
                </c:pt>
                <c:pt idx="1791" formatCode="0%">
                  <c:v>0</c:v>
                </c:pt>
                <c:pt idx="1792" formatCode="0%">
                  <c:v>0</c:v>
                </c:pt>
                <c:pt idx="1793" formatCode="0%">
                  <c:v>0</c:v>
                </c:pt>
                <c:pt idx="1794" formatCode="0%">
                  <c:v>0</c:v>
                </c:pt>
                <c:pt idx="1795" formatCode="0%">
                  <c:v>0</c:v>
                </c:pt>
                <c:pt idx="1796" formatCode="0%">
                  <c:v>0</c:v>
                </c:pt>
                <c:pt idx="1797" formatCode="0%">
                  <c:v>0</c:v>
                </c:pt>
                <c:pt idx="1798" formatCode="0%">
                  <c:v>0</c:v>
                </c:pt>
                <c:pt idx="1799" formatCode="0%">
                  <c:v>0</c:v>
                </c:pt>
                <c:pt idx="1800" formatCode="0%">
                  <c:v>0</c:v>
                </c:pt>
                <c:pt idx="1801" formatCode="0%">
                  <c:v>0</c:v>
                </c:pt>
                <c:pt idx="1802" formatCode="0%">
                  <c:v>0</c:v>
                </c:pt>
                <c:pt idx="1803" formatCode="0%">
                  <c:v>0</c:v>
                </c:pt>
                <c:pt idx="1804" formatCode="0%">
                  <c:v>0</c:v>
                </c:pt>
                <c:pt idx="1805" formatCode="0%">
                  <c:v>0</c:v>
                </c:pt>
                <c:pt idx="1806" formatCode="0%">
                  <c:v>0</c:v>
                </c:pt>
                <c:pt idx="1807" formatCode="0%">
                  <c:v>0</c:v>
                </c:pt>
                <c:pt idx="1808" formatCode="0%">
                  <c:v>0</c:v>
                </c:pt>
                <c:pt idx="1809" formatCode="0%">
                  <c:v>0</c:v>
                </c:pt>
                <c:pt idx="1810" formatCode="0%">
                  <c:v>0</c:v>
                </c:pt>
                <c:pt idx="1811" formatCode="0%">
                  <c:v>0</c:v>
                </c:pt>
                <c:pt idx="1812" formatCode="0%">
                  <c:v>0</c:v>
                </c:pt>
                <c:pt idx="1813" formatCode="0%">
                  <c:v>0</c:v>
                </c:pt>
                <c:pt idx="1814" formatCode="0%">
                  <c:v>0</c:v>
                </c:pt>
                <c:pt idx="1815" formatCode="0%">
                  <c:v>0</c:v>
                </c:pt>
                <c:pt idx="1816" formatCode="0%">
                  <c:v>0</c:v>
                </c:pt>
                <c:pt idx="1817" formatCode="0%">
                  <c:v>0</c:v>
                </c:pt>
                <c:pt idx="1818" formatCode="0%">
                  <c:v>0</c:v>
                </c:pt>
                <c:pt idx="1819" formatCode="0%">
                  <c:v>0</c:v>
                </c:pt>
                <c:pt idx="1820" formatCode="0%">
                  <c:v>2.0703559999999999</c:v>
                </c:pt>
                <c:pt idx="1821" formatCode="0%">
                  <c:v>0</c:v>
                </c:pt>
                <c:pt idx="1822" formatCode="0%">
                  <c:v>0</c:v>
                </c:pt>
                <c:pt idx="1823" formatCode="0%">
                  <c:v>0</c:v>
                </c:pt>
                <c:pt idx="1824" formatCode="0%">
                  <c:v>0</c:v>
                </c:pt>
                <c:pt idx="1825" formatCode="0%">
                  <c:v>0</c:v>
                </c:pt>
                <c:pt idx="1826" formatCode="0%">
                  <c:v>0</c:v>
                </c:pt>
                <c:pt idx="1827" formatCode="0%">
                  <c:v>0</c:v>
                </c:pt>
                <c:pt idx="1828" formatCode="0%">
                  <c:v>0</c:v>
                </c:pt>
                <c:pt idx="1829" formatCode="0%">
                  <c:v>0</c:v>
                </c:pt>
                <c:pt idx="1830" formatCode="0%">
                  <c:v>0</c:v>
                </c:pt>
                <c:pt idx="1831" formatCode="0%">
                  <c:v>0</c:v>
                </c:pt>
                <c:pt idx="1832" formatCode="0%">
                  <c:v>0</c:v>
                </c:pt>
                <c:pt idx="1833" formatCode="0%">
                  <c:v>0</c:v>
                </c:pt>
                <c:pt idx="1834" formatCode="0%">
                  <c:v>0</c:v>
                </c:pt>
                <c:pt idx="1835" formatCode="0%">
                  <c:v>0</c:v>
                </c:pt>
                <c:pt idx="1836" formatCode="0%">
                  <c:v>0</c:v>
                </c:pt>
                <c:pt idx="1837" formatCode="0%">
                  <c:v>0</c:v>
                </c:pt>
                <c:pt idx="1838" formatCode="0%">
                  <c:v>0</c:v>
                </c:pt>
                <c:pt idx="1839" formatCode="0%">
                  <c:v>0</c:v>
                </c:pt>
                <c:pt idx="1840" formatCode="0%">
                  <c:v>0</c:v>
                </c:pt>
                <c:pt idx="1841" formatCode="0%">
                  <c:v>0</c:v>
                </c:pt>
                <c:pt idx="1842" formatCode="0%">
                  <c:v>0</c:v>
                </c:pt>
                <c:pt idx="1843" formatCode="0%">
                  <c:v>0</c:v>
                </c:pt>
                <c:pt idx="1844" formatCode="0%">
                  <c:v>0</c:v>
                </c:pt>
                <c:pt idx="1845" formatCode="0%">
                  <c:v>0</c:v>
                </c:pt>
                <c:pt idx="1846" formatCode="0%">
                  <c:v>0</c:v>
                </c:pt>
                <c:pt idx="1847" formatCode="0%">
                  <c:v>0</c:v>
                </c:pt>
                <c:pt idx="1848" formatCode="0%">
                  <c:v>0</c:v>
                </c:pt>
                <c:pt idx="1849" formatCode="0%">
                  <c:v>0</c:v>
                </c:pt>
                <c:pt idx="1850" formatCode="0%">
                  <c:v>0</c:v>
                </c:pt>
                <c:pt idx="1851" formatCode="0%">
                  <c:v>0</c:v>
                </c:pt>
                <c:pt idx="1852" formatCode="0%">
                  <c:v>0</c:v>
                </c:pt>
                <c:pt idx="1853" formatCode="0%">
                  <c:v>0</c:v>
                </c:pt>
                <c:pt idx="1854" formatCode="0%">
                  <c:v>0</c:v>
                </c:pt>
                <c:pt idx="1855" formatCode="0%">
                  <c:v>0</c:v>
                </c:pt>
                <c:pt idx="1856" formatCode="0%">
                  <c:v>0</c:v>
                </c:pt>
                <c:pt idx="1857" formatCode="0%">
                  <c:v>0</c:v>
                </c:pt>
                <c:pt idx="1858" formatCode="0%">
                  <c:v>0</c:v>
                </c:pt>
                <c:pt idx="1859" formatCode="0%">
                  <c:v>0</c:v>
                </c:pt>
                <c:pt idx="1860" formatCode="0%">
                  <c:v>0</c:v>
                </c:pt>
                <c:pt idx="1861" formatCode="0%">
                  <c:v>0</c:v>
                </c:pt>
                <c:pt idx="1862" formatCode="0%">
                  <c:v>0</c:v>
                </c:pt>
                <c:pt idx="1863" formatCode="0%">
                  <c:v>0</c:v>
                </c:pt>
                <c:pt idx="1864" formatCode="0%">
                  <c:v>0</c:v>
                </c:pt>
                <c:pt idx="1865" formatCode="0%">
                  <c:v>0</c:v>
                </c:pt>
                <c:pt idx="1866" formatCode="0%">
                  <c:v>0</c:v>
                </c:pt>
                <c:pt idx="1867" formatCode="0%">
                  <c:v>0</c:v>
                </c:pt>
                <c:pt idx="1868" formatCode="0%">
                  <c:v>0</c:v>
                </c:pt>
                <c:pt idx="1869" formatCode="0%">
                  <c:v>0</c:v>
                </c:pt>
                <c:pt idx="1870" formatCode="0%">
                  <c:v>0</c:v>
                </c:pt>
                <c:pt idx="1871" formatCode="0%">
                  <c:v>0</c:v>
                </c:pt>
                <c:pt idx="1872" formatCode="0%">
                  <c:v>0</c:v>
                </c:pt>
                <c:pt idx="1873" formatCode="0%">
                  <c:v>0</c:v>
                </c:pt>
                <c:pt idx="1874" formatCode="0%">
                  <c:v>0</c:v>
                </c:pt>
                <c:pt idx="1875" formatCode="0%">
                  <c:v>0</c:v>
                </c:pt>
                <c:pt idx="1876" formatCode="0%">
                  <c:v>0</c:v>
                </c:pt>
                <c:pt idx="1877" formatCode="0%">
                  <c:v>0</c:v>
                </c:pt>
                <c:pt idx="1878" formatCode="0%">
                  <c:v>0</c:v>
                </c:pt>
                <c:pt idx="1879" formatCode="0%">
                  <c:v>0</c:v>
                </c:pt>
                <c:pt idx="1880" formatCode="0%">
                  <c:v>0</c:v>
                </c:pt>
                <c:pt idx="1881" formatCode="0%">
                  <c:v>0</c:v>
                </c:pt>
                <c:pt idx="1882" formatCode="0%">
                  <c:v>0</c:v>
                </c:pt>
                <c:pt idx="1883" formatCode="0%">
                  <c:v>0</c:v>
                </c:pt>
                <c:pt idx="1884" formatCode="0%">
                  <c:v>0</c:v>
                </c:pt>
                <c:pt idx="1885" formatCode="0%">
                  <c:v>0</c:v>
                </c:pt>
                <c:pt idx="1886" formatCode="0%">
                  <c:v>0</c:v>
                </c:pt>
                <c:pt idx="1887" formatCode="0%">
                  <c:v>0</c:v>
                </c:pt>
                <c:pt idx="1888" formatCode="0%">
                  <c:v>0</c:v>
                </c:pt>
                <c:pt idx="1889" formatCode="0%">
                  <c:v>0</c:v>
                </c:pt>
                <c:pt idx="1890" formatCode="0%">
                  <c:v>0</c:v>
                </c:pt>
                <c:pt idx="1891" formatCode="0%">
                  <c:v>0</c:v>
                </c:pt>
                <c:pt idx="1892" formatCode="0%">
                  <c:v>0</c:v>
                </c:pt>
                <c:pt idx="1893" formatCode="0%">
                  <c:v>0</c:v>
                </c:pt>
                <c:pt idx="1894" formatCode="0%">
                  <c:v>0</c:v>
                </c:pt>
                <c:pt idx="1895" formatCode="0%">
                  <c:v>0</c:v>
                </c:pt>
                <c:pt idx="1896" formatCode="0%">
                  <c:v>0</c:v>
                </c:pt>
                <c:pt idx="1897" formatCode="0%">
                  <c:v>0</c:v>
                </c:pt>
                <c:pt idx="1898" formatCode="0%">
                  <c:v>0</c:v>
                </c:pt>
                <c:pt idx="1899" formatCode="0%">
                  <c:v>0</c:v>
                </c:pt>
                <c:pt idx="1900" formatCode="0%">
                  <c:v>0</c:v>
                </c:pt>
                <c:pt idx="1901" formatCode="0%">
                  <c:v>0</c:v>
                </c:pt>
                <c:pt idx="1902" formatCode="0%">
                  <c:v>0</c:v>
                </c:pt>
                <c:pt idx="1903" formatCode="0%">
                  <c:v>0</c:v>
                </c:pt>
                <c:pt idx="1904" formatCode="0%">
                  <c:v>0</c:v>
                </c:pt>
                <c:pt idx="1905" formatCode="0%">
                  <c:v>0</c:v>
                </c:pt>
                <c:pt idx="1906" formatCode="0%">
                  <c:v>0</c:v>
                </c:pt>
                <c:pt idx="1907" formatCode="0%">
                  <c:v>0</c:v>
                </c:pt>
                <c:pt idx="1908" formatCode="0%">
                  <c:v>0</c:v>
                </c:pt>
                <c:pt idx="1909" formatCode="0%">
                  <c:v>0</c:v>
                </c:pt>
                <c:pt idx="1910" formatCode="0%">
                  <c:v>0</c:v>
                </c:pt>
                <c:pt idx="1911" formatCode="0%">
                  <c:v>0</c:v>
                </c:pt>
                <c:pt idx="1912" formatCode="0%">
                  <c:v>0</c:v>
                </c:pt>
                <c:pt idx="1913" formatCode="0%">
                  <c:v>0</c:v>
                </c:pt>
                <c:pt idx="1914" formatCode="0%">
                  <c:v>0</c:v>
                </c:pt>
                <c:pt idx="1915" formatCode="0%">
                  <c:v>0</c:v>
                </c:pt>
                <c:pt idx="1916" formatCode="0%">
                  <c:v>0</c:v>
                </c:pt>
                <c:pt idx="1917" formatCode="0%">
                  <c:v>0</c:v>
                </c:pt>
                <c:pt idx="1918" formatCode="0%">
                  <c:v>0</c:v>
                </c:pt>
                <c:pt idx="1919" formatCode="0%">
                  <c:v>0</c:v>
                </c:pt>
                <c:pt idx="1920" formatCode="0%">
                  <c:v>0</c:v>
                </c:pt>
                <c:pt idx="1921" formatCode="0%">
                  <c:v>0</c:v>
                </c:pt>
                <c:pt idx="1922" formatCode="0%">
                  <c:v>0</c:v>
                </c:pt>
                <c:pt idx="1923" formatCode="0%">
                  <c:v>0</c:v>
                </c:pt>
                <c:pt idx="1924" formatCode="0%">
                  <c:v>0</c:v>
                </c:pt>
                <c:pt idx="1925" formatCode="0%">
                  <c:v>0</c:v>
                </c:pt>
                <c:pt idx="1926" formatCode="0%">
                  <c:v>0</c:v>
                </c:pt>
                <c:pt idx="1927" formatCode="0%">
                  <c:v>0</c:v>
                </c:pt>
                <c:pt idx="1928" formatCode="0%">
                  <c:v>0</c:v>
                </c:pt>
                <c:pt idx="1929" formatCode="0%">
                  <c:v>0</c:v>
                </c:pt>
                <c:pt idx="1930" formatCode="0%">
                  <c:v>0</c:v>
                </c:pt>
                <c:pt idx="1931" formatCode="0%">
                  <c:v>0</c:v>
                </c:pt>
                <c:pt idx="1932" formatCode="0%">
                  <c:v>0</c:v>
                </c:pt>
                <c:pt idx="1933" formatCode="0%">
                  <c:v>0</c:v>
                </c:pt>
                <c:pt idx="1934" formatCode="0%">
                  <c:v>0</c:v>
                </c:pt>
                <c:pt idx="1935" formatCode="0%">
                  <c:v>0</c:v>
                </c:pt>
                <c:pt idx="1936" formatCode="0%">
                  <c:v>0</c:v>
                </c:pt>
                <c:pt idx="1937" formatCode="0%">
                  <c:v>0</c:v>
                </c:pt>
                <c:pt idx="1938" formatCode="0%">
                  <c:v>0</c:v>
                </c:pt>
                <c:pt idx="1939" formatCode="0%">
                  <c:v>0</c:v>
                </c:pt>
                <c:pt idx="1940" formatCode="0%">
                  <c:v>0</c:v>
                </c:pt>
                <c:pt idx="1941" formatCode="0%">
                  <c:v>0</c:v>
                </c:pt>
                <c:pt idx="1942" formatCode="0%">
                  <c:v>0</c:v>
                </c:pt>
                <c:pt idx="1943" formatCode="0%">
                  <c:v>0</c:v>
                </c:pt>
                <c:pt idx="1944" formatCode="0%">
                  <c:v>0</c:v>
                </c:pt>
                <c:pt idx="1945" formatCode="0%">
                  <c:v>0</c:v>
                </c:pt>
                <c:pt idx="1946" formatCode="0%">
                  <c:v>0</c:v>
                </c:pt>
                <c:pt idx="1947" formatCode="0%">
                  <c:v>0</c:v>
                </c:pt>
                <c:pt idx="1948" formatCode="0%">
                  <c:v>0</c:v>
                </c:pt>
                <c:pt idx="1949" formatCode="0%">
                  <c:v>0</c:v>
                </c:pt>
                <c:pt idx="1950" formatCode="0%">
                  <c:v>0</c:v>
                </c:pt>
                <c:pt idx="1951" formatCode="0%">
                  <c:v>0</c:v>
                </c:pt>
                <c:pt idx="1952" formatCode="0%">
                  <c:v>0</c:v>
                </c:pt>
                <c:pt idx="1953" formatCode="0%">
                  <c:v>0</c:v>
                </c:pt>
                <c:pt idx="1954" formatCode="0%">
                  <c:v>0</c:v>
                </c:pt>
                <c:pt idx="1955" formatCode="0%">
                  <c:v>0</c:v>
                </c:pt>
                <c:pt idx="1956" formatCode="0%">
                  <c:v>0</c:v>
                </c:pt>
                <c:pt idx="1957" formatCode="0%">
                  <c:v>0</c:v>
                </c:pt>
                <c:pt idx="1958" formatCode="0%">
                  <c:v>0</c:v>
                </c:pt>
                <c:pt idx="1959" formatCode="0%">
                  <c:v>0</c:v>
                </c:pt>
                <c:pt idx="1960" formatCode="0%">
                  <c:v>0</c:v>
                </c:pt>
                <c:pt idx="1961" formatCode="0%">
                  <c:v>0</c:v>
                </c:pt>
                <c:pt idx="1962" formatCode="0%">
                  <c:v>0</c:v>
                </c:pt>
                <c:pt idx="1963" formatCode="0%">
                  <c:v>0</c:v>
                </c:pt>
                <c:pt idx="1964" formatCode="0%">
                  <c:v>0</c:v>
                </c:pt>
                <c:pt idx="1965" formatCode="0%">
                  <c:v>0</c:v>
                </c:pt>
                <c:pt idx="1966" formatCode="0%">
                  <c:v>0</c:v>
                </c:pt>
                <c:pt idx="1967" formatCode="0%">
                  <c:v>0</c:v>
                </c:pt>
                <c:pt idx="1968" formatCode="0%">
                  <c:v>0</c:v>
                </c:pt>
                <c:pt idx="1969" formatCode="0%">
                  <c:v>0</c:v>
                </c:pt>
                <c:pt idx="1970" formatCode="0%">
                  <c:v>0</c:v>
                </c:pt>
                <c:pt idx="1971" formatCode="0%">
                  <c:v>0</c:v>
                </c:pt>
                <c:pt idx="1972" formatCode="0%">
                  <c:v>0</c:v>
                </c:pt>
                <c:pt idx="1973" formatCode="0%">
                  <c:v>0</c:v>
                </c:pt>
                <c:pt idx="1974" formatCode="0%">
                  <c:v>0</c:v>
                </c:pt>
                <c:pt idx="1975" formatCode="0%">
                  <c:v>0</c:v>
                </c:pt>
                <c:pt idx="1976" formatCode="0%">
                  <c:v>0</c:v>
                </c:pt>
                <c:pt idx="1977" formatCode="0%">
                  <c:v>0</c:v>
                </c:pt>
                <c:pt idx="1978" formatCode="0%">
                  <c:v>0</c:v>
                </c:pt>
                <c:pt idx="1979" formatCode="0%">
                  <c:v>0</c:v>
                </c:pt>
                <c:pt idx="1980" formatCode="0%">
                  <c:v>0</c:v>
                </c:pt>
                <c:pt idx="1981" formatCode="0%">
                  <c:v>0</c:v>
                </c:pt>
                <c:pt idx="1982" formatCode="0%">
                  <c:v>0</c:v>
                </c:pt>
                <c:pt idx="1983" formatCode="0%">
                  <c:v>0</c:v>
                </c:pt>
                <c:pt idx="1984" formatCode="0%">
                  <c:v>0</c:v>
                </c:pt>
                <c:pt idx="1985" formatCode="0%">
                  <c:v>0</c:v>
                </c:pt>
                <c:pt idx="1986" formatCode="0%">
                  <c:v>0</c:v>
                </c:pt>
                <c:pt idx="1987" formatCode="0%">
                  <c:v>0</c:v>
                </c:pt>
                <c:pt idx="1988" formatCode="0%">
                  <c:v>0</c:v>
                </c:pt>
                <c:pt idx="1989" formatCode="0%">
                  <c:v>0</c:v>
                </c:pt>
                <c:pt idx="1990" formatCode="0%">
                  <c:v>0</c:v>
                </c:pt>
                <c:pt idx="1991" formatCode="0%">
                  <c:v>0</c:v>
                </c:pt>
                <c:pt idx="1992" formatCode="0%">
                  <c:v>0</c:v>
                </c:pt>
                <c:pt idx="1993" formatCode="0%">
                  <c:v>0</c:v>
                </c:pt>
                <c:pt idx="1994" formatCode="0%">
                  <c:v>0</c:v>
                </c:pt>
                <c:pt idx="1995" formatCode="0%">
                  <c:v>0</c:v>
                </c:pt>
                <c:pt idx="1996" formatCode="0%">
                  <c:v>0</c:v>
                </c:pt>
                <c:pt idx="1997" formatCode="0%">
                  <c:v>0</c:v>
                </c:pt>
                <c:pt idx="1998" formatCode="0%">
                  <c:v>0</c:v>
                </c:pt>
                <c:pt idx="1999" formatCode="0%">
                  <c:v>0</c:v>
                </c:pt>
                <c:pt idx="2000" formatCode="0%">
                  <c:v>0</c:v>
                </c:pt>
                <c:pt idx="2001" formatCode="0%">
                  <c:v>0</c:v>
                </c:pt>
                <c:pt idx="2002" formatCode="0%">
                  <c:v>0</c:v>
                </c:pt>
                <c:pt idx="2003" formatCode="0%">
                  <c:v>0</c:v>
                </c:pt>
                <c:pt idx="2004" formatCode="0%">
                  <c:v>0</c:v>
                </c:pt>
                <c:pt idx="2005" formatCode="0%">
                  <c:v>0</c:v>
                </c:pt>
                <c:pt idx="2006" formatCode="0%">
                  <c:v>0</c:v>
                </c:pt>
                <c:pt idx="2007" formatCode="0%">
                  <c:v>0</c:v>
                </c:pt>
                <c:pt idx="2008" formatCode="0%">
                  <c:v>0</c:v>
                </c:pt>
                <c:pt idx="2009" formatCode="0%">
                  <c:v>0</c:v>
                </c:pt>
                <c:pt idx="2010" formatCode="0%">
                  <c:v>0</c:v>
                </c:pt>
                <c:pt idx="2011" formatCode="0%">
                  <c:v>0</c:v>
                </c:pt>
                <c:pt idx="2012" formatCode="0%">
                  <c:v>0</c:v>
                </c:pt>
                <c:pt idx="2013" formatCode="0%">
                  <c:v>0</c:v>
                </c:pt>
                <c:pt idx="2014" formatCode="0%">
                  <c:v>0</c:v>
                </c:pt>
                <c:pt idx="2015" formatCode="0%">
                  <c:v>0</c:v>
                </c:pt>
                <c:pt idx="2016" formatCode="0%">
                  <c:v>0</c:v>
                </c:pt>
                <c:pt idx="2017" formatCode="0%">
                  <c:v>0</c:v>
                </c:pt>
                <c:pt idx="2018" formatCode="0%">
                  <c:v>0</c:v>
                </c:pt>
                <c:pt idx="2019" formatCode="0%">
                  <c:v>0</c:v>
                </c:pt>
                <c:pt idx="2020" formatCode="0%">
                  <c:v>0</c:v>
                </c:pt>
                <c:pt idx="2021" formatCode="0%">
                  <c:v>0</c:v>
                </c:pt>
                <c:pt idx="2022" formatCode="0%">
                  <c:v>0</c:v>
                </c:pt>
                <c:pt idx="2023" formatCode="0%">
                  <c:v>0</c:v>
                </c:pt>
                <c:pt idx="2024" formatCode="0%">
                  <c:v>0</c:v>
                </c:pt>
                <c:pt idx="2025" formatCode="0%">
                  <c:v>0</c:v>
                </c:pt>
                <c:pt idx="2026" formatCode="0%">
                  <c:v>0</c:v>
                </c:pt>
                <c:pt idx="2027" formatCode="0%">
                  <c:v>0</c:v>
                </c:pt>
                <c:pt idx="2028" formatCode="0%">
                  <c:v>0</c:v>
                </c:pt>
                <c:pt idx="2029" formatCode="0%">
                  <c:v>0</c:v>
                </c:pt>
                <c:pt idx="2030" formatCode="0%">
                  <c:v>0</c:v>
                </c:pt>
                <c:pt idx="2031" formatCode="0%">
                  <c:v>0</c:v>
                </c:pt>
                <c:pt idx="2032" formatCode="0%">
                  <c:v>0</c:v>
                </c:pt>
                <c:pt idx="2033" formatCode="0%">
                  <c:v>0</c:v>
                </c:pt>
                <c:pt idx="2034" formatCode="0%">
                  <c:v>0</c:v>
                </c:pt>
                <c:pt idx="2035" formatCode="0%">
                  <c:v>0</c:v>
                </c:pt>
                <c:pt idx="2036" formatCode="0%">
                  <c:v>0</c:v>
                </c:pt>
                <c:pt idx="2037" formatCode="0%">
                  <c:v>0</c:v>
                </c:pt>
                <c:pt idx="2038" formatCode="0%">
                  <c:v>0</c:v>
                </c:pt>
                <c:pt idx="2039" formatCode="0%">
                  <c:v>0</c:v>
                </c:pt>
                <c:pt idx="2040" formatCode="0%">
                  <c:v>0</c:v>
                </c:pt>
                <c:pt idx="2041" formatCode="0%">
                  <c:v>0</c:v>
                </c:pt>
                <c:pt idx="2042" formatCode="0%">
                  <c:v>0</c:v>
                </c:pt>
                <c:pt idx="2043" formatCode="0%">
                  <c:v>0</c:v>
                </c:pt>
                <c:pt idx="2044" formatCode="0%">
                  <c:v>0</c:v>
                </c:pt>
                <c:pt idx="2045" formatCode="0%">
                  <c:v>0</c:v>
                </c:pt>
                <c:pt idx="2046" formatCode="0%">
                  <c:v>0</c:v>
                </c:pt>
                <c:pt idx="2047" formatCode="0%">
                  <c:v>0</c:v>
                </c:pt>
                <c:pt idx="2048" formatCode="0%">
                  <c:v>0</c:v>
                </c:pt>
                <c:pt idx="2049" formatCode="0%">
                  <c:v>0</c:v>
                </c:pt>
                <c:pt idx="2050" formatCode="0%">
                  <c:v>0</c:v>
                </c:pt>
                <c:pt idx="2051" formatCode="0%">
                  <c:v>0</c:v>
                </c:pt>
                <c:pt idx="2052" formatCode="0%">
                  <c:v>0</c:v>
                </c:pt>
                <c:pt idx="2053" formatCode="0%">
                  <c:v>0</c:v>
                </c:pt>
                <c:pt idx="2054" formatCode="0%">
                  <c:v>0</c:v>
                </c:pt>
                <c:pt idx="2055" formatCode="0%">
                  <c:v>0</c:v>
                </c:pt>
                <c:pt idx="2056" formatCode="0%">
                  <c:v>0</c:v>
                </c:pt>
                <c:pt idx="2057" formatCode="0%">
                  <c:v>0</c:v>
                </c:pt>
                <c:pt idx="2058" formatCode="0%">
                  <c:v>0</c:v>
                </c:pt>
                <c:pt idx="2059" formatCode="0%">
                  <c:v>0</c:v>
                </c:pt>
                <c:pt idx="2060" formatCode="0%">
                  <c:v>0</c:v>
                </c:pt>
                <c:pt idx="2061" formatCode="0%">
                  <c:v>0</c:v>
                </c:pt>
                <c:pt idx="2062" formatCode="0%">
                  <c:v>0</c:v>
                </c:pt>
                <c:pt idx="2063" formatCode="0%">
                  <c:v>0</c:v>
                </c:pt>
                <c:pt idx="2064" formatCode="0%">
                  <c:v>0</c:v>
                </c:pt>
                <c:pt idx="2065" formatCode="0%">
                  <c:v>0</c:v>
                </c:pt>
                <c:pt idx="2066" formatCode="0%">
                  <c:v>0</c:v>
                </c:pt>
                <c:pt idx="2067" formatCode="0%">
                  <c:v>0</c:v>
                </c:pt>
                <c:pt idx="2068" formatCode="0%">
                  <c:v>0</c:v>
                </c:pt>
                <c:pt idx="2069" formatCode="0%">
                  <c:v>0</c:v>
                </c:pt>
                <c:pt idx="2070" formatCode="0%">
                  <c:v>0</c:v>
                </c:pt>
                <c:pt idx="2071" formatCode="0%">
                  <c:v>0</c:v>
                </c:pt>
                <c:pt idx="2072" formatCode="0%">
                  <c:v>0</c:v>
                </c:pt>
                <c:pt idx="2073" formatCode="0%">
                  <c:v>0</c:v>
                </c:pt>
                <c:pt idx="2074" formatCode="0%">
                  <c:v>0</c:v>
                </c:pt>
                <c:pt idx="2075" formatCode="0%">
                  <c:v>0</c:v>
                </c:pt>
                <c:pt idx="2076" formatCode="0%">
                  <c:v>0</c:v>
                </c:pt>
                <c:pt idx="2077" formatCode="0%">
                  <c:v>0</c:v>
                </c:pt>
                <c:pt idx="2078" formatCode="0%">
                  <c:v>0</c:v>
                </c:pt>
                <c:pt idx="2079" formatCode="0%">
                  <c:v>0</c:v>
                </c:pt>
                <c:pt idx="2080" formatCode="0%">
                  <c:v>0</c:v>
                </c:pt>
                <c:pt idx="2081" formatCode="0%">
                  <c:v>0</c:v>
                </c:pt>
                <c:pt idx="2082" formatCode="0%">
                  <c:v>0</c:v>
                </c:pt>
                <c:pt idx="2083" formatCode="0%">
                  <c:v>0</c:v>
                </c:pt>
                <c:pt idx="2084" formatCode="0%">
                  <c:v>0</c:v>
                </c:pt>
                <c:pt idx="2085" formatCode="0%">
                  <c:v>0</c:v>
                </c:pt>
                <c:pt idx="2086" formatCode="0%">
                  <c:v>0</c:v>
                </c:pt>
                <c:pt idx="2087" formatCode="0%">
                  <c:v>0</c:v>
                </c:pt>
                <c:pt idx="2088" formatCode="0%">
                  <c:v>0</c:v>
                </c:pt>
                <c:pt idx="2089" formatCode="0%">
                  <c:v>0</c:v>
                </c:pt>
                <c:pt idx="2090" formatCode="0%">
                  <c:v>0</c:v>
                </c:pt>
                <c:pt idx="2091" formatCode="0%">
                  <c:v>0</c:v>
                </c:pt>
                <c:pt idx="2092" formatCode="0%">
                  <c:v>0</c:v>
                </c:pt>
                <c:pt idx="2093" formatCode="0%">
                  <c:v>0</c:v>
                </c:pt>
                <c:pt idx="2094" formatCode="0%">
                  <c:v>0</c:v>
                </c:pt>
                <c:pt idx="2095" formatCode="0%">
                  <c:v>0</c:v>
                </c:pt>
                <c:pt idx="2096" formatCode="0%">
                  <c:v>0</c:v>
                </c:pt>
                <c:pt idx="2097" formatCode="0%">
                  <c:v>0</c:v>
                </c:pt>
                <c:pt idx="2098" formatCode="0%">
                  <c:v>0</c:v>
                </c:pt>
                <c:pt idx="2099" formatCode="0%">
                  <c:v>0</c:v>
                </c:pt>
                <c:pt idx="2100" formatCode="0%">
                  <c:v>0</c:v>
                </c:pt>
                <c:pt idx="2101" formatCode="0%">
                  <c:v>0</c:v>
                </c:pt>
                <c:pt idx="2102" formatCode="0%">
                  <c:v>0</c:v>
                </c:pt>
                <c:pt idx="2103" formatCode="0%">
                  <c:v>0</c:v>
                </c:pt>
                <c:pt idx="2104" formatCode="0%">
                  <c:v>0</c:v>
                </c:pt>
                <c:pt idx="2105" formatCode="0%">
                  <c:v>0</c:v>
                </c:pt>
                <c:pt idx="2106" formatCode="0%">
                  <c:v>0</c:v>
                </c:pt>
                <c:pt idx="2107" formatCode="0%">
                  <c:v>0</c:v>
                </c:pt>
                <c:pt idx="2108" formatCode="0%">
                  <c:v>0</c:v>
                </c:pt>
                <c:pt idx="2109" formatCode="0%">
                  <c:v>0</c:v>
                </c:pt>
                <c:pt idx="2110" formatCode="0%">
                  <c:v>0</c:v>
                </c:pt>
                <c:pt idx="2111" formatCode="0%">
                  <c:v>0</c:v>
                </c:pt>
                <c:pt idx="2112" formatCode="0%">
                  <c:v>0</c:v>
                </c:pt>
                <c:pt idx="2113" formatCode="0%">
                  <c:v>0</c:v>
                </c:pt>
                <c:pt idx="2114" formatCode="0%">
                  <c:v>0</c:v>
                </c:pt>
                <c:pt idx="2115" formatCode="0%">
                  <c:v>0</c:v>
                </c:pt>
                <c:pt idx="2116" formatCode="0%">
                  <c:v>0</c:v>
                </c:pt>
                <c:pt idx="2117" formatCode="0%">
                  <c:v>0</c:v>
                </c:pt>
                <c:pt idx="2118" formatCode="0%">
                  <c:v>0</c:v>
                </c:pt>
                <c:pt idx="2119" formatCode="0%">
                  <c:v>0</c:v>
                </c:pt>
                <c:pt idx="2120" formatCode="0%">
                  <c:v>0</c:v>
                </c:pt>
                <c:pt idx="2121" formatCode="0%">
                  <c:v>0</c:v>
                </c:pt>
                <c:pt idx="2122" formatCode="0%">
                  <c:v>0</c:v>
                </c:pt>
                <c:pt idx="2123" formatCode="0%">
                  <c:v>0</c:v>
                </c:pt>
                <c:pt idx="2124" formatCode="0%">
                  <c:v>0</c:v>
                </c:pt>
                <c:pt idx="2125" formatCode="0%">
                  <c:v>0</c:v>
                </c:pt>
                <c:pt idx="2126" formatCode="0%">
                  <c:v>0</c:v>
                </c:pt>
                <c:pt idx="2127" formatCode="0%">
                  <c:v>0</c:v>
                </c:pt>
                <c:pt idx="2128" formatCode="0%">
                  <c:v>0</c:v>
                </c:pt>
                <c:pt idx="2129" formatCode="0%">
                  <c:v>0</c:v>
                </c:pt>
                <c:pt idx="2130" formatCode="0%">
                  <c:v>0</c:v>
                </c:pt>
                <c:pt idx="2131" formatCode="0%">
                  <c:v>0</c:v>
                </c:pt>
                <c:pt idx="2132" formatCode="0%">
                  <c:v>0</c:v>
                </c:pt>
                <c:pt idx="2133" formatCode="0%">
                  <c:v>0</c:v>
                </c:pt>
                <c:pt idx="2134" formatCode="0%">
                  <c:v>0</c:v>
                </c:pt>
                <c:pt idx="2135" formatCode="0%">
                  <c:v>0</c:v>
                </c:pt>
                <c:pt idx="2136" formatCode="0%">
                  <c:v>0</c:v>
                </c:pt>
                <c:pt idx="2137" formatCode="0%">
                  <c:v>0</c:v>
                </c:pt>
                <c:pt idx="2138" formatCode="0%">
                  <c:v>0</c:v>
                </c:pt>
                <c:pt idx="2139" formatCode="0%">
                  <c:v>0</c:v>
                </c:pt>
                <c:pt idx="2140" formatCode="0%">
                  <c:v>0</c:v>
                </c:pt>
                <c:pt idx="2141" formatCode="0%">
                  <c:v>0</c:v>
                </c:pt>
                <c:pt idx="2142" formatCode="0%">
                  <c:v>0</c:v>
                </c:pt>
                <c:pt idx="2143" formatCode="0%">
                  <c:v>0</c:v>
                </c:pt>
                <c:pt idx="2144" formatCode="0%">
                  <c:v>0</c:v>
                </c:pt>
                <c:pt idx="2145" formatCode="0%">
                  <c:v>0</c:v>
                </c:pt>
                <c:pt idx="2146" formatCode="0%">
                  <c:v>0</c:v>
                </c:pt>
                <c:pt idx="2147" formatCode="0%">
                  <c:v>0</c:v>
                </c:pt>
                <c:pt idx="2148" formatCode="0%">
                  <c:v>0</c:v>
                </c:pt>
                <c:pt idx="2149" formatCode="0%">
                  <c:v>0</c:v>
                </c:pt>
                <c:pt idx="2150" formatCode="0%">
                  <c:v>0</c:v>
                </c:pt>
                <c:pt idx="2151" formatCode="0%">
                  <c:v>0</c:v>
                </c:pt>
                <c:pt idx="2152" formatCode="0%">
                  <c:v>0</c:v>
                </c:pt>
                <c:pt idx="2153" formatCode="0%">
                  <c:v>0</c:v>
                </c:pt>
                <c:pt idx="2154" formatCode="0%">
                  <c:v>0</c:v>
                </c:pt>
                <c:pt idx="2155" formatCode="0%">
                  <c:v>0</c:v>
                </c:pt>
                <c:pt idx="2156" formatCode="0%">
                  <c:v>0</c:v>
                </c:pt>
                <c:pt idx="2157" formatCode="0%">
                  <c:v>0</c:v>
                </c:pt>
                <c:pt idx="2158" formatCode="0%">
                  <c:v>0</c:v>
                </c:pt>
                <c:pt idx="2159" formatCode="0%">
                  <c:v>0</c:v>
                </c:pt>
                <c:pt idx="2160" formatCode="0%">
                  <c:v>0</c:v>
                </c:pt>
                <c:pt idx="2161" formatCode="0%">
                  <c:v>0</c:v>
                </c:pt>
                <c:pt idx="2162" formatCode="0%">
                  <c:v>0</c:v>
                </c:pt>
                <c:pt idx="2163" formatCode="0%">
                  <c:v>0</c:v>
                </c:pt>
                <c:pt idx="2164" formatCode="0%">
                  <c:v>0</c:v>
                </c:pt>
                <c:pt idx="2165" formatCode="0%">
                  <c:v>0</c:v>
                </c:pt>
                <c:pt idx="2166" formatCode="0%">
                  <c:v>0</c:v>
                </c:pt>
                <c:pt idx="2167" formatCode="0%">
                  <c:v>0</c:v>
                </c:pt>
                <c:pt idx="2168" formatCode="0%">
                  <c:v>0</c:v>
                </c:pt>
                <c:pt idx="2169" formatCode="0%">
                  <c:v>0</c:v>
                </c:pt>
                <c:pt idx="2170" formatCode="0%">
                  <c:v>0</c:v>
                </c:pt>
                <c:pt idx="2171" formatCode="0%">
                  <c:v>0</c:v>
                </c:pt>
                <c:pt idx="2172" formatCode="0%">
                  <c:v>0</c:v>
                </c:pt>
                <c:pt idx="2173" formatCode="0%">
                  <c:v>0</c:v>
                </c:pt>
                <c:pt idx="2174" formatCode="0%">
                  <c:v>0</c:v>
                </c:pt>
                <c:pt idx="2175" formatCode="0%">
                  <c:v>0</c:v>
                </c:pt>
                <c:pt idx="2176" formatCode="0%">
                  <c:v>0</c:v>
                </c:pt>
                <c:pt idx="2177" formatCode="0%">
                  <c:v>0</c:v>
                </c:pt>
                <c:pt idx="2178" formatCode="0%">
                  <c:v>0</c:v>
                </c:pt>
                <c:pt idx="2179" formatCode="0%">
                  <c:v>0</c:v>
                </c:pt>
                <c:pt idx="2180" formatCode="0%">
                  <c:v>0</c:v>
                </c:pt>
                <c:pt idx="2181" formatCode="0%">
                  <c:v>0</c:v>
                </c:pt>
                <c:pt idx="2182" formatCode="0%">
                  <c:v>0</c:v>
                </c:pt>
                <c:pt idx="2183" formatCode="0%">
                  <c:v>0</c:v>
                </c:pt>
                <c:pt idx="2184" formatCode="0%">
                  <c:v>0</c:v>
                </c:pt>
                <c:pt idx="2185" formatCode="0%">
                  <c:v>0</c:v>
                </c:pt>
                <c:pt idx="2186" formatCode="0%">
                  <c:v>0</c:v>
                </c:pt>
                <c:pt idx="2187" formatCode="0%">
                  <c:v>0</c:v>
                </c:pt>
                <c:pt idx="2188" formatCode="0%">
                  <c:v>0</c:v>
                </c:pt>
                <c:pt idx="2189" formatCode="0%">
                  <c:v>0</c:v>
                </c:pt>
                <c:pt idx="2190" formatCode="0%">
                  <c:v>0</c:v>
                </c:pt>
                <c:pt idx="2191" formatCode="0%">
                  <c:v>0</c:v>
                </c:pt>
                <c:pt idx="2192" formatCode="0%">
                  <c:v>0</c:v>
                </c:pt>
                <c:pt idx="2193" formatCode="0%">
                  <c:v>0</c:v>
                </c:pt>
                <c:pt idx="2194" formatCode="0%">
                  <c:v>0</c:v>
                </c:pt>
                <c:pt idx="2195" formatCode="0%">
                  <c:v>0</c:v>
                </c:pt>
                <c:pt idx="2196" formatCode="0%">
                  <c:v>0</c:v>
                </c:pt>
                <c:pt idx="2197" formatCode="0%">
                  <c:v>0</c:v>
                </c:pt>
                <c:pt idx="2198" formatCode="0%">
                  <c:v>0</c:v>
                </c:pt>
                <c:pt idx="2199" formatCode="0%">
                  <c:v>0</c:v>
                </c:pt>
                <c:pt idx="2200" formatCode="0%">
                  <c:v>0</c:v>
                </c:pt>
                <c:pt idx="2201" formatCode="0%">
                  <c:v>0</c:v>
                </c:pt>
                <c:pt idx="2202" formatCode="0%">
                  <c:v>0</c:v>
                </c:pt>
                <c:pt idx="2203" formatCode="0%">
                  <c:v>0</c:v>
                </c:pt>
                <c:pt idx="2204" formatCode="0%">
                  <c:v>0</c:v>
                </c:pt>
                <c:pt idx="2205" formatCode="0%">
                  <c:v>0</c:v>
                </c:pt>
                <c:pt idx="2206" formatCode="0%">
                  <c:v>0</c:v>
                </c:pt>
                <c:pt idx="2207" formatCode="0%">
                  <c:v>0</c:v>
                </c:pt>
                <c:pt idx="2208" formatCode="0%">
                  <c:v>0</c:v>
                </c:pt>
                <c:pt idx="2209" formatCode="0%">
                  <c:v>0</c:v>
                </c:pt>
                <c:pt idx="2210" formatCode="0%">
                  <c:v>0</c:v>
                </c:pt>
                <c:pt idx="2211" formatCode="0%">
                  <c:v>0</c:v>
                </c:pt>
                <c:pt idx="2212" formatCode="0%">
                  <c:v>0</c:v>
                </c:pt>
                <c:pt idx="2213" formatCode="0%">
                  <c:v>0</c:v>
                </c:pt>
                <c:pt idx="2214" formatCode="0%">
                  <c:v>0</c:v>
                </c:pt>
                <c:pt idx="2215" formatCode="0%">
                  <c:v>0</c:v>
                </c:pt>
                <c:pt idx="2216" formatCode="0%">
                  <c:v>0</c:v>
                </c:pt>
                <c:pt idx="2217" formatCode="0%">
                  <c:v>0</c:v>
                </c:pt>
                <c:pt idx="2218" formatCode="0%">
                  <c:v>0</c:v>
                </c:pt>
                <c:pt idx="2219" formatCode="0%">
                  <c:v>0</c:v>
                </c:pt>
                <c:pt idx="2220" formatCode="0%">
                  <c:v>0</c:v>
                </c:pt>
                <c:pt idx="2221" formatCode="0%">
                  <c:v>0</c:v>
                </c:pt>
                <c:pt idx="2222" formatCode="0%">
                  <c:v>0</c:v>
                </c:pt>
                <c:pt idx="2223" formatCode="0%">
                  <c:v>0</c:v>
                </c:pt>
                <c:pt idx="2224" formatCode="0%">
                  <c:v>0</c:v>
                </c:pt>
                <c:pt idx="2225" formatCode="0%">
                  <c:v>0</c:v>
                </c:pt>
                <c:pt idx="2226" formatCode="0%">
                  <c:v>0</c:v>
                </c:pt>
                <c:pt idx="2227" formatCode="0%">
                  <c:v>0</c:v>
                </c:pt>
                <c:pt idx="2228" formatCode="0%">
                  <c:v>0</c:v>
                </c:pt>
                <c:pt idx="2229" formatCode="0%">
                  <c:v>0</c:v>
                </c:pt>
                <c:pt idx="2230" formatCode="0%">
                  <c:v>0</c:v>
                </c:pt>
                <c:pt idx="2231" formatCode="0%">
                  <c:v>0</c:v>
                </c:pt>
                <c:pt idx="2232" formatCode="0%">
                  <c:v>0</c:v>
                </c:pt>
                <c:pt idx="2233" formatCode="0%">
                  <c:v>0</c:v>
                </c:pt>
                <c:pt idx="2234" formatCode="0%">
                  <c:v>0</c:v>
                </c:pt>
                <c:pt idx="2235" formatCode="0%">
                  <c:v>0</c:v>
                </c:pt>
                <c:pt idx="2236" formatCode="0%">
                  <c:v>0</c:v>
                </c:pt>
                <c:pt idx="2237" formatCode="0%">
                  <c:v>0</c:v>
                </c:pt>
                <c:pt idx="2238" formatCode="0%">
                  <c:v>0</c:v>
                </c:pt>
                <c:pt idx="2239" formatCode="0%">
                  <c:v>0</c:v>
                </c:pt>
                <c:pt idx="2240" formatCode="0%">
                  <c:v>0</c:v>
                </c:pt>
                <c:pt idx="2241" formatCode="0%">
                  <c:v>0</c:v>
                </c:pt>
                <c:pt idx="2242" formatCode="0%">
                  <c:v>0</c:v>
                </c:pt>
                <c:pt idx="2243" formatCode="0%">
                  <c:v>0</c:v>
                </c:pt>
                <c:pt idx="2244" formatCode="0%">
                  <c:v>0</c:v>
                </c:pt>
                <c:pt idx="2245" formatCode="0%">
                  <c:v>0</c:v>
                </c:pt>
                <c:pt idx="2246" formatCode="0%">
                  <c:v>0</c:v>
                </c:pt>
                <c:pt idx="2247" formatCode="0%">
                  <c:v>0</c:v>
                </c:pt>
                <c:pt idx="2248" formatCode="0%">
                  <c:v>0</c:v>
                </c:pt>
                <c:pt idx="2249" formatCode="0%">
                  <c:v>0</c:v>
                </c:pt>
                <c:pt idx="2250" formatCode="0%">
                  <c:v>0</c:v>
                </c:pt>
                <c:pt idx="2251" formatCode="0%">
                  <c:v>0</c:v>
                </c:pt>
                <c:pt idx="2252" formatCode="0%">
                  <c:v>0</c:v>
                </c:pt>
                <c:pt idx="2253" formatCode="0%">
                  <c:v>0</c:v>
                </c:pt>
                <c:pt idx="2254" formatCode="0%">
                  <c:v>0</c:v>
                </c:pt>
                <c:pt idx="2255" formatCode="0%">
                  <c:v>0</c:v>
                </c:pt>
                <c:pt idx="2256" formatCode="0%">
                  <c:v>0</c:v>
                </c:pt>
                <c:pt idx="2257" formatCode="0%">
                  <c:v>0</c:v>
                </c:pt>
                <c:pt idx="2258" formatCode="0%">
                  <c:v>0</c:v>
                </c:pt>
                <c:pt idx="2259" formatCode="0%">
                  <c:v>0</c:v>
                </c:pt>
                <c:pt idx="2260" formatCode="0%">
                  <c:v>0</c:v>
                </c:pt>
                <c:pt idx="2261" formatCode="0%">
                  <c:v>0</c:v>
                </c:pt>
                <c:pt idx="2262" formatCode="0%">
                  <c:v>0</c:v>
                </c:pt>
                <c:pt idx="2263" formatCode="0%">
                  <c:v>0</c:v>
                </c:pt>
                <c:pt idx="2264" formatCode="0%">
                  <c:v>0</c:v>
                </c:pt>
                <c:pt idx="2265" formatCode="0%">
                  <c:v>0</c:v>
                </c:pt>
                <c:pt idx="2266" formatCode="0%">
                  <c:v>0</c:v>
                </c:pt>
                <c:pt idx="2267" formatCode="0%">
                  <c:v>0</c:v>
                </c:pt>
                <c:pt idx="2268" formatCode="0%">
                  <c:v>0</c:v>
                </c:pt>
                <c:pt idx="2269" formatCode="0%">
                  <c:v>0</c:v>
                </c:pt>
                <c:pt idx="2270" formatCode="0%">
                  <c:v>0</c:v>
                </c:pt>
                <c:pt idx="2271" formatCode="0%">
                  <c:v>0</c:v>
                </c:pt>
                <c:pt idx="2272" formatCode="0%">
                  <c:v>0</c:v>
                </c:pt>
                <c:pt idx="2273" formatCode="0%">
                  <c:v>0</c:v>
                </c:pt>
                <c:pt idx="2274" formatCode="0%">
                  <c:v>0</c:v>
                </c:pt>
                <c:pt idx="2275" formatCode="0%">
                  <c:v>0</c:v>
                </c:pt>
                <c:pt idx="2276" formatCode="0%">
                  <c:v>0</c:v>
                </c:pt>
                <c:pt idx="2277" formatCode="0%">
                  <c:v>0</c:v>
                </c:pt>
                <c:pt idx="2278" formatCode="0%">
                  <c:v>0</c:v>
                </c:pt>
                <c:pt idx="2279" formatCode="0%">
                  <c:v>0</c:v>
                </c:pt>
                <c:pt idx="2280" formatCode="0%">
                  <c:v>0</c:v>
                </c:pt>
                <c:pt idx="2281" formatCode="0%">
                  <c:v>0</c:v>
                </c:pt>
                <c:pt idx="2282" formatCode="0%">
                  <c:v>0</c:v>
                </c:pt>
                <c:pt idx="2283" formatCode="0%">
                  <c:v>0</c:v>
                </c:pt>
                <c:pt idx="2284" formatCode="0%">
                  <c:v>0</c:v>
                </c:pt>
                <c:pt idx="2285" formatCode="0%">
                  <c:v>0</c:v>
                </c:pt>
                <c:pt idx="2286" formatCode="0%">
                  <c:v>0</c:v>
                </c:pt>
                <c:pt idx="2287" formatCode="0%">
                  <c:v>0</c:v>
                </c:pt>
                <c:pt idx="2288" formatCode="0%">
                  <c:v>0</c:v>
                </c:pt>
                <c:pt idx="2289" formatCode="0%">
                  <c:v>0</c:v>
                </c:pt>
                <c:pt idx="2290" formatCode="0%">
                  <c:v>0</c:v>
                </c:pt>
                <c:pt idx="2291" formatCode="0%">
                  <c:v>0</c:v>
                </c:pt>
                <c:pt idx="2292" formatCode="0%">
                  <c:v>0</c:v>
                </c:pt>
                <c:pt idx="2293" formatCode="0%">
                  <c:v>0</c:v>
                </c:pt>
                <c:pt idx="2294" formatCode="0%">
                  <c:v>0</c:v>
                </c:pt>
                <c:pt idx="2295" formatCode="0%">
                  <c:v>0</c:v>
                </c:pt>
                <c:pt idx="2296" formatCode="0%">
                  <c:v>0</c:v>
                </c:pt>
                <c:pt idx="2297" formatCode="0%">
                  <c:v>0</c:v>
                </c:pt>
                <c:pt idx="2298" formatCode="0%">
                  <c:v>0</c:v>
                </c:pt>
                <c:pt idx="2299" formatCode="0%">
                  <c:v>0</c:v>
                </c:pt>
                <c:pt idx="2300" formatCode="0%">
                  <c:v>0</c:v>
                </c:pt>
                <c:pt idx="2301" formatCode="0%">
                  <c:v>0</c:v>
                </c:pt>
                <c:pt idx="2302" formatCode="0%">
                  <c:v>0</c:v>
                </c:pt>
                <c:pt idx="2303" formatCode="0%">
                  <c:v>0</c:v>
                </c:pt>
                <c:pt idx="2304" formatCode="0%">
                  <c:v>0</c:v>
                </c:pt>
                <c:pt idx="2305" formatCode="0%">
                  <c:v>0</c:v>
                </c:pt>
                <c:pt idx="2306" formatCode="0%">
                  <c:v>0</c:v>
                </c:pt>
                <c:pt idx="2307" formatCode="0%">
                  <c:v>0</c:v>
                </c:pt>
                <c:pt idx="2308" formatCode="0%">
                  <c:v>0</c:v>
                </c:pt>
                <c:pt idx="2309" formatCode="0%">
                  <c:v>0</c:v>
                </c:pt>
                <c:pt idx="2310" formatCode="0%">
                  <c:v>0</c:v>
                </c:pt>
                <c:pt idx="2311" formatCode="0%">
                  <c:v>0</c:v>
                </c:pt>
                <c:pt idx="2312" formatCode="0%">
                  <c:v>0</c:v>
                </c:pt>
                <c:pt idx="2313" formatCode="0%">
                  <c:v>0</c:v>
                </c:pt>
                <c:pt idx="2314" formatCode="0%">
                  <c:v>0</c:v>
                </c:pt>
                <c:pt idx="2315" formatCode="0%">
                  <c:v>0</c:v>
                </c:pt>
                <c:pt idx="2316" formatCode="0%">
                  <c:v>0</c:v>
                </c:pt>
                <c:pt idx="2317" formatCode="0%">
                  <c:v>0</c:v>
                </c:pt>
                <c:pt idx="2318" formatCode="0%">
                  <c:v>0</c:v>
                </c:pt>
                <c:pt idx="2319" formatCode="0%">
                  <c:v>0</c:v>
                </c:pt>
                <c:pt idx="2320" formatCode="0%">
                  <c:v>0</c:v>
                </c:pt>
                <c:pt idx="2321" formatCode="0%">
                  <c:v>0</c:v>
                </c:pt>
                <c:pt idx="2322" formatCode="0%">
                  <c:v>0</c:v>
                </c:pt>
                <c:pt idx="2323" formatCode="0%">
                  <c:v>0</c:v>
                </c:pt>
                <c:pt idx="2324" formatCode="0%">
                  <c:v>0</c:v>
                </c:pt>
                <c:pt idx="2325" formatCode="0%">
                  <c:v>0</c:v>
                </c:pt>
                <c:pt idx="2326" formatCode="0%">
                  <c:v>0</c:v>
                </c:pt>
                <c:pt idx="2327" formatCode="0%">
                  <c:v>0</c:v>
                </c:pt>
                <c:pt idx="2328" formatCode="0%">
                  <c:v>0</c:v>
                </c:pt>
                <c:pt idx="2329" formatCode="0%">
                  <c:v>0</c:v>
                </c:pt>
                <c:pt idx="2330" formatCode="0%">
                  <c:v>0</c:v>
                </c:pt>
                <c:pt idx="2331" formatCode="0%">
                  <c:v>0</c:v>
                </c:pt>
                <c:pt idx="2332" formatCode="0%">
                  <c:v>0</c:v>
                </c:pt>
                <c:pt idx="2333" formatCode="0%">
                  <c:v>0</c:v>
                </c:pt>
                <c:pt idx="2334" formatCode="0%">
                  <c:v>0</c:v>
                </c:pt>
                <c:pt idx="2335" formatCode="0%">
                  <c:v>0</c:v>
                </c:pt>
                <c:pt idx="2336" formatCode="0%">
                  <c:v>0</c:v>
                </c:pt>
                <c:pt idx="2337" formatCode="0%">
                  <c:v>0</c:v>
                </c:pt>
                <c:pt idx="2338" formatCode="0%">
                  <c:v>0</c:v>
                </c:pt>
                <c:pt idx="2339" formatCode="0%">
                  <c:v>0</c:v>
                </c:pt>
                <c:pt idx="2340" formatCode="0%">
                  <c:v>0</c:v>
                </c:pt>
                <c:pt idx="2341" formatCode="0%">
                  <c:v>0</c:v>
                </c:pt>
                <c:pt idx="2342" formatCode="0%">
                  <c:v>0</c:v>
                </c:pt>
                <c:pt idx="2343" formatCode="0%">
                  <c:v>0</c:v>
                </c:pt>
                <c:pt idx="2344" formatCode="0%">
                  <c:v>0</c:v>
                </c:pt>
                <c:pt idx="2345" formatCode="0%">
                  <c:v>0</c:v>
                </c:pt>
                <c:pt idx="2346" formatCode="0%">
                  <c:v>0</c:v>
                </c:pt>
                <c:pt idx="2347" formatCode="0%">
                  <c:v>0</c:v>
                </c:pt>
                <c:pt idx="2348" formatCode="0%">
                  <c:v>0</c:v>
                </c:pt>
                <c:pt idx="2349" formatCode="0%">
                  <c:v>0</c:v>
                </c:pt>
                <c:pt idx="2350" formatCode="0%">
                  <c:v>0</c:v>
                </c:pt>
                <c:pt idx="2351" formatCode="0%">
                  <c:v>0</c:v>
                </c:pt>
                <c:pt idx="2352" formatCode="0%">
                  <c:v>0</c:v>
                </c:pt>
                <c:pt idx="2353" formatCode="0%">
                  <c:v>0</c:v>
                </c:pt>
                <c:pt idx="2354" formatCode="0%">
                  <c:v>0</c:v>
                </c:pt>
                <c:pt idx="2355" formatCode="0%">
                  <c:v>0</c:v>
                </c:pt>
                <c:pt idx="2356" formatCode="0%">
                  <c:v>0</c:v>
                </c:pt>
                <c:pt idx="2357" formatCode="0%">
                  <c:v>0</c:v>
                </c:pt>
                <c:pt idx="2358" formatCode="0%">
                  <c:v>0</c:v>
                </c:pt>
                <c:pt idx="2359" formatCode="0%">
                  <c:v>0</c:v>
                </c:pt>
                <c:pt idx="2360" formatCode="0%">
                  <c:v>0</c:v>
                </c:pt>
                <c:pt idx="2361" formatCode="0%">
                  <c:v>0</c:v>
                </c:pt>
                <c:pt idx="2362" formatCode="0%">
                  <c:v>0</c:v>
                </c:pt>
                <c:pt idx="2363" formatCode="0%">
                  <c:v>0</c:v>
                </c:pt>
                <c:pt idx="2364" formatCode="0%">
                  <c:v>0</c:v>
                </c:pt>
                <c:pt idx="2365" formatCode="0%">
                  <c:v>0</c:v>
                </c:pt>
                <c:pt idx="2366" formatCode="0%">
                  <c:v>0</c:v>
                </c:pt>
                <c:pt idx="2367" formatCode="0%">
                  <c:v>0</c:v>
                </c:pt>
                <c:pt idx="2368" formatCode="0%">
                  <c:v>0</c:v>
                </c:pt>
                <c:pt idx="2369" formatCode="0%">
                  <c:v>0</c:v>
                </c:pt>
                <c:pt idx="2370" formatCode="0%">
                  <c:v>0</c:v>
                </c:pt>
                <c:pt idx="2371" formatCode="0%">
                  <c:v>0</c:v>
                </c:pt>
                <c:pt idx="2372" formatCode="0%">
                  <c:v>0</c:v>
                </c:pt>
                <c:pt idx="2373" formatCode="0%">
                  <c:v>0</c:v>
                </c:pt>
                <c:pt idx="2374" formatCode="0%">
                  <c:v>0</c:v>
                </c:pt>
                <c:pt idx="2375" formatCode="0%">
                  <c:v>0</c:v>
                </c:pt>
                <c:pt idx="2376" formatCode="0%">
                  <c:v>0</c:v>
                </c:pt>
                <c:pt idx="2377" formatCode="0%">
                  <c:v>0</c:v>
                </c:pt>
                <c:pt idx="2378" formatCode="0%">
                  <c:v>0</c:v>
                </c:pt>
                <c:pt idx="2379" formatCode="0%">
                  <c:v>0</c:v>
                </c:pt>
                <c:pt idx="2380" formatCode="0%">
                  <c:v>0</c:v>
                </c:pt>
                <c:pt idx="2381" formatCode="0%">
                  <c:v>0</c:v>
                </c:pt>
                <c:pt idx="2382" formatCode="0%">
                  <c:v>0</c:v>
                </c:pt>
                <c:pt idx="2383" formatCode="0%">
                  <c:v>0</c:v>
                </c:pt>
                <c:pt idx="2384" formatCode="0%">
                  <c:v>0</c:v>
                </c:pt>
                <c:pt idx="2385" formatCode="0%">
                  <c:v>0</c:v>
                </c:pt>
                <c:pt idx="2386" formatCode="0%">
                  <c:v>0</c:v>
                </c:pt>
                <c:pt idx="2387" formatCode="0%">
                  <c:v>0</c:v>
                </c:pt>
                <c:pt idx="2388" formatCode="0%">
                  <c:v>0</c:v>
                </c:pt>
                <c:pt idx="2389" formatCode="0%">
                  <c:v>0</c:v>
                </c:pt>
                <c:pt idx="2390" formatCode="0%">
                  <c:v>0</c:v>
                </c:pt>
                <c:pt idx="2391" formatCode="0%">
                  <c:v>0</c:v>
                </c:pt>
                <c:pt idx="2392" formatCode="0%">
                  <c:v>0</c:v>
                </c:pt>
                <c:pt idx="2393" formatCode="0%">
                  <c:v>0</c:v>
                </c:pt>
                <c:pt idx="2394" formatCode="0%">
                  <c:v>0</c:v>
                </c:pt>
                <c:pt idx="2395" formatCode="0%">
                  <c:v>0</c:v>
                </c:pt>
                <c:pt idx="2396" formatCode="0%">
                  <c:v>0</c:v>
                </c:pt>
                <c:pt idx="2397" formatCode="0%">
                  <c:v>0</c:v>
                </c:pt>
                <c:pt idx="2398" formatCode="0%">
                  <c:v>0</c:v>
                </c:pt>
                <c:pt idx="2399" formatCode="0%">
                  <c:v>2.3661729999999999</c:v>
                </c:pt>
                <c:pt idx="2400" formatCode="0%">
                  <c:v>0</c:v>
                </c:pt>
                <c:pt idx="2401" formatCode="0%">
                  <c:v>0</c:v>
                </c:pt>
                <c:pt idx="2402" formatCode="0%">
                  <c:v>0</c:v>
                </c:pt>
                <c:pt idx="2403" formatCode="0%">
                  <c:v>0</c:v>
                </c:pt>
                <c:pt idx="2404" formatCode="0%">
                  <c:v>0</c:v>
                </c:pt>
                <c:pt idx="2405" formatCode="0%">
                  <c:v>0</c:v>
                </c:pt>
                <c:pt idx="2406" formatCode="0%">
                  <c:v>0</c:v>
                </c:pt>
                <c:pt idx="2407" formatCode="0%">
                  <c:v>0</c:v>
                </c:pt>
                <c:pt idx="2408" formatCode="0%">
                  <c:v>0</c:v>
                </c:pt>
                <c:pt idx="2409" formatCode="0%">
                  <c:v>0</c:v>
                </c:pt>
                <c:pt idx="2410" formatCode="0%">
                  <c:v>0</c:v>
                </c:pt>
                <c:pt idx="2411" formatCode="0%">
                  <c:v>0</c:v>
                </c:pt>
                <c:pt idx="2412" formatCode="0%">
                  <c:v>0</c:v>
                </c:pt>
                <c:pt idx="2413" formatCode="0%">
                  <c:v>0</c:v>
                </c:pt>
                <c:pt idx="2414" formatCode="0%">
                  <c:v>0</c:v>
                </c:pt>
                <c:pt idx="2415" formatCode="0%">
                  <c:v>0</c:v>
                </c:pt>
                <c:pt idx="2416" formatCode="0%">
                  <c:v>0</c:v>
                </c:pt>
                <c:pt idx="2417" formatCode="0%">
                  <c:v>0</c:v>
                </c:pt>
                <c:pt idx="2418" formatCode="0%">
                  <c:v>0</c:v>
                </c:pt>
                <c:pt idx="2419" formatCode="0%">
                  <c:v>0</c:v>
                </c:pt>
                <c:pt idx="2420" formatCode="0%">
                  <c:v>0</c:v>
                </c:pt>
                <c:pt idx="2421" formatCode="0%">
                  <c:v>0</c:v>
                </c:pt>
                <c:pt idx="2422" formatCode="0%">
                  <c:v>0</c:v>
                </c:pt>
                <c:pt idx="2423" formatCode="0%">
                  <c:v>0</c:v>
                </c:pt>
                <c:pt idx="2424" formatCode="0%">
                  <c:v>0</c:v>
                </c:pt>
                <c:pt idx="2425" formatCode="0%">
                  <c:v>0</c:v>
                </c:pt>
                <c:pt idx="2426" formatCode="0%">
                  <c:v>0</c:v>
                </c:pt>
                <c:pt idx="2427" formatCode="0%">
                  <c:v>0</c:v>
                </c:pt>
                <c:pt idx="2428" formatCode="0%">
                  <c:v>0</c:v>
                </c:pt>
                <c:pt idx="2429" formatCode="0%">
                  <c:v>0</c:v>
                </c:pt>
                <c:pt idx="2430" formatCode="0%">
                  <c:v>0</c:v>
                </c:pt>
                <c:pt idx="2431" formatCode="0%">
                  <c:v>0</c:v>
                </c:pt>
                <c:pt idx="2432" formatCode="0%">
                  <c:v>0</c:v>
                </c:pt>
                <c:pt idx="2433" formatCode="0%">
                  <c:v>0</c:v>
                </c:pt>
                <c:pt idx="2434" formatCode="0%">
                  <c:v>0</c:v>
                </c:pt>
                <c:pt idx="2435" formatCode="0%">
                  <c:v>0</c:v>
                </c:pt>
                <c:pt idx="2436" formatCode="0%">
                  <c:v>0</c:v>
                </c:pt>
                <c:pt idx="2437" formatCode="0%">
                  <c:v>0</c:v>
                </c:pt>
                <c:pt idx="2438" formatCode="0%">
                  <c:v>0</c:v>
                </c:pt>
                <c:pt idx="2439" formatCode="0%">
                  <c:v>0</c:v>
                </c:pt>
                <c:pt idx="2440" formatCode="0%">
                  <c:v>0</c:v>
                </c:pt>
                <c:pt idx="2441" formatCode="0%">
                  <c:v>0</c:v>
                </c:pt>
                <c:pt idx="2442" formatCode="0%">
                  <c:v>0</c:v>
                </c:pt>
                <c:pt idx="2443" formatCode="0%">
                  <c:v>0</c:v>
                </c:pt>
                <c:pt idx="2444" formatCode="0%">
                  <c:v>0</c:v>
                </c:pt>
                <c:pt idx="2445" formatCode="0%">
                  <c:v>0</c:v>
                </c:pt>
                <c:pt idx="2446" formatCode="0%">
                  <c:v>0</c:v>
                </c:pt>
                <c:pt idx="2447" formatCode="0%">
                  <c:v>0</c:v>
                </c:pt>
                <c:pt idx="2448" formatCode="0%">
                  <c:v>0</c:v>
                </c:pt>
                <c:pt idx="2449" formatCode="0%">
                  <c:v>0</c:v>
                </c:pt>
                <c:pt idx="2450" formatCode="0%">
                  <c:v>0</c:v>
                </c:pt>
                <c:pt idx="2451" formatCode="0%">
                  <c:v>0</c:v>
                </c:pt>
                <c:pt idx="2452" formatCode="0%">
                  <c:v>0</c:v>
                </c:pt>
                <c:pt idx="2453" formatCode="0%">
                  <c:v>0</c:v>
                </c:pt>
                <c:pt idx="2454" formatCode="0%">
                  <c:v>0</c:v>
                </c:pt>
                <c:pt idx="2455" formatCode="0%">
                  <c:v>0</c:v>
                </c:pt>
                <c:pt idx="2456" formatCode="0%">
                  <c:v>0</c:v>
                </c:pt>
                <c:pt idx="2457" formatCode="0%">
                  <c:v>0</c:v>
                </c:pt>
                <c:pt idx="2458" formatCode="0%">
                  <c:v>0</c:v>
                </c:pt>
                <c:pt idx="2459" formatCode="0%">
                  <c:v>0</c:v>
                </c:pt>
                <c:pt idx="2460" formatCode="0%">
                  <c:v>0</c:v>
                </c:pt>
                <c:pt idx="2461" formatCode="0%">
                  <c:v>0</c:v>
                </c:pt>
                <c:pt idx="2462" formatCode="0%">
                  <c:v>0</c:v>
                </c:pt>
                <c:pt idx="2463" formatCode="0%">
                  <c:v>0</c:v>
                </c:pt>
                <c:pt idx="2464" formatCode="0%">
                  <c:v>0</c:v>
                </c:pt>
                <c:pt idx="2465" formatCode="0%">
                  <c:v>0</c:v>
                </c:pt>
                <c:pt idx="2466" formatCode="0%">
                  <c:v>0</c:v>
                </c:pt>
                <c:pt idx="2467" formatCode="0%">
                  <c:v>0</c:v>
                </c:pt>
                <c:pt idx="2468" formatCode="0%">
                  <c:v>0</c:v>
                </c:pt>
                <c:pt idx="2469" formatCode="0%">
                  <c:v>0</c:v>
                </c:pt>
                <c:pt idx="2470" formatCode="0%">
                  <c:v>0</c:v>
                </c:pt>
                <c:pt idx="2471" formatCode="0%">
                  <c:v>0</c:v>
                </c:pt>
                <c:pt idx="2472" formatCode="0%">
                  <c:v>0</c:v>
                </c:pt>
                <c:pt idx="2473" formatCode="0%">
                  <c:v>0</c:v>
                </c:pt>
                <c:pt idx="2474" formatCode="0%">
                  <c:v>0</c:v>
                </c:pt>
                <c:pt idx="2475" formatCode="0%">
                  <c:v>0</c:v>
                </c:pt>
                <c:pt idx="2476" formatCode="0%">
                  <c:v>0</c:v>
                </c:pt>
                <c:pt idx="2477" formatCode="0%">
                  <c:v>0</c:v>
                </c:pt>
                <c:pt idx="2478" formatCode="0%">
                  <c:v>0</c:v>
                </c:pt>
                <c:pt idx="2479" formatCode="0%">
                  <c:v>0</c:v>
                </c:pt>
                <c:pt idx="2480" formatCode="0%">
                  <c:v>0</c:v>
                </c:pt>
                <c:pt idx="2481" formatCode="0%">
                  <c:v>0</c:v>
                </c:pt>
                <c:pt idx="2482" formatCode="0%">
                  <c:v>0</c:v>
                </c:pt>
                <c:pt idx="2483" formatCode="0%">
                  <c:v>0</c:v>
                </c:pt>
                <c:pt idx="2484" formatCode="0%">
                  <c:v>0</c:v>
                </c:pt>
                <c:pt idx="2485" formatCode="0%">
                  <c:v>0</c:v>
                </c:pt>
                <c:pt idx="2486" formatCode="0%">
                  <c:v>0</c:v>
                </c:pt>
                <c:pt idx="2487" formatCode="0%">
                  <c:v>0</c:v>
                </c:pt>
                <c:pt idx="2488" formatCode="0%">
                  <c:v>0</c:v>
                </c:pt>
                <c:pt idx="2489" formatCode="0%">
                  <c:v>0</c:v>
                </c:pt>
                <c:pt idx="2490" formatCode="0%">
                  <c:v>0</c:v>
                </c:pt>
                <c:pt idx="2491" formatCode="0%">
                  <c:v>0</c:v>
                </c:pt>
                <c:pt idx="2492" formatCode="0%">
                  <c:v>0</c:v>
                </c:pt>
                <c:pt idx="2493" formatCode="0%">
                  <c:v>0</c:v>
                </c:pt>
                <c:pt idx="2494" formatCode="0%">
                  <c:v>0</c:v>
                </c:pt>
                <c:pt idx="2495" formatCode="0%">
                  <c:v>0</c:v>
                </c:pt>
                <c:pt idx="2496" formatCode="0%">
                  <c:v>0</c:v>
                </c:pt>
                <c:pt idx="2497" formatCode="0%">
                  <c:v>0</c:v>
                </c:pt>
                <c:pt idx="2498" formatCode="0%">
                  <c:v>0</c:v>
                </c:pt>
                <c:pt idx="2499" formatCode="0%">
                  <c:v>0</c:v>
                </c:pt>
                <c:pt idx="2500" formatCode="0%">
                  <c:v>0</c:v>
                </c:pt>
                <c:pt idx="2501" formatCode="0%">
                  <c:v>0</c:v>
                </c:pt>
                <c:pt idx="2502" formatCode="0%">
                  <c:v>0</c:v>
                </c:pt>
                <c:pt idx="2503" formatCode="0%">
                  <c:v>0</c:v>
                </c:pt>
                <c:pt idx="2504" formatCode="0%">
                  <c:v>0</c:v>
                </c:pt>
                <c:pt idx="2505" formatCode="0%">
                  <c:v>0</c:v>
                </c:pt>
                <c:pt idx="2506" formatCode="0%">
                  <c:v>0</c:v>
                </c:pt>
                <c:pt idx="2507" formatCode="0%">
                  <c:v>0</c:v>
                </c:pt>
                <c:pt idx="2508" formatCode="0%">
                  <c:v>0</c:v>
                </c:pt>
                <c:pt idx="2509" formatCode="0%">
                  <c:v>0</c:v>
                </c:pt>
                <c:pt idx="2510" formatCode="0%">
                  <c:v>0</c:v>
                </c:pt>
                <c:pt idx="2511" formatCode="0%">
                  <c:v>0</c:v>
                </c:pt>
                <c:pt idx="2512" formatCode="0%">
                  <c:v>0</c:v>
                </c:pt>
                <c:pt idx="2513" formatCode="0%">
                  <c:v>0</c:v>
                </c:pt>
                <c:pt idx="2514" formatCode="0%">
                  <c:v>0</c:v>
                </c:pt>
                <c:pt idx="2515" formatCode="0%">
                  <c:v>0</c:v>
                </c:pt>
                <c:pt idx="2516" formatCode="0%">
                  <c:v>0</c:v>
                </c:pt>
                <c:pt idx="2517" formatCode="0%">
                  <c:v>0</c:v>
                </c:pt>
                <c:pt idx="2518" formatCode="0%">
                  <c:v>0</c:v>
                </c:pt>
                <c:pt idx="2519" formatCode="0%">
                  <c:v>0</c:v>
                </c:pt>
                <c:pt idx="2520" formatCode="0%">
                  <c:v>0</c:v>
                </c:pt>
                <c:pt idx="2521" formatCode="0%">
                  <c:v>0</c:v>
                </c:pt>
                <c:pt idx="2522" formatCode="0%">
                  <c:v>0</c:v>
                </c:pt>
                <c:pt idx="2523" formatCode="0%">
                  <c:v>0</c:v>
                </c:pt>
                <c:pt idx="2524" formatCode="0%">
                  <c:v>0</c:v>
                </c:pt>
                <c:pt idx="2525" formatCode="0%">
                  <c:v>0</c:v>
                </c:pt>
                <c:pt idx="2526" formatCode="0%">
                  <c:v>0</c:v>
                </c:pt>
                <c:pt idx="2527" formatCode="0%">
                  <c:v>0</c:v>
                </c:pt>
                <c:pt idx="2528" formatCode="0%">
                  <c:v>0</c:v>
                </c:pt>
                <c:pt idx="2529" formatCode="0%">
                  <c:v>0</c:v>
                </c:pt>
                <c:pt idx="2530" formatCode="0%">
                  <c:v>0</c:v>
                </c:pt>
                <c:pt idx="2531" formatCode="0%">
                  <c:v>0</c:v>
                </c:pt>
                <c:pt idx="2532" formatCode="0%">
                  <c:v>0</c:v>
                </c:pt>
                <c:pt idx="2533" formatCode="0%">
                  <c:v>0</c:v>
                </c:pt>
                <c:pt idx="2534" formatCode="0%">
                  <c:v>0</c:v>
                </c:pt>
                <c:pt idx="2535" formatCode="0%">
                  <c:v>0</c:v>
                </c:pt>
                <c:pt idx="2536" formatCode="0%">
                  <c:v>0</c:v>
                </c:pt>
                <c:pt idx="2537" formatCode="0%">
                  <c:v>0</c:v>
                </c:pt>
                <c:pt idx="2538" formatCode="0%">
                  <c:v>0</c:v>
                </c:pt>
                <c:pt idx="2539" formatCode="0%">
                  <c:v>0</c:v>
                </c:pt>
                <c:pt idx="2540" formatCode="0%">
                  <c:v>0</c:v>
                </c:pt>
                <c:pt idx="2541" formatCode="0%">
                  <c:v>0</c:v>
                </c:pt>
                <c:pt idx="2542" formatCode="0%">
                  <c:v>0</c:v>
                </c:pt>
                <c:pt idx="2543" formatCode="0%">
                  <c:v>0</c:v>
                </c:pt>
                <c:pt idx="2544" formatCode="0%">
                  <c:v>0</c:v>
                </c:pt>
                <c:pt idx="2545" formatCode="0%">
                  <c:v>0</c:v>
                </c:pt>
                <c:pt idx="2546" formatCode="0%">
                  <c:v>0</c:v>
                </c:pt>
                <c:pt idx="2547" formatCode="0%">
                  <c:v>0</c:v>
                </c:pt>
                <c:pt idx="2548" formatCode="0%">
                  <c:v>0</c:v>
                </c:pt>
                <c:pt idx="2549" formatCode="0%">
                  <c:v>0</c:v>
                </c:pt>
                <c:pt idx="2550" formatCode="0%">
                  <c:v>0</c:v>
                </c:pt>
                <c:pt idx="2551" formatCode="0%">
                  <c:v>0</c:v>
                </c:pt>
                <c:pt idx="2552" formatCode="0%">
                  <c:v>0</c:v>
                </c:pt>
                <c:pt idx="2553" formatCode="0%">
                  <c:v>0</c:v>
                </c:pt>
                <c:pt idx="2554" formatCode="0%">
                  <c:v>0</c:v>
                </c:pt>
                <c:pt idx="2555" formatCode="0%">
                  <c:v>0</c:v>
                </c:pt>
                <c:pt idx="2556" formatCode="0%">
                  <c:v>0</c:v>
                </c:pt>
                <c:pt idx="2557" formatCode="0%">
                  <c:v>0</c:v>
                </c:pt>
                <c:pt idx="2558" formatCode="0%">
                  <c:v>0</c:v>
                </c:pt>
                <c:pt idx="2559" formatCode="0%">
                  <c:v>0</c:v>
                </c:pt>
                <c:pt idx="2560" formatCode="0%">
                  <c:v>0</c:v>
                </c:pt>
                <c:pt idx="2561" formatCode="0%">
                  <c:v>0</c:v>
                </c:pt>
                <c:pt idx="2562" formatCode="0%">
                  <c:v>0</c:v>
                </c:pt>
                <c:pt idx="2563" formatCode="0%">
                  <c:v>0</c:v>
                </c:pt>
                <c:pt idx="2564" formatCode="0%">
                  <c:v>0</c:v>
                </c:pt>
                <c:pt idx="2565" formatCode="0%">
                  <c:v>0</c:v>
                </c:pt>
                <c:pt idx="2566" formatCode="0%">
                  <c:v>0</c:v>
                </c:pt>
                <c:pt idx="2567" formatCode="0%">
                  <c:v>0</c:v>
                </c:pt>
                <c:pt idx="2568" formatCode="0%">
                  <c:v>0</c:v>
                </c:pt>
                <c:pt idx="2569" formatCode="0%">
                  <c:v>0</c:v>
                </c:pt>
                <c:pt idx="2570" formatCode="0%">
                  <c:v>0</c:v>
                </c:pt>
                <c:pt idx="2571" formatCode="0%">
                  <c:v>0</c:v>
                </c:pt>
                <c:pt idx="2572" formatCode="0%">
                  <c:v>0</c:v>
                </c:pt>
                <c:pt idx="2573" formatCode="0%">
                  <c:v>0</c:v>
                </c:pt>
                <c:pt idx="2574" formatCode="0%">
                  <c:v>0</c:v>
                </c:pt>
                <c:pt idx="2575" formatCode="0%">
                  <c:v>0</c:v>
                </c:pt>
                <c:pt idx="2576" formatCode="0%">
                  <c:v>0</c:v>
                </c:pt>
                <c:pt idx="2577" formatCode="0%">
                  <c:v>0</c:v>
                </c:pt>
                <c:pt idx="2578" formatCode="0%">
                  <c:v>0</c:v>
                </c:pt>
                <c:pt idx="2579" formatCode="0%">
                  <c:v>0</c:v>
                </c:pt>
                <c:pt idx="2580" formatCode="0%">
                  <c:v>0</c:v>
                </c:pt>
                <c:pt idx="2581" formatCode="0%">
                  <c:v>0</c:v>
                </c:pt>
                <c:pt idx="2582" formatCode="0%">
                  <c:v>0</c:v>
                </c:pt>
                <c:pt idx="2583" formatCode="0%">
                  <c:v>0</c:v>
                </c:pt>
                <c:pt idx="2584" formatCode="0%">
                  <c:v>0</c:v>
                </c:pt>
                <c:pt idx="2585" formatCode="0%">
                  <c:v>0</c:v>
                </c:pt>
                <c:pt idx="2586" formatCode="0%">
                  <c:v>0</c:v>
                </c:pt>
                <c:pt idx="2587" formatCode="0%">
                  <c:v>0</c:v>
                </c:pt>
                <c:pt idx="2588" formatCode="0%">
                  <c:v>0</c:v>
                </c:pt>
                <c:pt idx="2589" formatCode="0%">
                  <c:v>0</c:v>
                </c:pt>
                <c:pt idx="2590" formatCode="0%">
                  <c:v>0</c:v>
                </c:pt>
                <c:pt idx="2591" formatCode="0%">
                  <c:v>0</c:v>
                </c:pt>
                <c:pt idx="2592" formatCode="0%">
                  <c:v>0</c:v>
                </c:pt>
                <c:pt idx="2593" formatCode="0%">
                  <c:v>0</c:v>
                </c:pt>
                <c:pt idx="2594" formatCode="0%">
                  <c:v>0</c:v>
                </c:pt>
                <c:pt idx="2595" formatCode="0%">
                  <c:v>0</c:v>
                </c:pt>
                <c:pt idx="2596" formatCode="0%">
                  <c:v>0</c:v>
                </c:pt>
                <c:pt idx="2597" formatCode="0%">
                  <c:v>0</c:v>
                </c:pt>
                <c:pt idx="2598" formatCode="0%">
                  <c:v>0</c:v>
                </c:pt>
                <c:pt idx="2599" formatCode="0%">
                  <c:v>0</c:v>
                </c:pt>
                <c:pt idx="2600" formatCode="0%">
                  <c:v>0</c:v>
                </c:pt>
                <c:pt idx="2601" formatCode="0%">
                  <c:v>0</c:v>
                </c:pt>
                <c:pt idx="2602" formatCode="0%">
                  <c:v>0</c:v>
                </c:pt>
                <c:pt idx="2603" formatCode="0%">
                  <c:v>0</c:v>
                </c:pt>
                <c:pt idx="2604" formatCode="0%">
                  <c:v>0</c:v>
                </c:pt>
                <c:pt idx="2605" formatCode="0%">
                  <c:v>0</c:v>
                </c:pt>
                <c:pt idx="2606" formatCode="0%">
                  <c:v>0</c:v>
                </c:pt>
                <c:pt idx="2607" formatCode="0%">
                  <c:v>0</c:v>
                </c:pt>
                <c:pt idx="2608" formatCode="0%">
                  <c:v>0</c:v>
                </c:pt>
                <c:pt idx="2609" formatCode="0%">
                  <c:v>0</c:v>
                </c:pt>
                <c:pt idx="2610" formatCode="0%">
                  <c:v>0</c:v>
                </c:pt>
                <c:pt idx="2611" formatCode="0%">
                  <c:v>0</c:v>
                </c:pt>
                <c:pt idx="2612" formatCode="0%">
                  <c:v>0</c:v>
                </c:pt>
                <c:pt idx="2613" formatCode="0%">
                  <c:v>0</c:v>
                </c:pt>
                <c:pt idx="2614" formatCode="0%">
                  <c:v>0</c:v>
                </c:pt>
                <c:pt idx="2615" formatCode="0%">
                  <c:v>0</c:v>
                </c:pt>
                <c:pt idx="2616" formatCode="0%">
                  <c:v>0</c:v>
                </c:pt>
                <c:pt idx="2617" formatCode="0%">
                  <c:v>0</c:v>
                </c:pt>
                <c:pt idx="2618" formatCode="0%">
                  <c:v>0</c:v>
                </c:pt>
                <c:pt idx="2619" formatCode="0%">
                  <c:v>0</c:v>
                </c:pt>
                <c:pt idx="2620" formatCode="0%">
                  <c:v>0</c:v>
                </c:pt>
                <c:pt idx="2621" formatCode="0%">
                  <c:v>0</c:v>
                </c:pt>
                <c:pt idx="2622" formatCode="0%">
                  <c:v>0</c:v>
                </c:pt>
                <c:pt idx="2623" formatCode="0%">
                  <c:v>0</c:v>
                </c:pt>
                <c:pt idx="2624" formatCode="0%">
                  <c:v>0</c:v>
                </c:pt>
                <c:pt idx="2625" formatCode="0%">
                  <c:v>0</c:v>
                </c:pt>
                <c:pt idx="2626" formatCode="0%">
                  <c:v>0</c:v>
                </c:pt>
                <c:pt idx="2627" formatCode="0%">
                  <c:v>0</c:v>
                </c:pt>
                <c:pt idx="2628" formatCode="0%">
                  <c:v>0</c:v>
                </c:pt>
                <c:pt idx="2629" formatCode="0%">
                  <c:v>0</c:v>
                </c:pt>
                <c:pt idx="2630" formatCode="0%">
                  <c:v>0</c:v>
                </c:pt>
                <c:pt idx="2631" formatCode="0%">
                  <c:v>0</c:v>
                </c:pt>
                <c:pt idx="2632" formatCode="0%">
                  <c:v>0</c:v>
                </c:pt>
                <c:pt idx="2633" formatCode="0%">
                  <c:v>0</c:v>
                </c:pt>
                <c:pt idx="2634" formatCode="0%">
                  <c:v>0</c:v>
                </c:pt>
                <c:pt idx="2635" formatCode="0%">
                  <c:v>0</c:v>
                </c:pt>
                <c:pt idx="2636" formatCode="0%">
                  <c:v>0</c:v>
                </c:pt>
                <c:pt idx="2637" formatCode="0%">
                  <c:v>0</c:v>
                </c:pt>
                <c:pt idx="2638" formatCode="0%">
                  <c:v>0</c:v>
                </c:pt>
                <c:pt idx="2639" formatCode="0%">
                  <c:v>0</c:v>
                </c:pt>
                <c:pt idx="2640" formatCode="0%">
                  <c:v>0</c:v>
                </c:pt>
                <c:pt idx="2641" formatCode="0%">
                  <c:v>0</c:v>
                </c:pt>
                <c:pt idx="2642" formatCode="0%">
                  <c:v>0</c:v>
                </c:pt>
                <c:pt idx="2643" formatCode="0%">
                  <c:v>0</c:v>
                </c:pt>
                <c:pt idx="2644" formatCode="0%">
                  <c:v>0</c:v>
                </c:pt>
                <c:pt idx="2645" formatCode="0%">
                  <c:v>0</c:v>
                </c:pt>
                <c:pt idx="2646" formatCode="0%">
                  <c:v>0</c:v>
                </c:pt>
                <c:pt idx="2647" formatCode="0%">
                  <c:v>0</c:v>
                </c:pt>
                <c:pt idx="2648" formatCode="0%">
                  <c:v>0</c:v>
                </c:pt>
                <c:pt idx="2649" formatCode="0%">
                  <c:v>0</c:v>
                </c:pt>
                <c:pt idx="2650" formatCode="0%">
                  <c:v>0</c:v>
                </c:pt>
                <c:pt idx="2651" formatCode="0%">
                  <c:v>0</c:v>
                </c:pt>
                <c:pt idx="2652" formatCode="0%">
                  <c:v>0</c:v>
                </c:pt>
                <c:pt idx="2653" formatCode="0%">
                  <c:v>0</c:v>
                </c:pt>
                <c:pt idx="2654" formatCode="0%">
                  <c:v>0</c:v>
                </c:pt>
                <c:pt idx="2655" formatCode="0%">
                  <c:v>0</c:v>
                </c:pt>
                <c:pt idx="2656" formatCode="0%">
                  <c:v>0</c:v>
                </c:pt>
                <c:pt idx="2657" formatCode="0%">
                  <c:v>0</c:v>
                </c:pt>
                <c:pt idx="2658" formatCode="0%">
                  <c:v>0</c:v>
                </c:pt>
                <c:pt idx="2659" formatCode="0%">
                  <c:v>0</c:v>
                </c:pt>
                <c:pt idx="2660" formatCode="0%">
                  <c:v>0</c:v>
                </c:pt>
                <c:pt idx="2661" formatCode="0%">
                  <c:v>0</c:v>
                </c:pt>
                <c:pt idx="2662" formatCode="0%">
                  <c:v>0</c:v>
                </c:pt>
                <c:pt idx="2663" formatCode="0%">
                  <c:v>0</c:v>
                </c:pt>
                <c:pt idx="2664" formatCode="0%">
                  <c:v>0</c:v>
                </c:pt>
                <c:pt idx="2665" formatCode="0%">
                  <c:v>0</c:v>
                </c:pt>
                <c:pt idx="2666" formatCode="0%">
                  <c:v>0</c:v>
                </c:pt>
                <c:pt idx="2667" formatCode="0%">
                  <c:v>0</c:v>
                </c:pt>
                <c:pt idx="2668" formatCode="0%">
                  <c:v>0</c:v>
                </c:pt>
                <c:pt idx="2669" formatCode="0%">
                  <c:v>0</c:v>
                </c:pt>
                <c:pt idx="2670" formatCode="0%">
                  <c:v>0</c:v>
                </c:pt>
                <c:pt idx="2671" formatCode="0%">
                  <c:v>0</c:v>
                </c:pt>
                <c:pt idx="2672" formatCode="0%">
                  <c:v>0</c:v>
                </c:pt>
                <c:pt idx="2673" formatCode="0%">
                  <c:v>0</c:v>
                </c:pt>
                <c:pt idx="2674" formatCode="0%">
                  <c:v>0</c:v>
                </c:pt>
                <c:pt idx="2675" formatCode="0%">
                  <c:v>0</c:v>
                </c:pt>
                <c:pt idx="2676" formatCode="0%">
                  <c:v>0</c:v>
                </c:pt>
                <c:pt idx="2677" formatCode="0%">
                  <c:v>0</c:v>
                </c:pt>
                <c:pt idx="2678" formatCode="0%">
                  <c:v>0</c:v>
                </c:pt>
                <c:pt idx="2679" formatCode="0%">
                  <c:v>0</c:v>
                </c:pt>
                <c:pt idx="2680" formatCode="0%">
                  <c:v>0</c:v>
                </c:pt>
                <c:pt idx="2681" formatCode="0%">
                  <c:v>0</c:v>
                </c:pt>
                <c:pt idx="2682" formatCode="0%">
                  <c:v>0</c:v>
                </c:pt>
                <c:pt idx="2683" formatCode="0%">
                  <c:v>0</c:v>
                </c:pt>
                <c:pt idx="2684" formatCode="0%">
                  <c:v>0</c:v>
                </c:pt>
                <c:pt idx="2685" formatCode="0%">
                  <c:v>0</c:v>
                </c:pt>
                <c:pt idx="2686" formatCode="0%">
                  <c:v>0</c:v>
                </c:pt>
                <c:pt idx="2687" formatCode="0%">
                  <c:v>0</c:v>
                </c:pt>
                <c:pt idx="2688" formatCode="0%">
                  <c:v>0</c:v>
                </c:pt>
                <c:pt idx="2689" formatCode="0%">
                  <c:v>0</c:v>
                </c:pt>
                <c:pt idx="2690" formatCode="0%">
                  <c:v>0</c:v>
                </c:pt>
                <c:pt idx="2691" formatCode="0%">
                  <c:v>0</c:v>
                </c:pt>
                <c:pt idx="2692" formatCode="0%">
                  <c:v>0</c:v>
                </c:pt>
                <c:pt idx="2693" formatCode="0%">
                  <c:v>0</c:v>
                </c:pt>
                <c:pt idx="2694" formatCode="0%">
                  <c:v>0</c:v>
                </c:pt>
                <c:pt idx="2695" formatCode="0%">
                  <c:v>0</c:v>
                </c:pt>
                <c:pt idx="2696" formatCode="0%">
                  <c:v>0</c:v>
                </c:pt>
                <c:pt idx="2697" formatCode="0%">
                  <c:v>0</c:v>
                </c:pt>
                <c:pt idx="2698" formatCode="0%">
                  <c:v>0</c:v>
                </c:pt>
                <c:pt idx="2699" formatCode="0%">
                  <c:v>0</c:v>
                </c:pt>
                <c:pt idx="2700" formatCode="0%">
                  <c:v>0</c:v>
                </c:pt>
                <c:pt idx="2701" formatCode="0%">
                  <c:v>0</c:v>
                </c:pt>
                <c:pt idx="2702" formatCode="0%">
                  <c:v>0</c:v>
                </c:pt>
                <c:pt idx="2703" formatCode="0%">
                  <c:v>0</c:v>
                </c:pt>
                <c:pt idx="2704" formatCode="0%">
                  <c:v>0</c:v>
                </c:pt>
                <c:pt idx="2705" formatCode="0%">
                  <c:v>0</c:v>
                </c:pt>
                <c:pt idx="2706" formatCode="0%">
                  <c:v>0</c:v>
                </c:pt>
                <c:pt idx="2707" formatCode="0%">
                  <c:v>0</c:v>
                </c:pt>
                <c:pt idx="2708" formatCode="0%">
                  <c:v>0</c:v>
                </c:pt>
                <c:pt idx="2709" formatCode="0%">
                  <c:v>0</c:v>
                </c:pt>
                <c:pt idx="2710" formatCode="0%">
                  <c:v>0</c:v>
                </c:pt>
                <c:pt idx="2711" formatCode="0%">
                  <c:v>0</c:v>
                </c:pt>
                <c:pt idx="2712" formatCode="0%">
                  <c:v>0</c:v>
                </c:pt>
                <c:pt idx="2713" formatCode="0%">
                  <c:v>0</c:v>
                </c:pt>
                <c:pt idx="2714" formatCode="0%">
                  <c:v>0</c:v>
                </c:pt>
                <c:pt idx="2715" formatCode="0%">
                  <c:v>0</c:v>
                </c:pt>
                <c:pt idx="2716" formatCode="0%">
                  <c:v>0</c:v>
                </c:pt>
                <c:pt idx="2717" formatCode="0%">
                  <c:v>0</c:v>
                </c:pt>
                <c:pt idx="2718" formatCode="0%">
                  <c:v>0</c:v>
                </c:pt>
                <c:pt idx="2719" formatCode="0%">
                  <c:v>0</c:v>
                </c:pt>
                <c:pt idx="2720" formatCode="0%">
                  <c:v>0</c:v>
                </c:pt>
                <c:pt idx="2721" formatCode="0%">
                  <c:v>0</c:v>
                </c:pt>
                <c:pt idx="2722" formatCode="0%">
                  <c:v>0</c:v>
                </c:pt>
                <c:pt idx="2723" formatCode="0%">
                  <c:v>0</c:v>
                </c:pt>
                <c:pt idx="2724" formatCode="0%">
                  <c:v>0</c:v>
                </c:pt>
                <c:pt idx="2725" formatCode="0%">
                  <c:v>0</c:v>
                </c:pt>
                <c:pt idx="2726" formatCode="0%">
                  <c:v>0</c:v>
                </c:pt>
                <c:pt idx="2727" formatCode="0%">
                  <c:v>0</c:v>
                </c:pt>
                <c:pt idx="2728" formatCode="0%">
                  <c:v>0</c:v>
                </c:pt>
                <c:pt idx="2729" formatCode="0%">
                  <c:v>0</c:v>
                </c:pt>
                <c:pt idx="2730" formatCode="0%">
                  <c:v>0</c:v>
                </c:pt>
                <c:pt idx="2731" formatCode="0%">
                  <c:v>0</c:v>
                </c:pt>
                <c:pt idx="2732" formatCode="0%">
                  <c:v>0</c:v>
                </c:pt>
                <c:pt idx="2733" formatCode="0%">
                  <c:v>0</c:v>
                </c:pt>
                <c:pt idx="2734" formatCode="0%">
                  <c:v>0</c:v>
                </c:pt>
                <c:pt idx="2735" formatCode="0%">
                  <c:v>0</c:v>
                </c:pt>
                <c:pt idx="2736" formatCode="0%">
                  <c:v>0</c:v>
                </c:pt>
                <c:pt idx="2737" formatCode="0%">
                  <c:v>0</c:v>
                </c:pt>
                <c:pt idx="2738" formatCode="0%">
                  <c:v>0</c:v>
                </c:pt>
                <c:pt idx="2739" formatCode="0%">
                  <c:v>0</c:v>
                </c:pt>
                <c:pt idx="2740" formatCode="0%">
                  <c:v>0</c:v>
                </c:pt>
                <c:pt idx="2741" formatCode="0%">
                  <c:v>0</c:v>
                </c:pt>
                <c:pt idx="2742" formatCode="0%">
                  <c:v>0</c:v>
                </c:pt>
                <c:pt idx="2743" formatCode="0%">
                  <c:v>0</c:v>
                </c:pt>
                <c:pt idx="2744" formatCode="0%">
                  <c:v>0</c:v>
                </c:pt>
                <c:pt idx="2745" formatCode="0%">
                  <c:v>0</c:v>
                </c:pt>
                <c:pt idx="2746" formatCode="0%">
                  <c:v>0</c:v>
                </c:pt>
                <c:pt idx="2747" formatCode="0%">
                  <c:v>0</c:v>
                </c:pt>
                <c:pt idx="2748" formatCode="0%">
                  <c:v>0</c:v>
                </c:pt>
                <c:pt idx="2749" formatCode="0%">
                  <c:v>0</c:v>
                </c:pt>
                <c:pt idx="2750" formatCode="0%">
                  <c:v>0</c:v>
                </c:pt>
                <c:pt idx="2751" formatCode="0%">
                  <c:v>0</c:v>
                </c:pt>
                <c:pt idx="2752" formatCode="0%">
                  <c:v>0</c:v>
                </c:pt>
                <c:pt idx="2753" formatCode="0%">
                  <c:v>0</c:v>
                </c:pt>
                <c:pt idx="2754" formatCode="0%">
                  <c:v>0</c:v>
                </c:pt>
                <c:pt idx="2755" formatCode="0%">
                  <c:v>0</c:v>
                </c:pt>
                <c:pt idx="2756" formatCode="0%">
                  <c:v>0</c:v>
                </c:pt>
                <c:pt idx="2757" formatCode="0%">
                  <c:v>0</c:v>
                </c:pt>
                <c:pt idx="2758" formatCode="0%">
                  <c:v>0</c:v>
                </c:pt>
                <c:pt idx="2759" formatCode="0%">
                  <c:v>0</c:v>
                </c:pt>
                <c:pt idx="2760" formatCode="0%">
                  <c:v>0</c:v>
                </c:pt>
                <c:pt idx="2761" formatCode="0%">
                  <c:v>0</c:v>
                </c:pt>
                <c:pt idx="2762" formatCode="0%">
                  <c:v>0</c:v>
                </c:pt>
                <c:pt idx="2763" formatCode="0%">
                  <c:v>0</c:v>
                </c:pt>
                <c:pt idx="2764" formatCode="0%">
                  <c:v>0</c:v>
                </c:pt>
                <c:pt idx="2765" formatCode="0%">
                  <c:v>0</c:v>
                </c:pt>
                <c:pt idx="2766" formatCode="0%">
                  <c:v>0</c:v>
                </c:pt>
                <c:pt idx="2767" formatCode="0%">
                  <c:v>0</c:v>
                </c:pt>
                <c:pt idx="2768" formatCode="0%">
                  <c:v>0</c:v>
                </c:pt>
                <c:pt idx="2769" formatCode="0%">
                  <c:v>0</c:v>
                </c:pt>
                <c:pt idx="2770" formatCode="0%">
                  <c:v>0</c:v>
                </c:pt>
                <c:pt idx="2771" formatCode="0%">
                  <c:v>0</c:v>
                </c:pt>
                <c:pt idx="2772" formatCode="0%">
                  <c:v>0</c:v>
                </c:pt>
                <c:pt idx="2773" formatCode="0%">
                  <c:v>0</c:v>
                </c:pt>
                <c:pt idx="2774" formatCode="0%">
                  <c:v>0</c:v>
                </c:pt>
                <c:pt idx="2775" formatCode="0%">
                  <c:v>0</c:v>
                </c:pt>
                <c:pt idx="2776" formatCode="0%">
                  <c:v>0</c:v>
                </c:pt>
                <c:pt idx="2777" formatCode="0%">
                  <c:v>0</c:v>
                </c:pt>
                <c:pt idx="2778" formatCode="0%">
                  <c:v>0</c:v>
                </c:pt>
                <c:pt idx="2779" formatCode="0%">
                  <c:v>0</c:v>
                </c:pt>
                <c:pt idx="2780" formatCode="0%">
                  <c:v>0</c:v>
                </c:pt>
                <c:pt idx="2781" formatCode="0%">
                  <c:v>0</c:v>
                </c:pt>
                <c:pt idx="2782" formatCode="0%">
                  <c:v>0</c:v>
                </c:pt>
                <c:pt idx="2783" formatCode="0%">
                  <c:v>0</c:v>
                </c:pt>
                <c:pt idx="2784" formatCode="0%">
                  <c:v>0</c:v>
                </c:pt>
                <c:pt idx="2785" formatCode="0%">
                  <c:v>0</c:v>
                </c:pt>
                <c:pt idx="2786" formatCode="0%">
                  <c:v>0</c:v>
                </c:pt>
                <c:pt idx="2787" formatCode="0%">
                  <c:v>0</c:v>
                </c:pt>
                <c:pt idx="2788" formatCode="0%">
                  <c:v>0</c:v>
                </c:pt>
                <c:pt idx="2789" formatCode="0%">
                  <c:v>0</c:v>
                </c:pt>
                <c:pt idx="2790" formatCode="0%">
                  <c:v>0</c:v>
                </c:pt>
                <c:pt idx="2791" formatCode="0%">
                  <c:v>0.61363100000000004</c:v>
                </c:pt>
                <c:pt idx="2792" formatCode="0%">
                  <c:v>0</c:v>
                </c:pt>
                <c:pt idx="2793" formatCode="0%">
                  <c:v>0</c:v>
                </c:pt>
                <c:pt idx="2794" formatCode="0%">
                  <c:v>0</c:v>
                </c:pt>
                <c:pt idx="2795" formatCode="0%">
                  <c:v>0</c:v>
                </c:pt>
                <c:pt idx="2796" formatCode="0%">
                  <c:v>0</c:v>
                </c:pt>
                <c:pt idx="2797" formatCode="0%">
                  <c:v>0</c:v>
                </c:pt>
                <c:pt idx="2798" formatCode="0%">
                  <c:v>0</c:v>
                </c:pt>
                <c:pt idx="2799" formatCode="0%">
                  <c:v>0</c:v>
                </c:pt>
                <c:pt idx="2800" formatCode="0%">
                  <c:v>0</c:v>
                </c:pt>
                <c:pt idx="2801" formatCode="0%">
                  <c:v>0</c:v>
                </c:pt>
                <c:pt idx="2802" formatCode="0%">
                  <c:v>0</c:v>
                </c:pt>
                <c:pt idx="2803" formatCode="0%">
                  <c:v>0</c:v>
                </c:pt>
                <c:pt idx="2804" formatCode="0%">
                  <c:v>0</c:v>
                </c:pt>
                <c:pt idx="2805" formatCode="0%">
                  <c:v>0</c:v>
                </c:pt>
                <c:pt idx="2806" formatCode="0%">
                  <c:v>0</c:v>
                </c:pt>
                <c:pt idx="2807" formatCode="0%">
                  <c:v>0</c:v>
                </c:pt>
                <c:pt idx="2808" formatCode="0%">
                  <c:v>0</c:v>
                </c:pt>
                <c:pt idx="2809" formatCode="0%">
                  <c:v>0</c:v>
                </c:pt>
                <c:pt idx="2810" formatCode="0%">
                  <c:v>0</c:v>
                </c:pt>
                <c:pt idx="2811" formatCode="0%">
                  <c:v>0</c:v>
                </c:pt>
                <c:pt idx="2812" formatCode="0%">
                  <c:v>0</c:v>
                </c:pt>
                <c:pt idx="2813" formatCode="0%">
                  <c:v>0</c:v>
                </c:pt>
                <c:pt idx="2814" formatCode="0%">
                  <c:v>0</c:v>
                </c:pt>
                <c:pt idx="2815" formatCode="0%">
                  <c:v>0</c:v>
                </c:pt>
                <c:pt idx="2816" formatCode="0%">
                  <c:v>0</c:v>
                </c:pt>
                <c:pt idx="2817" formatCode="0%">
                  <c:v>0</c:v>
                </c:pt>
                <c:pt idx="2818" formatCode="0%">
                  <c:v>0</c:v>
                </c:pt>
                <c:pt idx="2819" formatCode="0%">
                  <c:v>0</c:v>
                </c:pt>
                <c:pt idx="2820" formatCode="0%">
                  <c:v>0</c:v>
                </c:pt>
                <c:pt idx="2821" formatCode="0%">
                  <c:v>0</c:v>
                </c:pt>
                <c:pt idx="2822" formatCode="0%">
                  <c:v>0</c:v>
                </c:pt>
                <c:pt idx="2823" formatCode="0%">
                  <c:v>0</c:v>
                </c:pt>
                <c:pt idx="2824" formatCode="0%">
                  <c:v>0</c:v>
                </c:pt>
                <c:pt idx="2825" formatCode="0%">
                  <c:v>0</c:v>
                </c:pt>
                <c:pt idx="2826" formatCode="0%">
                  <c:v>0</c:v>
                </c:pt>
                <c:pt idx="2827" formatCode="0%">
                  <c:v>0</c:v>
                </c:pt>
                <c:pt idx="2828" formatCode="0%">
                  <c:v>0</c:v>
                </c:pt>
                <c:pt idx="2829" formatCode="0%">
                  <c:v>0</c:v>
                </c:pt>
                <c:pt idx="2830" formatCode="0%">
                  <c:v>0</c:v>
                </c:pt>
                <c:pt idx="2831" formatCode="0%">
                  <c:v>0</c:v>
                </c:pt>
                <c:pt idx="2832" formatCode="0%">
                  <c:v>0</c:v>
                </c:pt>
                <c:pt idx="2833" formatCode="0%">
                  <c:v>0</c:v>
                </c:pt>
                <c:pt idx="2834" formatCode="0%">
                  <c:v>0</c:v>
                </c:pt>
                <c:pt idx="2835" formatCode="0%">
                  <c:v>0</c:v>
                </c:pt>
                <c:pt idx="2836" formatCode="0%">
                  <c:v>0</c:v>
                </c:pt>
                <c:pt idx="2837" formatCode="0%">
                  <c:v>0</c:v>
                </c:pt>
                <c:pt idx="2838" formatCode="0%">
                  <c:v>0</c:v>
                </c:pt>
                <c:pt idx="2839" formatCode="0%">
                  <c:v>0</c:v>
                </c:pt>
                <c:pt idx="2840" formatCode="0%">
                  <c:v>0</c:v>
                </c:pt>
                <c:pt idx="2841" formatCode="0%">
                  <c:v>0</c:v>
                </c:pt>
                <c:pt idx="2842" formatCode="0%">
                  <c:v>0</c:v>
                </c:pt>
                <c:pt idx="2843" formatCode="0%">
                  <c:v>0</c:v>
                </c:pt>
                <c:pt idx="2844" formatCode="0%">
                  <c:v>0</c:v>
                </c:pt>
                <c:pt idx="2845" formatCode="0%">
                  <c:v>0</c:v>
                </c:pt>
                <c:pt idx="2846" formatCode="0%">
                  <c:v>0</c:v>
                </c:pt>
                <c:pt idx="2847" formatCode="0%">
                  <c:v>0</c:v>
                </c:pt>
                <c:pt idx="2848" formatCode="0%">
                  <c:v>0</c:v>
                </c:pt>
                <c:pt idx="2849" formatCode="0%">
                  <c:v>0</c:v>
                </c:pt>
                <c:pt idx="2850" formatCode="0%">
                  <c:v>0</c:v>
                </c:pt>
                <c:pt idx="2851" formatCode="0%">
                  <c:v>0</c:v>
                </c:pt>
                <c:pt idx="2852" formatCode="0%">
                  <c:v>0</c:v>
                </c:pt>
                <c:pt idx="2853" formatCode="0%">
                  <c:v>0</c:v>
                </c:pt>
                <c:pt idx="2854" formatCode="0%">
                  <c:v>0</c:v>
                </c:pt>
                <c:pt idx="2855" formatCode="0%">
                  <c:v>0</c:v>
                </c:pt>
                <c:pt idx="2856" formatCode="0%">
                  <c:v>0</c:v>
                </c:pt>
                <c:pt idx="2857" formatCode="0%">
                  <c:v>0</c:v>
                </c:pt>
                <c:pt idx="2858" formatCode="0%">
                  <c:v>0</c:v>
                </c:pt>
                <c:pt idx="2859" formatCode="0%">
                  <c:v>0</c:v>
                </c:pt>
                <c:pt idx="2860" formatCode="0%">
                  <c:v>0</c:v>
                </c:pt>
                <c:pt idx="2861" formatCode="0%">
                  <c:v>0</c:v>
                </c:pt>
                <c:pt idx="2862" formatCode="0%">
                  <c:v>0</c:v>
                </c:pt>
                <c:pt idx="2863" formatCode="0%">
                  <c:v>0</c:v>
                </c:pt>
                <c:pt idx="2864" formatCode="0%">
                  <c:v>0</c:v>
                </c:pt>
                <c:pt idx="2865" formatCode="0%">
                  <c:v>0</c:v>
                </c:pt>
                <c:pt idx="2866" formatCode="0%">
                  <c:v>0</c:v>
                </c:pt>
                <c:pt idx="2867" formatCode="0%">
                  <c:v>0</c:v>
                </c:pt>
                <c:pt idx="2868" formatCode="0%">
                  <c:v>0</c:v>
                </c:pt>
                <c:pt idx="2869" formatCode="0%">
                  <c:v>0</c:v>
                </c:pt>
                <c:pt idx="2870" formatCode="0%">
                  <c:v>0</c:v>
                </c:pt>
                <c:pt idx="2871" formatCode="0%">
                  <c:v>0</c:v>
                </c:pt>
                <c:pt idx="2872" formatCode="0%">
                  <c:v>0</c:v>
                </c:pt>
                <c:pt idx="2873" formatCode="0%">
                  <c:v>0</c:v>
                </c:pt>
                <c:pt idx="2874" formatCode="0%">
                  <c:v>0</c:v>
                </c:pt>
                <c:pt idx="2875" formatCode="0%">
                  <c:v>0</c:v>
                </c:pt>
                <c:pt idx="2876" formatCode="0%">
                  <c:v>0</c:v>
                </c:pt>
                <c:pt idx="2877" formatCode="0%">
                  <c:v>0</c:v>
                </c:pt>
                <c:pt idx="2878" formatCode="0%">
                  <c:v>0</c:v>
                </c:pt>
                <c:pt idx="2879" formatCode="0%">
                  <c:v>0</c:v>
                </c:pt>
                <c:pt idx="2880" formatCode="0%">
                  <c:v>0</c:v>
                </c:pt>
                <c:pt idx="2881" formatCode="0%">
                  <c:v>0</c:v>
                </c:pt>
                <c:pt idx="2882" formatCode="0%">
                  <c:v>0</c:v>
                </c:pt>
                <c:pt idx="2883" formatCode="0%">
                  <c:v>0</c:v>
                </c:pt>
                <c:pt idx="2884" formatCode="0%">
                  <c:v>0</c:v>
                </c:pt>
                <c:pt idx="2885" formatCode="0%">
                  <c:v>0</c:v>
                </c:pt>
                <c:pt idx="2886" formatCode="0%">
                  <c:v>0</c:v>
                </c:pt>
                <c:pt idx="2887" formatCode="0%">
                  <c:v>0</c:v>
                </c:pt>
                <c:pt idx="2888" formatCode="0%">
                  <c:v>0</c:v>
                </c:pt>
                <c:pt idx="2889" formatCode="0%">
                  <c:v>0</c:v>
                </c:pt>
                <c:pt idx="2890" formatCode="0%">
                  <c:v>0</c:v>
                </c:pt>
                <c:pt idx="2891" formatCode="0%">
                  <c:v>0</c:v>
                </c:pt>
                <c:pt idx="2892" formatCode="0%">
                  <c:v>0</c:v>
                </c:pt>
                <c:pt idx="2893" formatCode="0%">
                  <c:v>0</c:v>
                </c:pt>
                <c:pt idx="2894" formatCode="0%">
                  <c:v>0</c:v>
                </c:pt>
                <c:pt idx="2895" formatCode="0%">
                  <c:v>0</c:v>
                </c:pt>
                <c:pt idx="2896" formatCode="0%">
                  <c:v>0</c:v>
                </c:pt>
                <c:pt idx="2897" formatCode="0%">
                  <c:v>0</c:v>
                </c:pt>
                <c:pt idx="2898" formatCode="0%">
                  <c:v>0</c:v>
                </c:pt>
                <c:pt idx="2899" formatCode="0%">
                  <c:v>0</c:v>
                </c:pt>
                <c:pt idx="2900" formatCode="0%">
                  <c:v>0</c:v>
                </c:pt>
                <c:pt idx="2901" formatCode="0%">
                  <c:v>0</c:v>
                </c:pt>
                <c:pt idx="2902" formatCode="0%">
                  <c:v>0</c:v>
                </c:pt>
                <c:pt idx="2903" formatCode="0%">
                  <c:v>0</c:v>
                </c:pt>
                <c:pt idx="2904" formatCode="0%">
                  <c:v>0</c:v>
                </c:pt>
                <c:pt idx="2905" formatCode="0%">
                  <c:v>0</c:v>
                </c:pt>
                <c:pt idx="2906" formatCode="0%">
                  <c:v>0</c:v>
                </c:pt>
                <c:pt idx="2907" formatCode="0%">
                  <c:v>0</c:v>
                </c:pt>
                <c:pt idx="2908" formatCode="0%">
                  <c:v>0</c:v>
                </c:pt>
                <c:pt idx="2909" formatCode="0%">
                  <c:v>0</c:v>
                </c:pt>
                <c:pt idx="2910" formatCode="0%">
                  <c:v>0</c:v>
                </c:pt>
                <c:pt idx="2911" formatCode="0%">
                  <c:v>0</c:v>
                </c:pt>
                <c:pt idx="2912" formatCode="0%">
                  <c:v>0</c:v>
                </c:pt>
                <c:pt idx="2913" formatCode="0%">
                  <c:v>0</c:v>
                </c:pt>
                <c:pt idx="2914" formatCode="0%">
                  <c:v>0</c:v>
                </c:pt>
                <c:pt idx="2915" formatCode="0%">
                  <c:v>0</c:v>
                </c:pt>
                <c:pt idx="2916" formatCode="0%">
                  <c:v>0</c:v>
                </c:pt>
                <c:pt idx="2917" formatCode="0%">
                  <c:v>0</c:v>
                </c:pt>
                <c:pt idx="2918" formatCode="0%">
                  <c:v>0</c:v>
                </c:pt>
                <c:pt idx="2919" formatCode="0%">
                  <c:v>0</c:v>
                </c:pt>
                <c:pt idx="2920" formatCode="0%">
                  <c:v>0</c:v>
                </c:pt>
                <c:pt idx="2921" formatCode="0%">
                  <c:v>0</c:v>
                </c:pt>
                <c:pt idx="2922" formatCode="0%">
                  <c:v>0</c:v>
                </c:pt>
                <c:pt idx="2923" formatCode="0%">
                  <c:v>0</c:v>
                </c:pt>
                <c:pt idx="2924" formatCode="0%">
                  <c:v>0</c:v>
                </c:pt>
                <c:pt idx="2925" formatCode="0%">
                  <c:v>0</c:v>
                </c:pt>
              </c:numCache>
            </c:numRef>
          </c:yVal>
          <c:bubbleSize>
            <c:numRef>
              <c:f>'G05'!$R:$R</c:f>
              <c:numCache>
                <c:formatCode>0</c:formatCode>
                <c:ptCount val="1048576"/>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83183.350000000006</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149967.04999999999</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243157.38</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154233.99</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99101.21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284049.15000000002</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558947.3600000001</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121948.89</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39545.660000000003</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52248.35</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155380.78</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141981.4</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141800.85999999999</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60975.56</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135730.11000000002</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91523.41</c:v>
                </c:pt>
                <c:pt idx="1767">
                  <c:v>0</c:v>
                </c:pt>
                <c:pt idx="1768">
                  <c:v>0</c:v>
                </c:pt>
                <c:pt idx="1769">
                  <c:v>74459.039999999994</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29332.080000000002</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152478.26</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82979.759999999995</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numCache>
            </c:numRef>
          </c:bubbleSize>
          <c:bubble3D val="0"/>
        </c:ser>
        <c:dLbls>
          <c:showLegendKey val="0"/>
          <c:showVal val="0"/>
          <c:showCatName val="0"/>
          <c:showSerName val="0"/>
          <c:showPercent val="0"/>
          <c:showBubbleSize val="0"/>
        </c:dLbls>
        <c:bubbleScale val="70"/>
        <c:showNegBubbles val="0"/>
        <c:axId val="1051399912"/>
        <c:axId val="1051400304"/>
      </c:bubbleChart>
      <c:valAx>
        <c:axId val="1051399912"/>
        <c:scaling>
          <c:orientation val="minMax"/>
          <c:max val="2"/>
          <c:min val="0"/>
        </c:scaling>
        <c:delete val="0"/>
        <c:axPos val="b"/>
        <c:numFmt formatCode="0%" sourceLinked="0"/>
        <c:majorTickMark val="out"/>
        <c:minorTickMark val="none"/>
        <c:tickLblPos val="nextTo"/>
        <c:txPr>
          <a:bodyPr rot="0" vert="horz"/>
          <a:lstStyle/>
          <a:p>
            <a:pPr>
              <a:defRPr sz="1000" b="0" i="0" u="none" strike="noStrike" baseline="0">
                <a:solidFill>
                  <a:srgbClr val="000000"/>
                </a:solidFill>
                <a:latin typeface="Constantia"/>
                <a:ea typeface="Constantia"/>
                <a:cs typeface="Constantia"/>
              </a:defRPr>
            </a:pPr>
            <a:endParaRPr lang="sk-SK"/>
          </a:p>
        </c:txPr>
        <c:crossAx val="1051400304"/>
        <c:crosses val="autoZero"/>
        <c:crossBetween val="midCat"/>
      </c:valAx>
      <c:valAx>
        <c:axId val="1051400304"/>
        <c:scaling>
          <c:orientation val="minMax"/>
          <c:max val="1"/>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latin typeface="Constantia" pitchFamily="18" charset="0"/>
              </a:defRPr>
            </a:pPr>
            <a:endParaRPr lang="sk-SK"/>
          </a:p>
        </c:txPr>
        <c:crossAx val="1051399912"/>
        <c:crosses val="autoZero"/>
        <c:crossBetween val="midCat"/>
      </c:valAx>
    </c:plotArea>
    <c:legend>
      <c:legendPos val="r"/>
      <c:legendEntry>
        <c:idx val="1"/>
        <c:delete val="1"/>
      </c:legendEntry>
      <c:legendEntry>
        <c:idx val="2"/>
        <c:delete val="1"/>
      </c:legendEntry>
      <c:layout>
        <c:manualLayout>
          <c:xMode val="edge"/>
          <c:yMode val="edge"/>
          <c:x val="0.40093123111384132"/>
          <c:y val="3.6659375911344466E-2"/>
          <c:w val="0.5901970055161545"/>
          <c:h val="0.23340077282006422"/>
        </c:manualLayout>
      </c:layout>
      <c:overlay val="0"/>
      <c:txPr>
        <a:bodyPr/>
        <a:lstStyle/>
        <a:p>
          <a:pPr>
            <a:defRPr>
              <a:latin typeface="Constantia" pitchFamily="18" charset="0"/>
            </a:defRPr>
          </a:pPr>
          <a:endParaRPr lang="sk-SK"/>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7</xdr:col>
      <xdr:colOff>0</xdr:colOff>
      <xdr:row>14</xdr:row>
      <xdr:rowOff>0</xdr:rowOff>
    </xdr:from>
    <xdr:to>
      <xdr:col>13</xdr:col>
      <xdr:colOff>141750</xdr:colOff>
      <xdr:row>28</xdr:row>
      <xdr:rowOff>69000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xdr:row>
      <xdr:rowOff>0</xdr:rowOff>
    </xdr:from>
    <xdr:to>
      <xdr:col>5</xdr:col>
      <xdr:colOff>514350</xdr:colOff>
      <xdr:row>28</xdr:row>
      <xdr:rowOff>69000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0.61658</cdr:x>
      <cdr:y>0.90344</cdr:y>
    </cdr:from>
    <cdr:to>
      <cdr:x>0.93686</cdr:x>
      <cdr:y>1</cdr:y>
    </cdr:to>
    <cdr:sp macro="" textlink="">
      <cdr:nvSpPr>
        <cdr:cNvPr id="4" name="BlokTextu 3"/>
        <cdr:cNvSpPr txBox="1"/>
      </cdr:nvSpPr>
      <cdr:spPr>
        <a:xfrm xmlns:a="http://schemas.openxmlformats.org/drawingml/2006/main">
          <a:off x="2730226" y="2451046"/>
          <a:ext cx="1418190" cy="2619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k-SK" sz="1050">
              <a:latin typeface="Constantia" pitchFamily="18" charset="0"/>
            </a:rPr>
            <a:t>pomer</a:t>
          </a:r>
          <a:r>
            <a:rPr lang="sk-SK" sz="1050" baseline="0">
              <a:latin typeface="Constantia" pitchFamily="18" charset="0"/>
            </a:rPr>
            <a:t> zadlženia (%)</a:t>
          </a:r>
          <a:endParaRPr lang="sk-SK" sz="1050">
            <a:latin typeface="Constantia" pitchFamily="18"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0.61457</cdr:x>
      <cdr:y>0.89436</cdr:y>
    </cdr:from>
    <cdr:to>
      <cdr:x>0.93686</cdr:x>
      <cdr:y>1</cdr:y>
    </cdr:to>
    <cdr:sp macro="" textlink="">
      <cdr:nvSpPr>
        <cdr:cNvPr id="4" name="BlokTextu 3"/>
        <cdr:cNvSpPr txBox="1"/>
      </cdr:nvSpPr>
      <cdr:spPr>
        <a:xfrm xmlns:a="http://schemas.openxmlformats.org/drawingml/2006/main">
          <a:off x="2722015" y="2426412"/>
          <a:ext cx="1427455" cy="286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k-SK" sz="1050">
              <a:latin typeface="Constantia" pitchFamily="18" charset="0"/>
            </a:rPr>
            <a:t>pomer</a:t>
          </a:r>
          <a:r>
            <a:rPr lang="sk-SK" sz="1050" baseline="0">
              <a:latin typeface="Constantia" pitchFamily="18" charset="0"/>
            </a:rPr>
            <a:t> zadlženia (%)</a:t>
          </a:r>
          <a:endParaRPr lang="sk-SK" sz="1050">
            <a:latin typeface="Constantia" pitchFamily="18"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21</xdr:col>
      <xdr:colOff>0</xdr:colOff>
      <xdr:row>9</xdr:row>
      <xdr:rowOff>0</xdr:rowOff>
    </xdr:from>
    <xdr:to>
      <xdr:col>28</xdr:col>
      <xdr:colOff>295275</xdr:colOff>
      <xdr:row>28</xdr:row>
      <xdr:rowOff>28575</xdr:rowOff>
    </xdr:to>
    <xdr:graphicFrame macro="">
      <xdr:nvGraphicFramePr>
        <xdr:cNvPr id="2"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0.77305</cdr:x>
      <cdr:y>0.33333</cdr:y>
    </cdr:from>
    <cdr:to>
      <cdr:x>0.99375</cdr:x>
      <cdr:y>0.41319</cdr:y>
    </cdr:to>
    <cdr:sp macro="" textlink="">
      <cdr:nvSpPr>
        <cdr:cNvPr id="2" name="BlokTextu 1"/>
        <cdr:cNvSpPr txBox="1"/>
      </cdr:nvSpPr>
      <cdr:spPr>
        <a:xfrm xmlns:a="http://schemas.openxmlformats.org/drawingml/2006/main">
          <a:off x="3114676" y="914391"/>
          <a:ext cx="889217" cy="219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k-SK" sz="1000">
              <a:latin typeface="Constantia" pitchFamily="18" charset="0"/>
            </a:rPr>
            <a:t>limit dlhu</a:t>
          </a:r>
        </a:p>
      </cdr:txBody>
    </cdr:sp>
  </cdr:relSizeAnchor>
  <cdr:relSizeAnchor xmlns:cdr="http://schemas.openxmlformats.org/drawingml/2006/chartDrawing">
    <cdr:from>
      <cdr:x>0.19622</cdr:x>
      <cdr:y>0.05903</cdr:y>
    </cdr:from>
    <cdr:to>
      <cdr:x>0.38771</cdr:x>
      <cdr:y>0.26389</cdr:y>
    </cdr:to>
    <cdr:sp macro="" textlink="">
      <cdr:nvSpPr>
        <cdr:cNvPr id="4" name="BlokTextu 3"/>
        <cdr:cNvSpPr txBox="1"/>
      </cdr:nvSpPr>
      <cdr:spPr>
        <a:xfrm xmlns:a="http://schemas.openxmlformats.org/drawingml/2006/main">
          <a:off x="790585" y="161926"/>
          <a:ext cx="771528" cy="5619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k-SK" sz="1000">
              <a:latin typeface="Constantia" pitchFamily="18" charset="0"/>
            </a:rPr>
            <a:t>limit dlhovej služby</a:t>
          </a:r>
        </a:p>
      </cdr:txBody>
    </cdr:sp>
  </cdr:relSizeAnchor>
  <cdr:relSizeAnchor xmlns:cdr="http://schemas.openxmlformats.org/drawingml/2006/chartDrawing">
    <cdr:from>
      <cdr:x>0.67608</cdr:x>
      <cdr:y>0.80208</cdr:y>
    </cdr:from>
    <cdr:to>
      <cdr:x>0.96775</cdr:x>
      <cdr:y>0.88541</cdr:y>
    </cdr:to>
    <cdr:sp macro="" textlink="">
      <cdr:nvSpPr>
        <cdr:cNvPr id="5" name="BlokTextu 4"/>
        <cdr:cNvSpPr txBox="1"/>
      </cdr:nvSpPr>
      <cdr:spPr>
        <a:xfrm xmlns:a="http://schemas.openxmlformats.org/drawingml/2006/main">
          <a:off x="2723958" y="2200272"/>
          <a:ext cx="1175160" cy="228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k-SK" sz="1000">
              <a:latin typeface="Constantia" pitchFamily="18" charset="0"/>
            </a:rPr>
            <a:t>pomer dlh.</a:t>
          </a:r>
          <a:r>
            <a:rPr lang="sk-SK" sz="1000" baseline="0">
              <a:latin typeface="Constantia" pitchFamily="18" charset="0"/>
            </a:rPr>
            <a:t> služby</a:t>
          </a:r>
          <a:endParaRPr lang="sk-SK" sz="1000">
            <a:latin typeface="Constantia" pitchFamily="18" charset="0"/>
          </a:endParaRPr>
        </a:p>
      </cdr:txBody>
    </cdr:sp>
  </cdr:relSizeAnchor>
  <cdr:relSizeAnchor xmlns:cdr="http://schemas.openxmlformats.org/drawingml/2006/chartDrawing">
    <cdr:from>
      <cdr:x>0</cdr:x>
      <cdr:y>0.00347</cdr:y>
    </cdr:from>
    <cdr:to>
      <cdr:x>0.25059</cdr:x>
      <cdr:y>0.07292</cdr:y>
    </cdr:to>
    <cdr:sp macro="" textlink="">
      <cdr:nvSpPr>
        <cdr:cNvPr id="6" name="BlokTextu 5"/>
        <cdr:cNvSpPr txBox="1"/>
      </cdr:nvSpPr>
      <cdr:spPr>
        <a:xfrm xmlns:a="http://schemas.openxmlformats.org/drawingml/2006/main">
          <a:off x="0" y="9528"/>
          <a:ext cx="1009649" cy="190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k-SK" sz="1000">
              <a:latin typeface="Constantia" pitchFamily="18" charset="0"/>
            </a:rPr>
            <a:t>pomer dlhu</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C3\CZE\REER\REERTOT99%20revis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Users\ebugyi\AppData\Local\Microsoft\Windows\Temporary%20Internet%20Files\Content.Outlook\JG459QFK\Documents%20and%20Settings\PANTOLIN\My%20Local%20Documents\Slovenia\Wages_employmen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ocuments%20and%20Settings\PANTOLIN\My%20Local%20Documents\Slovenia\Wages_employ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idrozd\Desktop\NPC_2013_2015_OS_09\NPC_2010\Documents%20and%20Settings\PANTOLIN\My%20Local%20Documents\Slovenia\Wages_employmen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Users\idrozd\Desktop\Vychodiska_ESA95_kody.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Slovenia\SV%20MONITORa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eur\DATA\C3\SVN\BOP\SV%20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eur\DATA\C3\SVK\EXT\Svk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C3\CZE\REAL\CZYWP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2\eur\DATA\PA\CHL\SECTORS\BOP\Bop02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eur\Colombia\WEO\GEEColombiaOct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WIN\Temporary%20Internet%20Files\OLKE156\Money\Monetary%20Conditions\mcichart_core_inf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2\eur\Agnes\Slovenia\00Art4\data\Qdrive\GEN\Macro\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T8S\EU11\DATA\O1\SVN\Macro\Monito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C3\SVN\BOP\REER%20and%20competitiveness\Competitiveness.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klientov"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ocuments%20and%20Settings\lshoobridge\Local%20Settings\Temporary%20Internet%20Files\OLK10\Charts\Svk%20Charts%20Data%202005_curren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Svn%20P%20Drive/Fisc/Work/GLOB00-De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OC\C3\CZE\CNS\RED\97\APPEN\A42D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1\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My%20Documents\moldova\Oct2000mission\data\eff9911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X:\WIN\Temporary%20Internet%20Files\OLK93A2\Macedonia\Missions\July2000\BriefingPaper\MacroframeworkJun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C3\CZE\FIS\M-T%20fiscal%20June10%20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eur\WINDOWS\TEMP\CRI-BOP-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2\eur\DATA\CA\CRI\EXTERNAL\Output\CRI-BOP-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O2\MKD\REP\TABLES\red98\Mk-red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DATA\CA\CRI\Dbase\Dinput\CRI-INPUT-A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IFP_NEW\1_DANE\1_5_Vybor\EDV\2014_Zasadnutia\februar\Opatrenia%20RVS_20140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PT8S\EU11\DATA\O1\SVN\FISC\SV%20FISCAL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eur\DATA\C3\SVN\FISC\fisc_outtak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WIN\Temporary%20Internet%20Files\OLK3035\Bopfeb00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eur\DATA\C3\CZE\MON\CZE%20Mone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okumenti\2000_O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eur\DATA\C3\SVN\BOP\SVN%20-%20BOP_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DATA\C3\SVN\FISC\GLOB_a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ocuments%20and%20Settings\dtzanninis\My%20Local%20Documents\Slovenia\CZE%20--%20Main%20Fiscal%20Fil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CPLAZO\IMAE\PR\INF1-ALE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DATA\C3\SVN\Rep\Statistical%20Appendix\2003\Statistical%20Appendix%20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eur\EUR\DATA\C2\POL\MONEY\POLI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ATA\WE\NLD\WEO\Current\WEO138annu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C3\SVK\REAL\SEI-TBL\vulnerability%20indicato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eur\DATA\C3\SVK\REAL\Svkre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Proracun\Skupni\SABJF\Bilance\GLOB92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cell r="G1" t="str">
            <v>CPI112</v>
          </cell>
          <cell r="H1" t="str">
            <v>CPI132</v>
          </cell>
          <cell r="I1" t="str">
            <v>CPI134</v>
          </cell>
          <cell r="J1" t="str">
            <v>CPI136</v>
          </cell>
          <cell r="L1" t="str">
            <v>CPI158</v>
          </cell>
          <cell r="U1" t="str">
            <v>WPI111</v>
          </cell>
          <cell r="V1" t="str">
            <v>WPI112</v>
          </cell>
          <cell r="W1" t="str">
            <v>WPI132</v>
          </cell>
          <cell r="X1" t="str">
            <v>WPI134</v>
          </cell>
          <cell r="AA1" t="str">
            <v>WPI158</v>
          </cell>
          <cell r="AL1" t="str">
            <v>enda111</v>
          </cell>
          <cell r="AM1" t="str">
            <v>enda112</v>
          </cell>
          <cell r="AN1" t="str">
            <v>enda132</v>
          </cell>
          <cell r="AO1" t="str">
            <v>enda134</v>
          </cell>
          <cell r="AP1" t="str">
            <v>enda136</v>
          </cell>
          <cell r="AR1" t="str">
            <v>enda158</v>
          </cell>
          <cell r="BI1" t="str">
            <v>u111lnulcmx</v>
          </cell>
          <cell r="BJ1" t="str">
            <v>u112lnulcmx</v>
          </cell>
          <cell r="BK1" t="str">
            <v>u132lnulcmx</v>
          </cell>
          <cell r="BL1" t="str">
            <v>u134lnulcmx</v>
          </cell>
          <cell r="BM1" t="str">
            <v>u136lnulcmx</v>
          </cell>
          <cell r="BP1" t="str">
            <v>u158lnulcmx</v>
          </cell>
        </row>
        <row r="2">
          <cell r="F2" t="str">
            <v>CPI111</v>
          </cell>
          <cell r="G2" t="str">
            <v>CPI112</v>
          </cell>
          <cell r="H2" t="str">
            <v>CPI132</v>
          </cell>
          <cell r="I2" t="str">
            <v>CPI134</v>
          </cell>
          <cell r="J2" t="str">
            <v>CPI136</v>
          </cell>
          <cell r="K2" t="str">
            <v>cpi936</v>
          </cell>
          <cell r="L2" t="str">
            <v>CPI158</v>
          </cell>
          <cell r="U2" t="str">
            <v>WPI111</v>
          </cell>
          <cell r="V2" t="str">
            <v>WPI112</v>
          </cell>
          <cell r="W2" t="str">
            <v>WPI132</v>
          </cell>
          <cell r="X2" t="str">
            <v>WPI134</v>
          </cell>
          <cell r="Z2" t="str">
            <v>wpi936</v>
          </cell>
          <cell r="AA2" t="str">
            <v>WPI158</v>
          </cell>
        </row>
        <row r="9">
          <cell r="B9" t="str">
            <v>1990m1</v>
          </cell>
        </row>
        <row r="10">
          <cell r="B10" t="str">
            <v>+</v>
          </cell>
        </row>
        <row r="11">
          <cell r="B11" t="str">
            <v>+</v>
          </cell>
          <cell r="C11" t="str">
            <v>Mar90</v>
          </cell>
        </row>
        <row r="12">
          <cell r="B12" t="str">
            <v>+</v>
          </cell>
        </row>
        <row r="13">
          <cell r="B13" t="str">
            <v>+</v>
          </cell>
        </row>
        <row r="14">
          <cell r="B14" t="str">
            <v>+</v>
          </cell>
          <cell r="C14" t="str">
            <v>Jun</v>
          </cell>
        </row>
        <row r="15">
          <cell r="B15" t="str">
            <v>+</v>
          </cell>
        </row>
        <row r="16">
          <cell r="B16" t="str">
            <v>+</v>
          </cell>
        </row>
        <row r="17">
          <cell r="B17" t="str">
            <v>+</v>
          </cell>
          <cell r="C17" t="str">
            <v>Sep</v>
          </cell>
        </row>
        <row r="18">
          <cell r="B18" t="str">
            <v>+</v>
          </cell>
        </row>
        <row r="19">
          <cell r="B19" t="str">
            <v>+</v>
          </cell>
        </row>
        <row r="20">
          <cell r="B20" t="str">
            <v>+</v>
          </cell>
          <cell r="C20" t="str">
            <v>Dec</v>
          </cell>
        </row>
        <row r="21">
          <cell r="B21" t="str">
            <v>+</v>
          </cell>
        </row>
        <row r="22">
          <cell r="B22" t="str">
            <v>+</v>
          </cell>
        </row>
        <row r="23">
          <cell r="B23" t="str">
            <v>+</v>
          </cell>
          <cell r="C23" t="str">
            <v>Mar91</v>
          </cell>
        </row>
        <row r="24">
          <cell r="B24" t="str">
            <v>+</v>
          </cell>
        </row>
        <row r="25">
          <cell r="B25" t="str">
            <v>+</v>
          </cell>
        </row>
        <row r="26">
          <cell r="B26" t="str">
            <v>+</v>
          </cell>
          <cell r="C26" t="str">
            <v>Jun</v>
          </cell>
        </row>
        <row r="27">
          <cell r="B27" t="str">
            <v>+</v>
          </cell>
        </row>
        <row r="28">
          <cell r="B28" t="str">
            <v>+</v>
          </cell>
        </row>
        <row r="29">
          <cell r="B29" t="str">
            <v>+</v>
          </cell>
          <cell r="C29" t="str">
            <v>Sep</v>
          </cell>
        </row>
        <row r="30">
          <cell r="B30" t="str">
            <v>+</v>
          </cell>
        </row>
        <row r="31">
          <cell r="B31" t="str">
            <v>+</v>
          </cell>
        </row>
        <row r="32">
          <cell r="B32" t="str">
            <v>+</v>
          </cell>
          <cell r="C32" t="str">
            <v>Dec</v>
          </cell>
        </row>
        <row r="33">
          <cell r="B33" t="str">
            <v>+</v>
          </cell>
        </row>
        <row r="34">
          <cell r="B34" t="str">
            <v>+</v>
          </cell>
        </row>
        <row r="35">
          <cell r="B35" t="str">
            <v>+</v>
          </cell>
          <cell r="C35" t="str">
            <v>Mar92</v>
          </cell>
        </row>
        <row r="36">
          <cell r="B36" t="str">
            <v>+</v>
          </cell>
        </row>
        <row r="37">
          <cell r="B37" t="str">
            <v>+</v>
          </cell>
        </row>
        <row r="38">
          <cell r="B38" t="str">
            <v>+</v>
          </cell>
          <cell r="C38" t="str">
            <v>Jun</v>
          </cell>
        </row>
        <row r="39">
          <cell r="B39" t="str">
            <v>+</v>
          </cell>
        </row>
        <row r="40">
          <cell r="B40" t="str">
            <v>+</v>
          </cell>
        </row>
        <row r="41">
          <cell r="B41" t="str">
            <v>+</v>
          </cell>
          <cell r="C41" t="str">
            <v>Sep</v>
          </cell>
        </row>
        <row r="42">
          <cell r="B42" t="str">
            <v>+</v>
          </cell>
        </row>
        <row r="43">
          <cell r="B43" t="str">
            <v>+</v>
          </cell>
        </row>
        <row r="44">
          <cell r="B44" t="str">
            <v>+</v>
          </cell>
          <cell r="C44" t="str">
            <v>Dec</v>
          </cell>
        </row>
        <row r="45">
          <cell r="B45" t="str">
            <v>+</v>
          </cell>
        </row>
        <row r="46">
          <cell r="B46" t="str">
            <v>+</v>
          </cell>
        </row>
        <row r="47">
          <cell r="B47" t="str">
            <v>+</v>
          </cell>
          <cell r="C47" t="str">
            <v>Mar93</v>
          </cell>
        </row>
        <row r="48">
          <cell r="B48" t="str">
            <v>+</v>
          </cell>
        </row>
        <row r="49">
          <cell r="B49" t="str">
            <v>+</v>
          </cell>
        </row>
        <row r="50">
          <cell r="B50" t="str">
            <v>+</v>
          </cell>
          <cell r="C50" t="str">
            <v>Jun</v>
          </cell>
        </row>
        <row r="51">
          <cell r="B51" t="str">
            <v>+</v>
          </cell>
        </row>
        <row r="52">
          <cell r="B52" t="str">
            <v>+</v>
          </cell>
        </row>
        <row r="53">
          <cell r="B53" t="str">
            <v>+</v>
          </cell>
          <cell r="C53" t="str">
            <v>Sep</v>
          </cell>
        </row>
        <row r="54">
          <cell r="B54" t="str">
            <v>+</v>
          </cell>
        </row>
        <row r="55">
          <cell r="B55" t="str">
            <v>+</v>
          </cell>
        </row>
        <row r="56">
          <cell r="B56" t="str">
            <v>+</v>
          </cell>
          <cell r="C56" t="str">
            <v>Dec</v>
          </cell>
        </row>
        <row r="57">
          <cell r="B57" t="str">
            <v>+</v>
          </cell>
        </row>
        <row r="58">
          <cell r="B58" t="str">
            <v>+</v>
          </cell>
        </row>
        <row r="59">
          <cell r="B59" t="str">
            <v>+</v>
          </cell>
          <cell r="C59" t="str">
            <v>Mar94</v>
          </cell>
        </row>
        <row r="60">
          <cell r="B60" t="str">
            <v>+</v>
          </cell>
        </row>
        <row r="61">
          <cell r="B61" t="str">
            <v>+</v>
          </cell>
        </row>
        <row r="62">
          <cell r="B62" t="str">
            <v>+</v>
          </cell>
          <cell r="C62" t="str">
            <v>Jun</v>
          </cell>
        </row>
        <row r="63">
          <cell r="B63" t="str">
            <v>+</v>
          </cell>
        </row>
        <row r="64">
          <cell r="B64" t="str">
            <v>+</v>
          </cell>
        </row>
        <row r="65">
          <cell r="B65" t="str">
            <v>+</v>
          </cell>
          <cell r="C65" t="str">
            <v>Sep</v>
          </cell>
        </row>
        <row r="66">
          <cell r="B66" t="str">
            <v>+</v>
          </cell>
        </row>
        <row r="67">
          <cell r="B67" t="str">
            <v>+</v>
          </cell>
        </row>
        <row r="68">
          <cell r="B68" t="str">
            <v>+</v>
          </cell>
          <cell r="C68" t="str">
            <v>Dec</v>
          </cell>
        </row>
        <row r="69">
          <cell r="B69" t="str">
            <v>+</v>
          </cell>
        </row>
        <row r="70">
          <cell r="B70" t="str">
            <v>+</v>
          </cell>
        </row>
        <row r="71">
          <cell r="B71" t="str">
            <v>+</v>
          </cell>
          <cell r="C71" t="str">
            <v>Mar95</v>
          </cell>
        </row>
        <row r="72">
          <cell r="B72" t="str">
            <v>+</v>
          </cell>
        </row>
        <row r="73">
          <cell r="B73" t="str">
            <v>+</v>
          </cell>
        </row>
        <row r="74">
          <cell r="B74" t="str">
            <v>+</v>
          </cell>
          <cell r="C74" t="str">
            <v>Jun</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38">
          <cell r="T138" t="str">
            <v>October</v>
          </cell>
        </row>
        <row r="140">
          <cell r="BK140">
            <v>90.145299612313636</v>
          </cell>
          <cell r="BN140">
            <v>112.36460206325194</v>
          </cell>
        </row>
        <row r="146">
          <cell r="AT146" t="str">
            <v>$NOMXRG6</v>
          </cell>
          <cell r="AU146" t="str">
            <v>$NOMXRG6</v>
          </cell>
          <cell r="BR146" t="str">
            <v>$NULCG6</v>
          </cell>
        </row>
        <row r="147">
          <cell r="BB147" t="str">
            <v>Index, Jan-Sept 1990=100</v>
          </cell>
        </row>
        <row r="148">
          <cell r="BU148" t="str">
            <v>$ULCCR</v>
          </cell>
        </row>
        <row r="149">
          <cell r="AY149" t="str">
            <v>Index, Jan-Sept 1990=100</v>
          </cell>
          <cell r="BR149" t="str">
            <v>$NULCG6</v>
          </cell>
          <cell r="BU149" t="str">
            <v>$ULCCR</v>
          </cell>
        </row>
        <row r="150">
          <cell r="AT150" t="str">
            <v>$NOMXRG6</v>
          </cell>
          <cell r="AU150" t="str">
            <v>$NOMXRG6</v>
          </cell>
          <cell r="AY150" t="str">
            <v>NEER</v>
          </cell>
          <cell r="AZ150" t="str">
            <v>REER</v>
          </cell>
          <cell r="BA150" t="str">
            <v>REER</v>
          </cell>
          <cell r="BB150" t="str">
            <v>REER</v>
          </cell>
          <cell r="BU150" t="str">
            <v>CZ</v>
          </cell>
        </row>
        <row r="151">
          <cell r="AT151" t="str">
            <v xml:space="preserve">Weighted </v>
          </cell>
          <cell r="AU151" t="str">
            <v xml:space="preserve">Weighted </v>
          </cell>
          <cell r="AY151" t="str">
            <v>(czech/</v>
          </cell>
          <cell r="AZ151" t="str">
            <v>(CPI based)</v>
          </cell>
          <cell r="BA151" t="str">
            <v>(ULC based)</v>
          </cell>
          <cell r="BB151" t="str">
            <v>(PPI based)</v>
          </cell>
        </row>
        <row r="152">
          <cell r="D152">
            <v>1</v>
          </cell>
          <cell r="E152" t="str">
            <v>weights1</v>
          </cell>
          <cell r="AT152" t="str">
            <v>average</v>
          </cell>
          <cell r="AU152" t="str">
            <v>average</v>
          </cell>
          <cell r="AY152" t="str">
            <v>$nomxrg6)</v>
          </cell>
        </row>
        <row r="153">
          <cell r="D153">
            <v>1</v>
          </cell>
          <cell r="E153" t="str">
            <v>weights2</v>
          </cell>
          <cell r="AT153" t="str">
            <v>EXCL  SVK</v>
          </cell>
          <cell r="AU153" t="str">
            <v>Incl. SVK</v>
          </cell>
          <cell r="AY153" t="str">
            <v>neer</v>
          </cell>
          <cell r="AZ153" t="str">
            <v>reerc</v>
          </cell>
          <cell r="BA153" t="str">
            <v>reeru</v>
          </cell>
          <cell r="BB153" t="str">
            <v>reerp</v>
          </cell>
        </row>
        <row r="154">
          <cell r="B154" t="str">
            <v>1990m1</v>
          </cell>
          <cell r="D154" t="str">
            <v>1990</v>
          </cell>
          <cell r="E154" t="str">
            <v>Jan.</v>
          </cell>
          <cell r="AT154">
            <v>97.717685390932786</v>
          </cell>
          <cell r="AU154">
            <v>98.416450466774521</v>
          </cell>
          <cell r="AW154" t="str">
            <v>1990</v>
          </cell>
          <cell r="AX154">
            <v>32874</v>
          </cell>
          <cell r="AY154">
            <v>102.86789797269462</v>
          </cell>
          <cell r="AZ154">
            <v>1.009642963192813</v>
          </cell>
          <cell r="BA154">
            <v>101.34981705649405</v>
          </cell>
          <cell r="BB154">
            <v>99.628468216542174</v>
          </cell>
          <cell r="BR154">
            <v>95.691962942667203</v>
          </cell>
          <cell r="BU154">
            <v>96.990004549817399</v>
          </cell>
        </row>
        <row r="155">
          <cell r="B155" t="str">
            <v>+</v>
          </cell>
          <cell r="E155" t="str">
            <v>Feb.</v>
          </cell>
          <cell r="AT155">
            <v>98.694340675689048</v>
          </cell>
          <cell r="AU155">
            <v>98.681386638521047</v>
          </cell>
          <cell r="AX155" t="str">
            <v>Feb</v>
          </cell>
          <cell r="AY155">
            <v>99.947925183606046</v>
          </cell>
          <cell r="AZ155">
            <v>0.90584955274081691</v>
          </cell>
          <cell r="BA155">
            <v>121.51084486892017</v>
          </cell>
          <cell r="BB155">
            <v>95.434709131531818</v>
          </cell>
          <cell r="BR155">
            <v>97.295901743191223</v>
          </cell>
          <cell r="BU155">
            <v>118.23284369610742</v>
          </cell>
        </row>
        <row r="156">
          <cell r="B156" t="str">
            <v>+</v>
          </cell>
          <cell r="E156" t="str">
            <v>March</v>
          </cell>
          <cell r="AT156">
            <v>97.05110994886661</v>
          </cell>
          <cell r="AU156">
            <v>97.273091054262636</v>
          </cell>
          <cell r="AX156" t="str">
            <v>Mar</v>
          </cell>
          <cell r="AY156">
            <v>100.91072848615903</v>
          </cell>
          <cell r="AZ156">
            <v>1.0486060074945365</v>
          </cell>
          <cell r="BA156">
            <v>100.67124941272503</v>
          </cell>
          <cell r="BB156">
            <v>95.744050870788996</v>
          </cell>
          <cell r="BR156">
            <v>96.411216455223325</v>
          </cell>
          <cell r="BU156">
            <v>97.06475626257911</v>
          </cell>
        </row>
        <row r="157">
          <cell r="B157" t="str">
            <v>+</v>
          </cell>
          <cell r="E157" t="str">
            <v>April</v>
          </cell>
          <cell r="AT157">
            <v>97.861274899808009</v>
          </cell>
          <cell r="AU157">
            <v>97.953743391250597</v>
          </cell>
          <cell r="AX157" t="str">
            <v>Apr</v>
          </cell>
          <cell r="AY157">
            <v>100.37548391924503</v>
          </cell>
          <cell r="AZ157">
            <v>1.0096271689377452</v>
          </cell>
          <cell r="BA157">
            <v>109.83384012522315</v>
          </cell>
          <cell r="BB157">
            <v>95.834237220419894</v>
          </cell>
          <cell r="BR157">
            <v>98.084662018047695</v>
          </cell>
          <cell r="BU157">
            <v>107.73723245506008</v>
          </cell>
        </row>
        <row r="158">
          <cell r="B158" t="str">
            <v>+</v>
          </cell>
          <cell r="E158" t="str">
            <v>May</v>
          </cell>
          <cell r="AT158">
            <v>99.359154931874428</v>
          </cell>
          <cell r="AU158">
            <v>99.420541140641703</v>
          </cell>
          <cell r="AX158" t="str">
            <v>May</v>
          </cell>
          <cell r="AY158">
            <v>100.24539209966674</v>
          </cell>
          <cell r="AZ158">
            <v>1.0162113742847021</v>
          </cell>
          <cell r="BA158">
            <v>92.923132830933994</v>
          </cell>
          <cell r="BB158">
            <v>96.390366140930439</v>
          </cell>
          <cell r="BR158">
            <v>100.4380590649068</v>
          </cell>
          <cell r="BU158">
            <v>93.336326050436085</v>
          </cell>
        </row>
        <row r="159">
          <cell r="B159" t="str">
            <v>+</v>
          </cell>
          <cell r="E159" t="str">
            <v>June</v>
          </cell>
          <cell r="AT159">
            <v>98.343276122542179</v>
          </cell>
          <cell r="AU159">
            <v>98.19585606908349</v>
          </cell>
          <cell r="AX159" t="str">
            <v>Jun</v>
          </cell>
          <cell r="AY159">
            <v>99.406466786284071</v>
          </cell>
          <cell r="AZ159">
            <v>1.0058013162293933</v>
          </cell>
          <cell r="BA159">
            <v>84.715863612560582</v>
          </cell>
          <cell r="BB159">
            <v>96.891987257323052</v>
          </cell>
          <cell r="BR159">
            <v>99.255834884469436</v>
          </cell>
          <cell r="BU159">
            <v>84.090965021808145</v>
          </cell>
        </row>
        <row r="160">
          <cell r="B160" t="str">
            <v>+</v>
          </cell>
          <cell r="E160" t="str">
            <v>July</v>
          </cell>
          <cell r="AT160">
            <v>100.99506326366676</v>
          </cell>
          <cell r="AU160">
            <v>100.75071112984503</v>
          </cell>
          <cell r="AX160" t="str">
            <v>Jul</v>
          </cell>
          <cell r="AY160">
            <v>99.043344271983258</v>
          </cell>
          <cell r="AZ160">
            <v>0.99825031296119759</v>
          </cell>
          <cell r="BA160">
            <v>99.269294223742563</v>
          </cell>
          <cell r="BB160">
            <v>104.75520681254494</v>
          </cell>
          <cell r="BR160">
            <v>101.59603165985909</v>
          </cell>
          <cell r="BU160">
            <v>100.86029315246286</v>
          </cell>
        </row>
        <row r="161">
          <cell r="B161" t="str">
            <v>+</v>
          </cell>
          <cell r="E161" t="str">
            <v>Aug.</v>
          </cell>
          <cell r="AT161">
            <v>104.91338781055948</v>
          </cell>
          <cell r="AU161">
            <v>104.44079718244988</v>
          </cell>
          <cell r="AX161" t="str">
            <v>Aug</v>
          </cell>
          <cell r="AY161">
            <v>98.224383732714244</v>
          </cell>
          <cell r="AZ161">
            <v>0.90352240973764386</v>
          </cell>
          <cell r="BA161">
            <v>103.45943013678517</v>
          </cell>
          <cell r="BB161">
            <v>106.43162390008962</v>
          </cell>
          <cell r="BR161">
            <v>105.45309736673832</v>
          </cell>
          <cell r="BU161">
            <v>109.10834530749199</v>
          </cell>
        </row>
        <row r="162">
          <cell r="B162" t="str">
            <v>+</v>
          </cell>
          <cell r="E162" t="str">
            <v>Sept.</v>
          </cell>
          <cell r="AT162">
            <v>104.9977106428299</v>
          </cell>
          <cell r="AU162">
            <v>104.80403238341049</v>
          </cell>
          <cell r="AX162" t="str">
            <v>Sep</v>
          </cell>
          <cell r="AY162">
            <v>99.270019289441464</v>
          </cell>
          <cell r="AZ162">
            <v>0.91320229072180292</v>
          </cell>
          <cell r="BA162">
            <v>91.537025512535052</v>
          </cell>
          <cell r="BB162">
            <v>108.51287026828214</v>
          </cell>
          <cell r="BR162">
            <v>105.77323386489692</v>
          </cell>
          <cell r="BU162">
            <v>96.828036591818503</v>
          </cell>
        </row>
        <row r="163">
          <cell r="B163" t="str">
            <v>+</v>
          </cell>
          <cell r="E163" t="str">
            <v>Oct.</v>
          </cell>
          <cell r="AT163">
            <v>108.03511331402491</v>
          </cell>
          <cell r="AU163">
            <v>100.51672143309382</v>
          </cell>
          <cell r="AX163" t="str">
            <v>Oct</v>
          </cell>
          <cell r="AY163">
            <v>75.108316466956168</v>
          </cell>
          <cell r="AZ163">
            <v>0.74689509092898387</v>
          </cell>
          <cell r="BA163">
            <v>74.167223530066138</v>
          </cell>
          <cell r="BB163">
            <v>83.098393824811879</v>
          </cell>
          <cell r="BR163">
            <v>109.03270591450871</v>
          </cell>
          <cell r="BU163">
            <v>80.8718464368485</v>
          </cell>
        </row>
        <row r="164">
          <cell r="B164" t="str">
            <v>+</v>
          </cell>
          <cell r="E164" t="str">
            <v>Nov.</v>
          </cell>
          <cell r="AT164">
            <v>110.25461006996127</v>
          </cell>
          <cell r="AU164">
            <v>98.078043867544167</v>
          </cell>
          <cell r="AX164" t="str">
            <v>Nov</v>
          </cell>
          <cell r="AY164">
            <v>62.85120983133713</v>
          </cell>
          <cell r="AZ164">
            <v>0.69176599641183467</v>
          </cell>
          <cell r="BA164">
            <v>61.131368779774348</v>
          </cell>
          <cell r="BB164">
            <v>70.658774539049006</v>
          </cell>
          <cell r="BR164">
            <v>111.45691523948409</v>
          </cell>
          <cell r="BU164">
            <v>68.13961671431845</v>
          </cell>
        </row>
        <row r="165">
          <cell r="B165" t="str">
            <v>+</v>
          </cell>
          <cell r="E165" t="str">
            <v>Dec.</v>
          </cell>
          <cell r="AT165">
            <v>109.57587247556651</v>
          </cell>
          <cell r="AU165">
            <v>97.051535915857428</v>
          </cell>
          <cell r="AX165" t="str">
            <v>Dec</v>
          </cell>
          <cell r="AY165">
            <v>61.776502297974325</v>
          </cell>
          <cell r="AZ165">
            <v>0.63812772138269314</v>
          </cell>
          <cell r="BA165">
            <v>62.844166995599274</v>
          </cell>
          <cell r="BB165">
            <v>69.310923367402808</v>
          </cell>
          <cell r="BR165">
            <v>111.18025598994335</v>
          </cell>
          <cell r="BU165">
            <v>69.874898629541946</v>
          </cell>
        </row>
        <row r="166">
          <cell r="B166" t="str">
            <v>+</v>
          </cell>
          <cell r="D166" t="str">
            <v>1991</v>
          </cell>
          <cell r="E166" t="str">
            <v>Jan.</v>
          </cell>
          <cell r="AT166">
            <v>108.54750735239962</v>
          </cell>
          <cell r="AU166">
            <v>93.176921128356256</v>
          </cell>
          <cell r="AW166" t="str">
            <v>1991</v>
          </cell>
          <cell r="AX166">
            <v>33239</v>
          </cell>
          <cell r="AY166">
            <v>54.558086574227595</v>
          </cell>
          <cell r="AZ166">
            <v>0.52270821897392594</v>
          </cell>
          <cell r="BA166">
            <v>51.364390991125177</v>
          </cell>
          <cell r="BB166">
            <v>74.876734071685775</v>
          </cell>
          <cell r="BR166">
            <v>110.29792595046035</v>
          </cell>
          <cell r="BU166">
            <v>56.657582052894838</v>
          </cell>
        </row>
        <row r="167">
          <cell r="B167" t="str">
            <v>+</v>
          </cell>
          <cell r="E167" t="str">
            <v>Feb.</v>
          </cell>
          <cell r="AT167">
            <v>110.55782393024619</v>
          </cell>
          <cell r="AU167">
            <v>94.663773765112893</v>
          </cell>
          <cell r="AX167" t="str">
            <v>Feb</v>
          </cell>
          <cell r="AY167">
            <v>54.015349274176515</v>
          </cell>
          <cell r="AZ167">
            <v>0.47988117591450397</v>
          </cell>
          <cell r="BA167">
            <v>66.260717614034021</v>
          </cell>
          <cell r="BB167">
            <v>77.700151743643303</v>
          </cell>
          <cell r="BR167">
            <v>112.61713711212916</v>
          </cell>
          <cell r="BU167">
            <v>74.625828375392715</v>
          </cell>
        </row>
        <row r="168">
          <cell r="B168" t="str">
            <v>+</v>
          </cell>
          <cell r="E168" t="str">
            <v>March</v>
          </cell>
          <cell r="AT168">
            <v>103.04659999685349</v>
          </cell>
          <cell r="AU168">
            <v>88.752868194270221</v>
          </cell>
          <cell r="AX168" t="str">
            <v>Mar</v>
          </cell>
          <cell r="AY168">
            <v>55.290903978447936</v>
          </cell>
          <cell r="AZ168">
            <v>0.56039049020909004</v>
          </cell>
          <cell r="BA168">
            <v>67.049183290076414</v>
          </cell>
          <cell r="BB168">
            <v>82.650913539433446</v>
          </cell>
          <cell r="BR168">
            <v>106.1393269872501</v>
          </cell>
          <cell r="BU168">
            <v>71.170229925970645</v>
          </cell>
        </row>
        <row r="169">
          <cell r="B169" t="str">
            <v>+</v>
          </cell>
          <cell r="E169" t="str">
            <v>April</v>
          </cell>
          <cell r="AT169">
            <v>97.816125768129965</v>
          </cell>
          <cell r="AU169">
            <v>84.485746977459087</v>
          </cell>
          <cell r="AX169" t="str">
            <v>Apr</v>
          </cell>
          <cell r="AY169">
            <v>55.912880617050263</v>
          </cell>
          <cell r="AZ169">
            <v>0.54919522992492209</v>
          </cell>
          <cell r="BA169">
            <v>68.294798327569112</v>
          </cell>
          <cell r="BB169">
            <v>85.696392246293911</v>
          </cell>
          <cell r="BR169">
            <v>102.14514072132152</v>
          </cell>
          <cell r="BU169">
            <v>69.764403483260537</v>
          </cell>
        </row>
        <row r="170">
          <cell r="B170" t="str">
            <v>+</v>
          </cell>
          <cell r="E170" t="str">
            <v>May</v>
          </cell>
          <cell r="AT170">
            <v>96.983402569415432</v>
          </cell>
          <cell r="AU170">
            <v>83.820470546965012</v>
          </cell>
          <cell r="AX170" t="str">
            <v>May</v>
          </cell>
          <cell r="AY170">
            <v>56.055952541289635</v>
          </cell>
          <cell r="AZ170">
            <v>0.55724065940892986</v>
          </cell>
          <cell r="BA170">
            <v>67.016623851274247</v>
          </cell>
          <cell r="BB170">
            <v>88.494629135030536</v>
          </cell>
          <cell r="BR170">
            <v>102.4437403724986</v>
          </cell>
          <cell r="BU170">
            <v>68.658849102556374</v>
          </cell>
        </row>
        <row r="171">
          <cell r="B171" t="str">
            <v>+</v>
          </cell>
          <cell r="E171" t="str">
            <v>June</v>
          </cell>
          <cell r="AT171">
            <v>93.631198316466879</v>
          </cell>
          <cell r="AU171">
            <v>81.126055579085715</v>
          </cell>
          <cell r="AX171" t="str">
            <v>Jun</v>
          </cell>
          <cell r="AY171">
            <v>56.615537036050299</v>
          </cell>
          <cell r="AZ171">
            <v>0.55913778196545905</v>
          </cell>
          <cell r="BA171">
            <v>77.436766469813278</v>
          </cell>
          <cell r="BB171">
            <v>91.651718075236374</v>
          </cell>
          <cell r="BR171">
            <v>98.610193879527401</v>
          </cell>
          <cell r="BU171">
            <v>76.365565071626918</v>
          </cell>
        </row>
        <row r="172">
          <cell r="B172" t="str">
            <v>+</v>
          </cell>
          <cell r="E172" t="str">
            <v>July</v>
          </cell>
          <cell r="AT172">
            <v>93.491304844653499</v>
          </cell>
          <cell r="AU172">
            <v>80.962816004955386</v>
          </cell>
          <cell r="AX172" t="str">
            <v>Jul</v>
          </cell>
          <cell r="AY172">
            <v>56.49905789331369</v>
          </cell>
          <cell r="AZ172">
            <v>0.55047749176402194</v>
          </cell>
          <cell r="BA172">
            <v>76.845312270519429</v>
          </cell>
          <cell r="BB172">
            <v>91.357517662392098</v>
          </cell>
          <cell r="BR172">
            <v>97.854489402868367</v>
          </cell>
          <cell r="BU172">
            <v>75.201530961901767</v>
          </cell>
        </row>
        <row r="173">
          <cell r="B173" t="str">
            <v>+</v>
          </cell>
          <cell r="E173" t="str">
            <v>Aug.</v>
          </cell>
          <cell r="AT173">
            <v>95.50747901008836</v>
          </cell>
          <cell r="AU173">
            <v>82.582625374267238</v>
          </cell>
          <cell r="AX173" t="str">
            <v>Aug</v>
          </cell>
          <cell r="AY173">
            <v>56.157780520566568</v>
          </cell>
          <cell r="AZ173">
            <v>0.50339852751922243</v>
          </cell>
          <cell r="BA173">
            <v>72.974655446471928</v>
          </cell>
          <cell r="BB173">
            <v>91.426603220650108</v>
          </cell>
          <cell r="BR173">
            <v>99.735028326539265</v>
          </cell>
          <cell r="BU173">
            <v>72.786077522109011</v>
          </cell>
        </row>
        <row r="174">
          <cell r="B174" t="str">
            <v>+</v>
          </cell>
          <cell r="E174" t="str">
            <v>Sept.</v>
          </cell>
          <cell r="AT174">
            <v>97.868471725571823</v>
          </cell>
          <cell r="AU174">
            <v>84.455658830774411</v>
          </cell>
          <cell r="AX174" t="str">
            <v>Sep</v>
          </cell>
          <cell r="AY174">
            <v>55.715493594823606</v>
          </cell>
          <cell r="AZ174">
            <v>0.49966963053337499</v>
          </cell>
          <cell r="BA174">
            <v>78.780878001789503</v>
          </cell>
          <cell r="BB174">
            <v>91.31354856636348</v>
          </cell>
          <cell r="BR174">
            <v>102.7981466749476</v>
          </cell>
          <cell r="BU174">
            <v>80.990606046535845</v>
          </cell>
        </row>
        <row r="175">
          <cell r="B175" t="str">
            <v>+</v>
          </cell>
          <cell r="E175" t="str">
            <v>Oct.</v>
          </cell>
          <cell r="AT175">
            <v>98.261358323037882</v>
          </cell>
          <cell r="AU175">
            <v>84.808943865025583</v>
          </cell>
          <cell r="AX175" t="str">
            <v>Oct</v>
          </cell>
          <cell r="AY175">
            <v>55.752640753576912</v>
          </cell>
          <cell r="AZ175">
            <v>0.53751826927998125</v>
          </cell>
          <cell r="BA175">
            <v>80.301046718473103</v>
          </cell>
          <cell r="BB175">
            <v>91.889365073420862</v>
          </cell>
          <cell r="BR175">
            <v>104.02007099628467</v>
          </cell>
          <cell r="BU175">
            <v>83.534696557266415</v>
          </cell>
        </row>
        <row r="176">
          <cell r="B176" t="str">
            <v>+</v>
          </cell>
          <cell r="E176" t="str">
            <v>Nov.</v>
          </cell>
          <cell r="AT176">
            <v>101.73617156770416</v>
          </cell>
          <cell r="AU176">
            <v>87.594039313353676</v>
          </cell>
          <cell r="AX176" t="str">
            <v>Nov</v>
          </cell>
          <cell r="AY176">
            <v>55.215393479311601</v>
          </cell>
          <cell r="AZ176">
            <v>0.58819341531803637</v>
          </cell>
          <cell r="BA176">
            <v>80.993403669080749</v>
          </cell>
          <cell r="BB176">
            <v>91.827677077459356</v>
          </cell>
          <cell r="BR176">
            <v>108.32028665722207</v>
          </cell>
          <cell r="BU176">
            <v>87.738054065151104</v>
          </cell>
        </row>
        <row r="177">
          <cell r="B177" t="str">
            <v>+</v>
          </cell>
          <cell r="E177" t="str">
            <v>Dec.</v>
          </cell>
          <cell r="AT177">
            <v>104.8529055988687</v>
          </cell>
          <cell r="AU177">
            <v>90.064435136100983</v>
          </cell>
          <cell r="AX177" t="str">
            <v>Dec</v>
          </cell>
          <cell r="AY177">
            <v>54.700026761852506</v>
          </cell>
          <cell r="AZ177">
            <v>0.54520374429306806</v>
          </cell>
          <cell r="BA177">
            <v>87.86435322380315</v>
          </cell>
          <cell r="BB177">
            <v>91.481117726075098</v>
          </cell>
          <cell r="BR177">
            <v>111.37038443362279</v>
          </cell>
          <cell r="BU177">
            <v>97.861300405548192</v>
          </cell>
        </row>
        <row r="178">
          <cell r="B178" t="str">
            <v>+</v>
          </cell>
          <cell r="D178" t="str">
            <v>1992</v>
          </cell>
          <cell r="E178" t="str">
            <v>Jan.</v>
          </cell>
          <cell r="AT178">
            <v>104.48723301661377</v>
          </cell>
          <cell r="AU178">
            <v>89.980666226623214</v>
          </cell>
          <cell r="AW178" t="str">
            <v>1992</v>
          </cell>
          <cell r="AX178">
            <v>33604</v>
          </cell>
          <cell r="AY178">
            <v>55.259209273165851</v>
          </cell>
          <cell r="AZ178">
            <v>0.50191922404464284</v>
          </cell>
          <cell r="BA178">
            <v>83.609144967629291</v>
          </cell>
          <cell r="BB178">
            <v>90.926560824615621</v>
          </cell>
          <cell r="BR178">
            <v>110.47021413309579</v>
          </cell>
          <cell r="BU178">
            <v>92.369272928763678</v>
          </cell>
        </row>
        <row r="179">
          <cell r="B179" t="str">
            <v>+</v>
          </cell>
          <cell r="E179" t="str">
            <v>Feb.</v>
          </cell>
          <cell r="AT179">
            <v>102.10114552056056</v>
          </cell>
          <cell r="AU179">
            <v>88.112170462747386</v>
          </cell>
          <cell r="AX179" t="str">
            <v>Feb</v>
          </cell>
          <cell r="AY179">
            <v>55.725338712473693</v>
          </cell>
          <cell r="AZ179">
            <v>0.47289124089802442</v>
          </cell>
          <cell r="BA179">
            <v>84.0200233328287</v>
          </cell>
          <cell r="BB179">
            <v>91.014189822846134</v>
          </cell>
          <cell r="BR179">
            <v>107.69599003388875</v>
          </cell>
          <cell r="BU179">
            <v>90.492144019161586</v>
          </cell>
        </row>
        <row r="180">
          <cell r="B180" t="str">
            <v>+</v>
          </cell>
          <cell r="E180" t="str">
            <v>March</v>
          </cell>
          <cell r="AT180">
            <v>99.674204506221344</v>
          </cell>
          <cell r="AU180">
            <v>86.2552109682223</v>
          </cell>
          <cell r="AX180" t="str">
            <v>Mar</v>
          </cell>
          <cell r="AY180">
            <v>56.338311050802439</v>
          </cell>
          <cell r="AZ180">
            <v>0.53779372040718754</v>
          </cell>
          <cell r="BA180">
            <v>85.348176132429998</v>
          </cell>
          <cell r="BB180">
            <v>92.232958779605141</v>
          </cell>
          <cell r="BR180">
            <v>105.59519621476437</v>
          </cell>
          <cell r="BU180">
            <v>90.12949828016292</v>
          </cell>
        </row>
        <row r="181">
          <cell r="B181" t="str">
            <v>+</v>
          </cell>
          <cell r="E181" t="str">
            <v>April</v>
          </cell>
          <cell r="AT181">
            <v>100.39161437633206</v>
          </cell>
          <cell r="AU181">
            <v>86.794272742874313</v>
          </cell>
          <cell r="AX181" t="str">
            <v>Apr</v>
          </cell>
          <cell r="AY181">
            <v>56.12819460661035</v>
          </cell>
          <cell r="AZ181">
            <v>0.52031027090067539</v>
          </cell>
          <cell r="BA181">
            <v>82.962583096389537</v>
          </cell>
          <cell r="BB181">
            <v>92.772626968143811</v>
          </cell>
          <cell r="BR181">
            <v>106.78641712218815</v>
          </cell>
          <cell r="BU181">
            <v>88.598593641428437</v>
          </cell>
        </row>
        <row r="182">
          <cell r="B182" t="str">
            <v>+</v>
          </cell>
          <cell r="E182" t="str">
            <v>May</v>
          </cell>
          <cell r="AT182">
            <v>102.10606253072423</v>
          </cell>
          <cell r="AU182">
            <v>88.069112068699297</v>
          </cell>
          <cell r="AX182" t="str">
            <v>May</v>
          </cell>
          <cell r="AY182">
            <v>55.606727354075247</v>
          </cell>
          <cell r="AZ182">
            <v>0.52875625203352927</v>
          </cell>
          <cell r="BA182">
            <v>89.522180191088466</v>
          </cell>
          <cell r="BB182">
            <v>93.001698001445021</v>
          </cell>
          <cell r="BR182">
            <v>108.9704112267649</v>
          </cell>
          <cell r="BU182">
            <v>97.559100469823221</v>
          </cell>
        </row>
        <row r="183">
          <cell r="B183" t="str">
            <v>+</v>
          </cell>
          <cell r="E183" t="str">
            <v>June</v>
          </cell>
          <cell r="AT183">
            <v>104.80447043781381</v>
          </cell>
          <cell r="AU183">
            <v>90.13691880629348</v>
          </cell>
          <cell r="AX183" t="str">
            <v>Jun</v>
          </cell>
          <cell r="AY183">
            <v>54.97563313774311</v>
          </cell>
          <cell r="AZ183">
            <v>0.51822981815012714</v>
          </cell>
          <cell r="BA183">
            <v>80.220735873208923</v>
          </cell>
          <cell r="BB183">
            <v>92.865824432529138</v>
          </cell>
          <cell r="BR183">
            <v>112.47219189814078</v>
          </cell>
          <cell r="BU183">
            <v>90.231950955048944</v>
          </cell>
        </row>
        <row r="184">
          <cell r="B184" t="str">
            <v>+</v>
          </cell>
          <cell r="E184" t="str">
            <v>July</v>
          </cell>
          <cell r="AT184">
            <v>109.82828275681985</v>
          </cell>
          <cell r="AU184">
            <v>94.910614800746771</v>
          </cell>
          <cell r="AX184" t="str">
            <v>Jul</v>
          </cell>
          <cell r="AY184">
            <v>56.029281527488742</v>
          </cell>
          <cell r="AZ184">
            <v>0.52196485425297834</v>
          </cell>
          <cell r="BA184">
            <v>84.790186559722642</v>
          </cell>
          <cell r="BB184">
            <v>96.507376411799996</v>
          </cell>
          <cell r="BR184">
            <v>118.53657121506585</v>
          </cell>
          <cell r="BU184">
            <v>100.51398667635931</v>
          </cell>
        </row>
        <row r="185">
          <cell r="B185" t="str">
            <v>+</v>
          </cell>
          <cell r="E185" t="str">
            <v>Aug.</v>
          </cell>
          <cell r="AT185">
            <v>112.31505206954623</v>
          </cell>
          <cell r="AU185">
            <v>95.937216774002039</v>
          </cell>
          <cell r="AX185" t="str">
            <v>Aug</v>
          </cell>
          <cell r="AY185">
            <v>53.501955004322753</v>
          </cell>
          <cell r="AZ185">
            <v>0.46212444178161682</v>
          </cell>
          <cell r="BA185">
            <v>81.626432357852977</v>
          </cell>
          <cell r="BB185">
            <v>93.135226312378833</v>
          </cell>
          <cell r="BR185">
            <v>121.89324328227858</v>
          </cell>
          <cell r="BU185">
            <v>99.50364616835374</v>
          </cell>
        </row>
        <row r="186">
          <cell r="B186" t="str">
            <v>+</v>
          </cell>
          <cell r="E186" t="str">
            <v>Sept.</v>
          </cell>
          <cell r="AT186">
            <v>111.59843876002805</v>
          </cell>
          <cell r="AU186">
            <v>95.540891522854579</v>
          </cell>
          <cell r="AX186" t="str">
            <v>Sep</v>
          </cell>
          <cell r="AY186">
            <v>53.984185077433558</v>
          </cell>
          <cell r="AZ186">
            <v>0.46461534940216043</v>
          </cell>
          <cell r="BA186">
            <v>81.925760410346285</v>
          </cell>
          <cell r="BB186">
            <v>95.833387244499704</v>
          </cell>
          <cell r="BR186">
            <v>121.40140706967321</v>
          </cell>
          <cell r="BU186">
            <v>99.465563779279123</v>
          </cell>
        </row>
        <row r="187">
          <cell r="B187" t="str">
            <v>+</v>
          </cell>
          <cell r="E187" t="str">
            <v>Oct.</v>
          </cell>
          <cell r="AT187">
            <v>107.79762349204474</v>
          </cell>
          <cell r="AU187">
            <v>92.924519093703367</v>
          </cell>
          <cell r="AX187" t="str">
            <v>Oct</v>
          </cell>
          <cell r="AY187">
            <v>55.479366182888569</v>
          </cell>
          <cell r="AZ187">
            <v>0.51685485848213586</v>
          </cell>
          <cell r="BA187">
            <v>88.159426020806222</v>
          </cell>
          <cell r="BB187">
            <v>100.72685496254793</v>
          </cell>
          <cell r="BR187">
            <v>117.53701277641271</v>
          </cell>
          <cell r="BU187">
            <v>103.62676723089406</v>
          </cell>
        </row>
        <row r="188">
          <cell r="B188" t="str">
            <v>+</v>
          </cell>
          <cell r="E188" t="str">
            <v>Nov.</v>
          </cell>
          <cell r="AT188">
            <v>101.49811574661865</v>
          </cell>
          <cell r="AU188">
            <v>87.907928721792601</v>
          </cell>
          <cell r="AX188" t="str">
            <v>Nov</v>
          </cell>
          <cell r="AY188">
            <v>56.527811581069173</v>
          </cell>
          <cell r="AZ188">
            <v>0.58733078310468356</v>
          </cell>
          <cell r="BA188">
            <v>92.126541625813147</v>
          </cell>
          <cell r="BB188">
            <v>104.49852848523471</v>
          </cell>
          <cell r="BR188">
            <v>111.00441158319794</v>
          </cell>
          <cell r="BU188">
            <v>102.27124775036245</v>
          </cell>
        </row>
        <row r="189">
          <cell r="B189" t="str">
            <v>+</v>
          </cell>
          <cell r="E189" t="str">
            <v>Dec.</v>
          </cell>
          <cell r="AT189">
            <v>101.4309490719499</v>
          </cell>
          <cell r="AU189">
            <v>87.825663053643353</v>
          </cell>
          <cell r="AX189" t="str">
            <v>Dec</v>
          </cell>
          <cell r="AY189">
            <v>56.466318920958159</v>
          </cell>
          <cell r="AZ189">
            <v>0.54467255674537707</v>
          </cell>
          <cell r="BA189">
            <v>93.310905737565932</v>
          </cell>
          <cell r="BB189">
            <v>104.67214134739345</v>
          </cell>
          <cell r="BR189">
            <v>110.92576832344108</v>
          </cell>
          <cell r="BU189">
            <v>103.51264302275993</v>
          </cell>
        </row>
        <row r="190">
          <cell r="B190" t="str">
            <v>+</v>
          </cell>
          <cell r="D190" t="str">
            <v>1993</v>
          </cell>
          <cell r="E190" t="str">
            <v>Jan.</v>
          </cell>
          <cell r="AT190">
            <v>99.109558282660913</v>
          </cell>
          <cell r="AU190">
            <v>86.063409372529421</v>
          </cell>
          <cell r="AW190" t="str">
            <v>1993</v>
          </cell>
          <cell r="AX190">
            <v>33970</v>
          </cell>
          <cell r="AY190">
            <v>57.115684349787053</v>
          </cell>
          <cell r="AZ190">
            <v>0.49491628187393039</v>
          </cell>
          <cell r="BA190">
            <v>93.654498359360133</v>
          </cell>
          <cell r="BB190">
            <v>112.23791113848783</v>
          </cell>
          <cell r="BR190">
            <v>108.29879700559285</v>
          </cell>
          <cell r="BU190">
            <v>101.43336229713368</v>
          </cell>
        </row>
        <row r="191">
          <cell r="B191" t="str">
            <v>+</v>
          </cell>
          <cell r="E191" t="str">
            <v>Feb.</v>
          </cell>
          <cell r="AT191">
            <v>97.357756139332366</v>
          </cell>
          <cell r="AU191">
            <v>84.774034609122992</v>
          </cell>
          <cell r="AX191" t="str">
            <v>Feb</v>
          </cell>
          <cell r="AY191">
            <v>57.945082835354</v>
          </cell>
          <cell r="AZ191">
            <v>0.47334006101170639</v>
          </cell>
          <cell r="BA191">
            <v>93.73774518344085</v>
          </cell>
          <cell r="BB191">
            <v>114.56545813830773</v>
          </cell>
          <cell r="BR191">
            <v>106.39483427575698</v>
          </cell>
          <cell r="BU191">
            <v>99.738674481956025</v>
          </cell>
        </row>
        <row r="192">
          <cell r="B192" t="str">
            <v>+</v>
          </cell>
          <cell r="E192" t="str">
            <v>March</v>
          </cell>
          <cell r="AT192">
            <v>96.964790414758795</v>
          </cell>
          <cell r="AU192">
            <v>84.455849825019826</v>
          </cell>
          <cell r="AX192" t="str">
            <v>Mar</v>
          </cell>
          <cell r="AY192">
            <v>58.149865425301343</v>
          </cell>
          <cell r="AZ192">
            <v>0.52731149208694328</v>
          </cell>
          <cell r="BA192">
            <v>95.6806466827923</v>
          </cell>
          <cell r="BB192">
            <v>115.57642065439403</v>
          </cell>
          <cell r="BR192">
            <v>106.1576239233615</v>
          </cell>
          <cell r="BU192">
            <v>101.57897787661986</v>
          </cell>
        </row>
        <row r="193">
          <cell r="B193" t="str">
            <v>+</v>
          </cell>
          <cell r="E193" t="str">
            <v>April</v>
          </cell>
          <cell r="AT193">
            <v>100.0551372286594</v>
          </cell>
          <cell r="AU193">
            <v>86.802958161562884</v>
          </cell>
          <cell r="AX193" t="str">
            <v>Apr</v>
          </cell>
          <cell r="AY193">
            <v>57.421529417366635</v>
          </cell>
          <cell r="AZ193">
            <v>0.50876388469734279</v>
          </cell>
          <cell r="BA193">
            <v>94.158590688607163</v>
          </cell>
          <cell r="BB193">
            <v>115.19325046803561</v>
          </cell>
          <cell r="BR193">
            <v>109.74526011834655</v>
          </cell>
          <cell r="BU193">
            <v>103.34138292182843</v>
          </cell>
        </row>
        <row r="194">
          <cell r="B194" t="str">
            <v>+</v>
          </cell>
          <cell r="E194" t="str">
            <v>May</v>
          </cell>
          <cell r="AT194">
            <v>100.18413252643079</v>
          </cell>
          <cell r="AU194">
            <v>86.848845539561921</v>
          </cell>
          <cell r="AX194" t="str">
            <v>May</v>
          </cell>
          <cell r="AY194">
            <v>57.129121222526145</v>
          </cell>
          <cell r="AZ194">
            <v>0.52822287627554354</v>
          </cell>
          <cell r="BA194">
            <v>96.854603742161913</v>
          </cell>
          <cell r="BB194">
            <v>115.95632307977576</v>
          </cell>
          <cell r="BR194">
            <v>110.06813666962888</v>
          </cell>
          <cell r="BU194">
            <v>106.61306531284293</v>
          </cell>
        </row>
        <row r="195">
          <cell r="B195" t="str">
            <v>+</v>
          </cell>
          <cell r="E195" t="str">
            <v>June</v>
          </cell>
          <cell r="AT195">
            <v>97.973494600773193</v>
          </cell>
          <cell r="AU195">
            <v>85.155995219653647</v>
          </cell>
          <cell r="AX195" t="str">
            <v>Jun</v>
          </cell>
          <cell r="AY195">
            <v>57.489793283476899</v>
          </cell>
          <cell r="AZ195">
            <v>0.52333103896538491</v>
          </cell>
          <cell r="BA195">
            <v>102.41248693665175</v>
          </cell>
          <cell r="BB195">
            <v>118.01739555428223</v>
          </cell>
          <cell r="BR195">
            <v>107.7680015111452</v>
          </cell>
          <cell r="BU195">
            <v>110.37514544675828</v>
          </cell>
        </row>
        <row r="196">
          <cell r="B196" t="str">
            <v>+</v>
          </cell>
          <cell r="E196" t="str">
            <v>July</v>
          </cell>
          <cell r="AT196">
            <v>94.659386864761885</v>
          </cell>
          <cell r="AU196">
            <v>81.008179736361996</v>
          </cell>
          <cell r="AX196" t="str">
            <v>Jul</v>
          </cell>
          <cell r="AY196">
            <v>57.996384480229487</v>
          </cell>
          <cell r="AZ196">
            <v>0.51958168623795009</v>
          </cell>
          <cell r="BA196">
            <v>102.12183701090227</v>
          </cell>
          <cell r="BB196">
            <v>120.40677174589869</v>
          </cell>
          <cell r="BR196">
            <v>104.2409149423403</v>
          </cell>
          <cell r="BU196">
            <v>106.45973487274661</v>
          </cell>
        </row>
        <row r="197">
          <cell r="B197" t="str">
            <v>+</v>
          </cell>
          <cell r="E197" t="str">
            <v>Aug.</v>
          </cell>
          <cell r="AT197">
            <v>95.146676887487516</v>
          </cell>
          <cell r="AU197">
            <v>80.802059011573334</v>
          </cell>
          <cell r="AX197" t="str">
            <v>Aug</v>
          </cell>
          <cell r="AY197">
            <v>58.01054950005409</v>
          </cell>
          <cell r="AZ197">
            <v>0.48548465689332138</v>
          </cell>
          <cell r="BA197">
            <v>102.33797595015494</v>
          </cell>
          <cell r="BB197">
            <v>121.74527216982113</v>
          </cell>
          <cell r="BR197">
            <v>104.91547321491366</v>
          </cell>
          <cell r="BU197">
            <v>107.37542955209469</v>
          </cell>
        </row>
        <row r="198">
          <cell r="B198" t="str">
            <v>+</v>
          </cell>
          <cell r="E198" t="str">
            <v>Sept.</v>
          </cell>
          <cell r="AT198">
            <v>98.526105114151378</v>
          </cell>
          <cell r="AU198">
            <v>83.435046164154556</v>
          </cell>
          <cell r="AX198" t="str">
            <v>Sep</v>
          </cell>
          <cell r="AY198">
            <v>57.6212361845689</v>
          </cell>
          <cell r="AZ198">
            <v>0.47719119328193266</v>
          </cell>
          <cell r="BA198">
            <v>99.426539568562404</v>
          </cell>
          <cell r="BB198">
            <v>122.59863817796432</v>
          </cell>
          <cell r="BR198">
            <v>108.69752125842918</v>
          </cell>
          <cell r="BU198">
            <v>108.08128818569294</v>
          </cell>
        </row>
        <row r="199">
          <cell r="B199" t="str">
            <v>+</v>
          </cell>
          <cell r="E199" t="str">
            <v>Oct.</v>
          </cell>
          <cell r="AT199">
            <v>97.281229440974187</v>
          </cell>
          <cell r="AU199">
            <v>82.592971024048083</v>
          </cell>
          <cell r="AX199" t="str">
            <v>Oct</v>
          </cell>
          <cell r="AY199">
            <v>58.217291803783475</v>
          </cell>
          <cell r="AZ199">
            <v>0.52092006293441795</v>
          </cell>
          <cell r="BA199">
            <v>106.79476024803587</v>
          </cell>
          <cell r="BB199">
            <v>125.19071254430838</v>
          </cell>
          <cell r="BR199">
            <v>107.19885986473182</v>
          </cell>
          <cell r="BU199">
            <v>114.49029084764814</v>
          </cell>
        </row>
        <row r="200">
          <cell r="B200" t="str">
            <v>+</v>
          </cell>
          <cell r="AY200">
            <v>58.506040312859533</v>
          </cell>
          <cell r="AZ200">
            <v>0.5901055816720554</v>
          </cell>
          <cell r="BA200">
            <v>102.95024720873762</v>
          </cell>
          <cell r="BB200">
            <v>126.22005615382726</v>
          </cell>
          <cell r="BR200">
            <v>104.02696339393587</v>
          </cell>
          <cell r="BU200">
            <v>107.10305588005691</v>
          </cell>
        </row>
        <row r="201">
          <cell r="B201" t="str">
            <v>+</v>
          </cell>
          <cell r="AY201">
            <v>58.539475852722923</v>
          </cell>
          <cell r="AZ201">
            <v>0.54002173907925877</v>
          </cell>
          <cell r="BA201">
            <v>101.94895183888708</v>
          </cell>
          <cell r="BB201">
            <v>127.78599258269801</v>
          </cell>
          <cell r="BR201">
            <v>104.22766650071105</v>
          </cell>
          <cell r="BU201">
            <v>106.26599840593111</v>
          </cell>
        </row>
        <row r="202">
          <cell r="B202" t="str">
            <v>+</v>
          </cell>
          <cell r="AY202">
            <v>58.686797979728709</v>
          </cell>
          <cell r="AZ202">
            <v>0.49219152015457668</v>
          </cell>
          <cell r="BA202">
            <v>103.89923388721343</v>
          </cell>
          <cell r="BB202">
            <v>127.24782485090257</v>
          </cell>
          <cell r="BR202">
            <v>103.71768974334496</v>
          </cell>
          <cell r="BU202">
            <v>107.76896872167472</v>
          </cell>
        </row>
        <row r="203">
          <cell r="B203" t="str">
            <v>+</v>
          </cell>
          <cell r="AY203">
            <v>58.512051153900032</v>
          </cell>
          <cell r="AZ203">
            <v>0.46583880811168621</v>
          </cell>
          <cell r="BA203">
            <v>104.0781767563637</v>
          </cell>
          <cell r="BB203">
            <v>126.72927078211971</v>
          </cell>
          <cell r="BR203">
            <v>104.93841999759694</v>
          </cell>
          <cell r="BU203">
            <v>109.225173639856</v>
          </cell>
        </row>
        <row r="204">
          <cell r="B204" t="str">
            <v>+</v>
          </cell>
          <cell r="AY204">
            <v>58.256436021626691</v>
          </cell>
          <cell r="AZ204">
            <v>0.50706163561399498</v>
          </cell>
          <cell r="BA204">
            <v>101.83154455286547</v>
          </cell>
          <cell r="BB204">
            <v>126.75091583400464</v>
          </cell>
          <cell r="BR204">
            <v>106.36789359219681</v>
          </cell>
          <cell r="BU204">
            <v>108.32318905510245</v>
          </cell>
        </row>
        <row r="205">
          <cell r="B205" t="str">
            <v>+</v>
          </cell>
          <cell r="AY205">
            <v>58.152780907580237</v>
          </cell>
          <cell r="AZ205">
            <v>0.49976394690650044</v>
          </cell>
          <cell r="BA205">
            <v>104.4752682468324</v>
          </cell>
          <cell r="BB205">
            <v>127.58613590811495</v>
          </cell>
          <cell r="BR205">
            <v>105.38392749462197</v>
          </cell>
          <cell r="BU205">
            <v>110.10737831594025</v>
          </cell>
        </row>
        <row r="206">
          <cell r="B206" t="str">
            <v>+</v>
          </cell>
          <cell r="AY206">
            <v>57.830853856170549</v>
          </cell>
          <cell r="AZ206">
            <v>0.52513312910879206</v>
          </cell>
          <cell r="BA206">
            <v>102.6366163830851</v>
          </cell>
          <cell r="BB206">
            <v>128.02554913621626</v>
          </cell>
          <cell r="BR206">
            <v>106.81663562281649</v>
          </cell>
          <cell r="BU206">
            <v>109.64018720584259</v>
          </cell>
        </row>
        <row r="207">
          <cell r="B207" t="str">
            <v>+</v>
          </cell>
          <cell r="AY207">
            <v>57.637037001166128</v>
          </cell>
          <cell r="AZ207">
            <v>0.51348097145076543</v>
          </cell>
          <cell r="BB207">
            <v>129.04483366657445</v>
          </cell>
          <cell r="BR207">
            <v>108.43120270275897</v>
          </cell>
        </row>
        <row r="208">
          <cell r="B208" t="str">
            <v>+</v>
          </cell>
          <cell r="AY208">
            <v>57.364944804937565</v>
          </cell>
          <cell r="AZ208">
            <v>0.50145143880579912</v>
          </cell>
          <cell r="BB208">
            <v>129.4242727774234</v>
          </cell>
          <cell r="BR208">
            <v>111.89946758639846</v>
          </cell>
        </row>
        <row r="209">
          <cell r="B209" t="str">
            <v>+</v>
          </cell>
          <cell r="AY209">
            <v>57.418668150083597</v>
          </cell>
          <cell r="AZ209">
            <v>0.47119476502599783</v>
          </cell>
          <cell r="BB209">
            <v>131.11893325059657</v>
          </cell>
          <cell r="BR209">
            <v>111.98683846709983</v>
          </cell>
        </row>
        <row r="210">
          <cell r="B210" t="str">
            <v>+</v>
          </cell>
          <cell r="AY210">
            <v>57.217147304037255</v>
          </cell>
          <cell r="AZ210">
            <v>0.46201037289063729</v>
          </cell>
          <cell r="BB210">
            <v>132.03606809057149</v>
          </cell>
          <cell r="BR210">
            <v>113.10657987465447</v>
          </cell>
        </row>
        <row r="211">
          <cell r="B211" t="str">
            <v>+</v>
          </cell>
          <cell r="BB211">
            <v>132.42813896018779</v>
          </cell>
          <cell r="BR211">
            <v>115.24376319109841</v>
          </cell>
        </row>
        <row r="212">
          <cell r="B212" t="str">
            <v>+</v>
          </cell>
          <cell r="BB212">
            <v>133.55623384377358</v>
          </cell>
        </row>
        <row r="213">
          <cell r="B213" t="str">
            <v>+</v>
          </cell>
        </row>
        <row r="214">
          <cell r="B214" t="str">
            <v>+</v>
          </cell>
        </row>
        <row r="215">
          <cell r="B215" t="str">
            <v>+</v>
          </cell>
        </row>
        <row r="216">
          <cell r="B216" t="str">
            <v>+</v>
          </cell>
        </row>
        <row r="217">
          <cell r="B217" t="str">
            <v>+</v>
          </cell>
        </row>
        <row r="218">
          <cell r="B218" t="str">
            <v>+</v>
          </cell>
        </row>
        <row r="219">
          <cell r="B219" t="str">
            <v>+</v>
          </cell>
        </row>
        <row r="220">
          <cell r="B220" t="str">
            <v>+</v>
          </cell>
        </row>
        <row r="221">
          <cell r="B221" t="str">
            <v>+</v>
          </cell>
        </row>
        <row r="222">
          <cell r="B222" t="str">
            <v>+</v>
          </cell>
        </row>
        <row r="223">
          <cell r="B223" t="str">
            <v>+</v>
          </cell>
        </row>
        <row r="224">
          <cell r="B224" t="str">
            <v>+</v>
          </cell>
        </row>
        <row r="225">
          <cell r="B225" t="str">
            <v>+</v>
          </cell>
        </row>
        <row r="226">
          <cell r="B226" t="str">
            <v>+</v>
          </cell>
        </row>
        <row r="227">
          <cell r="B227" t="str">
            <v>+</v>
          </cell>
        </row>
        <row r="228">
          <cell r="B228" t="str">
            <v>+</v>
          </cell>
        </row>
        <row r="229">
          <cell r="B229" t="str">
            <v>+</v>
          </cell>
        </row>
        <row r="230">
          <cell r="B230" t="str">
            <v>+</v>
          </cell>
        </row>
        <row r="231">
          <cell r="B231" t="str">
            <v>+</v>
          </cell>
        </row>
        <row r="232">
          <cell r="B232" t="str">
            <v>+</v>
          </cell>
        </row>
        <row r="233">
          <cell r="B233" t="str">
            <v>+</v>
          </cell>
        </row>
        <row r="234">
          <cell r="B234" t="str">
            <v>+</v>
          </cell>
        </row>
        <row r="235">
          <cell r="B235" t="str">
            <v>+</v>
          </cell>
        </row>
        <row r="236">
          <cell r="B236" t="str">
            <v>+</v>
          </cell>
        </row>
        <row r="237">
          <cell r="B237" t="str">
            <v>+</v>
          </cell>
        </row>
        <row r="238">
          <cell r="B238" t="str">
            <v>+</v>
          </cell>
        </row>
        <row r="239">
          <cell r="B239" t="str">
            <v>+</v>
          </cell>
        </row>
        <row r="240">
          <cell r="B240" t="str">
            <v>+</v>
          </cell>
        </row>
        <row r="241">
          <cell r="B241" t="str">
            <v>+</v>
          </cell>
        </row>
        <row r="242">
          <cell r="B242" t="str">
            <v>+</v>
          </cell>
        </row>
        <row r="243">
          <cell r="B243" t="str">
            <v>+</v>
          </cell>
        </row>
        <row r="244">
          <cell r="B244" t="str">
            <v>+</v>
          </cell>
        </row>
        <row r="245">
          <cell r="B245" t="str">
            <v>+</v>
          </cell>
        </row>
        <row r="246">
          <cell r="B246" t="str">
            <v>+</v>
          </cell>
        </row>
        <row r="247">
          <cell r="B247" t="str">
            <v>+</v>
          </cell>
        </row>
        <row r="248">
          <cell r="B248" t="str">
            <v>+</v>
          </cell>
        </row>
        <row r="249">
          <cell r="B249" t="str">
            <v>+</v>
          </cell>
        </row>
        <row r="250">
          <cell r="B250" t="str">
            <v>+</v>
          </cell>
        </row>
        <row r="251">
          <cell r="B251" t="str">
            <v>+</v>
          </cell>
        </row>
        <row r="252">
          <cell r="B252" t="str">
            <v>+</v>
          </cell>
        </row>
        <row r="253">
          <cell r="B253" t="str">
            <v>+</v>
          </cell>
        </row>
        <row r="254">
          <cell r="B254" t="str">
            <v>+</v>
          </cell>
        </row>
        <row r="255">
          <cell r="B255" t="str">
            <v>+</v>
          </cell>
        </row>
        <row r="256">
          <cell r="B256" t="str">
            <v>+</v>
          </cell>
        </row>
        <row r="257">
          <cell r="B257" t="str">
            <v>+</v>
          </cell>
        </row>
        <row r="258">
          <cell r="B258" t="str">
            <v>+</v>
          </cell>
        </row>
      </sheetData>
      <sheetData sheetId="15" refreshError="1">
        <row r="1">
          <cell r="O1" t="str">
            <v>Rprofit</v>
          </cell>
          <cell r="R1" t="str">
            <v>$NULCG6</v>
          </cell>
          <cell r="S1" t="str">
            <v>$ULCCR</v>
          </cell>
          <cell r="T1" t="str">
            <v>Rulc$</v>
          </cell>
          <cell r="W1" t="str">
            <v>neer</v>
          </cell>
          <cell r="X1" t="str">
            <v>reerc</v>
          </cell>
          <cell r="Y1" t="str">
            <v>reeru</v>
          </cell>
          <cell r="Z1" t="str">
            <v>reerp</v>
          </cell>
        </row>
        <row r="9">
          <cell r="A9" t="str">
            <v>1990m1</v>
          </cell>
          <cell r="O9">
            <v>101.72719023627046</v>
          </cell>
        </row>
        <row r="10">
          <cell r="A10" t="str">
            <v>+</v>
          </cell>
          <cell r="O10">
            <v>127.32281137144518</v>
          </cell>
        </row>
        <row r="11">
          <cell r="A11" t="str">
            <v>+</v>
          </cell>
          <cell r="O11">
            <v>105.14562177702483</v>
          </cell>
        </row>
        <row r="12">
          <cell r="A12" t="str">
            <v>+</v>
          </cell>
          <cell r="O12">
            <v>114.6074925386022</v>
          </cell>
        </row>
        <row r="13">
          <cell r="A13" t="str">
            <v>+</v>
          </cell>
          <cell r="O13">
            <v>96.402377903674193</v>
          </cell>
        </row>
        <row r="14">
          <cell r="A14" t="str">
            <v>+</v>
          </cell>
          <cell r="O14">
            <v>87.432805154089976</v>
          </cell>
        </row>
        <row r="15">
          <cell r="A15" t="str">
            <v>+</v>
          </cell>
          <cell r="O15">
            <v>94.762574002002964</v>
          </cell>
        </row>
        <row r="16">
          <cell r="A16" t="str">
            <v>+</v>
          </cell>
          <cell r="O16">
            <v>97.206862677381196</v>
          </cell>
        </row>
        <row r="17">
          <cell r="A17" t="str">
            <v>+</v>
          </cell>
          <cell r="O17">
            <v>84.355436694522695</v>
          </cell>
        </row>
        <row r="18">
          <cell r="A18" t="str">
            <v>+</v>
          </cell>
          <cell r="O18">
            <v>89.25178796896013</v>
          </cell>
        </row>
        <row r="19">
          <cell r="A19" t="str">
            <v>+</v>
          </cell>
          <cell r="O19">
            <v>86.515824756313748</v>
          </cell>
        </row>
        <row r="20">
          <cell r="A20" t="str">
            <v>+</v>
          </cell>
          <cell r="O20">
            <v>90.669416866971062</v>
          </cell>
        </row>
        <row r="21">
          <cell r="A21" t="str">
            <v>+</v>
          </cell>
          <cell r="O21">
            <v>68.598209950666728</v>
          </cell>
        </row>
        <row r="22">
          <cell r="A22" t="str">
            <v>+</v>
          </cell>
          <cell r="O22">
            <v>85.27697793109229</v>
          </cell>
        </row>
        <row r="23">
          <cell r="A23" t="str">
            <v>+</v>
          </cell>
          <cell r="O23">
            <v>81.122881261850637</v>
          </cell>
        </row>
        <row r="24">
          <cell r="A24" t="str">
            <v>+</v>
          </cell>
          <cell r="O24">
            <v>79.693448726033182</v>
          </cell>
        </row>
        <row r="25">
          <cell r="A25" t="str">
            <v>+</v>
          </cell>
          <cell r="O25">
            <v>75.729164417771116</v>
          </cell>
        </row>
        <row r="26">
          <cell r="A26" t="str">
            <v>+</v>
          </cell>
          <cell r="O26">
            <v>84.489770903576897</v>
          </cell>
        </row>
        <row r="27">
          <cell r="A27" t="str">
            <v>+</v>
          </cell>
          <cell r="O27">
            <v>84.114452491022377</v>
          </cell>
        </row>
        <row r="28">
          <cell r="A28" t="str">
            <v>+</v>
          </cell>
          <cell r="O28">
            <v>79.817294290347448</v>
          </cell>
        </row>
        <row r="29">
          <cell r="A29" t="str">
            <v>+</v>
          </cell>
          <cell r="O29">
            <v>86.274634777950382</v>
          </cell>
        </row>
        <row r="30">
          <cell r="A30" t="str">
            <v>+</v>
          </cell>
          <cell r="O30">
            <v>87.388339821936256</v>
          </cell>
        </row>
        <row r="31">
          <cell r="A31" t="str">
            <v>+</v>
          </cell>
          <cell r="O31">
            <v>88.201015430563999</v>
          </cell>
        </row>
        <row r="32">
          <cell r="A32" t="str">
            <v>+</v>
          </cell>
          <cell r="O32">
            <v>96.045890496896433</v>
          </cell>
        </row>
        <row r="33">
          <cell r="A33" t="str">
            <v>+</v>
          </cell>
          <cell r="O33">
            <v>91.951866772012309</v>
          </cell>
        </row>
        <row r="34">
          <cell r="A34" t="str">
            <v>+</v>
          </cell>
          <cell r="O34">
            <v>92.31477670106527</v>
          </cell>
        </row>
        <row r="35">
          <cell r="A35" t="str">
            <v>+</v>
          </cell>
          <cell r="O35">
            <v>92.534916461818838</v>
          </cell>
        </row>
        <row r="36">
          <cell r="A36" t="str">
            <v>+</v>
          </cell>
          <cell r="O36">
            <v>89.425205022517943</v>
          </cell>
        </row>
        <row r="37">
          <cell r="A37" t="str">
            <v>+</v>
          </cell>
          <cell r="O37">
            <v>96.258104562781853</v>
          </cell>
        </row>
        <row r="38">
          <cell r="A38" t="str">
            <v>+</v>
          </cell>
          <cell r="O38">
            <v>86.382994725646768</v>
          </cell>
        </row>
        <row r="39">
          <cell r="A39" t="str">
            <v>+</v>
          </cell>
          <cell r="O39">
            <v>87.858263384790718</v>
          </cell>
        </row>
        <row r="40">
          <cell r="A40" t="str">
            <v>+</v>
          </cell>
          <cell r="O40">
            <v>87.642422694102422</v>
          </cell>
        </row>
        <row r="41">
          <cell r="A41" t="str">
            <v>+</v>
          </cell>
          <cell r="O41">
            <v>85.487216334225508</v>
          </cell>
        </row>
        <row r="42">
          <cell r="A42" t="str">
            <v>+</v>
          </cell>
          <cell r="O42">
            <v>87.522761740450662</v>
          </cell>
        </row>
        <row r="43">
          <cell r="A43" t="str">
            <v>+</v>
          </cell>
          <cell r="O43">
            <v>88.16011065881078</v>
          </cell>
        </row>
        <row r="44">
          <cell r="A44" t="str">
            <v>+</v>
          </cell>
          <cell r="O44">
            <v>89.1453776839451</v>
          </cell>
        </row>
        <row r="45">
          <cell r="A45" t="str">
            <v>+</v>
          </cell>
          <cell r="O45">
            <v>83.442364041011245</v>
          </cell>
        </row>
        <row r="46">
          <cell r="A46" t="str">
            <v>+</v>
          </cell>
          <cell r="O46">
            <v>81.819786067002354</v>
          </cell>
        </row>
        <row r="47">
          <cell r="A47" t="str">
            <v>+</v>
          </cell>
          <cell r="O47">
            <v>82.785141361381605</v>
          </cell>
        </row>
        <row r="48">
          <cell r="A48" t="str">
            <v>+</v>
          </cell>
          <cell r="O48">
            <v>81.739212573349974</v>
          </cell>
        </row>
        <row r="49">
          <cell r="A49" t="str">
            <v>+</v>
          </cell>
          <cell r="O49">
            <v>83.526323565688514</v>
          </cell>
        </row>
        <row r="50">
          <cell r="A50" t="str">
            <v>+</v>
          </cell>
          <cell r="O50">
            <v>86.77695754541503</v>
          </cell>
        </row>
        <row r="51">
          <cell r="A51" t="str">
            <v>+</v>
          </cell>
          <cell r="O51">
            <v>84.813549504500457</v>
          </cell>
        </row>
        <row r="52">
          <cell r="A52" t="str">
            <v>+</v>
          </cell>
          <cell r="O52">
            <v>84.058619155508879</v>
          </cell>
        </row>
        <row r="53">
          <cell r="A53" t="str">
            <v>+</v>
          </cell>
          <cell r="O53">
            <v>81.09875958330997</v>
          </cell>
        </row>
        <row r="54">
          <cell r="A54" t="str">
            <v>+</v>
          </cell>
          <cell r="O54">
            <v>85.305172792854279</v>
          </cell>
        </row>
        <row r="55">
          <cell r="A55" t="str">
            <v>+</v>
          </cell>
          <cell r="O55">
            <v>81.563632271323243</v>
          </cell>
        </row>
        <row r="56">
          <cell r="A56" t="str">
            <v>+</v>
          </cell>
          <cell r="O56">
            <v>79.780553964449552</v>
          </cell>
        </row>
        <row r="57">
          <cell r="A57" t="str">
            <v>+</v>
          </cell>
          <cell r="O57">
            <v>81.650624569779509</v>
          </cell>
        </row>
        <row r="58">
          <cell r="A58" t="str">
            <v>+</v>
          </cell>
          <cell r="O58">
            <v>82.125924778590928</v>
          </cell>
        </row>
        <row r="59">
          <cell r="A59" t="str">
            <v>+</v>
          </cell>
          <cell r="O59">
            <v>80.339432249669429</v>
          </cell>
        </row>
        <row r="60">
          <cell r="A60" t="str">
            <v>+</v>
          </cell>
          <cell r="O60">
            <v>81.885601508631112</v>
          </cell>
        </row>
        <row r="61">
          <cell r="A61" t="str">
            <v>+</v>
          </cell>
          <cell r="O61">
            <v>80.168399278276453</v>
          </cell>
        </row>
        <row r="62">
          <cell r="A62" t="str">
            <v>+</v>
          </cell>
          <cell r="O62">
            <v>82.414048481935225</v>
          </cell>
        </row>
        <row r="63">
          <cell r="A63" t="str">
            <v>+</v>
          </cell>
          <cell r="O63">
            <v>85.617421208162398</v>
          </cell>
        </row>
        <row r="64">
          <cell r="A64" t="str">
            <v>+</v>
          </cell>
          <cell r="O64">
            <v>83.22960356381347</v>
          </cell>
        </row>
        <row r="65">
          <cell r="A65" t="str">
            <v>+</v>
          </cell>
          <cell r="O65">
            <v>83.554065774601156</v>
          </cell>
        </row>
        <row r="66">
          <cell r="A66" t="str">
            <v>+</v>
          </cell>
          <cell r="O66">
            <v>88.7013436623036</v>
          </cell>
        </row>
        <row r="67">
          <cell r="A67" t="str">
            <v>+</v>
          </cell>
          <cell r="O67">
            <v>85.172514892886625</v>
          </cell>
        </row>
        <row r="68">
          <cell r="A68" t="str">
            <v>+</v>
          </cell>
          <cell r="O68">
            <v>84.263197691493417</v>
          </cell>
        </row>
        <row r="69">
          <cell r="A69" t="str">
            <v>+</v>
          </cell>
          <cell r="O69">
            <v>82.634131968784274</v>
          </cell>
        </row>
        <row r="70">
          <cell r="A70" t="str">
            <v>+</v>
          </cell>
          <cell r="O70">
            <v>82.977515976887943</v>
          </cell>
        </row>
        <row r="71">
          <cell r="A71" t="str">
            <v>+</v>
          </cell>
          <cell r="O71">
            <v>81.235151681145396</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row r="117">
          <cell r="A117" t="str">
            <v>+</v>
          </cell>
        </row>
        <row r="118">
          <cell r="A118" t="str">
            <v>+</v>
          </cell>
        </row>
        <row r="119">
          <cell r="A119" t="str">
            <v>+</v>
          </cell>
        </row>
        <row r="120">
          <cell r="A120" t="str">
            <v>+</v>
          </cell>
        </row>
        <row r="121">
          <cell r="A121" t="str">
            <v>+</v>
          </cell>
        </row>
        <row r="122">
          <cell r="A122" t="str">
            <v>+</v>
          </cell>
        </row>
        <row r="123">
          <cell r="A123" t="str">
            <v>+</v>
          </cell>
        </row>
        <row r="124">
          <cell r="A124" t="str">
            <v>+</v>
          </cell>
        </row>
        <row r="125">
          <cell r="A125" t="str">
            <v>+</v>
          </cell>
        </row>
      </sheetData>
      <sheetData sheetId="16"/>
      <sheetData sheetId="17"/>
      <sheetData sheetId="18"/>
      <sheetData sheetId="19" refreshError="1"/>
      <sheetData sheetId="20" refreshError="1">
        <row r="2">
          <cell r="B2" t="str">
            <v>REER-CPI</v>
          </cell>
          <cell r="C2" t="str">
            <v>REER-ULC</v>
          </cell>
          <cell r="D2" t="str">
            <v>REER-PPI</v>
          </cell>
          <cell r="E2" t="str">
            <v>CZK/$</v>
          </cell>
          <cell r="F2" t="str">
            <v>$/DEM</v>
          </cell>
        </row>
        <row r="3">
          <cell r="A3">
            <v>90.01</v>
          </cell>
          <cell r="B3">
            <v>1.009642963192813</v>
          </cell>
          <cell r="C3">
            <v>101.34981705649405</v>
          </cell>
          <cell r="D3">
            <v>99.628468216542174</v>
          </cell>
          <cell r="E3">
            <v>16.29</v>
          </cell>
          <cell r="F3">
            <v>0.59111199999999997</v>
          </cell>
        </row>
        <row r="4">
          <cell r="A4">
            <v>90.02</v>
          </cell>
          <cell r="B4">
            <v>0.90584955274081691</v>
          </cell>
          <cell r="C4">
            <v>121.51084486892017</v>
          </cell>
          <cell r="D4">
            <v>95.434709131531818</v>
          </cell>
          <cell r="E4">
            <v>16.600000000000001</v>
          </cell>
          <cell r="F4">
            <v>0.59669899999999998</v>
          </cell>
        </row>
        <row r="5">
          <cell r="A5">
            <v>90.03</v>
          </cell>
          <cell r="B5">
            <v>1.0486060074945365</v>
          </cell>
          <cell r="C5">
            <v>100.67124941272503</v>
          </cell>
          <cell r="D5">
            <v>95.744050870788996</v>
          </cell>
          <cell r="E5">
            <v>16.72</v>
          </cell>
          <cell r="F5">
            <v>0.58668899999999991</v>
          </cell>
        </row>
        <row r="6">
          <cell r="A6">
            <v>90.04</v>
          </cell>
          <cell r="B6">
            <v>1.0096271689377452</v>
          </cell>
          <cell r="C6">
            <v>109.83384012522315</v>
          </cell>
          <cell r="D6">
            <v>95.834237220419894</v>
          </cell>
          <cell r="E6">
            <v>16.670000000000002</v>
          </cell>
          <cell r="F6">
            <v>0.59238099999999994</v>
          </cell>
        </row>
        <row r="7">
          <cell r="A7">
            <v>90.05</v>
          </cell>
          <cell r="B7">
            <v>1.0162113742847021</v>
          </cell>
          <cell r="C7">
            <v>92.923132830933994</v>
          </cell>
          <cell r="D7">
            <v>96.390366140930439</v>
          </cell>
          <cell r="E7">
            <v>16.440000000000001</v>
          </cell>
          <cell r="F7">
            <v>0.60184699999999991</v>
          </cell>
        </row>
        <row r="8">
          <cell r="A8">
            <v>90.06</v>
          </cell>
          <cell r="B8">
            <v>1.0058013162293933</v>
          </cell>
          <cell r="C8">
            <v>84.715863612560582</v>
          </cell>
          <cell r="D8">
            <v>96.891987257323052</v>
          </cell>
          <cell r="E8">
            <v>16.75</v>
          </cell>
          <cell r="F8">
            <v>0.59383299999999994</v>
          </cell>
        </row>
        <row r="9">
          <cell r="A9">
            <v>90.07</v>
          </cell>
          <cell r="B9">
            <v>0.99825031296119759</v>
          </cell>
          <cell r="C9">
            <v>99.269294223742563</v>
          </cell>
          <cell r="D9">
            <v>104.75520681254494</v>
          </cell>
          <cell r="E9">
            <v>16.37</v>
          </cell>
          <cell r="F9">
            <v>0.60986099999999999</v>
          </cell>
        </row>
        <row r="10">
          <cell r="A10">
            <v>90.08</v>
          </cell>
          <cell r="B10">
            <v>0.90352240973764386</v>
          </cell>
          <cell r="C10">
            <v>103.45943013678517</v>
          </cell>
          <cell r="D10">
            <v>106.43162390008962</v>
          </cell>
          <cell r="E10">
            <v>15.89</v>
          </cell>
          <cell r="F10">
            <v>0.6367489999999999</v>
          </cell>
        </row>
        <row r="11">
          <cell r="A11">
            <v>90.09</v>
          </cell>
          <cell r="B11">
            <v>0.91320229072180292</v>
          </cell>
          <cell r="C11">
            <v>91.537025512535052</v>
          </cell>
          <cell r="D11">
            <v>108.51287026828214</v>
          </cell>
          <cell r="E11">
            <v>15.71</v>
          </cell>
          <cell r="F11">
            <v>0.63709399999999994</v>
          </cell>
        </row>
        <row r="12">
          <cell r="A12">
            <v>90.1</v>
          </cell>
          <cell r="B12">
            <v>0.74689509092898387</v>
          </cell>
          <cell r="C12">
            <v>74.167223530066138</v>
          </cell>
          <cell r="D12">
            <v>83.098393824811879</v>
          </cell>
          <cell r="E12">
            <v>20.18</v>
          </cell>
          <cell r="F12">
            <v>0.65650799999999998</v>
          </cell>
        </row>
        <row r="13">
          <cell r="A13">
            <v>90.11</v>
          </cell>
          <cell r="B13">
            <v>0.69176599641183467</v>
          </cell>
          <cell r="C13">
            <v>61.131368779774348</v>
          </cell>
          <cell r="D13">
            <v>70.658774539049006</v>
          </cell>
          <cell r="E13">
            <v>23.63</v>
          </cell>
          <cell r="F13">
            <v>0.67255799999999999</v>
          </cell>
        </row>
        <row r="14">
          <cell r="A14">
            <v>90.12</v>
          </cell>
          <cell r="B14">
            <v>0.63812772138269314</v>
          </cell>
          <cell r="C14">
            <v>62.844166995599274</v>
          </cell>
          <cell r="D14">
            <v>69.310923367402808</v>
          </cell>
          <cell r="E14">
            <v>24.19</v>
          </cell>
          <cell r="F14">
            <v>0.67033799999999999</v>
          </cell>
        </row>
        <row r="15">
          <cell r="A15">
            <v>91.01</v>
          </cell>
          <cell r="B15">
            <v>0.52270821897392594</v>
          </cell>
          <cell r="C15">
            <v>51.364390991125177</v>
          </cell>
          <cell r="D15">
            <v>74.876734071685775</v>
          </cell>
          <cell r="E15">
            <v>27.65</v>
          </cell>
          <cell r="F15">
            <v>0.66239599999999998</v>
          </cell>
        </row>
        <row r="16">
          <cell r="A16">
            <v>91.02</v>
          </cell>
          <cell r="B16">
            <v>0.47988117591450397</v>
          </cell>
          <cell r="C16">
            <v>66.260717614034021</v>
          </cell>
          <cell r="D16">
            <v>77.700151743643303</v>
          </cell>
          <cell r="E16">
            <v>27.42</v>
          </cell>
          <cell r="F16">
            <v>0.6758789999999999</v>
          </cell>
        </row>
        <row r="17">
          <cell r="A17">
            <v>91.03</v>
          </cell>
          <cell r="B17">
            <v>0.56039049020909004</v>
          </cell>
          <cell r="C17">
            <v>67.049183290076414</v>
          </cell>
          <cell r="D17">
            <v>82.650913539433446</v>
          </cell>
          <cell r="E17">
            <v>28.74</v>
          </cell>
          <cell r="F17">
            <v>0.62492799999999993</v>
          </cell>
        </row>
        <row r="18">
          <cell r="A18">
            <v>91.04</v>
          </cell>
          <cell r="B18">
            <v>0.54919522992492209</v>
          </cell>
          <cell r="C18">
            <v>68.294798327569112</v>
          </cell>
          <cell r="D18">
            <v>85.696392246293911</v>
          </cell>
          <cell r="E18">
            <v>29.94</v>
          </cell>
          <cell r="F18">
            <v>0.58741399999999999</v>
          </cell>
        </row>
        <row r="19">
          <cell r="A19">
            <v>91.05</v>
          </cell>
          <cell r="B19">
            <v>0.55724065940892986</v>
          </cell>
          <cell r="C19">
            <v>67.016623851274247</v>
          </cell>
          <cell r="D19">
            <v>88.494629135030536</v>
          </cell>
          <cell r="E19">
            <v>30.12</v>
          </cell>
          <cell r="F19">
            <v>0.58244299999999993</v>
          </cell>
        </row>
        <row r="20">
          <cell r="A20">
            <v>91.06</v>
          </cell>
          <cell r="B20">
            <v>0.55913778196545905</v>
          </cell>
          <cell r="C20">
            <v>77.436766469813278</v>
          </cell>
          <cell r="D20">
            <v>91.651718075236374</v>
          </cell>
          <cell r="E20">
            <v>30.89</v>
          </cell>
          <cell r="F20">
            <v>0.56051399999999996</v>
          </cell>
        </row>
        <row r="21">
          <cell r="A21">
            <v>91.07</v>
          </cell>
          <cell r="B21">
            <v>0.55047749176402194</v>
          </cell>
          <cell r="C21">
            <v>76.845312270519429</v>
          </cell>
          <cell r="D21">
            <v>91.357517662392098</v>
          </cell>
          <cell r="E21">
            <v>31</v>
          </cell>
          <cell r="F21">
            <v>0.55924299999999993</v>
          </cell>
        </row>
        <row r="22">
          <cell r="A22">
            <v>91.08</v>
          </cell>
          <cell r="B22">
            <v>0.50339852751922243</v>
          </cell>
          <cell r="C22">
            <v>72.974655446471928</v>
          </cell>
          <cell r="D22">
            <v>91.426603220650108</v>
          </cell>
          <cell r="E22">
            <v>30.53</v>
          </cell>
          <cell r="F22">
            <v>0.57313999999999998</v>
          </cell>
        </row>
        <row r="23">
          <cell r="A23">
            <v>91.09</v>
          </cell>
          <cell r="B23">
            <v>0.49966963053337499</v>
          </cell>
          <cell r="C23">
            <v>78.780878001789503</v>
          </cell>
          <cell r="D23">
            <v>91.31354856636348</v>
          </cell>
          <cell r="E23">
            <v>30.03</v>
          </cell>
          <cell r="F23">
            <v>0.58902299999999996</v>
          </cell>
        </row>
        <row r="24">
          <cell r="A24">
            <v>91.1</v>
          </cell>
          <cell r="B24">
            <v>0.53751826927998125</v>
          </cell>
          <cell r="C24">
            <v>80.301046718473103</v>
          </cell>
          <cell r="D24">
            <v>91.889365073420862</v>
          </cell>
          <cell r="E24">
            <v>29.89</v>
          </cell>
          <cell r="F24">
            <v>0.59123099999999995</v>
          </cell>
        </row>
        <row r="25">
          <cell r="A25">
            <v>91.11</v>
          </cell>
          <cell r="B25">
            <v>0.58819341531803637</v>
          </cell>
          <cell r="C25">
            <v>80.993403669080749</v>
          </cell>
          <cell r="D25">
            <v>91.827677077459356</v>
          </cell>
          <cell r="E25">
            <v>29.15</v>
          </cell>
          <cell r="F25">
            <v>0.61548299999999989</v>
          </cell>
        </row>
        <row r="26">
          <cell r="A26">
            <v>91.12</v>
          </cell>
          <cell r="B26">
            <v>0.54520374429306806</v>
          </cell>
          <cell r="C26">
            <v>87.86435322380315</v>
          </cell>
          <cell r="D26">
            <v>91.481117726075098</v>
          </cell>
          <cell r="E26">
            <v>28.55</v>
          </cell>
          <cell r="F26">
            <v>0.63738399999999995</v>
          </cell>
        </row>
        <row r="27">
          <cell r="A27">
            <v>92.01</v>
          </cell>
          <cell r="B27">
            <v>0.50191922404464284</v>
          </cell>
          <cell r="C27">
            <v>83.609144967629291</v>
          </cell>
          <cell r="D27">
            <v>90.926560824615621</v>
          </cell>
          <cell r="E27">
            <v>28.36</v>
          </cell>
          <cell r="F27">
            <v>0.63430299999999995</v>
          </cell>
        </row>
        <row r="28">
          <cell r="A28">
            <v>92.02</v>
          </cell>
          <cell r="B28">
            <v>0.47289124089802442</v>
          </cell>
          <cell r="C28">
            <v>84.0200233328287</v>
          </cell>
          <cell r="D28">
            <v>91.014189822846134</v>
          </cell>
          <cell r="E28">
            <v>28.78</v>
          </cell>
          <cell r="F28">
            <v>0.617614</v>
          </cell>
        </row>
        <row r="29">
          <cell r="A29">
            <v>92.03</v>
          </cell>
          <cell r="B29">
            <v>0.53779372040718754</v>
          </cell>
          <cell r="C29">
            <v>85.348176132429998</v>
          </cell>
          <cell r="D29">
            <v>92.232958779605141</v>
          </cell>
          <cell r="E29">
            <v>29.16</v>
          </cell>
          <cell r="F29">
            <v>0.60202599999999995</v>
          </cell>
        </row>
        <row r="30">
          <cell r="A30">
            <v>92.04</v>
          </cell>
          <cell r="B30">
            <v>0.52031027090067539</v>
          </cell>
          <cell r="C30">
            <v>82.962583096389537</v>
          </cell>
          <cell r="D30">
            <v>92.772626968143811</v>
          </cell>
          <cell r="E30">
            <v>29.06</v>
          </cell>
          <cell r="F30">
            <v>0.6067189999999999</v>
          </cell>
        </row>
        <row r="31">
          <cell r="A31">
            <v>92.05</v>
          </cell>
          <cell r="B31">
            <v>0.52875625203352927</v>
          </cell>
          <cell r="C31">
            <v>89.522180191088466</v>
          </cell>
          <cell r="D31">
            <v>93.001698001445021</v>
          </cell>
          <cell r="E31">
            <v>28.84</v>
          </cell>
          <cell r="F31">
            <v>0.61709899999999995</v>
          </cell>
        </row>
        <row r="32">
          <cell r="A32">
            <v>92.06</v>
          </cell>
          <cell r="B32">
            <v>0.51822981815012714</v>
          </cell>
          <cell r="C32">
            <v>80.220735873208923</v>
          </cell>
          <cell r="D32">
            <v>92.865824432529138</v>
          </cell>
          <cell r="E32">
            <v>28.42</v>
          </cell>
          <cell r="F32">
            <v>0.63548799999999994</v>
          </cell>
        </row>
        <row r="33">
          <cell r="A33">
            <v>92.07</v>
          </cell>
          <cell r="B33">
            <v>0.52196485425297834</v>
          </cell>
          <cell r="C33">
            <v>84.790186559722642</v>
          </cell>
          <cell r="D33">
            <v>96.507376411799996</v>
          </cell>
          <cell r="E33">
            <v>26.61</v>
          </cell>
          <cell r="F33">
            <v>0.67081899999999994</v>
          </cell>
        </row>
        <row r="34">
          <cell r="A34">
            <v>92.08</v>
          </cell>
          <cell r="B34">
            <v>0.46212444178161682</v>
          </cell>
          <cell r="C34">
            <v>81.626432357852977</v>
          </cell>
          <cell r="D34">
            <v>93.135226312378833</v>
          </cell>
          <cell r="E34">
            <v>27.25</v>
          </cell>
          <cell r="F34">
            <v>0.68942199999999998</v>
          </cell>
        </row>
        <row r="35">
          <cell r="A35">
            <v>92.09</v>
          </cell>
          <cell r="B35">
            <v>0.46461534940216043</v>
          </cell>
          <cell r="C35">
            <v>81.925760410346285</v>
          </cell>
          <cell r="D35">
            <v>95.833387244499704</v>
          </cell>
          <cell r="E35">
            <v>27.18</v>
          </cell>
          <cell r="F35">
            <v>0.69132499999999997</v>
          </cell>
        </row>
        <row r="36">
          <cell r="A36">
            <v>92.1</v>
          </cell>
          <cell r="B36">
            <v>0.51685485848213586</v>
          </cell>
          <cell r="C36">
            <v>88.159426020806222</v>
          </cell>
          <cell r="D36">
            <v>100.72685496254793</v>
          </cell>
          <cell r="E36">
            <v>27.38</v>
          </cell>
          <cell r="F36">
            <v>0.67558999999999991</v>
          </cell>
        </row>
        <row r="37">
          <cell r="A37">
            <v>92.11</v>
          </cell>
          <cell r="B37">
            <v>0.58733078310468356</v>
          </cell>
          <cell r="C37">
            <v>92.126541625813147</v>
          </cell>
          <cell r="D37">
            <v>104.49852848523471</v>
          </cell>
          <cell r="E37">
            <v>28.54</v>
          </cell>
          <cell r="F37">
            <v>0.62995299999999999</v>
          </cell>
        </row>
        <row r="38">
          <cell r="A38">
            <v>92.12</v>
          </cell>
          <cell r="B38">
            <v>0.54467255674537707</v>
          </cell>
          <cell r="C38">
            <v>93.310905737565932</v>
          </cell>
          <cell r="D38">
            <v>104.67214134739345</v>
          </cell>
          <cell r="E38">
            <v>28.59</v>
          </cell>
          <cell r="F38">
            <v>0.63306999999999991</v>
          </cell>
        </row>
        <row r="39">
          <cell r="A39">
            <v>93.01</v>
          </cell>
          <cell r="B39">
            <v>0.49491628187393039</v>
          </cell>
          <cell r="C39">
            <v>93.654498359360133</v>
          </cell>
          <cell r="D39">
            <v>112.23791113848783</v>
          </cell>
          <cell r="E39">
            <v>28.926986694335898</v>
          </cell>
          <cell r="F39">
            <v>0.61897999999999997</v>
          </cell>
        </row>
        <row r="40">
          <cell r="A40">
            <v>93.02</v>
          </cell>
          <cell r="B40">
            <v>0.47334006101170639</v>
          </cell>
          <cell r="C40">
            <v>93.73774518344085</v>
          </cell>
          <cell r="D40">
            <v>114.56545813830773</v>
          </cell>
          <cell r="E40">
            <v>29.025985717773398</v>
          </cell>
          <cell r="F40">
            <v>0.60916199999999998</v>
          </cell>
        </row>
        <row r="41">
          <cell r="A41">
            <v>93.03</v>
          </cell>
          <cell r="B41">
            <v>0.52731149208694328</v>
          </cell>
          <cell r="C41">
            <v>95.6806466827923</v>
          </cell>
          <cell r="D41">
            <v>115.57642065439403</v>
          </cell>
          <cell r="E41">
            <v>29.0409851074219</v>
          </cell>
          <cell r="F41">
            <v>0.60701699999999992</v>
          </cell>
        </row>
        <row r="42">
          <cell r="A42">
            <v>93.04</v>
          </cell>
          <cell r="B42">
            <v>0.50876388469734279</v>
          </cell>
          <cell r="C42">
            <v>94.158590688607163</v>
          </cell>
          <cell r="D42">
            <v>115.19325046803561</v>
          </cell>
          <cell r="E42">
            <v>28.500991821289102</v>
          </cell>
          <cell r="F42">
            <v>0.62656599999999996</v>
          </cell>
        </row>
        <row r="43">
          <cell r="A43">
            <v>93.05</v>
          </cell>
          <cell r="B43">
            <v>0.52822287627554354</v>
          </cell>
          <cell r="C43">
            <v>96.854603742161913</v>
          </cell>
          <cell r="D43">
            <v>115.95632307977576</v>
          </cell>
          <cell r="E43">
            <v>28.6099853515625</v>
          </cell>
          <cell r="F43">
            <v>0.62266499999999991</v>
          </cell>
        </row>
        <row r="44">
          <cell r="A44">
            <v>93.06</v>
          </cell>
          <cell r="B44">
            <v>0.52333103896538491</v>
          </cell>
          <cell r="C44">
            <v>102.41248693665175</v>
          </cell>
          <cell r="D44">
            <v>118.01739555428223</v>
          </cell>
          <cell r="E44">
            <v>29.0719909667969</v>
          </cell>
          <cell r="F44">
            <v>0.60524999999999995</v>
          </cell>
        </row>
        <row r="45">
          <cell r="A45">
            <v>93.07</v>
          </cell>
          <cell r="B45">
            <v>0.51958168623795009</v>
          </cell>
          <cell r="C45">
            <v>102.12183701090227</v>
          </cell>
          <cell r="D45">
            <v>120.40677174589869</v>
          </cell>
          <cell r="E45">
            <v>29.8269958496094</v>
          </cell>
          <cell r="F45">
            <v>0.58323999999999998</v>
          </cell>
        </row>
        <row r="46">
          <cell r="A46">
            <v>93.08</v>
          </cell>
          <cell r="B46">
            <v>0.48548465689332138</v>
          </cell>
          <cell r="C46">
            <v>102.33797595015494</v>
          </cell>
          <cell r="D46">
            <v>121.74527216982113</v>
          </cell>
          <cell r="E46">
            <v>29.6669921875</v>
          </cell>
          <cell r="F46">
            <v>0.58972695999999991</v>
          </cell>
        </row>
        <row r="47">
          <cell r="A47">
            <v>93.09</v>
          </cell>
          <cell r="B47">
            <v>0.47719119328193266</v>
          </cell>
          <cell r="C47">
            <v>99.426539568562404</v>
          </cell>
          <cell r="D47">
            <v>122.59863817796432</v>
          </cell>
          <cell r="E47">
            <v>28.8429870605469</v>
          </cell>
          <cell r="F47">
            <v>0.61635910999999999</v>
          </cell>
        </row>
        <row r="48">
          <cell r="A48">
            <v>93.1</v>
          </cell>
          <cell r="B48">
            <v>0.52092006293441795</v>
          </cell>
          <cell r="C48">
            <v>106.79476024803587</v>
          </cell>
          <cell r="D48">
            <v>125.19071254430838</v>
          </cell>
          <cell r="E48">
            <v>28.9129943847656</v>
          </cell>
          <cell r="F48">
            <v>0.61050099999999996</v>
          </cell>
        </row>
        <row r="49">
          <cell r="A49">
            <v>93.11</v>
          </cell>
          <cell r="B49">
            <v>0.5901055816720554</v>
          </cell>
          <cell r="C49">
            <v>102.95024720873762</v>
          </cell>
          <cell r="D49">
            <v>126.22005615382726</v>
          </cell>
          <cell r="E49">
            <v>29.642990112304702</v>
          </cell>
          <cell r="F49">
            <v>0.58825540999999992</v>
          </cell>
        </row>
        <row r="50">
          <cell r="A50">
            <v>93.12</v>
          </cell>
          <cell r="B50">
            <v>0.54002173907925877</v>
          </cell>
          <cell r="C50">
            <v>101.94895183888708</v>
          </cell>
          <cell r="D50">
            <v>127.78599258269801</v>
          </cell>
          <cell r="E50">
            <v>29.763992309570298</v>
          </cell>
          <cell r="F50">
            <v>0.58489775999999993</v>
          </cell>
        </row>
        <row r="51">
          <cell r="A51">
            <v>94.01</v>
          </cell>
          <cell r="B51">
            <v>0.49219152015457668</v>
          </cell>
          <cell r="C51">
            <v>103.89923388721343</v>
          </cell>
          <cell r="D51">
            <v>127.24782485090257</v>
          </cell>
          <cell r="E51">
            <v>30.121994018554702</v>
          </cell>
          <cell r="F51">
            <v>0.57369225999999995</v>
          </cell>
        </row>
        <row r="52">
          <cell r="A52">
            <v>94.02</v>
          </cell>
          <cell r="B52">
            <v>0.46583880811168621</v>
          </cell>
          <cell r="C52">
            <v>104.0781767563637</v>
          </cell>
          <cell r="D52">
            <v>126.72927078211971</v>
          </cell>
          <cell r="E52">
            <v>30.073989868164102</v>
          </cell>
          <cell r="F52">
            <v>0.5756389999999999</v>
          </cell>
        </row>
        <row r="53">
          <cell r="A53">
            <v>94.03</v>
          </cell>
          <cell r="B53">
            <v>0.50706163561399498</v>
          </cell>
          <cell r="C53">
            <v>101.83154455286547</v>
          </cell>
          <cell r="D53">
            <v>126.75091583400464</v>
          </cell>
          <cell r="E53">
            <v>29.5889892578125</v>
          </cell>
          <cell r="F53">
            <v>0.59094941999999995</v>
          </cell>
        </row>
        <row r="54">
          <cell r="A54">
            <v>94.04</v>
          </cell>
          <cell r="B54">
            <v>0.49976394690650044</v>
          </cell>
          <cell r="C54">
            <v>104.4752682468324</v>
          </cell>
          <cell r="D54">
            <v>127.58613590811495</v>
          </cell>
          <cell r="E54">
            <v>29.629989624023398</v>
          </cell>
          <cell r="F54">
            <v>0.58890044999999991</v>
          </cell>
        </row>
        <row r="55">
          <cell r="A55">
            <v>94.05</v>
          </cell>
          <cell r="B55">
            <v>0.52513312910879206</v>
          </cell>
          <cell r="C55">
            <v>102.6366163830851</v>
          </cell>
          <cell r="D55">
            <v>128.02554913621626</v>
          </cell>
          <cell r="E55">
            <v>29.202987670898398</v>
          </cell>
          <cell r="F55">
            <v>0.603209</v>
          </cell>
        </row>
        <row r="56">
          <cell r="A56">
            <v>94.06</v>
          </cell>
          <cell r="B56">
            <v>0.51348097145076543</v>
          </cell>
          <cell r="C56">
            <v>106.35167585620337</v>
          </cell>
          <cell r="D56">
            <v>129.04483366657445</v>
          </cell>
          <cell r="E56">
            <v>28.893997192382798</v>
          </cell>
          <cell r="F56">
            <v>0.61383999999999994</v>
          </cell>
        </row>
        <row r="57">
          <cell r="A57">
            <v>94.07</v>
          </cell>
          <cell r="B57">
            <v>0.50145143880579912</v>
          </cell>
          <cell r="C57">
            <v>110.81035416942656</v>
          </cell>
          <cell r="D57">
            <v>129.4242727774234</v>
          </cell>
          <cell r="E57">
            <v>28.172988891601602</v>
          </cell>
          <cell r="F57">
            <v>0.63671183999999992</v>
          </cell>
        </row>
        <row r="58">
          <cell r="A58">
            <v>94.08</v>
          </cell>
          <cell r="B58">
            <v>0.47119476502599783</v>
          </cell>
          <cell r="C58">
            <v>109.13038819938791</v>
          </cell>
          <cell r="D58">
            <v>131.11893325059657</v>
          </cell>
          <cell r="E58">
            <v>28.1229858398438</v>
          </cell>
          <cell r="F58">
            <v>0.63923227999999999</v>
          </cell>
        </row>
        <row r="59">
          <cell r="A59">
            <v>94.09</v>
          </cell>
          <cell r="B59">
            <v>0.46201037289063729</v>
          </cell>
          <cell r="C59">
            <v>110.32212980547027</v>
          </cell>
          <cell r="D59">
            <v>132.03606809057149</v>
          </cell>
          <cell r="E59">
            <v>27.979995727539102</v>
          </cell>
          <cell r="F59">
            <v>0.64481704999999989</v>
          </cell>
        </row>
        <row r="60">
          <cell r="A60">
            <v>94.1</v>
          </cell>
          <cell r="B60">
            <v>0.49610248433417875</v>
          </cell>
          <cell r="C60">
            <v>117.46620584971534</v>
          </cell>
          <cell r="D60">
            <v>132.42813896018779</v>
          </cell>
          <cell r="E60">
            <v>27.635986328125</v>
          </cell>
          <cell r="F60">
            <v>0.6587319399999999</v>
          </cell>
        </row>
        <row r="61">
          <cell r="A61">
            <v>94.11</v>
          </cell>
          <cell r="B61">
            <v>0.56733074963950381</v>
          </cell>
          <cell r="C61">
            <v>113.75384927992249</v>
          </cell>
          <cell r="D61">
            <v>133.55623384377358</v>
          </cell>
          <cell r="E61">
            <v>27.777999877929702</v>
          </cell>
          <cell r="F61">
            <v>0.65003722999999991</v>
          </cell>
        </row>
        <row r="62">
          <cell r="A62">
            <v>94.12</v>
          </cell>
          <cell r="B62">
            <v>0.5125432788455071</v>
          </cell>
          <cell r="C62">
            <v>113.20282020930409</v>
          </cell>
          <cell r="D62">
            <v>134.34355723674054</v>
          </cell>
          <cell r="E62">
            <v>28.218994140625</v>
          </cell>
          <cell r="F62">
            <v>0.63603120999999996</v>
          </cell>
        </row>
        <row r="63">
          <cell r="A63">
            <v>95.01</v>
          </cell>
          <cell r="B63">
            <v>0.46954460894839412</v>
          </cell>
          <cell r="C63">
            <v>109.2375893084898</v>
          </cell>
          <cell r="D63">
            <v>132.19352129582521</v>
          </cell>
          <cell r="E63">
            <v>27.7619934082031</v>
          </cell>
          <cell r="F63">
            <v>0.6525709999999999</v>
          </cell>
        </row>
        <row r="64">
          <cell r="A64">
            <v>95.02</v>
          </cell>
          <cell r="B64">
            <v>0.44666789455996925</v>
          </cell>
          <cell r="C64">
            <v>110.18424422654694</v>
          </cell>
          <cell r="D64">
            <v>132.7873184508758</v>
          </cell>
          <cell r="E64">
            <v>27.39599609375</v>
          </cell>
          <cell r="F64">
            <v>0.66609370999999995</v>
          </cell>
        </row>
        <row r="65">
          <cell r="A65">
            <v>95.03</v>
          </cell>
          <cell r="B65">
            <v>0.48279226233398098</v>
          </cell>
          <cell r="C65">
            <v>108.4987088095252</v>
          </cell>
          <cell r="D65">
            <v>133.56052188527542</v>
          </cell>
          <cell r="E65">
            <v>26.2229919433594</v>
          </cell>
          <cell r="F65">
            <v>0.71114754999999996</v>
          </cell>
        </row>
        <row r="66">
          <cell r="A66">
            <v>95.04</v>
          </cell>
          <cell r="B66">
            <v>0.48009263154992149</v>
          </cell>
          <cell r="C66">
            <v>113.14081188151501</v>
          </cell>
          <cell r="D66">
            <v>134.72770372880862</v>
          </cell>
          <cell r="E66">
            <v>25.866989135742202</v>
          </cell>
          <cell r="F66">
            <v>0.72440087999999991</v>
          </cell>
        </row>
        <row r="67">
          <cell r="A67">
            <v>95.05</v>
          </cell>
          <cell r="B67">
            <v>0.50885847334412726</v>
          </cell>
          <cell r="C67">
            <v>110.98133790054831</v>
          </cell>
          <cell r="D67">
            <v>135.43307522867161</v>
          </cell>
          <cell r="E67">
            <v>26.2369995117188</v>
          </cell>
          <cell r="F67">
            <v>0.71076648999999992</v>
          </cell>
        </row>
        <row r="68">
          <cell r="A68">
            <v>95.06</v>
          </cell>
          <cell r="B68">
            <v>0.49788183273801079</v>
          </cell>
          <cell r="C68">
            <v>112.4947202878715</v>
          </cell>
          <cell r="D68">
            <v>136.26639714930104</v>
          </cell>
          <cell r="E68">
            <v>26.138992309570298</v>
          </cell>
          <cell r="F68">
            <v>0.71417873999999992</v>
          </cell>
        </row>
        <row r="69">
          <cell r="A69">
            <v>95.07</v>
          </cell>
          <cell r="B69">
            <v>0.48722408529612971</v>
          </cell>
          <cell r="C69">
            <v>115.72264411745928</v>
          </cell>
          <cell r="D69">
            <v>135.94307262716333</v>
          </cell>
          <cell r="E69">
            <v>26.009994506835898</v>
          </cell>
          <cell r="F69">
            <v>0.71978288999999995</v>
          </cell>
        </row>
        <row r="70">
          <cell r="A70">
            <v>95.08</v>
          </cell>
          <cell r="B70">
            <v>0.46121541175063108</v>
          </cell>
          <cell r="C70">
            <v>115.85085555303293</v>
          </cell>
          <cell r="D70">
            <v>137.33165842525148</v>
          </cell>
          <cell r="E70">
            <v>26.637985229492202</v>
          </cell>
          <cell r="F70">
            <v>0.69244539999999999</v>
          </cell>
        </row>
        <row r="71">
          <cell r="A71">
            <v>95.09</v>
          </cell>
          <cell r="B71">
            <v>0.45320926054573102</v>
          </cell>
          <cell r="C71">
            <v>115.14020337141756</v>
          </cell>
          <cell r="D71">
            <v>138.55856946333574</v>
          </cell>
          <cell r="E71">
            <v>26.9249877929688</v>
          </cell>
          <cell r="F71">
            <v>0.68407332999999992</v>
          </cell>
        </row>
        <row r="72">
          <cell r="A72">
            <v>95.1</v>
          </cell>
          <cell r="B72">
            <v>0.48857250279431491</v>
          </cell>
          <cell r="C72">
            <v>111.40717303365462</v>
          </cell>
          <cell r="D72">
            <v>139.37347359332031</v>
          </cell>
          <cell r="E72">
            <v>26.31</v>
          </cell>
          <cell r="F72">
            <v>0.70714336999999994</v>
          </cell>
        </row>
        <row r="73">
          <cell r="A73">
            <v>95.11</v>
          </cell>
          <cell r="B73">
            <v>0.55597284935618019</v>
          </cell>
          <cell r="C73">
            <v>114.67652146115539</v>
          </cell>
          <cell r="D73">
            <v>140.34952307789609</v>
          </cell>
          <cell r="E73">
            <v>26.323</v>
          </cell>
          <cell r="F73">
            <v>0.70601230999999998</v>
          </cell>
        </row>
        <row r="74">
          <cell r="A74">
            <v>95.12</v>
          </cell>
          <cell r="B74">
            <v>0.49092523422806522</v>
          </cell>
          <cell r="C74">
            <v>111.68824397374135</v>
          </cell>
          <cell r="D74">
            <v>140.75786289635766</v>
          </cell>
          <cell r="E74">
            <v>26.658000000000001</v>
          </cell>
          <cell r="F74">
            <v>0.6940996599999999</v>
          </cell>
        </row>
        <row r="75">
          <cell r="A75">
            <v>96.01</v>
          </cell>
          <cell r="B75">
            <v>0.45840290333761169</v>
          </cell>
          <cell r="C75">
            <v>112.44602198515403</v>
          </cell>
          <cell r="D75">
            <v>141.83317052581427</v>
          </cell>
          <cell r="E75">
            <v>26.966999999999999</v>
          </cell>
          <cell r="F75">
            <v>0.68428475</v>
          </cell>
        </row>
        <row r="76">
          <cell r="A76">
            <v>96.02</v>
          </cell>
          <cell r="B76">
            <v>0.43414452315035873</v>
          </cell>
          <cell r="C76">
            <v>111.19529037588669</v>
          </cell>
          <cell r="D76">
            <v>142.86663061326925</v>
          </cell>
          <cell r="E76">
            <v>27.068999999999999</v>
          </cell>
          <cell r="F76">
            <v>0.68214070999999998</v>
          </cell>
        </row>
        <row r="77">
          <cell r="A77">
            <v>96.03</v>
          </cell>
          <cell r="B77">
            <v>0.4644201680311118</v>
          </cell>
          <cell r="C77">
            <v>113.99324844461955</v>
          </cell>
          <cell r="D77">
            <v>144.18154756072315</v>
          </cell>
          <cell r="E77">
            <v>27.263000000000002</v>
          </cell>
          <cell r="F77">
            <v>0.67672699999999997</v>
          </cell>
        </row>
        <row r="78">
          <cell r="A78">
            <v>96.04</v>
          </cell>
          <cell r="B78">
            <v>0.47120278220041023</v>
          </cell>
          <cell r="C78">
            <v>115.92764503207593</v>
          </cell>
          <cell r="D78">
            <v>146.16364381368911</v>
          </cell>
          <cell r="E78">
            <v>27.495999999999999</v>
          </cell>
          <cell r="F78">
            <v>0.66396699999999997</v>
          </cell>
        </row>
        <row r="79">
          <cell r="A79">
            <v>96.05</v>
          </cell>
          <cell r="B79">
            <v>0.50089583115326586</v>
          </cell>
          <cell r="C79">
            <v>118.86534054844483</v>
          </cell>
          <cell r="D79">
            <v>148.41464043247993</v>
          </cell>
          <cell r="E79">
            <v>27.706</v>
          </cell>
          <cell r="F79">
            <v>0.65214599999999989</v>
          </cell>
        </row>
        <row r="80">
          <cell r="A80">
            <v>96.06</v>
          </cell>
          <cell r="B80">
            <v>0.49177114811244771</v>
          </cell>
          <cell r="C80">
            <v>120.7660767743333</v>
          </cell>
          <cell r="D80">
            <v>148.45457291188509</v>
          </cell>
          <cell r="E80">
            <v>27.803999999999998</v>
          </cell>
          <cell r="F80">
            <v>0.65473347999999998</v>
          </cell>
        </row>
        <row r="81">
          <cell r="A81">
            <v>96.07</v>
          </cell>
          <cell r="B81">
            <v>0.48663686957434071</v>
          </cell>
          <cell r="C81">
            <v>117.51082635266388</v>
          </cell>
        </row>
        <row r="82">
          <cell r="A82">
            <v>96.08</v>
          </cell>
          <cell r="B82">
            <v>0.46354911966784274</v>
          </cell>
          <cell r="C82">
            <v>121.96050269543392</v>
          </cell>
        </row>
        <row r="83">
          <cell r="A83">
            <v>96.09</v>
          </cell>
          <cell r="B83">
            <v>0.46084287102751326</v>
          </cell>
          <cell r="C83">
            <v>123.58038805171715</v>
          </cell>
        </row>
        <row r="84">
          <cell r="A84">
            <v>96.1</v>
          </cell>
          <cell r="B84">
            <v>0.49030017907022094</v>
          </cell>
          <cell r="C84">
            <v>122.7662309448351</v>
          </cell>
        </row>
        <row r="85">
          <cell r="A85">
            <v>96.11</v>
          </cell>
          <cell r="B85">
            <v>0.55775311381762616</v>
          </cell>
        </row>
        <row r="86">
          <cell r="A86">
            <v>96.12</v>
          </cell>
        </row>
      </sheetData>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 95_kody 2012_2017 (2)"/>
      <sheetName val="Vychodiska_ESA95_kody"/>
    </sheetNames>
    <definedNames>
      <definedName name="aaaaaaaaaaaaaa" refersTo="#ODKAZ!"/>
      <definedName name="bbbbbbbbbbbbbb" refersTo="#ODKAZ!"/>
      <definedName name="BFLD_DF" refersTo="#ODKAZ!"/>
      <definedName name="ggggggg" refersTo="#ODKAZ!"/>
      <definedName name="hhhhhhh" refersTo="#ODKAZ!"/>
      <definedName name="NTDD_RG" refersTo="#ODKAZ!"/>
      <definedName name="TTTTTTTTTTTT" refersTo="#ODKAZ!"/>
      <definedName name="UUUUUUUUUUU" refersTo="#ODKAZ!"/>
    </defined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data"/>
      <sheetName val="i-rates"/>
      <sheetName val="i-REER"/>
      <sheetName val="i-S"/>
      <sheetName val="i-S.gh"/>
      <sheetName val="wages"/>
      <sheetName val="outfore"/>
      <sheetName val="brief00"/>
      <sheetName val="gr.gh"/>
      <sheetName val="indice.gh"/>
      <sheetName val="watchdog"/>
      <sheetName val="watch-gh"/>
      <sheetName val="inf proj"/>
      <sheetName val="reer.gh"/>
      <sheetName val="dirt-trade"/>
      <sheetName val="Mtarget"/>
      <sheetName val="er-inf"/>
      <sheetName val="Panel1"/>
      <sheetName val="Sheet1"/>
      <sheetName val="m-r"/>
      <sheetName val="Chart1"/>
    </sheetNames>
    <sheetDataSet>
      <sheetData sheetId="0" refreshError="1">
        <row r="2">
          <cell r="A2" t="str">
            <v>Country, title:</v>
          </cell>
          <cell r="B2" t="str">
            <v>MONITORING DATABASE FOR SLOVENIA</v>
          </cell>
        </row>
        <row r="3">
          <cell r="A3" t="str">
            <v>File name and location:</v>
          </cell>
          <cell r="B3" t="str">
            <v>q:\data\o1\svn\macro</v>
          </cell>
        </row>
        <row r="4">
          <cell r="A4" t="str">
            <v>Created by:</v>
          </cell>
          <cell r="B4" t="str">
            <v>Agnès Belaisch</v>
          </cell>
        </row>
        <row r="5">
          <cell r="A5" t="str">
            <v>Last updated:</v>
          </cell>
          <cell r="B5">
            <v>36647</v>
          </cell>
        </row>
        <row r="6">
          <cell r="A6" t="str">
            <v>Maintained by:</v>
          </cell>
          <cell r="B6" t="str">
            <v>Agnès Belaisch,  Madhuri Edwards</v>
          </cell>
        </row>
        <row r="7">
          <cell r="A7" t="str">
            <v>Sources:</v>
          </cell>
          <cell r="B7" t="str">
            <v>Bank of Slovenia (BOS) - Monthly Bulletin</v>
          </cell>
        </row>
        <row r="8">
          <cell r="A8" t="str">
            <v>Purpose:</v>
          </cell>
          <cell r="B8" t="str">
            <v>Pulls togather key macroeconomic data on a high frequency basis</v>
          </cell>
        </row>
        <row r="9">
          <cell r="B9" t="str">
            <v>to monitor developments.</v>
          </cell>
        </row>
        <row r="11">
          <cell r="A11" t="str">
            <v>Table of contents:</v>
          </cell>
        </row>
        <row r="13">
          <cell r="A13" t="str">
            <v>A</v>
          </cell>
          <cell r="B13" t="str">
            <v>DOCUMENTATION</v>
          </cell>
        </row>
        <row r="14">
          <cell r="A14" t="str">
            <v>Raw data</v>
          </cell>
          <cell r="B14" t="str">
            <v>Raw Data retrieved from BOS through Aremos bank (SVNBOS.BNK)</v>
          </cell>
        </row>
        <row r="15">
          <cell r="B15" t="str">
            <v xml:space="preserve">        using the A-Bank facility; input to other spreadsheets.</v>
          </cell>
        </row>
        <row r="16">
          <cell r="A16" t="str">
            <v>i-rates</v>
          </cell>
          <cell r="B16" t="str">
            <v>Interest rates</v>
          </cell>
        </row>
        <row r="17">
          <cell r="A17" t="str">
            <v>i-REER</v>
          </cell>
          <cell r="B17" t="str">
            <v>Effective Exchange rates, real and nominal</v>
          </cell>
        </row>
        <row r="18">
          <cell r="A18" t="str">
            <v>wages</v>
          </cell>
          <cell r="B18" t="str">
            <v>Wage growth and productivity computations</v>
          </cell>
        </row>
        <row r="19">
          <cell r="A19" t="str">
            <v>watchdog</v>
          </cell>
          <cell r="B19" t="str">
            <v>selects key macro indicators to plot graph and monitor the economy by sector</v>
          </cell>
        </row>
        <row r="20">
          <cell r="A20" t="str">
            <v>watch-gh</v>
          </cell>
          <cell r="B20" t="str">
            <v>Graphs using watchdog sheet data to monitor the economy</v>
          </cell>
        </row>
        <row r="21">
          <cell r="A21" t="str">
            <v>reer-gh</v>
          </cell>
          <cell r="B21" t="str">
            <v>Evolution of competitiveness</v>
          </cell>
        </row>
        <row r="22">
          <cell r="A22" t="str">
            <v>dirt-trade</v>
          </cell>
          <cell r="B22" t="str">
            <v>Direction of trade flows</v>
          </cell>
        </row>
        <row r="23">
          <cell r="A23" t="str">
            <v>Mtarget</v>
          </cell>
          <cell r="B23" t="str">
            <v>Money targeting and Inflation</v>
          </cell>
        </row>
        <row r="25">
          <cell r="A25" t="str">
            <v>DATA RETRIEVED FROM AREMOS:</v>
          </cell>
          <cell r="C25" t="str">
            <v>Sheet:  Raw Data</v>
          </cell>
        </row>
      </sheetData>
      <sheetData sheetId="1"/>
      <sheetData sheetId="2"/>
      <sheetData sheetId="3"/>
      <sheetData sheetId="4" refreshError="1">
        <row r="2">
          <cell r="A2" t="str">
            <v>Series_Code</v>
          </cell>
          <cell r="B2" t="str">
            <v>EE</v>
          </cell>
          <cell r="C2" t="str">
            <v>ECPI</v>
          </cell>
          <cell r="D2" t="str">
            <v>EPPI</v>
          </cell>
          <cell r="E2" t="str">
            <v>EULC</v>
          </cell>
        </row>
        <row r="4">
          <cell r="B4" t="str">
            <v>Effective exchange rates: Competitiveness Indicators (Source: Table 3.5)</v>
          </cell>
        </row>
        <row r="5">
          <cell r="B5" t="str">
            <v>A rise in the index means an appreciation of the tolar.</v>
          </cell>
        </row>
        <row r="6">
          <cell r="B6" t="str">
            <v>NEER</v>
          </cell>
          <cell r="C6" t="str">
            <v>REER</v>
          </cell>
        </row>
        <row r="7">
          <cell r="B7" t="str">
            <v>1995=100</v>
          </cell>
          <cell r="C7" t="str">
            <v>1995=100</v>
          </cell>
        </row>
        <row r="8">
          <cell r="C8" t="str">
            <v>CPI</v>
          </cell>
          <cell r="D8" t="str">
            <v>IPP</v>
          </cell>
          <cell r="E8" t="str">
            <v>ULC</v>
          </cell>
        </row>
        <row r="12">
          <cell r="A12" t="str">
            <v>1989M1</v>
          </cell>
          <cell r="B12">
            <v>25000</v>
          </cell>
          <cell r="C12" t="str">
            <v>n.a.</v>
          </cell>
          <cell r="D12">
            <v>77.199996948242188</v>
          </cell>
          <cell r="E12" t="str">
            <v>n.a.</v>
          </cell>
        </row>
        <row r="13">
          <cell r="A13" t="str">
            <v>1989M2</v>
          </cell>
          <cell r="B13">
            <v>21881.83984375</v>
          </cell>
          <cell r="C13" t="str">
            <v>n.a.</v>
          </cell>
          <cell r="D13">
            <v>78.980003356933594</v>
          </cell>
          <cell r="E13" t="str">
            <v>n.a.</v>
          </cell>
        </row>
        <row r="14">
          <cell r="A14" t="str">
            <v>1989M3</v>
          </cell>
          <cell r="B14">
            <v>17761.990234375</v>
          </cell>
          <cell r="C14" t="str">
            <v>n.a.</v>
          </cell>
          <cell r="D14">
            <v>78.050003051757813</v>
          </cell>
          <cell r="E14" t="str">
            <v>n.a.</v>
          </cell>
        </row>
        <row r="15">
          <cell r="A15" t="str">
            <v>1989M4</v>
          </cell>
          <cell r="B15">
            <v>14880.9501953125</v>
          </cell>
          <cell r="C15" t="str">
            <v>n.a.</v>
          </cell>
          <cell r="D15">
            <v>84.720001220703125</v>
          </cell>
          <cell r="E15" t="str">
            <v>n.a.</v>
          </cell>
        </row>
        <row r="16">
          <cell r="A16" t="str">
            <v>1989M5</v>
          </cell>
          <cell r="B16">
            <v>11764.7099609375</v>
          </cell>
          <cell r="C16" t="str">
            <v>n.a.</v>
          </cell>
          <cell r="D16">
            <v>84.389999389648437</v>
          </cell>
          <cell r="E16" t="str">
            <v>n.a.</v>
          </cell>
        </row>
        <row r="17">
          <cell r="A17" t="str">
            <v>1989M6</v>
          </cell>
          <cell r="B17">
            <v>9407.33984375</v>
          </cell>
          <cell r="C17" t="str">
            <v>n.a.</v>
          </cell>
          <cell r="D17">
            <v>87.5</v>
          </cell>
          <cell r="E17" t="str">
            <v>n.a.</v>
          </cell>
        </row>
        <row r="18">
          <cell r="A18" t="str">
            <v>1989M7</v>
          </cell>
          <cell r="B18">
            <v>7446.02001953125</v>
          </cell>
          <cell r="C18" t="str">
            <v>n.a.</v>
          </cell>
          <cell r="D18">
            <v>94.410003662109375</v>
          </cell>
          <cell r="E18" t="str">
            <v>n.a.</v>
          </cell>
        </row>
        <row r="19">
          <cell r="A19" t="str">
            <v>1989M8</v>
          </cell>
          <cell r="B19">
            <v>5627.4599609375</v>
          </cell>
          <cell r="C19" t="str">
            <v>n.a.</v>
          </cell>
          <cell r="D19">
            <v>96.089996337890625</v>
          </cell>
          <cell r="E19" t="str">
            <v>n.a.</v>
          </cell>
        </row>
        <row r="20">
          <cell r="A20" t="str">
            <v>1989M9</v>
          </cell>
          <cell r="B20">
            <v>4472.27001953125</v>
          </cell>
          <cell r="C20" t="str">
            <v>n.a.</v>
          </cell>
          <cell r="D20">
            <v>99.010002136230469</v>
          </cell>
          <cell r="E20" t="str">
            <v>n.a.</v>
          </cell>
        </row>
        <row r="21">
          <cell r="A21" t="str">
            <v>1989M10</v>
          </cell>
          <cell r="B21">
            <v>3340.010009765625</v>
          </cell>
          <cell r="C21" t="str">
            <v>n.a.</v>
          </cell>
          <cell r="D21">
            <v>100.16999816894531</v>
          </cell>
          <cell r="E21" t="str">
            <v>n.a.</v>
          </cell>
        </row>
        <row r="22">
          <cell r="A22" t="str">
            <v>1989M11</v>
          </cell>
          <cell r="B22">
            <v>2212.389892578125</v>
          </cell>
          <cell r="C22" t="str">
            <v>n.a.</v>
          </cell>
          <cell r="D22">
            <v>91.739997863769531</v>
          </cell>
          <cell r="E22" t="str">
            <v>n.a.</v>
          </cell>
        </row>
        <row r="23">
          <cell r="A23" t="str">
            <v>1989M12</v>
          </cell>
          <cell r="B23">
            <v>1238.8499755859375</v>
          </cell>
          <cell r="C23" t="str">
            <v>n.a.</v>
          </cell>
          <cell r="D23">
            <v>88.489997863769531</v>
          </cell>
          <cell r="E23" t="str">
            <v>n.a.</v>
          </cell>
        </row>
        <row r="24">
          <cell r="A24" t="str">
            <v>1990M1</v>
          </cell>
          <cell r="B24">
            <v>1102.780029296875</v>
          </cell>
          <cell r="C24" t="str">
            <v>n.a.</v>
          </cell>
          <cell r="D24">
            <v>96.75</v>
          </cell>
          <cell r="E24" t="str">
            <v>n.a.</v>
          </cell>
        </row>
        <row r="25">
          <cell r="A25" t="str">
            <v>1990M2</v>
          </cell>
          <cell r="B25">
            <v>1103.8699951171875</v>
          </cell>
          <cell r="C25" t="str">
            <v>n.a.</v>
          </cell>
          <cell r="D25">
            <v>99.260002136230469</v>
          </cell>
          <cell r="E25" t="str">
            <v>n.a.</v>
          </cell>
        </row>
        <row r="26">
          <cell r="A26" t="str">
            <v>1990M3</v>
          </cell>
          <cell r="B26">
            <v>1100.469970703125</v>
          </cell>
          <cell r="C26" t="str">
            <v>n.a.</v>
          </cell>
          <cell r="D26">
            <v>100.51000213623047</v>
          </cell>
          <cell r="E26" t="str">
            <v>n.a.</v>
          </cell>
        </row>
        <row r="27">
          <cell r="A27" t="str">
            <v>1990M4</v>
          </cell>
          <cell r="B27">
            <v>1088.260009765625</v>
          </cell>
          <cell r="C27" t="str">
            <v>n.a.</v>
          </cell>
          <cell r="D27">
            <v>98.75</v>
          </cell>
          <cell r="E27" t="str">
            <v>n.a.</v>
          </cell>
        </row>
        <row r="28">
          <cell r="A28" t="str">
            <v>1990M5</v>
          </cell>
          <cell r="B28">
            <v>1090.3900146484375</v>
          </cell>
          <cell r="C28" t="str">
            <v>n.a.</v>
          </cell>
          <cell r="D28">
            <v>97.349998474121094</v>
          </cell>
          <cell r="E28" t="str">
            <v>n.a.</v>
          </cell>
        </row>
        <row r="29">
          <cell r="A29" t="str">
            <v>1990M6</v>
          </cell>
          <cell r="B29">
            <v>1087.550048828125</v>
          </cell>
          <cell r="C29" t="str">
            <v>n.a.</v>
          </cell>
          <cell r="D29">
            <v>96.660003662109375</v>
          </cell>
          <cell r="E29" t="str">
            <v>n.a.</v>
          </cell>
        </row>
        <row r="30">
          <cell r="A30" t="str">
            <v>1990M7</v>
          </cell>
          <cell r="B30">
            <v>1091.3499755859375</v>
          </cell>
          <cell r="C30" t="str">
            <v>n.a.</v>
          </cell>
          <cell r="D30">
            <v>97.180000305175781</v>
          </cell>
          <cell r="E30" t="str">
            <v>n.a.</v>
          </cell>
        </row>
        <row r="31">
          <cell r="A31" t="str">
            <v>1990M8</v>
          </cell>
          <cell r="B31">
            <v>1098.6600341796875</v>
          </cell>
          <cell r="C31" t="str">
            <v>n.a.</v>
          </cell>
          <cell r="D31">
            <v>97.769996643066406</v>
          </cell>
          <cell r="E31" t="str">
            <v>n.a.</v>
          </cell>
        </row>
        <row r="32">
          <cell r="A32" t="str">
            <v>1990M9</v>
          </cell>
          <cell r="B32">
            <v>1112.0999755859375</v>
          </cell>
          <cell r="C32" t="str">
            <v>n.a.</v>
          </cell>
          <cell r="D32">
            <v>101.33999633789062</v>
          </cell>
          <cell r="E32" t="str">
            <v>n.a.</v>
          </cell>
        </row>
        <row r="33">
          <cell r="A33" t="str">
            <v>1990M10</v>
          </cell>
          <cell r="B33">
            <v>1093.8499755859375</v>
          </cell>
          <cell r="C33" t="str">
            <v>n.a.</v>
          </cell>
          <cell r="D33">
            <v>103.37000274658203</v>
          </cell>
          <cell r="E33" t="str">
            <v>n.a.</v>
          </cell>
          <cell r="F33" t="str">
            <v>avg92</v>
          </cell>
        </row>
        <row r="34">
          <cell r="A34" t="str">
            <v>1990M11</v>
          </cell>
          <cell r="B34">
            <v>1019.1599731445312</v>
          </cell>
          <cell r="C34" t="str">
            <v>n.a.</v>
          </cell>
          <cell r="D34">
            <v>99.800003051757813</v>
          </cell>
          <cell r="E34" t="str">
            <v>n.a.</v>
          </cell>
          <cell r="F34" t="str">
            <v>avg95</v>
          </cell>
        </row>
        <row r="35">
          <cell r="A35" t="str">
            <v>1990M12</v>
          </cell>
          <cell r="B35">
            <v>899.77001953125</v>
          </cell>
          <cell r="C35" t="str">
            <v>n.a.</v>
          </cell>
          <cell r="D35">
            <v>90.139999389648438</v>
          </cell>
          <cell r="E35" t="str">
            <v>n.a.</v>
          </cell>
          <cell r="F35" t="str">
            <v>avg91</v>
          </cell>
        </row>
        <row r="36">
          <cell r="A36" t="str">
            <v>1991M1</v>
          </cell>
          <cell r="B36">
            <v>748.66998291015625</v>
          </cell>
          <cell r="C36" t="str">
            <v>n.a.</v>
          </cell>
          <cell r="D36">
            <v>80.889999389648437</v>
          </cell>
          <cell r="E36" t="str">
            <v>n.a.</v>
          </cell>
        </row>
        <row r="37">
          <cell r="A37" t="str">
            <v>1991M2</v>
          </cell>
          <cell r="B37">
            <v>695.40997314453125</v>
          </cell>
          <cell r="C37" t="str">
            <v>n.a.</v>
          </cell>
          <cell r="D37">
            <v>81.010002136230469</v>
          </cell>
          <cell r="E37" t="str">
            <v>n.a.</v>
          </cell>
        </row>
        <row r="38">
          <cell r="A38" t="str">
            <v>1991M3</v>
          </cell>
          <cell r="B38">
            <v>655.6099853515625</v>
          </cell>
          <cell r="C38" t="str">
            <v>n.a.</v>
          </cell>
          <cell r="D38">
            <v>80.800003051757813</v>
          </cell>
          <cell r="E38" t="str">
            <v>n.a.</v>
          </cell>
        </row>
        <row r="39">
          <cell r="A39" t="str">
            <v>1991M4</v>
          </cell>
          <cell r="B39">
            <v>566.57000732421875</v>
          </cell>
          <cell r="C39" t="str">
            <v>n.a.</v>
          </cell>
          <cell r="D39">
            <v>71.580001831054688</v>
          </cell>
          <cell r="E39" t="str">
            <v>n.a.</v>
          </cell>
        </row>
        <row r="40">
          <cell r="A40" t="str">
            <v>1991M5</v>
          </cell>
          <cell r="B40">
            <v>468.42999267578125</v>
          </cell>
          <cell r="C40" t="str">
            <v>n.a.</v>
          </cell>
          <cell r="D40">
            <v>70.459999084472656</v>
          </cell>
          <cell r="E40" t="str">
            <v>n.a.</v>
          </cell>
        </row>
        <row r="41">
          <cell r="A41" t="str">
            <v>1991M6</v>
          </cell>
          <cell r="B41">
            <v>452.98001098632812</v>
          </cell>
          <cell r="C41" t="str">
            <v>n.a.</v>
          </cell>
          <cell r="D41">
            <v>75.339996337890625</v>
          </cell>
          <cell r="E41" t="str">
            <v>n.a.</v>
          </cell>
        </row>
        <row r="42">
          <cell r="A42" t="str">
            <v>1991M7</v>
          </cell>
          <cell r="B42">
            <v>379.94000244140625</v>
          </cell>
          <cell r="C42" t="str">
            <v>n.a.</v>
          </cell>
          <cell r="D42">
            <v>68.069999694824219</v>
          </cell>
          <cell r="E42" t="str">
            <v>n.a.</v>
          </cell>
        </row>
        <row r="43">
          <cell r="A43" t="str">
            <v>1991M8</v>
          </cell>
          <cell r="B43">
            <v>352.66000366210937</v>
          </cell>
          <cell r="C43" t="str">
            <v>n.a.</v>
          </cell>
          <cell r="D43">
            <v>69.05999755859375</v>
          </cell>
          <cell r="E43" t="str">
            <v>n.a.</v>
          </cell>
        </row>
        <row r="44">
          <cell r="A44" t="str">
            <v>1991M9</v>
          </cell>
          <cell r="B44">
            <v>282.48001098632812</v>
          </cell>
          <cell r="C44" t="str">
            <v>n.a.</v>
          </cell>
          <cell r="D44">
            <v>64.580001831054687</v>
          </cell>
          <cell r="E44" t="str">
            <v>n.a.</v>
          </cell>
        </row>
        <row r="45">
          <cell r="A45" t="str">
            <v>1991M10</v>
          </cell>
          <cell r="B45">
            <v>202.72999572753906</v>
          </cell>
          <cell r="C45" t="str">
            <v>n.a.</v>
          </cell>
          <cell r="D45">
            <v>57.459999084472656</v>
          </cell>
          <cell r="E45" t="str">
            <v>n.a.</v>
          </cell>
        </row>
        <row r="46">
          <cell r="A46" t="str">
            <v>1991M11</v>
          </cell>
          <cell r="B46">
            <v>184.85000610351562</v>
          </cell>
          <cell r="C46" t="str">
            <v>n.a.</v>
          </cell>
          <cell r="D46">
            <v>63.080001831054688</v>
          </cell>
          <cell r="E46" t="str">
            <v>n.a.</v>
          </cell>
        </row>
        <row r="47">
          <cell r="A47" t="str">
            <v>1991M12</v>
          </cell>
          <cell r="B47">
            <v>180.5</v>
          </cell>
          <cell r="C47" t="str">
            <v>n.a.</v>
          </cell>
          <cell r="D47">
            <v>74.389999389648438</v>
          </cell>
          <cell r="E47" t="str">
            <v>n.a.</v>
          </cell>
        </row>
        <row r="48">
          <cell r="A48" t="str">
            <v>1992M1</v>
          </cell>
          <cell r="B48">
            <v>172.38</v>
          </cell>
          <cell r="C48">
            <v>74.900000000000006</v>
          </cell>
          <cell r="D48">
            <v>78.5</v>
          </cell>
          <cell r="E48">
            <v>67.39</v>
          </cell>
        </row>
        <row r="49">
          <cell r="A49" t="str">
            <v>1992M2</v>
          </cell>
          <cell r="B49">
            <v>153.07</v>
          </cell>
          <cell r="C49">
            <v>74.430000000000007</v>
          </cell>
          <cell r="D49">
            <v>81.69</v>
          </cell>
          <cell r="E49">
            <v>65.03</v>
          </cell>
        </row>
        <row r="50">
          <cell r="A50" t="str">
            <v>1992M3</v>
          </cell>
          <cell r="B50">
            <v>153.16999999999999</v>
          </cell>
          <cell r="C50">
            <v>82.42</v>
          </cell>
          <cell r="D50">
            <v>91.97</v>
          </cell>
          <cell r="E50">
            <v>72.709999999999994</v>
          </cell>
        </row>
        <row r="51">
          <cell r="A51" t="str">
            <v>1992M4</v>
          </cell>
          <cell r="B51">
            <v>148.78</v>
          </cell>
          <cell r="C51">
            <v>85.16</v>
          </cell>
          <cell r="D51">
            <v>92.92</v>
          </cell>
          <cell r="E51">
            <v>75.19</v>
          </cell>
        </row>
        <row r="52">
          <cell r="A52" t="str">
            <v>1992M5</v>
          </cell>
          <cell r="B52">
            <v>151.33000000000001</v>
          </cell>
          <cell r="C52">
            <v>92.52</v>
          </cell>
          <cell r="D52">
            <v>99.87</v>
          </cell>
          <cell r="E52">
            <v>82.55</v>
          </cell>
        </row>
        <row r="53">
          <cell r="A53" t="str">
            <v>1992M6</v>
          </cell>
          <cell r="B53">
            <v>154.55000000000001</v>
          </cell>
          <cell r="C53">
            <v>97.72</v>
          </cell>
          <cell r="D53">
            <v>104.35</v>
          </cell>
          <cell r="E53">
            <v>89.05</v>
          </cell>
        </row>
        <row r="54">
          <cell r="A54" t="str">
            <v>1992M7</v>
          </cell>
          <cell r="B54">
            <v>146.86000000000001</v>
          </cell>
          <cell r="C54">
            <v>93.44</v>
          </cell>
          <cell r="D54">
            <v>100.54</v>
          </cell>
          <cell r="E54">
            <v>87.28</v>
          </cell>
        </row>
        <row r="55">
          <cell r="A55" t="str">
            <v>1992M8</v>
          </cell>
          <cell r="B55">
            <v>138.05000000000001</v>
          </cell>
          <cell r="C55">
            <v>87.89</v>
          </cell>
          <cell r="D55">
            <v>95.99</v>
          </cell>
          <cell r="E55">
            <v>83.68</v>
          </cell>
        </row>
        <row r="56">
          <cell r="A56" t="str">
            <v>1992M9</v>
          </cell>
          <cell r="B56">
            <v>137.02000000000001</v>
          </cell>
          <cell r="C56">
            <v>90.14</v>
          </cell>
          <cell r="D56">
            <v>96.3</v>
          </cell>
          <cell r="E56">
            <v>87.32</v>
          </cell>
        </row>
        <row r="57">
          <cell r="A57" t="str">
            <v>1992M10</v>
          </cell>
          <cell r="B57">
            <v>134.58000000000001</v>
          </cell>
          <cell r="C57">
            <v>91.22</v>
          </cell>
          <cell r="D57">
            <v>95.62</v>
          </cell>
          <cell r="E57">
            <v>89.97</v>
          </cell>
        </row>
        <row r="58">
          <cell r="A58" t="str">
            <v>1992M11</v>
          </cell>
          <cell r="B58">
            <v>129.4</v>
          </cell>
          <cell r="C58">
            <v>90.37</v>
          </cell>
          <cell r="D58">
            <v>93.08</v>
          </cell>
          <cell r="E58">
            <v>90.82</v>
          </cell>
        </row>
        <row r="59">
          <cell r="A59" t="str">
            <v>1992M12</v>
          </cell>
          <cell r="B59">
            <v>129.78</v>
          </cell>
          <cell r="C59">
            <v>91.29</v>
          </cell>
          <cell r="D59">
            <v>93.81</v>
          </cell>
          <cell r="E59">
            <v>94.19</v>
          </cell>
        </row>
        <row r="60">
          <cell r="A60" t="str">
            <v>1993M1</v>
          </cell>
          <cell r="B60">
            <v>128.61000000000001</v>
          </cell>
          <cell r="C60">
            <v>92.44</v>
          </cell>
          <cell r="D60">
            <v>96.72</v>
          </cell>
          <cell r="E60">
            <v>97.04</v>
          </cell>
        </row>
        <row r="61">
          <cell r="A61" t="str">
            <v>1993M2</v>
          </cell>
          <cell r="B61">
            <v>126.94</v>
          </cell>
          <cell r="C61">
            <v>92.53</v>
          </cell>
          <cell r="D61">
            <v>96.86</v>
          </cell>
          <cell r="E61">
            <v>99.51</v>
          </cell>
        </row>
        <row r="62">
          <cell r="A62" t="str">
            <v>1993M3</v>
          </cell>
          <cell r="B62">
            <v>122.75</v>
          </cell>
          <cell r="C62">
            <v>90.58</v>
          </cell>
          <cell r="D62">
            <v>93.34</v>
          </cell>
          <cell r="E62">
            <v>97.66</v>
          </cell>
        </row>
        <row r="63">
          <cell r="A63" t="str">
            <v>1993M4</v>
          </cell>
          <cell r="B63">
            <v>117.4</v>
          </cell>
          <cell r="C63">
            <v>87.07</v>
          </cell>
          <cell r="D63">
            <v>88.69</v>
          </cell>
          <cell r="E63">
            <v>93.96</v>
          </cell>
        </row>
        <row r="64">
          <cell r="A64" t="str">
            <v>1993M5</v>
          </cell>
          <cell r="B64">
            <v>113.98</v>
          </cell>
          <cell r="C64">
            <v>85.99</v>
          </cell>
          <cell r="D64">
            <v>86.14</v>
          </cell>
          <cell r="E64">
            <v>91.25</v>
          </cell>
        </row>
        <row r="65">
          <cell r="A65" t="str">
            <v>1993M6</v>
          </cell>
          <cell r="B65">
            <v>112.6</v>
          </cell>
          <cell r="C65">
            <v>85.37</v>
          </cell>
          <cell r="D65">
            <v>86.63</v>
          </cell>
          <cell r="E65">
            <v>89.27</v>
          </cell>
        </row>
        <row r="66">
          <cell r="A66" t="str">
            <v>1993M7</v>
          </cell>
          <cell r="B66">
            <v>112.31</v>
          </cell>
          <cell r="C66">
            <v>85.57</v>
          </cell>
          <cell r="D66">
            <v>87.2</v>
          </cell>
          <cell r="E66">
            <v>88.24</v>
          </cell>
        </row>
        <row r="67">
          <cell r="A67" t="str">
            <v>1993M8</v>
          </cell>
          <cell r="B67">
            <v>112.24</v>
          </cell>
          <cell r="C67">
            <v>86.01</v>
          </cell>
          <cell r="D67">
            <v>88.11</v>
          </cell>
          <cell r="E67">
            <v>88.11</v>
          </cell>
        </row>
        <row r="68">
          <cell r="A68" t="str">
            <v>1993M9</v>
          </cell>
          <cell r="B68">
            <v>110.83</v>
          </cell>
          <cell r="C68">
            <v>86.66</v>
          </cell>
          <cell r="D68">
            <v>88.16</v>
          </cell>
          <cell r="E68">
            <v>88.54</v>
          </cell>
        </row>
        <row r="69">
          <cell r="A69" t="str">
            <v>1993M10</v>
          </cell>
          <cell r="B69">
            <v>108.24</v>
          </cell>
          <cell r="C69">
            <v>86.57</v>
          </cell>
          <cell r="D69">
            <v>88.91</v>
          </cell>
          <cell r="E69">
            <v>87.93</v>
          </cell>
        </row>
        <row r="70">
          <cell r="A70" t="str">
            <v>1993M11</v>
          </cell>
          <cell r="B70">
            <v>104.86</v>
          </cell>
          <cell r="C70">
            <v>85.6</v>
          </cell>
          <cell r="D70">
            <v>87.3</v>
          </cell>
          <cell r="E70">
            <v>87.23</v>
          </cell>
        </row>
        <row r="71">
          <cell r="A71" t="str">
            <v>1993M12</v>
          </cell>
          <cell r="B71">
            <v>103.23</v>
          </cell>
          <cell r="C71">
            <v>85.67</v>
          </cell>
          <cell r="D71">
            <v>88.09</v>
          </cell>
          <cell r="E71">
            <v>86.77</v>
          </cell>
        </row>
        <row r="72">
          <cell r="A72" t="str">
            <v>1994M1</v>
          </cell>
          <cell r="B72">
            <v>101.67</v>
          </cell>
          <cell r="C72">
            <v>85.44</v>
          </cell>
          <cell r="D72">
            <v>87.39</v>
          </cell>
          <cell r="E72">
            <v>87.62</v>
          </cell>
        </row>
        <row r="73">
          <cell r="A73" t="str">
            <v>1994M2</v>
          </cell>
          <cell r="B73">
            <v>100.83</v>
          </cell>
          <cell r="C73">
            <v>85.44</v>
          </cell>
          <cell r="D73">
            <v>88.4</v>
          </cell>
          <cell r="E73">
            <v>88.64</v>
          </cell>
        </row>
        <row r="74">
          <cell r="A74" t="str">
            <v>1994M3</v>
          </cell>
          <cell r="B74">
            <v>100.76</v>
          </cell>
          <cell r="C74">
            <v>86.46</v>
          </cell>
          <cell r="D74">
            <v>88.67</v>
          </cell>
          <cell r="E74">
            <v>88.58</v>
          </cell>
        </row>
        <row r="75">
          <cell r="A75" t="str">
            <v>1994M4</v>
          </cell>
          <cell r="B75">
            <v>99.81</v>
          </cell>
          <cell r="C75">
            <v>87.59</v>
          </cell>
          <cell r="D75">
            <v>88.18</v>
          </cell>
          <cell r="E75">
            <v>90.5</v>
          </cell>
        </row>
        <row r="76">
          <cell r="A76" t="str">
            <v>1994M5</v>
          </cell>
          <cell r="B76">
            <v>100.04</v>
          </cell>
          <cell r="C76">
            <v>88.55</v>
          </cell>
          <cell r="D76">
            <v>88.86</v>
          </cell>
          <cell r="E76">
            <v>92.5</v>
          </cell>
        </row>
        <row r="77">
          <cell r="A77" t="str">
            <v>1994M6</v>
          </cell>
          <cell r="B77">
            <v>100.29</v>
          </cell>
          <cell r="C77">
            <v>89.92</v>
          </cell>
          <cell r="D77">
            <v>90.19</v>
          </cell>
          <cell r="E77">
            <v>93.25</v>
          </cell>
        </row>
        <row r="78">
          <cell r="A78" t="str">
            <v>1994M7</v>
          </cell>
          <cell r="B78">
            <v>101.17</v>
          </cell>
          <cell r="C78">
            <v>91.99</v>
          </cell>
          <cell r="D78">
            <v>91.99</v>
          </cell>
          <cell r="E78">
            <v>94.11</v>
          </cell>
        </row>
        <row r="79">
          <cell r="A79" t="str">
            <v>1994M8</v>
          </cell>
          <cell r="B79">
            <v>101.09</v>
          </cell>
          <cell r="C79">
            <v>92.48</v>
          </cell>
          <cell r="D79">
            <v>92.69</v>
          </cell>
          <cell r="E79">
            <v>92.91</v>
          </cell>
        </row>
        <row r="80">
          <cell r="A80" t="str">
            <v>1994M9</v>
          </cell>
          <cell r="B80">
            <v>100.69</v>
          </cell>
          <cell r="C80">
            <v>93.63</v>
          </cell>
          <cell r="D80">
            <v>93.82</v>
          </cell>
          <cell r="E80">
            <v>93.01</v>
          </cell>
        </row>
        <row r="81">
          <cell r="A81" t="str">
            <v>1994M10</v>
          </cell>
          <cell r="B81">
            <v>100.32</v>
          </cell>
          <cell r="C81">
            <v>94.85</v>
          </cell>
          <cell r="D81">
            <v>96.22</v>
          </cell>
          <cell r="E81">
            <v>93.51</v>
          </cell>
        </row>
        <row r="82">
          <cell r="A82" t="str">
            <v>1994M11</v>
          </cell>
          <cell r="B82">
            <v>99.79</v>
          </cell>
          <cell r="C82">
            <v>95.98</v>
          </cell>
          <cell r="D82">
            <v>96.79</v>
          </cell>
          <cell r="E82">
            <v>94.03</v>
          </cell>
        </row>
        <row r="83">
          <cell r="A83" t="str">
            <v>1994M12</v>
          </cell>
          <cell r="B83">
            <v>98.93</v>
          </cell>
          <cell r="C83">
            <v>95.93</v>
          </cell>
          <cell r="D83">
            <v>96.99</v>
          </cell>
          <cell r="E83">
            <v>94.33</v>
          </cell>
        </row>
        <row r="84">
          <cell r="A84" t="str">
            <v>1995M1</v>
          </cell>
          <cell r="B84">
            <v>99.37</v>
          </cell>
          <cell r="C84">
            <v>97.77</v>
          </cell>
          <cell r="D84">
            <v>98.15</v>
          </cell>
          <cell r="E84">
            <v>95.18</v>
          </cell>
        </row>
        <row r="85">
          <cell r="A85" t="str">
            <v>1995M2</v>
          </cell>
          <cell r="B85">
            <v>100.5</v>
          </cell>
          <cell r="C85">
            <v>99.53</v>
          </cell>
          <cell r="D85">
            <v>99.44</v>
          </cell>
          <cell r="E85">
            <v>97.13</v>
          </cell>
        </row>
        <row r="86">
          <cell r="A86" t="str">
            <v>1995M3</v>
          </cell>
          <cell r="B86">
            <v>103.24</v>
          </cell>
          <cell r="C86">
            <v>102.37</v>
          </cell>
          <cell r="D86">
            <v>102.5</v>
          </cell>
          <cell r="E86">
            <v>99.42</v>
          </cell>
        </row>
        <row r="87">
          <cell r="A87" t="str">
            <v>1995M4</v>
          </cell>
          <cell r="B87">
            <v>104.06</v>
          </cell>
          <cell r="C87">
            <v>102.78</v>
          </cell>
          <cell r="D87">
            <v>103.07</v>
          </cell>
          <cell r="E87">
            <v>101.73</v>
          </cell>
        </row>
        <row r="88">
          <cell r="A88" t="str">
            <v>1995M5</v>
          </cell>
          <cell r="B88">
            <v>103.07</v>
          </cell>
          <cell r="C88">
            <v>102.71</v>
          </cell>
          <cell r="D88">
            <v>101.47</v>
          </cell>
          <cell r="E88">
            <v>102.37</v>
          </cell>
        </row>
        <row r="89">
          <cell r="A89" t="str">
            <v>1995M6</v>
          </cell>
          <cell r="B89">
            <v>102.98</v>
          </cell>
          <cell r="C89">
            <v>102.82</v>
          </cell>
          <cell r="D89">
            <v>101.68</v>
          </cell>
          <cell r="E89">
            <v>103.26</v>
          </cell>
        </row>
        <row r="90">
          <cell r="A90" t="str">
            <v>1995M7</v>
          </cell>
          <cell r="B90">
            <v>102.92</v>
          </cell>
          <cell r="C90">
            <v>102.77</v>
          </cell>
          <cell r="D90">
            <v>101.72</v>
          </cell>
          <cell r="E90">
            <v>104.2</v>
          </cell>
        </row>
        <row r="91">
          <cell r="A91" t="str">
            <v>1995M8</v>
          </cell>
          <cell r="B91">
            <v>100.79</v>
          </cell>
          <cell r="C91">
            <v>100.03</v>
          </cell>
          <cell r="D91">
            <v>100.08</v>
          </cell>
          <cell r="E91">
            <v>101.6</v>
          </cell>
          <cell r="F91">
            <v>4.2739497550297045</v>
          </cell>
        </row>
        <row r="92">
          <cell r="A92" t="str">
            <v>1995M9</v>
          </cell>
          <cell r="B92">
            <v>97.96</v>
          </cell>
          <cell r="C92">
            <v>98.26</v>
          </cell>
          <cell r="D92">
            <v>98.3</v>
          </cell>
          <cell r="E92">
            <v>99.4</v>
          </cell>
        </row>
        <row r="93">
          <cell r="A93" t="str">
            <v>1995M10</v>
          </cell>
          <cell r="B93">
            <v>97.12</v>
          </cell>
          <cell r="C93">
            <v>97.85</v>
          </cell>
          <cell r="D93">
            <v>98.63</v>
          </cell>
          <cell r="E93">
            <v>99.67</v>
          </cell>
        </row>
        <row r="94">
          <cell r="A94" t="str">
            <v>1995M11</v>
          </cell>
          <cell r="B94">
            <v>95.5</v>
          </cell>
          <cell r="C94">
            <v>97.52</v>
          </cell>
          <cell r="D94">
            <v>98.25</v>
          </cell>
          <cell r="E94">
            <v>98.58</v>
          </cell>
        </row>
        <row r="95">
          <cell r="A95" t="str">
            <v>1995M12</v>
          </cell>
          <cell r="B95">
            <v>93.15</v>
          </cell>
          <cell r="C95">
            <v>95.95</v>
          </cell>
          <cell r="D95">
            <v>96.93</v>
          </cell>
          <cell r="E95">
            <v>97.87</v>
          </cell>
        </row>
        <row r="96">
          <cell r="A96" t="str">
            <v>1996M1</v>
          </cell>
          <cell r="B96">
            <v>91.59</v>
          </cell>
          <cell r="C96">
            <v>95.43</v>
          </cell>
          <cell r="D96">
            <v>95.41</v>
          </cell>
          <cell r="E96">
            <v>96.33</v>
          </cell>
        </row>
        <row r="97">
          <cell r="A97" t="str">
            <v>1996M2</v>
          </cell>
          <cell r="B97">
            <v>90.76</v>
          </cell>
          <cell r="C97">
            <v>95.29</v>
          </cell>
          <cell r="D97">
            <v>95.58</v>
          </cell>
          <cell r="E97">
            <v>95.94</v>
          </cell>
        </row>
        <row r="98">
          <cell r="A98" t="str">
            <v>1996M3</v>
          </cell>
          <cell r="B98">
            <v>90.41</v>
          </cell>
          <cell r="C98">
            <v>96.13</v>
          </cell>
          <cell r="D98">
            <v>95.01</v>
          </cell>
          <cell r="E98">
            <v>96.46</v>
          </cell>
        </row>
        <row r="99">
          <cell r="A99" t="str">
            <v>1996M4</v>
          </cell>
          <cell r="B99">
            <v>90.47</v>
          </cell>
          <cell r="C99">
            <v>97.42</v>
          </cell>
          <cell r="D99">
            <v>95.38</v>
          </cell>
          <cell r="E99">
            <v>97.65</v>
          </cell>
        </row>
        <row r="100">
          <cell r="A100" t="str">
            <v>1996M5</v>
          </cell>
          <cell r="B100">
            <v>89.98</v>
          </cell>
          <cell r="C100">
            <v>97.26</v>
          </cell>
          <cell r="D100">
            <v>94.19</v>
          </cell>
          <cell r="E100">
            <v>97.6</v>
          </cell>
        </row>
        <row r="101">
          <cell r="A101" t="str">
            <v>1996M6</v>
          </cell>
          <cell r="B101">
            <v>90.5</v>
          </cell>
          <cell r="C101">
            <v>97.91</v>
          </cell>
          <cell r="D101">
            <v>95.61</v>
          </cell>
          <cell r="E101">
            <v>98.7</v>
          </cell>
        </row>
        <row r="102">
          <cell r="A102" t="str">
            <v>1996M7</v>
          </cell>
          <cell r="B102">
            <v>91.16</v>
          </cell>
          <cell r="C102">
            <v>98.64</v>
          </cell>
          <cell r="D102">
            <v>96.78</v>
          </cell>
          <cell r="E102">
            <v>99.94</v>
          </cell>
        </row>
        <row r="103">
          <cell r="A103" t="str">
            <v>1996M8</v>
          </cell>
          <cell r="B103">
            <v>91.41</v>
          </cell>
          <cell r="C103">
            <v>98.29</v>
          </cell>
          <cell r="D103">
            <v>97.38</v>
          </cell>
          <cell r="E103">
            <v>100.21</v>
          </cell>
        </row>
        <row r="104">
          <cell r="A104" t="str">
            <v>1996M9</v>
          </cell>
          <cell r="B104">
            <v>90.06</v>
          </cell>
          <cell r="C104">
            <v>97.25</v>
          </cell>
          <cell r="D104">
            <v>96.38</v>
          </cell>
          <cell r="E104">
            <v>98.13</v>
          </cell>
        </row>
      </sheetData>
      <sheetData sheetId="5"/>
      <sheetData sheetId="6" refreshError="1"/>
      <sheetData sheetId="7"/>
      <sheetData sheetId="8"/>
      <sheetData sheetId="9"/>
      <sheetData sheetId="10" refreshError="1"/>
      <sheetData sheetId="11" refreshError="1"/>
      <sheetData sheetId="12"/>
      <sheetData sheetId="13"/>
      <sheetData sheetId="14"/>
      <sheetData sheetId="15" refreshError="1"/>
      <sheetData sheetId="16"/>
      <sheetData sheetId="17"/>
      <sheetData sheetId="18" refreshError="1"/>
      <sheetData sheetId="19"/>
      <sheetData sheetId="20"/>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row r="1">
          <cell r="A1" t="str">
            <v>Slovenia: Balance of Payments, adjustment scenario, 1997-2006</v>
          </cell>
        </row>
        <row r="4">
          <cell r="B4">
            <v>1991</v>
          </cell>
          <cell r="C4">
            <v>1992</v>
          </cell>
          <cell r="D4">
            <v>1993</v>
          </cell>
          <cell r="E4">
            <v>1994</v>
          </cell>
          <cell r="F4">
            <v>1995</v>
          </cell>
          <cell r="G4">
            <v>1996</v>
          </cell>
          <cell r="H4">
            <v>1997</v>
          </cell>
          <cell r="I4">
            <v>1998</v>
          </cell>
          <cell r="J4">
            <v>1999</v>
          </cell>
        </row>
        <row r="5">
          <cell r="B5" t="str">
            <v>hide</v>
          </cell>
          <cell r="C5" t="str">
            <v>hide</v>
          </cell>
        </row>
        <row r="7">
          <cell r="F7" t="str">
            <v xml:space="preserve">                                                           (In millions of U.S. dollars)                                                       </v>
          </cell>
        </row>
        <row r="8">
          <cell r="I8" t="str">
            <v>(in millions of $US)</v>
          </cell>
        </row>
        <row r="9">
          <cell r="A9" t="str">
            <v>Current account</v>
          </cell>
          <cell r="B9">
            <v>128.99999999999969</v>
          </cell>
          <cell r="C9">
            <v>926.14173248489351</v>
          </cell>
          <cell r="D9">
            <v>191.90020773041761</v>
          </cell>
          <cell r="E9">
            <v>573.04025556000011</v>
          </cell>
          <cell r="F9">
            <v>-99.360048930000602</v>
          </cell>
          <cell r="G9">
            <v>31.393998450000112</v>
          </cell>
          <cell r="H9">
            <v>11.432480380002062</v>
          </cell>
          <cell r="I9">
            <v>-147.15126349999986</v>
          </cell>
          <cell r="J9">
            <v>-782.55904505999922</v>
          </cell>
        </row>
        <row r="10">
          <cell r="A10" t="str">
            <v xml:space="preserve">   Trade balance</v>
          </cell>
          <cell r="B10">
            <v>-262.20000000000027</v>
          </cell>
          <cell r="C10">
            <v>791.11066284179651</v>
          </cell>
          <cell r="D10">
            <v>-154.24676513671875</v>
          </cell>
          <cell r="E10">
            <v>-336.39645397999993</v>
          </cell>
          <cell r="F10">
            <v>-953.04626255000039</v>
          </cell>
          <cell r="G10">
            <v>-824.9203872500002</v>
          </cell>
          <cell r="H10">
            <v>-776.31343202999778</v>
          </cell>
          <cell r="I10">
            <v>-789.3189886199998</v>
          </cell>
          <cell r="J10">
            <v>-1245.2008560199993</v>
          </cell>
        </row>
        <row r="11">
          <cell r="A11" t="str">
            <v xml:space="preserve">       Exports f.o.b  </v>
          </cell>
          <cell r="B11">
            <v>3869.1</v>
          </cell>
          <cell r="C11">
            <v>6682.9</v>
          </cell>
          <cell r="D11">
            <v>6082.8740234375</v>
          </cell>
          <cell r="E11">
            <v>6831.7200468800002</v>
          </cell>
          <cell r="F11">
            <v>8350.2350519800002</v>
          </cell>
          <cell r="G11">
            <v>8352.5825376800003</v>
          </cell>
          <cell r="H11">
            <v>8407.4558870600013</v>
          </cell>
          <cell r="I11">
            <v>9090.8932352299998</v>
          </cell>
          <cell r="J11">
            <v>8622.7025902700007</v>
          </cell>
        </row>
        <row r="12">
          <cell r="A12" t="str">
            <v xml:space="preserve">       Imports f.o.b. </v>
          </cell>
          <cell r="B12">
            <v>-4131.3</v>
          </cell>
          <cell r="C12">
            <v>-5891.7893371582031</v>
          </cell>
          <cell r="D12">
            <v>-6237.1207885742187</v>
          </cell>
          <cell r="E12">
            <v>-7168.1165008600001</v>
          </cell>
          <cell r="F12">
            <v>-9303.2813145300006</v>
          </cell>
          <cell r="G12">
            <v>-9177.5029249300005</v>
          </cell>
          <cell r="H12">
            <v>-9183.769319089999</v>
          </cell>
          <cell r="I12">
            <v>-9880.2122238499996</v>
          </cell>
          <cell r="J12">
            <v>-9867.9034462899999</v>
          </cell>
        </row>
        <row r="13">
          <cell r="A13" t="str">
            <v xml:space="preserve">   Services</v>
          </cell>
          <cell r="B13">
            <v>482.9</v>
          </cell>
          <cell r="C13">
            <v>180.29699822515249</v>
          </cell>
          <cell r="D13">
            <v>375.33881366252899</v>
          </cell>
          <cell r="E13">
            <v>642.98495606000006</v>
          </cell>
          <cell r="F13">
            <v>578.16782365999984</v>
          </cell>
          <cell r="G13">
            <v>633.43706188000033</v>
          </cell>
          <cell r="H13">
            <v>630.26998196</v>
          </cell>
          <cell r="I13">
            <v>492.49674705999996</v>
          </cell>
          <cell r="J13">
            <v>364.09556674000009</v>
          </cell>
        </row>
        <row r="14">
          <cell r="A14" t="str">
            <v xml:space="preserve">       Exports </v>
          </cell>
          <cell r="B14">
            <v>1012.6</v>
          </cell>
          <cell r="C14">
            <v>1219.2969982251525</v>
          </cell>
          <cell r="D14">
            <v>1392.6752580404282</v>
          </cell>
          <cell r="E14">
            <v>1809.1049835000001</v>
          </cell>
          <cell r="F14">
            <v>2027.5451028</v>
          </cell>
          <cell r="G14">
            <v>2135.0594365800002</v>
          </cell>
          <cell r="H14">
            <v>2047.4583747300001</v>
          </cell>
          <cell r="I14">
            <v>2027.47654603</v>
          </cell>
          <cell r="J14">
            <v>1899.1808338000001</v>
          </cell>
        </row>
        <row r="15">
          <cell r="A15" t="str">
            <v xml:space="preserve">          of which:  travel</v>
          </cell>
          <cell r="B15">
            <v>337</v>
          </cell>
          <cell r="C15">
            <v>670.96199798583984</v>
          </cell>
          <cell r="D15">
            <v>734.06251907348633</v>
          </cell>
          <cell r="E15">
            <v>912.95409433000009</v>
          </cell>
          <cell r="F15">
            <v>1083.9858328799999</v>
          </cell>
          <cell r="G15">
            <v>1239.7608450600001</v>
          </cell>
          <cell r="H15">
            <v>1186.9257734399998</v>
          </cell>
          <cell r="I15">
            <v>1088.4101210100002</v>
          </cell>
          <cell r="J15">
            <v>953.6001583100001</v>
          </cell>
        </row>
        <row r="16">
          <cell r="A16" t="str">
            <v xml:space="preserve">       Imports</v>
          </cell>
          <cell r="B16">
            <v>-529.70000000000005</v>
          </cell>
          <cell r="C16">
            <v>-1039</v>
          </cell>
          <cell r="D16">
            <v>-1017.3364443778992</v>
          </cell>
          <cell r="E16">
            <v>-1166.1200274400001</v>
          </cell>
          <cell r="F16">
            <v>-1449.3772791400002</v>
          </cell>
          <cell r="G16">
            <v>-1501.6223746999999</v>
          </cell>
          <cell r="H16">
            <v>-1417.1883927700001</v>
          </cell>
          <cell r="I16">
            <v>-1534.97979897</v>
          </cell>
          <cell r="J16">
            <v>-1535.08526706</v>
          </cell>
        </row>
        <row r="17">
          <cell r="A17" t="str">
            <v xml:space="preserve">   Income, net</v>
          </cell>
          <cell r="B17">
            <v>-106.30000000000001</v>
          </cell>
          <cell r="C17">
            <v>-91.288930066628382</v>
          </cell>
          <cell r="D17">
            <v>-51.3564275703975</v>
          </cell>
          <cell r="E17">
            <v>169.81588152</v>
          </cell>
          <cell r="F17">
            <v>179.35838124</v>
          </cell>
          <cell r="G17">
            <v>132.23847552000001</v>
          </cell>
          <cell r="H17">
            <v>39.419295099999886</v>
          </cell>
          <cell r="I17">
            <v>27.888103049999984</v>
          </cell>
          <cell r="J17">
            <v>-24.484758440000064</v>
          </cell>
        </row>
        <row r="18">
          <cell r="A18" t="str">
            <v xml:space="preserve">   Current transfers, net</v>
          </cell>
          <cell r="B18">
            <v>14.600000000000001</v>
          </cell>
          <cell r="C18">
            <v>46.023001484572887</v>
          </cell>
          <cell r="D18">
            <v>22.164586775004864</v>
          </cell>
          <cell r="E18">
            <v>96.635871959999974</v>
          </cell>
          <cell r="F18">
            <v>96.160008719999951</v>
          </cell>
          <cell r="G18">
            <v>90.638848299999978</v>
          </cell>
          <cell r="H18">
            <v>118.05663534999997</v>
          </cell>
          <cell r="I18">
            <v>121.78287501</v>
          </cell>
          <cell r="J18">
            <v>123.03100266000001</v>
          </cell>
        </row>
        <row r="20">
          <cell r="A20" t="str">
            <v xml:space="preserve">Capital and financial account  </v>
          </cell>
          <cell r="B20" t="e">
            <v>#REF!</v>
          </cell>
          <cell r="C20">
            <v>-12.706073519773781</v>
          </cell>
          <cell r="D20">
            <v>-90.346738169377204</v>
          </cell>
          <cell r="E20">
            <v>138.23277074999993</v>
          </cell>
          <cell r="F20">
            <v>530.52461465999988</v>
          </cell>
          <cell r="G20">
            <v>561.41626682000003</v>
          </cell>
          <cell r="H20">
            <v>1198.4750961299999</v>
          </cell>
          <cell r="I20">
            <v>242.66590560000009</v>
          </cell>
          <cell r="J20">
            <v>663.20659426999987</v>
          </cell>
        </row>
        <row r="21">
          <cell r="A21" t="str">
            <v xml:space="preserve">    Direct investment, net</v>
          </cell>
          <cell r="B21">
            <v>41.400000000000006</v>
          </cell>
          <cell r="C21">
            <v>112.87700011208653</v>
          </cell>
          <cell r="D21">
            <v>111.32028442900628</v>
          </cell>
          <cell r="E21">
            <v>130.95872649</v>
          </cell>
          <cell r="F21">
            <v>182.51027258000002</v>
          </cell>
          <cell r="G21">
            <v>187.65302644000002</v>
          </cell>
          <cell r="H21">
            <v>339.56367733000002</v>
          </cell>
          <cell r="I21">
            <v>249.54314123</v>
          </cell>
          <cell r="J21">
            <v>143.47579866999996</v>
          </cell>
        </row>
        <row r="22">
          <cell r="A22" t="str">
            <v xml:space="preserve">           inflow</v>
          </cell>
          <cell r="E22">
            <v>128.07628385000001</v>
          </cell>
          <cell r="F22">
            <v>177.36906041000003</v>
          </cell>
          <cell r="G22">
            <v>193.99523652000002</v>
          </cell>
          <cell r="H22">
            <v>375.21342549000002</v>
          </cell>
          <cell r="I22">
            <v>247.85358547000001</v>
          </cell>
          <cell r="J22">
            <v>181.18014799999997</v>
          </cell>
        </row>
        <row r="23">
          <cell r="A23" t="str">
            <v xml:space="preserve">           outflow</v>
          </cell>
          <cell r="E23">
            <v>2.8824426400000012</v>
          </cell>
          <cell r="F23">
            <v>5.1412121700000011</v>
          </cell>
          <cell r="G23">
            <v>-6.342210080000001</v>
          </cell>
          <cell r="H23">
            <v>-35.649748159999994</v>
          </cell>
          <cell r="I23">
            <v>1.6895557600000011</v>
          </cell>
          <cell r="J23">
            <v>-37.704349329999999</v>
          </cell>
        </row>
        <row r="24">
          <cell r="A24" t="str">
            <v xml:space="preserve">    Portfolio investment, net</v>
          </cell>
          <cell r="B24">
            <v>0</v>
          </cell>
          <cell r="C24">
            <v>-8.8513975888490677</v>
          </cell>
          <cell r="D24">
            <v>3.0586469507252332</v>
          </cell>
          <cell r="E24">
            <v>-32.504889700000007</v>
          </cell>
          <cell r="F24">
            <v>-13.506837560000005</v>
          </cell>
          <cell r="G24">
            <v>636.87253514000008</v>
          </cell>
          <cell r="H24">
            <v>235.99866790999999</v>
          </cell>
          <cell r="I24">
            <v>89.604574220000018</v>
          </cell>
          <cell r="J24">
            <v>342.74666001999992</v>
          </cell>
        </row>
        <row r="25">
          <cell r="A25" t="str">
            <v xml:space="preserve">           inflow</v>
          </cell>
          <cell r="E25">
            <v>0</v>
          </cell>
          <cell r="F25">
            <v>15.44987583</v>
          </cell>
          <cell r="G25">
            <v>630.47655942000006</v>
          </cell>
          <cell r="H25">
            <v>236.10593066999999</v>
          </cell>
          <cell r="I25">
            <v>119.81568627000001</v>
          </cell>
          <cell r="J25">
            <v>350.56973099999993</v>
          </cell>
        </row>
        <row r="26">
          <cell r="A26" t="str">
            <v xml:space="preserve">              equity</v>
          </cell>
          <cell r="E26">
            <v>0</v>
          </cell>
          <cell r="F26">
            <v>0</v>
          </cell>
          <cell r="G26">
            <v>0</v>
          </cell>
          <cell r="H26">
            <v>52.143867629999995</v>
          </cell>
          <cell r="I26">
            <v>7.2267947599999971</v>
          </cell>
          <cell r="J26">
            <v>-3.1940477300000012</v>
          </cell>
        </row>
        <row r="27">
          <cell r="A27" t="str">
            <v xml:space="preserve">              debt (including government eurobonds)</v>
          </cell>
          <cell r="E27">
            <v>0</v>
          </cell>
          <cell r="F27">
            <v>15.44987583</v>
          </cell>
          <cell r="G27">
            <v>630.47655942000006</v>
          </cell>
          <cell r="H27">
            <v>183.96206304</v>
          </cell>
          <cell r="I27">
            <v>112.58889151000001</v>
          </cell>
          <cell r="J27">
            <v>353.76377872999996</v>
          </cell>
        </row>
        <row r="28">
          <cell r="A28" t="str">
            <v xml:space="preserve">           outflow</v>
          </cell>
          <cell r="E28">
            <v>-32.504889700000007</v>
          </cell>
          <cell r="F28">
            <v>-28.956713390000004</v>
          </cell>
          <cell r="G28">
            <v>6.3959757200000098</v>
          </cell>
          <cell r="H28">
            <v>-0.10726275999999046</v>
          </cell>
          <cell r="I28">
            <v>-30.211112049999997</v>
          </cell>
          <cell r="J28">
            <v>-7.8230709799999971</v>
          </cell>
        </row>
        <row r="29">
          <cell r="A29" t="str">
            <v xml:space="preserve">              equity </v>
          </cell>
          <cell r="E29">
            <v>0</v>
          </cell>
          <cell r="F29">
            <v>0</v>
          </cell>
          <cell r="G29">
            <v>0</v>
          </cell>
          <cell r="H29">
            <v>0</v>
          </cell>
          <cell r="I29">
            <v>0</v>
          </cell>
          <cell r="J29">
            <v>-0.52845990000000009</v>
          </cell>
        </row>
        <row r="30">
          <cell r="A30" t="str">
            <v xml:space="preserve">              debt (including government eurobonds)</v>
          </cell>
          <cell r="E30">
            <v>-32.504889700000007</v>
          </cell>
          <cell r="F30">
            <v>-28.956713390000004</v>
          </cell>
          <cell r="G30">
            <v>6.3959757200000098</v>
          </cell>
          <cell r="H30">
            <v>-0.10726275999999046</v>
          </cell>
          <cell r="I30">
            <v>-30.211112049999997</v>
          </cell>
          <cell r="J30">
            <v>-7.2946110799999975</v>
          </cell>
        </row>
        <row r="31">
          <cell r="A31" t="str">
            <v xml:space="preserve">    Other investment, net</v>
          </cell>
          <cell r="B31" t="e">
            <v>#REF!</v>
          </cell>
          <cell r="C31">
            <v>-116.73167604301125</v>
          </cell>
          <cell r="D31">
            <v>-208.83557779394323</v>
          </cell>
          <cell r="E31">
            <v>42.95452285999994</v>
          </cell>
          <cell r="F31">
            <v>368.46783262999986</v>
          </cell>
          <cell r="G31">
            <v>-261.28061663000005</v>
          </cell>
          <cell r="H31">
            <v>621.83160194999982</v>
          </cell>
          <cell r="I31">
            <v>-95.024164619999965</v>
          </cell>
          <cell r="J31">
            <v>177.58977540000001</v>
          </cell>
        </row>
        <row r="32">
          <cell r="A32" t="str">
            <v xml:space="preserve">         Government (excluding government eurobonds)</v>
          </cell>
          <cell r="B32">
            <v>-41.8</v>
          </cell>
          <cell r="C32">
            <v>6.6157159507274628</v>
          </cell>
          <cell r="D32">
            <v>78.641692668199539</v>
          </cell>
          <cell r="E32">
            <v>96.804811170000008</v>
          </cell>
          <cell r="F32">
            <v>140.71140790999999</v>
          </cell>
          <cell r="G32">
            <v>-68.275326370000002</v>
          </cell>
          <cell r="H32">
            <v>-23.26601749000001</v>
          </cell>
          <cell r="I32">
            <v>-21.865089980000008</v>
          </cell>
          <cell r="J32">
            <v>17.246997420000007</v>
          </cell>
        </row>
        <row r="33">
          <cell r="A33" t="str">
            <v xml:space="preserve">         Non government</v>
          </cell>
          <cell r="B33">
            <v>-73.2</v>
          </cell>
          <cell r="C33">
            <v>-139.48281764984131</v>
          </cell>
          <cell r="D33">
            <v>-287.47727046214277</v>
          </cell>
          <cell r="E33">
            <v>-53.85028831000001</v>
          </cell>
          <cell r="F33">
            <v>227.75642472000001</v>
          </cell>
          <cell r="G33">
            <v>-193.00529026000004</v>
          </cell>
          <cell r="H33">
            <v>645.09761943999979</v>
          </cell>
          <cell r="I33">
            <v>-73.159074639999986</v>
          </cell>
          <cell r="J33">
            <v>160.34277798000005</v>
          </cell>
        </row>
        <row r="34">
          <cell r="A34" t="str">
            <v xml:space="preserve">              Bank of Slovenia</v>
          </cell>
          <cell r="B34">
            <v>11</v>
          </cell>
          <cell r="C34">
            <v>6.2657689340412617</v>
          </cell>
          <cell r="D34">
            <v>-13.733517207729165</v>
          </cell>
          <cell r="E34">
            <v>-103.4167212</v>
          </cell>
          <cell r="F34">
            <v>-70.251436110000014</v>
          </cell>
          <cell r="G34">
            <v>128.81332510000004</v>
          </cell>
          <cell r="H34">
            <v>-8.7991217000000006</v>
          </cell>
          <cell r="I34">
            <v>-5.3796978499999994</v>
          </cell>
          <cell r="J34">
            <v>-5.622624430000001</v>
          </cell>
        </row>
        <row r="35">
          <cell r="A35" t="str">
            <v xml:space="preserve">              Private sector</v>
          </cell>
          <cell r="B35" t="e">
            <v>#REF!</v>
          </cell>
          <cell r="C35">
            <v>40.643591100350022</v>
          </cell>
          <cell r="D35">
            <v>-273.7437532544136</v>
          </cell>
          <cell r="E35">
            <v>49.566432889999987</v>
          </cell>
          <cell r="F35">
            <v>298.00786083000003</v>
          </cell>
          <cell r="G35">
            <v>-321.81861536000008</v>
          </cell>
          <cell r="H35">
            <v>653.89674113999979</v>
          </cell>
          <cell r="I35">
            <v>-67.779376789999986</v>
          </cell>
          <cell r="J35">
            <v>165.96540241000005</v>
          </cell>
        </row>
        <row r="37">
          <cell r="A37" t="str">
            <v>Net errors and omissions</v>
          </cell>
          <cell r="D37">
            <v>10.075692117214203</v>
          </cell>
          <cell r="E37">
            <v>-69.919725339999999</v>
          </cell>
          <cell r="F37">
            <v>-194.60954982999999</v>
          </cell>
          <cell r="G37">
            <v>-5.3031099200000043</v>
          </cell>
          <cell r="H37">
            <v>77.24493305</v>
          </cell>
          <cell r="I37">
            <v>62.299842569999996</v>
          </cell>
          <cell r="J37">
            <v>27.271135639999997</v>
          </cell>
        </row>
        <row r="38">
          <cell r="A38" t="str">
            <v>Overall balance</v>
          </cell>
          <cell r="D38">
            <v>111.6291616782546</v>
          </cell>
          <cell r="E38">
            <v>641.35330096999996</v>
          </cell>
          <cell r="F38">
            <v>236.55501589999926</v>
          </cell>
          <cell r="G38">
            <v>587.50715535000018</v>
          </cell>
          <cell r="H38">
            <v>1287.152509560002</v>
          </cell>
          <cell r="I38">
            <v>157.81448467000024</v>
          </cell>
          <cell r="J38">
            <v>-92.081315149999355</v>
          </cell>
        </row>
        <row r="39">
          <cell r="A39" t="str">
            <v xml:space="preserve">Change in official  reserves </v>
          </cell>
          <cell r="B39">
            <v>-106.8</v>
          </cell>
          <cell r="C39">
            <v>-632.57860779762268</v>
          </cell>
          <cell r="D39">
            <v>-112.34639203548431</v>
          </cell>
          <cell r="E39">
            <v>-641.35330111000007</v>
          </cell>
          <cell r="F39">
            <v>-236.55501598000001</v>
          </cell>
          <cell r="G39">
            <v>-587.5071551100001</v>
          </cell>
          <cell r="H39">
            <v>-1287.1525096299999</v>
          </cell>
          <cell r="I39">
            <v>-157.81448455</v>
          </cell>
          <cell r="J39">
            <v>81.064196909999964</v>
          </cell>
        </row>
        <row r="41">
          <cell r="A41" t="str">
            <v>Change in net foreign assets of DMBs (increase: -)</v>
          </cell>
          <cell r="B41">
            <v>-30</v>
          </cell>
          <cell r="C41">
            <v>-188</v>
          </cell>
          <cell r="D41">
            <v>-484</v>
          </cell>
          <cell r="E41">
            <v>-432</v>
          </cell>
          <cell r="F41">
            <v>-170</v>
          </cell>
          <cell r="G41">
            <v>-170</v>
          </cell>
          <cell r="H41">
            <v>-168</v>
          </cell>
          <cell r="I41">
            <v>-167</v>
          </cell>
          <cell r="J41">
            <v>-167</v>
          </cell>
        </row>
        <row r="42">
          <cell r="I42" t="str">
            <v>(in percent of GDP)</v>
          </cell>
        </row>
        <row r="43">
          <cell r="A43" t="str">
            <v>Current account</v>
          </cell>
          <cell r="F43">
            <v>-0.5301091895135388</v>
          </cell>
          <cell r="G43">
            <v>0.16629665982324326</v>
          </cell>
          <cell r="H43">
            <v>6.2795969970612667E-2</v>
          </cell>
          <cell r="I43">
            <v>-0.75134744980708346</v>
          </cell>
          <cell r="J43">
            <v>-3.9106133926533171</v>
          </cell>
        </row>
        <row r="44">
          <cell r="A44" t="str">
            <v xml:space="preserve">   Trade balance</v>
          </cell>
          <cell r="F44">
            <v>-5.0847255738090045</v>
          </cell>
          <cell r="G44">
            <v>-4.3696729245322015</v>
          </cell>
          <cell r="H44">
            <v>-4.2641100920507515</v>
          </cell>
          <cell r="I44">
            <v>-4.0302257356012703</v>
          </cell>
          <cell r="J44">
            <v>-6.2225325677781118</v>
          </cell>
        </row>
        <row r="45">
          <cell r="A45" t="str">
            <v xml:space="preserve">       Exports f.o.b  </v>
          </cell>
          <cell r="F45">
            <v>44.550464530982325</v>
          </cell>
          <cell r="G45">
            <v>44.244334761191531</v>
          </cell>
          <cell r="H45">
            <v>46.180210231244267</v>
          </cell>
          <cell r="I45">
            <v>46.417674482003576</v>
          </cell>
          <cell r="J45">
            <v>43.089472217129604</v>
          </cell>
        </row>
        <row r="46">
          <cell r="A46" t="str">
            <v xml:space="preserve">       Imports f.o.b. </v>
          </cell>
          <cell r="F46">
            <v>-49.635190104791334</v>
          </cell>
          <cell r="G46">
            <v>-48.614007685723735</v>
          </cell>
          <cell r="H46">
            <v>-50.444320323295024</v>
          </cell>
          <cell r="I46">
            <v>-50.447900217604847</v>
          </cell>
          <cell r="J46">
            <v>-49.312004784907721</v>
          </cell>
        </row>
        <row r="47">
          <cell r="A47" t="str">
            <v xml:space="preserve">   Services</v>
          </cell>
          <cell r="F47">
            <v>3.0846610856555992</v>
          </cell>
          <cell r="G47">
            <v>3.3553695865361401</v>
          </cell>
          <cell r="H47">
            <v>3.4619272060829562</v>
          </cell>
          <cell r="I47">
            <v>2.5146652916222876</v>
          </cell>
          <cell r="J47">
            <v>1.8194627082611738</v>
          </cell>
        </row>
        <row r="48">
          <cell r="A48" t="str">
            <v xml:space="preserve">       Exports </v>
          </cell>
          <cell r="F48">
            <v>10.817429165163418</v>
          </cell>
          <cell r="G48">
            <v>11.309590060432345</v>
          </cell>
          <cell r="H48">
            <v>11.24621519933029</v>
          </cell>
          <cell r="I48">
            <v>10.352200152214907</v>
          </cell>
          <cell r="J48">
            <v>9.4906091120055276</v>
          </cell>
        </row>
        <row r="49">
          <cell r="A49" t="str">
            <v xml:space="preserve">          of which:  travel</v>
          </cell>
          <cell r="F49">
            <v>5.7833189244603114</v>
          </cell>
          <cell r="G49">
            <v>6.5671178471093636</v>
          </cell>
          <cell r="H49">
            <v>6.5195086935518534</v>
          </cell>
          <cell r="I49">
            <v>5.557371029743714</v>
          </cell>
          <cell r="J49">
            <v>4.7653420835963791</v>
          </cell>
        </row>
        <row r="50">
          <cell r="A50" t="str">
            <v xml:space="preserve">       Imports</v>
          </cell>
          <cell r="F50">
            <v>-7.7327680795078182</v>
          </cell>
          <cell r="G50">
            <v>-7.9542204738962052</v>
          </cell>
          <cell r="H50">
            <v>-7.7842879932473341</v>
          </cell>
          <cell r="I50">
            <v>-7.8375348605926192</v>
          </cell>
          <cell r="J50">
            <v>-7.6711464037443555</v>
          </cell>
        </row>
        <row r="51">
          <cell r="A51" t="str">
            <v xml:space="preserve">   Income, net</v>
          </cell>
          <cell r="F51">
            <v>0.95691907497529971</v>
          </cell>
          <cell r="G51">
            <v>0.70047836735793834</v>
          </cell>
          <cell r="H51">
            <v>0.21652106883929467</v>
          </cell>
          <cell r="I51">
            <v>0.14239534617774216</v>
          </cell>
          <cell r="J51">
            <v>-0.12235552687785284</v>
          </cell>
        </row>
        <row r="52">
          <cell r="A52" t="str">
            <v xml:space="preserve">   Current transfers, net</v>
          </cell>
          <cell r="F52">
            <v>0.51303622366456592</v>
          </cell>
          <cell r="G52">
            <v>0.48012163046136597</v>
          </cell>
          <cell r="H52">
            <v>0.64845778709911339</v>
          </cell>
          <cell r="I52">
            <v>0.62181764799415662</v>
          </cell>
          <cell r="J52">
            <v>0.61481199374147377</v>
          </cell>
        </row>
        <row r="54">
          <cell r="A54" t="str">
            <v xml:space="preserve">Capital and financial account  </v>
          </cell>
          <cell r="F54">
            <v>2.8304733796228949</v>
          </cell>
          <cell r="G54">
            <v>2.9738693556761766</v>
          </cell>
          <cell r="H54">
            <v>6.5829464513013258</v>
          </cell>
          <cell r="I54">
            <v>1.2390407325839012</v>
          </cell>
          <cell r="J54">
            <v>3.3141839021864579</v>
          </cell>
        </row>
        <row r="55">
          <cell r="A55" t="str">
            <v xml:space="preserve">    Direct investment, net</v>
          </cell>
          <cell r="F55">
            <v>0.97373515529807897</v>
          </cell>
          <cell r="G55">
            <v>0.99401392124024412</v>
          </cell>
          <cell r="H55">
            <v>1.8651447259008236</v>
          </cell>
          <cell r="I55">
            <v>1.2741555751575966</v>
          </cell>
          <cell r="J55">
            <v>0.71697897218415596</v>
          </cell>
        </row>
        <row r="56">
          <cell r="A56" t="str">
            <v xml:space="preserve">           inflow</v>
          </cell>
          <cell r="F56">
            <v>0.94630558128009612</v>
          </cell>
          <cell r="G56">
            <v>1.0276091433933274</v>
          </cell>
          <cell r="H56">
            <v>2.0609605454347175</v>
          </cell>
          <cell r="I56">
            <v>1.2655287826898387</v>
          </cell>
          <cell r="J56">
            <v>0.90539559631233579</v>
          </cell>
        </row>
        <row r="57">
          <cell r="A57" t="str">
            <v xml:space="preserve">           outflow</v>
          </cell>
          <cell r="F57">
            <v>2.7429574017982784E-2</v>
          </cell>
          <cell r="G57">
            <v>-3.3595222153083242E-2</v>
          </cell>
          <cell r="H57">
            <v>-0.19581581953389365</v>
          </cell>
          <cell r="I57">
            <v>8.626792467757988E-3</v>
          </cell>
          <cell r="J57">
            <v>-0.18841662412817972</v>
          </cell>
        </row>
        <row r="58">
          <cell r="A58" t="str">
            <v xml:space="preserve">    Portfolio investment, net</v>
          </cell>
          <cell r="F58">
            <v>-7.2062149615756868E-2</v>
          </cell>
          <cell r="G58">
            <v>3.3735675783898995</v>
          </cell>
          <cell r="H58">
            <v>1.2962860875846332</v>
          </cell>
          <cell r="I58">
            <v>0.45751675337294417</v>
          </cell>
          <cell r="J58">
            <v>1.7127776969961923</v>
          </cell>
        </row>
        <row r="59">
          <cell r="A59" t="str">
            <v xml:space="preserve">           inflow</v>
          </cell>
          <cell r="F59">
            <v>8.2428714986805943E-2</v>
          </cell>
          <cell r="G59">
            <v>3.3396875551032648</v>
          </cell>
          <cell r="H59">
            <v>1.2968752571114583</v>
          </cell>
          <cell r="I59">
            <v>0.61177327455193875</v>
          </cell>
          <cell r="J59">
            <v>1.7518712405941963</v>
          </cell>
        </row>
        <row r="60">
          <cell r="A60" t="str">
            <v xml:space="preserve">              equity</v>
          </cell>
          <cell r="F60">
            <v>0</v>
          </cell>
          <cell r="G60">
            <v>0</v>
          </cell>
          <cell r="H60">
            <v>0.28641420208100909</v>
          </cell>
          <cell r="I60">
            <v>3.6899675096606951E-2</v>
          </cell>
          <cell r="J60">
            <v>-1.5961333408080744E-2</v>
          </cell>
        </row>
        <row r="61">
          <cell r="A61" t="str">
            <v xml:space="preserve">              debt</v>
          </cell>
          <cell r="F61">
            <v>8.2428714986805943E-2</v>
          </cell>
          <cell r="G61">
            <v>3.3396875551032648</v>
          </cell>
          <cell r="H61">
            <v>1.0104610550304494</v>
          </cell>
          <cell r="I61">
            <v>0.57487359945533179</v>
          </cell>
          <cell r="J61">
            <v>1.7678325740022773</v>
          </cell>
        </row>
        <row r="62">
          <cell r="A62" t="str">
            <v xml:space="preserve">           outflow</v>
          </cell>
          <cell r="F62">
            <v>-0.15449086460256281</v>
          </cell>
          <cell r="G62">
            <v>3.3880023286634309E-2</v>
          </cell>
          <cell r="H62">
            <v>-5.8916952682522088E-4</v>
          </cell>
          <cell r="I62">
            <v>-0.15425652117899463</v>
          </cell>
          <cell r="J62">
            <v>-3.9093543598004057E-2</v>
          </cell>
        </row>
        <row r="63">
          <cell r="A63" t="str">
            <v xml:space="preserve">              equity</v>
          </cell>
          <cell r="F63">
            <v>0</v>
          </cell>
          <cell r="G63">
            <v>0</v>
          </cell>
          <cell r="H63">
            <v>0</v>
          </cell>
          <cell r="I63">
            <v>0</v>
          </cell>
          <cell r="J63">
            <v>-2.6408261146119469E-3</v>
          </cell>
        </row>
        <row r="64">
          <cell r="A64" t="str">
            <v xml:space="preserve">              debt</v>
          </cell>
          <cell r="F64">
            <v>-0.15449086460256281</v>
          </cell>
          <cell r="G64">
            <v>3.3880023286634309E-2</v>
          </cell>
          <cell r="H64">
            <v>-5.8916952682522088E-4</v>
          </cell>
          <cell r="I64">
            <v>-0.15425652117899463</v>
          </cell>
          <cell r="J64">
            <v>-3.6452717483392114E-2</v>
          </cell>
        </row>
        <row r="65">
          <cell r="A65" t="str">
            <v xml:space="preserve">    Other investment, net</v>
          </cell>
          <cell r="F65">
            <v>1.9658623986277288</v>
          </cell>
          <cell r="G65">
            <v>-1.384025481536781</v>
          </cell>
          <cell r="H65">
            <v>3.4155771367982979</v>
          </cell>
          <cell r="I65">
            <v>-0.4851889277680958</v>
          </cell>
          <cell r="J65">
            <v>0.88745374353738138</v>
          </cell>
        </row>
        <row r="66">
          <cell r="A66" t="str">
            <v xml:space="preserve">         Government</v>
          </cell>
          <cell r="F66">
            <v>0.75072839844341854</v>
          </cell>
          <cell r="G66">
            <v>-0.36166016704612408</v>
          </cell>
          <cell r="H66">
            <v>-0.12779485177979605</v>
          </cell>
          <cell r="I66">
            <v>-0.11164212393103533</v>
          </cell>
          <cell r="J66">
            <v>8.6186901192277565E-2</v>
          </cell>
        </row>
        <row r="67">
          <cell r="A67" t="str">
            <v xml:space="preserve">         Non government</v>
          </cell>
          <cell r="F67">
            <v>1.2151340001843112</v>
          </cell>
          <cell r="G67">
            <v>-1.0223653144906566</v>
          </cell>
          <cell r="H67">
            <v>3.5433719885780937</v>
          </cell>
          <cell r="I67">
            <v>-0.37354680383706063</v>
          </cell>
          <cell r="J67">
            <v>0.80126684234510404</v>
          </cell>
        </row>
        <row r="68">
          <cell r="A68" t="str">
            <v xml:space="preserve">              Bank of Slovenia</v>
          </cell>
          <cell r="F68">
            <v>-0.37480790578787443</v>
          </cell>
          <cell r="G68">
            <v>0.6823350564590307</v>
          </cell>
          <cell r="H68">
            <v>-4.8331539934894398E-2</v>
          </cell>
          <cell r="I68">
            <v>-2.7468484905874786E-2</v>
          </cell>
          <cell r="J68">
            <v>-2.8097445856155045E-2</v>
          </cell>
        </row>
        <row r="69">
          <cell r="A69" t="str">
            <v xml:space="preserve">              Private sector</v>
          </cell>
          <cell r="F69">
            <v>1.5899419059721858</v>
          </cell>
          <cell r="G69">
            <v>-1.7047003709496875</v>
          </cell>
          <cell r="H69">
            <v>3.5917035285129884</v>
          </cell>
          <cell r="I69">
            <v>-0.34607831893118579</v>
          </cell>
          <cell r="J69">
            <v>0.82936428820125918</v>
          </cell>
        </row>
        <row r="71">
          <cell r="A71" t="str">
            <v>Net errors and omissions</v>
          </cell>
          <cell r="F71">
            <v>-1.0382876401827805</v>
          </cell>
          <cell r="G71">
            <v>-2.8091020892928163E-2</v>
          </cell>
          <cell r="H71">
            <v>0.42428854762564755</v>
          </cell>
          <cell r="I71">
            <v>0.31810007420257269</v>
          </cell>
          <cell r="J71">
            <v>0.13627964425160086</v>
          </cell>
        </row>
        <row r="72">
          <cell r="A72" t="str">
            <v>Overall balance</v>
          </cell>
          <cell r="F72">
            <v>1.2620765499265754</v>
          </cell>
          <cell r="G72">
            <v>3.1120749946064921</v>
          </cell>
          <cell r="H72">
            <v>7.0700309688975862</v>
          </cell>
          <cell r="I72">
            <v>0.80579335697939058</v>
          </cell>
          <cell r="J72">
            <v>-0.46014984621525862</v>
          </cell>
        </row>
        <row r="73">
          <cell r="A73" t="str">
            <v xml:space="preserve">Change in official  reserves </v>
          </cell>
          <cell r="F73">
            <v>-1.2620765503533982</v>
          </cell>
          <cell r="G73">
            <v>-3.1120749933351912</v>
          </cell>
          <cell r="H73">
            <v>-7.0700309692820689</v>
          </cell>
          <cell r="I73">
            <v>-0.80579335636667504</v>
          </cell>
          <cell r="J73">
            <v>0.4050949715578665</v>
          </cell>
        </row>
        <row r="75">
          <cell r="A75" t="str">
            <v>Memorandum items:</v>
          </cell>
          <cell r="F75" t="str">
            <v>(in percent of GDP)</v>
          </cell>
        </row>
        <row r="76">
          <cell r="A76" t="str">
            <v>External debt (percent of GDP)</v>
          </cell>
          <cell r="F76">
            <v>15.845647318112697</v>
          </cell>
          <cell r="G76">
            <v>21.241308492553713</v>
          </cell>
          <cell r="H76">
            <v>22.937801936313598</v>
          </cell>
          <cell r="I76">
            <v>25.320421415160531</v>
          </cell>
          <cell r="J76">
            <v>27.439690684826225</v>
          </cell>
        </row>
        <row r="77">
          <cell r="A77" t="str">
            <v>External debt (percent of XGS)</v>
          </cell>
          <cell r="F77">
            <v>28.618837128015468</v>
          </cell>
          <cell r="G77">
            <v>38.235477620630185</v>
          </cell>
          <cell r="H77">
            <v>39.942938750461074</v>
          </cell>
          <cell r="I77">
            <v>44.601862481299989</v>
          </cell>
          <cell r="J77">
            <v>52.186474404750719</v>
          </cell>
        </row>
        <row r="78">
          <cell r="A78" t="str">
            <v>Short-term debt/foreign reserves</v>
          </cell>
          <cell r="F78">
            <v>2.7753292675673595</v>
          </cell>
          <cell r="G78">
            <v>2.1503357867106816</v>
          </cell>
          <cell r="H78">
            <v>4.0943607147050347</v>
          </cell>
          <cell r="I78">
            <v>3.0787575971267636</v>
          </cell>
          <cell r="J78">
            <v>3.8250401981431237</v>
          </cell>
        </row>
        <row r="79">
          <cell r="A79" t="str">
            <v>Debt service (percent of XGS)</v>
          </cell>
          <cell r="F79">
            <v>7.1209833796644544</v>
          </cell>
          <cell r="G79">
            <v>8.9247897887555734</v>
          </cell>
          <cell r="H79">
            <v>8.8092544514307125</v>
          </cell>
          <cell r="I79">
            <v>13.814974948835811</v>
          </cell>
          <cell r="J79">
            <v>8.0403856030630312</v>
          </cell>
        </row>
        <row r="80">
          <cell r="A80" t="str">
            <v>Foreign exchange reserves</v>
          </cell>
        </row>
        <row r="81">
          <cell r="A81" t="str">
            <v xml:space="preserve">    Bank of Slovenia (million of $US)</v>
          </cell>
          <cell r="B81">
            <v>112.1</v>
          </cell>
          <cell r="C81">
            <v>715.54424700000004</v>
          </cell>
          <cell r="D81">
            <v>770.06670099999997</v>
          </cell>
          <cell r="E81">
            <v>1480.1183127679999</v>
          </cell>
          <cell r="F81">
            <v>1801.5880344110001</v>
          </cell>
          <cell r="G81">
            <v>2278.713878215</v>
          </cell>
          <cell r="H81">
            <v>3297.2180373640003</v>
          </cell>
          <cell r="I81">
            <v>3572.8697869120001</v>
          </cell>
          <cell r="J81">
            <v>3058.7913835990003</v>
          </cell>
        </row>
        <row r="82">
          <cell r="A82" t="str">
            <v xml:space="preserve">       (in months of MGNFS)</v>
          </cell>
          <cell r="B82">
            <v>0.28860759493670884</v>
          </cell>
          <cell r="C82">
            <v>1.2388965450103686</v>
          </cell>
          <cell r="D82">
            <v>1.2738100336473501</v>
          </cell>
          <cell r="E82">
            <v>2.1311393902614539</v>
          </cell>
          <cell r="F82">
            <v>2.0105777770772852</v>
          </cell>
          <cell r="G82">
            <v>2.5605623842176852</v>
          </cell>
          <cell r="H82">
            <v>3.7323624453385182</v>
          </cell>
          <cell r="I82">
            <v>3.7559103129613702</v>
          </cell>
          <cell r="J82">
            <v>3.2189365021658931</v>
          </cell>
        </row>
        <row r="83">
          <cell r="A83" t="str">
            <v xml:space="preserve">    Deposit money banks (million of $US)</v>
          </cell>
          <cell r="B83">
            <v>296.60000000000002</v>
          </cell>
          <cell r="C83">
            <v>448.11750699999999</v>
          </cell>
          <cell r="D83">
            <v>796.45774500000005</v>
          </cell>
          <cell r="E83">
            <v>1283.131247153</v>
          </cell>
          <cell r="F83">
            <v>1624.0927389589999</v>
          </cell>
          <cell r="G83">
            <v>1845.397132582</v>
          </cell>
          <cell r="H83">
            <v>1079.688673312</v>
          </cell>
          <cell r="I83">
            <v>1208.5825530969998</v>
          </cell>
          <cell r="J83">
            <v>1056.4228072799999</v>
          </cell>
        </row>
        <row r="84">
          <cell r="A84" t="str">
            <v xml:space="preserve">       (in months of MGNFS)</v>
          </cell>
          <cell r="B84">
            <v>0.76361295859257683</v>
          </cell>
          <cell r="C84">
            <v>0.77587267804692406</v>
          </cell>
          <cell r="D84">
            <v>1.3174649230250806</v>
          </cell>
          <cell r="E84">
            <v>1.8475087566271371</v>
          </cell>
          <cell r="F84">
            <v>1.8124924824620652</v>
          </cell>
          <cell r="G84">
            <v>2.0736497577897364</v>
          </cell>
          <cell r="H84">
            <v>1.2221786400722043</v>
          </cell>
          <cell r="I84">
            <v>1.2704990514545187</v>
          </cell>
          <cell r="J84">
            <v>1.1117325471451507</v>
          </cell>
        </row>
        <row r="85">
          <cell r="A85" t="str">
            <v>Export of GS volume growth (in percent)</v>
          </cell>
          <cell r="D85">
            <v>-1.6201799050405419</v>
          </cell>
          <cell r="E85">
            <v>7.1841639401958313</v>
          </cell>
          <cell r="F85">
            <v>-1.1216352375151617</v>
          </cell>
          <cell r="G85">
            <v>0.98844856873543385</v>
          </cell>
          <cell r="H85">
            <v>10.151424588822721</v>
          </cell>
          <cell r="I85">
            <v>5.7152771621242549</v>
          </cell>
          <cell r="J85">
            <v>-2.2134607262402017</v>
          </cell>
        </row>
        <row r="86">
          <cell r="A86" t="str">
            <v>Import of GS volume growth (in percent)</v>
          </cell>
          <cell r="D86">
            <v>6.2907382114488319</v>
          </cell>
          <cell r="E86">
            <v>10.945801695750923</v>
          </cell>
          <cell r="F86">
            <v>17.26658270129635</v>
          </cell>
          <cell r="G86">
            <v>-1.0537522736061011</v>
          </cell>
          <cell r="H86">
            <v>7.5049560245081581</v>
          </cell>
          <cell r="I86">
            <v>7.6945467075752561</v>
          </cell>
          <cell r="J86">
            <v>2.2180453307570902</v>
          </cell>
        </row>
        <row r="87">
          <cell r="A87" t="str">
            <v>Export of Goods volume growth (in percent)</v>
          </cell>
          <cell r="D87">
            <v>-3.5000000000000004</v>
          </cell>
          <cell r="E87">
            <v>6.1</v>
          </cell>
          <cell r="F87">
            <v>8.4</v>
          </cell>
          <cell r="G87">
            <v>-0.74902234521322386</v>
          </cell>
          <cell r="H87">
            <v>11.741619593577891</v>
          </cell>
          <cell r="I87">
            <v>8.2126641879183957</v>
          </cell>
          <cell r="J87">
            <v>-1.9069119082103958</v>
          </cell>
        </row>
        <row r="88">
          <cell r="A88" t="str">
            <v>Import of Goods volume growth (in percent)</v>
          </cell>
          <cell r="D88">
            <v>8.4867425996502313</v>
          </cell>
          <cell r="E88">
            <v>10.815437698289788</v>
          </cell>
          <cell r="F88">
            <v>16.633405815254278</v>
          </cell>
          <cell r="G88">
            <v>-1.498450588101452</v>
          </cell>
          <cell r="H88">
            <v>9.5930082985176348</v>
          </cell>
          <cell r="I88">
            <v>7.7903677656897985</v>
          </cell>
          <cell r="J88">
            <v>2.8265416526024545</v>
          </cell>
        </row>
        <row r="89">
          <cell r="A89" t="str">
            <v>Tourism receipts (percent change)</v>
          </cell>
          <cell r="B89" t="str">
            <v>...</v>
          </cell>
          <cell r="C89">
            <v>99.098515722801153</v>
          </cell>
          <cell r="D89">
            <v>9.4044850940989022</v>
          </cell>
          <cell r="E89">
            <v>24.370073475799558</v>
          </cell>
          <cell r="F89">
            <v>18.733881540398457</v>
          </cell>
          <cell r="G89">
            <v>14.37057639084891</v>
          </cell>
          <cell r="H89">
            <v>-4.2617148162509721</v>
          </cell>
          <cell r="I89">
            <v>-8.3000685160351075</v>
          </cell>
          <cell r="J89">
            <v>-12.385952693540004</v>
          </cell>
        </row>
        <row r="90">
          <cell r="A90" t="str">
            <v>Change in the terms of trade (percent change)</v>
          </cell>
          <cell r="H90">
            <v>-1.3458695199816018</v>
          </cell>
          <cell r="I90">
            <v>0.11485381029752162</v>
          </cell>
          <cell r="J90">
            <v>-0.44913134707084135</v>
          </cell>
        </row>
        <row r="92">
          <cell r="A92" t="str">
            <v>Gross domestic product (in billions of $US)</v>
          </cell>
          <cell r="B92">
            <v>12.673</v>
          </cell>
          <cell r="C92">
            <v>12.522635010456391</v>
          </cell>
          <cell r="D92">
            <v>12.67303956199223</v>
          </cell>
          <cell r="E92">
            <v>14.385617464618155</v>
          </cell>
          <cell r="F92">
            <v>18.74331758353021</v>
          </cell>
          <cell r="G92">
            <v>18.878309692671394</v>
          </cell>
          <cell r="H92">
            <v>18.205754900118983</v>
          </cell>
          <cell r="I92">
            <v>19.584982092876274</v>
          </cell>
          <cell r="J92">
            <v>20.011158518767299</v>
          </cell>
        </row>
        <row r="95">
          <cell r="A95" t="str">
            <v xml:space="preserve">  Sources:  Bank of Slovenia and staff estimates.</v>
          </cell>
        </row>
      </sheetData>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ectors"/>
      <sheetName val="In WEO"/>
      <sheetName val="F1-reerproj"/>
      <sheetName val="Cash-Flow"/>
      <sheetName val="ControlSheet"/>
      <sheetName val="BOP note"/>
      <sheetName val="Monthly BOP"/>
      <sheetName val="Sustain"/>
      <sheetName val="Demand Im"/>
      <sheetName val="Tempor"/>
      <sheetName val="BOP-Q"/>
      <sheetName val="Sheet1"/>
      <sheetName val="X-M-WS"/>
      <sheetName val="EXPORTS-QA"/>
      <sheetName val="IMPORTS-QA"/>
      <sheetName val="Deflators"/>
      <sheetName val="Services"/>
      <sheetName val="Direct Inv"/>
      <sheetName val="Portfolio"/>
      <sheetName val="Other Inv"/>
      <sheetName val="C-ACC"/>
      <sheetName val="Sstnble CA"/>
      <sheetName val="RESERVES"/>
      <sheetName val="Int. Inv Position"/>
      <sheetName val="Ext. Dbt Stk"/>
      <sheetName val="Ext. Disb"/>
      <sheetName val="Ext. Amrt"/>
      <sheetName val="Ext. Int"/>
      <sheetName val="Ext. Dbt Ser"/>
      <sheetName val="Dbt data-Kyjac"/>
      <sheetName val="CA-finance"/>
      <sheetName val="Debt"/>
      <sheetName val="FISCAL"/>
      <sheetName val="StateGuarantees"/>
      <sheetName val="OUTPUT"/>
      <sheetName val="OUTPUT 2004H1"/>
      <sheetName val="WEO-BOP (old)"/>
      <sheetName val="WEO-BOP"/>
      <sheetName val="WEO-DEBT"/>
      <sheetName val="Vuln."/>
      <sheetName val="SR-Copy"/>
      <sheetName val="SR-Main"/>
      <sheetName val="SR-Medium-term"/>
      <sheetName val="OUT_DSA"/>
      <sheetName val="Out"/>
      <sheetName val="Input M"/>
      <sheetName val="Input Q"/>
      <sheetName val="Input A"/>
      <sheetName val="Trade M"/>
      <sheetName val="Trade Q"/>
      <sheetName val="Momentum"/>
      <sheetName val="charts"/>
      <sheetName val="WEO-TRADE"/>
      <sheetName val="Sheet2"/>
      <sheetName val="Slovak Republic"/>
      <sheetName val="imfpeter2"/>
      <sheetName val="STDebt"/>
      <sheetName val="Chart1"/>
      <sheetName val="Chart2"/>
      <sheetName val="Chart3"/>
      <sheetName val="Chart4"/>
      <sheetName val="In"/>
      <sheetName val="Debt (forecast)"/>
      <sheetName val="Chart5"/>
      <sheetName val="Vulnerability"/>
      <sheetName val="updating"/>
      <sheetName val="Chart_X&amp;M&amp;ca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refreshError="1"/>
      <sheetData sheetId="65"/>
      <sheetData sheetId="66"/>
      <sheetData sheetId="6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Sheet"/>
      <sheetName val="B"/>
      <sheetName val="D"/>
      <sheetName val="C"/>
      <sheetName val="E"/>
      <sheetName val="F"/>
      <sheetName val="ulc-cmponents"/>
      <sheetName val="data transfer EDSS"/>
      <sheetName val="CPI 90"/>
      <sheetName val="transfer"/>
      <sheetName val="Chart1"/>
      <sheetName val="Sheet1"/>
      <sheetName val="Ind. OutputSales"/>
      <sheetName val="H"/>
      <sheetName val="$ wage comp"/>
      <sheetName val="CT_a1"/>
      <sheetName val="CT_a2"/>
      <sheetName val="CT_a3"/>
      <sheetName val="Panel1"/>
      <sheetName val="Chart4"/>
      <sheetName val="Chart3"/>
      <sheetName val="Panel2"/>
      <sheetName val="Ct-ind. prd y on y"/>
      <sheetName val="CT_ reatil y on y"/>
      <sheetName val="Chart SR DATA"/>
      <sheetName val="Panel3"/>
    </sheetNames>
    <sheetDataSet>
      <sheetData sheetId="0"/>
      <sheetData sheetId="1"/>
      <sheetData sheetId="2" refreshError="1">
        <row r="6">
          <cell r="D6" t="str">
            <v>aip25</v>
          </cell>
          <cell r="E6" t="str">
            <v>LWAGE25</v>
          </cell>
          <cell r="F6" t="str">
            <v>LE25</v>
          </cell>
          <cell r="H6" t="str">
            <v>PCPI</v>
          </cell>
          <cell r="L6" t="str">
            <v>aip25sa</v>
          </cell>
          <cell r="N6" t="str">
            <v>LWAGE25sa</v>
          </cell>
          <cell r="S6" t="str">
            <v>PCPIsa</v>
          </cell>
        </row>
        <row r="20">
          <cell r="B20" t="str">
            <v>1990m1</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1">
          <cell r="B51" t="str">
            <v>+</v>
          </cell>
        </row>
        <row r="52">
          <cell r="B52" t="str">
            <v>+</v>
          </cell>
        </row>
        <row r="53">
          <cell r="B53" t="str">
            <v>+</v>
          </cell>
        </row>
        <row r="54">
          <cell r="B54" t="str">
            <v>+</v>
          </cell>
        </row>
        <row r="55">
          <cell r="B55" t="str">
            <v>+</v>
          </cell>
        </row>
        <row r="56">
          <cell r="B56" t="str">
            <v>+</v>
          </cell>
        </row>
        <row r="57">
          <cell r="B57" t="str">
            <v>+</v>
          </cell>
        </row>
        <row r="58">
          <cell r="B58" t="str">
            <v>+</v>
          </cell>
        </row>
        <row r="59">
          <cell r="B59" t="str">
            <v>+</v>
          </cell>
        </row>
        <row r="60">
          <cell r="B60" t="str">
            <v>+</v>
          </cell>
        </row>
        <row r="61">
          <cell r="B61" t="str">
            <v>+</v>
          </cell>
        </row>
        <row r="62">
          <cell r="B62" t="str">
            <v>+</v>
          </cell>
        </row>
        <row r="63">
          <cell r="B63" t="str">
            <v>+</v>
          </cell>
        </row>
        <row r="64">
          <cell r="B64" t="str">
            <v>+</v>
          </cell>
        </row>
        <row r="65">
          <cell r="B65" t="str">
            <v>+</v>
          </cell>
        </row>
        <row r="66">
          <cell r="B66" t="str">
            <v>+</v>
          </cell>
        </row>
        <row r="67">
          <cell r="B67" t="str">
            <v>+</v>
          </cell>
        </row>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20">
          <cell r="B120" t="str">
            <v>+</v>
          </cell>
        </row>
        <row r="121">
          <cell r="B121" t="str">
            <v>+</v>
          </cell>
        </row>
        <row r="122">
          <cell r="B122" t="str">
            <v>+</v>
          </cell>
        </row>
        <row r="123">
          <cell r="B123" t="str">
            <v>+</v>
          </cell>
        </row>
        <row r="124">
          <cell r="B124" t="str">
            <v>+</v>
          </cell>
        </row>
        <row r="125">
          <cell r="B125" t="str">
            <v>+</v>
          </cell>
        </row>
        <row r="126">
          <cell r="B126" t="str">
            <v>+</v>
          </cell>
        </row>
        <row r="127">
          <cell r="B127" t="str">
            <v>+</v>
          </cell>
        </row>
        <row r="128">
          <cell r="B128" t="str">
            <v>+</v>
          </cell>
        </row>
        <row r="129">
          <cell r="B129" t="str">
            <v>+</v>
          </cell>
        </row>
        <row r="130">
          <cell r="B130" t="str">
            <v>+</v>
          </cell>
        </row>
        <row r="131">
          <cell r="B131" t="str">
            <v>+</v>
          </cell>
        </row>
        <row r="132">
          <cell r="B132" t="str">
            <v>+</v>
          </cell>
        </row>
        <row r="133">
          <cell r="B133" t="str">
            <v>+</v>
          </cell>
        </row>
        <row r="134">
          <cell r="B134" t="str">
            <v>+</v>
          </cell>
        </row>
      </sheetData>
      <sheetData sheetId="3"/>
      <sheetData sheetId="4" refreshError="1">
        <row r="6">
          <cell r="C6" t="str">
            <v>LWAGE25R</v>
          </cell>
          <cell r="D6" t="str">
            <v>lpwage25r</v>
          </cell>
          <cell r="H6" t="str">
            <v>LWAGE25Rsa</v>
          </cell>
          <cell r="I6" t="str">
            <v>lpwage25rsa</v>
          </cell>
        </row>
      </sheetData>
      <sheetData sheetId="5" refreshError="1">
        <row r="15">
          <cell r="V15" t="e">
            <v>#DIV/0!</v>
          </cell>
        </row>
        <row r="16">
          <cell r="V16" t="e">
            <v>#DIV/0!</v>
          </cell>
        </row>
        <row r="17">
          <cell r="V17" t="e">
            <v>#DIV/0!</v>
          </cell>
        </row>
        <row r="18">
          <cell r="V18" t="e">
            <v>#DIV/0!</v>
          </cell>
        </row>
        <row r="19">
          <cell r="V19" t="e">
            <v>#DIV/0!</v>
          </cell>
        </row>
        <row r="20">
          <cell r="V20" t="e">
            <v>#DIV/0!</v>
          </cell>
        </row>
        <row r="21">
          <cell r="V21" t="e">
            <v>#DIV/0!</v>
          </cell>
        </row>
        <row r="22">
          <cell r="V22" t="e">
            <v>#DIV/0!</v>
          </cell>
        </row>
        <row r="23">
          <cell r="V23" t="e">
            <v>#DIV/0!</v>
          </cell>
        </row>
        <row r="24">
          <cell r="V24" t="e">
            <v>#DIV/0!</v>
          </cell>
        </row>
        <row r="25">
          <cell r="V25" t="e">
            <v>#DIV/0!</v>
          </cell>
        </row>
        <row r="26">
          <cell r="V26" t="e">
            <v>#DIV/0!</v>
          </cell>
        </row>
        <row r="27">
          <cell r="V27" t="e">
            <v>#DIV/0!</v>
          </cell>
        </row>
        <row r="28">
          <cell r="V28" t="e">
            <v>#DIV/0!</v>
          </cell>
        </row>
        <row r="29">
          <cell r="V29" t="e">
            <v>#DIV/0!</v>
          </cell>
        </row>
        <row r="30">
          <cell r="V30" t="e">
            <v>#DIV/0!</v>
          </cell>
        </row>
        <row r="31">
          <cell r="V31" t="e">
            <v>#DIV/0!</v>
          </cell>
        </row>
        <row r="32">
          <cell r="V32" t="e">
            <v>#DIV/0!</v>
          </cell>
        </row>
        <row r="33">
          <cell r="V33" t="e">
            <v>#DIV/0!</v>
          </cell>
        </row>
        <row r="34">
          <cell r="V34" t="e">
            <v>#DIV/0!</v>
          </cell>
        </row>
        <row r="35">
          <cell r="V35" t="e">
            <v>#DIV/0!</v>
          </cell>
        </row>
        <row r="36">
          <cell r="V36" t="e">
            <v>#DIV/0!</v>
          </cell>
        </row>
        <row r="37">
          <cell r="V37" t="e">
            <v>#DIV/0!</v>
          </cell>
        </row>
        <row r="38">
          <cell r="V38" t="e">
            <v>#DIV/0!</v>
          </cell>
        </row>
        <row r="39">
          <cell r="V39" t="e">
            <v>#DIV/0!</v>
          </cell>
        </row>
        <row r="40">
          <cell r="V40" t="e">
            <v>#DIV/0!</v>
          </cell>
        </row>
        <row r="41">
          <cell r="V41" t="e">
            <v>#DIV/0!</v>
          </cell>
        </row>
        <row r="42">
          <cell r="V42" t="e">
            <v>#DIV/0!</v>
          </cell>
        </row>
        <row r="43">
          <cell r="V43" t="e">
            <v>#DIV/0!</v>
          </cell>
        </row>
        <row r="44">
          <cell r="V44" t="e">
            <v>#DIV/0!</v>
          </cell>
        </row>
        <row r="45">
          <cell r="V45" t="e">
            <v>#DIV/0!</v>
          </cell>
        </row>
        <row r="46">
          <cell r="V46" t="e">
            <v>#DIV/0!</v>
          </cell>
        </row>
        <row r="47">
          <cell r="V47" t="e">
            <v>#DIV/0!</v>
          </cell>
        </row>
        <row r="48">
          <cell r="V48" t="e">
            <v>#DIV/0!</v>
          </cell>
        </row>
        <row r="49">
          <cell r="V49" t="e">
            <v>#DIV/0!</v>
          </cell>
        </row>
        <row r="50">
          <cell r="V50" t="e">
            <v>#DIV/0!</v>
          </cell>
        </row>
        <row r="51">
          <cell r="V51" t="e">
            <v>#DIV/0!</v>
          </cell>
        </row>
        <row r="52">
          <cell r="V52" t="e">
            <v>#DIV/0!</v>
          </cell>
        </row>
        <row r="53">
          <cell r="V53" t="e">
            <v>#DIV/0!</v>
          </cell>
        </row>
        <row r="54">
          <cell r="V54" t="e">
            <v>#DIV/0!</v>
          </cell>
        </row>
        <row r="55">
          <cell r="V55" t="e">
            <v>#DIV/0!</v>
          </cell>
        </row>
        <row r="56">
          <cell r="V56" t="e">
            <v>#DIV/0!</v>
          </cell>
        </row>
        <row r="57">
          <cell r="V57" t="e">
            <v>#DIV/0!</v>
          </cell>
        </row>
        <row r="58">
          <cell r="V58" t="e">
            <v>#DIV/0!</v>
          </cell>
        </row>
        <row r="59">
          <cell r="V59" t="e">
            <v>#DIV/0!</v>
          </cell>
        </row>
        <row r="60">
          <cell r="V60" t="e">
            <v>#DIV/0!</v>
          </cell>
        </row>
        <row r="61">
          <cell r="V61" t="e">
            <v>#DIV/0!</v>
          </cell>
        </row>
        <row r="62">
          <cell r="V62" t="e">
            <v>#DIV/0!</v>
          </cell>
        </row>
        <row r="63">
          <cell r="V63" t="e">
            <v>#DIV/0!</v>
          </cell>
        </row>
        <row r="64">
          <cell r="V64" t="e">
            <v>#DIV/0!</v>
          </cell>
        </row>
        <row r="65">
          <cell r="V65" t="e">
            <v>#DIV/0!</v>
          </cell>
        </row>
        <row r="66">
          <cell r="V66" t="e">
            <v>#DIV/0!</v>
          </cell>
        </row>
        <row r="67">
          <cell r="V67" t="e">
            <v>#DIV/0!</v>
          </cell>
        </row>
        <row r="68">
          <cell r="V68" t="e">
            <v>#DIV/0!</v>
          </cell>
        </row>
        <row r="69">
          <cell r="V69" t="e">
            <v>#DIV/0!</v>
          </cell>
        </row>
        <row r="70">
          <cell r="V70" t="e">
            <v>#DIV/0!</v>
          </cell>
        </row>
        <row r="71">
          <cell r="V71" t="e">
            <v>#DIV/0!</v>
          </cell>
        </row>
        <row r="72">
          <cell r="V72" t="e">
            <v>#DIV/0!</v>
          </cell>
        </row>
        <row r="73">
          <cell r="V73" t="e">
            <v>#DIV/0!</v>
          </cell>
        </row>
        <row r="74">
          <cell r="V74" t="e">
            <v>#DIV/0!</v>
          </cell>
        </row>
        <row r="75">
          <cell r="V75" t="e">
            <v>#DIV/0!</v>
          </cell>
        </row>
        <row r="76">
          <cell r="V76" t="e">
            <v>#DIV/0!</v>
          </cell>
        </row>
        <row r="77">
          <cell r="V77" t="e">
            <v>#DIV/0!</v>
          </cell>
        </row>
        <row r="78">
          <cell r="V78" t="e">
            <v>#DIV/0!</v>
          </cell>
        </row>
        <row r="79">
          <cell r="V79" t="e">
            <v>#DIV/0!</v>
          </cell>
        </row>
        <row r="80">
          <cell r="V80" t="e">
            <v>#DIV/0!</v>
          </cell>
        </row>
        <row r="81">
          <cell r="V81" t="e">
            <v>#DIV/0!</v>
          </cell>
        </row>
        <row r="82">
          <cell r="V82" t="e">
            <v>#DIV/0!</v>
          </cell>
        </row>
        <row r="83">
          <cell r="V83" t="e">
            <v>#DIV/0!</v>
          </cell>
        </row>
        <row r="84">
          <cell r="V84" t="e">
            <v>#DIV/0!</v>
          </cell>
        </row>
        <row r="85">
          <cell r="V85" t="e">
            <v>#DIV/0!</v>
          </cell>
        </row>
        <row r="86">
          <cell r="V86" t="e">
            <v>#DIV/0!</v>
          </cell>
        </row>
        <row r="87">
          <cell r="V87" t="e">
            <v>#DIV/0!</v>
          </cell>
        </row>
        <row r="88">
          <cell r="V88" t="e">
            <v>#DIV/0!</v>
          </cell>
        </row>
        <row r="89">
          <cell r="V89" t="e">
            <v>#DIV/0!</v>
          </cell>
        </row>
        <row r="90">
          <cell r="V90" t="e">
            <v>#DIV/0!</v>
          </cell>
        </row>
        <row r="91">
          <cell r="V91" t="e">
            <v>#DIV/0!</v>
          </cell>
        </row>
        <row r="92">
          <cell r="V92" t="e">
            <v>#DIV/0!</v>
          </cell>
        </row>
        <row r="93">
          <cell r="V93" t="e">
            <v>#DIV/0!</v>
          </cell>
        </row>
        <row r="94">
          <cell r="V94" t="e">
            <v>#DIV/0!</v>
          </cell>
        </row>
        <row r="95">
          <cell r="V95" t="e">
            <v>#DIV/0!</v>
          </cell>
        </row>
        <row r="96">
          <cell r="V96" t="e">
            <v>#DIV/0!</v>
          </cell>
        </row>
        <row r="97">
          <cell r="V97">
            <v>168.17416629993104</v>
          </cell>
        </row>
        <row r="98">
          <cell r="V98">
            <v>159.84742361815643</v>
          </cell>
        </row>
      </sheetData>
      <sheetData sheetId="6"/>
      <sheetData sheetId="7"/>
      <sheetData sheetId="8"/>
      <sheetData sheetId="9"/>
      <sheetData sheetId="10" refreshError="1">
        <row r="1">
          <cell r="C1" t="str">
            <v>pcpi.m</v>
          </cell>
          <cell r="D1" t="str">
            <v>Pwpi.m</v>
          </cell>
          <cell r="E1" t="str">
            <v>INDPROD</v>
          </cell>
          <cell r="F1" t="str">
            <v>EMPI</v>
          </cell>
          <cell r="G1" t="str">
            <v>labprod</v>
          </cell>
          <cell r="H1" t="str">
            <v>rwagep</v>
          </cell>
          <cell r="I1" t="str">
            <v>rwagec</v>
          </cell>
          <cell r="J1" t="str">
            <v>corulc</v>
          </cell>
          <cell r="K1" t="str">
            <v>produlc</v>
          </cell>
          <cell r="L1" t="str">
            <v>$ulccr</v>
          </cell>
          <cell r="M1" t="str">
            <v>Rulc$</v>
          </cell>
          <cell r="N1" t="str">
            <v>$NULCG6</v>
          </cell>
        </row>
        <row r="9">
          <cell r="A9" t="str">
            <v>1990m1</v>
          </cell>
        </row>
        <row r="10">
          <cell r="A10" t="str">
            <v>+</v>
          </cell>
        </row>
        <row r="11">
          <cell r="A11" t="str">
            <v>+</v>
          </cell>
        </row>
        <row r="12">
          <cell r="A12" t="str">
            <v>+</v>
          </cell>
        </row>
        <row r="13">
          <cell r="A13" t="str">
            <v>+</v>
          </cell>
        </row>
        <row r="14">
          <cell r="A14" t="str">
            <v>+</v>
          </cell>
        </row>
        <row r="15">
          <cell r="A15" t="str">
            <v>+</v>
          </cell>
        </row>
        <row r="16">
          <cell r="A16" t="str">
            <v>+</v>
          </cell>
        </row>
        <row r="17">
          <cell r="A17" t="str">
            <v>+</v>
          </cell>
        </row>
        <row r="18">
          <cell r="A18" t="str">
            <v>+</v>
          </cell>
        </row>
        <row r="19">
          <cell r="A19" t="str">
            <v>+</v>
          </cell>
        </row>
        <row r="20">
          <cell r="A20" t="str">
            <v>+</v>
          </cell>
        </row>
        <row r="21">
          <cell r="A21" t="str">
            <v>+</v>
          </cell>
        </row>
        <row r="22">
          <cell r="A22" t="str">
            <v>+</v>
          </cell>
        </row>
        <row r="23">
          <cell r="A23" t="str">
            <v>+</v>
          </cell>
        </row>
        <row r="24">
          <cell r="A24" t="str">
            <v>+</v>
          </cell>
        </row>
        <row r="25">
          <cell r="A25" t="str">
            <v>+</v>
          </cell>
        </row>
        <row r="26">
          <cell r="A26" t="str">
            <v>+</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row r="51">
          <cell r="A51" t="str">
            <v>+</v>
          </cell>
        </row>
        <row r="52">
          <cell r="A52" t="str">
            <v>+</v>
          </cell>
        </row>
        <row r="53">
          <cell r="A53" t="str">
            <v>+</v>
          </cell>
        </row>
        <row r="54">
          <cell r="A54" t="str">
            <v>+</v>
          </cell>
        </row>
        <row r="55">
          <cell r="A55" t="str">
            <v>+</v>
          </cell>
        </row>
        <row r="56">
          <cell r="A56" t="str">
            <v>+</v>
          </cell>
        </row>
        <row r="57">
          <cell r="A57" t="str">
            <v>+</v>
          </cell>
        </row>
        <row r="58">
          <cell r="A58" t="str">
            <v>+</v>
          </cell>
        </row>
        <row r="59">
          <cell r="A59" t="str">
            <v>+</v>
          </cell>
        </row>
        <row r="60">
          <cell r="A60" t="str">
            <v>+</v>
          </cell>
        </row>
        <row r="61">
          <cell r="A61" t="str">
            <v>+</v>
          </cell>
        </row>
        <row r="62">
          <cell r="A62" t="str">
            <v>+</v>
          </cell>
        </row>
        <row r="63">
          <cell r="A63" t="str">
            <v>+</v>
          </cell>
        </row>
        <row r="64">
          <cell r="A64" t="str">
            <v>+</v>
          </cell>
        </row>
        <row r="65">
          <cell r="A65" t="str">
            <v>+</v>
          </cell>
        </row>
        <row r="66">
          <cell r="A66" t="str">
            <v>+</v>
          </cell>
        </row>
        <row r="67">
          <cell r="A67" t="str">
            <v>+</v>
          </cell>
        </row>
        <row r="68">
          <cell r="A68" t="str">
            <v>+</v>
          </cell>
        </row>
        <row r="69">
          <cell r="A69" t="str">
            <v>+</v>
          </cell>
        </row>
        <row r="70">
          <cell r="A70" t="str">
            <v>+</v>
          </cell>
        </row>
        <row r="71">
          <cell r="A71" t="str">
            <v>+</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sheetData>
      <sheetData sheetId="11" refreshError="1"/>
      <sheetData sheetId="12"/>
      <sheetData sheetId="13"/>
      <sheetData sheetId="14"/>
      <sheetData sheetId="15"/>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monthly"/>
      <sheetName val="ControlSheet"/>
      <sheetName val="Interest rate - monthly"/>
      <sheetName val="EER - monthly"/>
      <sheetName val="Chart2"/>
      <sheetName val="FIGURE 1"/>
      <sheetName val="daily calculations"/>
      <sheetName val="daily - nominal, 10-yr"/>
      <sheetName val="daily - 3 month "/>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s>
    <sheetDataSet>
      <sheetData sheetId="0" refreshError="1"/>
      <sheetData sheetId="1" refreshError="1">
        <row r="20">
          <cell r="A20" t="str">
            <v>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Raw Data"/>
      <sheetName val="i-rates"/>
      <sheetName val="i-REER"/>
      <sheetName val="wages"/>
      <sheetName val="outfore"/>
      <sheetName val="watchdog"/>
      <sheetName val="watch-gh"/>
      <sheetName val="inf proj"/>
      <sheetName val="reer.gh"/>
      <sheetName val="dirt-trade"/>
      <sheetName val="Mtarget"/>
      <sheetName val="A Current Data"/>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and product ULC "/>
      <sheetName val="relative ULC my calc"/>
      <sheetName val="ControlSheet"/>
      <sheetName val="ULC my calc."/>
      <sheetName val="Comparative REER"/>
      <sheetName val="SIT_EUR"/>
      <sheetName val="REER-breakdown"/>
      <sheetName val="REER"/>
      <sheetName val="Export market shares"/>
      <sheetName val="trading partners"/>
      <sheetName val="ULC (IMAD)"/>
      <sheetName val="nominal exports"/>
      <sheetName val="Chart2"/>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ientov"/>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3"/>
      <sheetName val="6"/>
      <sheetName val="10"/>
      <sheetName val="2"/>
      <sheetName val="12"/>
      <sheetName val="D13"/>
      <sheetName val="Data1"/>
      <sheetName val="6old"/>
      <sheetName val="2old"/>
      <sheetName val="D6"/>
      <sheetName val="5old"/>
      <sheetName val="5 (Ch1)"/>
      <sheetName val="13old"/>
      <sheetName val="13old (Ch1)"/>
      <sheetName val="13old (Ch2)"/>
      <sheetName val="Fig1"/>
      <sheetName val="Fig2"/>
      <sheetName val="Fig3"/>
      <sheetName val="Fig4"/>
      <sheetName val="Fig5"/>
      <sheetName val="12old"/>
      <sheetName val="Fig6"/>
      <sheetName val="Fig7"/>
      <sheetName val="Fig8"/>
      <sheetName val="Fig9"/>
      <sheetName val="Fig10"/>
      <sheetName val="MonSur"/>
      <sheetName val="Data23"/>
      <sheetName val="Data4"/>
      <sheetName val="Data5"/>
      <sheetName val="Data6"/>
      <sheetName val="Data7"/>
      <sheetName val="Data8-10"/>
      <sheetName val="Haver"/>
      <sheetName val="DataA"/>
      <sheetName val="ControlSheet"/>
      <sheetName val="5"/>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2">
          <cell r="A2" t="str">
            <v>199801 *M</v>
          </cell>
          <cell r="B2" t="str">
            <v>P961HOEF@EUROSTAT</v>
          </cell>
          <cell r="C2" t="str">
            <v>N961PCI@EMERGECW</v>
          </cell>
          <cell r="E2" t="str">
            <v>P9610040@EUROSTAT</v>
          </cell>
          <cell r="F2" t="str">
            <v>P9610050@EUROSTAT</v>
          </cell>
          <cell r="G2" t="str">
            <v>P9610080@EUROSTAT</v>
          </cell>
          <cell r="H2" t="str">
            <v>P9610060@EUROSTAT</v>
          </cell>
          <cell r="J2" t="str">
            <v>P998H11@EUROSTAT</v>
          </cell>
          <cell r="K2" t="str">
            <v>P998HOE@EUROSTAT</v>
          </cell>
        </row>
        <row r="3">
          <cell r="A3" t="str">
            <v>.DESC</v>
          </cell>
          <cell r="B3" t="str">
            <v xml:space="preserve">Slovenia: HICP: Total excl Energy, Food, Alcohol, Tobacco (NSA, 1996=100) </v>
          </cell>
          <cell r="C3" t="str">
            <v xml:space="preserve">Slovenia: Consumer Price Index: Total Goods (NSA, 2000=100) </v>
          </cell>
          <cell r="E3" t="str">
            <v xml:space="preserve">Slovenia: PPI: Intermediate Goods (NSA, 2000=100) </v>
          </cell>
          <cell r="F3" t="str">
            <v xml:space="preserve">Slovenia: PPI: Capital Goods (NSA, 2000=100) </v>
          </cell>
          <cell r="G3" t="str">
            <v xml:space="preserve">Slovenia: PPI: Consumer Goods (NSA, 2000=100) </v>
          </cell>
          <cell r="H3" t="str">
            <v xml:space="preserve">Slovenia: PPI: Durable Consumer Goods (NSA, 2000=100) </v>
          </cell>
          <cell r="J3" t="str">
            <v xml:space="preserve">EU 15: EICP: Food (NSA, 1996=100) </v>
          </cell>
          <cell r="K3" t="str">
            <v xml:space="preserve">EU 15: EICP: Total excluding Energy (NSA, 1996=100) </v>
          </cell>
        </row>
        <row r="4">
          <cell r="A4" t="str">
            <v>.T1</v>
          </cell>
          <cell r="B4" t="str">
            <v>Jan-2000</v>
          </cell>
          <cell r="C4" t="str">
            <v>Jan-1992</v>
          </cell>
          <cell r="E4" t="str">
            <v>Jan-1997</v>
          </cell>
          <cell r="F4" t="str">
            <v>Jan-1997</v>
          </cell>
          <cell r="G4" t="str">
            <v>Jan-1997</v>
          </cell>
          <cell r="H4" t="str">
            <v>Jan-1997</v>
          </cell>
          <cell r="J4" t="str">
            <v>Jan-1995</v>
          </cell>
          <cell r="K4" t="str">
            <v>Jan-1990</v>
          </cell>
        </row>
        <row r="5">
          <cell r="A5" t="str">
            <v>.TN</v>
          </cell>
          <cell r="B5" t="str">
            <v>Dec-2005</v>
          </cell>
          <cell r="C5" t="str">
            <v>Dec-2005</v>
          </cell>
          <cell r="E5" t="str">
            <v>Dec-2005</v>
          </cell>
          <cell r="F5" t="str">
            <v>Dec-2005</v>
          </cell>
          <cell r="G5" t="str">
            <v>Dec-2005</v>
          </cell>
          <cell r="H5" t="str">
            <v>Dec-2005</v>
          </cell>
          <cell r="J5" t="str">
            <v>Dec-2005</v>
          </cell>
          <cell r="K5" t="str">
            <v>Dec-2005</v>
          </cell>
        </row>
        <row r="6">
          <cell r="A6" t="str">
            <v>.SOURCE</v>
          </cell>
          <cell r="B6" t="str">
            <v>Eurostat</v>
          </cell>
          <cell r="C6" t="str">
            <v>SORS</v>
          </cell>
          <cell r="E6" t="str">
            <v>Eurostat</v>
          </cell>
          <cell r="F6" t="str">
            <v>Eurostat</v>
          </cell>
          <cell r="G6" t="str">
            <v>Eurostat</v>
          </cell>
          <cell r="H6" t="str">
            <v>Eurostat</v>
          </cell>
          <cell r="J6" t="str">
            <v>Eurostat</v>
          </cell>
          <cell r="K6" t="str">
            <v>Eurostat</v>
          </cell>
        </row>
        <row r="7">
          <cell r="A7" t="str">
            <v>.LSOURCE</v>
          </cell>
          <cell r="B7" t="str">
            <v>Statistical Office of the European Communities</v>
          </cell>
          <cell r="C7" t="str">
            <v>Statistical Office of the Republic of Slovenia</v>
          </cell>
          <cell r="E7" t="str">
            <v>Statistical Office of the European Communities</v>
          </cell>
          <cell r="F7" t="str">
            <v>Statistical Office of the European Communities</v>
          </cell>
          <cell r="G7" t="str">
            <v>Statistical Office of the European Communities</v>
          </cell>
          <cell r="H7" t="str">
            <v>Statistical Office of the European Communities</v>
          </cell>
          <cell r="J7" t="str">
            <v>Statistical Office of the European Communities</v>
          </cell>
          <cell r="K7" t="str">
            <v>Statistical Office of the European Communities</v>
          </cell>
        </row>
        <row r="8">
          <cell r="A8" t="str">
            <v>.DTLM</v>
          </cell>
          <cell r="B8" t="str">
            <v>Jan 19 05:17:00 2006</v>
          </cell>
          <cell r="C8" t="str">
            <v>Dec 30 14:55:00 2005</v>
          </cell>
          <cell r="E8" t="str">
            <v>Jan 12 09:49:00 2006</v>
          </cell>
          <cell r="F8" t="str">
            <v>Jan 12 09:49:00 2006</v>
          </cell>
          <cell r="G8" t="str">
            <v>Jan 12 09:49:00 2006</v>
          </cell>
          <cell r="H8" t="str">
            <v>Jan 12 09:49:00 2006</v>
          </cell>
          <cell r="J8" t="str">
            <v>Jan 19 05:17:00 2006</v>
          </cell>
          <cell r="K8" t="str">
            <v>Jan 19 05:17:00 2006</v>
          </cell>
        </row>
      </sheetData>
      <sheetData sheetId="35"/>
      <sheetData sheetId="36"/>
      <sheetData sheetId="3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P"/>
      <sheetName val="LS"/>
      <sheetName val="ZPIZ"/>
      <sheetName val="ZZZS"/>
      <sheetName val="Contents"/>
      <sheetName val="weoA"/>
    </sheetNames>
    <sheetDataSet>
      <sheetData sheetId="0"/>
      <sheetData sheetId="1" refreshError="1">
        <row r="1">
          <cell r="B1" t="str">
            <v>OCENA 1-12/2000</v>
          </cell>
        </row>
        <row r="2">
          <cell r="A2">
            <v>7000</v>
          </cell>
          <cell r="B2">
            <v>168084529.20554003</v>
          </cell>
        </row>
        <row r="3">
          <cell r="A3">
            <v>7001</v>
          </cell>
          <cell r="B3">
            <v>51311257.489250004</v>
          </cell>
        </row>
        <row r="4">
          <cell r="A4">
            <v>7002</v>
          </cell>
          <cell r="B4">
            <v>0</v>
          </cell>
        </row>
        <row r="5">
          <cell r="A5">
            <v>7010</v>
          </cell>
          <cell r="B5">
            <v>3718498.10984</v>
          </cell>
        </row>
        <row r="6">
          <cell r="A6">
            <v>7011</v>
          </cell>
          <cell r="B6">
            <v>2402270.01865</v>
          </cell>
        </row>
        <row r="7">
          <cell r="A7">
            <v>7012</v>
          </cell>
          <cell r="B7">
            <v>367275.22435999999</v>
          </cell>
        </row>
        <row r="8">
          <cell r="A8">
            <v>7013</v>
          </cell>
          <cell r="B8">
            <v>32451.976910000001</v>
          </cell>
        </row>
        <row r="9">
          <cell r="A9">
            <v>7020</v>
          </cell>
          <cell r="B9">
            <v>63222378.782150008</v>
          </cell>
        </row>
        <row r="10">
          <cell r="A10">
            <v>7021</v>
          </cell>
          <cell r="B10">
            <v>4376234.4516700003</v>
          </cell>
        </row>
        <row r="11">
          <cell r="A11">
            <v>7030</v>
          </cell>
          <cell r="B11">
            <v>0</v>
          </cell>
        </row>
        <row r="12">
          <cell r="A12">
            <v>7031</v>
          </cell>
          <cell r="B12">
            <v>0</v>
          </cell>
        </row>
        <row r="13">
          <cell r="A13">
            <v>7032</v>
          </cell>
          <cell r="B13">
            <v>0</v>
          </cell>
        </row>
        <row r="14">
          <cell r="A14">
            <v>7033</v>
          </cell>
          <cell r="B14">
            <v>1042708.3703600002</v>
          </cell>
        </row>
        <row r="15">
          <cell r="A15">
            <v>7040</v>
          </cell>
          <cell r="B15">
            <v>410803414.13252002</v>
          </cell>
        </row>
        <row r="16">
          <cell r="A16">
            <v>7041</v>
          </cell>
          <cell r="B16">
            <v>7905257.0202599987</v>
          </cell>
        </row>
        <row r="17">
          <cell r="A17">
            <v>7042</v>
          </cell>
          <cell r="B17">
            <v>135415367.11741999</v>
          </cell>
        </row>
        <row r="18">
          <cell r="A18">
            <v>7043</v>
          </cell>
          <cell r="B18">
            <v>0</v>
          </cell>
        </row>
        <row r="19">
          <cell r="A19">
            <v>7044</v>
          </cell>
          <cell r="B19">
            <v>15626748.317160001</v>
          </cell>
        </row>
        <row r="20">
          <cell r="A20">
            <v>7045</v>
          </cell>
          <cell r="B20">
            <v>0</v>
          </cell>
        </row>
        <row r="21">
          <cell r="A21">
            <v>7046</v>
          </cell>
          <cell r="B21">
            <v>16306971.605929997</v>
          </cell>
        </row>
        <row r="22">
          <cell r="A22">
            <v>7047</v>
          </cell>
          <cell r="B22">
            <v>4969588.7784500001</v>
          </cell>
        </row>
        <row r="23">
          <cell r="A23">
            <v>7048</v>
          </cell>
          <cell r="B23">
            <v>4695543.0908599999</v>
          </cell>
        </row>
        <row r="24">
          <cell r="A24">
            <v>7050</v>
          </cell>
          <cell r="B24">
            <v>36038259.703370005</v>
          </cell>
        </row>
        <row r="25">
          <cell r="A25">
            <v>7051</v>
          </cell>
          <cell r="B25">
            <v>2189516.54427</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233292.22389000002</v>
          </cell>
        </row>
        <row r="32">
          <cell r="A32">
            <v>7100</v>
          </cell>
          <cell r="B32">
            <v>348013.67935000005</v>
          </cell>
        </row>
        <row r="33">
          <cell r="A33">
            <v>7101</v>
          </cell>
          <cell r="B33">
            <v>3898190.3339399993</v>
          </cell>
        </row>
        <row r="34">
          <cell r="A34">
            <v>7102</v>
          </cell>
          <cell r="B34">
            <v>5643306.3510999996</v>
          </cell>
        </row>
        <row r="35">
          <cell r="A35">
            <v>7103</v>
          </cell>
          <cell r="B35">
            <v>4034567.8938899999</v>
          </cell>
        </row>
        <row r="36">
          <cell r="A36">
            <v>7110</v>
          </cell>
          <cell r="B36">
            <v>7509924.1503799995</v>
          </cell>
        </row>
        <row r="37">
          <cell r="A37">
            <v>7111</v>
          </cell>
          <cell r="B37">
            <v>11702546.51761</v>
          </cell>
        </row>
        <row r="38">
          <cell r="A38">
            <v>7120</v>
          </cell>
          <cell r="B38">
            <v>7230942.1754399994</v>
          </cell>
        </row>
        <row r="39">
          <cell r="A39">
            <v>7130</v>
          </cell>
          <cell r="B39">
            <v>4970409.2226000009</v>
          </cell>
        </row>
        <row r="40">
          <cell r="A40">
            <v>7140</v>
          </cell>
          <cell r="B40">
            <v>0</v>
          </cell>
        </row>
        <row r="41">
          <cell r="A41">
            <v>7141</v>
          </cell>
          <cell r="B41">
            <v>8421207.292510001</v>
          </cell>
        </row>
        <row r="42">
          <cell r="A42">
            <v>7200</v>
          </cell>
          <cell r="B42">
            <v>427839.62583000003</v>
          </cell>
        </row>
        <row r="43">
          <cell r="A43">
            <v>7201</v>
          </cell>
          <cell r="B43">
            <v>54152.870699999999</v>
          </cell>
        </row>
        <row r="44">
          <cell r="A44">
            <v>7202</v>
          </cell>
          <cell r="B44">
            <v>9942.1666999999998</v>
          </cell>
        </row>
        <row r="45">
          <cell r="A45">
            <v>7203</v>
          </cell>
          <cell r="B45">
            <v>0</v>
          </cell>
        </row>
        <row r="46">
          <cell r="A46">
            <v>7210</v>
          </cell>
          <cell r="B46">
            <v>0</v>
          </cell>
        </row>
        <row r="47">
          <cell r="A47">
            <v>7211</v>
          </cell>
          <cell r="B47">
            <v>0</v>
          </cell>
        </row>
        <row r="48">
          <cell r="A48">
            <v>7220</v>
          </cell>
          <cell r="B48">
            <v>3897.0179999999996</v>
          </cell>
        </row>
        <row r="49">
          <cell r="A49">
            <v>7221</v>
          </cell>
          <cell r="B49">
            <v>1318.8565000000001</v>
          </cell>
        </row>
        <row r="50">
          <cell r="A50">
            <v>7222</v>
          </cell>
          <cell r="B50">
            <v>0</v>
          </cell>
        </row>
        <row r="51">
          <cell r="A51">
            <v>7300</v>
          </cell>
          <cell r="B51">
            <v>7205.71144</v>
          </cell>
        </row>
        <row r="52">
          <cell r="A52">
            <v>7301</v>
          </cell>
          <cell r="B52">
            <v>0</v>
          </cell>
        </row>
        <row r="53">
          <cell r="A53">
            <v>7310</v>
          </cell>
          <cell r="B53">
            <v>5744357.5786700007</v>
          </cell>
        </row>
        <row r="54">
          <cell r="A54">
            <v>7311</v>
          </cell>
          <cell r="B54">
            <v>1457529.1908799999</v>
          </cell>
        </row>
        <row r="55">
          <cell r="A55">
            <v>7400</v>
          </cell>
          <cell r="B55">
            <v>0</v>
          </cell>
        </row>
        <row r="56">
          <cell r="A56">
            <v>7401</v>
          </cell>
          <cell r="B56">
            <v>0</v>
          </cell>
        </row>
        <row r="57">
          <cell r="A57">
            <v>7402</v>
          </cell>
          <cell r="B57">
            <v>0</v>
          </cell>
        </row>
        <row r="58">
          <cell r="A58">
            <v>7403</v>
          </cell>
          <cell r="B58">
            <v>0</v>
          </cell>
        </row>
        <row r="59">
          <cell r="A59">
            <v>4000</v>
          </cell>
          <cell r="B59">
            <v>97265346.111592188</v>
          </cell>
        </row>
        <row r="60">
          <cell r="A60">
            <v>4001</v>
          </cell>
          <cell r="B60">
            <v>3738295.1632000054</v>
          </cell>
        </row>
        <row r="61">
          <cell r="A61">
            <v>4002</v>
          </cell>
          <cell r="B61">
            <v>8621803.1542800032</v>
          </cell>
        </row>
        <row r="62">
          <cell r="A62">
            <v>4003</v>
          </cell>
          <cell r="B62">
            <v>2505608.2352599995</v>
          </cell>
        </row>
        <row r="63">
          <cell r="A63">
            <v>4004</v>
          </cell>
          <cell r="B63">
            <v>1663987.4132099997</v>
          </cell>
        </row>
        <row r="64">
          <cell r="A64">
            <v>4005</v>
          </cell>
          <cell r="B64">
            <v>15717.282799999999</v>
          </cell>
        </row>
        <row r="65">
          <cell r="A65">
            <v>4009</v>
          </cell>
          <cell r="B65">
            <v>696560.35642000008</v>
          </cell>
        </row>
        <row r="66">
          <cell r="A66">
            <v>4010</v>
          </cell>
          <cell r="B66">
            <v>11582981.567600001</v>
          </cell>
        </row>
        <row r="67">
          <cell r="A67">
            <v>4011</v>
          </cell>
          <cell r="B67">
            <v>6851838.3412179993</v>
          </cell>
        </row>
        <row r="68">
          <cell r="A68">
            <v>4012</v>
          </cell>
          <cell r="B68">
            <v>59612.367040000005</v>
          </cell>
        </row>
        <row r="69">
          <cell r="A69">
            <v>4013</v>
          </cell>
          <cell r="B69">
            <v>99423.557805000048</v>
          </cell>
        </row>
        <row r="70">
          <cell r="A70">
            <v>4020</v>
          </cell>
          <cell r="B70">
            <v>15745112.736810001</v>
          </cell>
        </row>
        <row r="71">
          <cell r="A71">
            <v>4021</v>
          </cell>
          <cell r="B71">
            <v>15896077.584850002</v>
          </cell>
        </row>
        <row r="72">
          <cell r="A72">
            <v>4022</v>
          </cell>
          <cell r="B72">
            <v>7681812.7632100005</v>
          </cell>
        </row>
        <row r="73">
          <cell r="A73">
            <v>4023</v>
          </cell>
          <cell r="B73">
            <v>4621042.6945999991</v>
          </cell>
        </row>
        <row r="74">
          <cell r="A74">
            <v>4024</v>
          </cell>
          <cell r="B74">
            <v>3241847.53039</v>
          </cell>
        </row>
        <row r="75">
          <cell r="A75">
            <v>4025</v>
          </cell>
          <cell r="B75">
            <v>22645712.80446</v>
          </cell>
        </row>
        <row r="76">
          <cell r="A76">
            <v>4026</v>
          </cell>
          <cell r="B76">
            <v>8688795.5853899997</v>
          </cell>
        </row>
        <row r="77">
          <cell r="A77">
            <v>4027</v>
          </cell>
          <cell r="B77">
            <v>2822162.7418900002</v>
          </cell>
        </row>
        <row r="78">
          <cell r="A78">
            <v>4029</v>
          </cell>
          <cell r="B78">
            <v>24513140.981079999</v>
          </cell>
        </row>
        <row r="79">
          <cell r="A79">
            <v>4030</v>
          </cell>
          <cell r="B79">
            <v>0</v>
          </cell>
        </row>
        <row r="80">
          <cell r="A80">
            <v>4031</v>
          </cell>
          <cell r="B80">
            <v>5532638.7062299997</v>
          </cell>
        </row>
        <row r="81">
          <cell r="A81">
            <v>4032</v>
          </cell>
          <cell r="B81">
            <v>0</v>
          </cell>
        </row>
        <row r="82">
          <cell r="A82">
            <v>4033</v>
          </cell>
          <cell r="B82">
            <v>3981.3971099999999</v>
          </cell>
        </row>
        <row r="83">
          <cell r="A83">
            <v>4034</v>
          </cell>
          <cell r="B83">
            <v>28758016.435799994</v>
          </cell>
        </row>
        <row r="84">
          <cell r="A84">
            <v>4040</v>
          </cell>
          <cell r="B84">
            <v>4422376.7713299999</v>
          </cell>
        </row>
        <row r="85">
          <cell r="A85">
            <v>4041</v>
          </cell>
          <cell r="B85">
            <v>764984.14835000003</v>
          </cell>
        </row>
        <row r="86">
          <cell r="A86">
            <v>4042</v>
          </cell>
          <cell r="B86">
            <v>3838504.3075500005</v>
          </cell>
        </row>
        <row r="87">
          <cell r="A87">
            <v>4043</v>
          </cell>
          <cell r="B87">
            <v>12027624.75</v>
          </cell>
        </row>
        <row r="88">
          <cell r="A88">
            <v>4044</v>
          </cell>
          <cell r="B88" t="str">
            <v xml:space="preserve"> </v>
          </cell>
        </row>
        <row r="89">
          <cell r="A89">
            <v>4090</v>
          </cell>
          <cell r="B89">
            <v>0</v>
          </cell>
        </row>
        <row r="90">
          <cell r="A90">
            <v>4091</v>
          </cell>
          <cell r="B90">
            <v>9828170.2368199993</v>
          </cell>
        </row>
        <row r="91">
          <cell r="A91">
            <v>4092</v>
          </cell>
          <cell r="B91">
            <v>0</v>
          </cell>
        </row>
        <row r="92">
          <cell r="A92">
            <v>4100</v>
          </cell>
          <cell r="B92">
            <v>15001229.34317</v>
          </cell>
        </row>
        <row r="93">
          <cell r="A93">
            <v>4101</v>
          </cell>
          <cell r="B93">
            <v>0</v>
          </cell>
        </row>
        <row r="94">
          <cell r="A94">
            <v>4102</v>
          </cell>
          <cell r="B94">
            <v>35730902.330730006</v>
          </cell>
        </row>
        <row r="95">
          <cell r="A95">
            <v>4110</v>
          </cell>
          <cell r="B95">
            <v>24149653.021240003</v>
          </cell>
        </row>
        <row r="96">
          <cell r="A96">
            <v>4111</v>
          </cell>
          <cell r="B96">
            <v>73786959.816789985</v>
          </cell>
        </row>
        <row r="97">
          <cell r="A97">
            <v>4112</v>
          </cell>
          <cell r="B97">
            <v>14820498.684629999</v>
          </cell>
        </row>
        <row r="98">
          <cell r="A98">
            <v>4113</v>
          </cell>
          <cell r="B98">
            <v>15540162.713770598</v>
          </cell>
        </row>
        <row r="99">
          <cell r="A99">
            <v>4114</v>
          </cell>
          <cell r="B99">
            <v>0</v>
          </cell>
        </row>
        <row r="100">
          <cell r="A100">
            <v>4115</v>
          </cell>
          <cell r="B100">
            <v>0</v>
          </cell>
        </row>
        <row r="101">
          <cell r="A101">
            <v>4116</v>
          </cell>
          <cell r="B101">
            <v>0</v>
          </cell>
        </row>
        <row r="102">
          <cell r="A102">
            <v>4117</v>
          </cell>
          <cell r="B102">
            <v>15823597.24047</v>
          </cell>
        </row>
        <row r="103">
          <cell r="A103">
            <v>4119</v>
          </cell>
          <cell r="B103">
            <v>6161023.925230002</v>
          </cell>
        </row>
        <row r="104">
          <cell r="A104">
            <v>4120</v>
          </cell>
          <cell r="B104">
            <v>6199263.2739400007</v>
          </cell>
        </row>
        <row r="105">
          <cell r="A105">
            <v>4130</v>
          </cell>
          <cell r="B105">
            <v>33031608.250999998</v>
          </cell>
        </row>
        <row r="106">
          <cell r="A106">
            <v>4131</v>
          </cell>
          <cell r="B106">
            <v>153875923.50099999</v>
          </cell>
        </row>
        <row r="107">
          <cell r="A107">
            <v>4132</v>
          </cell>
          <cell r="B107">
            <v>1686210.2479599998</v>
          </cell>
        </row>
        <row r="108">
          <cell r="A108">
            <v>4133</v>
          </cell>
          <cell r="B108">
            <v>210660440.41909829</v>
          </cell>
        </row>
        <row r="109">
          <cell r="A109">
            <v>413300</v>
          </cell>
          <cell r="B109">
            <v>143979265.36728489</v>
          </cell>
        </row>
        <row r="110">
          <cell r="A110">
            <v>413301</v>
          </cell>
          <cell r="B110">
            <v>24303978.317163397</v>
          </cell>
        </row>
        <row r="111">
          <cell r="A111">
            <v>413302</v>
          </cell>
          <cell r="B111">
            <v>42377196.734650001</v>
          </cell>
        </row>
        <row r="112">
          <cell r="A112">
            <v>4140</v>
          </cell>
          <cell r="B112">
            <v>158297.89730999997</v>
          </cell>
        </row>
        <row r="113">
          <cell r="A113">
            <v>4141</v>
          </cell>
          <cell r="B113">
            <v>477061.89881000004</v>
          </cell>
        </row>
        <row r="114">
          <cell r="A114">
            <v>4142</v>
          </cell>
          <cell r="B114">
            <v>447151.01597000001</v>
          </cell>
        </row>
        <row r="115">
          <cell r="A115">
            <v>4143</v>
          </cell>
          <cell r="B115">
            <v>1531349.5595499999</v>
          </cell>
        </row>
        <row r="116">
          <cell r="A116">
            <v>4200</v>
          </cell>
          <cell r="B116">
            <v>3353441.6678099995</v>
          </cell>
        </row>
        <row r="117">
          <cell r="A117">
            <v>4201</v>
          </cell>
          <cell r="B117">
            <v>1491698.6475</v>
          </cell>
        </row>
        <row r="118">
          <cell r="A118">
            <v>4202</v>
          </cell>
          <cell r="B118">
            <v>13147952.345960001</v>
          </cell>
        </row>
        <row r="119">
          <cell r="A119">
            <v>4203</v>
          </cell>
          <cell r="B119">
            <v>522616.77835000004</v>
          </cell>
        </row>
        <row r="120">
          <cell r="A120">
            <v>4204</v>
          </cell>
          <cell r="B120">
            <v>26281418.176729999</v>
          </cell>
        </row>
        <row r="121">
          <cell r="A121">
            <v>4205</v>
          </cell>
          <cell r="B121">
            <v>7920299.6143699996</v>
          </cell>
        </row>
        <row r="122">
          <cell r="A122">
            <v>4206</v>
          </cell>
          <cell r="B122">
            <v>1296401.21924</v>
          </cell>
        </row>
        <row r="123">
          <cell r="A123">
            <v>4207</v>
          </cell>
          <cell r="B123">
            <v>212696.35337999999</v>
          </cell>
        </row>
        <row r="124">
          <cell r="A124">
            <v>4208</v>
          </cell>
          <cell r="B124">
            <v>5654475.532279999</v>
          </cell>
        </row>
        <row r="125">
          <cell r="A125">
            <v>4209</v>
          </cell>
          <cell r="B125">
            <v>0</v>
          </cell>
        </row>
        <row r="126">
          <cell r="A126">
            <v>4300</v>
          </cell>
          <cell r="B126">
            <v>9995407.7047000006</v>
          </cell>
        </row>
        <row r="127">
          <cell r="A127">
            <v>4301</v>
          </cell>
          <cell r="B127">
            <v>262667.489</v>
          </cell>
        </row>
        <row r="128">
          <cell r="A128">
            <v>4302</v>
          </cell>
          <cell r="B128">
            <v>1039951.20809</v>
          </cell>
        </row>
        <row r="129">
          <cell r="A129">
            <v>4303</v>
          </cell>
          <cell r="B129">
            <v>28476406.913000003</v>
          </cell>
        </row>
        <row r="130">
          <cell r="A130">
            <v>4304</v>
          </cell>
          <cell r="B130">
            <v>0</v>
          </cell>
        </row>
        <row r="131">
          <cell r="A131">
            <v>4305</v>
          </cell>
          <cell r="B131">
            <v>4397875.1238299999</v>
          </cell>
        </row>
        <row r="132">
          <cell r="A132">
            <v>4306</v>
          </cell>
          <cell r="B132">
            <v>813050.78759999981</v>
          </cell>
        </row>
        <row r="133">
          <cell r="A133">
            <v>4307</v>
          </cell>
          <cell r="B133">
            <v>5207806.601809999</v>
          </cell>
        </row>
        <row r="134">
          <cell r="A134">
            <v>4308</v>
          </cell>
          <cell r="B134">
            <v>5977.1215599999996</v>
          </cell>
        </row>
        <row r="135">
          <cell r="A135">
            <v>7500</v>
          </cell>
          <cell r="B135">
            <v>96700.469700000001</v>
          </cell>
        </row>
        <row r="136">
          <cell r="A136">
            <v>7501</v>
          </cell>
          <cell r="B136">
            <v>0</v>
          </cell>
        </row>
        <row r="137">
          <cell r="A137">
            <v>7502</v>
          </cell>
          <cell r="B137">
            <v>6153065.0701000001</v>
          </cell>
        </row>
        <row r="138">
          <cell r="A138">
            <v>7503</v>
          </cell>
          <cell r="B138">
            <v>190941.26101999998</v>
          </cell>
        </row>
        <row r="139">
          <cell r="A139">
            <v>7504</v>
          </cell>
          <cell r="B139">
            <v>387353.68069999991</v>
          </cell>
        </row>
        <row r="140">
          <cell r="A140">
            <v>7505</v>
          </cell>
          <cell r="B140">
            <v>0</v>
          </cell>
        </row>
        <row r="141">
          <cell r="A141">
            <v>7510</v>
          </cell>
          <cell r="B141">
            <v>0</v>
          </cell>
        </row>
        <row r="142">
          <cell r="A142">
            <v>7511</v>
          </cell>
          <cell r="B142">
            <v>0</v>
          </cell>
        </row>
        <row r="143">
          <cell r="A143">
            <v>7512</v>
          </cell>
          <cell r="B143">
            <v>0</v>
          </cell>
        </row>
        <row r="144">
          <cell r="A144">
            <v>7520</v>
          </cell>
          <cell r="B144">
            <v>3730372.9487199998</v>
          </cell>
        </row>
        <row r="145">
          <cell r="A145">
            <v>4400</v>
          </cell>
          <cell r="B145">
            <v>4474.9119999999994</v>
          </cell>
        </row>
        <row r="146">
          <cell r="A146">
            <v>4401</v>
          </cell>
          <cell r="B146">
            <v>0</v>
          </cell>
        </row>
        <row r="147">
          <cell r="A147">
            <v>4402</v>
          </cell>
          <cell r="B147">
            <v>0</v>
          </cell>
        </row>
        <row r="148">
          <cell r="A148">
            <v>4403</v>
          </cell>
          <cell r="B148">
            <v>0</v>
          </cell>
        </row>
        <row r="149">
          <cell r="A149">
            <v>4404</v>
          </cell>
          <cell r="B149">
            <v>6703124.6434299992</v>
          </cell>
        </row>
        <row r="150">
          <cell r="A150">
            <v>4405</v>
          </cell>
          <cell r="B150">
            <v>0</v>
          </cell>
        </row>
        <row r="151">
          <cell r="A151">
            <v>4406</v>
          </cell>
          <cell r="B151">
            <v>0</v>
          </cell>
        </row>
        <row r="152">
          <cell r="A152">
            <v>4410</v>
          </cell>
          <cell r="B152">
            <v>805026.51249999995</v>
          </cell>
        </row>
        <row r="153">
          <cell r="A153">
            <v>4411</v>
          </cell>
          <cell r="B153">
            <v>0</v>
          </cell>
        </row>
        <row r="154">
          <cell r="A154">
            <v>4412</v>
          </cell>
          <cell r="B154">
            <v>0</v>
          </cell>
        </row>
        <row r="155">
          <cell r="A155">
            <v>4413</v>
          </cell>
          <cell r="B155">
            <v>0</v>
          </cell>
        </row>
        <row r="156">
          <cell r="A156">
            <v>4414</v>
          </cell>
          <cell r="B156">
            <v>252166.88433</v>
          </cell>
        </row>
        <row r="157">
          <cell r="A157">
            <v>4420</v>
          </cell>
          <cell r="B157">
            <v>932334.07999999996</v>
          </cell>
        </row>
        <row r="158">
          <cell r="A158">
            <v>4421</v>
          </cell>
          <cell r="B158">
            <v>3521783.0027800002</v>
          </cell>
        </row>
        <row r="159">
          <cell r="A159">
            <v>4422</v>
          </cell>
          <cell r="B159">
            <v>500000</v>
          </cell>
        </row>
        <row r="160">
          <cell r="A160">
            <v>5000</v>
          </cell>
          <cell r="B160">
            <v>0</v>
          </cell>
        </row>
        <row r="161">
          <cell r="A161">
            <v>5001</v>
          </cell>
          <cell r="B161">
            <v>13023213.170030002</v>
          </cell>
        </row>
        <row r="162">
          <cell r="A162">
            <v>5002</v>
          </cell>
          <cell r="B162">
            <v>0</v>
          </cell>
        </row>
        <row r="163">
          <cell r="A163">
            <v>5003</v>
          </cell>
          <cell r="B163">
            <v>-500000</v>
          </cell>
        </row>
        <row r="164">
          <cell r="A164">
            <v>5004</v>
          </cell>
          <cell r="B164">
            <v>60471073.692469999</v>
          </cell>
        </row>
        <row r="165">
          <cell r="A165">
            <v>5010</v>
          </cell>
          <cell r="B165">
            <v>3125367.4524599998</v>
          </cell>
        </row>
        <row r="166">
          <cell r="A166">
            <v>5011</v>
          </cell>
          <cell r="B166">
            <v>0</v>
          </cell>
        </row>
        <row r="167">
          <cell r="A167">
            <v>5012</v>
          </cell>
          <cell r="B167">
            <v>0</v>
          </cell>
        </row>
        <row r="168">
          <cell r="A168">
            <v>5013</v>
          </cell>
          <cell r="B168">
            <v>0</v>
          </cell>
        </row>
        <row r="169">
          <cell r="A169">
            <v>5014</v>
          </cell>
          <cell r="B169">
            <v>80553240</v>
          </cell>
        </row>
        <row r="170">
          <cell r="A170">
            <v>5500</v>
          </cell>
          <cell r="B170">
            <v>0</v>
          </cell>
        </row>
        <row r="171">
          <cell r="A171">
            <v>5501</v>
          </cell>
          <cell r="B171">
            <v>21876791.218499999</v>
          </cell>
        </row>
        <row r="172">
          <cell r="A172">
            <v>5502</v>
          </cell>
          <cell r="B172">
            <v>0</v>
          </cell>
        </row>
        <row r="173">
          <cell r="A173">
            <v>5503</v>
          </cell>
          <cell r="B173">
            <v>0</v>
          </cell>
        </row>
        <row r="174">
          <cell r="A174">
            <v>5504</v>
          </cell>
          <cell r="B174">
            <v>83853264.171829998</v>
          </cell>
        </row>
        <row r="175">
          <cell r="A175">
            <v>5510</v>
          </cell>
          <cell r="B175">
            <v>9443378.1717199981</v>
          </cell>
        </row>
        <row r="176">
          <cell r="A176">
            <v>5511</v>
          </cell>
          <cell r="B176">
            <v>3340596.0715899998</v>
          </cell>
        </row>
        <row r="177">
          <cell r="A177">
            <v>5512</v>
          </cell>
          <cell r="B177">
            <v>132359.36960999999</v>
          </cell>
        </row>
        <row r="178">
          <cell r="A178">
            <v>5513</v>
          </cell>
          <cell r="B178">
            <v>986973</v>
          </cell>
        </row>
        <row r="179">
          <cell r="A179">
            <v>5514</v>
          </cell>
          <cell r="B179">
            <v>992025.35744000005</v>
          </cell>
        </row>
        <row r="180">
          <cell r="A180">
            <v>7506</v>
          </cell>
        </row>
        <row r="181">
          <cell r="A181">
            <v>500301</v>
          </cell>
        </row>
        <row r="182">
          <cell r="A182">
            <v>5505</v>
          </cell>
        </row>
      </sheetData>
      <sheetData sheetId="2" refreshError="1">
        <row r="1">
          <cell r="B1" t="str">
            <v>OCENA 1-12/2000</v>
          </cell>
        </row>
        <row r="2">
          <cell r="A2">
            <v>7000</v>
          </cell>
          <cell r="B2">
            <v>92205527.797127008</v>
          </cell>
        </row>
        <row r="3">
          <cell r="A3">
            <v>7001</v>
          </cell>
          <cell r="B3">
            <v>0</v>
          </cell>
        </row>
        <row r="4">
          <cell r="A4">
            <v>7002</v>
          </cell>
          <cell r="B4">
            <v>0</v>
          </cell>
        </row>
        <row r="5">
          <cell r="A5">
            <v>7010</v>
          </cell>
          <cell r="B5">
            <v>0</v>
          </cell>
        </row>
        <row r="6">
          <cell r="A6">
            <v>7011</v>
          </cell>
          <cell r="B6">
            <v>0</v>
          </cell>
        </row>
        <row r="7">
          <cell r="A7">
            <v>7012</v>
          </cell>
          <cell r="B7">
            <v>0</v>
          </cell>
        </row>
        <row r="8">
          <cell r="A8">
            <v>7013</v>
          </cell>
          <cell r="B8">
            <v>0</v>
          </cell>
        </row>
        <row r="9">
          <cell r="A9">
            <v>7020</v>
          </cell>
          <cell r="B9">
            <v>0</v>
          </cell>
        </row>
        <row r="10">
          <cell r="A10">
            <v>7021</v>
          </cell>
          <cell r="B10">
            <v>0</v>
          </cell>
        </row>
        <row r="11">
          <cell r="A11">
            <v>7030</v>
          </cell>
          <cell r="B11">
            <v>21168663.10353817</v>
          </cell>
        </row>
        <row r="12">
          <cell r="A12">
            <v>7031</v>
          </cell>
          <cell r="B12">
            <v>2574.002109704641</v>
          </cell>
        </row>
        <row r="13">
          <cell r="A13">
            <v>7032</v>
          </cell>
          <cell r="B13">
            <v>370101.51396370877</v>
          </cell>
        </row>
        <row r="14">
          <cell r="A14">
            <v>7033</v>
          </cell>
          <cell r="B14">
            <v>5512545.7578569688</v>
          </cell>
        </row>
        <row r="15">
          <cell r="A15">
            <v>7040</v>
          </cell>
          <cell r="B15">
            <v>0</v>
          </cell>
        </row>
        <row r="16">
          <cell r="A16">
            <v>7041</v>
          </cell>
          <cell r="B16">
            <v>0</v>
          </cell>
        </row>
        <row r="17">
          <cell r="A17">
            <v>7042</v>
          </cell>
          <cell r="B17">
            <v>0</v>
          </cell>
        </row>
        <row r="18">
          <cell r="A18">
            <v>7043</v>
          </cell>
          <cell r="B18">
            <v>0</v>
          </cell>
        </row>
        <row r="19">
          <cell r="A19">
            <v>7044</v>
          </cell>
          <cell r="B19">
            <v>3155567.7541543264</v>
          </cell>
        </row>
        <row r="20">
          <cell r="A20">
            <v>7045</v>
          </cell>
          <cell r="B20">
            <v>0</v>
          </cell>
        </row>
        <row r="21">
          <cell r="A21">
            <v>7046</v>
          </cell>
          <cell r="B21">
            <v>20798</v>
          </cell>
        </row>
        <row r="22">
          <cell r="A22">
            <v>7047</v>
          </cell>
          <cell r="B22">
            <v>7058630.5164100006</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871</v>
          </cell>
        </row>
        <row r="32">
          <cell r="A32">
            <v>7100</v>
          </cell>
          <cell r="B32">
            <v>108968.39125762659</v>
          </cell>
        </row>
        <row r="33">
          <cell r="A33">
            <v>7101</v>
          </cell>
          <cell r="B33">
            <v>269908.95048456383</v>
          </cell>
        </row>
        <row r="34">
          <cell r="A34">
            <v>7102</v>
          </cell>
          <cell r="B34">
            <v>1754134.1058400001</v>
          </cell>
        </row>
        <row r="35">
          <cell r="A35">
            <v>7103</v>
          </cell>
          <cell r="B35">
            <v>10904024.425209999</v>
          </cell>
        </row>
        <row r="36">
          <cell r="A36">
            <v>7110</v>
          </cell>
          <cell r="B36">
            <v>0</v>
          </cell>
        </row>
        <row r="37">
          <cell r="A37">
            <v>7111</v>
          </cell>
          <cell r="B37">
            <v>1023341.02786</v>
          </cell>
        </row>
        <row r="38">
          <cell r="A38">
            <v>7120</v>
          </cell>
          <cell r="B38">
            <v>359683.76026000001</v>
          </cell>
        </row>
        <row r="39">
          <cell r="A39">
            <v>7130</v>
          </cell>
          <cell r="B39">
            <v>1370930.7696999998</v>
          </cell>
        </row>
        <row r="40">
          <cell r="A40">
            <v>7140</v>
          </cell>
          <cell r="B40">
            <v>0</v>
          </cell>
        </row>
        <row r="41">
          <cell r="A41">
            <v>7141</v>
          </cell>
          <cell r="B41">
            <v>15595960.3246</v>
          </cell>
        </row>
        <row r="42">
          <cell r="A42">
            <v>7200</v>
          </cell>
          <cell r="B42">
            <v>2689925.1969999997</v>
          </cell>
        </row>
        <row r="43">
          <cell r="A43">
            <v>7201</v>
          </cell>
          <cell r="B43">
            <v>16488.405815424667</v>
          </cell>
        </row>
        <row r="44">
          <cell r="A44">
            <v>7202</v>
          </cell>
          <cell r="B44">
            <v>1441.783393501805</v>
          </cell>
        </row>
        <row r="45">
          <cell r="A45">
            <v>7203</v>
          </cell>
          <cell r="B45">
            <v>27307</v>
          </cell>
        </row>
        <row r="46">
          <cell r="A46">
            <v>7210</v>
          </cell>
          <cell r="B46">
            <v>0</v>
          </cell>
        </row>
        <row r="47">
          <cell r="A47">
            <v>7211</v>
          </cell>
          <cell r="B47">
            <v>0</v>
          </cell>
        </row>
        <row r="48">
          <cell r="A48">
            <v>7220</v>
          </cell>
          <cell r="B48">
            <v>36287.875</v>
          </cell>
        </row>
        <row r="49">
          <cell r="A49">
            <v>7221</v>
          </cell>
          <cell r="B49">
            <v>2677017.9959999998</v>
          </cell>
        </row>
        <row r="50">
          <cell r="A50">
            <v>7222</v>
          </cell>
          <cell r="B50">
            <v>58303</v>
          </cell>
        </row>
        <row r="51">
          <cell r="A51">
            <v>7300</v>
          </cell>
          <cell r="B51">
            <v>695115.35379187064</v>
          </cell>
        </row>
        <row r="52">
          <cell r="A52">
            <v>7301</v>
          </cell>
          <cell r="B52">
            <v>0</v>
          </cell>
        </row>
        <row r="53">
          <cell r="A53">
            <v>7310</v>
          </cell>
          <cell r="B53">
            <v>123913</v>
          </cell>
        </row>
        <row r="54">
          <cell r="A54">
            <v>7311</v>
          </cell>
          <cell r="B54">
            <v>0</v>
          </cell>
        </row>
        <row r="55">
          <cell r="A55">
            <v>7400</v>
          </cell>
          <cell r="B55">
            <v>44376594.241999999</v>
          </cell>
        </row>
        <row r="56">
          <cell r="A56">
            <v>740000</v>
          </cell>
          <cell r="B56">
            <v>32421132.23</v>
          </cell>
        </row>
        <row r="57">
          <cell r="A57">
            <v>740001</v>
          </cell>
          <cell r="B57">
            <v>2944846.2889999999</v>
          </cell>
        </row>
        <row r="58">
          <cell r="A58">
            <v>740002</v>
          </cell>
          <cell r="B58">
            <v>9010615.7230000012</v>
          </cell>
        </row>
        <row r="59">
          <cell r="A59">
            <v>7401</v>
          </cell>
          <cell r="B59">
            <v>1442553</v>
          </cell>
        </row>
        <row r="60">
          <cell r="A60">
            <v>7402</v>
          </cell>
          <cell r="B60">
            <v>63663.671000000002</v>
          </cell>
        </row>
        <row r="61">
          <cell r="A61">
            <v>7403</v>
          </cell>
          <cell r="B61">
            <v>918430.91818316549</v>
          </cell>
        </row>
        <row r="62">
          <cell r="A62">
            <v>400</v>
          </cell>
          <cell r="B62">
            <v>11753931.18482</v>
          </cell>
        </row>
        <row r="63">
          <cell r="A63">
            <v>4010</v>
          </cell>
          <cell r="B63">
            <v>1038829.1611949998</v>
          </cell>
        </row>
        <row r="64">
          <cell r="A64">
            <v>4011</v>
          </cell>
          <cell r="B64">
            <v>590318.79318699986</v>
          </cell>
        </row>
        <row r="65">
          <cell r="A65">
            <v>4012</v>
          </cell>
          <cell r="B65">
            <v>9069.1434707499975</v>
          </cell>
        </row>
        <row r="66">
          <cell r="A66">
            <v>4013</v>
          </cell>
          <cell r="B66">
            <v>10718.078647250035</v>
          </cell>
        </row>
        <row r="67">
          <cell r="A67">
            <v>4020</v>
          </cell>
          <cell r="B67">
            <v>4335472.9816100001</v>
          </cell>
        </row>
        <row r="68">
          <cell r="A68">
            <v>4021</v>
          </cell>
          <cell r="B68">
            <v>835157.88981468184</v>
          </cell>
        </row>
        <row r="69">
          <cell r="A69">
            <v>4022</v>
          </cell>
          <cell r="B69">
            <v>4007002.8577200002</v>
          </cell>
        </row>
        <row r="70">
          <cell r="A70">
            <v>4023</v>
          </cell>
          <cell r="B70">
            <v>493539.85437000002</v>
          </cell>
        </row>
        <row r="71">
          <cell r="A71">
            <v>4024</v>
          </cell>
          <cell r="B71">
            <v>226504.31286999999</v>
          </cell>
        </row>
        <row r="72">
          <cell r="A72">
            <v>4025</v>
          </cell>
          <cell r="B72">
            <v>12069581.241840001</v>
          </cell>
        </row>
        <row r="73">
          <cell r="A73">
            <v>4026</v>
          </cell>
          <cell r="B73">
            <v>713656.05028999993</v>
          </cell>
        </row>
        <row r="74">
          <cell r="A74">
            <v>4027</v>
          </cell>
          <cell r="B74">
            <v>1153008.9709999999</v>
          </cell>
        </row>
        <row r="75">
          <cell r="A75">
            <v>4029</v>
          </cell>
          <cell r="B75">
            <v>6104084.142</v>
          </cell>
        </row>
        <row r="76">
          <cell r="A76">
            <v>4030</v>
          </cell>
          <cell r="B76">
            <v>0</v>
          </cell>
        </row>
        <row r="77">
          <cell r="A77">
            <v>4031</v>
          </cell>
          <cell r="B77">
            <v>468725.22796095611</v>
          </cell>
        </row>
        <row r="78">
          <cell r="A78">
            <v>4032</v>
          </cell>
          <cell r="B78">
            <v>41770.944915254237</v>
          </cell>
        </row>
        <row r="79">
          <cell r="A79">
            <v>4033</v>
          </cell>
          <cell r="B79">
            <v>144020.47174777143</v>
          </cell>
        </row>
        <row r="80">
          <cell r="A80">
            <v>4034</v>
          </cell>
          <cell r="B80">
            <v>18705</v>
          </cell>
        </row>
        <row r="81">
          <cell r="A81">
            <v>4040</v>
          </cell>
          <cell r="B81">
            <v>0</v>
          </cell>
        </row>
        <row r="82">
          <cell r="A82">
            <v>4041</v>
          </cell>
          <cell r="B82">
            <v>0</v>
          </cell>
        </row>
        <row r="83">
          <cell r="A83">
            <v>4042</v>
          </cell>
          <cell r="B83">
            <v>0</v>
          </cell>
        </row>
        <row r="84">
          <cell r="A84">
            <v>4043</v>
          </cell>
          <cell r="B84">
            <v>0</v>
          </cell>
        </row>
        <row r="85">
          <cell r="A85">
            <v>4044</v>
          </cell>
          <cell r="B85">
            <v>0</v>
          </cell>
        </row>
        <row r="86">
          <cell r="A86">
            <v>409</v>
          </cell>
          <cell r="B86">
            <v>1258527.919</v>
          </cell>
        </row>
        <row r="87">
          <cell r="A87">
            <v>4100</v>
          </cell>
          <cell r="B87">
            <v>2342371.7479999997</v>
          </cell>
        </row>
        <row r="88">
          <cell r="A88">
            <v>4101</v>
          </cell>
          <cell r="B88">
            <v>0</v>
          </cell>
        </row>
        <row r="89">
          <cell r="A89">
            <v>4102</v>
          </cell>
          <cell r="B89">
            <v>2859951.5881000003</v>
          </cell>
        </row>
        <row r="90">
          <cell r="A90">
            <v>4110</v>
          </cell>
          <cell r="B90">
            <v>111241</v>
          </cell>
        </row>
        <row r="91">
          <cell r="A91">
            <v>4111</v>
          </cell>
          <cell r="B91">
            <v>119094</v>
          </cell>
        </row>
        <row r="92">
          <cell r="A92">
            <v>4112</v>
          </cell>
          <cell r="B92">
            <v>395533.36800000002</v>
          </cell>
        </row>
        <row r="93">
          <cell r="A93">
            <v>4113</v>
          </cell>
          <cell r="B93">
            <v>1988</v>
          </cell>
        </row>
        <row r="94">
          <cell r="A94">
            <v>4114</v>
          </cell>
          <cell r="B94">
            <v>0</v>
          </cell>
        </row>
        <row r="95">
          <cell r="A95">
            <v>4115</v>
          </cell>
          <cell r="B95">
            <v>0</v>
          </cell>
        </row>
        <row r="96">
          <cell r="A96">
            <v>4116</v>
          </cell>
          <cell r="B96">
            <v>0</v>
          </cell>
        </row>
        <row r="97">
          <cell r="A97">
            <v>4117</v>
          </cell>
          <cell r="B97">
            <v>180507</v>
          </cell>
        </row>
        <row r="98">
          <cell r="A98">
            <v>4119</v>
          </cell>
          <cell r="B98">
            <v>21631499.574443001</v>
          </cell>
        </row>
        <row r="99">
          <cell r="A99">
            <v>4120</v>
          </cell>
          <cell r="B99">
            <v>9100403.0396400001</v>
          </cell>
        </row>
        <row r="100">
          <cell r="A100">
            <v>4130</v>
          </cell>
          <cell r="B100">
            <v>3603900.7405499998</v>
          </cell>
        </row>
        <row r="101">
          <cell r="A101">
            <v>4131</v>
          </cell>
          <cell r="B101">
            <v>1931683.6459999999</v>
          </cell>
        </row>
        <row r="102">
          <cell r="A102">
            <v>4132</v>
          </cell>
          <cell r="B102">
            <v>5514085.8925800007</v>
          </cell>
        </row>
        <row r="103">
          <cell r="A103">
            <v>4133</v>
          </cell>
          <cell r="B103">
            <v>41804284.844300002</v>
          </cell>
        </row>
        <row r="104">
          <cell r="A104">
            <v>413300</v>
          </cell>
          <cell r="B104">
            <v>15472353.039650001</v>
          </cell>
        </row>
        <row r="105">
          <cell r="A105">
            <v>413301</v>
          </cell>
          <cell r="B105">
            <v>2132573.0855299998</v>
          </cell>
        </row>
        <row r="106">
          <cell r="A106">
            <v>413302</v>
          </cell>
          <cell r="B106">
            <v>24199358.71912</v>
          </cell>
        </row>
        <row r="107">
          <cell r="A107">
            <v>4140</v>
          </cell>
          <cell r="B107">
            <v>0</v>
          </cell>
        </row>
        <row r="108">
          <cell r="A108">
            <v>4141</v>
          </cell>
          <cell r="B108">
            <v>0</v>
          </cell>
        </row>
        <row r="109">
          <cell r="A109">
            <v>4142</v>
          </cell>
          <cell r="B109">
            <v>0</v>
          </cell>
        </row>
        <row r="110">
          <cell r="A110">
            <v>4143</v>
          </cell>
          <cell r="B110">
            <v>0</v>
          </cell>
        </row>
        <row r="111">
          <cell r="A111">
            <v>4200</v>
          </cell>
          <cell r="B111">
            <v>1942295</v>
          </cell>
        </row>
        <row r="112">
          <cell r="A112">
            <v>4201</v>
          </cell>
          <cell r="B112">
            <v>446060.51</v>
          </cell>
        </row>
        <row r="113">
          <cell r="A113">
            <v>4202</v>
          </cell>
          <cell r="B113">
            <v>2361268.6279199999</v>
          </cell>
        </row>
        <row r="114">
          <cell r="A114">
            <v>4203</v>
          </cell>
          <cell r="B114">
            <v>228408.932</v>
          </cell>
        </row>
        <row r="115">
          <cell r="A115">
            <v>4204</v>
          </cell>
          <cell r="B115">
            <v>35984838.863949999</v>
          </cell>
        </row>
        <row r="116">
          <cell r="A116">
            <v>4205</v>
          </cell>
          <cell r="B116">
            <v>10669985.36365</v>
          </cell>
        </row>
        <row r="117">
          <cell r="A117">
            <v>4206</v>
          </cell>
          <cell r="B117">
            <v>2775482.8910000003</v>
          </cell>
        </row>
        <row r="118">
          <cell r="A118">
            <v>4207</v>
          </cell>
          <cell r="B118">
            <v>99949</v>
          </cell>
        </row>
        <row r="119">
          <cell r="A119">
            <v>4208</v>
          </cell>
          <cell r="B119">
            <v>3812036.1277200002</v>
          </cell>
        </row>
        <row r="120">
          <cell r="A120">
            <v>4209</v>
          </cell>
          <cell r="B120">
            <v>0</v>
          </cell>
        </row>
        <row r="121">
          <cell r="A121">
            <v>4300</v>
          </cell>
          <cell r="B121">
            <v>1830795</v>
          </cell>
        </row>
        <row r="122">
          <cell r="A122">
            <v>4301</v>
          </cell>
          <cell r="B122">
            <v>1572393</v>
          </cell>
        </row>
        <row r="123">
          <cell r="A123">
            <v>4302</v>
          </cell>
          <cell r="B123">
            <v>1053651</v>
          </cell>
        </row>
        <row r="124">
          <cell r="A124">
            <v>4303</v>
          </cell>
          <cell r="B124">
            <v>3379389.2461000001</v>
          </cell>
        </row>
        <row r="125">
          <cell r="A125">
            <v>4304</v>
          </cell>
          <cell r="B125">
            <v>0</v>
          </cell>
        </row>
        <row r="126">
          <cell r="A126">
            <v>4305</v>
          </cell>
          <cell r="B126">
            <v>686197.81633000006</v>
          </cell>
        </row>
        <row r="127">
          <cell r="A127">
            <v>4306</v>
          </cell>
          <cell r="B127">
            <v>192225.59842143027</v>
          </cell>
        </row>
        <row r="128">
          <cell r="A128">
            <v>4307</v>
          </cell>
          <cell r="B128">
            <v>11104392.789287176</v>
          </cell>
        </row>
        <row r="129">
          <cell r="A129">
            <v>4308</v>
          </cell>
          <cell r="B129">
            <v>0</v>
          </cell>
        </row>
        <row r="130">
          <cell r="A130">
            <v>7500</v>
          </cell>
          <cell r="B130">
            <v>505398.19</v>
          </cell>
        </row>
        <row r="131">
          <cell r="A131">
            <v>7501</v>
          </cell>
          <cell r="B131">
            <v>28703.279999999999</v>
          </cell>
        </row>
        <row r="132">
          <cell r="A132">
            <v>7502</v>
          </cell>
          <cell r="B132">
            <v>371567.77399999998</v>
          </cell>
        </row>
        <row r="133">
          <cell r="A133">
            <v>7503</v>
          </cell>
          <cell r="B133">
            <v>325341.27864363941</v>
          </cell>
        </row>
        <row r="134">
          <cell r="A134">
            <v>7504</v>
          </cell>
          <cell r="B134">
            <v>96691.862523540491</v>
          </cell>
        </row>
        <row r="135">
          <cell r="A135">
            <v>7505</v>
          </cell>
          <cell r="B135">
            <v>0</v>
          </cell>
        </row>
        <row r="136">
          <cell r="A136">
            <v>7510</v>
          </cell>
          <cell r="B136">
            <v>149609</v>
          </cell>
        </row>
        <row r="137">
          <cell r="A137">
            <v>7511</v>
          </cell>
          <cell r="B137">
            <v>9895</v>
          </cell>
        </row>
        <row r="138">
          <cell r="A138">
            <v>7512</v>
          </cell>
          <cell r="B138">
            <v>182586</v>
          </cell>
        </row>
        <row r="139">
          <cell r="A139">
            <v>7520</v>
          </cell>
          <cell r="B139">
            <v>0</v>
          </cell>
        </row>
        <row r="140">
          <cell r="A140">
            <v>4400</v>
          </cell>
          <cell r="B140">
            <v>98376.304950495047</v>
          </cell>
        </row>
        <row r="141">
          <cell r="A141">
            <v>4401</v>
          </cell>
          <cell r="B141">
            <v>3900</v>
          </cell>
        </row>
        <row r="142">
          <cell r="A142">
            <v>4402</v>
          </cell>
          <cell r="B142">
            <v>58345</v>
          </cell>
        </row>
        <row r="143">
          <cell r="A143">
            <v>4403</v>
          </cell>
          <cell r="B143">
            <v>593450</v>
          </cell>
        </row>
        <row r="144">
          <cell r="A144">
            <v>4404</v>
          </cell>
          <cell r="B144">
            <v>301855</v>
          </cell>
        </row>
        <row r="145">
          <cell r="A145">
            <v>4405</v>
          </cell>
          <cell r="B145">
            <v>165064</v>
          </cell>
        </row>
        <row r="146">
          <cell r="A146">
            <v>4406</v>
          </cell>
          <cell r="B146">
            <v>0</v>
          </cell>
        </row>
        <row r="147">
          <cell r="A147">
            <v>4410</v>
          </cell>
          <cell r="B147">
            <v>411648.78632478637</v>
          </cell>
        </row>
        <row r="148">
          <cell r="A148">
            <v>4411</v>
          </cell>
          <cell r="B148">
            <v>5100</v>
          </cell>
        </row>
        <row r="149">
          <cell r="A149">
            <v>4412</v>
          </cell>
          <cell r="B149">
            <v>344988</v>
          </cell>
        </row>
        <row r="150">
          <cell r="A150">
            <v>4413</v>
          </cell>
          <cell r="B150">
            <v>17130</v>
          </cell>
        </row>
        <row r="151">
          <cell r="A151">
            <v>4414</v>
          </cell>
          <cell r="B151">
            <v>0</v>
          </cell>
        </row>
        <row r="152">
          <cell r="A152">
            <v>4420</v>
          </cell>
          <cell r="B152">
            <v>0</v>
          </cell>
        </row>
        <row r="153">
          <cell r="A153">
            <v>4421</v>
          </cell>
          <cell r="B153">
            <v>0</v>
          </cell>
        </row>
        <row r="154">
          <cell r="A154">
            <v>4422</v>
          </cell>
          <cell r="B154">
            <v>0</v>
          </cell>
        </row>
        <row r="155">
          <cell r="A155">
            <v>5000</v>
          </cell>
          <cell r="B155">
            <v>0</v>
          </cell>
        </row>
        <row r="156">
          <cell r="A156">
            <v>5001</v>
          </cell>
          <cell r="B156">
            <v>1248441</v>
          </cell>
        </row>
        <row r="157">
          <cell r="A157">
            <v>5002</v>
          </cell>
          <cell r="B157">
            <v>5000</v>
          </cell>
        </row>
        <row r="158">
          <cell r="A158">
            <v>5003</v>
          </cell>
          <cell r="B158">
            <v>422539</v>
          </cell>
        </row>
        <row r="159">
          <cell r="A159">
            <v>5004</v>
          </cell>
          <cell r="B159">
            <v>0</v>
          </cell>
        </row>
        <row r="160">
          <cell r="A160">
            <v>5010</v>
          </cell>
          <cell r="B160">
            <v>0</v>
          </cell>
        </row>
        <row r="161">
          <cell r="A161">
            <v>5011</v>
          </cell>
          <cell r="B161">
            <v>0</v>
          </cell>
        </row>
        <row r="162">
          <cell r="A162">
            <v>5012</v>
          </cell>
          <cell r="B162">
            <v>0</v>
          </cell>
        </row>
        <row r="163">
          <cell r="A163">
            <v>5013</v>
          </cell>
          <cell r="B163">
            <v>0</v>
          </cell>
        </row>
        <row r="164">
          <cell r="A164">
            <v>5014</v>
          </cell>
          <cell r="B164">
            <v>0</v>
          </cell>
        </row>
        <row r="165">
          <cell r="A165">
            <v>5500</v>
          </cell>
          <cell r="B165">
            <v>0</v>
          </cell>
        </row>
        <row r="166">
          <cell r="A166">
            <v>5501</v>
          </cell>
          <cell r="B166">
            <v>1293711.4035606559</v>
          </cell>
        </row>
        <row r="167">
          <cell r="A167">
            <v>5502</v>
          </cell>
          <cell r="B167">
            <v>237854.46063651593</v>
          </cell>
        </row>
        <row r="168">
          <cell r="A168">
            <v>5503</v>
          </cell>
          <cell r="B168">
            <v>972081.34487216966</v>
          </cell>
        </row>
        <row r="169">
          <cell r="A169">
            <v>5504</v>
          </cell>
          <cell r="B169">
            <v>155958</v>
          </cell>
        </row>
        <row r="170">
          <cell r="A170">
            <v>5510</v>
          </cell>
          <cell r="B170">
            <v>0</v>
          </cell>
        </row>
        <row r="171">
          <cell r="A171">
            <v>5511</v>
          </cell>
          <cell r="B171">
            <v>0</v>
          </cell>
        </row>
        <row r="172">
          <cell r="A172">
            <v>5512</v>
          </cell>
          <cell r="B172">
            <v>0</v>
          </cell>
        </row>
        <row r="173">
          <cell r="A173">
            <v>5513</v>
          </cell>
          <cell r="B173">
            <v>0</v>
          </cell>
        </row>
        <row r="174">
          <cell r="A174">
            <v>5514</v>
          </cell>
          <cell r="B174">
            <v>0</v>
          </cell>
        </row>
        <row r="175">
          <cell r="A175">
            <v>7506</v>
          </cell>
        </row>
        <row r="176">
          <cell r="A176">
            <v>5505</v>
          </cell>
        </row>
      </sheetData>
      <sheetData sheetId="3" refreshError="1">
        <row r="1">
          <cell r="B1" t="str">
            <v>OCENA 1-12/2000</v>
          </cell>
        </row>
        <row r="2">
          <cell r="A2">
            <v>7000</v>
          </cell>
          <cell r="B2">
            <v>0</v>
          </cell>
        </row>
        <row r="3">
          <cell r="A3">
            <v>7001</v>
          </cell>
          <cell r="B3">
            <v>0</v>
          </cell>
        </row>
        <row r="4">
          <cell r="A4">
            <v>7002</v>
          </cell>
          <cell r="B4">
            <v>0</v>
          </cell>
        </row>
        <row r="5">
          <cell r="A5">
            <v>7010</v>
          </cell>
          <cell r="B5">
            <v>234499526</v>
          </cell>
        </row>
        <row r="6">
          <cell r="A6">
            <v>7011</v>
          </cell>
          <cell r="B6">
            <v>138809098</v>
          </cell>
        </row>
        <row r="7">
          <cell r="A7">
            <v>7012</v>
          </cell>
          <cell r="B7">
            <v>21466133</v>
          </cell>
        </row>
        <row r="8">
          <cell r="A8">
            <v>7013</v>
          </cell>
          <cell r="B8">
            <v>2340744</v>
          </cell>
        </row>
        <row r="9">
          <cell r="A9">
            <v>7020</v>
          </cell>
          <cell r="B9">
            <v>0</v>
          </cell>
        </row>
        <row r="10">
          <cell r="A10">
            <v>7021</v>
          </cell>
          <cell r="B10">
            <v>0</v>
          </cell>
        </row>
        <row r="11">
          <cell r="A11">
            <v>7030</v>
          </cell>
          <cell r="B11">
            <v>0</v>
          </cell>
        </row>
        <row r="12">
          <cell r="A12">
            <v>7031</v>
          </cell>
          <cell r="B12">
            <v>0</v>
          </cell>
        </row>
        <row r="13">
          <cell r="A13">
            <v>7032</v>
          </cell>
          <cell r="B13">
            <v>0</v>
          </cell>
        </row>
        <row r="14">
          <cell r="A14">
            <v>7033</v>
          </cell>
          <cell r="B14">
            <v>0</v>
          </cell>
        </row>
        <row r="15">
          <cell r="A15">
            <v>7040</v>
          </cell>
          <cell r="B15">
            <v>0</v>
          </cell>
        </row>
        <row r="16">
          <cell r="A16">
            <v>7041</v>
          </cell>
          <cell r="B16">
            <v>0</v>
          </cell>
        </row>
        <row r="17">
          <cell r="A17">
            <v>7042</v>
          </cell>
          <cell r="B17">
            <v>0</v>
          </cell>
        </row>
        <row r="18">
          <cell r="A18">
            <v>7043</v>
          </cell>
          <cell r="B18">
            <v>0</v>
          </cell>
        </row>
        <row r="19">
          <cell r="A19">
            <v>7044</v>
          </cell>
          <cell r="B19">
            <v>0</v>
          </cell>
        </row>
        <row r="20">
          <cell r="A20">
            <v>7045</v>
          </cell>
          <cell r="B20">
            <v>0</v>
          </cell>
        </row>
        <row r="21">
          <cell r="A21">
            <v>7046</v>
          </cell>
          <cell r="B21">
            <v>0</v>
          </cell>
        </row>
        <row r="22">
          <cell r="A22">
            <v>7047</v>
          </cell>
          <cell r="B22">
            <v>0</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280000</v>
          </cell>
        </row>
        <row r="32">
          <cell r="A32">
            <v>7100</v>
          </cell>
          <cell r="B32">
            <v>0</v>
          </cell>
        </row>
        <row r="33">
          <cell r="A33">
            <v>7101</v>
          </cell>
          <cell r="B33">
            <v>0</v>
          </cell>
        </row>
        <row r="34">
          <cell r="A34">
            <v>7102</v>
          </cell>
          <cell r="B34">
            <v>408942</v>
          </cell>
        </row>
        <row r="35">
          <cell r="A35">
            <v>7103</v>
          </cell>
          <cell r="B35">
            <v>26594</v>
          </cell>
        </row>
        <row r="36">
          <cell r="A36">
            <v>7110</v>
          </cell>
          <cell r="B36">
            <v>0</v>
          </cell>
        </row>
        <row r="37">
          <cell r="A37">
            <v>7111</v>
          </cell>
          <cell r="B37">
            <v>0</v>
          </cell>
        </row>
        <row r="38">
          <cell r="A38">
            <v>7120</v>
          </cell>
          <cell r="B38">
            <v>0</v>
          </cell>
        </row>
        <row r="39">
          <cell r="A39">
            <v>7130</v>
          </cell>
          <cell r="B39">
            <v>19120</v>
          </cell>
        </row>
        <row r="40">
          <cell r="A40">
            <v>7140</v>
          </cell>
          <cell r="B40">
            <v>3110951</v>
          </cell>
        </row>
        <row r="41">
          <cell r="A41">
            <v>7141</v>
          </cell>
          <cell r="B41">
            <v>705944</v>
          </cell>
        </row>
        <row r="42">
          <cell r="A42">
            <v>7200</v>
          </cell>
          <cell r="B42">
            <v>194</v>
          </cell>
        </row>
        <row r="43">
          <cell r="A43">
            <v>7201</v>
          </cell>
          <cell r="B43">
            <v>0</v>
          </cell>
        </row>
        <row r="44">
          <cell r="A44">
            <v>7202</v>
          </cell>
          <cell r="B44">
            <v>0</v>
          </cell>
        </row>
        <row r="45">
          <cell r="A45">
            <v>7203</v>
          </cell>
          <cell r="B45">
            <v>0</v>
          </cell>
        </row>
        <row r="46">
          <cell r="A46">
            <v>7210</v>
          </cell>
          <cell r="B46">
            <v>0</v>
          </cell>
        </row>
        <row r="47">
          <cell r="A47">
            <v>7211</v>
          </cell>
          <cell r="B47">
            <v>0</v>
          </cell>
        </row>
        <row r="48">
          <cell r="A48">
            <v>7220</v>
          </cell>
          <cell r="B48">
            <v>0</v>
          </cell>
        </row>
        <row r="49">
          <cell r="A49">
            <v>7221</v>
          </cell>
          <cell r="B49">
            <v>0</v>
          </cell>
        </row>
        <row r="50">
          <cell r="A50">
            <v>7222</v>
          </cell>
          <cell r="B50">
            <v>0</v>
          </cell>
        </row>
        <row r="51">
          <cell r="A51">
            <v>73</v>
          </cell>
          <cell r="B51">
            <v>0</v>
          </cell>
        </row>
        <row r="52">
          <cell r="A52">
            <v>7300</v>
          </cell>
          <cell r="B52">
            <v>0</v>
          </cell>
        </row>
        <row r="53">
          <cell r="A53">
            <v>7301</v>
          </cell>
          <cell r="B53">
            <v>0</v>
          </cell>
        </row>
        <row r="54">
          <cell r="A54">
            <v>7310</v>
          </cell>
          <cell r="B54">
            <v>0</v>
          </cell>
        </row>
        <row r="55">
          <cell r="A55">
            <v>7311</v>
          </cell>
          <cell r="B55">
            <v>0</v>
          </cell>
        </row>
        <row r="56">
          <cell r="A56">
            <v>7400</v>
          </cell>
          <cell r="B56">
            <v>156389498</v>
          </cell>
        </row>
        <row r="57">
          <cell r="A57">
            <v>740000</v>
          </cell>
          <cell r="B57">
            <v>43502900</v>
          </cell>
        </row>
        <row r="58">
          <cell r="A58">
            <v>740001</v>
          </cell>
          <cell r="B58">
            <v>0</v>
          </cell>
        </row>
        <row r="59">
          <cell r="A59">
            <v>740002</v>
          </cell>
          <cell r="B59">
            <v>110117250</v>
          </cell>
        </row>
        <row r="60">
          <cell r="A60">
            <v>740003</v>
          </cell>
          <cell r="B60">
            <v>0</v>
          </cell>
        </row>
        <row r="61">
          <cell r="A61">
            <v>740004</v>
          </cell>
          <cell r="B61">
            <v>240888</v>
          </cell>
        </row>
        <row r="62">
          <cell r="A62">
            <v>740005</v>
          </cell>
          <cell r="B62">
            <v>2528460</v>
          </cell>
        </row>
        <row r="63">
          <cell r="A63">
            <v>7401</v>
          </cell>
          <cell r="B63">
            <v>0</v>
          </cell>
        </row>
        <row r="64">
          <cell r="A64">
            <v>7402</v>
          </cell>
          <cell r="B64">
            <v>0</v>
          </cell>
        </row>
        <row r="65">
          <cell r="A65">
            <v>7403</v>
          </cell>
          <cell r="B65">
            <v>12593341</v>
          </cell>
        </row>
        <row r="66">
          <cell r="A66">
            <v>400</v>
          </cell>
          <cell r="B66">
            <v>2061529</v>
          </cell>
        </row>
        <row r="67">
          <cell r="A67">
            <v>4010</v>
          </cell>
          <cell r="B67">
            <v>161682.70714078002</v>
          </cell>
        </row>
        <row r="68">
          <cell r="A68">
            <v>4011</v>
          </cell>
          <cell r="B68">
            <v>125867.97219591064</v>
          </cell>
        </row>
        <row r="69">
          <cell r="A69">
            <v>4012</v>
          </cell>
          <cell r="B69">
            <v>1102.3136268080275</v>
          </cell>
        </row>
        <row r="70">
          <cell r="A70">
            <v>4013</v>
          </cell>
          <cell r="B70">
            <v>1828.0070365013253</v>
          </cell>
        </row>
        <row r="71">
          <cell r="A71">
            <v>402</v>
          </cell>
          <cell r="B71">
            <v>4366280</v>
          </cell>
        </row>
        <row r="72">
          <cell r="A72">
            <v>4030</v>
          </cell>
          <cell r="B72">
            <v>0</v>
          </cell>
        </row>
        <row r="73">
          <cell r="A73">
            <v>4031</v>
          </cell>
          <cell r="B73">
            <v>28306</v>
          </cell>
        </row>
        <row r="74">
          <cell r="A74">
            <v>4032</v>
          </cell>
          <cell r="B74">
            <v>0</v>
          </cell>
        </row>
        <row r="75">
          <cell r="A75">
            <v>4033</v>
          </cell>
          <cell r="B75">
            <v>0</v>
          </cell>
        </row>
        <row r="76">
          <cell r="A76">
            <v>4034</v>
          </cell>
          <cell r="B76">
            <v>0</v>
          </cell>
        </row>
        <row r="77">
          <cell r="A77">
            <v>404</v>
          </cell>
          <cell r="B77">
            <v>0</v>
          </cell>
        </row>
        <row r="78">
          <cell r="A78">
            <v>409</v>
          </cell>
          <cell r="B78">
            <v>0</v>
          </cell>
        </row>
        <row r="79">
          <cell r="A79">
            <v>4100</v>
          </cell>
          <cell r="B79">
            <v>0</v>
          </cell>
        </row>
        <row r="80">
          <cell r="A80">
            <v>4101</v>
          </cell>
          <cell r="B80">
            <v>0</v>
          </cell>
        </row>
        <row r="81">
          <cell r="A81">
            <v>4102</v>
          </cell>
          <cell r="B81">
            <v>0</v>
          </cell>
        </row>
        <row r="82">
          <cell r="A82">
            <v>4110</v>
          </cell>
          <cell r="B82">
            <v>0</v>
          </cell>
        </row>
        <row r="83">
          <cell r="A83">
            <v>4111</v>
          </cell>
          <cell r="B83">
            <v>0</v>
          </cell>
        </row>
        <row r="84">
          <cell r="A84">
            <v>4112</v>
          </cell>
          <cell r="B84">
            <v>23030244</v>
          </cell>
        </row>
        <row r="85">
          <cell r="A85">
            <v>4113</v>
          </cell>
          <cell r="B85">
            <v>0</v>
          </cell>
        </row>
        <row r="86">
          <cell r="A86">
            <v>4114</v>
          </cell>
          <cell r="B86">
            <v>490001160.80234003</v>
          </cell>
        </row>
        <row r="87">
          <cell r="A87">
            <v>4115</v>
          </cell>
          <cell r="B87">
            <v>22362482</v>
          </cell>
        </row>
        <row r="88">
          <cell r="A88">
            <v>4116</v>
          </cell>
          <cell r="B88">
            <v>0</v>
          </cell>
        </row>
        <row r="89">
          <cell r="A89">
            <v>4117</v>
          </cell>
          <cell r="B89">
            <v>3665</v>
          </cell>
        </row>
        <row r="90">
          <cell r="A90">
            <v>4119</v>
          </cell>
          <cell r="B90">
            <v>9036</v>
          </cell>
        </row>
        <row r="91">
          <cell r="A91">
            <v>4120</v>
          </cell>
          <cell r="B91">
            <v>484999</v>
          </cell>
        </row>
        <row r="92">
          <cell r="A92">
            <v>4130</v>
          </cell>
          <cell r="B92">
            <v>0</v>
          </cell>
        </row>
        <row r="93">
          <cell r="A93">
            <v>4131</v>
          </cell>
          <cell r="B93">
            <v>40675855</v>
          </cell>
        </row>
        <row r="95">
          <cell r="A95">
            <v>4132</v>
          </cell>
        </row>
        <row r="96">
          <cell r="A96">
            <v>4133</v>
          </cell>
          <cell r="B96">
            <v>0</v>
          </cell>
        </row>
        <row r="97">
          <cell r="A97">
            <v>414</v>
          </cell>
          <cell r="B97">
            <v>0</v>
          </cell>
        </row>
        <row r="98">
          <cell r="A98">
            <v>420</v>
          </cell>
          <cell r="B98">
            <v>296748</v>
          </cell>
        </row>
        <row r="99">
          <cell r="A99">
            <v>430</v>
          </cell>
          <cell r="B99">
            <v>0</v>
          </cell>
        </row>
        <row r="100">
          <cell r="A100">
            <v>750</v>
          </cell>
          <cell r="B100">
            <v>615484</v>
          </cell>
        </row>
        <row r="101">
          <cell r="A101">
            <v>751</v>
          </cell>
          <cell r="B101">
            <v>0</v>
          </cell>
        </row>
        <row r="102">
          <cell r="A102">
            <v>440</v>
          </cell>
          <cell r="B102">
            <v>571000</v>
          </cell>
        </row>
        <row r="103">
          <cell r="A103">
            <v>441</v>
          </cell>
          <cell r="B103">
            <v>0</v>
          </cell>
        </row>
        <row r="104">
          <cell r="A104">
            <v>442</v>
          </cell>
          <cell r="B104">
            <v>0</v>
          </cell>
        </row>
        <row r="105">
          <cell r="A105">
            <v>5000</v>
          </cell>
          <cell r="B105">
            <v>0</v>
          </cell>
        </row>
        <row r="106">
          <cell r="A106">
            <v>5001</v>
          </cell>
          <cell r="B106">
            <v>26500000</v>
          </cell>
        </row>
        <row r="107">
          <cell r="A107">
            <v>5002</v>
          </cell>
          <cell r="B107">
            <v>0</v>
          </cell>
        </row>
        <row r="108">
          <cell r="A108">
            <v>5003</v>
          </cell>
          <cell r="B108">
            <v>0</v>
          </cell>
        </row>
        <row r="109">
          <cell r="A109">
            <v>5004</v>
          </cell>
          <cell r="B109">
            <v>0</v>
          </cell>
        </row>
        <row r="110">
          <cell r="A110">
            <v>5010</v>
          </cell>
          <cell r="B110">
            <v>0</v>
          </cell>
        </row>
        <row r="111">
          <cell r="A111">
            <v>5011</v>
          </cell>
          <cell r="B111">
            <v>0</v>
          </cell>
        </row>
        <row r="112">
          <cell r="A112">
            <v>5012</v>
          </cell>
          <cell r="B112">
            <v>0</v>
          </cell>
        </row>
        <row r="113">
          <cell r="A113">
            <v>5013</v>
          </cell>
          <cell r="B113">
            <v>0</v>
          </cell>
        </row>
        <row r="114">
          <cell r="A114">
            <v>5014</v>
          </cell>
          <cell r="B114">
            <v>0</v>
          </cell>
        </row>
        <row r="115">
          <cell r="A115">
            <v>5500</v>
          </cell>
          <cell r="B115">
            <v>0</v>
          </cell>
        </row>
        <row r="116">
          <cell r="A116">
            <v>5501</v>
          </cell>
          <cell r="B116">
            <v>6100000</v>
          </cell>
        </row>
        <row r="117">
          <cell r="A117">
            <v>5502</v>
          </cell>
          <cell r="B117">
            <v>0</v>
          </cell>
        </row>
        <row r="118">
          <cell r="A118">
            <v>5503</v>
          </cell>
          <cell r="B118">
            <v>3700000</v>
          </cell>
        </row>
        <row r="119">
          <cell r="A119">
            <v>5504</v>
          </cell>
          <cell r="B119">
            <v>0</v>
          </cell>
        </row>
        <row r="120">
          <cell r="A120">
            <v>5510</v>
          </cell>
          <cell r="B120">
            <v>0</v>
          </cell>
        </row>
        <row r="121">
          <cell r="A121">
            <v>5511</v>
          </cell>
          <cell r="B121">
            <v>0</v>
          </cell>
        </row>
        <row r="122">
          <cell r="A122">
            <v>5512</v>
          </cell>
          <cell r="B122">
            <v>0</v>
          </cell>
        </row>
        <row r="123">
          <cell r="A123">
            <v>5513</v>
          </cell>
          <cell r="B123">
            <v>0</v>
          </cell>
        </row>
        <row r="124">
          <cell r="A124">
            <v>5514</v>
          </cell>
          <cell r="B124">
            <v>0</v>
          </cell>
        </row>
        <row r="125">
          <cell r="A125">
            <v>7520</v>
          </cell>
        </row>
        <row r="126">
          <cell r="A126">
            <v>5505</v>
          </cell>
        </row>
      </sheetData>
      <sheetData sheetId="4" refreshError="1">
        <row r="1">
          <cell r="B1" t="str">
            <v>OCENA 1-12/2000</v>
          </cell>
        </row>
        <row r="2">
          <cell r="A2">
            <v>7000</v>
          </cell>
          <cell r="B2">
            <v>0</v>
          </cell>
        </row>
        <row r="3">
          <cell r="A3">
            <v>7001</v>
          </cell>
          <cell r="B3">
            <v>0</v>
          </cell>
        </row>
        <row r="4">
          <cell r="A4">
            <v>7002</v>
          </cell>
          <cell r="B4">
            <v>0</v>
          </cell>
        </row>
        <row r="5">
          <cell r="A5">
            <v>7010</v>
          </cell>
          <cell r="B5">
            <v>101258878.74304315</v>
          </cell>
        </row>
        <row r="6">
          <cell r="A6">
            <v>7011</v>
          </cell>
          <cell r="B6">
            <v>97082422.651802808</v>
          </cell>
        </row>
        <row r="7">
          <cell r="A7">
            <v>7012</v>
          </cell>
          <cell r="B7">
            <v>12345292.26437185</v>
          </cell>
        </row>
        <row r="8">
          <cell r="A8">
            <v>7013</v>
          </cell>
          <cell r="B8">
            <v>1154495.05795</v>
          </cell>
        </row>
        <row r="9">
          <cell r="A9">
            <v>7020</v>
          </cell>
          <cell r="B9">
            <v>0</v>
          </cell>
        </row>
        <row r="10">
          <cell r="A10">
            <v>7021</v>
          </cell>
          <cell r="B10">
            <v>0</v>
          </cell>
        </row>
        <row r="11">
          <cell r="A11">
            <v>7030</v>
          </cell>
          <cell r="B11">
            <v>0</v>
          </cell>
        </row>
        <row r="12">
          <cell r="A12">
            <v>7031</v>
          </cell>
          <cell r="B12">
            <v>0</v>
          </cell>
        </row>
        <row r="13">
          <cell r="A13">
            <v>7032</v>
          </cell>
          <cell r="B13">
            <v>0</v>
          </cell>
        </row>
        <row r="14">
          <cell r="A14">
            <v>7033</v>
          </cell>
          <cell r="B14">
            <v>0</v>
          </cell>
        </row>
        <row r="15">
          <cell r="A15">
            <v>7040</v>
          </cell>
          <cell r="B15">
            <v>0</v>
          </cell>
        </row>
        <row r="16">
          <cell r="A16">
            <v>7041</v>
          </cell>
          <cell r="B16">
            <v>0</v>
          </cell>
        </row>
        <row r="17">
          <cell r="A17">
            <v>7042</v>
          </cell>
          <cell r="B17">
            <v>0</v>
          </cell>
        </row>
        <row r="18">
          <cell r="A18">
            <v>7043</v>
          </cell>
          <cell r="B18">
            <v>0</v>
          </cell>
        </row>
        <row r="19">
          <cell r="A19">
            <v>7044</v>
          </cell>
          <cell r="B19">
            <v>0</v>
          </cell>
        </row>
        <row r="20">
          <cell r="A20">
            <v>7045</v>
          </cell>
          <cell r="B20">
            <v>0</v>
          </cell>
        </row>
        <row r="21">
          <cell r="A21">
            <v>7046</v>
          </cell>
          <cell r="B21">
            <v>0</v>
          </cell>
        </row>
        <row r="22">
          <cell r="A22">
            <v>7047</v>
          </cell>
          <cell r="B22">
            <v>0</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0</v>
          </cell>
        </row>
        <row r="32">
          <cell r="A32">
            <v>7100</v>
          </cell>
          <cell r="B32">
            <v>0</v>
          </cell>
        </row>
        <row r="33">
          <cell r="A33">
            <v>7101</v>
          </cell>
          <cell r="B33">
            <v>2335.7591400000001</v>
          </cell>
        </row>
        <row r="34">
          <cell r="A34">
            <v>7102</v>
          </cell>
          <cell r="B34">
            <v>1195372.6825299999</v>
          </cell>
        </row>
        <row r="35">
          <cell r="A35">
            <v>7103</v>
          </cell>
          <cell r="B35">
            <v>95239.120439999999</v>
          </cell>
        </row>
        <row r="36">
          <cell r="A36">
            <v>7110</v>
          </cell>
          <cell r="B36">
            <v>0</v>
          </cell>
        </row>
        <row r="37">
          <cell r="A37">
            <v>7111</v>
          </cell>
          <cell r="B37">
            <v>0</v>
          </cell>
        </row>
        <row r="38">
          <cell r="A38">
            <v>7120</v>
          </cell>
          <cell r="B38">
            <v>13177</v>
          </cell>
        </row>
        <row r="39">
          <cell r="A39">
            <v>7130</v>
          </cell>
          <cell r="B39">
            <v>2127111.5138900001</v>
          </cell>
        </row>
        <row r="40">
          <cell r="A40">
            <v>7140</v>
          </cell>
          <cell r="B40">
            <v>0</v>
          </cell>
        </row>
        <row r="41">
          <cell r="A41">
            <v>7141</v>
          </cell>
          <cell r="B41">
            <v>1949872.9322600001</v>
          </cell>
        </row>
        <row r="42">
          <cell r="A42">
            <v>7200</v>
          </cell>
          <cell r="B42">
            <v>16496</v>
          </cell>
        </row>
        <row r="43">
          <cell r="A43">
            <v>7201</v>
          </cell>
          <cell r="B43">
            <v>4390</v>
          </cell>
        </row>
        <row r="44">
          <cell r="A44">
            <v>7202</v>
          </cell>
          <cell r="B44">
            <v>3110.1909600000004</v>
          </cell>
        </row>
        <row r="45">
          <cell r="A45">
            <v>7203</v>
          </cell>
          <cell r="B45">
            <v>0</v>
          </cell>
        </row>
        <row r="46">
          <cell r="A46">
            <v>7210</v>
          </cell>
          <cell r="B46">
            <v>0</v>
          </cell>
        </row>
        <row r="47">
          <cell r="A47">
            <v>7211</v>
          </cell>
          <cell r="B47">
            <v>0</v>
          </cell>
        </row>
        <row r="48">
          <cell r="A48">
            <v>7220</v>
          </cell>
          <cell r="B48">
            <v>0</v>
          </cell>
        </row>
        <row r="49">
          <cell r="A49">
            <v>7221</v>
          </cell>
          <cell r="B49">
            <v>0</v>
          </cell>
        </row>
        <row r="50">
          <cell r="A50">
            <v>7222</v>
          </cell>
          <cell r="B50">
            <v>0</v>
          </cell>
        </row>
        <row r="51">
          <cell r="A51">
            <v>7300</v>
          </cell>
          <cell r="B51">
            <v>100</v>
          </cell>
        </row>
        <row r="52">
          <cell r="A52">
            <v>7301</v>
          </cell>
          <cell r="B52">
            <v>0</v>
          </cell>
        </row>
        <row r="53">
          <cell r="A53">
            <v>7310</v>
          </cell>
          <cell r="B53">
            <v>0</v>
          </cell>
        </row>
        <row r="54">
          <cell r="A54">
            <v>7311</v>
          </cell>
          <cell r="B54">
            <v>0</v>
          </cell>
        </row>
        <row r="55">
          <cell r="A55">
            <v>740</v>
          </cell>
          <cell r="B55">
            <v>48265990.179958582</v>
          </cell>
        </row>
        <row r="56">
          <cell r="A56">
            <v>7400</v>
          </cell>
          <cell r="B56">
            <v>1802362.95521</v>
          </cell>
        </row>
        <row r="57">
          <cell r="A57">
            <v>740000</v>
          </cell>
          <cell r="B57">
            <v>0</v>
          </cell>
        </row>
        <row r="58">
          <cell r="A58">
            <v>740001</v>
          </cell>
          <cell r="B58">
            <v>0</v>
          </cell>
        </row>
        <row r="59">
          <cell r="A59">
            <v>740002</v>
          </cell>
          <cell r="B59">
            <v>0</v>
          </cell>
        </row>
        <row r="60">
          <cell r="A60">
            <v>740003</v>
          </cell>
          <cell r="B60">
            <v>1636693.8203</v>
          </cell>
        </row>
        <row r="61">
          <cell r="A61">
            <v>740004</v>
          </cell>
          <cell r="B61">
            <v>165669.13490999999</v>
          </cell>
        </row>
        <row r="62">
          <cell r="A62">
            <v>7401</v>
          </cell>
          <cell r="B62">
            <v>2108086.9517200002</v>
          </cell>
        </row>
        <row r="63">
          <cell r="A63">
            <v>7402</v>
          </cell>
          <cell r="B63">
            <v>44355540.27302859</v>
          </cell>
        </row>
        <row r="64">
          <cell r="A64">
            <v>7403</v>
          </cell>
          <cell r="B64">
            <v>0</v>
          </cell>
        </row>
        <row r="65">
          <cell r="A65">
            <v>400</v>
          </cell>
          <cell r="B65">
            <v>2822053.79734175</v>
          </cell>
        </row>
        <row r="66">
          <cell r="A66">
            <v>4010</v>
          </cell>
          <cell r="B66">
            <v>220857.80998758794</v>
          </cell>
        </row>
        <row r="67">
          <cell r="A67">
            <v>4011</v>
          </cell>
          <cell r="B67">
            <v>171944.4656800013</v>
          </cell>
        </row>
        <row r="68">
          <cell r="A68">
            <v>4012</v>
          </cell>
          <cell r="B68">
            <v>1497.5051830262753</v>
          </cell>
        </row>
        <row r="69">
          <cell r="A69">
            <v>4013</v>
          </cell>
          <cell r="B69">
            <v>2495.4451764844316</v>
          </cell>
        </row>
        <row r="70">
          <cell r="A70">
            <v>402</v>
          </cell>
          <cell r="B70">
            <v>4990787.8124500001</v>
          </cell>
        </row>
        <row r="71">
          <cell r="A71">
            <v>403</v>
          </cell>
          <cell r="B71">
            <v>0</v>
          </cell>
        </row>
        <row r="72">
          <cell r="A72">
            <v>404</v>
          </cell>
          <cell r="B72">
            <v>0</v>
          </cell>
        </row>
        <row r="73">
          <cell r="A73">
            <v>409</v>
          </cell>
          <cell r="B73">
            <v>0</v>
          </cell>
        </row>
        <row r="74">
          <cell r="A74">
            <v>4100</v>
          </cell>
          <cell r="B74">
            <v>0</v>
          </cell>
        </row>
        <row r="75">
          <cell r="A75">
            <v>4101</v>
          </cell>
          <cell r="B75">
            <v>0</v>
          </cell>
        </row>
        <row r="76">
          <cell r="A76">
            <v>4102</v>
          </cell>
          <cell r="B76">
            <v>0</v>
          </cell>
        </row>
        <row r="77">
          <cell r="A77">
            <v>4110</v>
          </cell>
          <cell r="B77">
            <v>0</v>
          </cell>
        </row>
        <row r="78">
          <cell r="A78">
            <v>4111</v>
          </cell>
          <cell r="B78">
            <v>0</v>
          </cell>
        </row>
        <row r="79">
          <cell r="A79">
            <v>4112</v>
          </cell>
          <cell r="B79">
            <v>0</v>
          </cell>
        </row>
        <row r="80">
          <cell r="A80">
            <v>4113</v>
          </cell>
          <cell r="B80">
            <v>0</v>
          </cell>
        </row>
        <row r="81">
          <cell r="A81">
            <v>4114</v>
          </cell>
          <cell r="B81">
            <v>0</v>
          </cell>
        </row>
        <row r="82">
          <cell r="A82">
            <v>4115</v>
          </cell>
          <cell r="B82">
            <v>0</v>
          </cell>
        </row>
        <row r="83">
          <cell r="A83">
            <v>4116</v>
          </cell>
          <cell r="B83">
            <v>22069321.720629998</v>
          </cell>
        </row>
        <row r="84">
          <cell r="A84">
            <v>4117</v>
          </cell>
          <cell r="B84">
            <v>0</v>
          </cell>
        </row>
        <row r="85">
          <cell r="A85">
            <v>4119</v>
          </cell>
          <cell r="B85">
            <v>2418939.7835400002</v>
          </cell>
        </row>
        <row r="86">
          <cell r="A86">
            <v>4120</v>
          </cell>
          <cell r="B86">
            <v>1115997.5227800002</v>
          </cell>
        </row>
        <row r="87">
          <cell r="A87">
            <v>4130</v>
          </cell>
          <cell r="B87">
            <v>0</v>
          </cell>
        </row>
        <row r="88">
          <cell r="A88">
            <v>4131</v>
          </cell>
          <cell r="B88">
            <v>0</v>
          </cell>
        </row>
        <row r="89">
          <cell r="A89">
            <v>4132</v>
          </cell>
          <cell r="B89">
            <v>0</v>
          </cell>
        </row>
        <row r="90">
          <cell r="A90">
            <v>4133</v>
          </cell>
          <cell r="B90">
            <v>231818528.07684004</v>
          </cell>
        </row>
        <row r="91">
          <cell r="A91">
            <v>413300</v>
          </cell>
          <cell r="B91">
            <v>97290863.71886</v>
          </cell>
        </row>
        <row r="92">
          <cell r="A92">
            <v>413301</v>
          </cell>
          <cell r="B92">
            <v>19471353.48401</v>
          </cell>
        </row>
        <row r="93">
          <cell r="A93">
            <v>413302</v>
          </cell>
          <cell r="B93">
            <v>74283367.257310003</v>
          </cell>
        </row>
        <row r="94">
          <cell r="A94">
            <v>413303</v>
          </cell>
          <cell r="B94">
            <v>31373706.889629997</v>
          </cell>
        </row>
        <row r="95">
          <cell r="A95">
            <v>413304</v>
          </cell>
          <cell r="B95">
            <v>7130913.0417400002</v>
          </cell>
        </row>
        <row r="96">
          <cell r="A96">
            <v>413305</v>
          </cell>
          <cell r="B96">
            <v>2068323.1955799998</v>
          </cell>
        </row>
        <row r="97">
          <cell r="A97">
            <v>413306</v>
          </cell>
          <cell r="B97">
            <v>0.33799999999610009</v>
          </cell>
        </row>
        <row r="98">
          <cell r="A98">
            <v>413307</v>
          </cell>
          <cell r="B98">
            <v>0.15171000003465451</v>
          </cell>
        </row>
        <row r="99">
          <cell r="A99">
            <v>4140</v>
          </cell>
          <cell r="B99">
            <v>0</v>
          </cell>
        </row>
        <row r="100">
          <cell r="A100">
            <v>4141</v>
          </cell>
          <cell r="B100">
            <v>0</v>
          </cell>
        </row>
        <row r="101">
          <cell r="A101">
            <v>4142</v>
          </cell>
          <cell r="B101">
            <v>1102298.20025</v>
          </cell>
        </row>
        <row r="102">
          <cell r="A102">
            <v>4143</v>
          </cell>
          <cell r="B102">
            <v>0</v>
          </cell>
        </row>
        <row r="103">
          <cell r="A103">
            <v>4200</v>
          </cell>
          <cell r="B103">
            <v>1727234.5722700001</v>
          </cell>
        </row>
        <row r="104">
          <cell r="A104">
            <v>4201</v>
          </cell>
          <cell r="B104">
            <v>0</v>
          </cell>
        </row>
        <row r="105">
          <cell r="A105">
            <v>4202</v>
          </cell>
          <cell r="B105">
            <v>0</v>
          </cell>
        </row>
        <row r="106">
          <cell r="A106">
            <v>4203</v>
          </cell>
          <cell r="B106">
            <v>0</v>
          </cell>
        </row>
        <row r="107">
          <cell r="A107">
            <v>4204</v>
          </cell>
          <cell r="B107">
            <v>0</v>
          </cell>
        </row>
        <row r="108">
          <cell r="A108">
            <v>4205</v>
          </cell>
          <cell r="B108">
            <v>0</v>
          </cell>
        </row>
        <row r="109">
          <cell r="A109">
            <v>4206</v>
          </cell>
          <cell r="B109">
            <v>0</v>
          </cell>
        </row>
        <row r="110">
          <cell r="A110">
            <v>4207</v>
          </cell>
          <cell r="B110">
            <v>0</v>
          </cell>
        </row>
        <row r="111">
          <cell r="A111">
            <v>4208</v>
          </cell>
          <cell r="B111">
            <v>0</v>
          </cell>
        </row>
        <row r="112">
          <cell r="A112">
            <v>4209</v>
          </cell>
          <cell r="B112">
            <v>0</v>
          </cell>
        </row>
        <row r="113">
          <cell r="A113">
            <v>4300</v>
          </cell>
          <cell r="B113">
            <v>0</v>
          </cell>
        </row>
        <row r="114">
          <cell r="A114">
            <v>4301</v>
          </cell>
          <cell r="B114">
            <v>0</v>
          </cell>
        </row>
        <row r="115">
          <cell r="A115">
            <v>4302</v>
          </cell>
          <cell r="B115">
            <v>0</v>
          </cell>
        </row>
        <row r="116">
          <cell r="A116">
            <v>4303</v>
          </cell>
          <cell r="B116">
            <v>0</v>
          </cell>
        </row>
        <row r="117">
          <cell r="A117">
            <v>4304</v>
          </cell>
          <cell r="B117">
            <v>0</v>
          </cell>
        </row>
        <row r="118">
          <cell r="A118">
            <v>4305</v>
          </cell>
          <cell r="B118">
            <v>0</v>
          </cell>
        </row>
        <row r="119">
          <cell r="A119">
            <v>4306</v>
          </cell>
          <cell r="B119">
            <v>0</v>
          </cell>
        </row>
        <row r="120">
          <cell r="A120">
            <v>4307</v>
          </cell>
          <cell r="B120">
            <v>0</v>
          </cell>
        </row>
        <row r="121">
          <cell r="A121">
            <v>4308</v>
          </cell>
          <cell r="B121">
            <v>0</v>
          </cell>
        </row>
        <row r="122">
          <cell r="A122">
            <v>7500</v>
          </cell>
          <cell r="B122">
            <v>0</v>
          </cell>
        </row>
        <row r="123">
          <cell r="A123">
            <v>7501</v>
          </cell>
          <cell r="B123">
            <v>0</v>
          </cell>
        </row>
        <row r="124">
          <cell r="A124">
            <v>7502</v>
          </cell>
          <cell r="B124">
            <v>0</v>
          </cell>
        </row>
        <row r="125">
          <cell r="A125">
            <v>7503</v>
          </cell>
          <cell r="B125">
            <v>0</v>
          </cell>
        </row>
        <row r="126">
          <cell r="A126">
            <v>7504</v>
          </cell>
          <cell r="B126">
            <v>0</v>
          </cell>
        </row>
        <row r="127">
          <cell r="A127">
            <v>7505</v>
          </cell>
          <cell r="B127">
            <v>0</v>
          </cell>
        </row>
        <row r="128">
          <cell r="A128">
            <v>7506</v>
          </cell>
          <cell r="B128">
            <v>718464</v>
          </cell>
        </row>
        <row r="129">
          <cell r="A129">
            <v>751</v>
          </cell>
          <cell r="B129">
            <v>8226.8293099999992</v>
          </cell>
        </row>
        <row r="130">
          <cell r="A130">
            <v>4400</v>
          </cell>
          <cell r="B130">
            <v>0</v>
          </cell>
        </row>
        <row r="131">
          <cell r="A131">
            <v>4401</v>
          </cell>
          <cell r="B131">
            <v>0</v>
          </cell>
        </row>
        <row r="132">
          <cell r="A132">
            <v>4402</v>
          </cell>
          <cell r="B132">
            <v>0</v>
          </cell>
        </row>
        <row r="133">
          <cell r="A133">
            <v>4403</v>
          </cell>
          <cell r="B133">
            <v>0</v>
          </cell>
        </row>
        <row r="134">
          <cell r="A134">
            <v>4404</v>
          </cell>
          <cell r="B134">
            <v>0</v>
          </cell>
        </row>
        <row r="135">
          <cell r="A135">
            <v>4407</v>
          </cell>
          <cell r="B135">
            <v>0</v>
          </cell>
        </row>
        <row r="136">
          <cell r="A136">
            <v>4406</v>
          </cell>
          <cell r="B136">
            <v>0</v>
          </cell>
        </row>
        <row r="137">
          <cell r="A137">
            <v>4405</v>
          </cell>
          <cell r="B137">
            <v>-850000</v>
          </cell>
        </row>
        <row r="138">
          <cell r="A138">
            <v>441</v>
          </cell>
          <cell r="B138">
            <v>0</v>
          </cell>
        </row>
        <row r="139">
          <cell r="A139">
            <v>5000</v>
          </cell>
          <cell r="B139">
            <v>0</v>
          </cell>
        </row>
        <row r="140">
          <cell r="A140">
            <v>5001</v>
          </cell>
          <cell r="B140">
            <v>0</v>
          </cell>
        </row>
        <row r="141">
          <cell r="A141">
            <v>5002</v>
          </cell>
          <cell r="B141">
            <v>0</v>
          </cell>
        </row>
        <row r="142">
          <cell r="A142">
            <v>5003</v>
          </cell>
          <cell r="B142">
            <v>0</v>
          </cell>
        </row>
        <row r="143">
          <cell r="A143">
            <v>5004</v>
          </cell>
          <cell r="B143">
            <v>0</v>
          </cell>
        </row>
        <row r="144">
          <cell r="A144">
            <v>501</v>
          </cell>
          <cell r="B144">
            <v>0</v>
          </cell>
        </row>
        <row r="145">
          <cell r="A145">
            <v>5500</v>
          </cell>
          <cell r="B145">
            <v>0</v>
          </cell>
        </row>
        <row r="146">
          <cell r="A146">
            <v>5501</v>
          </cell>
          <cell r="B146">
            <v>0</v>
          </cell>
        </row>
        <row r="147">
          <cell r="A147">
            <v>5502</v>
          </cell>
          <cell r="B147">
            <v>0</v>
          </cell>
        </row>
        <row r="148">
          <cell r="A148">
            <v>5503</v>
          </cell>
          <cell r="B148">
            <v>0</v>
          </cell>
        </row>
        <row r="149">
          <cell r="A149">
            <v>5504</v>
          </cell>
          <cell r="B149">
            <v>0</v>
          </cell>
        </row>
        <row r="150">
          <cell r="A150">
            <v>551</v>
          </cell>
          <cell r="B150">
            <v>0</v>
          </cell>
        </row>
        <row r="151">
          <cell r="A151">
            <v>7520</v>
          </cell>
        </row>
        <row r="152">
          <cell r="A152">
            <v>5505</v>
          </cell>
        </row>
      </sheetData>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9"/>
    </sheetNames>
    <sheetDataSet>
      <sheetData sheetId="0" refreshError="1">
        <row r="2">
          <cell r="A2" t="str">
            <v>Table A42. Czech Republic: External Debt in Convertible and Nonconvertible Currencies, 1980-97 Q3</v>
          </cell>
        </row>
        <row r="4">
          <cell r="A4" t="str">
            <v>(In millions of U.S. dollars, end of period)</v>
          </cell>
        </row>
        <row r="7">
          <cell r="E7">
            <v>1980</v>
          </cell>
          <cell r="G7">
            <v>1985</v>
          </cell>
          <cell r="I7">
            <v>1990</v>
          </cell>
          <cell r="K7">
            <v>1991</v>
          </cell>
          <cell r="M7">
            <v>1992</v>
          </cell>
          <cell r="O7">
            <v>1993</v>
          </cell>
          <cell r="Q7">
            <v>1994</v>
          </cell>
          <cell r="S7">
            <v>1995</v>
          </cell>
          <cell r="U7">
            <v>1996</v>
          </cell>
          <cell r="V7">
            <v>1997</v>
          </cell>
        </row>
        <row r="8">
          <cell r="V8" t="str">
            <v xml:space="preserve">Q3 </v>
          </cell>
        </row>
        <row r="10">
          <cell r="A10" t="str">
            <v>Debt in convertible currencies</v>
          </cell>
        </row>
        <row r="11">
          <cell r="B11" t="str">
            <v>Medium- and long-term</v>
          </cell>
          <cell r="E11">
            <v>1936</v>
          </cell>
          <cell r="G11">
            <v>1835</v>
          </cell>
          <cell r="I11">
            <v>3557</v>
          </cell>
          <cell r="K11">
            <v>4565</v>
          </cell>
          <cell r="M11">
            <v>5284</v>
          </cell>
          <cell r="O11">
            <v>6494</v>
          </cell>
          <cell r="Q11">
            <v>7806</v>
          </cell>
          <cell r="S11">
            <v>11504</v>
          </cell>
          <cell r="U11">
            <v>14823</v>
          </cell>
          <cell r="V11">
            <v>14938</v>
          </cell>
        </row>
        <row r="12">
          <cell r="C12" t="str">
            <v>By maturity</v>
          </cell>
        </row>
        <row r="13">
          <cell r="D13" t="str">
            <v>1-5 years</v>
          </cell>
          <cell r="E13">
            <v>473</v>
          </cell>
          <cell r="G13">
            <v>854</v>
          </cell>
          <cell r="I13">
            <v>1321</v>
          </cell>
          <cell r="K13">
            <v>1463</v>
          </cell>
          <cell r="M13">
            <v>2094</v>
          </cell>
          <cell r="O13">
            <v>2530</v>
          </cell>
          <cell r="Q13">
            <v>4170</v>
          </cell>
          <cell r="S13">
            <v>7155</v>
          </cell>
          <cell r="U13" t="str">
            <v>...</v>
          </cell>
          <cell r="V13" t="str">
            <v>...</v>
          </cell>
        </row>
        <row r="14">
          <cell r="D14" t="str">
            <v>Over 5 years</v>
          </cell>
          <cell r="E14">
            <v>1463</v>
          </cell>
          <cell r="G14">
            <v>981</v>
          </cell>
          <cell r="I14">
            <v>2236</v>
          </cell>
          <cell r="K14">
            <v>3112</v>
          </cell>
          <cell r="M14">
            <v>3190</v>
          </cell>
          <cell r="O14">
            <v>3964</v>
          </cell>
          <cell r="Q14">
            <v>3636</v>
          </cell>
          <cell r="S14">
            <v>4349</v>
          </cell>
          <cell r="U14" t="str">
            <v>...</v>
          </cell>
          <cell r="V14" t="str">
            <v>...</v>
          </cell>
        </row>
        <row r="15">
          <cell r="B15" t="str">
            <v>By creditor</v>
          </cell>
        </row>
        <row r="16">
          <cell r="C16" t="str">
            <v>Banks</v>
          </cell>
          <cell r="E16">
            <v>1373</v>
          </cell>
          <cell r="G16">
            <v>1273</v>
          </cell>
          <cell r="I16">
            <v>2193</v>
          </cell>
          <cell r="K16">
            <v>2250</v>
          </cell>
          <cell r="M16">
            <v>2298</v>
          </cell>
          <cell r="O16">
            <v>2766</v>
          </cell>
          <cell r="Q16">
            <v>4429</v>
          </cell>
          <cell r="S16">
            <v>8207</v>
          </cell>
          <cell r="U16">
            <v>11009</v>
          </cell>
          <cell r="V16">
            <v>10982</v>
          </cell>
        </row>
        <row r="17">
          <cell r="B17" t="str">
            <v>Governments</v>
          </cell>
          <cell r="E17">
            <v>5</v>
          </cell>
          <cell r="G17">
            <v>0</v>
          </cell>
          <cell r="I17">
            <v>0</v>
          </cell>
          <cell r="K17">
            <v>59</v>
          </cell>
          <cell r="M17">
            <v>231</v>
          </cell>
          <cell r="O17">
            <v>245</v>
          </cell>
          <cell r="Q17">
            <v>267</v>
          </cell>
          <cell r="S17">
            <v>265</v>
          </cell>
          <cell r="U17">
            <v>243</v>
          </cell>
          <cell r="V17">
            <v>219</v>
          </cell>
        </row>
        <row r="18">
          <cell r="C18" t="str">
            <v>Multilateral institutions</v>
          </cell>
          <cell r="E18">
            <v>0</v>
          </cell>
          <cell r="G18">
            <v>0</v>
          </cell>
          <cell r="I18">
            <v>0</v>
          </cell>
          <cell r="K18">
            <v>1177</v>
          </cell>
          <cell r="M18">
            <v>1594</v>
          </cell>
          <cell r="O18">
            <v>1766</v>
          </cell>
          <cell r="Q18">
            <v>709</v>
          </cell>
          <cell r="S18">
            <v>714</v>
          </cell>
          <cell r="U18">
            <v>646</v>
          </cell>
          <cell r="V18">
            <v>559</v>
          </cell>
        </row>
        <row r="19">
          <cell r="C19" t="str">
            <v>Suppliers' credits</v>
          </cell>
          <cell r="E19">
            <v>322</v>
          </cell>
          <cell r="G19">
            <v>488</v>
          </cell>
          <cell r="I19">
            <v>1192</v>
          </cell>
          <cell r="K19">
            <v>911</v>
          </cell>
          <cell r="M19">
            <v>1020</v>
          </cell>
          <cell r="O19">
            <v>863</v>
          </cell>
          <cell r="Q19">
            <v>1162</v>
          </cell>
          <cell r="S19">
            <v>923</v>
          </cell>
          <cell r="U19">
            <v>992</v>
          </cell>
          <cell r="V19">
            <v>1077</v>
          </cell>
        </row>
        <row r="20">
          <cell r="C20" t="str">
            <v>Other investors</v>
          </cell>
          <cell r="E20">
            <v>236</v>
          </cell>
          <cell r="G20">
            <v>74</v>
          </cell>
          <cell r="I20">
            <v>172</v>
          </cell>
          <cell r="K20">
            <v>168</v>
          </cell>
          <cell r="M20">
            <v>141</v>
          </cell>
          <cell r="O20">
            <v>855</v>
          </cell>
          <cell r="Q20">
            <v>1239</v>
          </cell>
          <cell r="S20">
            <v>1396</v>
          </cell>
          <cell r="U20">
            <v>1933</v>
          </cell>
          <cell r="V20">
            <v>2101</v>
          </cell>
        </row>
        <row r="22">
          <cell r="B22" t="str">
            <v>By debtor</v>
          </cell>
        </row>
        <row r="23">
          <cell r="C23" t="str">
            <v>Banks</v>
          </cell>
          <cell r="O23">
            <v>2504</v>
          </cell>
          <cell r="Q23">
            <v>1799</v>
          </cell>
          <cell r="S23">
            <v>4425</v>
          </cell>
          <cell r="U23">
            <v>5926</v>
          </cell>
          <cell r="V23">
            <v>5824</v>
          </cell>
        </row>
        <row r="24">
          <cell r="C24" t="str">
            <v>Of which: commercial banks</v>
          </cell>
          <cell r="O24">
            <v>540</v>
          </cell>
          <cell r="Q24">
            <v>985</v>
          </cell>
          <cell r="S24">
            <v>3588</v>
          </cell>
          <cell r="U24">
            <v>5517</v>
          </cell>
          <cell r="V24">
            <v>5445</v>
          </cell>
        </row>
        <row r="25">
          <cell r="C25" t="str">
            <v>Government</v>
          </cell>
          <cell r="O25">
            <v>1986</v>
          </cell>
          <cell r="Q25">
            <v>2202</v>
          </cell>
          <cell r="S25">
            <v>1959</v>
          </cell>
          <cell r="U25">
            <v>1710</v>
          </cell>
          <cell r="V25">
            <v>1431</v>
          </cell>
        </row>
        <row r="26">
          <cell r="C26" t="str">
            <v>Corporations and other</v>
          </cell>
          <cell r="O26">
            <v>2004</v>
          </cell>
          <cell r="Q26">
            <v>3805</v>
          </cell>
          <cell r="S26">
            <v>5121</v>
          </cell>
          <cell r="U26">
            <v>7187</v>
          </cell>
          <cell r="V26">
            <v>7683</v>
          </cell>
        </row>
        <row r="28">
          <cell r="B28" t="str">
            <v xml:space="preserve">Short-term </v>
          </cell>
          <cell r="E28">
            <v>3790</v>
          </cell>
          <cell r="G28">
            <v>1539</v>
          </cell>
          <cell r="I28">
            <v>2400</v>
          </cell>
          <cell r="K28">
            <v>2143</v>
          </cell>
          <cell r="M28">
            <v>1798</v>
          </cell>
          <cell r="O28">
            <v>2002</v>
          </cell>
          <cell r="Q28">
            <v>2888</v>
          </cell>
          <cell r="S28">
            <v>5045</v>
          </cell>
          <cell r="U28">
            <v>6022</v>
          </cell>
          <cell r="V28">
            <v>6065</v>
          </cell>
        </row>
        <row r="29">
          <cell r="B29" t="str">
            <v>Of which: liabilities in CZK</v>
          </cell>
          <cell r="S29">
            <v>757</v>
          </cell>
          <cell r="U29">
            <v>1783</v>
          </cell>
          <cell r="V29">
            <v>1600</v>
          </cell>
        </row>
        <row r="31">
          <cell r="C31" t="str">
            <v>Total</v>
          </cell>
          <cell r="E31">
            <v>5726</v>
          </cell>
          <cell r="G31">
            <v>3374</v>
          </cell>
          <cell r="I31">
            <v>5957</v>
          </cell>
          <cell r="K31">
            <v>6708</v>
          </cell>
          <cell r="M31">
            <v>7082</v>
          </cell>
          <cell r="O31">
            <v>8496</v>
          </cell>
          <cell r="Q31">
            <v>10694</v>
          </cell>
          <cell r="S31">
            <v>16549</v>
          </cell>
          <cell r="U31">
            <v>20845</v>
          </cell>
          <cell r="V31">
            <v>21003</v>
          </cell>
        </row>
        <row r="33">
          <cell r="A33" t="str">
            <v>Debt in nonconvertible currencies 1/</v>
          </cell>
        </row>
        <row r="34">
          <cell r="B34" t="str">
            <v>Medium- and long-term</v>
          </cell>
          <cell r="E34">
            <v>125</v>
          </cell>
          <cell r="G34">
            <v>54</v>
          </cell>
          <cell r="I34">
            <v>39</v>
          </cell>
          <cell r="K34">
            <v>33</v>
          </cell>
          <cell r="M34">
            <v>344</v>
          </cell>
          <cell r="O34">
            <v>770</v>
          </cell>
          <cell r="Q34">
            <v>812</v>
          </cell>
          <cell r="S34">
            <v>357</v>
          </cell>
          <cell r="U34">
            <v>324</v>
          </cell>
          <cell r="V34">
            <v>271</v>
          </cell>
        </row>
        <row r="35">
          <cell r="B35" t="str">
            <v>Short-term</v>
          </cell>
          <cell r="E35">
            <v>659</v>
          </cell>
          <cell r="G35">
            <v>750</v>
          </cell>
          <cell r="I35">
            <v>1032</v>
          </cell>
          <cell r="K35">
            <v>1510</v>
          </cell>
          <cell r="M35">
            <v>27</v>
          </cell>
          <cell r="O35">
            <v>7</v>
          </cell>
          <cell r="Q35">
            <v>245</v>
          </cell>
          <cell r="S35">
            <v>0</v>
          </cell>
          <cell r="U35">
            <v>0</v>
          </cell>
          <cell r="V35">
            <v>0</v>
          </cell>
        </row>
        <row r="37">
          <cell r="C37" t="str">
            <v>Total</v>
          </cell>
          <cell r="E37">
            <v>784</v>
          </cell>
          <cell r="G37">
            <v>804</v>
          </cell>
          <cell r="I37">
            <v>1071</v>
          </cell>
          <cell r="K37">
            <v>1543</v>
          </cell>
          <cell r="M37">
            <v>371</v>
          </cell>
          <cell r="O37">
            <v>776</v>
          </cell>
          <cell r="Q37">
            <v>1057</v>
          </cell>
          <cell r="S37">
            <v>357</v>
          </cell>
          <cell r="U37">
            <v>324</v>
          </cell>
          <cell r="V37">
            <v>271</v>
          </cell>
        </row>
        <row r="39">
          <cell r="A39" t="str">
            <v>Total debt 2/</v>
          </cell>
          <cell r="E39">
            <v>6510</v>
          </cell>
          <cell r="G39">
            <v>4178</v>
          </cell>
          <cell r="I39">
            <v>7028</v>
          </cell>
          <cell r="K39">
            <v>8251</v>
          </cell>
          <cell r="M39">
            <v>7453</v>
          </cell>
          <cell r="O39">
            <v>9605</v>
          </cell>
          <cell r="Q39">
            <v>12210</v>
          </cell>
          <cell r="S39">
            <v>17190</v>
          </cell>
          <cell r="U39">
            <v>21181</v>
          </cell>
          <cell r="V39">
            <v>21282</v>
          </cell>
        </row>
        <row r="40">
          <cell r="B40" t="str">
            <v>Medium- and long-term</v>
          </cell>
          <cell r="E40">
            <v>2061</v>
          </cell>
          <cell r="G40">
            <v>1889</v>
          </cell>
          <cell r="I40">
            <v>3596</v>
          </cell>
          <cell r="K40">
            <v>4598</v>
          </cell>
          <cell r="M40">
            <v>5627</v>
          </cell>
          <cell r="O40">
            <v>7278</v>
          </cell>
          <cell r="Q40">
            <v>8629</v>
          </cell>
          <cell r="S40">
            <v>11898</v>
          </cell>
          <cell r="U40">
            <v>15148</v>
          </cell>
          <cell r="V40">
            <v>15208</v>
          </cell>
        </row>
        <row r="41">
          <cell r="B41" t="str">
            <v>Short-term</v>
          </cell>
          <cell r="E41">
            <v>4449</v>
          </cell>
          <cell r="G41">
            <v>2289</v>
          </cell>
          <cell r="I41">
            <v>3432</v>
          </cell>
          <cell r="K41">
            <v>3653</v>
          </cell>
          <cell r="M41">
            <v>1826</v>
          </cell>
          <cell r="O41">
            <v>2327</v>
          </cell>
          <cell r="Q41">
            <v>3580</v>
          </cell>
          <cell r="S41">
            <v>5292</v>
          </cell>
          <cell r="U41">
            <v>6033</v>
          </cell>
          <cell r="V41">
            <v>6074</v>
          </cell>
        </row>
        <row r="44">
          <cell r="B44" t="str">
            <v>Source: Data provided by the Czech National Bank.</v>
          </cell>
        </row>
        <row r="46">
          <cell r="B46" t="str">
            <v>1/  Excluding the Slovak Republic. Total debt to the Slovak Republic at the end of 1995 was US$285 million, of which US$247 million was short-term, and</v>
          </cell>
        </row>
        <row r="47">
          <cell r="B47" t="str">
            <v>the remainder medium- and long-term. At end-June 1997, this figure had fallen to US$8.4 million, all of which was short-term.</v>
          </cell>
        </row>
        <row r="48">
          <cell r="B48" t="str">
            <v>2/  Includes debt vis-à-vis the Slovak Republic from 1993.</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e9"/>
    </sheetNames>
    <sheetDataSet>
      <sheetData sheetId="0" refreshError="1">
        <row r="18">
          <cell r="G18" t="str">
            <v>Last sent to WEO:</v>
          </cell>
        </row>
        <row r="19">
          <cell r="G19" t="str">
            <v xml:space="preserve">       Last updated:</v>
          </cell>
        </row>
        <row r="20">
          <cell r="AB20" t="str">
            <v>weo@imf.org</v>
          </cell>
        </row>
        <row r="23">
          <cell r="AB23" t="str">
            <v>U</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Input"/>
      <sheetName val="Makro"/>
      <sheetName val="Revenues"/>
      <sheetName val="Expenditures"/>
      <sheetName val="budget-G"/>
      <sheetName val="SR chart data"/>
      <sheetName val="Cze Hun Pol"/>
      <sheetName val="Výstup"/>
      <sheetName val="Výstup (CZ)"/>
      <sheetName val="Graf1"/>
      <sheetName val="Výstup (CZ) (2)"/>
      <sheetName val="Výstup (AJ) (2)"/>
      <sheetName val="Konec 2608"/>
      <sheetName val="Chart1"/>
      <sheetName val="Chart2"/>
      <sheetName val="Chart3"/>
      <sheetName val="SRFiscalChart"/>
      <sheetName val="Chart4"/>
      <sheetName val="Chart5"/>
      <sheetName val="Panel1"/>
      <sheetName val="Panel2"/>
      <sheetName val="Panel3"/>
    </sheetNames>
    <sheetDataSet>
      <sheetData sheetId="0"/>
      <sheetData sheetId="1"/>
      <sheetData sheetId="2"/>
      <sheetData sheetId="3" refreshError="1">
        <row r="1">
          <cell r="A1" t="str">
            <v>.</v>
          </cell>
          <cell r="J1" t="str">
            <v>Medium Term Forecast - Revenues-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row>
        <row r="3">
          <cell r="A3" t="str">
            <v>General government 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cell r="X3">
            <v>1531.7805853333227</v>
          </cell>
        </row>
        <row r="4">
          <cell r="F4" t="str">
            <v>% of GDP</v>
          </cell>
          <cell r="G4">
            <v>42.634680419343937</v>
          </cell>
          <cell r="H4">
            <v>41.878792267033525</v>
          </cell>
          <cell r="I4">
            <v>40.35126884182408</v>
          </cell>
          <cell r="J4">
            <v>39.677013422818789</v>
          </cell>
          <cell r="K4">
            <v>39.279653005616417</v>
          </cell>
          <cell r="L4">
            <v>41.427140529869853</v>
          </cell>
          <cell r="M4">
            <v>40.458995943653996</v>
          </cell>
          <cell r="N4">
            <v>40.157195639782024</v>
          </cell>
          <cell r="O4">
            <v>39.845198170401176</v>
          </cell>
          <cell r="P4">
            <v>39.68628784384201</v>
          </cell>
          <cell r="Q4">
            <v>39.416170315723292</v>
          </cell>
          <cell r="R4">
            <v>39.119525910945981</v>
          </cell>
          <cell r="S4">
            <v>39.004572034655979</v>
          </cell>
          <cell r="T4">
            <v>38.924454152669036</v>
          </cell>
          <cell r="U4">
            <v>38.879348694106085</v>
          </cell>
          <cell r="V4">
            <v>38.869515449185975</v>
          </cell>
          <cell r="W4">
            <v>38.856362186228374</v>
          </cell>
          <cell r="X4">
            <v>38.846183666553749</v>
          </cell>
        </row>
        <row r="5">
          <cell r="B5" t="str">
            <v>Total Revenue</v>
          </cell>
          <cell r="G5">
            <v>497.983</v>
          </cell>
          <cell r="H5">
            <v>572.91300000000001</v>
          </cell>
          <cell r="I5">
            <v>626.18299999999999</v>
          </cell>
          <cell r="J5">
            <v>652.98199999999997</v>
          </cell>
          <cell r="K5">
            <v>696.58299999999997</v>
          </cell>
          <cell r="L5">
            <v>729.56404208000004</v>
          </cell>
          <cell r="M5">
            <v>762.60500000000002</v>
          </cell>
          <cell r="N5">
            <v>802.366624840501</v>
          </cell>
          <cell r="O5">
            <v>850.27050190742818</v>
          </cell>
          <cell r="P5">
            <v>906.25027676494369</v>
          </cell>
          <cell r="Q5">
            <v>966.52796093207962</v>
          </cell>
          <cell r="R5">
            <v>1026.6340725240343</v>
          </cell>
          <cell r="S5">
            <v>1093.7949781189118</v>
          </cell>
          <cell r="T5">
            <v>1166.3751010798617</v>
          </cell>
          <cell r="U5">
            <v>1244.8780347131476</v>
          </cell>
          <cell r="V5">
            <v>1329.8593605922474</v>
          </cell>
          <cell r="W5">
            <v>1420.494956594305</v>
          </cell>
          <cell r="X5">
            <v>1517.4000820462416</v>
          </cell>
        </row>
        <row r="6">
          <cell r="F6" t="str">
            <v>% of GDP</v>
          </cell>
          <cell r="G6">
            <v>42.102045992560029</v>
          </cell>
          <cell r="H6">
            <v>41.482369126058941</v>
          </cell>
          <cell r="I6">
            <v>39.82592380588946</v>
          </cell>
          <cell r="J6">
            <v>39.128835091083417</v>
          </cell>
          <cell r="K6">
            <v>38.735639214813986</v>
          </cell>
          <cell r="L6">
            <v>39.730111750803246</v>
          </cell>
          <cell r="M6">
            <v>39.74841814187176</v>
          </cell>
          <cell r="N6">
            <v>39.475040950071076</v>
          </cell>
          <cell r="O6">
            <v>39.190329668278672</v>
          </cell>
          <cell r="P6">
            <v>39.077260136868084</v>
          </cell>
          <cell r="Q6">
            <v>38.868045379446755</v>
          </cell>
          <cell r="R6">
            <v>38.653619715110928</v>
          </cell>
          <cell r="S6">
            <v>38.557302086654325</v>
          </cell>
          <cell r="T6">
            <v>38.495075002587456</v>
          </cell>
          <cell r="U6">
            <v>38.46714471002776</v>
          </cell>
          <cell r="V6">
            <v>38.473799624470786</v>
          </cell>
          <cell r="W6">
            <v>38.476474994501785</v>
          </cell>
          <cell r="X6">
            <v>38.481491962496222</v>
          </cell>
        </row>
        <row r="7">
          <cell r="C7" t="str">
            <v>Tax Revenue</v>
          </cell>
          <cell r="G7">
            <v>446.09099999999995</v>
          </cell>
          <cell r="H7">
            <v>511.20300000000003</v>
          </cell>
          <cell r="I7">
            <v>568.88</v>
          </cell>
          <cell r="J7">
            <v>607.73199999999997</v>
          </cell>
          <cell r="K7">
            <v>648.02599999999995</v>
          </cell>
          <cell r="L7">
            <v>682.05501575000005</v>
          </cell>
          <cell r="M7">
            <v>715.30799999999999</v>
          </cell>
          <cell r="N7">
            <v>754.26327781874306</v>
          </cell>
          <cell r="O7">
            <v>800.97872683578771</v>
          </cell>
          <cell r="P7">
            <v>855.6687957159387</v>
          </cell>
          <cell r="Q7">
            <v>914.46121336658859</v>
          </cell>
          <cell r="R7">
            <v>973.24707885387454</v>
          </cell>
          <cell r="S7">
            <v>1039.0542611276567</v>
          </cell>
          <cell r="T7">
            <v>1110.2463346760028</v>
          </cell>
          <cell r="U7">
            <v>1187.3260224053392</v>
          </cell>
          <cell r="V7">
            <v>1270.8480134187523</v>
          </cell>
          <cell r="W7">
            <v>1359.9872704928011</v>
          </cell>
          <cell r="X7">
            <v>1455.3581146497991</v>
          </cell>
        </row>
        <row r="8">
          <cell r="F8" t="str">
            <v>% of GDP</v>
          </cell>
          <cell r="G8">
            <v>37.714829218802834</v>
          </cell>
          <cell r="H8">
            <v>37.014191586416629</v>
          </cell>
          <cell r="I8">
            <v>36.181390319913504</v>
          </cell>
          <cell r="J8">
            <v>36.417305848513905</v>
          </cell>
          <cell r="K8">
            <v>36.035477951398541</v>
          </cell>
          <cell r="L8">
            <v>37.142896898654911</v>
          </cell>
          <cell r="M8">
            <v>37.28320884891393</v>
          </cell>
          <cell r="N8">
            <v>37.108440028831559</v>
          </cell>
          <cell r="O8">
            <v>36.918392783888734</v>
          </cell>
          <cell r="P8">
            <v>36.896200727853738</v>
          </cell>
          <cell r="Q8">
            <v>36.774228346792988</v>
          </cell>
          <cell r="R8">
            <v>36.643555363763305</v>
          </cell>
          <cell r="S8">
            <v>36.627640309360622</v>
          </cell>
          <cell r="T8">
            <v>36.642599696385489</v>
          </cell>
          <cell r="U8">
            <v>36.688768416073877</v>
          </cell>
          <cell r="V8">
            <v>36.766558382275058</v>
          </cell>
          <cell r="W8">
            <v>36.837523401993892</v>
          </cell>
          <cell r="X8">
            <v>36.908098433688643</v>
          </cell>
        </row>
        <row r="9">
          <cell r="D9" t="str">
            <v>Indirect taxes</v>
          </cell>
          <cell r="G9">
            <v>154.88900000000001</v>
          </cell>
          <cell r="H9">
            <v>173.60899999999998</v>
          </cell>
          <cell r="I9">
            <v>196.21100000000001</v>
          </cell>
          <cell r="J9">
            <v>208.41200000000001</v>
          </cell>
          <cell r="K9">
            <v>212.16800000000001</v>
          </cell>
          <cell r="L9">
            <v>234.79711571999997</v>
          </cell>
          <cell r="M9">
            <v>249.64</v>
          </cell>
          <cell r="N9">
            <v>265.80868664785709</v>
          </cell>
          <cell r="O9">
            <v>283.86286031860004</v>
          </cell>
          <cell r="P9">
            <v>304.4191823242781</v>
          </cell>
          <cell r="Q9">
            <v>325.64724249310785</v>
          </cell>
          <cell r="R9">
            <v>345.16488741836622</v>
          </cell>
          <cell r="S9">
            <v>363.4316290499869</v>
          </cell>
          <cell r="T9">
            <v>382.83755093129491</v>
          </cell>
          <cell r="U9">
            <v>403.45812449159246</v>
          </cell>
          <cell r="V9">
            <v>425.37391766411685</v>
          </cell>
          <cell r="W9">
            <v>448.67094102596923</v>
          </cell>
          <cell r="X9">
            <v>473.44101748668203</v>
          </cell>
        </row>
        <row r="10">
          <cell r="F10" t="str">
            <v>tax growth</v>
          </cell>
          <cell r="H10">
            <v>112.08607454370548</v>
          </cell>
          <cell r="I10">
            <v>113.01891030994939</v>
          </cell>
          <cell r="J10">
            <v>106.21830580344628</v>
          </cell>
          <cell r="K10">
            <v>101.80219948947278</v>
          </cell>
          <cell r="L10">
            <v>110.66565915689452</v>
          </cell>
          <cell r="M10">
            <v>106.32157862522487</v>
          </cell>
          <cell r="N10">
            <v>106.4768012529471</v>
          </cell>
          <cell r="O10">
            <v>106.79216841948475</v>
          </cell>
          <cell r="P10">
            <v>107.24163843857777</v>
          </cell>
          <cell r="Q10">
            <v>106.97329912220081</v>
          </cell>
          <cell r="R10">
            <v>105.99349307423398</v>
          </cell>
          <cell r="S10">
            <v>105.29217840442733</v>
          </cell>
          <cell r="T10">
            <v>105.33963483916776</v>
          </cell>
          <cell r="U10">
            <v>105.38624633611194</v>
          </cell>
          <cell r="V10">
            <v>105.43198707428212</v>
          </cell>
          <cell r="W10">
            <v>105.47683400284269</v>
          </cell>
          <cell r="X10">
            <v>105.52076682391586</v>
          </cell>
        </row>
        <row r="11">
          <cell r="F11" t="str">
            <v>% of GDP</v>
          </cell>
          <cell r="G11">
            <v>13.095113290497126</v>
          </cell>
          <cell r="H11">
            <v>12.57034248063138</v>
          </cell>
          <cell r="I11">
            <v>12.479234242828978</v>
          </cell>
          <cell r="J11">
            <v>12.488734419942475</v>
          </cell>
          <cell r="K11">
            <v>11.79825390646722</v>
          </cell>
          <cell r="L11">
            <v>12.786424643032182</v>
          </cell>
          <cell r="M11">
            <v>13.011710000507296</v>
          </cell>
          <cell r="N11">
            <v>13.077324586369219</v>
          </cell>
          <cell r="O11">
            <v>13.083694014446307</v>
          </cell>
          <cell r="P11">
            <v>13.126470560432113</v>
          </cell>
          <cell r="Q11">
            <v>13.095608518875821</v>
          </cell>
          <cell r="R11">
            <v>12.99574274256932</v>
          </cell>
          <cell r="S11">
            <v>12.81130686230105</v>
          </cell>
          <cell r="T11">
            <v>12.635180760685685</v>
          </cell>
          <cell r="U11">
            <v>12.466990039574977</v>
          </cell>
          <cell r="V11">
            <v>12.306377169385</v>
          </cell>
          <cell r="W11">
            <v>12.153000729080169</v>
          </cell>
          <cell r="X11">
            <v>12.006534680399858</v>
          </cell>
        </row>
        <row r="12">
          <cell r="E12" t="str">
            <v>VAT</v>
          </cell>
          <cell r="G12">
            <v>85.849000000000004</v>
          </cell>
          <cell r="H12">
            <v>94.801000000000002</v>
          </cell>
          <cell r="I12">
            <v>109.313</v>
          </cell>
          <cell r="J12">
            <v>117.65600000000001</v>
          </cell>
          <cell r="K12">
            <v>119.395</v>
          </cell>
          <cell r="L12">
            <v>138.33062853999999</v>
          </cell>
          <cell r="M12">
            <v>149.9</v>
          </cell>
          <cell r="N12">
            <v>165.4778309305448</v>
          </cell>
          <cell r="O12">
            <v>182.01858971882291</v>
          </cell>
          <cell r="P12">
            <v>200.40050901070742</v>
          </cell>
          <cell r="Q12">
            <v>219.17785233654243</v>
          </cell>
          <cell r="R12">
            <v>236.44047532885037</v>
          </cell>
          <cell r="S12">
            <v>252.53734288923849</v>
          </cell>
          <cell r="T12">
            <v>269.73008519313782</v>
          </cell>
          <cell r="U12">
            <v>288.09330939308666</v>
          </cell>
          <cell r="V12">
            <v>307.70670189656795</v>
          </cell>
          <cell r="W12">
            <v>328.65537416168627</v>
          </cell>
          <cell r="X12">
            <v>351.03023203461385</v>
          </cell>
        </row>
        <row r="13">
          <cell r="F13" t="str">
            <v>tax growth</v>
          </cell>
          <cell r="H13">
            <v>110.42761127095248</v>
          </cell>
          <cell r="I13">
            <v>115.30785540236917</v>
          </cell>
          <cell r="J13">
            <v>107.63221208822374</v>
          </cell>
          <cell r="K13">
            <v>101.47803766913714</v>
          </cell>
          <cell r="L13">
            <v>115.85964951631141</v>
          </cell>
          <cell r="M13">
            <v>108.36356458588243</v>
          </cell>
          <cell r="N13">
            <v>110.39214871950954</v>
          </cell>
          <cell r="O13">
            <v>109.99575513847573</v>
          </cell>
          <cell r="P13">
            <v>110.09892413751825</v>
          </cell>
          <cell r="Q13">
            <v>109.36990800000001</v>
          </cell>
          <cell r="R13">
            <v>107.87608</v>
          </cell>
          <cell r="S13">
            <v>106.80799999999999</v>
          </cell>
          <cell r="T13">
            <v>106.80799999999999</v>
          </cell>
          <cell r="U13">
            <v>106.80800000000002</v>
          </cell>
          <cell r="V13">
            <v>106.80799999999999</v>
          </cell>
          <cell r="W13">
            <v>106.80799999999999</v>
          </cell>
          <cell r="X13">
            <v>106.80799999999999</v>
          </cell>
        </row>
        <row r="14">
          <cell r="F14" t="str">
            <v>nom. GDP growth</v>
          </cell>
          <cell r="H14">
            <v>116.76530267162664</v>
          </cell>
          <cell r="I14">
            <v>113.84403736152342</v>
          </cell>
          <cell r="J14">
            <v>106.13750556509571</v>
          </cell>
          <cell r="K14">
            <v>107.76006711409396</v>
          </cell>
          <cell r="L14">
            <v>102.11310682311073</v>
          </cell>
          <cell r="M14">
            <v>104.48072182416119</v>
          </cell>
          <cell r="N14">
            <v>105.94256115116079</v>
          </cell>
          <cell r="O14">
            <v>106.7401796588799</v>
          </cell>
          <cell r="P14">
            <v>106.89215935681382</v>
          </cell>
          <cell r="Q14">
            <v>107.22540000000001</v>
          </cell>
          <cell r="R14">
            <v>106.80799999999999</v>
          </cell>
          <cell r="S14">
            <v>106.80799999999999</v>
          </cell>
          <cell r="T14">
            <v>106.80799999999999</v>
          </cell>
          <cell r="U14">
            <v>106.80799999999999</v>
          </cell>
          <cell r="V14">
            <v>106.80799999999999</v>
          </cell>
          <cell r="W14">
            <v>106.80799999999999</v>
          </cell>
          <cell r="X14">
            <v>106.80799999999999</v>
          </cell>
        </row>
        <row r="15">
          <cell r="F15" t="str">
            <v>Scale</v>
          </cell>
          <cell r="H15">
            <v>0.94572281957340243</v>
          </cell>
          <cell r="I15">
            <v>1.0128581002112325</v>
          </cell>
          <cell r="J15">
            <v>1.0140827364951714</v>
          </cell>
          <cell r="K15">
            <v>0.94170354925349531</v>
          </cell>
          <cell r="L15">
            <v>1.1346207467471698</v>
          </cell>
          <cell r="M15">
            <v>1.0371632459455629</v>
          </cell>
          <cell r="N15">
            <v>1.042</v>
          </cell>
          <cell r="O15">
            <v>1.0305</v>
          </cell>
          <cell r="P15">
            <v>1.03</v>
          </cell>
          <cell r="Q15">
            <v>1.02</v>
          </cell>
          <cell r="R15">
            <v>1.01</v>
          </cell>
          <cell r="S15">
            <v>1</v>
          </cell>
          <cell r="T15">
            <v>1</v>
          </cell>
          <cell r="U15">
            <v>1</v>
          </cell>
          <cell r="V15">
            <v>1</v>
          </cell>
          <cell r="W15">
            <v>1</v>
          </cell>
          <cell r="X15">
            <v>1</v>
          </cell>
          <cell r="Z15" t="str">
            <v>stagnace poměru přírůstku HDP a výběru daně</v>
          </cell>
        </row>
        <row r="16">
          <cell r="F16" t="str">
            <v>% of GDP</v>
          </cell>
          <cell r="G16">
            <v>7.2581163341224215</v>
          </cell>
          <cell r="H16">
            <v>6.8641662442980245</v>
          </cell>
          <cell r="I16">
            <v>6.9524263817337655</v>
          </cell>
          <cell r="J16">
            <v>7.0503355704697999</v>
          </cell>
          <cell r="K16">
            <v>6.6393260301395767</v>
          </cell>
          <cell r="L16">
            <v>7.5331170582148888</v>
          </cell>
          <cell r="M16">
            <v>7.8130721401860432</v>
          </cell>
          <cell r="N16">
            <v>8.141221170073857</v>
          </cell>
          <cell r="O16">
            <v>8.3895284157611076</v>
          </cell>
          <cell r="P16">
            <v>8.6412142682339415</v>
          </cell>
          <cell r="Q16">
            <v>8.8140385535986212</v>
          </cell>
          <cell r="R16">
            <v>8.9021789391346076</v>
          </cell>
          <cell r="S16">
            <v>8.9021789391346076</v>
          </cell>
          <cell r="T16">
            <v>8.9021789391346076</v>
          </cell>
          <cell r="U16">
            <v>8.9021789391346076</v>
          </cell>
          <cell r="V16">
            <v>8.9021789391346076</v>
          </cell>
          <cell r="W16">
            <v>8.9021789391346076</v>
          </cell>
          <cell r="X16">
            <v>8.9021789391346076</v>
          </cell>
        </row>
        <row r="17">
          <cell r="E17" t="str">
            <v>Excises</v>
          </cell>
          <cell r="G17">
            <v>46.36</v>
          </cell>
          <cell r="H17">
            <v>56.65</v>
          </cell>
          <cell r="I17">
            <v>61.17</v>
          </cell>
          <cell r="J17">
            <v>64.171999999999997</v>
          </cell>
          <cell r="K17">
            <v>67.802000000000007</v>
          </cell>
          <cell r="L17">
            <v>73.143358329999998</v>
          </cell>
          <cell r="M17">
            <v>77.599999999999994</v>
          </cell>
          <cell r="N17">
            <v>77.813399999999987</v>
          </cell>
          <cell r="O17">
            <v>78.770504819999985</v>
          </cell>
          <cell r="P17">
            <v>80.341188686110797</v>
          </cell>
          <cell r="Q17">
            <v>82.096643658902309</v>
          </cell>
          <cell r="R17">
            <v>83.73365073346082</v>
          </cell>
          <cell r="S17">
            <v>85.403299729086029</v>
          </cell>
          <cell r="T17">
            <v>87.106241525684013</v>
          </cell>
          <cell r="U17">
            <v>88.843139981706173</v>
          </cell>
          <cell r="V17">
            <v>90.614672192941399</v>
          </cell>
          <cell r="W17">
            <v>92.421528756468661</v>
          </cell>
          <cell r="X17">
            <v>94.264414039872634</v>
          </cell>
        </row>
        <row r="18">
          <cell r="F18" t="str">
            <v>tax growth</v>
          </cell>
          <cell r="H18">
            <v>122.19585849870577</v>
          </cell>
          <cell r="I18">
            <v>107.97881729920566</v>
          </cell>
          <cell r="J18">
            <v>104.90763446133724</v>
          </cell>
          <cell r="K18">
            <v>105.65667269213989</v>
          </cell>
          <cell r="L18">
            <v>107.87787724550897</v>
          </cell>
          <cell r="M18">
            <v>106.09302303278587</v>
          </cell>
          <cell r="N18">
            <v>100.27499999999998</v>
          </cell>
          <cell r="O18">
            <v>101.23</v>
          </cell>
          <cell r="P18">
            <v>101.994</v>
          </cell>
          <cell r="Q18">
            <v>102.18499999999999</v>
          </cell>
          <cell r="R18">
            <v>101.994</v>
          </cell>
          <cell r="S18">
            <v>101.994</v>
          </cell>
          <cell r="T18">
            <v>101.994</v>
          </cell>
          <cell r="U18">
            <v>101.99400000000003</v>
          </cell>
          <cell r="V18">
            <v>101.994</v>
          </cell>
          <cell r="W18">
            <v>101.994</v>
          </cell>
          <cell r="X18">
            <v>101.99399999999999</v>
          </cell>
        </row>
        <row r="19">
          <cell r="F19" t="str">
            <v>nom. wage growth</v>
          </cell>
          <cell r="I19">
            <v>117.90543495729051</v>
          </cell>
          <cell r="J19">
            <v>107.5968433184494</v>
          </cell>
          <cell r="K19">
            <v>106.54237228343221</v>
          </cell>
          <cell r="L19">
            <v>103.13840120886117</v>
          </cell>
          <cell r="M19">
            <v>104.5</v>
          </cell>
          <cell r="N19">
            <v>105</v>
          </cell>
          <cell r="O19">
            <v>106</v>
          </cell>
          <cell r="P19">
            <v>106.80000000000001</v>
          </cell>
          <cell r="Q19">
            <v>107</v>
          </cell>
          <cell r="R19">
            <v>106.80000000000001</v>
          </cell>
          <cell r="S19">
            <v>106.80000000000001</v>
          </cell>
          <cell r="T19">
            <v>106.80000000000001</v>
          </cell>
          <cell r="U19">
            <v>106.80000000000001</v>
          </cell>
          <cell r="V19">
            <v>106.80000000000001</v>
          </cell>
          <cell r="W19">
            <v>106.80000000000001</v>
          </cell>
          <cell r="X19">
            <v>106.80000000000001</v>
          </cell>
        </row>
        <row r="20">
          <cell r="F20" t="str">
            <v>Scale</v>
          </cell>
          <cell r="I20">
            <v>0.91580865070655459</v>
          </cell>
          <cell r="J20">
            <v>0.97500661939353517</v>
          </cell>
          <cell r="K20">
            <v>0.99168687938601441</v>
          </cell>
          <cell r="L20">
            <v>1.045952583917314</v>
          </cell>
          <cell r="M20">
            <v>1.0152442395481902</v>
          </cell>
          <cell r="N20">
            <v>0.95499999999999996</v>
          </cell>
          <cell r="O20">
            <v>0.95499999999999996</v>
          </cell>
          <cell r="P20">
            <v>0.95499999999999996</v>
          </cell>
          <cell r="Q20">
            <v>0.95499999999999996</v>
          </cell>
          <cell r="R20">
            <v>0.95499999999999996</v>
          </cell>
          <cell r="S20">
            <v>0.95499999999999996</v>
          </cell>
          <cell r="T20">
            <v>0.95499999999999996</v>
          </cell>
          <cell r="U20">
            <v>0.95499999999999996</v>
          </cell>
          <cell r="V20">
            <v>0.95499999999999996</v>
          </cell>
          <cell r="W20">
            <v>0.95499999999999996</v>
          </cell>
          <cell r="X20">
            <v>0.95499999999999996</v>
          </cell>
          <cell r="Y20">
            <v>0.95499999999999996</v>
          </cell>
          <cell r="Z20" t="str">
            <v>pomalejší přírůstek daně než objemu mezd</v>
          </cell>
        </row>
        <row r="21">
          <cell r="F21" t="str">
            <v>% of GDP</v>
          </cell>
          <cell r="G21">
            <v>3.9195130199526549</v>
          </cell>
          <cell r="H21">
            <v>4.1018029107233369</v>
          </cell>
          <cell r="I21">
            <v>3.8904789162373596</v>
          </cell>
          <cell r="J21">
            <v>3.8453978906999038</v>
          </cell>
          <cell r="K21">
            <v>3.7703386531724412</v>
          </cell>
          <cell r="L21">
            <v>3.9831921978979468</v>
          </cell>
          <cell r="M21">
            <v>4.044659093251747</v>
          </cell>
          <cell r="N21">
            <v>3.8282837999086361</v>
          </cell>
          <cell r="O21">
            <v>3.6306587669539434</v>
          </cell>
          <cell r="P21">
            <v>3.4642897337361673</v>
          </cell>
          <cell r="Q21">
            <v>3.3014420691536728</v>
          </cell>
          <cell r="R21">
            <v>3.1526410231561277</v>
          </cell>
          <cell r="S21">
            <v>3.0105466680003938</v>
          </cell>
          <cell r="T21">
            <v>2.874856722867503</v>
          </cell>
          <cell r="U21">
            <v>2.7452825311975526</v>
          </cell>
          <cell r="V21">
            <v>2.6215484466235042</v>
          </cell>
          <cell r="W21">
            <v>2.5033912465818826</v>
          </cell>
          <cell r="X21">
            <v>2.3905595723529371</v>
          </cell>
        </row>
        <row r="22">
          <cell r="E22" t="str">
            <v>Other indirect taxes</v>
          </cell>
          <cell r="G22">
            <v>22.68</v>
          </cell>
          <cell r="H22">
            <v>22.158000000000001</v>
          </cell>
          <cell r="I22">
            <v>25.728000000000002</v>
          </cell>
          <cell r="J22">
            <v>26.584</v>
          </cell>
          <cell r="K22">
            <v>24.971</v>
          </cell>
          <cell r="L22">
            <v>23.32312885</v>
          </cell>
          <cell r="M22">
            <v>22.14</v>
          </cell>
          <cell r="N22">
            <v>22.51745571731232</v>
          </cell>
          <cell r="O22">
            <v>23.073765779777176</v>
          </cell>
          <cell r="P22">
            <v>23.677484627459897</v>
          </cell>
          <cell r="Q22">
            <v>24.372746497663091</v>
          </cell>
          <cell r="R22">
            <v>24.990761356055028</v>
          </cell>
          <cell r="S22">
            <v>25.490986431662364</v>
          </cell>
          <cell r="T22">
            <v>26.001224212473087</v>
          </cell>
          <cell r="U22">
            <v>26.521675116799631</v>
          </cell>
          <cell r="V22">
            <v>27.052543574607533</v>
          </cell>
          <cell r="W22">
            <v>27.594038107814306</v>
          </cell>
          <cell r="X22">
            <v>28.14637141219556</v>
          </cell>
        </row>
        <row r="23">
          <cell r="F23" t="str">
            <v>tax growth</v>
          </cell>
          <cell r="H23">
            <v>97.69841269841271</v>
          </cell>
          <cell r="I23">
            <v>116.11156241538045</v>
          </cell>
          <cell r="J23">
            <v>103.32711442786069</v>
          </cell>
          <cell r="K23">
            <v>93.932440565753836</v>
          </cell>
          <cell r="L23">
            <v>93.400860398061752</v>
          </cell>
          <cell r="M23">
            <v>94.927229285533883</v>
          </cell>
          <cell r="N23">
            <v>101.70485870511436</v>
          </cell>
          <cell r="O23">
            <v>102.47057247252469</v>
          </cell>
          <cell r="P23">
            <v>102.61647298254127</v>
          </cell>
          <cell r="Q23">
            <v>102.936384</v>
          </cell>
          <cell r="R23">
            <v>102.53567999999997</v>
          </cell>
          <cell r="S23">
            <v>102.00163999999998</v>
          </cell>
          <cell r="T23">
            <v>102.00163999999998</v>
          </cell>
          <cell r="U23">
            <v>102.00164000000001</v>
          </cell>
          <cell r="V23">
            <v>102.00163999999998</v>
          </cell>
          <cell r="W23">
            <v>102.00164000000001</v>
          </cell>
          <cell r="X23">
            <v>102.00164000000001</v>
          </cell>
        </row>
        <row r="24">
          <cell r="F24" t="str">
            <v>nom. GDP growth</v>
          </cell>
          <cell r="H24">
            <v>116.76530267162664</v>
          </cell>
          <cell r="I24">
            <v>113.84403736152342</v>
          </cell>
          <cell r="J24">
            <v>106.13750556509571</v>
          </cell>
          <cell r="K24">
            <v>107.76006711409396</v>
          </cell>
          <cell r="L24">
            <v>102.11310682311073</v>
          </cell>
          <cell r="M24">
            <v>104.48072182416119</v>
          </cell>
          <cell r="N24">
            <v>105.94256115116079</v>
          </cell>
          <cell r="O24">
            <v>106.7401796588799</v>
          </cell>
          <cell r="P24">
            <v>106.89215935681382</v>
          </cell>
          <cell r="Q24">
            <v>107.22540000000001</v>
          </cell>
          <cell r="R24">
            <v>106.80799999999999</v>
          </cell>
          <cell r="S24">
            <v>106.80799999999999</v>
          </cell>
          <cell r="T24">
            <v>106.80799999999999</v>
          </cell>
          <cell r="U24">
            <v>106.80799999999999</v>
          </cell>
          <cell r="V24">
            <v>106.80799999999999</v>
          </cell>
          <cell r="W24">
            <v>106.80799999999999</v>
          </cell>
          <cell r="X24">
            <v>106.80799999999999</v>
          </cell>
        </row>
        <row r="25">
          <cell r="F25" t="str">
            <v>Scale</v>
          </cell>
          <cell r="H25">
            <v>0.83670757034018217</v>
          </cell>
          <cell r="I25">
            <v>1.0199178200844745</v>
          </cell>
          <cell r="J25">
            <v>0.97352122492165261</v>
          </cell>
          <cell r="K25">
            <v>0.87168134802941666</v>
          </cell>
          <cell r="L25">
            <v>0.91468042941694949</v>
          </cell>
          <cell r="M25">
            <v>0.90856215030074516</v>
          </cell>
          <cell r="N25">
            <v>0.96</v>
          </cell>
          <cell r="O25">
            <v>0.96</v>
          </cell>
          <cell r="P25">
            <v>0.96</v>
          </cell>
          <cell r="Q25">
            <v>0.96</v>
          </cell>
          <cell r="R25">
            <v>0.96</v>
          </cell>
          <cell r="S25">
            <v>0.95499999999999996</v>
          </cell>
          <cell r="T25">
            <v>0.95499999999999996</v>
          </cell>
          <cell r="U25">
            <v>0.95499999999999996</v>
          </cell>
          <cell r="V25">
            <v>0.95499999999999996</v>
          </cell>
          <cell r="W25">
            <v>0.95499999999999996</v>
          </cell>
          <cell r="X25">
            <v>0.95499999999999996</v>
          </cell>
          <cell r="Z25" t="str">
            <v>pomalejší přírůstek daně než HDP</v>
          </cell>
        </row>
        <row r="26">
          <cell r="F26" t="str">
            <v>% of GDP</v>
          </cell>
          <cell r="G26">
            <v>1.9174839364220493</v>
          </cell>
          <cell r="H26">
            <v>1.6043733256100212</v>
          </cell>
          <cell r="I26">
            <v>1.6363289448578517</v>
          </cell>
          <cell r="J26">
            <v>1.5930009587727709</v>
          </cell>
          <cell r="K26">
            <v>1.3885892231552022</v>
          </cell>
          <cell r="L26">
            <v>1.2701153869193487</v>
          </cell>
          <cell r="M26">
            <v>1.1539787670695063</v>
          </cell>
          <cell r="N26">
            <v>1.107819616386726</v>
          </cell>
          <cell r="O26">
            <v>1.063506831731257</v>
          </cell>
          <cell r="P26">
            <v>1.0209665584620065</v>
          </cell>
          <cell r="Q26">
            <v>0.98012789612352635</v>
          </cell>
          <cell r="R26">
            <v>0.94092278027858511</v>
          </cell>
          <cell r="S26">
            <v>0.89858125516604859</v>
          </cell>
          <cell r="T26">
            <v>0.85814509868357647</v>
          </cell>
          <cell r="U26">
            <v>0.81952856924281547</v>
          </cell>
          <cell r="V26">
            <v>0.78264978362688875</v>
          </cell>
          <cell r="W26">
            <v>0.74743054336367876</v>
          </cell>
          <cell r="X26">
            <v>0.71379616891231312</v>
          </cell>
        </row>
        <row r="27">
          <cell r="D27" t="str">
            <v>Direct taxes</v>
          </cell>
          <cell r="G27">
            <v>118.27200000000001</v>
          </cell>
          <cell r="H27">
            <v>135.06900000000002</v>
          </cell>
          <cell r="I27">
            <v>142.35300000000001</v>
          </cell>
          <cell r="J27">
            <v>143.44400000000002</v>
          </cell>
          <cell r="K27">
            <v>162.476</v>
          </cell>
          <cell r="L27">
            <v>165.41858062</v>
          </cell>
          <cell r="M27">
            <v>170.3</v>
          </cell>
          <cell r="N27">
            <v>178.63068459015767</v>
          </cell>
          <cell r="O27">
            <v>189.04860705759239</v>
          </cell>
          <cell r="P27">
            <v>201.30800367731263</v>
          </cell>
          <cell r="Q27">
            <v>214.80943093489367</v>
          </cell>
          <cell r="R27">
            <v>229.11911659314683</v>
          </cell>
          <cell r="S27">
            <v>250.08829471501429</v>
          </cell>
          <cell r="T27">
            <v>273.51049284984299</v>
          </cell>
          <cell r="U27">
            <v>299.69141840738007</v>
          </cell>
          <cell r="V27">
            <v>328.97539259461468</v>
          </cell>
          <cell r="W27">
            <v>360.31275058254522</v>
          </cell>
          <cell r="X27">
            <v>394.07795706605651</v>
          </cell>
        </row>
        <row r="28">
          <cell r="F28" t="str">
            <v>% of GDP</v>
          </cell>
          <cell r="G28">
            <v>9.9993236388231317</v>
          </cell>
          <cell r="H28">
            <v>9.7798131923828855</v>
          </cell>
          <cell r="I28">
            <v>9.053806525472238</v>
          </cell>
          <cell r="J28">
            <v>8.5956375838926178</v>
          </cell>
          <cell r="K28">
            <v>9.0349774787299122</v>
          </cell>
          <cell r="L28">
            <v>9.0082546762511573</v>
          </cell>
          <cell r="M28">
            <v>8.8763588090305756</v>
          </cell>
          <cell r="N28">
            <v>8.7883186698318028</v>
          </cell>
          <cell r="O28">
            <v>8.71355317783628</v>
          </cell>
          <cell r="P28">
            <v>8.6803451861149732</v>
          </cell>
          <cell r="Q28">
            <v>8.6383664487667122</v>
          </cell>
          <cell r="R28">
            <v>8.6265237432457482</v>
          </cell>
          <cell r="S28">
            <v>8.8158476867816944</v>
          </cell>
          <cell r="T28">
            <v>9.0269476144522542</v>
          </cell>
          <cell r="U28">
            <v>9.2605643595330864</v>
          </cell>
          <cell r="V28">
            <v>9.5174976475934283</v>
          </cell>
          <cell r="W28">
            <v>9.7596717775245931</v>
          </cell>
          <cell r="X28">
            <v>9.9938756540625082</v>
          </cell>
        </row>
        <row r="29">
          <cell r="E29" t="str">
            <v>Personal Income Tax</v>
          </cell>
          <cell r="G29">
            <v>54.52</v>
          </cell>
          <cell r="H29">
            <v>68.587000000000003</v>
          </cell>
          <cell r="I29">
            <v>80.543999999999997</v>
          </cell>
          <cell r="J29">
            <v>87.881</v>
          </cell>
          <cell r="K29">
            <v>94.92</v>
          </cell>
          <cell r="L29">
            <v>95.301741359999994</v>
          </cell>
          <cell r="M29">
            <v>99.7</v>
          </cell>
          <cell r="N29">
            <v>106.7787</v>
          </cell>
          <cell r="O29">
            <v>115.44913044</v>
          </cell>
          <cell r="P29">
            <v>125.76566473611842</v>
          </cell>
          <cell r="Q29">
            <v>137.26064649299965</v>
          </cell>
          <cell r="R29">
            <v>149.52625786361412</v>
          </cell>
          <cell r="S29">
            <v>168.47721578524857</v>
          </cell>
          <cell r="T29">
            <v>189.83001811387098</v>
          </cell>
          <cell r="U29">
            <v>213.88907460962298</v>
          </cell>
          <cell r="V29">
            <v>240.99737592564662</v>
          </cell>
          <cell r="W29">
            <v>271.54138335046309</v>
          </cell>
          <cell r="X29">
            <v>305.95653827630082</v>
          </cell>
        </row>
        <row r="30">
          <cell r="F30" t="str">
            <v>tax growth</v>
          </cell>
          <cell r="H30">
            <v>125.8015407190022</v>
          </cell>
          <cell r="I30">
            <v>117.43333284733257</v>
          </cell>
          <cell r="J30">
            <v>109.10930671434247</v>
          </cell>
          <cell r="K30">
            <v>108.00969492836904</v>
          </cell>
          <cell r="L30">
            <v>100.40217168141592</v>
          </cell>
          <cell r="M30">
            <v>104.61508738165202</v>
          </cell>
          <cell r="N30">
            <v>107.1</v>
          </cell>
          <cell r="O30">
            <v>108.11999999999999</v>
          </cell>
          <cell r="P30">
            <v>108.93600000000001</v>
          </cell>
          <cell r="Q30">
            <v>109.14000000000001</v>
          </cell>
          <cell r="R30">
            <v>108.93600000000001</v>
          </cell>
          <cell r="S30">
            <v>112.67400000000001</v>
          </cell>
          <cell r="T30">
            <v>112.67400000000001</v>
          </cell>
          <cell r="U30">
            <v>112.67400000000001</v>
          </cell>
          <cell r="V30">
            <v>112.67400000000001</v>
          </cell>
          <cell r="W30">
            <v>112.67400000000001</v>
          </cell>
          <cell r="X30">
            <v>112.67400000000001</v>
          </cell>
        </row>
        <row r="31">
          <cell r="F31" t="str">
            <v>wage growth</v>
          </cell>
          <cell r="I31">
            <v>117.90543495729051</v>
          </cell>
          <cell r="J31">
            <v>107.5968433184494</v>
          </cell>
          <cell r="K31">
            <v>106.54237228343221</v>
          </cell>
          <cell r="L31">
            <v>103.13840120886117</v>
          </cell>
          <cell r="M31">
            <v>104.5</v>
          </cell>
          <cell r="N31">
            <v>105</v>
          </cell>
          <cell r="O31">
            <v>106</v>
          </cell>
          <cell r="P31">
            <v>106.80000000000001</v>
          </cell>
          <cell r="Q31">
            <v>107</v>
          </cell>
          <cell r="R31">
            <v>106.80000000000001</v>
          </cell>
          <cell r="S31">
            <v>106.80000000000001</v>
          </cell>
          <cell r="T31">
            <v>106.80000000000001</v>
          </cell>
          <cell r="U31">
            <v>106.80000000000001</v>
          </cell>
          <cell r="V31">
            <v>106.80000000000001</v>
          </cell>
          <cell r="W31">
            <v>106.80000000000001</v>
          </cell>
          <cell r="X31">
            <v>106.80000000000001</v>
          </cell>
        </row>
        <row r="32">
          <cell r="F32" t="str">
            <v>scale factor</v>
          </cell>
          <cell r="I32">
            <v>0.99599592580164809</v>
          </cell>
          <cell r="J32">
            <v>1.0140567636488804</v>
          </cell>
          <cell r="K32">
            <v>1.0137721979855427</v>
          </cell>
          <cell r="L32">
            <v>0.97347031275088103</v>
          </cell>
          <cell r="M32">
            <v>1.0011013146569572</v>
          </cell>
          <cell r="N32">
            <v>1.02</v>
          </cell>
          <cell r="O32">
            <v>1.02</v>
          </cell>
          <cell r="P32">
            <v>1.02</v>
          </cell>
          <cell r="Q32">
            <v>1.02</v>
          </cell>
          <cell r="R32">
            <v>1.02</v>
          </cell>
          <cell r="S32">
            <v>1.0549999999999999</v>
          </cell>
          <cell r="T32">
            <v>1.0549999999999999</v>
          </cell>
          <cell r="U32">
            <v>1.0549999999999999</v>
          </cell>
          <cell r="V32">
            <v>1.0549999999999999</v>
          </cell>
          <cell r="W32">
            <v>1.0549999999999999</v>
          </cell>
          <cell r="X32">
            <v>1.0549999999999999</v>
          </cell>
          <cell r="Z32" t="str">
            <v>rychejší přírůstek daně než objemu mezd</v>
          </cell>
        </row>
        <row r="33">
          <cell r="F33" t="str">
            <v>% of GDP</v>
          </cell>
          <cell r="G33">
            <v>4.6094014203584717</v>
          </cell>
          <cell r="H33">
            <v>4.9661139671276526</v>
          </cell>
          <cell r="I33">
            <v>5.1226865102079762</v>
          </cell>
          <cell r="J33">
            <v>5.2661193672099715</v>
          </cell>
          <cell r="K33">
            <v>5.2783184118333981</v>
          </cell>
          <cell r="L33">
            <v>5.1898786342100962</v>
          </cell>
          <cell r="M33">
            <v>5.1965529844999896</v>
          </cell>
          <cell r="N33">
            <v>5.2533261287298121</v>
          </cell>
          <cell r="O33">
            <v>5.3212353853389383</v>
          </cell>
          <cell r="P33">
            <v>5.4229805200425245</v>
          </cell>
          <cell r="Q33">
            <v>5.5198124134527937</v>
          </cell>
          <cell r="R33">
            <v>5.6297869548338477</v>
          </cell>
          <cell r="S33">
            <v>5.9389803699062718</v>
          </cell>
          <cell r="T33">
            <v>6.2651549902518466</v>
          </cell>
          <cell r="U33">
            <v>6.6092434403006957</v>
          </cell>
          <cell r="V33">
            <v>6.9722295651303332</v>
          </cell>
          <cell r="W33">
            <v>7.3551512435538102</v>
          </cell>
          <cell r="X33">
            <v>7.7591033557053972</v>
          </cell>
        </row>
        <row r="34">
          <cell r="E34" t="str">
            <v>Enterprise tax</v>
          </cell>
          <cell r="G34">
            <v>63.752000000000002</v>
          </cell>
          <cell r="H34">
            <v>66.481999999999999</v>
          </cell>
          <cell r="I34">
            <v>61.808999999999997</v>
          </cell>
          <cell r="J34">
            <v>55.563000000000002</v>
          </cell>
          <cell r="K34">
            <v>67.555999999999997</v>
          </cell>
          <cell r="L34">
            <v>70.116839260000006</v>
          </cell>
          <cell r="M34">
            <v>70.599999999999994</v>
          </cell>
          <cell r="N34">
            <v>71.851984590157684</v>
          </cell>
          <cell r="O34">
            <v>73.599476617592401</v>
          </cell>
          <cell r="P34">
            <v>75.542338941194203</v>
          </cell>
          <cell r="Q34">
            <v>77.548784441894</v>
          </cell>
          <cell r="R34">
            <v>79.592858729532722</v>
          </cell>
          <cell r="S34">
            <v>81.611078929765725</v>
          </cell>
          <cell r="T34">
            <v>83.680474735971998</v>
          </cell>
          <cell r="U34">
            <v>85.802343797757075</v>
          </cell>
          <cell r="V34">
            <v>87.978016668968039</v>
          </cell>
          <cell r="W34">
            <v>88.771367232082113</v>
          </cell>
          <cell r="X34">
            <v>88.121418789755708</v>
          </cell>
        </row>
        <row r="35">
          <cell r="F35" t="str">
            <v>tax growth</v>
          </cell>
          <cell r="H35">
            <v>104.28221859706362</v>
          </cell>
          <cell r="I35">
            <v>92.971029752414182</v>
          </cell>
          <cell r="J35">
            <v>89.894675532689419</v>
          </cell>
          <cell r="K35">
            <v>121.58450767597142</v>
          </cell>
          <cell r="L35">
            <v>103.79069107111138</v>
          </cell>
          <cell r="M35">
            <v>100.68907946379097</v>
          </cell>
          <cell r="N35">
            <v>101.77334927784376</v>
          </cell>
          <cell r="O35">
            <v>102.43207204004507</v>
          </cell>
          <cell r="P35">
            <v>102.63977736376648</v>
          </cell>
          <cell r="Q35">
            <v>102.6560542456353</v>
          </cell>
          <cell r="R35">
            <v>102.63585599999998</v>
          </cell>
          <cell r="S35">
            <v>102.53567999999997</v>
          </cell>
          <cell r="T35">
            <v>102.53568</v>
          </cell>
          <cell r="U35">
            <v>102.53567999999997</v>
          </cell>
          <cell r="V35">
            <v>102.53568</v>
          </cell>
          <cell r="W35">
            <v>100.90176</v>
          </cell>
          <cell r="X35">
            <v>99.267840000000007</v>
          </cell>
        </row>
        <row r="36">
          <cell r="F36" t="str">
            <v>4-lagged GDP growth</v>
          </cell>
          <cell r="J36">
            <v>1.1316171139956144</v>
          </cell>
          <cell r="K36">
            <v>1.1112672817808493</v>
          </cell>
          <cell r="L36">
            <v>1.0746367921595597</v>
          </cell>
          <cell r="M36">
            <v>1.0512285033161539</v>
          </cell>
          <cell r="N36">
            <v>1.0601390549775391</v>
          </cell>
          <cell r="O36">
            <v>1.0670007504171362</v>
          </cell>
          <cell r="P36">
            <v>1.0691643475392343</v>
          </cell>
          <cell r="Q36">
            <v>1.0693338983920344</v>
          </cell>
          <cell r="R36">
            <v>1.0691234999999999</v>
          </cell>
          <cell r="S36">
            <v>1.0680799999999999</v>
          </cell>
          <cell r="T36">
            <v>1.0680799999999999</v>
          </cell>
          <cell r="U36">
            <v>1.0680799999999999</v>
          </cell>
          <cell r="V36">
            <v>1.0680799999999999</v>
          </cell>
          <cell r="W36">
            <v>1.0510599999999999</v>
          </cell>
          <cell r="X36">
            <v>1.0340400000000001</v>
          </cell>
        </row>
        <row r="37">
          <cell r="F37" t="str">
            <v>Scale factor</v>
          </cell>
          <cell r="J37">
            <v>0.7943912691040993</v>
          </cell>
          <cell r="K37">
            <v>1.0941067884328195</v>
          </cell>
          <cell r="L37">
            <v>0.96582112047863677</v>
          </cell>
          <cell r="M37">
            <v>0.95782295805490558</v>
          </cell>
          <cell r="N37">
            <v>0.96</v>
          </cell>
          <cell r="O37">
            <v>0.96</v>
          </cell>
          <cell r="P37">
            <v>0.96</v>
          </cell>
          <cell r="Q37">
            <v>0.96</v>
          </cell>
          <cell r="R37">
            <v>0.96</v>
          </cell>
          <cell r="S37">
            <v>0.96</v>
          </cell>
          <cell r="T37">
            <v>0.96</v>
          </cell>
          <cell r="U37">
            <v>0.96</v>
          </cell>
          <cell r="V37">
            <v>0.96</v>
          </cell>
          <cell r="W37">
            <v>0.96</v>
          </cell>
          <cell r="X37">
            <v>0.96</v>
          </cell>
          <cell r="Y37">
            <v>0.96</v>
          </cell>
          <cell r="Z37" t="str">
            <v>stagnace poměru přírůstku HDP a výběru daně</v>
          </cell>
        </row>
        <row r="38">
          <cell r="F38" t="str">
            <v>% of GDP</v>
          </cell>
          <cell r="G38">
            <v>5.3899222184646609</v>
          </cell>
          <cell r="H38">
            <v>4.813699225255232</v>
          </cell>
          <cell r="I38">
            <v>3.9311200152642627</v>
          </cell>
          <cell r="J38">
            <v>3.3295182166826462</v>
          </cell>
          <cell r="K38">
            <v>3.7566590668965132</v>
          </cell>
          <cell r="L38">
            <v>3.8183760420410615</v>
          </cell>
          <cell r="M38">
            <v>3.6798058245305838</v>
          </cell>
          <cell r="N38">
            <v>3.5349925411019911</v>
          </cell>
          <cell r="O38">
            <v>3.3923177924973422</v>
          </cell>
          <cell r="P38">
            <v>3.2573646660724496</v>
          </cell>
          <cell r="Q38">
            <v>3.1185540353139189</v>
          </cell>
          <cell r="R38">
            <v>2.9967367884119005</v>
          </cell>
          <cell r="S38">
            <v>2.876867316875424</v>
          </cell>
          <cell r="T38">
            <v>2.7617926242004076</v>
          </cell>
          <cell r="U38">
            <v>2.6513209192323908</v>
          </cell>
          <cell r="V38">
            <v>2.5452680824630951</v>
          </cell>
          <cell r="W38">
            <v>2.4045205339707829</v>
          </cell>
          <cell r="X38">
            <v>2.234772298357111</v>
          </cell>
        </row>
        <row r="39">
          <cell r="D39" t="str">
            <v>Social security contributions</v>
          </cell>
          <cell r="G39">
            <v>162.30199999999999</v>
          </cell>
          <cell r="H39">
            <v>192.45500000000001</v>
          </cell>
          <cell r="I39">
            <v>222.20400000000001</v>
          </cell>
          <cell r="J39">
            <v>246.755</v>
          </cell>
          <cell r="K39">
            <v>262.887</v>
          </cell>
          <cell r="L39">
            <v>270.61264469000002</v>
          </cell>
          <cell r="M39">
            <v>284.06799999999998</v>
          </cell>
          <cell r="N39">
            <v>298.27139999999997</v>
          </cell>
          <cell r="O39">
            <v>316.16768399999995</v>
          </cell>
          <cell r="P39">
            <v>337.66708651199997</v>
          </cell>
          <cell r="Q39">
            <v>361.30378256783996</v>
          </cell>
          <cell r="R39">
            <v>385.87243978245317</v>
          </cell>
          <cell r="S39">
            <v>412.11176568766001</v>
          </cell>
          <cell r="T39">
            <v>440.13536575442095</v>
          </cell>
          <cell r="U39">
            <v>470.06457062572161</v>
          </cell>
          <cell r="V39">
            <v>502.02896142827069</v>
          </cell>
          <cell r="W39">
            <v>536.16693080539312</v>
          </cell>
          <cell r="X39">
            <v>572.62628210015998</v>
          </cell>
        </row>
        <row r="40">
          <cell r="F40" t="str">
            <v>tax growth</v>
          </cell>
          <cell r="H40">
            <v>118.57832928737785</v>
          </cell>
          <cell r="I40">
            <v>115.45763944818268</v>
          </cell>
          <cell r="J40">
            <v>111.04885600619249</v>
          </cell>
          <cell r="K40">
            <v>106.5376588113716</v>
          </cell>
          <cell r="L40">
            <v>102.93877015219468</v>
          </cell>
          <cell r="M40">
            <v>104.97218277638642</v>
          </cell>
          <cell r="N40">
            <v>105</v>
          </cell>
          <cell r="O40">
            <v>105.99999999999999</v>
          </cell>
          <cell r="P40">
            <v>106.80000000000001</v>
          </cell>
          <cell r="Q40">
            <v>107</v>
          </cell>
          <cell r="R40">
            <v>106.80000000000003</v>
          </cell>
          <cell r="S40">
            <v>106.80000000000001</v>
          </cell>
          <cell r="T40">
            <v>106.80000000000001</v>
          </cell>
          <cell r="U40">
            <v>106.80000000000001</v>
          </cell>
          <cell r="V40">
            <v>106.80000000000001</v>
          </cell>
          <cell r="W40">
            <v>106.80000000000001</v>
          </cell>
          <cell r="X40">
            <v>106.80000000000003</v>
          </cell>
        </row>
        <row r="41">
          <cell r="F41" t="str">
            <v>wage growth</v>
          </cell>
          <cell r="I41">
            <v>117.90543495729051</v>
          </cell>
          <cell r="J41">
            <v>107.5968433184494</v>
          </cell>
          <cell r="K41">
            <v>106.54237228343221</v>
          </cell>
          <cell r="L41">
            <v>103.13840120886117</v>
          </cell>
          <cell r="M41">
            <v>104.5</v>
          </cell>
          <cell r="N41">
            <v>105</v>
          </cell>
          <cell r="O41">
            <v>106</v>
          </cell>
          <cell r="P41">
            <v>106.80000000000001</v>
          </cell>
          <cell r="Q41">
            <v>107</v>
          </cell>
          <cell r="R41">
            <v>106.80000000000001</v>
          </cell>
          <cell r="S41">
            <v>106.80000000000001</v>
          </cell>
          <cell r="T41">
            <v>106.80000000000001</v>
          </cell>
          <cell r="U41">
            <v>106.80000000000001</v>
          </cell>
          <cell r="V41">
            <v>106.80000000000001</v>
          </cell>
          <cell r="W41">
            <v>106.80000000000001</v>
          </cell>
          <cell r="X41">
            <v>106.80000000000001</v>
          </cell>
        </row>
        <row r="42">
          <cell r="F42" t="str">
            <v>Scale factor</v>
          </cell>
          <cell r="I42">
            <v>0.97923933269068963</v>
          </cell>
          <cell r="J42">
            <v>1.0320828435228935</v>
          </cell>
          <cell r="K42">
            <v>0.99995575964792605</v>
          </cell>
          <cell r="L42">
            <v>0.99806443522173449</v>
          </cell>
          <cell r="M42">
            <v>1.0045184954678126</v>
          </cell>
          <cell r="N42">
            <v>1</v>
          </cell>
          <cell r="O42">
            <v>1</v>
          </cell>
          <cell r="P42">
            <v>1</v>
          </cell>
          <cell r="Q42">
            <v>1</v>
          </cell>
          <cell r="R42">
            <v>1</v>
          </cell>
          <cell r="S42">
            <v>1</v>
          </cell>
          <cell r="T42">
            <v>1</v>
          </cell>
          <cell r="U42">
            <v>1</v>
          </cell>
          <cell r="V42">
            <v>1</v>
          </cell>
          <cell r="W42">
            <v>1</v>
          </cell>
          <cell r="X42">
            <v>1</v>
          </cell>
          <cell r="Z42" t="str">
            <v>stagnace poměru přírůstku mezd a výběru daně</v>
          </cell>
        </row>
        <row r="43">
          <cell r="F43" t="str">
            <v>% of GDP</v>
          </cell>
          <cell r="G43">
            <v>13.721846466012853</v>
          </cell>
          <cell r="H43">
            <v>13.93490695822171</v>
          </cell>
          <cell r="I43">
            <v>14.132417477580617</v>
          </cell>
          <cell r="J43">
            <v>14.786373441994247</v>
          </cell>
          <cell r="K43">
            <v>14.618639826502807</v>
          </cell>
          <cell r="L43">
            <v>14.736842819256116</v>
          </cell>
          <cell r="M43">
            <v>14.806162619869037</v>
          </cell>
          <cell r="N43">
            <v>14.674433562806263</v>
          </cell>
          <cell r="O43">
            <v>14.572675094125721</v>
          </cell>
          <cell r="P43">
            <v>14.560110951238043</v>
          </cell>
          <cell r="Q43">
            <v>14.529503940134244</v>
          </cell>
          <cell r="R43">
            <v>14.528415669297596</v>
          </cell>
          <cell r="S43">
            <v>14.527327479973257</v>
          </cell>
          <cell r="T43">
            <v>14.52623937215512</v>
          </cell>
          <cell r="U43">
            <v>14.525151345837084</v>
          </cell>
          <cell r="V43">
            <v>14.524063401013038</v>
          </cell>
          <cell r="W43">
            <v>14.522975537676885</v>
          </cell>
          <cell r="X43">
            <v>14.521887755822521</v>
          </cell>
        </row>
        <row r="44">
          <cell r="D44" t="str">
            <v>Other taxes</v>
          </cell>
          <cell r="G44">
            <v>10.628</v>
          </cell>
          <cell r="H44">
            <v>10.07</v>
          </cell>
          <cell r="I44">
            <v>8.1120000000000001</v>
          </cell>
          <cell r="J44">
            <v>9.1209999999999987</v>
          </cell>
          <cell r="K44">
            <v>10.494999999999999</v>
          </cell>
          <cell r="L44">
            <v>11.226674719999998</v>
          </cell>
          <cell r="M44">
            <v>11.3</v>
          </cell>
          <cell r="N44">
            <v>11.552506580728327</v>
          </cell>
          <cell r="O44">
            <v>11.899575459595273</v>
          </cell>
          <cell r="P44">
            <v>12.274523202347968</v>
          </cell>
          <cell r="Q44">
            <v>12.700757370747054</v>
          </cell>
          <cell r="R44">
            <v>13.090635059908347</v>
          </cell>
          <cell r="S44">
            <v>13.422571674995432</v>
          </cell>
          <cell r="T44">
            <v>13.762925140443956</v>
          </cell>
          <cell r="U44">
            <v>14.111908880645164</v>
          </cell>
          <cell r="V44">
            <v>14.469741731749906</v>
          </cell>
          <cell r="W44">
            <v>14.836648078893541</v>
          </cell>
          <cell r="X44">
            <v>15.212857996900427</v>
          </cell>
        </row>
        <row r="45">
          <cell r="F45" t="str">
            <v>tax growth</v>
          </cell>
          <cell r="H45">
            <v>94.749717726759513</v>
          </cell>
          <cell r="I45">
            <v>80.55610724925522</v>
          </cell>
          <cell r="J45">
            <v>112.43836291913215</v>
          </cell>
          <cell r="K45">
            <v>115.0641377041991</v>
          </cell>
          <cell r="L45">
            <v>106.9716505002382</v>
          </cell>
          <cell r="M45">
            <v>100.65313444834538</v>
          </cell>
          <cell r="N45">
            <v>102.23457151087014</v>
          </cell>
          <cell r="O45">
            <v>103.00427337081911</v>
          </cell>
          <cell r="P45">
            <v>103.15093377932534</v>
          </cell>
          <cell r="Q45">
            <v>103.47251100000001</v>
          </cell>
          <cell r="R45">
            <v>103.06971999999999</v>
          </cell>
          <cell r="S45">
            <v>102.53568</v>
          </cell>
          <cell r="T45">
            <v>102.53568</v>
          </cell>
          <cell r="U45">
            <v>102.53568</v>
          </cell>
          <cell r="V45">
            <v>102.53568</v>
          </cell>
          <cell r="W45">
            <v>102.53568</v>
          </cell>
          <cell r="X45">
            <v>102.53568</v>
          </cell>
        </row>
        <row r="46">
          <cell r="F46" t="str">
            <v>GDP growth</v>
          </cell>
          <cell r="H46">
            <v>116.76530267162664</v>
          </cell>
          <cell r="I46">
            <v>113.84403736152342</v>
          </cell>
          <cell r="J46">
            <v>106.13750556509571</v>
          </cell>
          <cell r="K46">
            <v>107.76006711409396</v>
          </cell>
          <cell r="L46">
            <v>102.11310682311073</v>
          </cell>
          <cell r="M46">
            <v>104.48072182416119</v>
          </cell>
          <cell r="N46">
            <v>105.94256115116079</v>
          </cell>
          <cell r="O46">
            <v>106.7401796588799</v>
          </cell>
          <cell r="P46">
            <v>106.89215935681382</v>
          </cell>
          <cell r="Q46">
            <v>107.22540000000001</v>
          </cell>
          <cell r="R46">
            <v>106.80799999999999</v>
          </cell>
          <cell r="S46">
            <v>106.80799999999999</v>
          </cell>
          <cell r="T46">
            <v>106.80799999999999</v>
          </cell>
          <cell r="U46">
            <v>106.80799999999999</v>
          </cell>
          <cell r="V46">
            <v>106.80799999999999</v>
          </cell>
          <cell r="W46">
            <v>106.80799999999999</v>
          </cell>
          <cell r="X46">
            <v>106.80799999999999</v>
          </cell>
        </row>
        <row r="47">
          <cell r="F47" t="str">
            <v>Scale factor</v>
          </cell>
          <cell r="H47">
            <v>0.81145439234820915</v>
          </cell>
          <cell r="I47">
            <v>0.7076005833616128</v>
          </cell>
          <cell r="J47">
            <v>1.0593650408542155</v>
          </cell>
          <cell r="K47">
            <v>1.0677808652659038</v>
          </cell>
          <cell r="L47">
            <v>1.0475800201196881</v>
          </cell>
          <cell r="M47">
            <v>0.96336561129183662</v>
          </cell>
          <cell r="N47">
            <v>0.96499999999999997</v>
          </cell>
          <cell r="O47">
            <v>0.96499999999999997</v>
          </cell>
          <cell r="P47">
            <v>0.96499999999999997</v>
          </cell>
          <cell r="Q47">
            <v>0.96499999999999997</v>
          </cell>
          <cell r="R47">
            <v>0.96499999999999997</v>
          </cell>
          <cell r="S47">
            <v>0.96</v>
          </cell>
          <cell r="T47">
            <v>0.96</v>
          </cell>
          <cell r="U47">
            <v>0.96</v>
          </cell>
          <cell r="V47">
            <v>0.96</v>
          </cell>
          <cell r="W47">
            <v>0.96</v>
          </cell>
          <cell r="X47">
            <v>0.96</v>
          </cell>
          <cell r="Z47" t="str">
            <v>pomalejší přírůstek daně než HDP</v>
          </cell>
        </row>
        <row r="48">
          <cell r="F48" t="str">
            <v>% of GDP</v>
          </cell>
          <cell r="G48">
            <v>0.89854582346973288</v>
          </cell>
          <cell r="H48">
            <v>0.72912895518065313</v>
          </cell>
          <cell r="I48">
            <v>0.51593207403167329</v>
          </cell>
          <cell r="J48">
            <v>0.54656040268456363</v>
          </cell>
          <cell r="K48">
            <v>0.58360673969860422</v>
          </cell>
          <cell r="L48">
            <v>0.61137476011544944</v>
          </cell>
          <cell r="M48">
            <v>0.58897741950701987</v>
          </cell>
          <cell r="N48">
            <v>0.56836320982427413</v>
          </cell>
          <cell r="O48">
            <v>0.54847049748042453</v>
          </cell>
          <cell r="P48">
            <v>0.52927403006860962</v>
          </cell>
          <cell r="Q48">
            <v>0.51074943901620828</v>
          </cell>
          <cell r="R48">
            <v>0.49287320865064094</v>
          </cell>
          <cell r="S48">
            <v>0.47315828030461526</v>
          </cell>
          <cell r="T48">
            <v>0.45423194909243075</v>
          </cell>
          <cell r="U48">
            <v>0.43606267112873359</v>
          </cell>
          <cell r="V48">
            <v>0.41862016428358417</v>
          </cell>
          <cell r="W48">
            <v>0.40187535771224081</v>
          </cell>
          <cell r="X48">
            <v>0.38580034340375119</v>
          </cell>
        </row>
        <row r="49">
          <cell r="C49" t="str">
            <v>Non-tax revenue - current</v>
          </cell>
          <cell r="G49">
            <v>51.892000000000053</v>
          </cell>
          <cell r="H49">
            <v>61.70999999999998</v>
          </cell>
          <cell r="I49">
            <v>57.302999999999997</v>
          </cell>
          <cell r="J49">
            <v>45.25</v>
          </cell>
          <cell r="K49">
            <v>48.557000000000016</v>
          </cell>
          <cell r="L49">
            <v>47.509026329999948</v>
          </cell>
          <cell r="M49">
            <v>47.296999999999997</v>
          </cell>
          <cell r="N49">
            <v>48.103347021757934</v>
          </cell>
          <cell r="O49">
            <v>49.291775071640515</v>
          </cell>
          <cell r="P49">
            <v>50.581481049004999</v>
          </cell>
          <cell r="Q49">
            <v>52.066747565491013</v>
          </cell>
          <cell r="R49">
            <v>53.386993670159654</v>
          </cell>
          <cell r="S49">
            <v>54.740716991255148</v>
          </cell>
          <cell r="T49">
            <v>56.128766403858997</v>
          </cell>
          <cell r="U49">
            <v>57.552012307808361</v>
          </cell>
          <cell r="V49">
            <v>59.011347173494997</v>
          </cell>
          <cell r="W49">
            <v>60.507686101503872</v>
          </cell>
          <cell r="X49">
            <v>62.041967396442473</v>
          </cell>
        </row>
        <row r="50">
          <cell r="F50" t="str">
            <v>growth rate</v>
          </cell>
          <cell r="H50">
            <v>118.92006474986493</v>
          </cell>
          <cell r="I50">
            <v>92.858531842489086</v>
          </cell>
          <cell r="J50">
            <v>78.966197232256604</v>
          </cell>
          <cell r="K50">
            <v>107.30828729281771</v>
          </cell>
          <cell r="L50">
            <v>97.841766027555096</v>
          </cell>
          <cell r="M50">
            <v>99.553713585862184</v>
          </cell>
          <cell r="N50">
            <v>101.70485870511436</v>
          </cell>
          <cell r="O50">
            <v>102.47057247252469</v>
          </cell>
          <cell r="P50">
            <v>102.61647298254127</v>
          </cell>
          <cell r="Q50">
            <v>102.936384</v>
          </cell>
          <cell r="R50">
            <v>102.53568</v>
          </cell>
          <cell r="S50">
            <v>102.53567999999997</v>
          </cell>
          <cell r="T50">
            <v>102.53567999999997</v>
          </cell>
          <cell r="U50">
            <v>102.53568</v>
          </cell>
          <cell r="V50">
            <v>102.53568</v>
          </cell>
          <cell r="W50">
            <v>102.53568</v>
          </cell>
          <cell r="X50">
            <v>102.53567999999997</v>
          </cell>
        </row>
        <row r="51">
          <cell r="F51" t="str">
            <v>GDP growth</v>
          </cell>
          <cell r="H51">
            <v>116.76530267162664</v>
          </cell>
          <cell r="I51">
            <v>113.84403736152342</v>
          </cell>
          <cell r="J51">
            <v>106.13750556509571</v>
          </cell>
          <cell r="K51">
            <v>107.76006711409396</v>
          </cell>
          <cell r="L51">
            <v>102.11310682311073</v>
          </cell>
          <cell r="M51">
            <v>104.48072182416119</v>
          </cell>
          <cell r="N51">
            <v>105.94256115116079</v>
          </cell>
          <cell r="O51">
            <v>106.7401796588799</v>
          </cell>
          <cell r="P51">
            <v>106.89215935681382</v>
          </cell>
          <cell r="Q51">
            <v>107.22540000000001</v>
          </cell>
          <cell r="R51">
            <v>106.80799999999999</v>
          </cell>
          <cell r="S51">
            <v>106.80799999999999</v>
          </cell>
          <cell r="T51">
            <v>106.80799999999999</v>
          </cell>
          <cell r="U51">
            <v>106.80799999999999</v>
          </cell>
          <cell r="V51">
            <v>106.80799999999999</v>
          </cell>
          <cell r="W51">
            <v>106.80799999999999</v>
          </cell>
          <cell r="X51">
            <v>106.80799999999999</v>
          </cell>
        </row>
        <row r="52">
          <cell r="F52" t="str">
            <v>Scale factor</v>
          </cell>
          <cell r="H52">
            <v>1.018453787460287</v>
          </cell>
          <cell r="I52">
            <v>0.81566442999212418</v>
          </cell>
          <cell r="J52">
            <v>0.74399899273895653</v>
          </cell>
          <cell r="K52">
            <v>0.99580753953319356</v>
          </cell>
          <cell r="L52">
            <v>0.95817049418587541</v>
          </cell>
          <cell r="M52">
            <v>0.95284289625610497</v>
          </cell>
          <cell r="N52">
            <v>0.96</v>
          </cell>
          <cell r="O52">
            <v>0.96</v>
          </cell>
          <cell r="P52">
            <v>0.96</v>
          </cell>
          <cell r="Q52">
            <v>0.96</v>
          </cell>
          <cell r="R52">
            <v>0.96</v>
          </cell>
          <cell r="S52">
            <v>0.96</v>
          </cell>
          <cell r="T52">
            <v>0.96</v>
          </cell>
          <cell r="U52">
            <v>0.96</v>
          </cell>
          <cell r="V52">
            <v>0.96</v>
          </cell>
          <cell r="W52">
            <v>0.96</v>
          </cell>
          <cell r="X52">
            <v>0.96</v>
          </cell>
          <cell r="Z52" t="str">
            <v>pomalejší přírůstek příjmu než HDP</v>
          </cell>
        </row>
        <row r="53">
          <cell r="F53" t="str">
            <v>% of GDP</v>
          </cell>
          <cell r="G53">
            <v>4.3872167737571912</v>
          </cell>
          <cell r="H53">
            <v>4.4681775396423129</v>
          </cell>
          <cell r="I53">
            <v>3.6445334859759586</v>
          </cell>
          <cell r="J53">
            <v>2.7115292425695112</v>
          </cell>
          <cell r="K53">
            <v>2.700161263415449</v>
          </cell>
          <cell r="L53">
            <v>2.5872148521483389</v>
          </cell>
          <cell r="M53">
            <v>2.4652092929578333</v>
          </cell>
          <cell r="N53">
            <v>2.3666009212395203</v>
          </cell>
          <cell r="O53">
            <v>2.2719368843899392</v>
          </cell>
          <cell r="P53">
            <v>2.1810594090143414</v>
          </cell>
          <cell r="Q53">
            <v>2.0938170326537677</v>
          </cell>
          <cell r="R53">
            <v>2.0100643513476171</v>
          </cell>
          <cell r="S53">
            <v>1.9296617772937119</v>
          </cell>
          <cell r="T53">
            <v>1.8524753062019634</v>
          </cell>
          <cell r="U53">
            <v>1.7783762939538847</v>
          </cell>
          <cell r="V53">
            <v>1.7072412421957295</v>
          </cell>
          <cell r="W53">
            <v>1.6389515925079003</v>
          </cell>
          <cell r="X53">
            <v>1.5733935288075842</v>
          </cell>
        </row>
        <row r="54">
          <cell r="B54" t="str">
            <v>Capital revenue</v>
          </cell>
          <cell r="G54">
            <v>6.3000000000000114</v>
          </cell>
          <cell r="H54">
            <v>5.4750000000000227</v>
          </cell>
          <cell r="I54">
            <v>8.2599999999999909</v>
          </cell>
          <cell r="J54">
            <v>9.1480000000000246</v>
          </cell>
          <cell r="K54">
            <v>9.7830000000000155</v>
          </cell>
          <cell r="L54">
            <v>31.162539469999999</v>
          </cell>
          <cell r="M54">
            <v>13.632999999999999</v>
          </cell>
          <cell r="N54">
            <v>13.865423387268239</v>
          </cell>
          <cell r="O54">
            <v>14.20797872067309</v>
          </cell>
          <cell r="P54">
            <v>14.124110187600191</v>
          </cell>
          <cell r="Q54">
            <v>13.630170280585551</v>
          </cell>
          <cell r="R54">
            <v>12.374395432294641</v>
          </cell>
          <cell r="S54">
            <v>12.688170502392248</v>
          </cell>
          <cell r="T54">
            <v>13.009901904187306</v>
          </cell>
          <cell r="U54">
            <v>13.3397913847914</v>
          </cell>
          <cell r="V54">
            <v>13.678045806977277</v>
          </cell>
          <cell r="W54">
            <v>14.024877278895639</v>
          </cell>
          <cell r="X54">
            <v>14.380503287081138</v>
          </cell>
        </row>
        <row r="55">
          <cell r="F55" t="str">
            <v>growth rate</v>
          </cell>
          <cell r="H55">
            <v>86.904761904762111</v>
          </cell>
          <cell r="I55">
            <v>150.867579908675</v>
          </cell>
          <cell r="J55">
            <v>110.75060532687692</v>
          </cell>
          <cell r="K55">
            <v>106.94140795802349</v>
          </cell>
          <cell r="L55">
            <v>318.53766196463204</v>
          </cell>
          <cell r="M55">
            <v>43.748039254388786</v>
          </cell>
          <cell r="N55">
            <v>101.70485870511435</v>
          </cell>
          <cell r="O55">
            <v>102.47057247252471</v>
          </cell>
          <cell r="P55">
            <v>99.40970820183685</v>
          </cell>
          <cell r="Q55">
            <v>96.502859999999998</v>
          </cell>
          <cell r="R55">
            <v>90.786799999999985</v>
          </cell>
          <cell r="S55">
            <v>102.53568</v>
          </cell>
          <cell r="T55">
            <v>102.53567999999997</v>
          </cell>
          <cell r="U55">
            <v>102.53568</v>
          </cell>
          <cell r="V55">
            <v>102.53568</v>
          </cell>
          <cell r="W55">
            <v>102.53568</v>
          </cell>
          <cell r="X55">
            <v>102.53568</v>
          </cell>
        </row>
        <row r="56">
          <cell r="F56" t="str">
            <v>GDP growth</v>
          </cell>
          <cell r="H56">
            <v>116.76530267162664</v>
          </cell>
          <cell r="I56">
            <v>113.84403736152342</v>
          </cell>
          <cell r="J56">
            <v>106.13750556509571</v>
          </cell>
          <cell r="K56">
            <v>107.76006711409396</v>
          </cell>
          <cell r="L56">
            <v>102.11310682311073</v>
          </cell>
          <cell r="M56">
            <v>104.48072182416119</v>
          </cell>
          <cell r="N56">
            <v>105.94256115116079</v>
          </cell>
          <cell r="O56">
            <v>106.7401796588799</v>
          </cell>
          <cell r="P56">
            <v>106.89215935681382</v>
          </cell>
          <cell r="Q56">
            <v>107.22540000000001</v>
          </cell>
          <cell r="R56">
            <v>106.80799999999999</v>
          </cell>
          <cell r="S56">
            <v>106.80799999999999</v>
          </cell>
          <cell r="T56">
            <v>106.80799999999999</v>
          </cell>
          <cell r="U56">
            <v>106.80799999999999</v>
          </cell>
          <cell r="V56">
            <v>106.80799999999999</v>
          </cell>
          <cell r="W56">
            <v>106.80799999999999</v>
          </cell>
          <cell r="X56">
            <v>106.80799999999999</v>
          </cell>
        </row>
        <row r="57">
          <cell r="F57" t="str">
            <v>Scale factor</v>
          </cell>
          <cell r="H57">
            <v>0.74426871610276324</v>
          </cell>
          <cell r="I57">
            <v>1.3252128385923236</v>
          </cell>
          <cell r="J57">
            <v>1.0434634273456891</v>
          </cell>
          <cell r="K57">
            <v>0.99240294500555859</v>
          </cell>
          <cell r="L57">
            <v>3.1194591162173815</v>
          </cell>
          <cell r="M57">
            <v>0.41871876926746154</v>
          </cell>
          <cell r="N57">
            <v>0.96</v>
          </cell>
          <cell r="O57">
            <v>0.96</v>
          </cell>
          <cell r="P57">
            <v>0.93</v>
          </cell>
          <cell r="Q57">
            <v>0.9</v>
          </cell>
          <cell r="R57">
            <v>0.85</v>
          </cell>
          <cell r="S57">
            <v>0.96</v>
          </cell>
          <cell r="T57">
            <v>0.96</v>
          </cell>
          <cell r="U57">
            <v>0.96</v>
          </cell>
          <cell r="V57">
            <v>0.96</v>
          </cell>
          <cell r="W57">
            <v>0.96</v>
          </cell>
          <cell r="X57">
            <v>0.96</v>
          </cell>
          <cell r="Z57" t="str">
            <v>pomalejší přírůstek příjmu než HDP-doprodej majetku</v>
          </cell>
        </row>
        <row r="58">
          <cell r="F58" t="str">
            <v>% of GDP</v>
          </cell>
          <cell r="G58">
            <v>0.5326344267839036</v>
          </cell>
          <cell r="H58">
            <v>0.39642314097458714</v>
          </cell>
          <cell r="I58">
            <v>0.52534503593461745</v>
          </cell>
          <cell r="J58">
            <v>0.54817833173538022</v>
          </cell>
          <cell r="K58">
            <v>0.5440137908024254</v>
          </cell>
          <cell r="L58">
            <v>1.6970287790666012</v>
          </cell>
          <cell r="M58">
            <v>0.71057780178223029</v>
          </cell>
          <cell r="N58">
            <v>0.68215468971094095</v>
          </cell>
          <cell r="O58">
            <v>0.65486850212250336</v>
          </cell>
          <cell r="P58">
            <v>0.60902770697392805</v>
          </cell>
          <cell r="Q58">
            <v>0.54812493627653525</v>
          </cell>
          <cell r="R58">
            <v>0.46590619583505488</v>
          </cell>
          <cell r="S58">
            <v>0.44726994800165276</v>
          </cell>
          <cell r="T58">
            <v>0.42937915008158661</v>
          </cell>
          <cell r="U58">
            <v>0.41220398407832315</v>
          </cell>
          <cell r="V58">
            <v>0.39571582471519012</v>
          </cell>
          <cell r="W58">
            <v>0.37988719172658258</v>
          </cell>
          <cell r="X58">
            <v>0.36469170405751927</v>
          </cell>
        </row>
      </sheetData>
      <sheetData sheetId="4" refreshError="1">
        <row r="1">
          <cell r="J1" t="str">
            <v>Medium Term Forecast - Expenditures-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cell r="Z2">
            <v>1999</v>
          </cell>
          <cell r="AA2">
            <v>2000</v>
          </cell>
          <cell r="AB2">
            <v>2001</v>
          </cell>
          <cell r="AC2">
            <v>2002</v>
          </cell>
        </row>
        <row r="3">
          <cell r="A3" t="str">
            <v>Expenditure incl. L-R</v>
          </cell>
          <cell r="G3">
            <v>495.048</v>
          </cell>
          <cell r="H3">
            <v>573.553</v>
          </cell>
          <cell r="I3">
            <v>638.721</v>
          </cell>
          <cell r="J3">
            <v>681.95</v>
          </cell>
          <cell r="K3">
            <v>734.42600200000004</v>
          </cell>
          <cell r="L3">
            <v>771.35451482999997</v>
          </cell>
          <cell r="M3">
            <v>847.29700000000014</v>
          </cell>
          <cell r="N3">
            <v>910.14066393549399</v>
          </cell>
          <cell r="O3">
            <v>932.84238169951766</v>
          </cell>
          <cell r="P3">
            <v>995.26608185174564</v>
          </cell>
          <cell r="Q3">
            <v>1057.0321555436153</v>
          </cell>
          <cell r="R3">
            <v>1108.0312137720866</v>
          </cell>
          <cell r="S3">
            <v>565.51857650676016</v>
          </cell>
          <cell r="T3" t="e">
            <v>#REF!</v>
          </cell>
          <cell r="U3" t="e">
            <v>#REF!</v>
          </cell>
          <cell r="V3" t="e">
            <v>#REF!</v>
          </cell>
          <cell r="W3" t="e">
            <v>#REF!</v>
          </cell>
          <cell r="X3" t="e">
            <v>#REF!</v>
          </cell>
        </row>
        <row r="4">
          <cell r="F4" t="str">
            <v>% of GDP</v>
          </cell>
          <cell r="G4">
            <v>41.853905985796416</v>
          </cell>
          <cell r="H4">
            <v>41.528709000072411</v>
          </cell>
          <cell r="I4">
            <v>40.623354321694336</v>
          </cell>
          <cell r="J4">
            <v>40.864693192713332</v>
          </cell>
          <cell r="K4">
            <v>40.840015681476956</v>
          </cell>
          <cell r="L4">
            <v>42.005909428198009</v>
          </cell>
          <cell r="M4">
            <v>44.162725718233588</v>
          </cell>
          <cell r="N4">
            <v>44.77733602930013</v>
          </cell>
          <cell r="O4">
            <v>42.996199897955037</v>
          </cell>
          <cell r="P4">
            <v>42.915596919602031</v>
          </cell>
          <cell r="Q4">
            <v>42.50758948513316</v>
          </cell>
          <cell r="R4">
            <v>41.718289228722576</v>
          </cell>
          <cell r="S4">
            <v>19.935061895681308</v>
          </cell>
          <cell r="T4" t="e">
            <v>#REF!</v>
          </cell>
          <cell r="U4" t="e">
            <v>#REF!</v>
          </cell>
          <cell r="V4" t="e">
            <v>#REF!</v>
          </cell>
          <cell r="W4" t="e">
            <v>#REF!</v>
          </cell>
          <cell r="X4" t="e">
            <v>#REF!</v>
          </cell>
        </row>
        <row r="5">
          <cell r="A5" t="str">
            <v>Expenditure excl. L_R</v>
          </cell>
          <cell r="G5">
            <v>518.69100000000003</v>
          </cell>
          <cell r="H5">
            <v>593.90300000000002</v>
          </cell>
          <cell r="I5">
            <v>660.49099999999999</v>
          </cell>
          <cell r="J5">
            <v>697.55100000000004</v>
          </cell>
          <cell r="K5">
            <v>749.61500000000001</v>
          </cell>
          <cell r="L5">
            <v>790.67240228999992</v>
          </cell>
          <cell r="M5">
            <v>899.23100000000011</v>
          </cell>
          <cell r="N5">
            <v>990.76966393549401</v>
          </cell>
          <cell r="O5">
            <v>963.55938169951764</v>
          </cell>
          <cell r="P5">
            <v>1021.5740818517456</v>
          </cell>
          <cell r="Q5">
            <v>1061.3401555436153</v>
          </cell>
          <cell r="R5">
            <v>1098.3392137720866</v>
          </cell>
          <cell r="S5">
            <v>565.51857650676016</v>
          </cell>
          <cell r="T5" t="e">
            <v>#REF!</v>
          </cell>
          <cell r="U5" t="e">
            <v>#REF!</v>
          </cell>
          <cell r="V5" t="e">
            <v>#REF!</v>
          </cell>
          <cell r="W5" t="e">
            <v>#REF!</v>
          </cell>
          <cell r="X5" t="e">
            <v>#REF!</v>
          </cell>
        </row>
        <row r="6">
          <cell r="F6" t="str">
            <v>% of GDP</v>
          </cell>
          <cell r="G6">
            <v>43.852806898884005</v>
          </cell>
          <cell r="H6">
            <v>43.002172181594382</v>
          </cell>
          <cell r="I6">
            <v>42.007950136742352</v>
          </cell>
          <cell r="J6">
            <v>41.799556567593484</v>
          </cell>
          <cell r="K6">
            <v>41.684646610687878</v>
          </cell>
          <cell r="L6">
            <v>43.057910052279034</v>
          </cell>
          <cell r="M6">
            <v>46.869624240771422</v>
          </cell>
          <cell r="N6">
            <v>48.744142446997252</v>
          </cell>
          <cell r="O6">
            <v>44.411995640274668</v>
          </cell>
          <cell r="P6">
            <v>44.049990570052053</v>
          </cell>
          <cell r="Q6">
            <v>42.680831798095511</v>
          </cell>
          <cell r="R6">
            <v>41.353377433658338</v>
          </cell>
          <cell r="S6">
            <v>19.935061895681308</v>
          </cell>
          <cell r="T6" t="e">
            <v>#REF!</v>
          </cell>
          <cell r="U6" t="e">
            <v>#REF!</v>
          </cell>
          <cell r="V6" t="e">
            <v>#REF!</v>
          </cell>
          <cell r="W6" t="e">
            <v>#REF!</v>
          </cell>
          <cell r="X6" t="e">
            <v>#REF!</v>
          </cell>
        </row>
        <row r="7">
          <cell r="B7" t="str">
            <v>Current exp.</v>
          </cell>
          <cell r="G7">
            <v>435.322</v>
          </cell>
          <cell r="H7">
            <v>495.86500000000001</v>
          </cell>
          <cell r="I7">
            <v>559.89499999999998</v>
          </cell>
          <cell r="J7">
            <v>605.02700000000004</v>
          </cell>
          <cell r="K7">
            <v>655.53899999999999</v>
          </cell>
          <cell r="L7">
            <v>687.97449754999991</v>
          </cell>
          <cell r="M7">
            <v>782.30900000000008</v>
          </cell>
          <cell r="N7">
            <v>861.48314190598387</v>
          </cell>
          <cell r="O7">
            <v>824.73671066334509</v>
          </cell>
          <cell r="P7">
            <v>875.56963484056939</v>
          </cell>
          <cell r="Q7">
            <v>909.77641724808313</v>
          </cell>
          <cell r="R7">
            <v>945.61004450427163</v>
          </cell>
          <cell r="S7">
            <v>412.14620156470994</v>
          </cell>
          <cell r="T7" t="e">
            <v>#REF!</v>
          </cell>
          <cell r="U7" t="e">
            <v>#REF!</v>
          </cell>
          <cell r="V7" t="e">
            <v>#REF!</v>
          </cell>
          <cell r="W7" t="e">
            <v>#REF!</v>
          </cell>
          <cell r="X7" t="e">
            <v>#REF!</v>
          </cell>
        </row>
        <row r="8">
          <cell r="F8" t="str">
            <v>% of GDP</v>
          </cell>
          <cell r="G8">
            <v>36.804362529590797</v>
          </cell>
          <cell r="H8">
            <v>35.903627543262616</v>
          </cell>
          <cell r="I8">
            <v>35.609934490873243</v>
          </cell>
          <cell r="J8">
            <v>36.255213326941522</v>
          </cell>
          <cell r="K8">
            <v>36.45326141355725</v>
          </cell>
          <cell r="L8">
            <v>37.465256088329788</v>
          </cell>
          <cell r="M8">
            <v>40.775427971426311</v>
          </cell>
          <cell r="N8">
            <v>42.383470662547467</v>
          </cell>
          <cell r="O8">
            <v>38.013436321641592</v>
          </cell>
          <cell r="P8">
            <v>37.754319381556357</v>
          </cell>
          <cell r="Q8">
            <v>36.585833519651182</v>
          </cell>
          <cell r="R8">
            <v>35.602998222330619</v>
          </cell>
          <cell r="S8">
            <v>14.528541377038607</v>
          </cell>
          <cell r="T8" t="e">
            <v>#REF!</v>
          </cell>
          <cell r="U8" t="e">
            <v>#REF!</v>
          </cell>
          <cell r="V8" t="e">
            <v>#REF!</v>
          </cell>
          <cell r="W8" t="e">
            <v>#REF!</v>
          </cell>
          <cell r="X8" t="e">
            <v>#REF!</v>
          </cell>
        </row>
        <row r="9">
          <cell r="C9" t="str">
            <v>Goods and services</v>
          </cell>
          <cell r="G9">
            <v>130.37299999999999</v>
          </cell>
          <cell r="H9">
            <v>123.381</v>
          </cell>
          <cell r="I9">
            <v>139.30600000000001</v>
          </cell>
          <cell r="J9">
            <v>136.447</v>
          </cell>
          <cell r="K9">
            <v>148.57499999999999</v>
          </cell>
          <cell r="L9">
            <v>156.36975188</v>
          </cell>
          <cell r="M9">
            <v>168.05700000000002</v>
          </cell>
          <cell r="N9">
            <v>173.15461478247542</v>
          </cell>
          <cell r="O9">
            <v>182.21784409861476</v>
          </cell>
          <cell r="P9">
            <v>191.75545941792308</v>
          </cell>
          <cell r="Q9">
            <v>201.07235842857779</v>
          </cell>
          <cell r="R9">
            <v>208.83453185545017</v>
          </cell>
          <cell r="S9">
            <v>216.00833821577376</v>
          </cell>
          <cell r="T9">
            <v>223.43398221421489</v>
          </cell>
          <cell r="U9">
            <v>231.12049490484355</v>
          </cell>
          <cell r="V9">
            <v>239.07723775312638</v>
          </cell>
          <cell r="W9">
            <v>247.31391494530357</v>
          </cell>
          <cell r="X9">
            <v>255.84058616364729</v>
          </cell>
        </row>
        <row r="10">
          <cell r="F10" t="str">
            <v>% of GDP</v>
          </cell>
          <cell r="G10">
            <v>11.022404463983767</v>
          </cell>
          <cell r="H10">
            <v>8.9335312432119327</v>
          </cell>
          <cell r="I10">
            <v>8.8600139922406669</v>
          </cell>
          <cell r="J10">
            <v>8.17635426653883</v>
          </cell>
          <cell r="K10">
            <v>8.2619696379914362</v>
          </cell>
          <cell r="L10">
            <v>8.5154795991940304</v>
          </cell>
          <cell r="M10">
            <v>8.7594493973532082</v>
          </cell>
          <cell r="N10">
            <v>8.5189055696213138</v>
          </cell>
          <cell r="O10">
            <v>8.39871236935514</v>
          </cell>
          <cell r="P10">
            <v>8.2684421317781069</v>
          </cell>
          <cell r="Q10">
            <v>8.0859425364348514</v>
          </cell>
          <cell r="R10">
            <v>7.8627923948382419</v>
          </cell>
          <cell r="S10">
            <v>7.614497155714985</v>
          </cell>
          <cell r="T10">
            <v>7.3742211193464735</v>
          </cell>
          <cell r="U10">
            <v>7.1417000501631192</v>
          </cell>
          <cell r="V10">
            <v>6.9166785696717303</v>
          </cell>
          <cell r="W10">
            <v>6.6989098553364519</v>
          </cell>
          <cell r="X10">
            <v>6.488155349814126</v>
          </cell>
        </row>
        <row r="11">
          <cell r="D11" t="str">
            <v>Wages and salaries</v>
          </cell>
          <cell r="G11">
            <v>48.563000000000002</v>
          </cell>
          <cell r="H11">
            <v>50.244999999999997</v>
          </cell>
          <cell r="I11">
            <v>57.372999999999998</v>
          </cell>
          <cell r="J11">
            <v>62.265000000000001</v>
          </cell>
          <cell r="K11">
            <v>62.657999999999994</v>
          </cell>
          <cell r="L11">
            <v>69.523429589999978</v>
          </cell>
          <cell r="M11">
            <v>71.459000000000003</v>
          </cell>
          <cell r="N11">
            <v>71.487873074417877</v>
          </cell>
          <cell r="O11">
            <v>75.229679134917305</v>
          </cell>
          <cell r="P11">
            <v>79.167338170085813</v>
          </cell>
          <cell r="Q11">
            <v>83.980712330827046</v>
          </cell>
          <cell r="R11">
            <v>88.2301363747669</v>
          </cell>
          <cell r="S11">
            <v>91.785810870670005</v>
          </cell>
          <cell r="T11">
            <v>95.484779048758014</v>
          </cell>
          <cell r="U11">
            <v>99.332815644422951</v>
          </cell>
          <cell r="V11">
            <v>103.33592811489318</v>
          </cell>
          <cell r="W11">
            <v>107.50036601792337</v>
          </cell>
          <cell r="X11">
            <v>111.83263076844568</v>
          </cell>
        </row>
        <row r="12">
          <cell r="F12" t="str">
            <v>real wage bill index</v>
          </cell>
          <cell r="H12">
            <v>94.791104089741253</v>
          </cell>
          <cell r="I12">
            <v>104.94602732345375</v>
          </cell>
          <cell r="J12">
            <v>100.06205656966345</v>
          </cell>
          <cell r="K12">
            <v>90.927784274131454</v>
          </cell>
          <cell r="L12">
            <v>108.65474128712947</v>
          </cell>
          <cell r="M12">
            <v>98.594669860845016</v>
          </cell>
          <cell r="N12">
            <v>95.052746735897685</v>
          </cell>
          <cell r="O12">
            <v>100</v>
          </cell>
          <cell r="P12">
            <v>100</v>
          </cell>
          <cell r="Q12">
            <v>102</v>
          </cell>
          <cell r="R12">
            <v>102</v>
          </cell>
          <cell r="S12">
            <v>101</v>
          </cell>
          <cell r="T12">
            <v>101</v>
          </cell>
          <cell r="U12">
            <v>101</v>
          </cell>
          <cell r="V12">
            <v>101</v>
          </cell>
          <cell r="W12">
            <v>101</v>
          </cell>
          <cell r="X12">
            <v>101</v>
          </cell>
          <cell r="Y12" t="str">
            <v>why decline- reduced labor force?</v>
          </cell>
        </row>
        <row r="13">
          <cell r="F13" t="str">
            <v>% of GDP</v>
          </cell>
          <cell r="G13">
            <v>4.1057659790328032</v>
          </cell>
          <cell r="H13">
            <v>3.6380421403229306</v>
          </cell>
          <cell r="I13">
            <v>3.6489855625516756</v>
          </cell>
          <cell r="J13">
            <v>3.7311241610738253</v>
          </cell>
          <cell r="K13">
            <v>3.4842907190124004</v>
          </cell>
          <cell r="L13">
            <v>3.7860605342264328</v>
          </cell>
          <cell r="M13">
            <v>3.7245785327922247</v>
          </cell>
          <cell r="N13">
            <v>3.5170788884783186</v>
          </cell>
          <cell r="O13">
            <v>3.4674564383008826</v>
          </cell>
          <cell r="P13">
            <v>3.413673625633832</v>
          </cell>
          <cell r="Q13">
            <v>3.3772081820840674</v>
          </cell>
          <cell r="R13">
            <v>3.3219374167642139</v>
          </cell>
          <cell r="S13">
            <v>3.2355361907907763</v>
          </cell>
          <cell r="T13">
            <v>3.1513821991607793</v>
          </cell>
          <cell r="U13">
            <v>3.0694169929096686</v>
          </cell>
          <cell r="V13">
            <v>2.9895836432888245</v>
          </cell>
          <cell r="W13">
            <v>2.91182670222583</v>
          </cell>
          <cell r="X13">
            <v>2.8360921638131331</v>
          </cell>
        </row>
        <row r="14">
          <cell r="D14" t="str">
            <v>Other goods and services</v>
          </cell>
          <cell r="G14">
            <v>81.81</v>
          </cell>
          <cell r="H14">
            <v>73.135999999999996</v>
          </cell>
          <cell r="I14">
            <v>81.933000000000007</v>
          </cell>
          <cell r="J14">
            <v>74.182000000000002</v>
          </cell>
          <cell r="K14">
            <v>85.917000000000002</v>
          </cell>
          <cell r="L14">
            <v>86.846322290000018</v>
          </cell>
          <cell r="M14">
            <v>96.597999999999999</v>
          </cell>
          <cell r="N14">
            <v>101.66674170805754</v>
          </cell>
          <cell r="O14">
            <v>106.98816496369744</v>
          </cell>
          <cell r="P14">
            <v>112.58812124783725</v>
          </cell>
          <cell r="Q14">
            <v>117.09164609775074</v>
          </cell>
          <cell r="R14">
            <v>120.60439548068327</v>
          </cell>
          <cell r="S14">
            <v>124.22252734510376</v>
          </cell>
          <cell r="T14">
            <v>127.94920316545688</v>
          </cell>
          <cell r="U14">
            <v>131.78767926042059</v>
          </cell>
          <cell r="V14">
            <v>135.74130963823319</v>
          </cell>
          <cell r="W14">
            <v>139.8135489273802</v>
          </cell>
          <cell r="X14">
            <v>144.00795539520161</v>
          </cell>
        </row>
        <row r="15">
          <cell r="F15" t="str">
            <v>Real spending index</v>
          </cell>
          <cell r="H15">
            <v>81.903988293857694</v>
          </cell>
          <cell r="I15">
            <v>102.9624687896346</v>
          </cell>
          <cell r="J15">
            <v>83.478122493513197</v>
          </cell>
          <cell r="K15">
            <v>104.65130263094922</v>
          </cell>
          <cell r="L15">
            <v>98.984307828193053</v>
          </cell>
          <cell r="M15">
            <v>106.69507995870808</v>
          </cell>
          <cell r="N15">
            <v>100</v>
          </cell>
          <cell r="O15">
            <v>100</v>
          </cell>
          <cell r="P15">
            <v>100</v>
          </cell>
          <cell r="Q15">
            <v>100</v>
          </cell>
          <cell r="R15">
            <v>100</v>
          </cell>
          <cell r="S15">
            <v>100</v>
          </cell>
          <cell r="T15">
            <v>100</v>
          </cell>
          <cell r="U15">
            <v>100</v>
          </cell>
          <cell r="V15">
            <v>100</v>
          </cell>
          <cell r="W15">
            <v>100</v>
          </cell>
          <cell r="X15">
            <v>100</v>
          </cell>
          <cell r="Y15" t="str">
            <v>why flat in real terms</v>
          </cell>
        </row>
        <row r="16">
          <cell r="F16" t="str">
            <v>% of GDP</v>
          </cell>
          <cell r="G16">
            <v>6.9166384849509637</v>
          </cell>
          <cell r="H16">
            <v>5.2954891028890012</v>
          </cell>
          <cell r="I16">
            <v>5.2110284296889917</v>
          </cell>
          <cell r="J16">
            <v>4.4452301054650052</v>
          </cell>
          <cell r="K16">
            <v>4.7776789189790358</v>
          </cell>
          <cell r="L16">
            <v>4.7294190649675985</v>
          </cell>
          <cell r="M16">
            <v>5.0348708645609825</v>
          </cell>
          <cell r="N16">
            <v>5.0018266811429966</v>
          </cell>
          <cell r="O16">
            <v>4.9312559310542561</v>
          </cell>
          <cell r="P16">
            <v>4.8547685061442749</v>
          </cell>
          <cell r="Q16">
            <v>4.708734354350784</v>
          </cell>
          <cell r="R16">
            <v>4.5408549780740275</v>
          </cell>
          <cell r="S16">
            <v>4.3789609649242083</v>
          </cell>
          <cell r="T16">
            <v>4.2228389201856942</v>
          </cell>
          <cell r="U16">
            <v>4.0722830572534496</v>
          </cell>
          <cell r="V16">
            <v>3.9270949263829049</v>
          </cell>
          <cell r="W16">
            <v>3.7870831531106215</v>
          </cell>
          <cell r="X16">
            <v>3.6520631860009929</v>
          </cell>
        </row>
        <row r="17">
          <cell r="C17" t="str">
            <v>Transfers</v>
          </cell>
          <cell r="G17">
            <v>206.40500000000003</v>
          </cell>
          <cell r="H17">
            <v>241.85800000000003</v>
          </cell>
          <cell r="I17">
            <v>278.84100000000001</v>
          </cell>
          <cell r="J17">
            <v>318.41499999999996</v>
          </cell>
          <cell r="K17">
            <v>346.678</v>
          </cell>
          <cell r="L17">
            <v>372.86318196000002</v>
          </cell>
          <cell r="M17">
            <v>403.149</v>
          </cell>
          <cell r="N17">
            <v>428.92200372174028</v>
          </cell>
          <cell r="O17">
            <v>460.4000174114592</v>
          </cell>
          <cell r="P17">
            <v>494.18816053555645</v>
          </cell>
          <cell r="Q17">
            <v>523.23455878209938</v>
          </cell>
          <cell r="R17">
            <v>547.62912413016556</v>
          </cell>
          <cell r="S17">
            <v>0</v>
          </cell>
          <cell r="T17">
            <v>0</v>
          </cell>
          <cell r="U17">
            <v>0</v>
          </cell>
          <cell r="V17">
            <v>0</v>
          </cell>
          <cell r="W17">
            <v>0</v>
          </cell>
          <cell r="X17">
            <v>0</v>
          </cell>
        </row>
        <row r="18">
          <cell r="F18" t="str">
            <v>% of GDP</v>
          </cell>
          <cell r="G18">
            <v>17.450541088941499</v>
          </cell>
          <cell r="H18">
            <v>17.511983201795672</v>
          </cell>
          <cell r="I18">
            <v>17.734592634993323</v>
          </cell>
          <cell r="J18">
            <v>19.080476989453498</v>
          </cell>
          <cell r="K18">
            <v>19.278095979536229</v>
          </cell>
          <cell r="L18">
            <v>20.305134344061429</v>
          </cell>
          <cell r="M18">
            <v>21.012890061666862</v>
          </cell>
          <cell r="N18">
            <v>21.102215791525499</v>
          </cell>
          <cell r="O18">
            <v>21.220574418563981</v>
          </cell>
          <cell r="P18">
            <v>21.309256174513852</v>
          </cell>
          <cell r="Q18">
            <v>21.041403246342895</v>
          </cell>
          <cell r="R18">
            <v>20.61868827030494</v>
          </cell>
          <cell r="S18">
            <v>0</v>
          </cell>
          <cell r="T18">
            <v>0</v>
          </cell>
          <cell r="U18">
            <v>0</v>
          </cell>
          <cell r="V18">
            <v>0</v>
          </cell>
          <cell r="W18">
            <v>0</v>
          </cell>
          <cell r="X18">
            <v>0</v>
          </cell>
        </row>
        <row r="19">
          <cell r="D19" t="str">
            <v>Health Insurance</v>
          </cell>
          <cell r="G19">
            <v>63.2</v>
          </cell>
          <cell r="H19">
            <v>74.114999999999995</v>
          </cell>
          <cell r="I19">
            <v>86.283000000000001</v>
          </cell>
          <cell r="J19">
            <v>92.977999999999994</v>
          </cell>
          <cell r="K19">
            <v>101.45</v>
          </cell>
          <cell r="L19">
            <v>106.361</v>
          </cell>
          <cell r="M19">
            <v>114.14700000000001</v>
          </cell>
          <cell r="N19">
            <v>122.53931382704236</v>
          </cell>
          <cell r="O19">
            <v>131.53231060665917</v>
          </cell>
          <cell r="P19">
            <v>141.18529142366293</v>
          </cell>
          <cell r="Q19">
            <v>149.76935714222165</v>
          </cell>
          <cell r="R19">
            <v>157.34768661361807</v>
          </cell>
          <cell r="S19">
            <v>164.82799563522946</v>
          </cell>
          <cell r="T19">
            <v>172.66391854772829</v>
          </cell>
          <cell r="U19">
            <v>180.87236123548726</v>
          </cell>
          <cell r="V19">
            <v>189.47103328862232</v>
          </cell>
          <cell r="W19">
            <v>198.47848621116344</v>
          </cell>
          <cell r="X19">
            <v>207.91415344564211</v>
          </cell>
        </row>
        <row r="20">
          <cell r="F20" t="str">
            <v>Real spending index</v>
          </cell>
          <cell r="H20">
            <v>106.40352082451321</v>
          </cell>
          <cell r="I20">
            <v>107.19197772023175</v>
          </cell>
          <cell r="J20">
            <v>100.48311389152596</v>
          </cell>
          <cell r="K20">
            <v>99.028350986251482</v>
          </cell>
          <cell r="L20">
            <v>102.42214182843634</v>
          </cell>
          <cell r="M20">
            <v>104.24809559079746</v>
          </cell>
          <cell r="N20">
            <v>102</v>
          </cell>
          <cell r="O20">
            <v>102</v>
          </cell>
          <cell r="P20">
            <v>102</v>
          </cell>
          <cell r="Q20">
            <v>102</v>
          </cell>
          <cell r="R20">
            <v>102</v>
          </cell>
          <cell r="S20">
            <v>102</v>
          </cell>
          <cell r="T20">
            <v>102</v>
          </cell>
          <cell r="U20">
            <v>102</v>
          </cell>
          <cell r="V20">
            <v>102</v>
          </cell>
          <cell r="W20">
            <v>102</v>
          </cell>
          <cell r="X20">
            <v>102</v>
          </cell>
          <cell r="Y20" t="str">
            <v>health care costs increase more than CPI</v>
          </cell>
        </row>
        <row r="21">
          <cell r="F21" t="str">
            <v>% of GDP</v>
          </cell>
          <cell r="G21">
            <v>5.3432532972607376</v>
          </cell>
          <cell r="H21">
            <v>5.3663746289189778</v>
          </cell>
          <cell r="I21">
            <v>5.4876931883228401</v>
          </cell>
          <cell r="J21">
            <v>5.5715484180249275</v>
          </cell>
          <cell r="K21">
            <v>5.6414391369626875</v>
          </cell>
          <cell r="L21">
            <v>5.792136361161031</v>
          </cell>
          <cell r="M21">
            <v>5.9495580092449378</v>
          </cell>
          <cell r="N21">
            <v>6.028720888381522</v>
          </cell>
          <cell r="O21">
            <v>6.0625349264046555</v>
          </cell>
          <cell r="P21">
            <v>6.087870538541087</v>
          </cell>
          <cell r="Q21">
            <v>6.0228388677350564</v>
          </cell>
          <cell r="R21">
            <v>5.9242701992757576</v>
          </cell>
          <cell r="S21">
            <v>5.8103419262127618</v>
          </cell>
          <cell r="T21">
            <v>5.6986045814779018</v>
          </cell>
          <cell r="U21">
            <v>5.5890160318340962</v>
          </cell>
          <cell r="V21">
            <v>5.4815349542988248</v>
          </cell>
          <cell r="W21">
            <v>5.3761208205623099</v>
          </cell>
          <cell r="X21">
            <v>5.2727338817053422</v>
          </cell>
          <cell r="Y21" t="str">
            <v>and demographics?</v>
          </cell>
        </row>
        <row r="22">
          <cell r="D22" t="str">
            <v>Transfers to households</v>
          </cell>
          <cell r="G22">
            <v>137.99600000000001</v>
          </cell>
          <cell r="H22">
            <v>158.46100000000001</v>
          </cell>
          <cell r="I22">
            <v>182.167</v>
          </cell>
          <cell r="J22">
            <v>210.02599999999998</v>
          </cell>
          <cell r="K22">
            <v>227.732</v>
          </cell>
          <cell r="L22">
            <v>246.37780027000002</v>
          </cell>
          <cell r="M22">
            <v>260.85829999999999</v>
          </cell>
          <cell r="N22">
            <v>281.00065817829329</v>
          </cell>
          <cell r="O22">
            <v>301.62292163926202</v>
          </cell>
          <cell r="P22">
            <v>323.75862550642285</v>
          </cell>
          <cell r="Q22">
            <v>342.44290802319438</v>
          </cell>
          <cell r="R22">
            <v>357.68941584286006</v>
          </cell>
          <cell r="S22">
            <v>274.30544086394895</v>
          </cell>
          <cell r="T22">
            <v>296.66133429436081</v>
          </cell>
          <cell r="U22">
            <v>320.8392330393512</v>
          </cell>
          <cell r="V22">
            <v>346.9876305320584</v>
          </cell>
          <cell r="W22">
            <v>375.26712242042123</v>
          </cell>
          <cell r="X22">
            <v>405.85139289768557</v>
          </cell>
        </row>
        <row r="23">
          <cell r="F23" t="str">
            <v>% of GDP</v>
          </cell>
          <cell r="G23">
            <v>11.666892120392291</v>
          </cell>
          <cell r="H23">
            <v>11.473535587575123</v>
          </cell>
          <cell r="I23">
            <v>11.586020479552248</v>
          </cell>
          <cell r="J23">
            <v>12.585450623202302</v>
          </cell>
          <cell r="K23">
            <v>12.663737974753936</v>
          </cell>
          <cell r="L23">
            <v>13.417077834231881</v>
          </cell>
          <cell r="M23">
            <v>13.596429061149385</v>
          </cell>
          <cell r="N23">
            <v>13.824743135085019</v>
          </cell>
          <cell r="O23">
            <v>13.902283694464826</v>
          </cell>
          <cell r="P23">
            <v>13.960381977075869</v>
          </cell>
          <cell r="Q23">
            <v>13.771030975740766</v>
          </cell>
          <cell r="R23">
            <v>13.467301569407446</v>
          </cell>
          <cell r="S23">
            <v>9.6695248734762007</v>
          </cell>
          <cell r="T23">
            <v>9.7910186040975518</v>
          </cell>
          <cell r="U23">
            <v>9.9140388550778056</v>
          </cell>
          <cell r="V23">
            <v>10.038604806537572</v>
          </cell>
          <cell r="W23">
            <v>10.164735879588035</v>
          </cell>
          <cell r="X23">
            <v>10.292451739358906</v>
          </cell>
        </row>
        <row r="24">
          <cell r="E24" t="str">
            <v>Pensions</v>
          </cell>
          <cell r="G24">
            <v>88.2</v>
          </cell>
          <cell r="H24">
            <v>109.8</v>
          </cell>
          <cell r="I24">
            <v>127.58</v>
          </cell>
          <cell r="J24">
            <v>151.11500000000001</v>
          </cell>
          <cell r="K24">
            <v>166.12100000000001</v>
          </cell>
          <cell r="L24">
            <v>177.85400000000001</v>
          </cell>
          <cell r="M24">
            <v>183.1</v>
          </cell>
          <cell r="N24">
            <v>197.5254137447356</v>
          </cell>
          <cell r="O24">
            <v>212.02154036909468</v>
          </cell>
          <cell r="P24">
            <v>227.58151838920895</v>
          </cell>
          <cell r="Q24">
            <v>241.41847470727288</v>
          </cell>
          <cell r="R24">
            <v>253.6342495274609</v>
          </cell>
          <cell r="S24">
            <v>274.30544086394895</v>
          </cell>
          <cell r="T24">
            <v>296.66133429436081</v>
          </cell>
          <cell r="U24">
            <v>320.8392330393512</v>
          </cell>
          <cell r="V24">
            <v>346.9876305320584</v>
          </cell>
          <cell r="W24">
            <v>375.26712242042123</v>
          </cell>
          <cell r="X24">
            <v>405.85139289768557</v>
          </cell>
        </row>
        <row r="25">
          <cell r="F25" t="str">
            <v>Real spending index</v>
          </cell>
          <cell r="H25">
            <v>114.05491201785389</v>
          </cell>
          <cell r="I25">
            <v>106.79023741373292</v>
          </cell>
          <cell r="J25">
            <v>109.20888407161165</v>
          </cell>
          <cell r="K25">
            <v>99.330136818587548</v>
          </cell>
          <cell r="L25">
            <v>104.84147516610484</v>
          </cell>
          <cell r="M25">
            <v>98.75347747765548</v>
          </cell>
          <cell r="N25">
            <v>102.5</v>
          </cell>
          <cell r="O25">
            <v>102</v>
          </cell>
          <cell r="P25">
            <v>102</v>
          </cell>
          <cell r="Q25">
            <v>102</v>
          </cell>
          <cell r="R25">
            <v>102</v>
          </cell>
          <cell r="S25">
            <v>105</v>
          </cell>
          <cell r="T25">
            <v>105</v>
          </cell>
          <cell r="U25">
            <v>105</v>
          </cell>
          <cell r="V25">
            <v>105</v>
          </cell>
          <cell r="W25">
            <v>105</v>
          </cell>
          <cell r="X25">
            <v>105</v>
          </cell>
          <cell r="Y25" t="str">
            <v>demographics?</v>
          </cell>
        </row>
        <row r="26">
          <cell r="F26" t="str">
            <v>% of GDP</v>
          </cell>
          <cell r="G26">
            <v>7.4568819749746371</v>
          </cell>
          <cell r="H26">
            <v>7.950184635435523</v>
          </cell>
          <cell r="I26">
            <v>8.1142275647141133</v>
          </cell>
          <cell r="J26">
            <v>9.0553092042186005</v>
          </cell>
          <cell r="K26">
            <v>9.237668909525663</v>
          </cell>
          <cell r="L26">
            <v>9.6854544464412147</v>
          </cell>
          <cell r="M26">
            <v>9.5435190718349858</v>
          </cell>
          <cell r="N26">
            <v>9.7179064468230667</v>
          </cell>
          <cell r="O26">
            <v>9.7724124795590335</v>
          </cell>
          <cell r="P26">
            <v>9.8132518405235327</v>
          </cell>
          <cell r="Q26">
            <v>9.7084250116365762</v>
          </cell>
          <cell r="R26">
            <v>9.5495387210933522</v>
          </cell>
          <cell r="S26">
            <v>9.6695248734762007</v>
          </cell>
          <cell r="T26">
            <v>9.7910186040975518</v>
          </cell>
          <cell r="U26">
            <v>9.9140388550778056</v>
          </cell>
          <cell r="V26">
            <v>10.038604806537572</v>
          </cell>
          <cell r="W26">
            <v>10.164735879588035</v>
          </cell>
          <cell r="X26">
            <v>10.292451739358906</v>
          </cell>
        </row>
        <row r="27">
          <cell r="E27" t="str">
            <v>Other social transfers</v>
          </cell>
          <cell r="G27">
            <v>49.796000000000006</v>
          </cell>
          <cell r="H27">
            <v>48.661000000000016</v>
          </cell>
          <cell r="I27">
            <v>54.587000000000003</v>
          </cell>
          <cell r="J27">
            <v>58.910999999999973</v>
          </cell>
          <cell r="K27">
            <v>61.61099999999999</v>
          </cell>
          <cell r="L27">
            <v>68.52380027000001</v>
          </cell>
          <cell r="M27">
            <v>77.758299999999991</v>
          </cell>
          <cell r="N27">
            <v>83.475244433557677</v>
          </cell>
          <cell r="O27">
            <v>89.601381270167309</v>
          </cell>
          <cell r="P27">
            <v>96.177107117213879</v>
          </cell>
          <cell r="Q27">
            <v>101.02443331592147</v>
          </cell>
          <cell r="R27">
            <v>104.05516631539913</v>
          </cell>
          <cell r="S27">
            <v>0</v>
          </cell>
          <cell r="T27">
            <v>0</v>
          </cell>
          <cell r="U27">
            <v>0</v>
          </cell>
          <cell r="V27">
            <v>0</v>
          </cell>
          <cell r="W27">
            <v>0</v>
          </cell>
          <cell r="X27">
            <v>0</v>
          </cell>
          <cell r="Y27" t="str">
            <v>zrychlení nezaměstnanosti.+změna legislativy:nemoceské</v>
          </cell>
        </row>
        <row r="28">
          <cell r="F28" t="str">
            <v>Real spending index</v>
          </cell>
          <cell r="H28">
            <v>89.529634222822125</v>
          </cell>
          <cell r="I28">
            <v>103.10019618524669</v>
          </cell>
          <cell r="J28">
            <v>99.503912967547365</v>
          </cell>
          <cell r="K28">
            <v>94.498722047217072</v>
          </cell>
          <cell r="L28">
            <v>108.9123691981317</v>
          </cell>
          <cell r="M28">
            <v>108.85114635142261</v>
          </cell>
          <cell r="N28">
            <v>102</v>
          </cell>
          <cell r="O28">
            <v>102</v>
          </cell>
          <cell r="P28">
            <v>102</v>
          </cell>
          <cell r="Q28">
            <v>101</v>
          </cell>
          <cell r="R28">
            <v>100</v>
          </cell>
        </row>
        <row r="29">
          <cell r="F29" t="str">
            <v>% of GDP</v>
          </cell>
          <cell r="G29">
            <v>4.2100101454176535</v>
          </cell>
          <cell r="H29">
            <v>3.5233509521395998</v>
          </cell>
          <cell r="I29">
            <v>3.4717929148381357</v>
          </cell>
          <cell r="J29">
            <v>3.5301414189836997</v>
          </cell>
          <cell r="K29">
            <v>3.4260690652282704</v>
          </cell>
          <cell r="L29">
            <v>3.731623387790667</v>
          </cell>
          <cell r="M29">
            <v>4.0529099893143981</v>
          </cell>
          <cell r="N29">
            <v>4.1068366882619509</v>
          </cell>
          <cell r="O29">
            <v>4.1298712149057906</v>
          </cell>
          <cell r="P29">
            <v>4.1471301365523363</v>
          </cell>
          <cell r="Q29">
            <v>4.0626059641041907</v>
          </cell>
          <cell r="R29">
            <v>3.9177628483140934</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cell r="X30" t="e">
            <v>#REF!</v>
          </cell>
          <cell r="Z30">
            <v>-50.475618309999987</v>
          </cell>
          <cell r="AA30">
            <v>-54.256300000000003</v>
          </cell>
          <cell r="AB30">
            <v>-61.21796828359534</v>
          </cell>
          <cell r="AC30">
            <v>-63.055214834461978</v>
          </cell>
        </row>
        <row r="31">
          <cell r="F31" t="str">
            <v>Real spending index</v>
          </cell>
          <cell r="H31">
            <v>163.25535870808807</v>
          </cell>
          <cell r="I31">
            <v>102.88855669900016</v>
          </cell>
          <cell r="J31">
            <v>136.74342937592451</v>
          </cell>
          <cell r="K31">
            <v>102.58220311058332</v>
          </cell>
          <cell r="L31">
            <v>112.63615026183211</v>
          </cell>
          <cell r="M31">
            <v>134.14865953907932</v>
          </cell>
          <cell r="N31">
            <v>102</v>
          </cell>
          <cell r="O31">
            <v>102</v>
          </cell>
          <cell r="P31">
            <v>102</v>
          </cell>
          <cell r="Q31">
            <v>102</v>
          </cell>
          <cell r="R31">
            <v>102</v>
          </cell>
        </row>
        <row r="32">
          <cell r="F32" t="str">
            <v>% of GDP</v>
          </cell>
          <cell r="G32">
            <v>0.44039567128846807</v>
          </cell>
          <cell r="H32">
            <v>0.67207298530157122</v>
          </cell>
          <cell r="I32">
            <v>0.66087896711823446</v>
          </cell>
          <cell r="J32">
            <v>0.92347794822627038</v>
          </cell>
          <cell r="K32">
            <v>0.9729188678196079</v>
          </cell>
          <cell r="L32">
            <v>1.0959201486685186</v>
          </cell>
          <cell r="M32">
            <v>1.4669029912725415</v>
          </cell>
          <cell r="N32">
            <v>1.2487517680589608</v>
          </cell>
          <cell r="O32">
            <v>1.2557557976944975</v>
          </cell>
          <cell r="P32">
            <v>1.2610036588968956</v>
          </cell>
          <cell r="Q32">
            <v>1.2475334028670693</v>
          </cell>
          <cell r="R32">
            <v>1.2271165016217354</v>
          </cell>
          <cell r="S32" t="e">
            <v>#REF!</v>
          </cell>
          <cell r="T32" t="e">
            <v>#REF!</v>
          </cell>
          <cell r="U32" t="e">
            <v>#REF!</v>
          </cell>
          <cell r="V32" t="e">
            <v>#REF!</v>
          </cell>
          <cell r="W32" t="e">
            <v>#REF!</v>
          </cell>
          <cell r="X32" t="e">
            <v>#REF!</v>
          </cell>
        </row>
        <row r="33">
          <cell r="C33" t="str">
            <v>Subsidies to Enterprises</v>
          </cell>
          <cell r="G33">
            <v>83.12</v>
          </cell>
          <cell r="H33">
            <v>114.06399999999999</v>
          </cell>
          <cell r="I33">
            <v>125.47799999999999</v>
          </cell>
          <cell r="J33">
            <v>129.42599999999999</v>
          </cell>
          <cell r="K33">
            <v>139.08000000000001</v>
          </cell>
          <cell r="L33">
            <v>139.14103383999998</v>
          </cell>
          <cell r="M33">
            <v>190.65799999999999</v>
          </cell>
          <cell r="N33">
            <v>234.25844890176808</v>
          </cell>
          <cell r="O33">
            <v>148.05088643592248</v>
          </cell>
          <cell r="P33">
            <v>149.37093643234294</v>
          </cell>
          <cell r="Q33">
            <v>144.67054521992188</v>
          </cell>
          <cell r="R33">
            <v>145.60511694204254</v>
          </cell>
          <cell r="S33">
            <v>148.04109054848288</v>
          </cell>
          <cell r="T33">
            <v>150.51781799335902</v>
          </cell>
          <cell r="U33">
            <v>153.0359810883879</v>
          </cell>
          <cell r="V33">
            <v>155.59627305199663</v>
          </cell>
          <cell r="W33">
            <v>158.19939870015651</v>
          </cell>
          <cell r="X33">
            <v>160.84607464041011</v>
          </cell>
        </row>
        <row r="34">
          <cell r="F34" t="str">
            <v>Real spending index</v>
          </cell>
          <cell r="H34">
            <v>124.51166105204774</v>
          </cell>
          <cell r="I34">
            <v>101.28896897416595</v>
          </cell>
          <cell r="J34">
            <v>96.181614567495686</v>
          </cell>
          <cell r="K34">
            <v>97.528343701887906</v>
          </cell>
          <cell r="L34">
            <v>97.73588206943505</v>
          </cell>
          <cell r="M34">
            <v>133.10238794028254</v>
          </cell>
          <cell r="N34">
            <v>118.52780050500111</v>
          </cell>
          <cell r="O34">
            <v>61.001830181106179</v>
          </cell>
          <cell r="P34">
            <v>97.759932329027606</v>
          </cell>
          <cell r="Q34">
            <v>93.759156806537007</v>
          </cell>
          <cell r="R34">
            <v>97.999999999999972</v>
          </cell>
          <cell r="S34">
            <v>99</v>
          </cell>
          <cell r="T34">
            <v>99</v>
          </cell>
          <cell r="U34">
            <v>99</v>
          </cell>
          <cell r="V34">
            <v>99</v>
          </cell>
          <cell r="W34">
            <v>99</v>
          </cell>
          <cell r="X34">
            <v>99</v>
          </cell>
          <cell r="Y34" t="str">
            <v>is slower growth in this reasonable</v>
          </cell>
        </row>
        <row r="35">
          <cell r="F35" t="str">
            <v>% of GDP</v>
          </cell>
          <cell r="G35">
            <v>7.0273926276631729</v>
          </cell>
          <cell r="H35">
            <v>8.2589240460502484</v>
          </cell>
          <cell r="I35">
            <v>7.9805380652547218</v>
          </cell>
          <cell r="J35">
            <v>7.7556327900287627</v>
          </cell>
          <cell r="K35">
            <v>7.7339709725852206</v>
          </cell>
          <cell r="L35">
            <v>7.5772495692424977</v>
          </cell>
          <cell r="M35">
            <v>9.9374563582627786</v>
          </cell>
          <cell r="N35">
            <v>11.525107821048353</v>
          </cell>
          <cell r="O35">
            <v>6.8239025511158919</v>
          </cell>
          <cell r="P35">
            <v>6.4408332769736747</v>
          </cell>
          <cell r="Q35">
            <v>5.8177947705253965</v>
          </cell>
          <cell r="R35">
            <v>5.4821527645335459</v>
          </cell>
          <cell r="S35">
            <v>5.2185877277771251</v>
          </cell>
          <cell r="T35">
            <v>4.9676940870186099</v>
          </cell>
          <cell r="U35">
            <v>4.7288626405273311</v>
          </cell>
          <cell r="V35">
            <v>4.5015134751173633</v>
          </cell>
          <cell r="W35">
            <v>4.2850945580444124</v>
          </cell>
          <cell r="X35">
            <v>4.07908039659997</v>
          </cell>
        </row>
        <row r="36">
          <cell r="D36" t="str">
            <v>Subsidies (ex. TI)</v>
          </cell>
          <cell r="G36">
            <v>83.12</v>
          </cell>
          <cell r="H36">
            <v>110.66399999999999</v>
          </cell>
          <cell r="I36">
            <v>110.07799999999999</v>
          </cell>
          <cell r="J36">
            <v>123.32599999999999</v>
          </cell>
          <cell r="K36">
            <v>121.18</v>
          </cell>
          <cell r="L36">
            <v>131.84103383999997</v>
          </cell>
          <cell r="M36">
            <v>133.95799999999997</v>
          </cell>
          <cell r="N36">
            <v>137.05844890176809</v>
          </cell>
          <cell r="O36">
            <v>140.15088643592247</v>
          </cell>
          <cell r="P36">
            <v>142.47093643234294</v>
          </cell>
          <cell r="Q36">
            <v>144.67054521992188</v>
          </cell>
          <cell r="R36">
            <v>145.60511694204254</v>
          </cell>
        </row>
        <row r="37">
          <cell r="F37" t="str">
            <v>Real spending index</v>
          </cell>
          <cell r="H37">
            <v>120.80023897692358</v>
          </cell>
          <cell r="I37">
            <v>91.587736573436899</v>
          </cell>
          <cell r="J37">
            <v>104.47015454075574</v>
          </cell>
          <cell r="K37">
            <v>89.179287549864526</v>
          </cell>
          <cell r="L37">
            <v>106.28773313794315</v>
          </cell>
          <cell r="M37">
            <v>98.697032483678655</v>
          </cell>
          <cell r="N37">
            <v>98.7</v>
          </cell>
          <cell r="O37">
            <v>98.7</v>
          </cell>
          <cell r="P37">
            <v>98.5</v>
          </cell>
          <cell r="Q37">
            <v>98.3</v>
          </cell>
          <cell r="R37">
            <v>98</v>
          </cell>
        </row>
        <row r="38">
          <cell r="F38" t="str">
            <v>% of GDP</v>
          </cell>
          <cell r="G38">
            <v>7.0273926276631729</v>
          </cell>
          <cell r="H38">
            <v>8.0127434653537026</v>
          </cell>
          <cell r="I38">
            <v>7.0010812185969593</v>
          </cell>
          <cell r="J38">
            <v>7.3901006711409396</v>
          </cell>
          <cell r="K38">
            <v>6.7385864427514877</v>
          </cell>
          <cell r="L38">
            <v>7.1797110406796261</v>
          </cell>
          <cell r="M38">
            <v>6.9821448816213589</v>
          </cell>
          <cell r="N38">
            <v>6.7430370549448355</v>
          </cell>
          <cell r="O38">
            <v>6.4597788943679957</v>
          </cell>
          <cell r="P38">
            <v>6.1433071941051489</v>
          </cell>
          <cell r="Q38">
            <v>5.8177947705253965</v>
          </cell>
          <cell r="R38">
            <v>5.4821527645335459</v>
          </cell>
        </row>
        <row r="39">
          <cell r="D39" t="str">
            <v>expenditures of transformation institutions</v>
          </cell>
          <cell r="G39">
            <v>0</v>
          </cell>
          <cell r="H39">
            <v>3.4</v>
          </cell>
          <cell r="I39">
            <v>15.4</v>
          </cell>
          <cell r="J39">
            <v>6.1</v>
          </cell>
          <cell r="K39">
            <v>17.899999999999999</v>
          </cell>
          <cell r="L39">
            <v>7.3</v>
          </cell>
          <cell r="M39">
            <v>56.7</v>
          </cell>
          <cell r="N39">
            <v>97.199999999999989</v>
          </cell>
          <cell r="O39">
            <v>7.9</v>
          </cell>
          <cell r="P39">
            <v>6.9</v>
          </cell>
          <cell r="Q39">
            <v>0</v>
          </cell>
          <cell r="R39">
            <v>0</v>
          </cell>
        </row>
        <row r="40">
          <cell r="F40" t="str">
            <v>Real spending index</v>
          </cell>
          <cell r="I40">
            <v>417.04696379601262</v>
          </cell>
          <cell r="J40">
            <v>36.935776698890542</v>
          </cell>
          <cell r="K40">
            <v>266.32435993212266</v>
          </cell>
          <cell r="L40">
            <v>39.84128360676398</v>
          </cell>
          <cell r="M40">
            <v>754.47740616375393</v>
          </cell>
          <cell r="N40">
            <v>165.3724654088625</v>
          </cell>
          <cell r="O40">
            <v>7.8449095863218385</v>
          </cell>
          <cell r="P40">
            <v>84.630674087337411</v>
          </cell>
          <cell r="Q40">
            <v>0</v>
          </cell>
        </row>
        <row r="41">
          <cell r="F41" t="str">
            <v>% of GDP</v>
          </cell>
          <cell r="G41">
            <v>0</v>
          </cell>
          <cell r="H41">
            <v>0.24618058069654625</v>
          </cell>
          <cell r="I41">
            <v>0.97945684665776256</v>
          </cell>
          <cell r="J41">
            <v>0.36553211888782355</v>
          </cell>
          <cell r="K41">
            <v>0.99538452983373182</v>
          </cell>
          <cell r="L41">
            <v>0.39753852856287097</v>
          </cell>
          <cell r="M41">
            <v>2.9553114766414188</v>
          </cell>
          <cell r="N41">
            <v>4.7820707661035176</v>
          </cell>
          <cell r="O41">
            <v>0.36412365674789587</v>
          </cell>
          <cell r="P41">
            <v>0.29752608286852439</v>
          </cell>
          <cell r="Q41">
            <v>0</v>
          </cell>
          <cell r="R41">
            <v>0</v>
          </cell>
        </row>
        <row r="42">
          <cell r="D42" t="str">
            <v>other subsidies not included</v>
          </cell>
        </row>
        <row r="43">
          <cell r="C43" t="str">
            <v>Interest payments</v>
          </cell>
          <cell r="G43">
            <v>15.423999999999999</v>
          </cell>
          <cell r="H43">
            <v>16.562000000000001</v>
          </cell>
          <cell r="I43">
            <v>16.27</v>
          </cell>
          <cell r="J43">
            <v>20.739000000000001</v>
          </cell>
          <cell r="K43">
            <v>21.206</v>
          </cell>
          <cell r="L43">
            <v>19.600529869999999</v>
          </cell>
          <cell r="M43">
            <v>20.445</v>
          </cell>
          <cell r="N43">
            <v>25.148074500000011</v>
          </cell>
          <cell r="O43">
            <v>34.067962717348671</v>
          </cell>
          <cell r="P43">
            <v>40.255078454746943</v>
          </cell>
          <cell r="Q43">
            <v>40.79895481748401</v>
          </cell>
          <cell r="R43">
            <v>43.541271576613347</v>
          </cell>
          <cell r="S43">
            <v>48.096772800453351</v>
          </cell>
          <cell r="T43" t="e">
            <v>#REF!</v>
          </cell>
          <cell r="U43" t="e">
            <v>#REF!</v>
          </cell>
          <cell r="V43" t="e">
            <v>#REF!</v>
          </cell>
          <cell r="W43" t="e">
            <v>#REF!</v>
          </cell>
          <cell r="X43" t="e">
            <v>#REF!</v>
          </cell>
        </row>
        <row r="44">
          <cell r="F44" t="str">
            <v>adj interest rate</v>
          </cell>
          <cell r="H44">
            <v>7.9538196295389181</v>
          </cell>
          <cell r="I44">
            <v>7.7136057195414516</v>
          </cell>
          <cell r="J44">
            <v>10.031511451164148</v>
          </cell>
          <cell r="K44">
            <v>9.7497965696623972</v>
          </cell>
          <cell r="L44">
            <v>8.1541805145315216</v>
          </cell>
          <cell r="M44">
            <v>7.4448599696306514</v>
          </cell>
          <cell r="N44">
            <v>7.2750000000000004</v>
          </cell>
          <cell r="O44">
            <v>7.75</v>
          </cell>
          <cell r="P44">
            <v>7.9249999999999998</v>
          </cell>
          <cell r="Q44">
            <v>7</v>
          </cell>
          <cell r="R44">
            <v>6.6</v>
          </cell>
          <cell r="S44">
            <v>6.6</v>
          </cell>
          <cell r="T44">
            <v>6.6</v>
          </cell>
          <cell r="U44">
            <v>6.6</v>
          </cell>
          <cell r="V44">
            <v>6.6</v>
          </cell>
          <cell r="W44">
            <v>6.6</v>
          </cell>
          <cell r="X44">
            <v>6.6</v>
          </cell>
        </row>
        <row r="45">
          <cell r="F45" t="str">
            <v>interest rate</v>
          </cell>
          <cell r="G45">
            <v>9</v>
          </cell>
          <cell r="H45">
            <v>9</v>
          </cell>
          <cell r="I45">
            <v>9.3000000000000007</v>
          </cell>
          <cell r="J45">
            <v>10.0275</v>
          </cell>
          <cell r="K45">
            <v>10.53</v>
          </cell>
          <cell r="L45">
            <v>12.074166666666667</v>
          </cell>
          <cell r="M45">
            <v>7.58</v>
          </cell>
          <cell r="N45">
            <v>7.2750000000000004</v>
          </cell>
          <cell r="O45">
            <v>7.75</v>
          </cell>
          <cell r="P45">
            <v>7.9249999999999998</v>
          </cell>
          <cell r="Q45">
            <v>7</v>
          </cell>
          <cell r="R45">
            <v>6.6</v>
          </cell>
          <cell r="S45">
            <v>6.6</v>
          </cell>
          <cell r="T45">
            <v>6.6</v>
          </cell>
          <cell r="U45">
            <v>6.6</v>
          </cell>
          <cell r="V45">
            <v>6.6</v>
          </cell>
          <cell r="W45">
            <v>6.6</v>
          </cell>
          <cell r="X45">
            <v>6.6</v>
          </cell>
        </row>
        <row r="46">
          <cell r="F46" t="str">
            <v>adj factor</v>
          </cell>
          <cell r="M46">
            <v>1</v>
          </cell>
          <cell r="N46">
            <v>0</v>
          </cell>
          <cell r="O46">
            <v>0</v>
          </cell>
          <cell r="P46">
            <v>0</v>
          </cell>
          <cell r="Q46">
            <v>0</v>
          </cell>
          <cell r="R46">
            <v>0</v>
          </cell>
          <cell r="S46">
            <v>0</v>
          </cell>
          <cell r="T46">
            <v>0</v>
          </cell>
          <cell r="U46">
            <v>0</v>
          </cell>
          <cell r="V46">
            <v>0</v>
          </cell>
          <cell r="W46">
            <v>0</v>
          </cell>
          <cell r="X46">
            <v>0</v>
          </cell>
        </row>
        <row r="47">
          <cell r="F47" t="str">
            <v>% of GDP</v>
          </cell>
          <cell r="G47">
            <v>1.3040243490023673</v>
          </cell>
          <cell r="H47">
            <v>1.1991890522047643</v>
          </cell>
          <cell r="I47">
            <v>1.0347897983845322</v>
          </cell>
          <cell r="J47">
            <v>1.2427492809204219</v>
          </cell>
          <cell r="K47">
            <v>1.1792248234443641</v>
          </cell>
          <cell r="L47">
            <v>1.0673925758318357</v>
          </cell>
          <cell r="M47">
            <v>1.0656321541434532</v>
          </cell>
          <cell r="N47">
            <v>1.2372414803522984</v>
          </cell>
          <cell r="O47">
            <v>1.5702469826065799</v>
          </cell>
          <cell r="P47">
            <v>1.7357877982907228</v>
          </cell>
          <cell r="Q47">
            <v>1.6406929663480299</v>
          </cell>
          <cell r="R47">
            <v>1.6393647926538883</v>
          </cell>
          <cell r="S47">
            <v>1.6954564935464984</v>
          </cell>
          <cell r="T47" t="e">
            <v>#REF!</v>
          </cell>
          <cell r="U47" t="e">
            <v>#REF!</v>
          </cell>
          <cell r="V47" t="e">
            <v>#REF!</v>
          </cell>
          <cell r="W47" t="e">
            <v>#REF!</v>
          </cell>
          <cell r="X47" t="e">
            <v>#REF!</v>
          </cell>
        </row>
        <row r="48">
          <cell r="B48" t="str">
            <v>Capital Expenditures</v>
          </cell>
          <cell r="G48">
            <v>83.369</v>
          </cell>
          <cell r="H48">
            <v>98.037999999999997</v>
          </cell>
          <cell r="I48">
            <v>100.596</v>
          </cell>
          <cell r="J48">
            <v>92.524000000000001</v>
          </cell>
          <cell r="K48">
            <v>94.075999999999993</v>
          </cell>
          <cell r="L48">
            <v>102.69790474000004</v>
          </cell>
          <cell r="M48">
            <v>116.922</v>
          </cell>
          <cell r="N48">
            <v>129.28652202951008</v>
          </cell>
          <cell r="O48">
            <v>138.82267103617249</v>
          </cell>
          <cell r="P48">
            <v>146.00444701117627</v>
          </cell>
          <cell r="Q48">
            <v>151.56373829553226</v>
          </cell>
          <cell r="R48">
            <v>152.72916926781488</v>
          </cell>
          <cell r="S48">
            <v>153.37237494205027</v>
          </cell>
          <cell r="T48">
            <v>154.01973572494123</v>
          </cell>
          <cell r="U48">
            <v>154.67127845848961</v>
          </cell>
          <cell r="V48">
            <v>155.32703015809676</v>
          </cell>
          <cell r="W48">
            <v>155.98701801368335</v>
          </cell>
          <cell r="X48">
            <v>156.65126939081702</v>
          </cell>
        </row>
        <row r="49">
          <cell r="F49" t="str">
            <v>% of GDP</v>
          </cell>
          <cell r="G49">
            <v>7.0484443692932022</v>
          </cell>
          <cell r="H49">
            <v>7.0985446383317647</v>
          </cell>
          <cell r="I49">
            <v>6.3980156458691093</v>
          </cell>
          <cell r="J49">
            <v>5.5443432406519655</v>
          </cell>
          <cell r="K49">
            <v>5.2313851971306233</v>
          </cell>
          <cell r="L49">
            <v>5.5926539639492487</v>
          </cell>
          <cell r="M49">
            <v>6.0941962693451135</v>
          </cell>
          <cell r="N49">
            <v>6.3606717844497798</v>
          </cell>
          <cell r="O49">
            <v>6.3985593186330805</v>
          </cell>
          <cell r="P49">
            <v>6.2956711884956968</v>
          </cell>
          <cell r="Q49">
            <v>6.0949982784443364</v>
          </cell>
          <cell r="R49">
            <v>5.7503792113277212</v>
          </cell>
          <cell r="S49">
            <v>5.4065205186427052</v>
          </cell>
          <cell r="T49">
            <v>5.0832714734060085</v>
          </cell>
          <cell r="U49">
            <v>4.779393872363328</v>
          </cell>
          <cell r="V49">
            <v>4.4937240821505746</v>
          </cell>
          <cell r="W49">
            <v>4.2251685373526584</v>
          </cell>
          <cell r="X49">
            <v>3.9726995110270806</v>
          </cell>
        </row>
        <row r="50">
          <cell r="C50" t="str">
            <v>Fixed investment</v>
          </cell>
          <cell r="G50">
            <v>54.261000000000003</v>
          </cell>
          <cell r="H50">
            <v>63.530999999999999</v>
          </cell>
          <cell r="I50">
            <v>69.197000000000003</v>
          </cell>
          <cell r="J50">
            <v>60.773000000000003</v>
          </cell>
          <cell r="K50">
            <v>60.103999999999999</v>
          </cell>
          <cell r="L50">
            <v>65.972998410000031</v>
          </cell>
          <cell r="M50">
            <v>73.201999999999998</v>
          </cell>
          <cell r="N50">
            <v>81.194522029510097</v>
          </cell>
          <cell r="O50">
            <v>88.326071036172493</v>
          </cell>
          <cell r="P50">
            <v>93.89021562629982</v>
          </cell>
          <cell r="Q50">
            <v>98.928364596807043</v>
          </cell>
          <cell r="R50">
            <v>99.567441832102418</v>
          </cell>
          <cell r="S50">
            <v>100.21064750633779</v>
          </cell>
          <cell r="T50">
            <v>100.85800828922875</v>
          </cell>
          <cell r="U50">
            <v>101.50955102277715</v>
          </cell>
          <cell r="V50">
            <v>102.16530272238428</v>
          </cell>
          <cell r="W50">
            <v>102.82529057797088</v>
          </cell>
          <cell r="X50">
            <v>103.48954195510454</v>
          </cell>
        </row>
        <row r="51">
          <cell r="F51" t="str">
            <v>Real spending index</v>
          </cell>
          <cell r="H51">
            <v>106.23432483000875</v>
          </cell>
          <cell r="I51">
            <v>100.2870219231302</v>
          </cell>
          <cell r="J51">
            <v>81.895781378643591</v>
          </cell>
          <cell r="K51">
            <v>89.759494149349649</v>
          </cell>
          <cell r="L51">
            <v>107.23247746540943</v>
          </cell>
          <cell r="M51">
            <v>107.78113783028449</v>
          </cell>
          <cell r="N51">
            <v>107</v>
          </cell>
          <cell r="O51">
            <v>105</v>
          </cell>
          <cell r="P51">
            <v>103</v>
          </cell>
          <cell r="Q51">
            <v>102</v>
          </cell>
          <cell r="R51">
            <v>98</v>
          </cell>
          <cell r="S51">
            <v>98</v>
          </cell>
          <cell r="T51">
            <v>98</v>
          </cell>
          <cell r="U51">
            <v>98</v>
          </cell>
          <cell r="V51">
            <v>98</v>
          </cell>
          <cell r="W51">
            <v>98</v>
          </cell>
          <cell r="X51">
            <v>98</v>
          </cell>
          <cell r="Y51" t="str">
            <v>is slower growth in this reasonable</v>
          </cell>
        </row>
        <row r="52">
          <cell r="F52" t="str">
            <v>% of GDP</v>
          </cell>
          <cell r="G52">
            <v>4.5875042272573561</v>
          </cell>
          <cell r="H52">
            <v>4.6000289624212582</v>
          </cell>
          <cell r="I52">
            <v>4.4010048972842339</v>
          </cell>
          <cell r="J52">
            <v>3.6417186001917545</v>
          </cell>
          <cell r="K52">
            <v>3.3422676972696435</v>
          </cell>
          <cell r="L52">
            <v>3.5927135223002797</v>
          </cell>
          <cell r="M52">
            <v>3.8154269967037941</v>
          </cell>
          <cell r="N52">
            <v>3.9946291169245711</v>
          </cell>
          <cell r="O52">
            <v>4.0710901230209542</v>
          </cell>
          <cell r="P52">
            <v>4.0485200108658113</v>
          </cell>
          <cell r="Q52">
            <v>3.9783144615444384</v>
          </cell>
          <cell r="R52">
            <v>3.7487963195322589</v>
          </cell>
          <cell r="S52">
            <v>3.5325196087900137</v>
          </cell>
          <cell r="T52">
            <v>3.328720400590591</v>
          </cell>
          <cell r="U52">
            <v>3.1366788390180562</v>
          </cell>
          <cell r="V52">
            <v>2.9557165983054761</v>
          </cell>
          <cell r="W52">
            <v>2.7851944868647753</v>
          </cell>
          <cell r="X52">
            <v>2.6245101895456533</v>
          </cell>
          <cell r="Y52" t="str">
            <v>should not be declining</v>
          </cell>
        </row>
        <row r="53">
          <cell r="C53" t="str">
            <v>Other investment</v>
          </cell>
          <cell r="G53">
            <v>29.107999999999997</v>
          </cell>
          <cell r="H53">
            <v>34.506999999999998</v>
          </cell>
          <cell r="I53">
            <v>31.399000000000001</v>
          </cell>
          <cell r="J53">
            <v>31.750999999999998</v>
          </cell>
          <cell r="K53">
            <v>33.971999999999994</v>
          </cell>
          <cell r="L53">
            <v>36.72490633000001</v>
          </cell>
          <cell r="M53">
            <v>43.72</v>
          </cell>
          <cell r="N53">
            <v>48.091999999999999</v>
          </cell>
          <cell r="O53">
            <v>50.496600000000001</v>
          </cell>
          <cell r="P53">
            <v>52.114231384876447</v>
          </cell>
          <cell r="Q53">
            <v>52.635373698725218</v>
          </cell>
          <cell r="R53">
            <v>53.161727435712471</v>
          </cell>
          <cell r="S53">
            <v>53.161727435712471</v>
          </cell>
          <cell r="T53">
            <v>53.161727435712471</v>
          </cell>
          <cell r="U53">
            <v>53.161727435712471</v>
          </cell>
          <cell r="V53">
            <v>53.161727435712471</v>
          </cell>
          <cell r="W53">
            <v>53.161727435712471</v>
          </cell>
          <cell r="X53">
            <v>53.161727435712471</v>
          </cell>
        </row>
        <row r="54">
          <cell r="F54" t="str">
            <v>Nominal index</v>
          </cell>
          <cell r="H54">
            <v>118.5481654527965</v>
          </cell>
          <cell r="I54">
            <v>90.993131828324692</v>
          </cell>
          <cell r="J54">
            <v>101.12105481066276</v>
          </cell>
          <cell r="K54">
            <v>106.99505527384963</v>
          </cell>
          <cell r="L54">
            <v>108.10345675850705</v>
          </cell>
          <cell r="M54">
            <v>119.04727436781999</v>
          </cell>
          <cell r="N54">
            <v>110</v>
          </cell>
          <cell r="O54">
            <v>105</v>
          </cell>
          <cell r="P54">
            <v>103.20344614266396</v>
          </cell>
          <cell r="Q54">
            <v>101</v>
          </cell>
          <cell r="R54">
            <v>101</v>
          </cell>
          <cell r="S54">
            <v>100</v>
          </cell>
          <cell r="T54">
            <v>100</v>
          </cell>
          <cell r="U54">
            <v>100</v>
          </cell>
          <cell r="V54">
            <v>100</v>
          </cell>
          <cell r="W54">
            <v>100</v>
          </cell>
          <cell r="X54">
            <v>100</v>
          </cell>
          <cell r="Y54" t="str">
            <v>why flat in nominal terms?</v>
          </cell>
        </row>
        <row r="55">
          <cell r="F55" t="str">
            <v>% of GDP</v>
          </cell>
          <cell r="G55">
            <v>2.460940142035847</v>
          </cell>
          <cell r="H55">
            <v>2.4985156759105061</v>
          </cell>
          <cell r="I55">
            <v>1.9970107485848758</v>
          </cell>
          <cell r="J55">
            <v>1.902624640460211</v>
          </cell>
          <cell r="K55">
            <v>1.8891174998609797</v>
          </cell>
          <cell r="L55">
            <v>1.9999404416489686</v>
          </cell>
          <cell r="M55">
            <v>2.2787692726413193</v>
          </cell>
          <cell r="N55">
            <v>2.36604266752521</v>
          </cell>
          <cell r="O55">
            <v>2.3274691956121263</v>
          </cell>
          <cell r="P55">
            <v>2.2471511776298843</v>
          </cell>
          <cell r="Q55">
            <v>2.116683816899898</v>
          </cell>
          <cell r="R55">
            <v>2.0015828917954623</v>
          </cell>
          <cell r="S55">
            <v>1.8740009098526911</v>
          </cell>
          <cell r="T55">
            <v>1.7545510728154179</v>
          </cell>
          <cell r="U55">
            <v>1.6427150333452718</v>
          </cell>
          <cell r="V55">
            <v>1.5380074838450977</v>
          </cell>
          <cell r="W55">
            <v>1.4399740504878826</v>
          </cell>
          <cell r="X55">
            <v>1.3481893214814273</v>
          </cell>
        </row>
        <row r="56">
          <cell r="B56" t="str">
            <v>Lending minus repayments</v>
          </cell>
          <cell r="G56">
            <v>-23.643000000000001</v>
          </cell>
          <cell r="H56">
            <v>-20.350000000000001</v>
          </cell>
          <cell r="I56">
            <v>-21.77</v>
          </cell>
          <cell r="J56">
            <v>-15.601000000000001</v>
          </cell>
          <cell r="K56">
            <v>-15.188997999999998</v>
          </cell>
          <cell r="L56">
            <v>-19.317887459999994</v>
          </cell>
          <cell r="M56">
            <v>-51.933999999999997</v>
          </cell>
          <cell r="N56">
            <v>-80.629000000000005</v>
          </cell>
          <cell r="O56">
            <v>-30.716999999999999</v>
          </cell>
          <cell r="P56">
            <v>-26.308</v>
          </cell>
          <cell r="Q56">
            <v>-4.3079999999999998</v>
          </cell>
          <cell r="R56">
            <v>9.6920000000000002</v>
          </cell>
          <cell r="S56">
            <v>0</v>
          </cell>
          <cell r="T56">
            <v>0</v>
          </cell>
          <cell r="U56">
            <v>0</v>
          </cell>
          <cell r="V56">
            <v>0</v>
          </cell>
          <cell r="W56">
            <v>0</v>
          </cell>
          <cell r="X56">
            <v>0</v>
          </cell>
        </row>
        <row r="57">
          <cell r="F57" t="str">
            <v>Nominal index</v>
          </cell>
          <cell r="H57">
            <v>86.071987480438182</v>
          </cell>
          <cell r="I57">
            <v>106.97788697788697</v>
          </cell>
          <cell r="J57">
            <v>71.662838768948106</v>
          </cell>
          <cell r="K57">
            <v>97.359130824947101</v>
          </cell>
          <cell r="L57">
            <v>127.18342223759591</v>
          </cell>
          <cell r="M57">
            <v>268.83891992608187</v>
          </cell>
          <cell r="N57">
            <v>155.25282088805022</v>
          </cell>
          <cell r="O57">
            <v>38.09671458160215</v>
          </cell>
          <cell r="P57">
            <v>85.64638473809292</v>
          </cell>
          <cell r="Q57">
            <v>16.375247073133647</v>
          </cell>
          <cell r="R57">
            <v>-224.97678737233056</v>
          </cell>
          <cell r="S57">
            <v>-224.97678737233056</v>
          </cell>
          <cell r="T57">
            <v>-224.97678737233056</v>
          </cell>
          <cell r="U57">
            <v>-224.97678737233056</v>
          </cell>
          <cell r="V57">
            <v>-224.97678737233056</v>
          </cell>
          <cell r="W57">
            <v>-224.97678737233056</v>
          </cell>
          <cell r="X57">
            <v>-224.97678737233056</v>
          </cell>
          <cell r="Y57" t="str">
            <v>why flat in nominal terms?</v>
          </cell>
        </row>
        <row r="58">
          <cell r="F58" t="str">
            <v>% of GDP</v>
          </cell>
          <cell r="G58">
            <v>-1.9989009130875888</v>
          </cell>
          <cell r="H58">
            <v>-1.4734631815219754</v>
          </cell>
          <cell r="I58">
            <v>-1.3845958150480187</v>
          </cell>
          <cell r="J58">
            <v>-0.93486337488015347</v>
          </cell>
          <cell r="K58">
            <v>-0.84463092921092131</v>
          </cell>
          <cell r="L58">
            <v>-1.0520006240810322</v>
          </cell>
          <cell r="M58">
            <v>-2.7068985225378381</v>
          </cell>
          <cell r="N58">
            <v>-3.9668064176971254</v>
          </cell>
          <cell r="O58">
            <v>-1.415795742319635</v>
          </cell>
          <cell r="P58">
            <v>-1.1343936504500201</v>
          </cell>
          <cell r="Q58">
            <v>-0.17324231296234927</v>
          </cell>
          <cell r="R58">
            <v>0.36491179506423865</v>
          </cell>
          <cell r="S58">
            <v>0</v>
          </cell>
          <cell r="T58">
            <v>0</v>
          </cell>
          <cell r="U58">
            <v>0</v>
          </cell>
          <cell r="V58">
            <v>0</v>
          </cell>
          <cell r="W58">
            <v>0</v>
          </cell>
          <cell r="X58">
            <v>0</v>
          </cell>
        </row>
        <row r="59">
          <cell r="C59" t="str">
            <v>of which: privatization receipts</v>
          </cell>
          <cell r="G59">
            <v>-31.686</v>
          </cell>
          <cell r="H59">
            <v>-27.138000000000002</v>
          </cell>
          <cell r="I59">
            <v>-25.677</v>
          </cell>
          <cell r="J59">
            <v>-13.849</v>
          </cell>
          <cell r="K59">
            <v>-15.519</v>
          </cell>
          <cell r="L59">
            <v>-26.058</v>
          </cell>
          <cell r="M59">
            <v>-53.353000000000002</v>
          </cell>
          <cell r="N59">
            <v>-86</v>
          </cell>
          <cell r="O59">
            <v>-64</v>
          </cell>
          <cell r="P59">
            <v>-30</v>
          </cell>
          <cell r="Q59">
            <v>-10</v>
          </cell>
          <cell r="R59">
            <v>0</v>
          </cell>
        </row>
        <row r="60">
          <cell r="C60" t="str">
            <v>of which: guarantee calls</v>
          </cell>
          <cell r="G60">
            <v>0.41899999999999998</v>
          </cell>
          <cell r="H60">
            <v>0.78900000000000003</v>
          </cell>
          <cell r="I60">
            <v>9.0999999999999998E-2</v>
          </cell>
          <cell r="J60">
            <v>1.988</v>
          </cell>
          <cell r="K60">
            <v>6.6829999999999998</v>
          </cell>
          <cell r="L60">
            <v>0.97899999999999998</v>
          </cell>
          <cell r="M60">
            <v>3</v>
          </cell>
          <cell r="N60">
            <v>5.3710000000000004</v>
          </cell>
          <cell r="O60">
            <v>33.283000000000001</v>
          </cell>
          <cell r="P60">
            <v>3.6920000000000002</v>
          </cell>
          <cell r="Q60">
            <v>5.6920000000000002</v>
          </cell>
          <cell r="R60">
            <v>9.6920000000000002</v>
          </cell>
        </row>
        <row r="61">
          <cell r="B61" t="str">
            <v>Lending minus repayments (exc. pvt)</v>
          </cell>
          <cell r="G61">
            <v>8.0429999999999993</v>
          </cell>
          <cell r="H61">
            <v>6.7880000000000003</v>
          </cell>
          <cell r="I61">
            <v>3.907</v>
          </cell>
          <cell r="J61">
            <v>-1.7520000000000007</v>
          </cell>
          <cell r="K61">
            <v>0.33000200000000213</v>
          </cell>
          <cell r="L61">
            <v>6.7401125400000055</v>
          </cell>
          <cell r="M61">
            <v>1.419000000000004</v>
          </cell>
          <cell r="N61">
            <v>5.3710000000000004</v>
          </cell>
          <cell r="O61">
            <v>33.283000000000001</v>
          </cell>
          <cell r="P61">
            <v>3.6920000000000002</v>
          </cell>
          <cell r="Q61">
            <v>5.6920000000000002</v>
          </cell>
          <cell r="R61">
            <v>9.6920000000000002</v>
          </cell>
        </row>
      </sheetData>
      <sheetData sheetId="5" refreshError="1">
        <row r="1">
          <cell r="I1" t="str">
            <v>Medium Term Forecast -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row>
        <row r="3">
          <cell r="A3" t="str">
            <v>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row>
        <row r="4">
          <cell r="B4" t="str">
            <v>Total Current Revenue</v>
          </cell>
          <cell r="G4">
            <v>497.983</v>
          </cell>
          <cell r="H4">
            <v>572.91300000000001</v>
          </cell>
          <cell r="I4">
            <v>626.18299999999999</v>
          </cell>
          <cell r="J4">
            <v>652.98199999999997</v>
          </cell>
          <cell r="K4">
            <v>696.58299999999997</v>
          </cell>
          <cell r="L4">
            <v>729.56404208000004</v>
          </cell>
          <cell r="M4">
            <v>762.60500000000002</v>
          </cell>
          <cell r="N4">
            <v>802.366624840501</v>
          </cell>
          <cell r="O4">
            <v>850.27050190742818</v>
          </cell>
          <cell r="P4">
            <v>906.25027676494369</v>
          </cell>
          <cell r="Q4">
            <v>966.52796093207962</v>
          </cell>
          <cell r="R4">
            <v>1026.6340725240343</v>
          </cell>
          <cell r="S4">
            <v>1093.7949781189118</v>
          </cell>
          <cell r="T4">
            <v>1166.3751010798617</v>
          </cell>
          <cell r="U4">
            <v>1244.8780347131476</v>
          </cell>
          <cell r="V4">
            <v>1329.8593605922474</v>
          </cell>
          <cell r="W4">
            <v>1420.494956594305</v>
          </cell>
        </row>
        <row r="5">
          <cell r="C5" t="str">
            <v>Tax Revenue</v>
          </cell>
          <cell r="G5">
            <v>446.09099999999995</v>
          </cell>
          <cell r="H5">
            <v>511.20300000000003</v>
          </cell>
          <cell r="I5">
            <v>568.88</v>
          </cell>
          <cell r="J5">
            <v>607.73199999999997</v>
          </cell>
          <cell r="K5">
            <v>648.02599999999995</v>
          </cell>
          <cell r="L5">
            <v>682.05501575000005</v>
          </cell>
          <cell r="M5">
            <v>715.30799999999999</v>
          </cell>
          <cell r="N5">
            <v>754.26327781874306</v>
          </cell>
          <cell r="O5">
            <v>800.97872683578771</v>
          </cell>
          <cell r="P5">
            <v>855.6687957159387</v>
          </cell>
          <cell r="Q5">
            <v>914.46121336658859</v>
          </cell>
          <cell r="R5">
            <v>973.24707885387454</v>
          </cell>
          <cell r="S5">
            <v>1039.0542611276567</v>
          </cell>
          <cell r="T5">
            <v>1110.2463346760028</v>
          </cell>
          <cell r="U5">
            <v>1187.3260224053392</v>
          </cell>
          <cell r="V5">
            <v>1270.8480134187523</v>
          </cell>
          <cell r="W5">
            <v>1359.9872704928011</v>
          </cell>
        </row>
        <row r="6">
          <cell r="D6" t="str">
            <v>Indirect Taxes</v>
          </cell>
          <cell r="G6">
            <v>154.88900000000001</v>
          </cell>
          <cell r="H6">
            <v>173.60899999999998</v>
          </cell>
          <cell r="I6">
            <v>196.21100000000001</v>
          </cell>
          <cell r="J6">
            <v>208.41200000000001</v>
          </cell>
          <cell r="K6">
            <v>212.16800000000001</v>
          </cell>
          <cell r="L6">
            <v>234.79711571999997</v>
          </cell>
          <cell r="M6">
            <v>249.64</v>
          </cell>
          <cell r="N6">
            <v>265.80868664785709</v>
          </cell>
          <cell r="O6">
            <v>283.86286031860004</v>
          </cell>
          <cell r="P6">
            <v>304.4191823242781</v>
          </cell>
          <cell r="Q6">
            <v>325.64724249310785</v>
          </cell>
          <cell r="R6">
            <v>345.16488741836622</v>
          </cell>
          <cell r="S6">
            <v>363.4316290499869</v>
          </cell>
          <cell r="T6">
            <v>382.83755093129491</v>
          </cell>
          <cell r="U6">
            <v>403.45812449159246</v>
          </cell>
          <cell r="V6">
            <v>425.37391766411685</v>
          </cell>
          <cell r="W6">
            <v>448.67094102596923</v>
          </cell>
        </row>
        <row r="7">
          <cell r="E7" t="str">
            <v>VAT</v>
          </cell>
          <cell r="G7">
            <v>85.849000000000004</v>
          </cell>
          <cell r="H7">
            <v>94.801000000000002</v>
          </cell>
          <cell r="I7">
            <v>109.313</v>
          </cell>
          <cell r="J7">
            <v>117.65600000000001</v>
          </cell>
          <cell r="K7">
            <v>119.395</v>
          </cell>
          <cell r="L7">
            <v>138.33062853999999</v>
          </cell>
          <cell r="M7">
            <v>149.9</v>
          </cell>
          <cell r="N7">
            <v>165.4778309305448</v>
          </cell>
          <cell r="O7">
            <v>182.01858971882291</v>
          </cell>
          <cell r="P7">
            <v>200.40050901070742</v>
          </cell>
          <cell r="Q7">
            <v>219.17785233654243</v>
          </cell>
          <cell r="R7">
            <v>236.44047532885037</v>
          </cell>
          <cell r="S7">
            <v>252.53734288923849</v>
          </cell>
          <cell r="T7">
            <v>269.73008519313782</v>
          </cell>
          <cell r="U7">
            <v>288.09330939308666</v>
          </cell>
          <cell r="V7">
            <v>307.70670189656795</v>
          </cell>
          <cell r="W7">
            <v>328.65537416168627</v>
          </cell>
        </row>
        <row r="8">
          <cell r="E8" t="str">
            <v>Excises</v>
          </cell>
          <cell r="G8">
            <v>46.36</v>
          </cell>
          <cell r="H8">
            <v>56.65</v>
          </cell>
          <cell r="I8">
            <v>61.17</v>
          </cell>
          <cell r="J8">
            <v>64.171999999999997</v>
          </cell>
          <cell r="K8">
            <v>67.802000000000007</v>
          </cell>
          <cell r="L8">
            <v>73.143358329999998</v>
          </cell>
          <cell r="M8">
            <v>77.599999999999994</v>
          </cell>
          <cell r="N8">
            <v>77.813399999999987</v>
          </cell>
          <cell r="O8">
            <v>78.770504819999985</v>
          </cell>
          <cell r="P8">
            <v>80.341188686110797</v>
          </cell>
          <cell r="Q8">
            <v>82.096643658902309</v>
          </cell>
          <cell r="R8">
            <v>83.73365073346082</v>
          </cell>
          <cell r="S8">
            <v>85.403299729086029</v>
          </cell>
          <cell r="T8">
            <v>87.106241525684013</v>
          </cell>
          <cell r="U8">
            <v>88.843139981706173</v>
          </cell>
          <cell r="V8">
            <v>90.614672192941399</v>
          </cell>
          <cell r="W8">
            <v>92.421528756468661</v>
          </cell>
        </row>
        <row r="9">
          <cell r="E9" t="str">
            <v>Other indirect taxes</v>
          </cell>
          <cell r="G9">
            <v>22.68</v>
          </cell>
          <cell r="H9">
            <v>22.158000000000001</v>
          </cell>
          <cell r="I9">
            <v>25.728000000000002</v>
          </cell>
          <cell r="J9">
            <v>26.584</v>
          </cell>
          <cell r="K9">
            <v>24.971</v>
          </cell>
          <cell r="L9">
            <v>23.32312885</v>
          </cell>
          <cell r="M9">
            <v>22.14</v>
          </cell>
          <cell r="N9">
            <v>22.51745571731232</v>
          </cell>
          <cell r="O9">
            <v>23.073765779777176</v>
          </cell>
          <cell r="P9">
            <v>23.677484627459897</v>
          </cell>
          <cell r="Q9">
            <v>24.372746497663091</v>
          </cell>
          <cell r="R9">
            <v>24.990761356055028</v>
          </cell>
          <cell r="S9">
            <v>25.490986431662364</v>
          </cell>
          <cell r="T9">
            <v>26.001224212473087</v>
          </cell>
          <cell r="U9">
            <v>26.521675116799631</v>
          </cell>
          <cell r="V9">
            <v>27.052543574607533</v>
          </cell>
          <cell r="W9">
            <v>27.594038107814306</v>
          </cell>
        </row>
        <row r="10">
          <cell r="D10" t="str">
            <v>Direct Taxes</v>
          </cell>
          <cell r="G10">
            <v>118.27200000000001</v>
          </cell>
          <cell r="H10">
            <v>135.06900000000002</v>
          </cell>
          <cell r="I10">
            <v>142.35300000000001</v>
          </cell>
          <cell r="J10">
            <v>143.44400000000002</v>
          </cell>
          <cell r="K10">
            <v>162.476</v>
          </cell>
          <cell r="L10">
            <v>165.41858062</v>
          </cell>
          <cell r="M10">
            <v>170.3</v>
          </cell>
          <cell r="N10">
            <v>178.63068459015767</v>
          </cell>
          <cell r="O10">
            <v>189.04860705759239</v>
          </cell>
          <cell r="P10">
            <v>201.30800367731263</v>
          </cell>
          <cell r="Q10">
            <v>214.80943093489367</v>
          </cell>
          <cell r="R10">
            <v>229.11911659314683</v>
          </cell>
          <cell r="S10">
            <v>250.08829471501429</v>
          </cell>
          <cell r="T10">
            <v>273.51049284984299</v>
          </cell>
          <cell r="U10">
            <v>299.69141840738007</v>
          </cell>
          <cell r="V10">
            <v>328.97539259461468</v>
          </cell>
          <cell r="W10">
            <v>360.31275058254522</v>
          </cell>
        </row>
        <row r="11">
          <cell r="E11" t="str">
            <v>Presonal Income Tax</v>
          </cell>
          <cell r="G11">
            <v>54.52</v>
          </cell>
          <cell r="H11">
            <v>68.587000000000003</v>
          </cell>
          <cell r="I11">
            <v>80.543999999999997</v>
          </cell>
          <cell r="J11">
            <v>87.881</v>
          </cell>
          <cell r="K11">
            <v>94.92</v>
          </cell>
          <cell r="L11">
            <v>95.301741359999994</v>
          </cell>
          <cell r="M11">
            <v>99.7</v>
          </cell>
          <cell r="N11">
            <v>106.7787</v>
          </cell>
          <cell r="O11">
            <v>115.44913044</v>
          </cell>
          <cell r="P11">
            <v>125.76566473611842</v>
          </cell>
          <cell r="Q11">
            <v>137.26064649299965</v>
          </cell>
          <cell r="R11">
            <v>149.52625786361412</v>
          </cell>
          <cell r="S11">
            <v>168.47721578524857</v>
          </cell>
          <cell r="T11">
            <v>189.83001811387098</v>
          </cell>
          <cell r="U11">
            <v>213.88907460962298</v>
          </cell>
          <cell r="V11">
            <v>240.99737592564662</v>
          </cell>
          <cell r="W11">
            <v>271.54138335046309</v>
          </cell>
        </row>
        <row r="12">
          <cell r="E12" t="str">
            <v>Enterprise Tax</v>
          </cell>
          <cell r="G12">
            <v>63.752000000000002</v>
          </cell>
          <cell r="H12">
            <v>66.481999999999999</v>
          </cell>
          <cell r="I12">
            <v>61.808999999999997</v>
          </cell>
          <cell r="J12">
            <v>55.563000000000002</v>
          </cell>
          <cell r="K12">
            <v>67.555999999999997</v>
          </cell>
          <cell r="L12">
            <v>70.116839260000006</v>
          </cell>
          <cell r="M12">
            <v>70.599999999999994</v>
          </cell>
          <cell r="N12">
            <v>71.851984590157684</v>
          </cell>
          <cell r="O12">
            <v>73.599476617592401</v>
          </cell>
          <cell r="P12">
            <v>75.542338941194203</v>
          </cell>
          <cell r="Q12">
            <v>77.548784441894</v>
          </cell>
          <cell r="R12">
            <v>79.592858729532722</v>
          </cell>
          <cell r="S12">
            <v>81.611078929765725</v>
          </cell>
          <cell r="T12">
            <v>83.680474735971998</v>
          </cell>
          <cell r="U12">
            <v>85.802343797757075</v>
          </cell>
          <cell r="V12">
            <v>87.978016668968039</v>
          </cell>
          <cell r="W12">
            <v>88.771367232082113</v>
          </cell>
        </row>
        <row r="13">
          <cell r="D13" t="str">
            <v>Social Security Contribution</v>
          </cell>
          <cell r="G13">
            <v>162.30199999999999</v>
          </cell>
          <cell r="H13">
            <v>192.45500000000001</v>
          </cell>
          <cell r="I13">
            <v>222.20400000000001</v>
          </cell>
          <cell r="J13">
            <v>246.755</v>
          </cell>
          <cell r="K13">
            <v>262.887</v>
          </cell>
          <cell r="L13">
            <v>270.61264469000002</v>
          </cell>
          <cell r="M13">
            <v>284.06799999999998</v>
          </cell>
          <cell r="N13">
            <v>298.27139999999997</v>
          </cell>
          <cell r="O13">
            <v>316.16768399999995</v>
          </cell>
          <cell r="P13">
            <v>337.66708651199997</v>
          </cell>
          <cell r="Q13">
            <v>361.30378256783996</v>
          </cell>
          <cell r="R13">
            <v>385.87243978245317</v>
          </cell>
          <cell r="S13">
            <v>412.11176568766001</v>
          </cell>
          <cell r="T13">
            <v>440.13536575442095</v>
          </cell>
          <cell r="U13">
            <v>470.06457062572161</v>
          </cell>
          <cell r="V13">
            <v>502.02896142827069</v>
          </cell>
          <cell r="W13">
            <v>536.16693080539312</v>
          </cell>
        </row>
        <row r="14">
          <cell r="D14" t="str">
            <v>Other Taxes</v>
          </cell>
          <cell r="G14">
            <v>10.628</v>
          </cell>
          <cell r="H14">
            <v>10.07</v>
          </cell>
          <cell r="I14">
            <v>8.1120000000000001</v>
          </cell>
          <cell r="J14">
            <v>9.1209999999999987</v>
          </cell>
          <cell r="K14">
            <v>10.494999999999999</v>
          </cell>
          <cell r="L14">
            <v>11.226674719999998</v>
          </cell>
          <cell r="M14">
            <v>11.3</v>
          </cell>
          <cell r="N14">
            <v>11.552506580728327</v>
          </cell>
          <cell r="O14">
            <v>11.899575459595273</v>
          </cell>
          <cell r="P14">
            <v>12.274523202347968</v>
          </cell>
          <cell r="Q14">
            <v>12.700757370747054</v>
          </cell>
          <cell r="R14">
            <v>13.090635059908347</v>
          </cell>
          <cell r="S14">
            <v>13.422571674995432</v>
          </cell>
          <cell r="T14">
            <v>13.762925140443956</v>
          </cell>
          <cell r="U14">
            <v>14.111908880645164</v>
          </cell>
          <cell r="V14">
            <v>14.469741731749906</v>
          </cell>
          <cell r="W14">
            <v>14.836648078893541</v>
          </cell>
        </row>
        <row r="15">
          <cell r="C15" t="str">
            <v>Non-Tax current Revenue</v>
          </cell>
          <cell r="G15">
            <v>51.892000000000053</v>
          </cell>
          <cell r="H15">
            <v>61.70999999999998</v>
          </cell>
          <cell r="I15">
            <v>57.302999999999997</v>
          </cell>
          <cell r="J15">
            <v>45.25</v>
          </cell>
          <cell r="K15">
            <v>48.557000000000016</v>
          </cell>
          <cell r="L15">
            <v>47.509026329999948</v>
          </cell>
          <cell r="M15">
            <v>47.296999999999997</v>
          </cell>
          <cell r="N15">
            <v>48.103347021757934</v>
          </cell>
          <cell r="O15">
            <v>49.291775071640515</v>
          </cell>
          <cell r="P15">
            <v>50.581481049004999</v>
          </cell>
          <cell r="Q15">
            <v>52.066747565491013</v>
          </cell>
          <cell r="R15">
            <v>53.386993670159654</v>
          </cell>
          <cell r="S15">
            <v>54.740716991255148</v>
          </cell>
          <cell r="T15">
            <v>56.128766403858997</v>
          </cell>
          <cell r="U15">
            <v>57.552012307808361</v>
          </cell>
          <cell r="V15">
            <v>59.011347173494997</v>
          </cell>
          <cell r="W15">
            <v>60.507686101503872</v>
          </cell>
        </row>
        <row r="16">
          <cell r="B16" t="str">
            <v>Non-tax capital revenue</v>
          </cell>
          <cell r="G16">
            <v>6.3000000000000114</v>
          </cell>
          <cell r="H16">
            <v>5.4750000000000227</v>
          </cell>
          <cell r="I16">
            <v>8.2599999999999909</v>
          </cell>
          <cell r="J16">
            <v>9.1480000000000246</v>
          </cell>
          <cell r="K16">
            <v>9.7830000000000155</v>
          </cell>
          <cell r="L16">
            <v>31.162539469999999</v>
          </cell>
          <cell r="M16">
            <v>13.632999999999999</v>
          </cell>
          <cell r="N16">
            <v>13.865423387268239</v>
          </cell>
          <cell r="O16">
            <v>14.20797872067309</v>
          </cell>
          <cell r="P16">
            <v>14.124110187600191</v>
          </cell>
          <cell r="Q16">
            <v>13.630170280585551</v>
          </cell>
          <cell r="R16">
            <v>12.374395432294641</v>
          </cell>
          <cell r="S16">
            <v>12.688170502392248</v>
          </cell>
          <cell r="T16">
            <v>13.009901904187306</v>
          </cell>
          <cell r="U16">
            <v>13.3397913847914</v>
          </cell>
          <cell r="V16">
            <v>13.678045806977277</v>
          </cell>
          <cell r="W16">
            <v>14.024877278895639</v>
          </cell>
        </row>
        <row r="18">
          <cell r="A18" t="str">
            <v>Expenditure incl. L-R</v>
          </cell>
          <cell r="G18">
            <v>495.048</v>
          </cell>
          <cell r="H18">
            <v>573.553</v>
          </cell>
          <cell r="I18">
            <v>638.721</v>
          </cell>
          <cell r="J18">
            <v>681.95</v>
          </cell>
          <cell r="K18">
            <v>734.42600200000004</v>
          </cell>
          <cell r="L18">
            <v>771.35451482999997</v>
          </cell>
          <cell r="M18">
            <v>847.29700000000014</v>
          </cell>
          <cell r="N18">
            <v>910.14066393549399</v>
          </cell>
          <cell r="O18">
            <v>932.84238169951766</v>
          </cell>
          <cell r="P18">
            <v>995.26608185174564</v>
          </cell>
          <cell r="Q18">
            <v>1057.0321555436153</v>
          </cell>
          <cell r="R18">
            <v>1108.0312137720866</v>
          </cell>
          <cell r="S18" t="e">
            <v>#REF!</v>
          </cell>
          <cell r="T18" t="e">
            <v>#REF!</v>
          </cell>
          <cell r="U18" t="e">
            <v>#REF!</v>
          </cell>
          <cell r="V18" t="e">
            <v>#REF!</v>
          </cell>
          <cell r="W18" t="e">
            <v>#REF!</v>
          </cell>
        </row>
        <row r="19">
          <cell r="A19" t="str">
            <v xml:space="preserve">Expenditure excl priv, trans to TI, guarantee calls </v>
          </cell>
          <cell r="G19">
            <v>526.31500000000005</v>
          </cell>
          <cell r="H19">
            <v>596.50200000000007</v>
          </cell>
          <cell r="I19">
            <v>648.90700000000004</v>
          </cell>
          <cell r="J19">
            <v>687.71100000000001</v>
          </cell>
          <cell r="K19">
            <v>725.36200200000007</v>
          </cell>
          <cell r="L19">
            <v>789.13351482999997</v>
          </cell>
          <cell r="M19">
            <v>840.95</v>
          </cell>
          <cell r="N19">
            <v>893.56966393549408</v>
          </cell>
          <cell r="O19">
            <v>955.65938169951767</v>
          </cell>
          <cell r="P19">
            <v>1014.6740818517457</v>
          </cell>
          <cell r="Q19">
            <v>1061.3401555436153</v>
          </cell>
          <cell r="R19">
            <v>1098.3392137720866</v>
          </cell>
          <cell r="S19" t="e">
            <v>#REF!</v>
          </cell>
          <cell r="T19" t="e">
            <v>#REF!</v>
          </cell>
          <cell r="U19" t="e">
            <v>#REF!</v>
          </cell>
          <cell r="V19" t="e">
            <v>#REF!</v>
          </cell>
          <cell r="W19" t="e">
            <v>#REF!</v>
          </cell>
        </row>
        <row r="20">
          <cell r="A20" t="str">
            <v>Expenditure excl. L_R</v>
          </cell>
          <cell r="G20">
            <v>518.69100000000003</v>
          </cell>
          <cell r="H20">
            <v>593.90300000000002</v>
          </cell>
          <cell r="I20">
            <v>660.49099999999999</v>
          </cell>
          <cell r="J20">
            <v>697.55100000000004</v>
          </cell>
          <cell r="K20">
            <v>749.61500000000001</v>
          </cell>
          <cell r="L20">
            <v>790.67240228999992</v>
          </cell>
          <cell r="M20">
            <v>899.23100000000011</v>
          </cell>
          <cell r="N20">
            <v>990.76966393549401</v>
          </cell>
          <cell r="O20">
            <v>963.55938169951764</v>
          </cell>
          <cell r="P20">
            <v>1021.5740818517456</v>
          </cell>
          <cell r="Q20">
            <v>1061.3401555436153</v>
          </cell>
          <cell r="R20">
            <v>1098.3392137720866</v>
          </cell>
          <cell r="S20" t="e">
            <v>#REF!</v>
          </cell>
          <cell r="T20" t="e">
            <v>#REF!</v>
          </cell>
          <cell r="U20" t="e">
            <v>#REF!</v>
          </cell>
          <cell r="V20" t="e">
            <v>#REF!</v>
          </cell>
          <cell r="W20" t="e">
            <v>#REF!</v>
          </cell>
        </row>
        <row r="21">
          <cell r="B21" t="str">
            <v>Current exp.</v>
          </cell>
          <cell r="G21">
            <v>435.322</v>
          </cell>
          <cell r="H21">
            <v>495.86500000000001</v>
          </cell>
          <cell r="I21">
            <v>559.89499999999998</v>
          </cell>
          <cell r="J21">
            <v>605.02700000000004</v>
          </cell>
          <cell r="K21">
            <v>655.53899999999999</v>
          </cell>
          <cell r="L21">
            <v>687.97449754999991</v>
          </cell>
          <cell r="M21">
            <v>782.30900000000008</v>
          </cell>
          <cell r="N21">
            <v>861.48314190598387</v>
          </cell>
          <cell r="O21">
            <v>824.73671066334509</v>
          </cell>
          <cell r="P21">
            <v>875.56963484056939</v>
          </cell>
          <cell r="Q21">
            <v>909.77641724808313</v>
          </cell>
          <cell r="R21">
            <v>945.61004450427163</v>
          </cell>
          <cell r="S21" t="e">
            <v>#REF!</v>
          </cell>
          <cell r="T21" t="e">
            <v>#REF!</v>
          </cell>
          <cell r="U21" t="e">
            <v>#REF!</v>
          </cell>
          <cell r="V21" t="e">
            <v>#REF!</v>
          </cell>
          <cell r="W21" t="e">
            <v>#REF!</v>
          </cell>
        </row>
        <row r="22">
          <cell r="C22" t="str">
            <v>Goods and services</v>
          </cell>
          <cell r="G22">
            <v>130.37299999999999</v>
          </cell>
          <cell r="H22">
            <v>123.381</v>
          </cell>
          <cell r="I22">
            <v>139.30600000000001</v>
          </cell>
          <cell r="J22">
            <v>136.447</v>
          </cell>
          <cell r="K22">
            <v>148.57499999999999</v>
          </cell>
          <cell r="L22">
            <v>156.36975188</v>
          </cell>
          <cell r="M22">
            <v>168.05700000000002</v>
          </cell>
          <cell r="N22">
            <v>173.15461478247542</v>
          </cell>
          <cell r="O22">
            <v>182.21784409861476</v>
          </cell>
          <cell r="P22">
            <v>191.75545941792308</v>
          </cell>
          <cell r="Q22">
            <v>201.07235842857779</v>
          </cell>
          <cell r="R22">
            <v>208.83453185545017</v>
          </cell>
          <cell r="S22">
            <v>216.00833821577376</v>
          </cell>
          <cell r="T22">
            <v>223.43398221421489</v>
          </cell>
          <cell r="U22">
            <v>231.12049490484355</v>
          </cell>
          <cell r="V22">
            <v>239.07723775312638</v>
          </cell>
          <cell r="W22">
            <v>247.31391494530357</v>
          </cell>
        </row>
        <row r="23">
          <cell r="D23" t="str">
            <v>Wages and salaries</v>
          </cell>
          <cell r="G23">
            <v>48.563000000000002</v>
          </cell>
          <cell r="H23">
            <v>50.244999999999997</v>
          </cell>
          <cell r="I23">
            <v>57.372999999999998</v>
          </cell>
          <cell r="J23">
            <v>62.265000000000001</v>
          </cell>
          <cell r="K23">
            <v>62.657999999999994</v>
          </cell>
          <cell r="L23">
            <v>69.523429589999978</v>
          </cell>
          <cell r="M23">
            <v>71.459000000000003</v>
          </cell>
          <cell r="N23">
            <v>71.487873074417877</v>
          </cell>
          <cell r="O23">
            <v>75.229679134917305</v>
          </cell>
          <cell r="P23">
            <v>79.167338170085813</v>
          </cell>
          <cell r="Q23">
            <v>83.980712330827046</v>
          </cell>
          <cell r="R23">
            <v>88.2301363747669</v>
          </cell>
          <cell r="S23">
            <v>91.785810870670005</v>
          </cell>
          <cell r="T23">
            <v>95.484779048758014</v>
          </cell>
          <cell r="U23">
            <v>99.332815644422951</v>
          </cell>
          <cell r="V23">
            <v>103.33592811489318</v>
          </cell>
          <cell r="W23">
            <v>107.50036601792337</v>
          </cell>
        </row>
        <row r="24">
          <cell r="D24" t="str">
            <v>Other goods and services</v>
          </cell>
          <cell r="G24">
            <v>81.81</v>
          </cell>
          <cell r="H24">
            <v>73.135999999999996</v>
          </cell>
          <cell r="I24">
            <v>81.933000000000007</v>
          </cell>
          <cell r="J24">
            <v>74.182000000000002</v>
          </cell>
          <cell r="K24">
            <v>85.917000000000002</v>
          </cell>
          <cell r="L24">
            <v>86.846322290000018</v>
          </cell>
          <cell r="M24">
            <v>96.597999999999999</v>
          </cell>
          <cell r="N24">
            <v>101.66674170805754</v>
          </cell>
          <cell r="O24">
            <v>106.98816496369744</v>
          </cell>
          <cell r="P24">
            <v>112.58812124783725</v>
          </cell>
          <cell r="Q24">
            <v>117.09164609775074</v>
          </cell>
          <cell r="R24">
            <v>120.60439548068327</v>
          </cell>
          <cell r="S24">
            <v>124.22252734510376</v>
          </cell>
          <cell r="T24">
            <v>127.94920316545688</v>
          </cell>
          <cell r="U24">
            <v>131.78767926042059</v>
          </cell>
          <cell r="V24">
            <v>135.74130963823319</v>
          </cell>
          <cell r="W24">
            <v>139.8135489273802</v>
          </cell>
        </row>
        <row r="25">
          <cell r="C25" t="str">
            <v>Transfers</v>
          </cell>
          <cell r="G25">
            <v>206.40500000000003</v>
          </cell>
          <cell r="H25">
            <v>241.85800000000003</v>
          </cell>
          <cell r="I25">
            <v>278.84100000000001</v>
          </cell>
          <cell r="J25">
            <v>318.41499999999996</v>
          </cell>
          <cell r="K25">
            <v>346.678</v>
          </cell>
          <cell r="L25">
            <v>372.86318196000002</v>
          </cell>
          <cell r="M25">
            <v>403.149</v>
          </cell>
          <cell r="N25">
            <v>428.92200372174028</v>
          </cell>
          <cell r="O25">
            <v>460.4000174114592</v>
          </cell>
          <cell r="P25">
            <v>494.18816053555645</v>
          </cell>
          <cell r="Q25">
            <v>523.23455878209938</v>
          </cell>
          <cell r="R25">
            <v>547.62912413016556</v>
          </cell>
          <cell r="S25" t="e">
            <v>#REF!</v>
          </cell>
          <cell r="T25" t="e">
            <v>#REF!</v>
          </cell>
          <cell r="U25" t="e">
            <v>#REF!</v>
          </cell>
          <cell r="V25" t="e">
            <v>#REF!</v>
          </cell>
          <cell r="W25" t="e">
            <v>#REF!</v>
          </cell>
        </row>
        <row r="26">
          <cell r="D26" t="str">
            <v>Health Insurance payments</v>
          </cell>
          <cell r="G26">
            <v>63.2</v>
          </cell>
          <cell r="H26">
            <v>74.114999999999995</v>
          </cell>
          <cell r="I26">
            <v>86.283000000000001</v>
          </cell>
          <cell r="J26">
            <v>92.977999999999994</v>
          </cell>
          <cell r="K26">
            <v>101.45</v>
          </cell>
          <cell r="L26">
            <v>106.361</v>
          </cell>
          <cell r="M26">
            <v>114.14700000000001</v>
          </cell>
          <cell r="N26">
            <v>122.53931382704236</v>
          </cell>
          <cell r="O26">
            <v>131.53231060665917</v>
          </cell>
          <cell r="P26">
            <v>141.18529142366293</v>
          </cell>
          <cell r="Q26">
            <v>149.76935714222165</v>
          </cell>
          <cell r="R26">
            <v>157.34768661361807</v>
          </cell>
          <cell r="S26">
            <v>164.82799563522946</v>
          </cell>
          <cell r="T26">
            <v>172.66391854772829</v>
          </cell>
          <cell r="U26">
            <v>180.87236123548726</v>
          </cell>
          <cell r="V26">
            <v>189.47103328862232</v>
          </cell>
          <cell r="W26">
            <v>198.47848621116344</v>
          </cell>
        </row>
        <row r="27">
          <cell r="D27" t="str">
            <v>Transfers to households</v>
          </cell>
          <cell r="G27">
            <v>137.99600000000001</v>
          </cell>
          <cell r="H27">
            <v>158.46100000000001</v>
          </cell>
          <cell r="I27">
            <v>182.167</v>
          </cell>
          <cell r="J27">
            <v>210.02599999999998</v>
          </cell>
          <cell r="K27">
            <v>227.732</v>
          </cell>
          <cell r="L27">
            <v>246.37780027000002</v>
          </cell>
          <cell r="M27">
            <v>260.85829999999999</v>
          </cell>
          <cell r="N27">
            <v>281.00065817829329</v>
          </cell>
          <cell r="O27">
            <v>301.62292163926202</v>
          </cell>
          <cell r="P27">
            <v>323.75862550642285</v>
          </cell>
          <cell r="Q27">
            <v>342.44290802319438</v>
          </cell>
          <cell r="R27">
            <v>357.68941584286006</v>
          </cell>
          <cell r="S27">
            <v>274.30544086394895</v>
          </cell>
          <cell r="T27">
            <v>296.66133429436081</v>
          </cell>
          <cell r="U27">
            <v>320.8392330393512</v>
          </cell>
          <cell r="V27">
            <v>346.9876305320584</v>
          </cell>
          <cell r="W27">
            <v>375.26712242042123</v>
          </cell>
        </row>
        <row r="28">
          <cell r="E28" t="str">
            <v>Pensions</v>
          </cell>
          <cell r="G28">
            <v>88.2</v>
          </cell>
          <cell r="H28">
            <v>109.8</v>
          </cell>
          <cell r="I28">
            <v>127.58</v>
          </cell>
          <cell r="J28">
            <v>151.11500000000001</v>
          </cell>
          <cell r="K28">
            <v>166.12100000000001</v>
          </cell>
          <cell r="L28">
            <v>177.85400000000001</v>
          </cell>
          <cell r="M28">
            <v>183.1</v>
          </cell>
          <cell r="N28">
            <v>197.5254137447356</v>
          </cell>
          <cell r="O28">
            <v>212.02154036909468</v>
          </cell>
          <cell r="P28">
            <v>227.58151838920895</v>
          </cell>
          <cell r="Q28">
            <v>241.41847470727288</v>
          </cell>
          <cell r="R28">
            <v>253.6342495274609</v>
          </cell>
          <cell r="S28">
            <v>274.30544086394895</v>
          </cell>
          <cell r="T28">
            <v>296.66133429436081</v>
          </cell>
          <cell r="U28">
            <v>320.8392330393512</v>
          </cell>
          <cell r="V28">
            <v>346.9876305320584</v>
          </cell>
          <cell r="W28">
            <v>375.26712242042123</v>
          </cell>
        </row>
        <row r="29">
          <cell r="E29" t="str">
            <v>Other social transfers</v>
          </cell>
          <cell r="G29">
            <v>49.796000000000006</v>
          </cell>
          <cell r="H29">
            <v>48.661000000000016</v>
          </cell>
          <cell r="I29">
            <v>54.587000000000003</v>
          </cell>
          <cell r="J29">
            <v>58.910999999999973</v>
          </cell>
          <cell r="K29">
            <v>61.61099999999999</v>
          </cell>
          <cell r="L29">
            <v>68.52380027000001</v>
          </cell>
          <cell r="M29">
            <v>77.758299999999991</v>
          </cell>
          <cell r="N29">
            <v>83.475244433557677</v>
          </cell>
          <cell r="O29">
            <v>89.601381270167309</v>
          </cell>
          <cell r="P29">
            <v>96.177107117213879</v>
          </cell>
          <cell r="Q29">
            <v>101.02443331592147</v>
          </cell>
          <cell r="R29">
            <v>104.05516631539913</v>
          </cell>
          <cell r="S29">
            <v>0</v>
          </cell>
          <cell r="T29">
            <v>0</v>
          </cell>
          <cell r="U29">
            <v>0</v>
          </cell>
          <cell r="V29">
            <v>0</v>
          </cell>
          <cell r="W29">
            <v>0</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row>
        <row r="31">
          <cell r="C31" t="str">
            <v>Subsidies to Enterprises</v>
          </cell>
          <cell r="G31">
            <v>83.12</v>
          </cell>
          <cell r="H31">
            <v>114.06399999999999</v>
          </cell>
          <cell r="I31">
            <v>125.47799999999999</v>
          </cell>
          <cell r="J31">
            <v>129.42599999999999</v>
          </cell>
          <cell r="K31">
            <v>139.08000000000001</v>
          </cell>
          <cell r="L31">
            <v>139.14103383999998</v>
          </cell>
          <cell r="M31">
            <v>190.65799999999999</v>
          </cell>
          <cell r="N31">
            <v>234.25844890176808</v>
          </cell>
          <cell r="O31">
            <v>148.05088643592248</v>
          </cell>
          <cell r="P31">
            <v>149.37093643234294</v>
          </cell>
          <cell r="Q31">
            <v>144.67054521992188</v>
          </cell>
          <cell r="R31">
            <v>145.60511694204254</v>
          </cell>
          <cell r="S31">
            <v>148.04109054848288</v>
          </cell>
          <cell r="T31">
            <v>150.51781799335902</v>
          </cell>
          <cell r="U31">
            <v>153.0359810883879</v>
          </cell>
          <cell r="V31">
            <v>155.59627305199663</v>
          </cell>
          <cell r="W31">
            <v>158.19939870015651</v>
          </cell>
        </row>
        <row r="32">
          <cell r="D32" t="str">
            <v>of which: expenditures of TI</v>
          </cell>
          <cell r="G32">
            <v>0</v>
          </cell>
          <cell r="H32">
            <v>3.4</v>
          </cell>
          <cell r="I32">
            <v>15.4</v>
          </cell>
          <cell r="J32">
            <v>6.1</v>
          </cell>
          <cell r="K32">
            <v>17.899999999999999</v>
          </cell>
          <cell r="L32">
            <v>7.3</v>
          </cell>
          <cell r="M32">
            <v>56.7</v>
          </cell>
          <cell r="N32">
            <v>97.199999999999989</v>
          </cell>
          <cell r="O32">
            <v>7.9</v>
          </cell>
          <cell r="P32">
            <v>6.9</v>
          </cell>
          <cell r="Q32">
            <v>0</v>
          </cell>
          <cell r="R32">
            <v>0</v>
          </cell>
          <cell r="W32">
            <v>0</v>
          </cell>
        </row>
        <row r="33">
          <cell r="C33" t="str">
            <v>Interest payments</v>
          </cell>
          <cell r="G33">
            <v>15.423999999999999</v>
          </cell>
          <cell r="H33">
            <v>16.562000000000001</v>
          </cell>
          <cell r="I33">
            <v>16.27</v>
          </cell>
          <cell r="J33">
            <v>20.739000000000001</v>
          </cell>
          <cell r="K33">
            <v>21.206</v>
          </cell>
          <cell r="L33">
            <v>19.600529869999999</v>
          </cell>
          <cell r="M33">
            <v>20.445</v>
          </cell>
          <cell r="N33">
            <v>25.148074500000011</v>
          </cell>
          <cell r="O33">
            <v>34.067962717348671</v>
          </cell>
          <cell r="P33">
            <v>40.255078454746943</v>
          </cell>
          <cell r="Q33">
            <v>40.79895481748401</v>
          </cell>
          <cell r="R33">
            <v>43.541271576613347</v>
          </cell>
          <cell r="S33">
            <v>48.096772800453351</v>
          </cell>
          <cell r="T33" t="e">
            <v>#REF!</v>
          </cell>
          <cell r="U33" t="e">
            <v>#REF!</v>
          </cell>
          <cell r="V33" t="e">
            <v>#REF!</v>
          </cell>
          <cell r="W33" t="e">
            <v>#REF!</v>
          </cell>
        </row>
        <row r="34">
          <cell r="B34" t="str">
            <v>Capital Expenditures</v>
          </cell>
          <cell r="G34">
            <v>83.369</v>
          </cell>
          <cell r="H34">
            <v>98.037999999999997</v>
          </cell>
          <cell r="I34">
            <v>100.596</v>
          </cell>
          <cell r="J34">
            <v>92.524000000000001</v>
          </cell>
          <cell r="K34">
            <v>94.075999999999993</v>
          </cell>
          <cell r="L34">
            <v>102.69790474000004</v>
          </cell>
          <cell r="M34">
            <v>116.922</v>
          </cell>
          <cell r="N34">
            <v>129.28652202951008</v>
          </cell>
          <cell r="O34">
            <v>138.82267103617249</v>
          </cell>
          <cell r="P34">
            <v>146.00444701117627</v>
          </cell>
          <cell r="Q34">
            <v>151.56373829553226</v>
          </cell>
          <cell r="R34">
            <v>152.72916926781488</v>
          </cell>
          <cell r="S34">
            <v>153.37237494205027</v>
          </cell>
          <cell r="T34">
            <v>154.01973572494123</v>
          </cell>
          <cell r="U34">
            <v>154.67127845848961</v>
          </cell>
          <cell r="V34">
            <v>155.32703015809676</v>
          </cell>
          <cell r="W34">
            <v>155.98701801368335</v>
          </cell>
        </row>
        <row r="35">
          <cell r="C35" t="str">
            <v>Fixed investment</v>
          </cell>
          <cell r="G35">
            <v>54.261000000000003</v>
          </cell>
          <cell r="H35">
            <v>63.530999999999999</v>
          </cell>
          <cell r="I35">
            <v>69.197000000000003</v>
          </cell>
          <cell r="J35">
            <v>60.773000000000003</v>
          </cell>
          <cell r="K35">
            <v>60.103999999999999</v>
          </cell>
          <cell r="L35">
            <v>65.972998410000031</v>
          </cell>
          <cell r="M35">
            <v>73.201999999999998</v>
          </cell>
          <cell r="N35">
            <v>81.194522029510097</v>
          </cell>
          <cell r="O35">
            <v>88.326071036172493</v>
          </cell>
          <cell r="P35">
            <v>93.89021562629982</v>
          </cell>
          <cell r="Q35">
            <v>98.928364596807043</v>
          </cell>
          <cell r="R35">
            <v>99.567441832102418</v>
          </cell>
          <cell r="S35">
            <v>100.21064750633779</v>
          </cell>
          <cell r="T35">
            <v>100.85800828922875</v>
          </cell>
          <cell r="U35">
            <v>101.50955102277715</v>
          </cell>
          <cell r="V35">
            <v>102.16530272238428</v>
          </cell>
          <cell r="W35">
            <v>102.82529057797088</v>
          </cell>
        </row>
        <row r="36">
          <cell r="C36" t="str">
            <v>Other investment</v>
          </cell>
          <cell r="G36">
            <v>29.107999999999997</v>
          </cell>
          <cell r="H36">
            <v>34.506999999999998</v>
          </cell>
          <cell r="I36">
            <v>31.399000000000001</v>
          </cell>
          <cell r="J36">
            <v>31.750999999999998</v>
          </cell>
          <cell r="K36">
            <v>33.971999999999994</v>
          </cell>
          <cell r="L36">
            <v>36.72490633000001</v>
          </cell>
          <cell r="M36">
            <v>43.72</v>
          </cell>
          <cell r="N36">
            <v>48.091999999999999</v>
          </cell>
          <cell r="O36">
            <v>50.496600000000001</v>
          </cell>
          <cell r="P36">
            <v>52.114231384876447</v>
          </cell>
          <cell r="Q36">
            <v>52.635373698725218</v>
          </cell>
          <cell r="R36">
            <v>53.161727435712471</v>
          </cell>
          <cell r="S36">
            <v>53.161727435712471</v>
          </cell>
          <cell r="T36">
            <v>53.161727435712471</v>
          </cell>
          <cell r="U36">
            <v>53.161727435712471</v>
          </cell>
          <cell r="V36">
            <v>53.161727435712471</v>
          </cell>
          <cell r="W36">
            <v>53.161727435712471</v>
          </cell>
        </row>
        <row r="37">
          <cell r="B37" t="str">
            <v>Lending minus repayments</v>
          </cell>
          <cell r="G37">
            <v>-23.643000000000001</v>
          </cell>
          <cell r="H37">
            <v>-20.350000000000001</v>
          </cell>
          <cell r="I37">
            <v>-21.77</v>
          </cell>
          <cell r="J37">
            <v>-15.601000000000001</v>
          </cell>
          <cell r="K37">
            <v>-15.188997999999998</v>
          </cell>
          <cell r="L37">
            <v>-19.317887459999994</v>
          </cell>
          <cell r="M37">
            <v>-51.933999999999997</v>
          </cell>
          <cell r="N37">
            <v>-80.629000000000005</v>
          </cell>
          <cell r="O37">
            <v>-30.716999999999999</v>
          </cell>
          <cell r="P37">
            <v>-26.308</v>
          </cell>
          <cell r="Q37">
            <v>-4.3079999999999998</v>
          </cell>
          <cell r="R37">
            <v>9.6920000000000002</v>
          </cell>
          <cell r="S37">
            <v>0</v>
          </cell>
          <cell r="T37">
            <v>0</v>
          </cell>
          <cell r="U37">
            <v>0</v>
          </cell>
          <cell r="V37">
            <v>0</v>
          </cell>
          <cell r="W37">
            <v>0</v>
          </cell>
        </row>
        <row r="38">
          <cell r="B38" t="str">
            <v>Lending minus repayments (exc. pvt)</v>
          </cell>
          <cell r="G38">
            <v>8.0429999999999993</v>
          </cell>
          <cell r="H38">
            <v>6.7880000000000003</v>
          </cell>
          <cell r="I38">
            <v>3.907</v>
          </cell>
          <cell r="J38">
            <v>-1.7520000000000007</v>
          </cell>
          <cell r="K38">
            <v>0.33000200000000213</v>
          </cell>
          <cell r="L38">
            <v>6.7401125400000055</v>
          </cell>
          <cell r="M38">
            <v>1.419000000000004</v>
          </cell>
          <cell r="N38">
            <v>5.3709999999999951</v>
          </cell>
          <cell r="O38">
            <v>33.283000000000001</v>
          </cell>
          <cell r="P38">
            <v>3.6920000000000002</v>
          </cell>
          <cell r="Q38">
            <v>5.6920000000000002</v>
          </cell>
          <cell r="R38">
            <v>9.6920000000000002</v>
          </cell>
          <cell r="S38">
            <v>0</v>
          </cell>
          <cell r="T38">
            <v>0</v>
          </cell>
          <cell r="U38">
            <v>0</v>
          </cell>
          <cell r="V38">
            <v>0</v>
          </cell>
          <cell r="W38">
            <v>0</v>
          </cell>
        </row>
        <row r="39">
          <cell r="C39" t="str">
            <v>Privatization revenues</v>
          </cell>
          <cell r="G39">
            <v>-31.686</v>
          </cell>
          <cell r="H39">
            <v>-27.138000000000002</v>
          </cell>
          <cell r="I39">
            <v>-25.677</v>
          </cell>
          <cell r="J39">
            <v>-13.849</v>
          </cell>
          <cell r="K39">
            <v>-15.519</v>
          </cell>
          <cell r="L39">
            <v>-26.058</v>
          </cell>
          <cell r="M39">
            <v>-53.353000000000002</v>
          </cell>
          <cell r="N39">
            <v>-86</v>
          </cell>
          <cell r="O39">
            <v>-64</v>
          </cell>
          <cell r="P39">
            <v>-30</v>
          </cell>
          <cell r="Q39">
            <v>-10</v>
          </cell>
          <cell r="R39">
            <v>0</v>
          </cell>
          <cell r="S39">
            <v>0</v>
          </cell>
          <cell r="T39">
            <v>0</v>
          </cell>
          <cell r="U39">
            <v>0</v>
          </cell>
          <cell r="V39">
            <v>0</v>
          </cell>
          <cell r="W39">
            <v>0</v>
          </cell>
        </row>
        <row r="40">
          <cell r="C40" t="str">
            <v>Guarantee calls</v>
          </cell>
          <cell r="G40">
            <v>0.41899999999999998</v>
          </cell>
          <cell r="H40">
            <v>0.78900000000000003</v>
          </cell>
          <cell r="I40">
            <v>9.0999999999999998E-2</v>
          </cell>
          <cell r="J40">
            <v>1.988</v>
          </cell>
          <cell r="K40">
            <v>6.6829999999999998</v>
          </cell>
          <cell r="L40">
            <v>0.97899999999999998</v>
          </cell>
          <cell r="M40">
            <v>3</v>
          </cell>
          <cell r="N40">
            <v>5.3710000000000004</v>
          </cell>
          <cell r="O40">
            <v>33.283000000000001</v>
          </cell>
          <cell r="P40">
            <v>3.6920000000000002</v>
          </cell>
          <cell r="Q40">
            <v>5.6920000000000002</v>
          </cell>
          <cell r="R40">
            <v>9.6920000000000002</v>
          </cell>
          <cell r="S40">
            <v>0</v>
          </cell>
          <cell r="T40">
            <v>0</v>
          </cell>
          <cell r="U40">
            <v>0</v>
          </cell>
          <cell r="V40">
            <v>0</v>
          </cell>
          <cell r="W40">
            <v>0</v>
          </cell>
        </row>
        <row r="42">
          <cell r="A42" t="str">
            <v>General Government Balance</v>
          </cell>
          <cell r="G42">
            <v>9.2350000000000136</v>
          </cell>
          <cell r="H42">
            <v>4.8350000000000364</v>
          </cell>
          <cell r="I42">
            <v>-4.27800000000002</v>
          </cell>
          <cell r="J42">
            <v>-19.82000000000005</v>
          </cell>
          <cell r="K42">
            <v>-28.060002000000054</v>
          </cell>
          <cell r="L42">
            <v>-10.627933279999979</v>
          </cell>
          <cell r="M42">
            <v>-71.059000000000083</v>
          </cell>
          <cell r="N42">
            <v>-93.908615707724721</v>
          </cell>
          <cell r="O42">
            <v>-68.363901071416421</v>
          </cell>
          <cell r="P42">
            <v>-74.891694899201752</v>
          </cell>
          <cell r="Q42">
            <v>-76.874024330950192</v>
          </cell>
          <cell r="R42">
            <v>-69.022745815757617</v>
          </cell>
          <cell r="S42" t="e">
            <v>#REF!</v>
          </cell>
          <cell r="T42" t="e">
            <v>#REF!</v>
          </cell>
          <cell r="U42" t="e">
            <v>#REF!</v>
          </cell>
          <cell r="V42" t="e">
            <v>#REF!</v>
          </cell>
          <cell r="W42" t="e">
            <v>#REF!</v>
          </cell>
        </row>
        <row r="43">
          <cell r="B43" t="str">
            <v>Primary Balance</v>
          </cell>
          <cell r="G43">
            <v>24.659000000000013</v>
          </cell>
          <cell r="H43">
            <v>21.397000000000038</v>
          </cell>
          <cell r="I43">
            <v>11.99199999999998</v>
          </cell>
          <cell r="J43">
            <v>0.91899999999995075</v>
          </cell>
          <cell r="K43">
            <v>-6.8540020000000546</v>
          </cell>
          <cell r="L43">
            <v>8.9725965900000197</v>
          </cell>
          <cell r="M43">
            <v>-50.614000000000082</v>
          </cell>
          <cell r="N43">
            <v>-68.760541207724714</v>
          </cell>
          <cell r="O43">
            <v>-34.295938354067751</v>
          </cell>
          <cell r="P43">
            <v>-34.636616444454809</v>
          </cell>
          <cell r="Q43">
            <v>-36.075069513466183</v>
          </cell>
          <cell r="R43">
            <v>-25.481474239144269</v>
          </cell>
        </row>
        <row r="44">
          <cell r="A44" t="str">
            <v>General Gvt Balance (exc. privatization)</v>
          </cell>
          <cell r="G44">
            <v>-22.450999999999986</v>
          </cell>
          <cell r="H44">
            <v>-22.302999999999965</v>
          </cell>
          <cell r="I44">
            <v>-29.95500000000002</v>
          </cell>
          <cell r="J44">
            <v>-33.669000000000054</v>
          </cell>
          <cell r="K44">
            <v>-53.054002000000054</v>
          </cell>
          <cell r="L44">
            <v>-67.288933279999981</v>
          </cell>
          <cell r="M44">
            <v>-137.51200000000009</v>
          </cell>
          <cell r="N44">
            <v>-179.90861570772472</v>
          </cell>
          <cell r="O44">
            <v>-132.36390107141642</v>
          </cell>
          <cell r="P44">
            <v>-104.89169489920175</v>
          </cell>
          <cell r="Q44">
            <v>-86.874024330950192</v>
          </cell>
          <cell r="R44">
            <v>-69.022745815757617</v>
          </cell>
          <cell r="S44" t="e">
            <v>#REF!</v>
          </cell>
          <cell r="T44" t="e">
            <v>#REF!</v>
          </cell>
          <cell r="U44" t="e">
            <v>#REF!</v>
          </cell>
          <cell r="V44" t="e">
            <v>#REF!</v>
          </cell>
          <cell r="W44" t="e">
            <v>#REF!</v>
          </cell>
        </row>
        <row r="45">
          <cell r="A45" t="str">
            <v>General Gvt Balance (exc. pvt and exp. of TI)</v>
          </cell>
          <cell r="G45">
            <v>-22.450999999999986</v>
          </cell>
          <cell r="H45">
            <v>-18.902999999999967</v>
          </cell>
          <cell r="I45">
            <v>-14.555000000000019</v>
          </cell>
          <cell r="J45">
            <v>-27.569000000000052</v>
          </cell>
          <cell r="K45">
            <v>-35.154002000000055</v>
          </cell>
          <cell r="L45">
            <v>-59.988933279999983</v>
          </cell>
          <cell r="M45">
            <v>-80.812000000000083</v>
          </cell>
          <cell r="N45">
            <v>-82.708615707724732</v>
          </cell>
          <cell r="O45">
            <v>-124.46390107141642</v>
          </cell>
          <cell r="P45">
            <v>-97.991694899201747</v>
          </cell>
          <cell r="Q45">
            <v>-86.874024330950192</v>
          </cell>
          <cell r="R45">
            <v>-69.022745815757617</v>
          </cell>
          <cell r="S45" t="e">
            <v>#REF!</v>
          </cell>
          <cell r="T45" t="e">
            <v>#REF!</v>
          </cell>
          <cell r="U45" t="e">
            <v>#REF!</v>
          </cell>
          <cell r="V45" t="e">
            <v>#REF!</v>
          </cell>
          <cell r="W45" t="e">
            <v>#REF!</v>
          </cell>
        </row>
        <row r="46">
          <cell r="A46" t="str">
            <v>General Gvt Balance (exc.pvt, exp of TI, calls on guarantees)</v>
          </cell>
          <cell r="G46">
            <v>-22.031999999999986</v>
          </cell>
          <cell r="H46">
            <v>-18.113999999999965</v>
          </cell>
          <cell r="I46">
            <v>-14.46400000000002</v>
          </cell>
          <cell r="J46">
            <v>-25.581000000000053</v>
          </cell>
          <cell r="K46">
            <v>-28.471002000000055</v>
          </cell>
          <cell r="L46">
            <v>-59.009933279999984</v>
          </cell>
          <cell r="M46">
            <v>-77.812000000000083</v>
          </cell>
          <cell r="N46">
            <v>-77.337615707724737</v>
          </cell>
          <cell r="O46">
            <v>-91.180901071416415</v>
          </cell>
          <cell r="P46">
            <v>-94.299694899201739</v>
          </cell>
          <cell r="Q46">
            <v>-81.182024330950185</v>
          </cell>
          <cell r="R46">
            <v>-59.330745815757616</v>
          </cell>
          <cell r="S46" t="e">
            <v>#REF!</v>
          </cell>
          <cell r="T46" t="e">
            <v>#REF!</v>
          </cell>
          <cell r="U46" t="e">
            <v>#REF!</v>
          </cell>
          <cell r="V46" t="e">
            <v>#REF!</v>
          </cell>
          <cell r="W46" t="e">
            <v>#REF!</v>
          </cell>
        </row>
        <row r="47">
          <cell r="G47">
            <v>-22.032000000000039</v>
          </cell>
          <cell r="H47">
            <v>-18.114000000000033</v>
          </cell>
          <cell r="I47">
            <v>-14.464000000000055</v>
          </cell>
          <cell r="J47">
            <v>-25.581000000000017</v>
          </cell>
          <cell r="K47">
            <v>-28.471002000000091</v>
          </cell>
          <cell r="L47">
            <v>-59.009933279999977</v>
          </cell>
          <cell r="M47">
            <v>-77.811999999999983</v>
          </cell>
          <cell r="N47">
            <v>-77.337615707724808</v>
          </cell>
          <cell r="O47">
            <v>-91.180901071416429</v>
          </cell>
          <cell r="P47">
            <v>-94.299694899201768</v>
          </cell>
          <cell r="Q47">
            <v>-81.182024330950185</v>
          </cell>
          <cell r="R47">
            <v>-59.330745815757609</v>
          </cell>
        </row>
        <row r="48">
          <cell r="A48" t="str">
            <v>Total general government privatization revenues</v>
          </cell>
          <cell r="G48">
            <v>31.686</v>
          </cell>
          <cell r="H48">
            <v>27.138000000000002</v>
          </cell>
          <cell r="I48">
            <v>25.677</v>
          </cell>
          <cell r="J48">
            <v>13.849</v>
          </cell>
          <cell r="K48">
            <v>24.994</v>
          </cell>
          <cell r="L48">
            <v>56.661000000000001</v>
          </cell>
          <cell r="M48">
            <v>66.453000000000003</v>
          </cell>
          <cell r="N48">
            <v>86</v>
          </cell>
          <cell r="O48">
            <v>64</v>
          </cell>
          <cell r="P48">
            <v>30</v>
          </cell>
          <cell r="Q48">
            <v>10</v>
          </cell>
          <cell r="R48">
            <v>0</v>
          </cell>
          <cell r="S48">
            <v>0</v>
          </cell>
          <cell r="T48">
            <v>0</v>
          </cell>
          <cell r="U48">
            <v>0</v>
          </cell>
          <cell r="V48">
            <v>0</v>
          </cell>
          <cell r="W48">
            <v>0</v>
          </cell>
        </row>
        <row r="49">
          <cell r="B49" t="str">
            <v>(inc local governments)</v>
          </cell>
        </row>
        <row r="51">
          <cell r="A51" t="str">
            <v>Debt</v>
          </cell>
          <cell r="G51">
            <v>208.227</v>
          </cell>
          <cell r="H51">
            <v>210.92599999999999</v>
          </cell>
          <cell r="I51">
            <v>206.73853686916999</v>
          </cell>
          <cell r="J51">
            <v>217.50197399999999</v>
          </cell>
          <cell r="K51">
            <v>240.374</v>
          </cell>
          <cell r="L51">
            <v>274.61900000000003</v>
          </cell>
          <cell r="M51">
            <v>345.67800000000011</v>
          </cell>
          <cell r="N51">
            <v>439.58661570772483</v>
          </cell>
          <cell r="O51">
            <v>507.95051677914125</v>
          </cell>
          <cell r="P51">
            <v>582.84221167834301</v>
          </cell>
          <cell r="Q51">
            <v>659.7162360092932</v>
          </cell>
          <cell r="R51">
            <v>728.73898182505081</v>
          </cell>
          <cell r="S51" t="e">
            <v>#REF!</v>
          </cell>
          <cell r="T51" t="e">
            <v>#REF!</v>
          </cell>
          <cell r="U51" t="e">
            <v>#REF!</v>
          </cell>
          <cell r="V51" t="e">
            <v>#REF!</v>
          </cell>
          <cell r="W51" t="e">
            <v>#REF!</v>
          </cell>
        </row>
        <row r="52">
          <cell r="B52" t="str">
            <v>Debt valuation</v>
          </cell>
          <cell r="H52">
            <v>-15.414999999999981</v>
          </cell>
          <cell r="I52">
            <v>-18.651463130830017</v>
          </cell>
          <cell r="J52">
            <v>-14.817562869170054</v>
          </cell>
          <cell r="K52">
            <v>-5.5989760000000501</v>
          </cell>
          <cell r="L52">
            <v>0</v>
          </cell>
          <cell r="M52">
            <v>0</v>
          </cell>
          <cell r="N52">
            <v>0</v>
          </cell>
          <cell r="O52">
            <v>0</v>
          </cell>
          <cell r="P52">
            <v>0</v>
          </cell>
          <cell r="Q52">
            <v>0</v>
          </cell>
          <cell r="R52">
            <v>0</v>
          </cell>
          <cell r="S52">
            <v>0</v>
          </cell>
          <cell r="T52">
            <v>0</v>
          </cell>
          <cell r="U52">
            <v>0</v>
          </cell>
          <cell r="V52">
            <v>0</v>
          </cell>
          <cell r="W52">
            <v>0</v>
          </cell>
        </row>
        <row r="53">
          <cell r="A53" t="str">
            <v>Government guarantees</v>
          </cell>
          <cell r="G53">
            <v>100.38200000000001</v>
          </cell>
          <cell r="H53">
            <v>160.55500000000001</v>
          </cell>
          <cell r="I53">
            <v>172.27</v>
          </cell>
          <cell r="J53">
            <v>252.2</v>
          </cell>
          <cell r="K53">
            <v>280.39999999999998</v>
          </cell>
          <cell r="L53">
            <v>257.3</v>
          </cell>
        </row>
        <row r="54">
          <cell r="A54" t="str">
            <v>Risk adjusted guarantees (WB)</v>
          </cell>
          <cell r="G54">
            <v>3</v>
          </cell>
          <cell r="H54">
            <v>6</v>
          </cell>
          <cell r="I54">
            <v>28</v>
          </cell>
          <cell r="J54">
            <v>74</v>
          </cell>
          <cell r="K54">
            <v>107</v>
          </cell>
          <cell r="L54">
            <v>98.185092724679038</v>
          </cell>
        </row>
        <row r="55">
          <cell r="A55" t="str">
            <v>Debt and government guarantees</v>
          </cell>
          <cell r="G55">
            <v>308.60900000000004</v>
          </cell>
          <cell r="H55">
            <v>371.48099999999999</v>
          </cell>
          <cell r="I55">
            <v>379.00853686917003</v>
          </cell>
          <cell r="J55">
            <v>469.70197399999995</v>
          </cell>
          <cell r="K55">
            <v>520.774</v>
          </cell>
          <cell r="L55">
            <v>531.9190000000001</v>
          </cell>
        </row>
        <row r="56">
          <cell r="A56" t="str">
            <v>Implicit public debt of transformation institutions</v>
          </cell>
        </row>
        <row r="57">
          <cell r="B57" t="str">
            <v>(net of provisions and reserves)</v>
          </cell>
          <cell r="G57">
            <v>108</v>
          </cell>
          <cell r="H57">
            <v>104</v>
          </cell>
          <cell r="I57">
            <v>87</v>
          </cell>
          <cell r="J57">
            <v>94</v>
          </cell>
          <cell r="K57">
            <v>105</v>
          </cell>
        </row>
        <row r="58">
          <cell r="A58" t="str">
            <v>Debt of Czech Railways not covered by state guarantees</v>
          </cell>
          <cell r="G58" t="str">
            <v>...</v>
          </cell>
          <cell r="H58">
            <v>1.6</v>
          </cell>
          <cell r="I58">
            <v>3.3</v>
          </cell>
          <cell r="J58">
            <v>7.3000000000000007</v>
          </cell>
          <cell r="K58">
            <v>8.2000000000000011</v>
          </cell>
        </row>
        <row r="59">
          <cell r="A59" t="str">
            <v>Outstanding guarantees provided by PGRLF</v>
          </cell>
          <cell r="K59">
            <v>18.138999999999999</v>
          </cell>
        </row>
        <row r="61">
          <cell r="M61" t="str">
            <v>( In percent of GDP)</v>
          </cell>
        </row>
        <row r="62">
          <cell r="G62">
            <v>1994</v>
          </cell>
          <cell r="H62">
            <v>1995</v>
          </cell>
          <cell r="I62">
            <v>1996</v>
          </cell>
          <cell r="J62">
            <v>1997</v>
          </cell>
          <cell r="K62">
            <v>1998</v>
          </cell>
          <cell r="L62">
            <v>1999</v>
          </cell>
          <cell r="M62">
            <v>2000</v>
          </cell>
          <cell r="N62">
            <v>2001</v>
          </cell>
          <cell r="O62">
            <v>2002</v>
          </cell>
          <cell r="P62">
            <v>2003</v>
          </cell>
          <cell r="Q62">
            <v>2004</v>
          </cell>
          <cell r="R62">
            <v>2005</v>
          </cell>
          <cell r="S62">
            <v>2006</v>
          </cell>
          <cell r="T62">
            <v>2007</v>
          </cell>
          <cell r="U62">
            <v>2008</v>
          </cell>
          <cell r="V62">
            <v>2009</v>
          </cell>
          <cell r="W62">
            <v>2010</v>
          </cell>
        </row>
        <row r="63">
          <cell r="A63" t="str">
            <v>Revenue</v>
          </cell>
          <cell r="G63">
            <v>42.634680419343937</v>
          </cell>
          <cell r="H63">
            <v>41.878792267033525</v>
          </cell>
          <cell r="I63">
            <v>40.35126884182408</v>
          </cell>
          <cell r="J63">
            <v>39.677013422818789</v>
          </cell>
          <cell r="K63">
            <v>39.279653005616417</v>
          </cell>
          <cell r="L63">
            <v>41.427140529869853</v>
          </cell>
          <cell r="M63">
            <v>39.950488934637164</v>
          </cell>
          <cell r="N63">
            <v>40.157195639782024</v>
          </cell>
          <cell r="O63">
            <v>39.845198170401176</v>
          </cell>
          <cell r="P63">
            <v>39.68628784384201</v>
          </cell>
          <cell r="Q63">
            <v>39.416170315723292</v>
          </cell>
          <cell r="R63">
            <v>39.119525910945981</v>
          </cell>
          <cell r="S63">
            <v>39.004572034655979</v>
          </cell>
          <cell r="T63">
            <v>38.924454152669036</v>
          </cell>
          <cell r="U63">
            <v>38.879348694106085</v>
          </cell>
          <cell r="V63">
            <v>38.869515449185975</v>
          </cell>
          <cell r="W63">
            <v>38.856362186228374</v>
          </cell>
        </row>
        <row r="64">
          <cell r="B64" t="str">
            <v>Total Current Revenue</v>
          </cell>
          <cell r="G64">
            <v>42.102045992560029</v>
          </cell>
          <cell r="H64">
            <v>41.482369126058941</v>
          </cell>
          <cell r="I64">
            <v>39.82592380588946</v>
          </cell>
          <cell r="J64">
            <v>39.128835091083417</v>
          </cell>
          <cell r="K64">
            <v>38.735639214813986</v>
          </cell>
          <cell r="L64">
            <v>39.730111750803246</v>
          </cell>
          <cell r="M64">
            <v>39.248841996911992</v>
          </cell>
          <cell r="N64">
            <v>39.475040950071076</v>
          </cell>
          <cell r="O64">
            <v>39.190329668278672</v>
          </cell>
          <cell r="P64">
            <v>39.077260136868084</v>
          </cell>
          <cell r="Q64">
            <v>38.868045379446755</v>
          </cell>
          <cell r="R64">
            <v>38.653619715110928</v>
          </cell>
          <cell r="S64">
            <v>38.557302086654325</v>
          </cell>
          <cell r="T64">
            <v>38.495075002587456</v>
          </cell>
          <cell r="U64">
            <v>38.46714471002776</v>
          </cell>
          <cell r="V64">
            <v>38.473799624470786</v>
          </cell>
          <cell r="W64">
            <v>38.476474994501785</v>
          </cell>
        </row>
        <row r="65">
          <cell r="C65" t="str">
            <v>Tax Revenue</v>
          </cell>
          <cell r="G65">
            <v>37.714829218802834</v>
          </cell>
          <cell r="H65">
            <v>37.014191586416629</v>
          </cell>
          <cell r="I65">
            <v>36.181390319913504</v>
          </cell>
          <cell r="J65">
            <v>36.417305848513905</v>
          </cell>
          <cell r="K65">
            <v>36.035477951398541</v>
          </cell>
          <cell r="L65">
            <v>37.142896898654911</v>
          </cell>
          <cell r="M65">
            <v>36.814616572310861</v>
          </cell>
          <cell r="N65">
            <v>37.108440028831559</v>
          </cell>
          <cell r="O65">
            <v>36.918392783888734</v>
          </cell>
          <cell r="P65">
            <v>36.896200727853738</v>
          </cell>
          <cell r="Q65">
            <v>36.774228346792988</v>
          </cell>
          <cell r="R65">
            <v>36.643555363763305</v>
          </cell>
          <cell r="S65">
            <v>36.627640309360622</v>
          </cell>
          <cell r="T65">
            <v>36.642599696385489</v>
          </cell>
          <cell r="U65">
            <v>36.688768416073877</v>
          </cell>
          <cell r="V65">
            <v>36.766558382275058</v>
          </cell>
          <cell r="W65">
            <v>36.837523401993892</v>
          </cell>
        </row>
        <row r="66">
          <cell r="D66" t="str">
            <v>Indirect Taxes</v>
          </cell>
          <cell r="G66">
            <v>13.095113290497126</v>
          </cell>
          <cell r="H66">
            <v>12.57034248063138</v>
          </cell>
          <cell r="I66">
            <v>12.479234242828978</v>
          </cell>
          <cell r="J66">
            <v>12.488734419942475</v>
          </cell>
          <cell r="K66">
            <v>11.79825390646722</v>
          </cell>
          <cell r="L66">
            <v>12.786424643032182</v>
          </cell>
          <cell r="M66">
            <v>12.848172928461141</v>
          </cell>
          <cell r="N66">
            <v>13.077324586369219</v>
          </cell>
          <cell r="O66">
            <v>13.083694014446307</v>
          </cell>
          <cell r="P66">
            <v>13.126470560432113</v>
          </cell>
          <cell r="Q66">
            <v>13.095608518875821</v>
          </cell>
          <cell r="R66">
            <v>12.99574274256932</v>
          </cell>
          <cell r="S66">
            <v>12.81130686230105</v>
          </cell>
          <cell r="T66">
            <v>12.635180760685685</v>
          </cell>
          <cell r="U66">
            <v>12.466990039574977</v>
          </cell>
          <cell r="V66">
            <v>12.306377169385</v>
          </cell>
          <cell r="W66">
            <v>12.153000729080169</v>
          </cell>
        </row>
        <row r="67">
          <cell r="E67" t="str">
            <v>VAT</v>
          </cell>
          <cell r="G67">
            <v>7.2581163341224215</v>
          </cell>
          <cell r="H67">
            <v>6.8641662442980245</v>
          </cell>
          <cell r="I67">
            <v>6.9524263817337655</v>
          </cell>
          <cell r="J67">
            <v>7.0503355704697999</v>
          </cell>
          <cell r="K67">
            <v>6.6393260301395767</v>
          </cell>
          <cell r="L67">
            <v>7.5331170582148888</v>
          </cell>
          <cell r="M67">
            <v>7.7148739063304177</v>
          </cell>
          <cell r="N67">
            <v>8.141221170073857</v>
          </cell>
          <cell r="O67">
            <v>8.3895284157611076</v>
          </cell>
          <cell r="P67">
            <v>8.6412142682339415</v>
          </cell>
          <cell r="Q67">
            <v>8.8140385535986212</v>
          </cell>
          <cell r="R67">
            <v>8.9021789391346076</v>
          </cell>
          <cell r="S67">
            <v>8.9021789391346076</v>
          </cell>
          <cell r="T67">
            <v>8.9021789391346076</v>
          </cell>
          <cell r="U67">
            <v>8.9021789391346076</v>
          </cell>
          <cell r="V67">
            <v>8.9021789391346076</v>
          </cell>
          <cell r="W67">
            <v>8.9021789391346076</v>
          </cell>
        </row>
        <row r="68">
          <cell r="E68" t="str">
            <v>Excises</v>
          </cell>
          <cell r="G68">
            <v>3.9195130199526549</v>
          </cell>
          <cell r="H68">
            <v>4.1018029107233369</v>
          </cell>
          <cell r="I68">
            <v>3.8904789162373596</v>
          </cell>
          <cell r="J68">
            <v>3.8453978906999038</v>
          </cell>
          <cell r="K68">
            <v>3.7703386531724412</v>
          </cell>
          <cell r="L68">
            <v>3.9831921978979468</v>
          </cell>
          <cell r="M68">
            <v>3.9938239835306226</v>
          </cell>
          <cell r="N68">
            <v>3.8282837999086361</v>
          </cell>
          <cell r="O68">
            <v>3.6306587669539434</v>
          </cell>
          <cell r="P68">
            <v>3.4642897337361673</v>
          </cell>
          <cell r="Q68">
            <v>3.3014420691536728</v>
          </cell>
          <cell r="R68">
            <v>3.1526410231561277</v>
          </cell>
          <cell r="S68">
            <v>3.0105466680003938</v>
          </cell>
          <cell r="T68">
            <v>2.874856722867503</v>
          </cell>
          <cell r="U68">
            <v>2.7452825311975526</v>
          </cell>
          <cell r="V68">
            <v>2.6215484466235042</v>
          </cell>
          <cell r="W68">
            <v>2.5033912465818826</v>
          </cell>
        </row>
        <row r="69">
          <cell r="E69" t="str">
            <v>Other indirect taxes</v>
          </cell>
          <cell r="G69">
            <v>1.9174839364220493</v>
          </cell>
          <cell r="H69">
            <v>1.6043733256100212</v>
          </cell>
          <cell r="I69">
            <v>1.6363289448578517</v>
          </cell>
          <cell r="J69">
            <v>1.5930009587727709</v>
          </cell>
          <cell r="K69">
            <v>1.3885892231552022</v>
          </cell>
          <cell r="L69">
            <v>1.2701153869193487</v>
          </cell>
          <cell r="M69">
            <v>1.1394750386001029</v>
          </cell>
          <cell r="N69">
            <v>1.107819616386726</v>
          </cell>
          <cell r="O69">
            <v>1.063506831731257</v>
          </cell>
          <cell r="P69">
            <v>1.0209665584620065</v>
          </cell>
          <cell r="Q69">
            <v>0.98012789612352635</v>
          </cell>
          <cell r="R69">
            <v>0.94092278027858511</v>
          </cell>
          <cell r="S69">
            <v>0.89858125516604859</v>
          </cell>
          <cell r="T69">
            <v>0.85814509868357647</v>
          </cell>
          <cell r="U69">
            <v>0.81952856924281547</v>
          </cell>
          <cell r="V69">
            <v>0.78264978362688875</v>
          </cell>
          <cell r="W69">
            <v>0.74743054336367876</v>
          </cell>
        </row>
        <row r="70">
          <cell r="D70" t="str">
            <v>Direct Taxes</v>
          </cell>
          <cell r="G70">
            <v>9.9993236388231317</v>
          </cell>
          <cell r="H70">
            <v>9.7798131923828855</v>
          </cell>
          <cell r="I70">
            <v>9.053806525472238</v>
          </cell>
          <cell r="J70">
            <v>8.5956375838926178</v>
          </cell>
          <cell r="K70">
            <v>9.0349774787299122</v>
          </cell>
          <cell r="L70">
            <v>9.0082546762511573</v>
          </cell>
          <cell r="M70">
            <v>8.7647967061245495</v>
          </cell>
          <cell r="N70">
            <v>8.7883186698318028</v>
          </cell>
          <cell r="O70">
            <v>8.71355317783628</v>
          </cell>
          <cell r="P70">
            <v>8.6803451861149732</v>
          </cell>
          <cell r="Q70">
            <v>8.6383664487667122</v>
          </cell>
          <cell r="R70">
            <v>8.6265237432457482</v>
          </cell>
          <cell r="S70">
            <v>8.8158476867816944</v>
          </cell>
          <cell r="T70">
            <v>9.0269476144522542</v>
          </cell>
          <cell r="U70">
            <v>9.2605643595330864</v>
          </cell>
          <cell r="V70">
            <v>9.5174976475934283</v>
          </cell>
          <cell r="W70">
            <v>9.7596717775245931</v>
          </cell>
        </row>
        <row r="71">
          <cell r="E71" t="str">
            <v>Personal Income Tax</v>
          </cell>
          <cell r="G71">
            <v>4.6094014203584717</v>
          </cell>
          <cell r="H71">
            <v>4.9661139671276526</v>
          </cell>
          <cell r="I71">
            <v>5.1226865102079762</v>
          </cell>
          <cell r="J71">
            <v>5.2661193672099715</v>
          </cell>
          <cell r="K71">
            <v>5.2783184118333981</v>
          </cell>
          <cell r="L71">
            <v>5.1898786342100962</v>
          </cell>
          <cell r="M71">
            <v>5.1312403499742674</v>
          </cell>
          <cell r="N71">
            <v>5.2533261287298121</v>
          </cell>
          <cell r="O71">
            <v>5.3212353853389383</v>
          </cell>
          <cell r="P71">
            <v>5.4229805200425245</v>
          </cell>
          <cell r="Q71">
            <v>5.5198124134527937</v>
          </cell>
          <cell r="R71">
            <v>5.6297869548338477</v>
          </cell>
          <cell r="S71">
            <v>5.9389803699062718</v>
          </cell>
          <cell r="T71">
            <v>6.2651549902518466</v>
          </cell>
          <cell r="U71">
            <v>6.6092434403006957</v>
          </cell>
          <cell r="V71">
            <v>6.9722295651303332</v>
          </cell>
          <cell r="W71">
            <v>7.3551512435538102</v>
          </cell>
        </row>
        <row r="72">
          <cell r="E72" t="str">
            <v>Enterprise Tax</v>
          </cell>
          <cell r="G72">
            <v>5.3899222184646609</v>
          </cell>
          <cell r="H72">
            <v>4.813699225255232</v>
          </cell>
          <cell r="I72">
            <v>3.9311200152642627</v>
          </cell>
          <cell r="J72">
            <v>3.3295182166826462</v>
          </cell>
          <cell r="K72">
            <v>3.7566590668965132</v>
          </cell>
          <cell r="L72">
            <v>3.8183760420410615</v>
          </cell>
          <cell r="M72">
            <v>3.6335563561502826</v>
          </cell>
          <cell r="N72">
            <v>3.5349925411019911</v>
          </cell>
          <cell r="O72">
            <v>3.3923177924973422</v>
          </cell>
          <cell r="P72">
            <v>3.2573646660724496</v>
          </cell>
          <cell r="Q72">
            <v>3.1185540353139189</v>
          </cell>
          <cell r="R72">
            <v>2.9967367884119005</v>
          </cell>
          <cell r="S72">
            <v>2.876867316875424</v>
          </cell>
          <cell r="T72">
            <v>2.7617926242004076</v>
          </cell>
          <cell r="U72">
            <v>2.6513209192323908</v>
          </cell>
          <cell r="V72">
            <v>2.5452680824630951</v>
          </cell>
          <cell r="W72">
            <v>2.4045205339707829</v>
          </cell>
        </row>
        <row r="73">
          <cell r="D73" t="str">
            <v>Social Security Contributions</v>
          </cell>
          <cell r="G73">
            <v>13.721846466012853</v>
          </cell>
          <cell r="H73">
            <v>13.93490695822171</v>
          </cell>
          <cell r="I73">
            <v>14.132417477580617</v>
          </cell>
          <cell r="J73">
            <v>14.786373441994247</v>
          </cell>
          <cell r="K73">
            <v>14.618639826502807</v>
          </cell>
          <cell r="L73">
            <v>14.736842819256116</v>
          </cell>
          <cell r="M73">
            <v>14.620072053525476</v>
          </cell>
          <cell r="N73">
            <v>14.674433562806263</v>
          </cell>
          <cell r="O73">
            <v>14.572675094125721</v>
          </cell>
          <cell r="P73">
            <v>14.560110951238043</v>
          </cell>
          <cell r="Q73">
            <v>14.529503940134244</v>
          </cell>
          <cell r="R73">
            <v>14.528415669297596</v>
          </cell>
          <cell r="S73">
            <v>14.527327479973257</v>
          </cell>
          <cell r="T73">
            <v>14.52623937215512</v>
          </cell>
          <cell r="U73">
            <v>14.525151345837084</v>
          </cell>
          <cell r="V73">
            <v>14.524063401013038</v>
          </cell>
          <cell r="W73">
            <v>14.522975537676885</v>
          </cell>
        </row>
        <row r="74">
          <cell r="D74" t="str">
            <v>Other Taxes</v>
          </cell>
          <cell r="G74">
            <v>0.89854582346973288</v>
          </cell>
          <cell r="H74">
            <v>0.72912895518065313</v>
          </cell>
          <cell r="I74">
            <v>0.51593207403167329</v>
          </cell>
          <cell r="J74">
            <v>0.54656040268456363</v>
          </cell>
          <cell r="K74">
            <v>0.58360673969860422</v>
          </cell>
          <cell r="L74">
            <v>0.61137476011544944</v>
          </cell>
          <cell r="M74">
            <v>0.58157488419969128</v>
          </cell>
          <cell r="N74">
            <v>0.56836320982427413</v>
          </cell>
          <cell r="O74">
            <v>0.54847049748042453</v>
          </cell>
          <cell r="P74">
            <v>0.52927403006860962</v>
          </cell>
          <cell r="Q74">
            <v>0.51074943901620828</v>
          </cell>
          <cell r="R74">
            <v>0.49287320865064094</v>
          </cell>
          <cell r="S74">
            <v>0.47315828030461526</v>
          </cell>
          <cell r="T74">
            <v>0.45423194909243075</v>
          </cell>
          <cell r="U74">
            <v>0.43606267112873359</v>
          </cell>
          <cell r="V74">
            <v>0.41862016428358417</v>
          </cell>
          <cell r="W74">
            <v>0.40187535771224081</v>
          </cell>
        </row>
        <row r="75">
          <cell r="C75" t="str">
            <v>Non-Tax current Revenue</v>
          </cell>
          <cell r="G75">
            <v>4.3872167737571912</v>
          </cell>
          <cell r="H75">
            <v>4.4681775396423129</v>
          </cell>
          <cell r="I75">
            <v>3.6445334859759586</v>
          </cell>
          <cell r="J75">
            <v>2.7115292425695112</v>
          </cell>
          <cell r="K75">
            <v>2.700161263415449</v>
          </cell>
          <cell r="L75">
            <v>2.5872148521483389</v>
          </cell>
          <cell r="M75">
            <v>2.4342254246011321</v>
          </cell>
          <cell r="N75">
            <v>2.3666009212395203</v>
          </cell>
          <cell r="O75">
            <v>2.2719368843899392</v>
          </cell>
          <cell r="P75">
            <v>2.1810594090143414</v>
          </cell>
          <cell r="Q75">
            <v>2.0938170326537677</v>
          </cell>
          <cell r="R75">
            <v>2.0100643513476171</v>
          </cell>
          <cell r="S75">
            <v>1.9296617772937119</v>
          </cell>
          <cell r="T75">
            <v>1.8524753062019634</v>
          </cell>
          <cell r="U75">
            <v>1.7783762939538847</v>
          </cell>
          <cell r="V75">
            <v>1.7072412421957295</v>
          </cell>
          <cell r="W75">
            <v>1.6389515925079003</v>
          </cell>
        </row>
        <row r="76">
          <cell r="B76" t="str">
            <v>Non-tax capital revenue</v>
          </cell>
          <cell r="G76">
            <v>0.5326344267839036</v>
          </cell>
          <cell r="H76">
            <v>0.39642314097458714</v>
          </cell>
          <cell r="I76">
            <v>0.52534503593461745</v>
          </cell>
          <cell r="J76">
            <v>0.54817833173538022</v>
          </cell>
          <cell r="K76">
            <v>0.5440137908024254</v>
          </cell>
          <cell r="L76">
            <v>1.6970287790666012</v>
          </cell>
          <cell r="M76">
            <v>0.70164693772516729</v>
          </cell>
          <cell r="N76">
            <v>0.68215468971094095</v>
          </cell>
          <cell r="O76">
            <v>0.65486850212250336</v>
          </cell>
          <cell r="P76">
            <v>0.60902770697392805</v>
          </cell>
          <cell r="Q76">
            <v>0.54812493627653525</v>
          </cell>
          <cell r="R76">
            <v>0.46590619583505488</v>
          </cell>
          <cell r="S76">
            <v>0.44726994800165276</v>
          </cell>
          <cell r="T76">
            <v>0.42937915008158661</v>
          </cell>
          <cell r="U76">
            <v>0.41220398407832315</v>
          </cell>
          <cell r="V76">
            <v>0.39571582471519012</v>
          </cell>
          <cell r="W76">
            <v>0.37988719172658258</v>
          </cell>
        </row>
        <row r="78">
          <cell r="A78" t="str">
            <v>Expenditure incl. L-R</v>
          </cell>
          <cell r="G78">
            <v>41.853905985796416</v>
          </cell>
          <cell r="H78">
            <v>41.528709000072411</v>
          </cell>
          <cell r="I78">
            <v>40.623354321694336</v>
          </cell>
          <cell r="J78">
            <v>40.864693192713332</v>
          </cell>
          <cell r="K78">
            <v>40.840015681476956</v>
          </cell>
          <cell r="L78">
            <v>42.005909428198009</v>
          </cell>
          <cell r="M78">
            <v>43.607668553782815</v>
          </cell>
          <cell r="N78">
            <v>44.77733602930013</v>
          </cell>
          <cell r="O78">
            <v>42.996199897955037</v>
          </cell>
          <cell r="P78">
            <v>42.915596919602031</v>
          </cell>
          <cell r="Q78">
            <v>42.50758948513316</v>
          </cell>
          <cell r="R78">
            <v>41.718289228722576</v>
          </cell>
          <cell r="S78" t="e">
            <v>#REF!</v>
          </cell>
          <cell r="T78" t="e">
            <v>#REF!</v>
          </cell>
          <cell r="U78" t="e">
            <v>#REF!</v>
          </cell>
          <cell r="V78" t="e">
            <v>#REF!</v>
          </cell>
          <cell r="W78" t="e">
            <v>#REF!</v>
          </cell>
        </row>
        <row r="79">
          <cell r="A79" t="str">
            <v xml:space="preserve">Expenditure excl priv, trans to TI, guarantee calls </v>
          </cell>
          <cell r="G79">
            <v>44.497379100439645</v>
          </cell>
          <cell r="H79">
            <v>43.190355513720959</v>
          </cell>
          <cell r="I79">
            <v>41.271195064555116</v>
          </cell>
          <cell r="J79">
            <v>41.209911313518703</v>
          </cell>
          <cell r="K79">
            <v>40.335984096090762</v>
          </cell>
          <cell r="L79">
            <v>42.974106345912979</v>
          </cell>
          <cell r="M79">
            <v>43.281008749356673</v>
          </cell>
          <cell r="N79">
            <v>43.962071680893736</v>
          </cell>
          <cell r="O79">
            <v>44.047871983526775</v>
          </cell>
          <cell r="P79">
            <v>43.752464487183531</v>
          </cell>
          <cell r="Q79">
            <v>42.680831798095511</v>
          </cell>
          <cell r="R79">
            <v>41.353377433658338</v>
          </cell>
          <cell r="S79" t="e">
            <v>#REF!</v>
          </cell>
          <cell r="T79" t="e">
            <v>#REF!</v>
          </cell>
          <cell r="U79" t="e">
            <v>#REF!</v>
          </cell>
          <cell r="V79" t="e">
            <v>#REF!</v>
          </cell>
          <cell r="W79" t="e">
            <v>#REF!</v>
          </cell>
        </row>
        <row r="80">
          <cell r="A80" t="str">
            <v>Expenditure excl. L_R</v>
          </cell>
          <cell r="G80">
            <v>43.852806898884005</v>
          </cell>
          <cell r="H80">
            <v>43.002172181594382</v>
          </cell>
          <cell r="I80">
            <v>42.007950136742352</v>
          </cell>
          <cell r="J80">
            <v>41.799556567593484</v>
          </cell>
          <cell r="K80">
            <v>41.684646610687878</v>
          </cell>
          <cell r="L80">
            <v>43.057910052279034</v>
          </cell>
          <cell r="M80">
            <v>46.280545548121466</v>
          </cell>
          <cell r="N80">
            <v>48.744142446997252</v>
          </cell>
          <cell r="O80">
            <v>44.411995640274668</v>
          </cell>
          <cell r="P80">
            <v>44.049990570052053</v>
          </cell>
          <cell r="Q80">
            <v>42.680831798095511</v>
          </cell>
          <cell r="R80">
            <v>41.353377433658338</v>
          </cell>
          <cell r="S80" t="e">
            <v>#REF!</v>
          </cell>
          <cell r="T80" t="e">
            <v>#REF!</v>
          </cell>
          <cell r="U80" t="e">
            <v>#REF!</v>
          </cell>
          <cell r="V80" t="e">
            <v>#REF!</v>
          </cell>
          <cell r="W80" t="e">
            <v>#REF!</v>
          </cell>
        </row>
        <row r="81">
          <cell r="B81" t="str">
            <v>Current exp.</v>
          </cell>
          <cell r="G81">
            <v>36.804362529590797</v>
          </cell>
          <cell r="H81">
            <v>35.903627543262616</v>
          </cell>
          <cell r="I81">
            <v>35.609934490873243</v>
          </cell>
          <cell r="J81">
            <v>36.255213326941522</v>
          </cell>
          <cell r="K81">
            <v>36.45326141355725</v>
          </cell>
          <cell r="L81">
            <v>37.465256088329788</v>
          </cell>
          <cell r="M81">
            <v>40.262943901183739</v>
          </cell>
          <cell r="N81">
            <v>42.383470662547467</v>
          </cell>
          <cell r="O81">
            <v>38.013436321641592</v>
          </cell>
          <cell r="P81">
            <v>37.754319381556357</v>
          </cell>
          <cell r="Q81">
            <v>36.585833519651182</v>
          </cell>
          <cell r="R81">
            <v>35.602998222330619</v>
          </cell>
          <cell r="S81" t="e">
            <v>#REF!</v>
          </cell>
          <cell r="T81" t="e">
            <v>#REF!</v>
          </cell>
          <cell r="U81" t="e">
            <v>#REF!</v>
          </cell>
          <cell r="V81" t="e">
            <v>#REF!</v>
          </cell>
          <cell r="W81" t="e">
            <v>#REF!</v>
          </cell>
        </row>
        <row r="82">
          <cell r="C82" t="str">
            <v>Goods and services</v>
          </cell>
          <cell r="G82">
            <v>11.022404463983767</v>
          </cell>
          <cell r="H82">
            <v>8.9335312432119327</v>
          </cell>
          <cell r="I82">
            <v>8.8600139922406669</v>
          </cell>
          <cell r="J82">
            <v>8.17635426653883</v>
          </cell>
          <cell r="K82">
            <v>8.2619696379914362</v>
          </cell>
          <cell r="L82">
            <v>8.5154795991940304</v>
          </cell>
          <cell r="M82">
            <v>8.6493566649511084</v>
          </cell>
          <cell r="N82">
            <v>8.5189055696213138</v>
          </cell>
          <cell r="O82">
            <v>8.39871236935514</v>
          </cell>
          <cell r="P82">
            <v>8.2684421317781069</v>
          </cell>
          <cell r="Q82">
            <v>8.0859425364348514</v>
          </cell>
          <cell r="R82">
            <v>7.8627923948382419</v>
          </cell>
          <cell r="S82">
            <v>7.614497155714985</v>
          </cell>
          <cell r="T82">
            <v>7.3742211193464735</v>
          </cell>
          <cell r="U82">
            <v>7.1417000501631192</v>
          </cell>
          <cell r="V82">
            <v>6.9166785696717303</v>
          </cell>
          <cell r="W82">
            <v>6.6989098553364519</v>
          </cell>
        </row>
        <row r="83">
          <cell r="D83" t="str">
            <v>Wages and salaries</v>
          </cell>
          <cell r="G83">
            <v>4.1057659790328032</v>
          </cell>
          <cell r="H83">
            <v>3.6380421403229306</v>
          </cell>
          <cell r="I83">
            <v>3.6489855625516756</v>
          </cell>
          <cell r="J83">
            <v>3.7311241610738253</v>
          </cell>
          <cell r="K83">
            <v>3.4842907190124004</v>
          </cell>
          <cell r="L83">
            <v>3.7860605342264328</v>
          </cell>
          <cell r="M83">
            <v>3.6777663407102423</v>
          </cell>
          <cell r="N83">
            <v>3.5170788884783186</v>
          </cell>
          <cell r="O83">
            <v>3.4674564383008826</v>
          </cell>
          <cell r="P83">
            <v>3.413673625633832</v>
          </cell>
          <cell r="Q83">
            <v>3.3772081820840674</v>
          </cell>
          <cell r="R83">
            <v>3.3219374167642139</v>
          </cell>
          <cell r="S83">
            <v>3.2355361907907763</v>
          </cell>
          <cell r="T83">
            <v>3.1513821991607793</v>
          </cell>
          <cell r="U83">
            <v>3.0694169929096686</v>
          </cell>
          <cell r="V83">
            <v>2.9895836432888245</v>
          </cell>
          <cell r="W83">
            <v>2.91182670222583</v>
          </cell>
        </row>
        <row r="84">
          <cell r="D84" t="str">
            <v>Other goods and services</v>
          </cell>
          <cell r="G84">
            <v>6.9166384849509637</v>
          </cell>
          <cell r="H84">
            <v>5.2954891028890012</v>
          </cell>
          <cell r="I84">
            <v>5.2110284296889917</v>
          </cell>
          <cell r="J84">
            <v>4.4452301054650052</v>
          </cell>
          <cell r="K84">
            <v>4.7776789189790358</v>
          </cell>
          <cell r="L84">
            <v>4.7294190649675985</v>
          </cell>
          <cell r="M84">
            <v>4.9715903242408643</v>
          </cell>
          <cell r="N84">
            <v>5.0018266811429966</v>
          </cell>
          <cell r="O84">
            <v>4.9312559310542561</v>
          </cell>
          <cell r="P84">
            <v>4.8547685061442749</v>
          </cell>
          <cell r="Q84">
            <v>4.708734354350784</v>
          </cell>
          <cell r="R84">
            <v>4.5408549780740275</v>
          </cell>
          <cell r="S84">
            <v>4.3789609649242083</v>
          </cell>
          <cell r="T84">
            <v>4.2228389201856942</v>
          </cell>
          <cell r="U84">
            <v>4.0722830572534496</v>
          </cell>
          <cell r="V84">
            <v>3.9270949263829049</v>
          </cell>
          <cell r="W84">
            <v>3.7870831531106215</v>
          </cell>
        </row>
        <row r="85">
          <cell r="C85" t="str">
            <v>Transfers</v>
          </cell>
          <cell r="G85">
            <v>17.450541088941499</v>
          </cell>
          <cell r="H85">
            <v>17.511983201795672</v>
          </cell>
          <cell r="I85">
            <v>17.734592634993323</v>
          </cell>
          <cell r="J85">
            <v>19.080476989453498</v>
          </cell>
          <cell r="K85">
            <v>19.278095979536229</v>
          </cell>
          <cell r="L85">
            <v>20.305134344061429</v>
          </cell>
          <cell r="M85">
            <v>20.748790530108081</v>
          </cell>
          <cell r="N85">
            <v>21.102215791525499</v>
          </cell>
          <cell r="O85">
            <v>21.220574418563981</v>
          </cell>
          <cell r="P85">
            <v>21.309256174513852</v>
          </cell>
          <cell r="Q85">
            <v>21.041403246342895</v>
          </cell>
          <cell r="R85">
            <v>20.61868827030494</v>
          </cell>
          <cell r="S85" t="e">
            <v>#REF!</v>
          </cell>
          <cell r="T85" t="e">
            <v>#REF!</v>
          </cell>
          <cell r="U85" t="e">
            <v>#REF!</v>
          </cell>
          <cell r="V85" t="e">
            <v>#REF!</v>
          </cell>
          <cell r="W85" t="e">
            <v>#REF!</v>
          </cell>
        </row>
        <row r="86">
          <cell r="D86" t="str">
            <v>Health Insurance</v>
          </cell>
          <cell r="G86">
            <v>5.3432532972607376</v>
          </cell>
          <cell r="H86">
            <v>5.3663746289189778</v>
          </cell>
          <cell r="I86">
            <v>5.4876931883228401</v>
          </cell>
          <cell r="J86">
            <v>5.5715484180249275</v>
          </cell>
          <cell r="K86">
            <v>5.6414391369626875</v>
          </cell>
          <cell r="L86">
            <v>5.792136361161031</v>
          </cell>
          <cell r="M86">
            <v>5.8747812660833763</v>
          </cell>
          <cell r="N86">
            <v>6.028720888381522</v>
          </cell>
          <cell r="O86">
            <v>6.0625349264046555</v>
          </cell>
          <cell r="P86">
            <v>6.087870538541087</v>
          </cell>
          <cell r="Q86">
            <v>6.0228388677350564</v>
          </cell>
          <cell r="R86">
            <v>5.9242701992757576</v>
          </cell>
          <cell r="S86">
            <v>5.8103419262127618</v>
          </cell>
          <cell r="T86">
            <v>5.6986045814779018</v>
          </cell>
          <cell r="U86">
            <v>5.5890160318340962</v>
          </cell>
          <cell r="V86">
            <v>5.4815349542988248</v>
          </cell>
          <cell r="W86">
            <v>5.3761208205623099</v>
          </cell>
        </row>
        <row r="87">
          <cell r="D87" t="str">
            <v>Transfers to households</v>
          </cell>
          <cell r="G87">
            <v>11.666892120392291</v>
          </cell>
          <cell r="H87">
            <v>11.473535587575123</v>
          </cell>
          <cell r="I87">
            <v>11.586020479552248</v>
          </cell>
          <cell r="J87">
            <v>12.585450623202302</v>
          </cell>
          <cell r="K87">
            <v>12.663737974753936</v>
          </cell>
          <cell r="L87">
            <v>13.417077834231881</v>
          </cell>
          <cell r="M87">
            <v>13.425542974781266</v>
          </cell>
          <cell r="N87">
            <v>13.824743135085019</v>
          </cell>
          <cell r="O87">
            <v>13.902283694464826</v>
          </cell>
          <cell r="P87">
            <v>13.960381977075869</v>
          </cell>
          <cell r="Q87">
            <v>13.771030975740766</v>
          </cell>
          <cell r="R87">
            <v>13.467301569407446</v>
          </cell>
          <cell r="S87">
            <v>9.6695248734762007</v>
          </cell>
          <cell r="T87">
            <v>9.7910186040975518</v>
          </cell>
          <cell r="U87">
            <v>9.9140388550778056</v>
          </cell>
          <cell r="V87">
            <v>10.038604806537572</v>
          </cell>
          <cell r="W87">
            <v>10.164735879588035</v>
          </cell>
        </row>
        <row r="88">
          <cell r="E88" t="str">
            <v>Pensions</v>
          </cell>
          <cell r="G88">
            <v>7.4568819749746371</v>
          </cell>
          <cell r="H88">
            <v>7.950184635435523</v>
          </cell>
          <cell r="I88">
            <v>8.1142275647141133</v>
          </cell>
          <cell r="J88">
            <v>9.0553092042186005</v>
          </cell>
          <cell r="K88">
            <v>9.237668909525663</v>
          </cell>
          <cell r="L88">
            <v>9.6854544464412147</v>
          </cell>
          <cell r="M88">
            <v>9.4235717961914567</v>
          </cell>
          <cell r="N88">
            <v>9.7179064468230667</v>
          </cell>
          <cell r="O88">
            <v>9.7724124795590335</v>
          </cell>
          <cell r="P88">
            <v>9.8132518405235327</v>
          </cell>
          <cell r="Q88">
            <v>9.7084250116365762</v>
          </cell>
          <cell r="R88">
            <v>9.5495387210933522</v>
          </cell>
          <cell r="S88">
            <v>9.6695248734762007</v>
          </cell>
          <cell r="T88">
            <v>9.7910186040975518</v>
          </cell>
          <cell r="U88">
            <v>9.9140388550778056</v>
          </cell>
          <cell r="V88">
            <v>10.038604806537572</v>
          </cell>
          <cell r="W88">
            <v>10.164735879588035</v>
          </cell>
        </row>
        <row r="89">
          <cell r="E89" t="str">
            <v>Other social transfers</v>
          </cell>
          <cell r="G89">
            <v>4.2100101454176535</v>
          </cell>
          <cell r="H89">
            <v>3.5233509521395998</v>
          </cell>
          <cell r="I89">
            <v>3.4717929148381357</v>
          </cell>
          <cell r="J89">
            <v>3.5301414189836997</v>
          </cell>
          <cell r="K89">
            <v>3.4260690652282704</v>
          </cell>
          <cell r="L89">
            <v>3.731623387790667</v>
          </cell>
          <cell r="M89">
            <v>4.0019711785898089</v>
          </cell>
          <cell r="N89">
            <v>4.1068366882619509</v>
          </cell>
          <cell r="O89">
            <v>4.1298712149057906</v>
          </cell>
          <cell r="P89">
            <v>4.1471301365523363</v>
          </cell>
          <cell r="Q89">
            <v>4.0626059641041907</v>
          </cell>
          <cell r="R89">
            <v>3.9177628483140934</v>
          </cell>
          <cell r="S89">
            <v>0</v>
          </cell>
          <cell r="T89">
            <v>0</v>
          </cell>
          <cell r="U89">
            <v>0</v>
          </cell>
          <cell r="V89">
            <v>0</v>
          </cell>
          <cell r="W89">
            <v>0</v>
          </cell>
        </row>
        <row r="90">
          <cell r="D90" t="str">
            <v>Other transfers</v>
          </cell>
          <cell r="G90">
            <v>0.44039567128846807</v>
          </cell>
          <cell r="H90">
            <v>0.67207298530157122</v>
          </cell>
          <cell r="I90">
            <v>0.66087896711823446</v>
          </cell>
          <cell r="J90">
            <v>0.92347794822627038</v>
          </cell>
          <cell r="K90">
            <v>0.9729188678196079</v>
          </cell>
          <cell r="L90">
            <v>1.0959201486685186</v>
          </cell>
          <cell r="M90">
            <v>1.4484662892434381</v>
          </cell>
          <cell r="N90">
            <v>1.2487517680589608</v>
          </cell>
          <cell r="O90">
            <v>1.2557557976944975</v>
          </cell>
          <cell r="P90">
            <v>1.2610036588968956</v>
          </cell>
          <cell r="Q90">
            <v>1.2475334028670693</v>
          </cell>
          <cell r="R90">
            <v>1.2271165016217354</v>
          </cell>
          <cell r="S90" t="e">
            <v>#REF!</v>
          </cell>
          <cell r="T90" t="e">
            <v>#REF!</v>
          </cell>
          <cell r="U90" t="e">
            <v>#REF!</v>
          </cell>
          <cell r="V90" t="e">
            <v>#REF!</v>
          </cell>
          <cell r="W90" t="e">
            <v>#REF!</v>
          </cell>
        </row>
        <row r="91">
          <cell r="C91" t="str">
            <v>Subsidies to Enterprises</v>
          </cell>
          <cell r="G91">
            <v>7.0273926276631729</v>
          </cell>
          <cell r="H91">
            <v>8.2589240460502484</v>
          </cell>
          <cell r="I91">
            <v>7.9805380652547218</v>
          </cell>
          <cell r="J91">
            <v>7.7556327900287627</v>
          </cell>
          <cell r="K91">
            <v>7.7339709725852206</v>
          </cell>
          <cell r="L91">
            <v>7.5772495692424977</v>
          </cell>
          <cell r="M91">
            <v>9.812557900154399</v>
          </cell>
          <cell r="N91">
            <v>11.525107821048353</v>
          </cell>
          <cell r="O91">
            <v>6.8239025511158919</v>
          </cell>
          <cell r="P91">
            <v>6.4408332769736747</v>
          </cell>
          <cell r="Q91">
            <v>5.8177947705253965</v>
          </cell>
          <cell r="R91">
            <v>5.4821527645335459</v>
          </cell>
          <cell r="S91">
            <v>5.2185877277771251</v>
          </cell>
          <cell r="T91">
            <v>4.9676940870186099</v>
          </cell>
          <cell r="U91">
            <v>4.7288626405273311</v>
          </cell>
          <cell r="V91">
            <v>4.5015134751173633</v>
          </cell>
          <cell r="W91">
            <v>4.2850945580444124</v>
          </cell>
        </row>
        <row r="92">
          <cell r="D92" t="str">
            <v>of which: expenditures of TI</v>
          </cell>
          <cell r="G92">
            <v>0</v>
          </cell>
          <cell r="H92">
            <v>0.24618058069654625</v>
          </cell>
          <cell r="I92">
            <v>0.97945684665776256</v>
          </cell>
          <cell r="J92">
            <v>0.36553211888782355</v>
          </cell>
          <cell r="K92">
            <v>0.99538452983373182</v>
          </cell>
          <cell r="L92">
            <v>0.39753852856287097</v>
          </cell>
          <cell r="M92">
            <v>2.9181677817807516</v>
          </cell>
          <cell r="N92">
            <v>4.7820707661035176</v>
          </cell>
          <cell r="O92">
            <v>0.36412365674789587</v>
          </cell>
          <cell r="P92">
            <v>0.29752608286852439</v>
          </cell>
          <cell r="Q92">
            <v>0</v>
          </cell>
          <cell r="R92">
            <v>0</v>
          </cell>
          <cell r="S92">
            <v>0</v>
          </cell>
          <cell r="T92">
            <v>0</v>
          </cell>
          <cell r="U92">
            <v>0</v>
          </cell>
          <cell r="V92">
            <v>0</v>
          </cell>
          <cell r="W92">
            <v>0</v>
          </cell>
        </row>
        <row r="93">
          <cell r="C93" t="str">
            <v>Interest payments</v>
          </cell>
          <cell r="G93">
            <v>1.3040243490023673</v>
          </cell>
          <cell r="H93">
            <v>1.1991890522047643</v>
          </cell>
          <cell r="I93">
            <v>1.0347897983845322</v>
          </cell>
          <cell r="J93">
            <v>1.2427492809204219</v>
          </cell>
          <cell r="K93">
            <v>1.1792248234443641</v>
          </cell>
          <cell r="L93">
            <v>1.0673925758318357</v>
          </cell>
          <cell r="M93">
            <v>1.0522388059701493</v>
          </cell>
          <cell r="N93">
            <v>1.2372414803522984</v>
          </cell>
          <cell r="O93">
            <v>1.5702469826065799</v>
          </cell>
          <cell r="P93">
            <v>1.7357877982907228</v>
          </cell>
          <cell r="Q93">
            <v>1.6406929663480299</v>
          </cell>
          <cell r="R93">
            <v>1.6393647926538883</v>
          </cell>
          <cell r="S93">
            <v>1.6954564935464984</v>
          </cell>
          <cell r="T93" t="e">
            <v>#REF!</v>
          </cell>
          <cell r="U93" t="e">
            <v>#REF!</v>
          </cell>
          <cell r="V93" t="e">
            <v>#REF!</v>
          </cell>
          <cell r="W93" t="e">
            <v>#REF!</v>
          </cell>
        </row>
        <row r="94">
          <cell r="B94" t="str">
            <v>Capital Expenditures</v>
          </cell>
          <cell r="G94">
            <v>7.0484443692932022</v>
          </cell>
          <cell r="H94">
            <v>7.0985446383317647</v>
          </cell>
          <cell r="I94">
            <v>6.3980156458691093</v>
          </cell>
          <cell r="J94">
            <v>5.5443432406519655</v>
          </cell>
          <cell r="K94">
            <v>5.2313851971306233</v>
          </cell>
          <cell r="L94">
            <v>5.5926539639492487</v>
          </cell>
          <cell r="M94">
            <v>6.0176016469377247</v>
          </cell>
          <cell r="N94">
            <v>6.3606717844497798</v>
          </cell>
          <cell r="O94">
            <v>6.3985593186330805</v>
          </cell>
          <cell r="P94">
            <v>6.2956711884956968</v>
          </cell>
          <cell r="Q94">
            <v>6.0949982784443364</v>
          </cell>
          <cell r="R94">
            <v>5.7503792113277212</v>
          </cell>
          <cell r="S94">
            <v>5.4065205186427052</v>
          </cell>
          <cell r="T94">
            <v>5.0832714734060085</v>
          </cell>
          <cell r="U94">
            <v>4.779393872363328</v>
          </cell>
          <cell r="V94">
            <v>4.4937240821505746</v>
          </cell>
          <cell r="W94">
            <v>4.2251685373526584</v>
          </cell>
        </row>
        <row r="95">
          <cell r="C95" t="str">
            <v>Fixed investment</v>
          </cell>
          <cell r="G95">
            <v>4.5875042272573561</v>
          </cell>
          <cell r="H95">
            <v>4.6000289624212582</v>
          </cell>
          <cell r="I95">
            <v>4.4010048972842339</v>
          </cell>
          <cell r="J95">
            <v>3.6417186001917545</v>
          </cell>
          <cell r="K95">
            <v>3.3422676972696435</v>
          </cell>
          <cell r="L95">
            <v>3.5927135223002797</v>
          </cell>
          <cell r="M95">
            <v>3.7674729799279465</v>
          </cell>
          <cell r="N95">
            <v>3.9946291169245711</v>
          </cell>
          <cell r="O95">
            <v>4.0710901230209542</v>
          </cell>
          <cell r="P95">
            <v>4.0485200108658113</v>
          </cell>
          <cell r="Q95">
            <v>3.9783144615444384</v>
          </cell>
          <cell r="R95">
            <v>3.7487963195322589</v>
          </cell>
          <cell r="S95">
            <v>3.5325196087900137</v>
          </cell>
          <cell r="T95">
            <v>3.328720400590591</v>
          </cell>
          <cell r="U95">
            <v>3.1366788390180562</v>
          </cell>
          <cell r="V95">
            <v>2.9557165983054761</v>
          </cell>
          <cell r="W95">
            <v>2.7851944868647753</v>
          </cell>
        </row>
        <row r="96">
          <cell r="C96" t="str">
            <v>Other investment</v>
          </cell>
          <cell r="G96">
            <v>2.460940142035847</v>
          </cell>
          <cell r="H96">
            <v>2.4985156759105061</v>
          </cell>
          <cell r="I96">
            <v>1.9970107485848758</v>
          </cell>
          <cell r="J96">
            <v>1.902624640460211</v>
          </cell>
          <cell r="K96">
            <v>1.8891174998609797</v>
          </cell>
          <cell r="L96">
            <v>1.9999404416489686</v>
          </cell>
          <cell r="M96">
            <v>2.2501286670097786</v>
          </cell>
          <cell r="N96">
            <v>2.36604266752521</v>
          </cell>
          <cell r="O96">
            <v>2.3274691956121263</v>
          </cell>
          <cell r="P96">
            <v>2.2471511776298843</v>
          </cell>
          <cell r="Q96">
            <v>2.116683816899898</v>
          </cell>
          <cell r="R96">
            <v>2.0015828917954623</v>
          </cell>
          <cell r="S96">
            <v>1.8740009098526911</v>
          </cell>
          <cell r="T96">
            <v>1.7545510728154179</v>
          </cell>
          <cell r="U96">
            <v>1.6427150333452718</v>
          </cell>
          <cell r="V96">
            <v>1.5380074838450977</v>
          </cell>
          <cell r="W96">
            <v>1.4399740504878826</v>
          </cell>
        </row>
        <row r="97">
          <cell r="B97" t="str">
            <v>Lending minus repayments</v>
          </cell>
          <cell r="G97">
            <v>-1.9989009130875888</v>
          </cell>
          <cell r="H97">
            <v>-1.4734631815219754</v>
          </cell>
          <cell r="I97">
            <v>-1.3845958150480187</v>
          </cell>
          <cell r="J97">
            <v>-0.93486337488015347</v>
          </cell>
          <cell r="K97">
            <v>-0.84463092921092131</v>
          </cell>
          <cell r="L97">
            <v>-1.0520006240810322</v>
          </cell>
          <cell r="M97">
            <v>-2.6728769943386514</v>
          </cell>
          <cell r="N97">
            <v>-3.9668064176971254</v>
          </cell>
          <cell r="O97">
            <v>-1.415795742319635</v>
          </cell>
          <cell r="P97">
            <v>-1.1343936504500201</v>
          </cell>
          <cell r="Q97">
            <v>-0.17324231296234927</v>
          </cell>
          <cell r="R97">
            <v>0.36491179506423865</v>
          </cell>
          <cell r="S97">
            <v>0</v>
          </cell>
          <cell r="T97">
            <v>0</v>
          </cell>
          <cell r="U97">
            <v>0</v>
          </cell>
          <cell r="V97">
            <v>0</v>
          </cell>
          <cell r="W97">
            <v>0</v>
          </cell>
        </row>
        <row r="98">
          <cell r="B98" t="str">
            <v>Lending minus repayments (exc. pvt)</v>
          </cell>
          <cell r="G98">
            <v>0.67999661819411561</v>
          </cell>
          <cell r="H98">
            <v>0.49149228875534001</v>
          </cell>
          <cell r="I98">
            <v>0.24848947401895313</v>
          </cell>
          <cell r="J98">
            <v>-0.10498561840843723</v>
          </cell>
          <cell r="K98">
            <v>1.8350775732636496E-2</v>
          </cell>
          <cell r="L98">
            <v>0.36704855089037769</v>
          </cell>
          <cell r="M98">
            <v>7.3031394750386211E-2</v>
          </cell>
          <cell r="N98">
            <v>0.26424384860845651</v>
          </cell>
          <cell r="O98">
            <v>1.5340667933595211</v>
          </cell>
          <cell r="P98">
            <v>0.15919801419573798</v>
          </cell>
          <cell r="Q98">
            <v>0.22889861777662304</v>
          </cell>
          <cell r="R98">
            <v>0.36491179506423865</v>
          </cell>
          <cell r="S98">
            <v>0</v>
          </cell>
          <cell r="T98">
            <v>0</v>
          </cell>
          <cell r="U98">
            <v>0</v>
          </cell>
          <cell r="V98">
            <v>0</v>
          </cell>
          <cell r="W98">
            <v>0</v>
          </cell>
        </row>
        <row r="99">
          <cell r="C99" t="str">
            <v>Privatization revenues</v>
          </cell>
          <cell r="G99">
            <v>-2.6788975312817045</v>
          </cell>
          <cell r="H99">
            <v>-1.9649554702773155</v>
          </cell>
          <cell r="I99">
            <v>-1.6330852890669718</v>
          </cell>
          <cell r="J99">
            <v>-0.82987775647171624</v>
          </cell>
          <cell r="K99">
            <v>-0.86298170494355786</v>
          </cell>
          <cell r="L99">
            <v>-1.41904917497141</v>
          </cell>
          <cell r="M99">
            <v>-2.7459083890890379</v>
          </cell>
          <cell r="N99">
            <v>-4.2310502663055818</v>
          </cell>
          <cell r="O99">
            <v>-2.9498625356791561</v>
          </cell>
          <cell r="P99">
            <v>-1.2935916646457581</v>
          </cell>
          <cell r="Q99">
            <v>-0.40214093073897234</v>
          </cell>
          <cell r="R99">
            <v>0</v>
          </cell>
          <cell r="S99">
            <v>0</v>
          </cell>
          <cell r="T99">
            <v>0</v>
          </cell>
          <cell r="U99">
            <v>0</v>
          </cell>
          <cell r="V99">
            <v>0</v>
          </cell>
          <cell r="W99">
            <v>0</v>
          </cell>
        </row>
        <row r="101">
          <cell r="A101" t="str">
            <v>General Government Balance</v>
          </cell>
          <cell r="G101">
            <v>0.78077443354751552</v>
          </cell>
          <cell r="H101">
            <v>0.35008326696112063</v>
          </cell>
          <cell r="I101">
            <v>-0.27208547987025505</v>
          </cell>
          <cell r="J101">
            <v>-1.1876797698945381</v>
          </cell>
          <cell r="K101">
            <v>-1.560362675860538</v>
          </cell>
          <cell r="L101">
            <v>-0.57876889832815881</v>
          </cell>
          <cell r="M101">
            <v>-3.6571796191456554</v>
          </cell>
          <cell r="N101">
            <v>-4.6201403895181068</v>
          </cell>
          <cell r="O101">
            <v>-3.1510017275538664</v>
          </cell>
          <cell r="P101">
            <v>-3.2293090757600207</v>
          </cell>
          <cell r="Q101">
            <v>-3.0914191694098712</v>
          </cell>
          <cell r="R101">
            <v>-2.598763317776597</v>
          </cell>
          <cell r="S101" t="e">
            <v>#REF!</v>
          </cell>
          <cell r="T101" t="e">
            <v>#REF!</v>
          </cell>
          <cell r="U101" t="e">
            <v>#REF!</v>
          </cell>
          <cell r="V101" t="e">
            <v>#REF!</v>
          </cell>
          <cell r="W101" t="e">
            <v>#REF!</v>
          </cell>
        </row>
        <row r="102">
          <cell r="B102" t="str">
            <v>Primary Balance</v>
          </cell>
          <cell r="G102">
            <v>2.0847987825498828</v>
          </cell>
          <cell r="H102">
            <v>1.549272319165885</v>
          </cell>
          <cell r="I102">
            <v>0.76270431851427722</v>
          </cell>
          <cell r="J102">
            <v>5.5069511025883922E-2</v>
          </cell>
          <cell r="K102">
            <v>-0.38113785241617387</v>
          </cell>
          <cell r="L102">
            <v>0.48862367750367697</v>
          </cell>
          <cell r="M102">
            <v>-2.6049408131755061</v>
          </cell>
          <cell r="N102">
            <v>-3.3828989091658093</v>
          </cell>
          <cell r="O102">
            <v>-1.5807547449472863</v>
          </cell>
          <cell r="P102">
            <v>-1.4935212774692979</v>
          </cell>
          <cell r="Q102">
            <v>-1.4507262030618415</v>
          </cell>
          <cell r="R102">
            <v>-0.9593985251227084</v>
          </cell>
        </row>
        <row r="103">
          <cell r="A103" t="str">
            <v>General Gvt Balance (exc. privatization)</v>
          </cell>
          <cell r="G103">
            <v>-1.898123097734189</v>
          </cell>
          <cell r="H103">
            <v>-1.6148722033161951</v>
          </cell>
          <cell r="I103">
            <v>-1.9051707689372268</v>
          </cell>
          <cell r="J103">
            <v>-2.0175575263662546</v>
          </cell>
          <cell r="K103">
            <v>-2.9502308847244652</v>
          </cell>
          <cell r="L103">
            <v>-3.6643758253008758</v>
          </cell>
          <cell r="M103">
            <v>-7.0773031394750427</v>
          </cell>
          <cell r="N103">
            <v>-8.8511906558236895</v>
          </cell>
          <cell r="O103">
            <v>-6.1008642632330226</v>
          </cell>
          <cell r="P103">
            <v>-4.5229007404057793</v>
          </cell>
          <cell r="Q103">
            <v>-3.4935601001488439</v>
          </cell>
          <cell r="R103">
            <v>-2.598763317776597</v>
          </cell>
          <cell r="S103" t="e">
            <v>#REF!</v>
          </cell>
          <cell r="T103" t="e">
            <v>#REF!</v>
          </cell>
          <cell r="U103" t="e">
            <v>#REF!</v>
          </cell>
          <cell r="V103" t="e">
            <v>#REF!</v>
          </cell>
          <cell r="W103" t="e">
            <v>#REF!</v>
          </cell>
        </row>
        <row r="104">
          <cell r="B104" t="str">
            <v>Primary Balance</v>
          </cell>
          <cell r="G104">
            <v>-0.59409874873182167</v>
          </cell>
          <cell r="H104">
            <v>-0.41568315111143073</v>
          </cell>
          <cell r="I104">
            <v>-0.87038097055269459</v>
          </cell>
          <cell r="J104">
            <v>-0.77480824544583271</v>
          </cell>
          <cell r="K104">
            <v>-1.7710060612801011</v>
          </cell>
          <cell r="L104">
            <v>-2.5969832494690399</v>
          </cell>
          <cell r="M104">
            <v>-6.0250643335048935</v>
          </cell>
          <cell r="N104">
            <v>-7.6139491754713911</v>
          </cell>
          <cell r="O104">
            <v>-4.5306172806264424</v>
          </cell>
          <cell r="P104">
            <v>-2.7871129421150567</v>
          </cell>
          <cell r="Q104">
            <v>-1.852867133800814</v>
          </cell>
          <cell r="R104">
            <v>-0.95939852512270862</v>
          </cell>
        </row>
        <row r="105">
          <cell r="A105" t="str">
            <v>General Gvt Balance (exc. pvt and exp. of TI)</v>
          </cell>
          <cell r="G105">
            <v>-1.898123097734189</v>
          </cell>
          <cell r="H105">
            <v>-1.3686916226196488</v>
          </cell>
          <cell r="I105">
            <v>-0.92571392227946447</v>
          </cell>
          <cell r="J105">
            <v>-1.6520254074784309</v>
          </cell>
          <cell r="K105">
            <v>-1.9548463548907331</v>
          </cell>
          <cell r="L105">
            <v>-3.266837296738005</v>
          </cell>
          <cell r="M105">
            <v>-4.1591353576942911</v>
          </cell>
          <cell r="N105">
            <v>-4.069119889720171</v>
          </cell>
          <cell r="O105">
            <v>-5.7367406064851263</v>
          </cell>
          <cell r="P105">
            <v>-4.2253746575372544</v>
          </cell>
          <cell r="Q105">
            <v>-3.4935601001488439</v>
          </cell>
          <cell r="R105">
            <v>-2.598763317776597</v>
          </cell>
          <cell r="S105" t="e">
            <v>#REF!</v>
          </cell>
          <cell r="T105" t="e">
            <v>#REF!</v>
          </cell>
          <cell r="U105" t="e">
            <v>#REF!</v>
          </cell>
          <cell r="V105" t="e">
            <v>#REF!</v>
          </cell>
          <cell r="W105" t="e">
            <v>#REF!</v>
          </cell>
        </row>
        <row r="106">
          <cell r="B106" t="str">
            <v>Primary Balance</v>
          </cell>
          <cell r="G106">
            <v>-0.59409874873182167</v>
          </cell>
          <cell r="H106">
            <v>-0.16950257041488448</v>
          </cell>
          <cell r="I106">
            <v>0.10907587610506775</v>
          </cell>
          <cell r="J106">
            <v>-0.40927612655800893</v>
          </cell>
          <cell r="K106">
            <v>-0.77562153144636903</v>
          </cell>
          <cell r="L106">
            <v>-2.1994447209061692</v>
          </cell>
          <cell r="M106">
            <v>-3.1068965517241418</v>
          </cell>
          <cell r="N106">
            <v>-2.8318784093678726</v>
          </cell>
          <cell r="O106">
            <v>-4.1664936238785462</v>
          </cell>
          <cell r="P106">
            <v>-2.4895868592465318</v>
          </cell>
          <cell r="Q106">
            <v>-1.852867133800814</v>
          </cell>
          <cell r="R106">
            <v>-0.95939852512270862</v>
          </cell>
        </row>
        <row r="107">
          <cell r="A107" t="str">
            <v>General Gvt Balance (exc.pvt, exp of TI, calls on guarantees)</v>
          </cell>
          <cell r="G107">
            <v>-1.862698681095704</v>
          </cell>
          <cell r="H107">
            <v>-1.3115632466874205</v>
          </cell>
          <cell r="I107">
            <v>-0.91992622273103231</v>
          </cell>
          <cell r="J107">
            <v>-1.5328978906999073</v>
          </cell>
          <cell r="K107">
            <v>-1.5832175943947091</v>
          </cell>
          <cell r="L107">
            <v>-3.2135235680444367</v>
          </cell>
          <cell r="M107">
            <v>-4.0047349459598598</v>
          </cell>
          <cell r="N107">
            <v>-3.8048760411117146</v>
          </cell>
          <cell r="O107">
            <v>-4.202673813125605</v>
          </cell>
          <cell r="P107">
            <v>-4.0661766433415156</v>
          </cell>
          <cell r="Q107">
            <v>-3.2646614823722206</v>
          </cell>
          <cell r="R107">
            <v>-2.2338515227123583</v>
          </cell>
          <cell r="S107" t="e">
            <v>#REF!</v>
          </cell>
          <cell r="T107" t="e">
            <v>#REF!</v>
          </cell>
          <cell r="U107" t="e">
            <v>#REF!</v>
          </cell>
          <cell r="V107" t="e">
            <v>#REF!</v>
          </cell>
          <cell r="W107" t="e">
            <v>#REF!</v>
          </cell>
        </row>
        <row r="108">
          <cell r="G108">
            <v>-1.8626986810957085</v>
          </cell>
          <cell r="H108">
            <v>-1.3115632466874254</v>
          </cell>
          <cell r="I108">
            <v>-0.91992622273103453</v>
          </cell>
          <cell r="J108">
            <v>-1.5328978906999051</v>
          </cell>
          <cell r="K108">
            <v>-1.5832175943947111</v>
          </cell>
          <cell r="L108">
            <v>-3.2135235680444358</v>
          </cell>
          <cell r="M108">
            <v>-4.0047349459598554</v>
          </cell>
          <cell r="N108">
            <v>-3.8048760411117191</v>
          </cell>
          <cell r="O108">
            <v>-4.2026738131256058</v>
          </cell>
          <cell r="P108">
            <v>-4.0661766433415174</v>
          </cell>
          <cell r="Q108">
            <v>-3.2646614823722206</v>
          </cell>
          <cell r="R108">
            <v>-2.2338515227123579</v>
          </cell>
          <cell r="S108" t="e">
            <v>#REF!</v>
          </cell>
          <cell r="T108" t="e">
            <v>#REF!</v>
          </cell>
          <cell r="U108" t="e">
            <v>#REF!</v>
          </cell>
          <cell r="V108" t="e">
            <v>#REF!</v>
          </cell>
          <cell r="W108" t="e">
            <v>#REF!</v>
          </cell>
        </row>
        <row r="109">
          <cell r="A109" t="str">
            <v>Debt</v>
          </cell>
          <cell r="G109">
            <v>17.604582346973285</v>
          </cell>
          <cell r="H109">
            <v>15.272319165882267</v>
          </cell>
          <cell r="I109">
            <v>13.148797104189402</v>
          </cell>
          <cell r="J109">
            <v>13.033435642377755</v>
          </cell>
          <cell r="K109">
            <v>13.366735249958294</v>
          </cell>
          <cell r="L109">
            <v>14.95501824320645</v>
          </cell>
          <cell r="M109">
            <v>17.790941842511586</v>
          </cell>
          <cell r="N109">
            <v>21.626896133192311</v>
          </cell>
          <cell r="O109">
            <v>23.412253116025866</v>
          </cell>
          <cell r="P109">
            <v>25.131994227693433</v>
          </cell>
          <cell r="Q109">
            <v>26.529890117238867</v>
          </cell>
          <cell r="R109">
            <v>27.437623812532486</v>
          </cell>
          <cell r="S109" t="e">
            <v>#REF!</v>
          </cell>
          <cell r="T109" t="e">
            <v>#REF!</v>
          </cell>
          <cell r="U109" t="e">
            <v>#REF!</v>
          </cell>
          <cell r="V109" t="e">
            <v>#REF!</v>
          </cell>
          <cell r="W109" t="e">
            <v>#REF!</v>
          </cell>
        </row>
      </sheetData>
      <sheetData sheetId="6"/>
      <sheetData sheetId="7"/>
      <sheetData sheetId="8"/>
      <sheetData sheetId="9"/>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atrenia_komentár"/>
      <sheetName val="Sekcia_IV_opatrenia"/>
      <sheetName val="Opatrenia_rozbitie(texty_spolu)"/>
      <sheetName val="Opatrenia_rozbitie_(texty)"/>
      <sheetName val="Opatrenia_rozbitie_(len príjmy)"/>
      <sheetName val="Aktualizacia_sep"/>
      <sheetName val="Aktualizacia_sep_vs_RVS_neuplne"/>
      <sheetName val="NOVA legislativa"/>
      <sheetName val="NOVA legislativa 2014"/>
      <sheetName val="Opatrenia_aktualne"/>
      <sheetName val="Opatrenia NPC (len ostatne)"/>
      <sheetName val="DANE_rozpocet_19%"/>
      <sheetName val="DANE_23%"/>
      <sheetName val="ostatne"/>
      <sheetName val="sumar"/>
      <sheetName val="sumar_23%"/>
      <sheetName val="Hárok1"/>
      <sheetName val="opatrenia_PS"/>
    </sheetNames>
    <sheetDataSet>
      <sheetData sheetId="0"/>
      <sheetData sheetId="1"/>
      <sheetData sheetId="2"/>
      <sheetData sheetId="3"/>
      <sheetData sheetId="4"/>
      <sheetData sheetId="5"/>
      <sheetData sheetId="6"/>
      <sheetData sheetId="7">
        <row r="2">
          <cell r="M2">
            <v>0.67</v>
          </cell>
        </row>
        <row r="3">
          <cell r="M3">
            <v>0.219</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992"/>
      <sheetName val="1993"/>
      <sheetName val="1994"/>
      <sheetName val="1995"/>
      <sheetName val="1996"/>
      <sheetName val="1997"/>
      <sheetName val="1998"/>
      <sheetName val="99budg"/>
      <sheetName val="1999"/>
      <sheetName val="00budg"/>
      <sheetName val="92_2000"/>
      <sheetName val="2000"/>
      <sheetName val="01budg"/>
      <sheetName val="output"/>
      <sheetName val="fctnl"/>
      <sheetName val="Figures"/>
      <sheetName val="%GDP"/>
      <sheetName val="ControlSheet"/>
      <sheetName val="old-new"/>
      <sheetName val="projections"/>
      <sheetName val="hist series"/>
      <sheetName val="Nclassif92-01"/>
      <sheetName val="proj_levels_base"/>
      <sheetName val="proj_percent_base"/>
      <sheetName val="assumptions_base"/>
      <sheetName val="exp.analysis"/>
      <sheetName val="proj_levels_adj"/>
      <sheetName val="proj_percent_adj"/>
      <sheetName val="assumption_adj"/>
      <sheetName val="WEO Q1"/>
      <sheetName val="BP99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t="str">
            <v>Table 4.  Slovenia: Summary of General Government Operations</v>
          </cell>
        </row>
        <row r="6">
          <cell r="G6">
            <v>1992</v>
          </cell>
          <cell r="H6">
            <v>1993</v>
          </cell>
          <cell r="I6">
            <v>1994</v>
          </cell>
          <cell r="J6">
            <v>1995</v>
          </cell>
          <cell r="K6">
            <v>1996</v>
          </cell>
          <cell r="L6">
            <v>1997</v>
          </cell>
          <cell r="M6">
            <v>1998</v>
          </cell>
          <cell r="N6">
            <v>1999</v>
          </cell>
          <cell r="O6">
            <v>2000</v>
          </cell>
        </row>
        <row r="7">
          <cell r="O7" t="str">
            <v>Budget</v>
          </cell>
          <cell r="P7" t="str">
            <v xml:space="preserve"> MoF estimate</v>
          </cell>
        </row>
        <row r="8">
          <cell r="P8" t="str">
            <v>Dec</v>
          </cell>
        </row>
        <row r="9">
          <cell r="J9">
            <v>36465</v>
          </cell>
          <cell r="K9">
            <v>36465</v>
          </cell>
          <cell r="L9">
            <v>36465</v>
          </cell>
          <cell r="M9">
            <v>36465</v>
          </cell>
          <cell r="N9">
            <v>36465</v>
          </cell>
          <cell r="O9">
            <v>36465</v>
          </cell>
        </row>
        <row r="12">
          <cell r="L12" t="str">
            <v>(billions of SIT)</v>
          </cell>
        </row>
        <row r="14">
          <cell r="B14" t="str">
            <v>TOTAL REVENUE</v>
          </cell>
          <cell r="G14">
            <v>440.96214500000002</v>
          </cell>
          <cell r="H14">
            <v>640.89461700000004</v>
          </cell>
          <cell r="I14">
            <v>803.560384</v>
          </cell>
          <cell r="J14">
            <v>958.18595700000003</v>
          </cell>
          <cell r="K14">
            <v>1091.815149</v>
          </cell>
          <cell r="L14">
            <v>1222.58737</v>
          </cell>
          <cell r="M14">
            <v>1397.9027610000001</v>
          </cell>
          <cell r="N14">
            <v>1590.0169627999999</v>
          </cell>
          <cell r="O14">
            <v>1728.9488249999999</v>
          </cell>
          <cell r="P14">
            <v>1724.3682823673282</v>
          </cell>
        </row>
        <row r="15">
          <cell r="B15" t="str">
            <v xml:space="preserve">    Tax revenue</v>
          </cell>
          <cell r="G15">
            <v>412.07938000000001</v>
          </cell>
          <cell r="H15">
            <v>602.72928400000001</v>
          </cell>
          <cell r="I15">
            <v>772.78198299999997</v>
          </cell>
          <cell r="J15">
            <v>916.32753000000002</v>
          </cell>
          <cell r="K15">
            <v>1032.285488</v>
          </cell>
          <cell r="L15">
            <v>1156.0987620000001</v>
          </cell>
          <cell r="M15">
            <v>1302.7524040000001</v>
          </cell>
          <cell r="N15">
            <v>1499.4297969999998</v>
          </cell>
          <cell r="O15">
            <v>1625.0686259999998</v>
          </cell>
          <cell r="P15">
            <v>1600.7326379490526</v>
          </cell>
        </row>
        <row r="16">
          <cell r="C16" t="str">
            <v>Taxes on Income and Profits</v>
          </cell>
          <cell r="G16">
            <v>75.221118000000004</v>
          </cell>
          <cell r="H16">
            <v>104.769683</v>
          </cell>
          <cell r="I16">
            <v>140.82634200000001</v>
          </cell>
          <cell r="J16">
            <v>160.369674</v>
          </cell>
          <cell r="K16">
            <v>196.930286</v>
          </cell>
          <cell r="L16">
            <v>227.62366700000001</v>
          </cell>
          <cell r="M16">
            <v>252.93563599999999</v>
          </cell>
          <cell r="N16">
            <v>273.81802199999998</v>
          </cell>
          <cell r="O16">
            <v>307.63614999999999</v>
          </cell>
          <cell r="P16">
            <v>311.42752254005012</v>
          </cell>
        </row>
        <row r="17">
          <cell r="C17" t="str">
            <v>Social Security Contributions</v>
          </cell>
          <cell r="G17">
            <v>189.611312</v>
          </cell>
          <cell r="H17">
            <v>274.82218599999999</v>
          </cell>
          <cell r="I17">
            <v>317.41732000000002</v>
          </cell>
          <cell r="J17">
            <v>362.99981300000002</v>
          </cell>
          <cell r="K17">
            <v>376.18419999999998</v>
          </cell>
          <cell r="L17">
            <v>400.63002</v>
          </cell>
          <cell r="M17">
            <v>448.39757800000001</v>
          </cell>
          <cell r="N17">
            <v>496.37094400000001</v>
          </cell>
          <cell r="O17">
            <v>536.98416299999997</v>
          </cell>
          <cell r="P17">
            <v>552.57374863226994</v>
          </cell>
        </row>
        <row r="18">
          <cell r="C18" t="str">
            <v xml:space="preserve">of which: </v>
          </cell>
          <cell r="D18" t="str">
            <v>Pension fund</v>
          </cell>
          <cell r="G18">
            <v>123.697</v>
          </cell>
          <cell r="H18">
            <v>192.816</v>
          </cell>
          <cell r="I18">
            <v>238.21199999999999</v>
          </cell>
          <cell r="J18">
            <v>282.570899</v>
          </cell>
          <cell r="K18">
            <v>277.610905</v>
          </cell>
          <cell r="L18">
            <v>289.29401999999999</v>
          </cell>
          <cell r="M18">
            <v>323.79459400000002</v>
          </cell>
          <cell r="N18">
            <v>358.25232799999998</v>
          </cell>
          <cell r="O18">
            <v>389.57315299999999</v>
          </cell>
          <cell r="P18">
            <v>399.46236699999997</v>
          </cell>
        </row>
        <row r="19">
          <cell r="D19" t="str">
            <v>Health fund</v>
          </cell>
          <cell r="G19">
            <v>66.756</v>
          </cell>
          <cell r="H19">
            <v>85.97</v>
          </cell>
          <cell r="I19">
            <v>96.114000000000004</v>
          </cell>
          <cell r="J19">
            <v>114.00843500000001</v>
          </cell>
          <cell r="K19">
            <v>137.67559900000001</v>
          </cell>
          <cell r="L19">
            <v>154.05053000000001</v>
          </cell>
          <cell r="M19">
            <v>172.05265299999999</v>
          </cell>
          <cell r="N19">
            <v>190.33185800000001</v>
          </cell>
          <cell r="O19">
            <v>206.281834</v>
          </cell>
          <cell r="P19">
            <v>213.23368300000001</v>
          </cell>
        </row>
        <row r="20">
          <cell r="C20" t="str">
            <v>Domestic taxes on goods and services</v>
          </cell>
          <cell r="G20">
            <v>111.136363</v>
          </cell>
          <cell r="H20">
            <v>167.25313700000001</v>
          </cell>
          <cell r="I20">
            <v>240.01373599999999</v>
          </cell>
          <cell r="J20">
            <v>298.158613</v>
          </cell>
          <cell r="K20">
            <v>349.45069699999999</v>
          </cell>
          <cell r="L20">
            <v>412.09367500000002</v>
          </cell>
          <cell r="M20">
            <v>479.71348499999999</v>
          </cell>
          <cell r="N20">
            <v>601.46990600000004</v>
          </cell>
          <cell r="O20">
            <v>635.49816199999998</v>
          </cell>
          <cell r="P20">
            <v>603.40310787391991</v>
          </cell>
        </row>
        <row r="21">
          <cell r="C21" t="str">
            <v>Taxes on international trade</v>
          </cell>
          <cell r="G21">
            <v>32.46002</v>
          </cell>
          <cell r="H21">
            <v>51.462902</v>
          </cell>
          <cell r="I21">
            <v>64.266930000000002</v>
          </cell>
          <cell r="J21">
            <v>78.176456000000002</v>
          </cell>
          <cell r="K21">
            <v>76.592528999999999</v>
          </cell>
          <cell r="L21">
            <v>58.463051</v>
          </cell>
          <cell r="M21">
            <v>47.290784000000002</v>
          </cell>
          <cell r="N21">
            <v>45.657438999999997</v>
          </cell>
          <cell r="O21">
            <v>40.484099999999998</v>
          </cell>
          <cell r="P21">
            <v>38.089449247640005</v>
          </cell>
        </row>
        <row r="22">
          <cell r="C22" t="str">
            <v>Payroll, property and other taxes</v>
          </cell>
          <cell r="G22">
            <v>3.6505670000000001</v>
          </cell>
          <cell r="H22">
            <v>4.4213760000000004</v>
          </cell>
          <cell r="I22">
            <v>10.257655</v>
          </cell>
          <cell r="J22">
            <v>16.622973999999999</v>
          </cell>
          <cell r="K22">
            <v>33.127776000000004</v>
          </cell>
          <cell r="L22">
            <v>57.288349000000004</v>
          </cell>
          <cell r="M22">
            <v>74.414920999999993</v>
          </cell>
          <cell r="N22">
            <v>81.018560399999998</v>
          </cell>
          <cell r="O22">
            <v>82.113485999999995</v>
          </cell>
          <cell r="P22">
            <v>104.46605100000001</v>
          </cell>
        </row>
        <row r="23">
          <cell r="B23" t="str">
            <v xml:space="preserve">    Nontax revenue</v>
          </cell>
          <cell r="G23">
            <v>27.062266999999999</v>
          </cell>
          <cell r="H23">
            <v>36.693831000000003</v>
          </cell>
          <cell r="I23">
            <v>29.184964000000001</v>
          </cell>
          <cell r="J23">
            <v>39.462023000000002</v>
          </cell>
          <cell r="K23">
            <v>56.731934000000003</v>
          </cell>
          <cell r="L23">
            <v>60.923986999999997</v>
          </cell>
          <cell r="M23">
            <v>88.230056000000005</v>
          </cell>
          <cell r="N23">
            <v>79.824922799999996</v>
          </cell>
          <cell r="O23">
            <v>82.669442000000004</v>
          </cell>
          <cell r="P23">
            <v>95.13675034613</v>
          </cell>
        </row>
        <row r="24">
          <cell r="B24" t="str">
            <v xml:space="preserve">    Capital revenue</v>
          </cell>
          <cell r="G24">
            <v>1.8204979999999999</v>
          </cell>
          <cell r="H24">
            <v>1.4715020000000001</v>
          </cell>
          <cell r="I24">
            <v>1.5476430000000001</v>
          </cell>
          <cell r="J24">
            <v>1.823879</v>
          </cell>
          <cell r="K24">
            <v>1.7382690000000001</v>
          </cell>
          <cell r="L24">
            <v>3.8049059999999999</v>
          </cell>
          <cell r="M24">
            <v>4.4712360000000002</v>
          </cell>
          <cell r="N24">
            <v>6.4298489999999999</v>
          </cell>
          <cell r="O24">
            <v>10.934607</v>
          </cell>
          <cell r="P24">
            <v>6.6947404754958395</v>
          </cell>
        </row>
        <row r="25">
          <cell r="B25" t="str">
            <v xml:space="preserve">    Other revenue</v>
          </cell>
          <cell r="G25">
            <v>0</v>
          </cell>
          <cell r="H25">
            <v>0</v>
          </cell>
          <cell r="I25">
            <v>4.5794000000000001E-2</v>
          </cell>
          <cell r="J25">
            <v>0.57252500000000395</v>
          </cell>
          <cell r="K25">
            <v>1.0594580000000302</v>
          </cell>
          <cell r="L25">
            <v>1.7597149999998889</v>
          </cell>
          <cell r="M25">
            <v>2.4490649999999805</v>
          </cell>
          <cell r="N25">
            <v>4.3323940000000976</v>
          </cell>
          <cell r="O25">
            <v>10.276150000000172</v>
          </cell>
          <cell r="P25">
            <v>21.804153596649819</v>
          </cell>
        </row>
        <row r="27">
          <cell r="B27" t="str">
            <v>TOTAL EXPENDITURE</v>
          </cell>
          <cell r="G27">
            <v>428.52446800000001</v>
          </cell>
          <cell r="H27">
            <v>628.362753</v>
          </cell>
          <cell r="I27">
            <v>803.3546</v>
          </cell>
          <cell r="J27">
            <v>956.46376403643342</v>
          </cell>
          <cell r="K27">
            <v>1082.8661760281511</v>
          </cell>
          <cell r="L27">
            <v>1255.8933610266563</v>
          </cell>
          <cell r="M27">
            <v>1418.925315</v>
          </cell>
          <cell r="N27">
            <v>1613.3136164999999</v>
          </cell>
          <cell r="O27">
            <v>1769.1953280000002</v>
          </cell>
          <cell r="P27">
            <v>1776.827588999103</v>
          </cell>
        </row>
        <row r="28">
          <cell r="B28" t="str">
            <v xml:space="preserve"> Current expenditure</v>
          </cell>
          <cell r="G28">
            <v>194.129727</v>
          </cell>
          <cell r="H28">
            <v>288.79020400000007</v>
          </cell>
          <cell r="I28">
            <v>352.89589599999999</v>
          </cell>
          <cell r="J28">
            <v>421.34788500000002</v>
          </cell>
          <cell r="K28">
            <v>486.94798400000008</v>
          </cell>
          <cell r="L28">
            <v>564.34127499999988</v>
          </cell>
          <cell r="M28">
            <v>641.97773699999993</v>
          </cell>
          <cell r="N28">
            <v>707.92544169999996</v>
          </cell>
          <cell r="O28">
            <v>782.74008500000002</v>
          </cell>
          <cell r="P28">
            <v>789.93752311159312</v>
          </cell>
        </row>
        <row r="29">
          <cell r="C29" t="str">
            <v>Salaries and wages</v>
          </cell>
          <cell r="G29">
            <v>90.055728999999999</v>
          </cell>
          <cell r="H29">
            <v>131.201717</v>
          </cell>
          <cell r="I29">
            <v>153.68315000000001</v>
          </cell>
          <cell r="J29">
            <v>193.68697599999999</v>
          </cell>
          <cell r="K29">
            <v>234.452009</v>
          </cell>
          <cell r="L29">
            <v>284.76898599999998</v>
          </cell>
          <cell r="M29">
            <v>312.605231</v>
          </cell>
          <cell r="N29">
            <v>350.63891899999999</v>
          </cell>
          <cell r="O29">
            <v>375.41611499999999</v>
          </cell>
          <cell r="P29">
            <v>387.21596793630999</v>
          </cell>
        </row>
        <row r="30">
          <cell r="C30" t="str">
            <v>Central and local governments</v>
          </cell>
          <cell r="G30">
            <v>28.203444999999999</v>
          </cell>
          <cell r="H30">
            <v>57.758754000000003</v>
          </cell>
          <cell r="I30">
            <v>61.069495000000003</v>
          </cell>
          <cell r="J30">
            <v>104.147353</v>
          </cell>
          <cell r="K30">
            <v>104.147353</v>
          </cell>
          <cell r="L30">
            <v>104.147353</v>
          </cell>
          <cell r="M30">
            <v>104.147353</v>
          </cell>
          <cell r="N30">
            <v>116.560287</v>
          </cell>
          <cell r="O30">
            <v>126.31165300000001</v>
          </cell>
          <cell r="P30" t="e">
            <v>#REF!</v>
          </cell>
        </row>
        <row r="31">
          <cell r="C31" t="str">
            <v>Other public institutions</v>
          </cell>
          <cell r="G31">
            <v>61.852283999999997</v>
          </cell>
          <cell r="H31">
            <v>73.442963000000006</v>
          </cell>
          <cell r="I31">
            <v>92.613654999999994</v>
          </cell>
          <cell r="J31">
            <v>208.45787799999999</v>
          </cell>
          <cell r="K31">
            <v>208.45787799999999</v>
          </cell>
          <cell r="L31">
            <v>208.45787799999999</v>
          </cell>
          <cell r="M31">
            <v>208.45787799999999</v>
          </cell>
          <cell r="N31">
            <v>234.078632</v>
          </cell>
          <cell r="O31">
            <v>249.10446200000001</v>
          </cell>
          <cell r="P31" t="e">
            <v>#REF!</v>
          </cell>
        </row>
        <row r="32">
          <cell r="C32" t="str">
            <v>Expenditures on goods and services</v>
          </cell>
          <cell r="G32">
            <v>96.976861</v>
          </cell>
          <cell r="H32">
            <v>137.47432800000001</v>
          </cell>
          <cell r="I32">
            <v>171.28947500000001</v>
          </cell>
          <cell r="J32">
            <v>200.83797899999999</v>
          </cell>
          <cell r="K32">
            <v>219.591657</v>
          </cell>
          <cell r="L32">
            <v>243.14981599999999</v>
          </cell>
          <cell r="M32">
            <v>276.93859200000003</v>
          </cell>
          <cell r="N32">
            <v>295.78891599999997</v>
          </cell>
          <cell r="O32">
            <v>333.729624</v>
          </cell>
          <cell r="P32">
            <v>328.90277394587997</v>
          </cell>
        </row>
        <row r="33">
          <cell r="C33" t="str">
            <v>Central and local governments</v>
          </cell>
          <cell r="G33">
            <v>39.248182</v>
          </cell>
          <cell r="H33">
            <v>49.942731000000002</v>
          </cell>
          <cell r="I33">
            <v>62.231974000000001</v>
          </cell>
          <cell r="J33">
            <v>106.07646</v>
          </cell>
          <cell r="K33">
            <v>106.07646</v>
          </cell>
          <cell r="L33">
            <v>106.07646</v>
          </cell>
          <cell r="M33">
            <v>106.07646</v>
          </cell>
          <cell r="N33">
            <v>130.94306599999999</v>
          </cell>
          <cell r="O33">
            <v>147.19872100000001</v>
          </cell>
          <cell r="P33" t="e">
            <v>#REF!</v>
          </cell>
        </row>
        <row r="34">
          <cell r="C34" t="str">
            <v>Other public institutions</v>
          </cell>
          <cell r="G34">
            <v>57.728679</v>
          </cell>
          <cell r="H34">
            <v>87.531597000000005</v>
          </cell>
          <cell r="I34">
            <v>109.057501</v>
          </cell>
          <cell r="J34">
            <v>170.862132</v>
          </cell>
          <cell r="K34">
            <v>170.862132</v>
          </cell>
          <cell r="L34">
            <v>170.862132</v>
          </cell>
          <cell r="M34">
            <v>170.862132</v>
          </cell>
          <cell r="N34">
            <v>164.84585000000001</v>
          </cell>
          <cell r="O34">
            <v>186.530903</v>
          </cell>
          <cell r="P34" t="e">
            <v>#REF!</v>
          </cell>
        </row>
        <row r="35">
          <cell r="C35" t="str">
            <v>Interest Payments</v>
          </cell>
          <cell r="G35">
            <v>5.0294889999999999</v>
          </cell>
          <cell r="H35">
            <v>18.057379999999998</v>
          </cell>
          <cell r="I35">
            <v>26.908200000000001</v>
          </cell>
          <cell r="J35">
            <v>25.597857000000001</v>
          </cell>
          <cell r="K35">
            <v>31.121320000000001</v>
          </cell>
          <cell r="L35">
            <v>34.686349</v>
          </cell>
          <cell r="M35">
            <v>41.720860999999999</v>
          </cell>
          <cell r="N35">
            <v>50.945395700000006</v>
          </cell>
          <cell r="O35">
            <v>61.680346</v>
          </cell>
          <cell r="P35">
            <v>61.205472310403124</v>
          </cell>
        </row>
        <row r="36">
          <cell r="C36" t="str">
            <v>Reserves</v>
          </cell>
          <cell r="G36">
            <v>2.0676480000000002</v>
          </cell>
          <cell r="H36">
            <v>2.0567790000000001</v>
          </cell>
          <cell r="I36">
            <v>1.0150710000000001</v>
          </cell>
          <cell r="J36">
            <v>1.2250730000000001</v>
          </cell>
          <cell r="K36">
            <v>1.7829980000000001</v>
          </cell>
          <cell r="L36">
            <v>1.736124</v>
          </cell>
          <cell r="M36">
            <v>10.713053</v>
          </cell>
          <cell r="N36">
            <v>10.552211</v>
          </cell>
          <cell r="O36">
            <v>11.914</v>
          </cell>
          <cell r="P36">
            <v>12.613308919</v>
          </cell>
        </row>
        <row r="37">
          <cell r="B37" t="str">
            <v>Current transfers (old)</v>
          </cell>
          <cell r="G37">
            <v>319.277669</v>
          </cell>
          <cell r="H37">
            <v>450.60153300000002</v>
          </cell>
          <cell r="I37">
            <v>571.89810999999997</v>
          </cell>
          <cell r="J37">
            <v>1125.120539</v>
          </cell>
          <cell r="K37">
            <v>1125.120539</v>
          </cell>
          <cell r="L37">
            <v>1125.120539</v>
          </cell>
          <cell r="M37">
            <v>1125.120539</v>
          </cell>
          <cell r="N37">
            <v>1125.120539</v>
          </cell>
          <cell r="O37">
            <v>1125.120539</v>
          </cell>
          <cell r="P37">
            <v>1125.120539</v>
          </cell>
        </row>
        <row r="38">
          <cell r="B38" t="str">
            <v xml:space="preserve">Current transfers </v>
          </cell>
          <cell r="G38">
            <v>199.69670600000001</v>
          </cell>
          <cell r="H38">
            <v>289.62697300000002</v>
          </cell>
          <cell r="I38">
            <v>370.22695400000003</v>
          </cell>
          <cell r="J38">
            <v>441.81222303643335</v>
          </cell>
          <cell r="K38">
            <v>488.53927302815106</v>
          </cell>
          <cell r="L38">
            <v>570.3708830266562</v>
          </cell>
          <cell r="M38">
            <v>636.58390700000007</v>
          </cell>
          <cell r="N38">
            <v>737.61875379999992</v>
          </cell>
          <cell r="O38">
            <v>790.75900500000012</v>
          </cell>
          <cell r="P38">
            <v>820.1479111903999</v>
          </cell>
        </row>
        <row r="39">
          <cell r="C39" t="str">
            <v xml:space="preserve">of which:      </v>
          </cell>
          <cell r="D39" t="str">
            <v>Subsidies</v>
          </cell>
          <cell r="G39">
            <v>29.783621</v>
          </cell>
          <cell r="H39">
            <v>37.574637000000003</v>
          </cell>
          <cell r="I39">
            <v>36.153944000000003</v>
          </cell>
          <cell r="J39">
            <v>41.746823999999997</v>
          </cell>
          <cell r="K39">
            <v>34.546824999999998</v>
          </cell>
          <cell r="L39">
            <v>39.960650999999999</v>
          </cell>
          <cell r="M39">
            <v>49.238903000000001</v>
          </cell>
          <cell r="N39">
            <v>63.088216799999998</v>
          </cell>
          <cell r="O39">
            <v>68.317768000000001</v>
          </cell>
          <cell r="P39">
            <v>59.156514227999999</v>
          </cell>
        </row>
        <row r="40">
          <cell r="D40" t="str">
            <v>Transfers to households</v>
          </cell>
          <cell r="G40">
            <v>167.835703</v>
          </cell>
          <cell r="H40">
            <v>246.81121999999999</v>
          </cell>
          <cell r="I40">
            <v>327.36340899999999</v>
          </cell>
          <cell r="J40">
            <v>391.78452600000003</v>
          </cell>
          <cell r="K40">
            <v>444.18384500000002</v>
          </cell>
          <cell r="L40">
            <v>519.10858699999994</v>
          </cell>
          <cell r="M40">
            <v>573.82047</v>
          </cell>
          <cell r="N40">
            <v>648.07120799999996</v>
          </cell>
          <cell r="O40">
            <v>698.30644700000005</v>
          </cell>
          <cell r="P40">
            <v>730.86730211249994</v>
          </cell>
        </row>
        <row r="41">
          <cell r="B41" t="str">
            <v>Capital expenditure</v>
          </cell>
          <cell r="G41">
            <v>26.371621000000001</v>
          </cell>
          <cell r="H41">
            <v>40.418894999999999</v>
          </cell>
          <cell r="I41">
            <v>50.292402000000003</v>
          </cell>
          <cell r="J41">
            <v>57.376116000000003</v>
          </cell>
          <cell r="K41">
            <v>63.642853000000002</v>
          </cell>
          <cell r="L41">
            <v>67.636694000000006</v>
          </cell>
          <cell r="M41">
            <v>82.206108</v>
          </cell>
          <cell r="N41">
            <v>109.47584999999999</v>
          </cell>
          <cell r="O41">
            <v>125.193485</v>
          </cell>
          <cell r="P41">
            <v>107.90885466527</v>
          </cell>
        </row>
        <row r="42">
          <cell r="B42" t="str">
            <v>Capital transfers</v>
          </cell>
          <cell r="G42">
            <v>8.3264139999999998</v>
          </cell>
          <cell r="H42">
            <v>9.526681</v>
          </cell>
          <cell r="I42">
            <v>29.939347999999999</v>
          </cell>
          <cell r="J42">
            <v>35.92754</v>
          </cell>
          <cell r="K42">
            <v>43.736066000000001</v>
          </cell>
          <cell r="L42">
            <v>53.544508999999998</v>
          </cell>
          <cell r="M42">
            <v>58.157563000000003</v>
          </cell>
          <cell r="N42">
            <v>58.293571</v>
          </cell>
          <cell r="O42">
            <v>70.502752999999998</v>
          </cell>
          <cell r="P42">
            <v>58.833300031840004</v>
          </cell>
        </row>
        <row r="44">
          <cell r="B44" t="str">
            <v>GENERAL SURPLUS/DEFICIT (authorities) 1/</v>
          </cell>
          <cell r="G44">
            <v>12.437677000000008</v>
          </cell>
          <cell r="H44">
            <v>12.531864000000041</v>
          </cell>
          <cell r="I44">
            <v>0.20578399999999419</v>
          </cell>
          <cell r="J44">
            <v>1.7221929635666129</v>
          </cell>
          <cell r="K44">
            <v>8.9489729718488888</v>
          </cell>
          <cell r="L44">
            <v>-33.305991026656329</v>
          </cell>
          <cell r="M44">
            <v>-21.0225539999999</v>
          </cell>
          <cell r="N44">
            <v>-23.296653699999979</v>
          </cell>
          <cell r="O44">
            <v>-40.246503000000303</v>
          </cell>
          <cell r="P44">
            <v>-52.45930663177478</v>
          </cell>
        </row>
        <row r="46">
          <cell r="B46" t="str">
            <v>Lending minus repayments</v>
          </cell>
          <cell r="G46">
            <v>-9.2984050000000007</v>
          </cell>
          <cell r="H46">
            <v>-4.0443740000000004</v>
          </cell>
          <cell r="I46">
            <v>-4.1670169999999995</v>
          </cell>
          <cell r="J46">
            <v>2.2682459999999995</v>
          </cell>
          <cell r="K46">
            <v>-2.8513809999999999</v>
          </cell>
          <cell r="L46">
            <v>-0.30382300000000129</v>
          </cell>
          <cell r="M46">
            <v>3.9093270000000011</v>
          </cell>
          <cell r="N46">
            <v>-1.2071950000000022</v>
          </cell>
          <cell r="O46">
            <v>0.14178499999999872</v>
          </cell>
          <cell r="P46">
            <v>5.5221069245899432</v>
          </cell>
        </row>
        <row r="47">
          <cell r="B47" t="str">
            <v>Net Lending</v>
          </cell>
          <cell r="G47">
            <v>9.2984050000000007</v>
          </cell>
          <cell r="H47">
            <v>4.0443740000000004</v>
          </cell>
          <cell r="I47">
            <v>4.1670169999999995</v>
          </cell>
          <cell r="J47">
            <v>6.2872979999999998</v>
          </cell>
          <cell r="K47">
            <v>13.212266</v>
          </cell>
          <cell r="L47">
            <v>16.085260000000002</v>
          </cell>
          <cell r="M47">
            <v>9.6909949999999991</v>
          </cell>
          <cell r="N47">
            <v>10.594877400000003</v>
          </cell>
          <cell r="O47">
            <v>3.3582150000000013</v>
          </cell>
          <cell r="P47">
            <v>-1.7670459758699435</v>
          </cell>
        </row>
        <row r="48">
          <cell r="B48" t="str">
            <v>Revenues from privatization  2/</v>
          </cell>
          <cell r="G48">
            <v>0</v>
          </cell>
          <cell r="H48">
            <v>0</v>
          </cell>
          <cell r="I48">
            <v>0</v>
          </cell>
          <cell r="J48">
            <v>8.5555439999999994</v>
          </cell>
          <cell r="K48">
            <v>10.360885</v>
          </cell>
          <cell r="L48">
            <v>15.781437</v>
          </cell>
          <cell r="M48">
            <v>13.600322</v>
          </cell>
          <cell r="N48">
            <v>9.387682400000001</v>
          </cell>
          <cell r="O48">
            <v>3.5</v>
          </cell>
          <cell r="P48">
            <v>3.7550609487199997</v>
          </cell>
        </row>
        <row r="50">
          <cell r="B50" t="str">
            <v>OVERALL SURPLUS/DEFICIT (authorities)</v>
          </cell>
          <cell r="G50">
            <v>3.1392720000000072</v>
          </cell>
          <cell r="H50">
            <v>8.4874900000000402</v>
          </cell>
          <cell r="I50">
            <v>-3.9612330000000053</v>
          </cell>
          <cell r="J50">
            <v>3.9904389635666124</v>
          </cell>
          <cell r="K50">
            <v>6.0975919718488889</v>
          </cell>
          <cell r="L50">
            <v>-33.609814026656338</v>
          </cell>
          <cell r="M50">
            <v>-17.113226999999902</v>
          </cell>
          <cell r="N50">
            <v>-24.503848699999978</v>
          </cell>
          <cell r="O50">
            <v>-40.104718000000304</v>
          </cell>
          <cell r="P50">
            <v>-46.937199707184838</v>
          </cell>
        </row>
        <row r="52">
          <cell r="B52" t="str">
            <v>FINANCING (NET) 3/</v>
          </cell>
          <cell r="G52">
            <v>-3.1392720000000001</v>
          </cell>
          <cell r="H52">
            <v>-8.4874900000000011</v>
          </cell>
          <cell r="I52">
            <v>3.961233</v>
          </cell>
          <cell r="J52">
            <v>-3.9904389635666435</v>
          </cell>
          <cell r="K52">
            <v>-6.0975919718488125</v>
          </cell>
          <cell r="L52">
            <v>33.609814026656224</v>
          </cell>
          <cell r="M52">
            <v>17.113226999999913</v>
          </cell>
          <cell r="N52">
            <v>24.503848700000027</v>
          </cell>
          <cell r="O52">
            <v>40.104718000000332</v>
          </cell>
          <cell r="P52">
            <v>46.937199707184924</v>
          </cell>
        </row>
        <row r="53">
          <cell r="B53" t="str">
            <v>Total borrowing</v>
          </cell>
          <cell r="G53">
            <v>-2.1650520000000002</v>
          </cell>
          <cell r="H53">
            <v>5.9036829999999991</v>
          </cell>
          <cell r="I53">
            <v>-1.9670079999999999</v>
          </cell>
          <cell r="J53">
            <v>-5.4795459999999983</v>
          </cell>
          <cell r="K53">
            <v>11.167202000000001</v>
          </cell>
          <cell r="L53">
            <v>31.954277999999999</v>
          </cell>
          <cell r="M53">
            <v>35.658591999999999</v>
          </cell>
          <cell r="N53">
            <v>43.094978999999995</v>
          </cell>
          <cell r="O53">
            <v>38.571850000000012</v>
          </cell>
          <cell r="P53">
            <v>55.714709251721672</v>
          </cell>
        </row>
        <row r="54">
          <cell r="C54" t="str">
            <v>Foreign borrowing (net)</v>
          </cell>
          <cell r="G54">
            <v>0.84380000000000033</v>
          </cell>
          <cell r="H54">
            <v>8.4752549999999989</v>
          </cell>
          <cell r="I54">
            <v>5.5618669999999995</v>
          </cell>
          <cell r="J54">
            <v>6.2749730000000001</v>
          </cell>
          <cell r="K54">
            <v>23.100342000000001</v>
          </cell>
          <cell r="L54">
            <v>20.098545999999999</v>
          </cell>
          <cell r="M54">
            <v>11.317893</v>
          </cell>
          <cell r="N54">
            <v>61.370336000000002</v>
          </cell>
          <cell r="O54">
            <v>-14.300572000000001</v>
          </cell>
          <cell r="P54">
            <v>69.847129641570007</v>
          </cell>
        </row>
        <row r="55">
          <cell r="C55" t="str">
            <v>Domestic borrowing (net)</v>
          </cell>
          <cell r="G55">
            <v>-3.0088520000000005</v>
          </cell>
          <cell r="H55">
            <v>-2.5715719999999997</v>
          </cell>
          <cell r="I55">
            <v>-7.5288749999999993</v>
          </cell>
          <cell r="J55">
            <v>-11.754518999999998</v>
          </cell>
          <cell r="K55">
            <v>-11.93314</v>
          </cell>
          <cell r="L55">
            <v>11.855732</v>
          </cell>
          <cell r="M55">
            <v>24.340699000000001</v>
          </cell>
          <cell r="N55">
            <v>-18.275357000000007</v>
          </cell>
          <cell r="O55">
            <v>52.872422000000014</v>
          </cell>
          <cell r="P55">
            <v>-14.132420389848335</v>
          </cell>
        </row>
        <row r="56">
          <cell r="B56" t="str">
            <v>Changes in cash deposits (increase = +)</v>
          </cell>
          <cell r="G56">
            <v>0.97421999999999997</v>
          </cell>
          <cell r="H56">
            <v>14.391173</v>
          </cell>
          <cell r="I56">
            <v>-5.9282409999999999</v>
          </cell>
          <cell r="J56">
            <v>-1.4891070364333547</v>
          </cell>
          <cell r="K56">
            <v>17.264793971848814</v>
          </cell>
          <cell r="L56">
            <v>-1.6555360266562289</v>
          </cell>
          <cell r="M56">
            <v>18.545365000000086</v>
          </cell>
          <cell r="N56">
            <v>18.591130299999968</v>
          </cell>
          <cell r="O56">
            <v>-1.5328680000003203</v>
          </cell>
          <cell r="P56">
            <v>8.7775095445367484</v>
          </cell>
        </row>
        <row r="58">
          <cell r="B58" t="str">
            <v>Memorandum items</v>
          </cell>
        </row>
        <row r="59">
          <cell r="B59" t="str">
            <v>Surplus/Deficit (priv. receipts as financing)</v>
          </cell>
          <cell r="G59">
            <v>3.1392720000000072</v>
          </cell>
          <cell r="H59">
            <v>8.4874900000000402</v>
          </cell>
          <cell r="I59">
            <v>-3.9612330000000053</v>
          </cell>
          <cell r="J59">
            <v>-4.5651050364333869</v>
          </cell>
          <cell r="K59">
            <v>-4.2632930281511108</v>
          </cell>
          <cell r="L59">
            <v>-49.391251026656334</v>
          </cell>
          <cell r="M59">
            <v>-30.713548999999901</v>
          </cell>
          <cell r="N59">
            <v>-33.89153109999998</v>
          </cell>
          <cell r="O59">
            <v>-43.604718000000304</v>
          </cell>
          <cell r="P59">
            <v>-50.692260655904839</v>
          </cell>
        </row>
        <row r="63">
          <cell r="A63" t="str">
            <v>Table 5.  Slovenia: Summary of General Government Operations (percent of GDP)</v>
          </cell>
        </row>
        <row r="66">
          <cell r="G66">
            <v>1992</v>
          </cell>
          <cell r="H66">
            <v>1993</v>
          </cell>
          <cell r="I66">
            <v>1994</v>
          </cell>
          <cell r="J66">
            <v>1995</v>
          </cell>
          <cell r="K66">
            <v>1996</v>
          </cell>
          <cell r="L66">
            <v>1997</v>
          </cell>
          <cell r="M66">
            <v>1998</v>
          </cell>
          <cell r="O66">
            <v>2000</v>
          </cell>
        </row>
        <row r="67">
          <cell r="N67" t="str">
            <v>Outturn</v>
          </cell>
          <cell r="O67" t="str">
            <v>Budget</v>
          </cell>
          <cell r="P67" t="str">
            <v xml:space="preserve"> MoF estimate</v>
          </cell>
        </row>
        <row r="68">
          <cell r="P68" t="str">
            <v>Dec</v>
          </cell>
        </row>
        <row r="70">
          <cell r="L70" t="str">
            <v>(percent of GDP)</v>
          </cell>
        </row>
        <row r="72">
          <cell r="B72" t="str">
            <v>TOTAL REVENUE</v>
          </cell>
          <cell r="G72">
            <v>43.31800651299406</v>
          </cell>
          <cell r="H72">
            <v>44.658689285378323</v>
          </cell>
          <cell r="I72">
            <v>43.365444412484209</v>
          </cell>
          <cell r="J72">
            <v>43.133201573020955</v>
          </cell>
          <cell r="K72">
            <v>42.726337224227592</v>
          </cell>
          <cell r="L72">
            <v>42.052661992648098</v>
          </cell>
          <cell r="M72">
            <v>42.962806957262565</v>
          </cell>
          <cell r="N72">
            <v>43.712563621033155</v>
          </cell>
          <cell r="O72">
            <v>43.682385674583124</v>
          </cell>
          <cell r="P72">
            <v>41.490183327929408</v>
          </cell>
        </row>
        <row r="73">
          <cell r="B73" t="str">
            <v xml:space="preserve">    Tax revenue</v>
          </cell>
          <cell r="G73">
            <v>40.480702185242123</v>
          </cell>
          <cell r="H73">
            <v>41.999260258031697</v>
          </cell>
          <cell r="I73">
            <v>41.704437891696529</v>
          </cell>
          <cell r="J73">
            <v>41.248924355085705</v>
          </cell>
          <cell r="K73">
            <v>40.396744735004901</v>
          </cell>
          <cell r="L73">
            <v>39.765690094201553</v>
          </cell>
          <cell r="M73">
            <v>40.03847878955704</v>
          </cell>
          <cell r="N73">
            <v>41.222151668881132</v>
          </cell>
          <cell r="O73">
            <v>41.057822789287513</v>
          </cell>
          <cell r="P73">
            <v>38.515374752966174</v>
          </cell>
        </row>
        <row r="74">
          <cell r="C74" t="str">
            <v>Taxes on Income and Profits</v>
          </cell>
          <cell r="G74">
            <v>7.3893619132288437</v>
          </cell>
          <cell r="H74">
            <v>7.3005398945714397</v>
          </cell>
          <cell r="I74">
            <v>7.5999228277217927</v>
          </cell>
          <cell r="J74">
            <v>7.2191179846749272</v>
          </cell>
          <cell r="K74">
            <v>7.7065333055747738</v>
          </cell>
          <cell r="L74">
            <v>7.8294454570376342</v>
          </cell>
          <cell r="M74">
            <v>7.7736629508527235</v>
          </cell>
          <cell r="N74">
            <v>7.5277735944292639</v>
          </cell>
          <cell r="O74">
            <v>7.7725151591712978</v>
          </cell>
          <cell r="P74">
            <v>7.4932861707537795</v>
          </cell>
        </row>
        <row r="75">
          <cell r="C75" t="str">
            <v>Social Security Contributions</v>
          </cell>
          <cell r="G75">
            <v>18.626506019362157</v>
          </cell>
          <cell r="H75">
            <v>19.150104069765415</v>
          </cell>
          <cell r="I75">
            <v>17.129942466177766</v>
          </cell>
          <cell r="J75">
            <v>16.340611121164567</v>
          </cell>
          <cell r="K75">
            <v>14.721331722084646</v>
          </cell>
          <cell r="L75">
            <v>13.780249353604765</v>
          </cell>
          <cell r="M75">
            <v>13.780943225219142</v>
          </cell>
          <cell r="N75">
            <v>13.646172950899219</v>
          </cell>
          <cell r="O75">
            <v>13.567058185952499</v>
          </cell>
          <cell r="P75">
            <v>13.295527624458034</v>
          </cell>
        </row>
        <row r="76">
          <cell r="C76" t="str">
            <v xml:space="preserve">of which: </v>
          </cell>
          <cell r="D76" t="str">
            <v>Pension fund</v>
          </cell>
          <cell r="G76">
            <v>12.151400097252854</v>
          </cell>
          <cell r="H76">
            <v>13.435765576494935</v>
          </cell>
          <cell r="I76">
            <v>12.855498416888963</v>
          </cell>
          <cell r="J76">
            <v>12.720064885314056</v>
          </cell>
          <cell r="K76">
            <v>10.863832723897302</v>
          </cell>
          <cell r="L76">
            <v>9.9506865014926333</v>
          </cell>
          <cell r="M76">
            <v>9.9514251090510619</v>
          </cell>
          <cell r="N76">
            <v>9.8490318320289809</v>
          </cell>
          <cell r="O76">
            <v>9.8426769327943404</v>
          </cell>
          <cell r="P76">
            <v>9.6115006341250027</v>
          </cell>
        </row>
        <row r="77">
          <cell r="D77" t="str">
            <v>Health fund</v>
          </cell>
          <cell r="G77">
            <v>6.5577893149568007</v>
          </cell>
          <cell r="H77">
            <v>5.9905441800020203</v>
          </cell>
          <cell r="I77">
            <v>5.1869484947897924</v>
          </cell>
          <cell r="J77">
            <v>5.1321445195002546</v>
          </cell>
          <cell r="K77">
            <v>5.3877014582635461</v>
          </cell>
          <cell r="L77">
            <v>5.2987909304823733</v>
          </cell>
          <cell r="M77">
            <v>5.2878248212601395</v>
          </cell>
          <cell r="N77">
            <v>5.2325815677357435</v>
          </cell>
          <cell r="O77">
            <v>5.2117694290045478</v>
          </cell>
          <cell r="P77">
            <v>5.130635195408308</v>
          </cell>
        </row>
        <row r="78">
          <cell r="C78" t="str">
            <v>Domestic taxes on goods and services</v>
          </cell>
          <cell r="G78">
            <v>10.917503352276354</v>
          </cell>
          <cell r="H78">
            <v>11.654499318860424</v>
          </cell>
          <cell r="I78">
            <v>12.952732033565084</v>
          </cell>
          <cell r="J78">
            <v>13.421753325968796</v>
          </cell>
          <cell r="K78">
            <v>13.675161346624048</v>
          </cell>
          <cell r="L78">
            <v>14.174558358216297</v>
          </cell>
          <cell r="M78">
            <v>14.743398772678058</v>
          </cell>
          <cell r="N78">
            <v>16.535541536526956</v>
          </cell>
          <cell r="O78">
            <v>16.056042496210207</v>
          </cell>
          <cell r="P78">
            <v>14.518537497083372</v>
          </cell>
        </row>
        <row r="79">
          <cell r="C79" t="str">
            <v>Taxes on international trade</v>
          </cell>
          <cell r="G79">
            <v>3.1887167044053575</v>
          </cell>
          <cell r="H79">
            <v>3.586027545214777</v>
          </cell>
          <cell r="I79">
            <v>3.468269511499479</v>
          </cell>
          <cell r="J79">
            <v>3.5191507559449686</v>
          </cell>
          <cell r="K79">
            <v>2.9973189380159728</v>
          </cell>
          <cell r="L79">
            <v>2.0109212503658922</v>
          </cell>
          <cell r="M79">
            <v>1.4534235717484223</v>
          </cell>
          <cell r="N79">
            <v>1.255209066163895</v>
          </cell>
          <cell r="O79">
            <v>1.0228423446184942</v>
          </cell>
          <cell r="P79">
            <v>0.91647373029551016</v>
          </cell>
        </row>
        <row r="80">
          <cell r="C80" t="str">
            <v>Payroll, property and other taxes</v>
          </cell>
          <cell r="G80">
            <v>0.35861419596940958</v>
          </cell>
          <cell r="H80">
            <v>0.30808942961964192</v>
          </cell>
          <cell r="I80">
            <v>0.55357105273241136</v>
          </cell>
          <cell r="J80">
            <v>0.74829116733244549</v>
          </cell>
          <cell r="K80">
            <v>1.296399422705458</v>
          </cell>
          <cell r="L80">
            <v>1.970515674976963</v>
          </cell>
          <cell r="M80">
            <v>2.2870502690586956</v>
          </cell>
          <cell r="N80">
            <v>2.2273529520923661</v>
          </cell>
          <cell r="O80">
            <v>2.0746206670035372</v>
          </cell>
          <cell r="P80">
            <v>2.5135672303044134</v>
          </cell>
        </row>
        <row r="81">
          <cell r="B81" t="str">
            <v xml:space="preserve">    Nontax revenue</v>
          </cell>
          <cell r="G81">
            <v>2.6584673343386065</v>
          </cell>
          <cell r="H81">
            <v>2.5568921221243195</v>
          </cell>
          <cell r="I81">
            <v>1.5750140987815953</v>
          </cell>
          <cell r="J81">
            <v>1.7764019396270374</v>
          </cell>
          <cell r="K81">
            <v>2.2201081801133928</v>
          </cell>
          <cell r="L81">
            <v>2.0955687056995256</v>
          </cell>
          <cell r="M81">
            <v>2.7116413026073602</v>
          </cell>
          <cell r="N81">
            <v>2.1945376043626319</v>
          </cell>
          <cell r="O81">
            <v>2.0886670540677112</v>
          </cell>
          <cell r="P81">
            <v>2.2890940719840591</v>
          </cell>
        </row>
        <row r="82">
          <cell r="B82" t="str">
            <v xml:space="preserve">    Capital revenue</v>
          </cell>
          <cell r="G82">
            <v>0.17883699341332951</v>
          </cell>
          <cell r="H82">
            <v>0.10253690522230235</v>
          </cell>
          <cell r="I82">
            <v>8.3521074238112641E-2</v>
          </cell>
          <cell r="J82">
            <v>8.2102790149532409E-2</v>
          </cell>
          <cell r="K82">
            <v>6.80242141249323E-2</v>
          </cell>
          <cell r="L82">
            <v>0.13087524855732699</v>
          </cell>
          <cell r="M82">
            <v>0.13741789092035625</v>
          </cell>
          <cell r="N82">
            <v>0.17676866980788947</v>
          </cell>
          <cell r="O82">
            <v>0.27626596766043454</v>
          </cell>
          <cell r="P82">
            <v>0.16108276433842539</v>
          </cell>
        </row>
        <row r="83">
          <cell r="B83" t="str">
            <v xml:space="preserve">    Other revenue</v>
          </cell>
          <cell r="G83">
            <v>0</v>
          </cell>
          <cell r="H83">
            <v>0</v>
          </cell>
          <cell r="I83">
            <v>2.4713477679672445E-3</v>
          </cell>
          <cell r="J83">
            <v>2.5772488158677942E-2</v>
          </cell>
          <cell r="K83">
            <v>4.1460094984363517E-2</v>
          </cell>
          <cell r="L83">
            <v>6.0527944189696717E-2</v>
          </cell>
          <cell r="M83">
            <v>7.5268974177802206E-2</v>
          </cell>
          <cell r="N83">
            <v>0.1191056779815045</v>
          </cell>
          <cell r="O83">
            <v>0.25962986356746265</v>
          </cell>
          <cell r="P83">
            <v>0.52463173864074841</v>
          </cell>
        </row>
        <row r="85">
          <cell r="B85" t="str">
            <v>TOTAL EXPENDITURE</v>
          </cell>
          <cell r="G85">
            <v>42.096188768769068</v>
          </cell>
          <cell r="H85">
            <v>43.785446468700677</v>
          </cell>
          <cell r="I85">
            <v>43.354338943883882</v>
          </cell>
          <cell r="J85">
            <v>43.055676228694537</v>
          </cell>
          <cell r="K85">
            <v>42.376134319133335</v>
          </cell>
          <cell r="L85">
            <v>43.198269756430378</v>
          </cell>
          <cell r="M85">
            <v>43.608909071407126</v>
          </cell>
          <cell r="N85">
            <v>44.353032547367825</v>
          </cell>
          <cell r="O85">
            <v>44.699225063163226</v>
          </cell>
          <cell r="P85">
            <v>42.752411514138153</v>
          </cell>
        </row>
        <row r="86">
          <cell r="B86" t="str">
            <v xml:space="preserve"> Current expenditure</v>
          </cell>
          <cell r="G86">
            <v>19.070373441130098</v>
          </cell>
          <cell r="H86">
            <v>20.12342067946722</v>
          </cell>
          <cell r="I86">
            <v>19.044601583272936</v>
          </cell>
          <cell r="J86">
            <v>18.967177637389497</v>
          </cell>
          <cell r="K86">
            <v>19.055884866680653</v>
          </cell>
          <cell r="L86">
            <v>19.411334902040632</v>
          </cell>
          <cell r="M86">
            <v>19.730389233841191</v>
          </cell>
          <cell r="N86">
            <v>19.462204890421468</v>
          </cell>
          <cell r="O86">
            <v>19.776151718039415</v>
          </cell>
          <cell r="P86">
            <v>19.006759163138419</v>
          </cell>
        </row>
        <row r="87">
          <cell r="C87" t="str">
            <v>Salaries and wages</v>
          </cell>
          <cell r="G87">
            <v>8.8466429592373004</v>
          </cell>
          <cell r="H87">
            <v>9.1423715503154845</v>
          </cell>
          <cell r="I87">
            <v>8.2937614038231029</v>
          </cell>
          <cell r="J87">
            <v>8.7189123539585225</v>
          </cell>
          <cell r="K87">
            <v>9.1748824044129851</v>
          </cell>
          <cell r="L87">
            <v>9.7950414081630335</v>
          </cell>
          <cell r="M87">
            <v>9.607533920081778</v>
          </cell>
          <cell r="N87">
            <v>9.6397248667124682</v>
          </cell>
          <cell r="O87">
            <v>9.4849953259221831</v>
          </cell>
          <cell r="P87">
            <v>9.3168389035334851</v>
          </cell>
        </row>
        <row r="88">
          <cell r="C88" t="str">
            <v>Central and local governments</v>
          </cell>
          <cell r="G88">
            <v>2.7705711885968576</v>
          </cell>
          <cell r="H88">
            <v>4.0247338329518252</v>
          </cell>
          <cell r="I88">
            <v>3.2957147259277808</v>
          </cell>
          <cell r="J88">
            <v>4.6882431718267901</v>
          </cell>
          <cell r="K88">
            <v>4.0756303201730635</v>
          </cell>
          <cell r="L88">
            <v>3.5822989347076319</v>
          </cell>
          <cell r="M88">
            <v>3.2008396770373642</v>
          </cell>
          <cell r="N88">
            <v>3.2044620154245971</v>
          </cell>
          <cell r="O88">
            <v>3.1912999747347146</v>
          </cell>
          <cell r="P88" t="e">
            <v>#REF!</v>
          </cell>
        </row>
        <row r="89">
          <cell r="C89" t="str">
            <v>Other public institutions</v>
          </cell>
          <cell r="G89">
            <v>6.0760717706404437</v>
          </cell>
          <cell r="H89">
            <v>5.1176377173636594</v>
          </cell>
          <cell r="I89">
            <v>4.9980466778953225</v>
          </cell>
          <cell r="J89">
            <v>9.383831609690569</v>
          </cell>
          <cell r="K89">
            <v>8.1576461002877068</v>
          </cell>
          <cell r="L89">
            <v>7.1702104065075325</v>
          </cell>
          <cell r="M89">
            <v>6.4066942430444129</v>
          </cell>
          <cell r="N89">
            <v>6.4352628512878702</v>
          </cell>
          <cell r="O89">
            <v>6.2936953511874689</v>
          </cell>
          <cell r="P89" t="e">
            <v>#REF!</v>
          </cell>
        </row>
        <row r="90">
          <cell r="C90" t="str">
            <v>Expenditures on goods and services</v>
          </cell>
          <cell r="G90">
            <v>9.5265417769766145</v>
          </cell>
          <cell r="H90">
            <v>9.5794583633836101</v>
          </cell>
          <cell r="I90">
            <v>9.2439153975964352</v>
          </cell>
          <cell r="J90">
            <v>9.0408181923763564</v>
          </cell>
          <cell r="K90">
            <v>8.593347690039165</v>
          </cell>
          <cell r="L90">
            <v>8.3634898222632366</v>
          </cell>
          <cell r="M90">
            <v>8.5113640226311134</v>
          </cell>
          <cell r="N90">
            <v>8.131794887444098</v>
          </cell>
          <cell r="O90">
            <v>8.4317742294087914</v>
          </cell>
          <cell r="P90">
            <v>7.9137597969179865</v>
          </cell>
        </row>
        <row r="91">
          <cell r="C91" t="str">
            <v>Central and local governments</v>
          </cell>
          <cell r="G91">
            <v>3.8555531869956234</v>
          </cell>
          <cell r="H91">
            <v>3.4800992965622486</v>
          </cell>
          <cell r="I91">
            <v>3.3584497978140275</v>
          </cell>
          <cell r="J91">
            <v>4.7750828509924546</v>
          </cell>
          <cell r="K91">
            <v>4.1511226563062538</v>
          </cell>
          <cell r="L91">
            <v>3.6486533618915566</v>
          </cell>
          <cell r="M91">
            <v>3.260128387206028</v>
          </cell>
          <cell r="N91">
            <v>3.5998717228642034</v>
          </cell>
          <cell r="O91">
            <v>3.7190177109651343</v>
          </cell>
          <cell r="P91" t="e">
            <v>#REF!</v>
          </cell>
        </row>
        <row r="92">
          <cell r="C92" t="str">
            <v>Other public institutions</v>
          </cell>
          <cell r="G92">
            <v>5.6709885899809915</v>
          </cell>
          <cell r="H92">
            <v>6.0993590668213606</v>
          </cell>
          <cell r="I92">
            <v>5.8854655997824068</v>
          </cell>
          <cell r="J92">
            <v>7.6914410265690343</v>
          </cell>
          <cell r="K92">
            <v>6.6864002366782405</v>
          </cell>
          <cell r="L92">
            <v>5.8770503120273716</v>
          </cell>
          <cell r="M92">
            <v>5.2512356354250844</v>
          </cell>
          <cell r="N92">
            <v>4.5319231645798954</v>
          </cell>
          <cell r="O92">
            <v>4.7127565184436584</v>
          </cell>
          <cell r="P92" t="e">
            <v>#REF!</v>
          </cell>
        </row>
        <row r="93">
          <cell r="C93" t="str">
            <v>Interest Payments</v>
          </cell>
          <cell r="G93">
            <v>0.49407288069825583</v>
          </cell>
          <cell r="H93">
            <v>1.2582707068173187</v>
          </cell>
          <cell r="I93">
            <v>1.4521448226845484</v>
          </cell>
          <cell r="J93">
            <v>1.1522998409152905</v>
          </cell>
          <cell r="K93">
            <v>1.2178801644225019</v>
          </cell>
          <cell r="L93">
            <v>1.1930871740119706</v>
          </cell>
          <cell r="M93">
            <v>1.2822388990429816</v>
          </cell>
          <cell r="N93">
            <v>1.4005849640832271</v>
          </cell>
          <cell r="O93">
            <v>1.5583715512885297</v>
          </cell>
          <cell r="P93">
            <v>1.4726704804294117</v>
          </cell>
        </row>
        <row r="94">
          <cell r="C94" t="str">
            <v>Reserves</v>
          </cell>
          <cell r="G94">
            <v>0.20311582421792496</v>
          </cell>
          <cell r="H94">
            <v>0.14332005895080119</v>
          </cell>
          <cell r="I94">
            <v>5.4779959168849167E-2</v>
          </cell>
          <cell r="J94">
            <v>5.5147250139322902E-2</v>
          </cell>
          <cell r="K94">
            <v>6.9774607805998978E-2</v>
          </cell>
          <cell r="L94">
            <v>5.9716497602395641E-2</v>
          </cell>
          <cell r="M94">
            <v>0.32925239208531937</v>
          </cell>
          <cell r="N94">
            <v>0.29010017218167627</v>
          </cell>
          <cell r="O94">
            <v>0.30101061141990904</v>
          </cell>
          <cell r="P94">
            <v>0.30348998225753532</v>
          </cell>
        </row>
        <row r="95">
          <cell r="B95" t="str">
            <v>Current transfers (old)</v>
          </cell>
          <cell r="G95">
            <v>31.364307122543504</v>
          </cell>
          <cell r="H95">
            <v>31.398725032140728</v>
          </cell>
          <cell r="I95">
            <v>30.863412622902249</v>
          </cell>
          <cell r="J95">
            <v>50.647842047880253</v>
          </cell>
          <cell r="K95">
            <v>44.02968727009182</v>
          </cell>
          <cell r="L95">
            <v>38.700149280581108</v>
          </cell>
          <cell r="M95">
            <v>34.579183809701483</v>
          </cell>
          <cell r="N95">
            <v>30.931684562509265</v>
          </cell>
          <cell r="O95">
            <v>28.426491637190498</v>
          </cell>
          <cell r="P95">
            <v>27.071628437192853</v>
          </cell>
        </row>
        <row r="96">
          <cell r="B96" t="str">
            <v xml:space="preserve">Current transfers </v>
          </cell>
          <cell r="G96">
            <v>19.617246761922068</v>
          </cell>
          <cell r="H96">
            <v>20.181728247955711</v>
          </cell>
          <cell r="I96">
            <v>19.979900345224522</v>
          </cell>
          <cell r="J96">
            <v>19.88838965384145</v>
          </cell>
          <cell r="K96">
            <v>19.118157268469787</v>
          </cell>
          <cell r="L96">
            <v>19.618731996526513</v>
          </cell>
          <cell r="M96">
            <v>19.564616561009128</v>
          </cell>
          <cell r="N96">
            <v>20.278530014403</v>
          </cell>
          <cell r="O96">
            <v>19.978752021222842</v>
          </cell>
          <cell r="P96">
            <v>19.733654080317471</v>
          </cell>
        </row>
        <row r="97">
          <cell r="C97" t="str">
            <v xml:space="preserve">of which:      </v>
          </cell>
          <cell r="D97" t="str">
            <v>Subsidies</v>
          </cell>
          <cell r="G97">
            <v>2.925800101182261</v>
          </cell>
          <cell r="H97">
            <v>2.6182682679543863</v>
          </cell>
          <cell r="I97">
            <v>1.951106450792959</v>
          </cell>
          <cell r="J97">
            <v>1.8792533552288624</v>
          </cell>
          <cell r="K97">
            <v>1.3519315026250622</v>
          </cell>
          <cell r="L97">
            <v>1.3745044245869931</v>
          </cell>
          <cell r="M97">
            <v>1.5132965921485695</v>
          </cell>
          <cell r="N97">
            <v>1.7344140063456768</v>
          </cell>
          <cell r="O97">
            <v>1.7260679130874181</v>
          </cell>
          <cell r="P97">
            <v>1.4233703121652179</v>
          </cell>
        </row>
        <row r="98">
          <cell r="D98" t="str">
            <v>Transfers to households</v>
          </cell>
          <cell r="G98">
            <v>16.487374615040792</v>
          </cell>
          <cell r="H98">
            <v>17.198249593232504</v>
          </cell>
          <cell r="I98">
            <v>17.66669935245443</v>
          </cell>
          <cell r="J98">
            <v>17.636368817236246</v>
          </cell>
          <cell r="K98">
            <v>17.382382693999457</v>
          </cell>
          <cell r="L98">
            <v>17.855491134831663</v>
          </cell>
          <cell r="M98">
            <v>17.63566019649322</v>
          </cell>
          <cell r="N98">
            <v>17.816699175820776</v>
          </cell>
          <cell r="O98">
            <v>17.642911748357758</v>
          </cell>
          <cell r="P98">
            <v>17.58546516026508</v>
          </cell>
        </row>
        <row r="99">
          <cell r="B99" t="str">
            <v>Capital expenditure</v>
          </cell>
          <cell r="G99">
            <v>2.5906215832567918</v>
          </cell>
          <cell r="H99">
            <v>2.816461279566858</v>
          </cell>
          <cell r="I99">
            <v>2.7141113558197882</v>
          </cell>
          <cell r="J99">
            <v>2.5828134495452981</v>
          </cell>
          <cell r="K99">
            <v>2.4905552937972146</v>
          </cell>
          <cell r="L99">
            <v>2.3264619779952169</v>
          </cell>
          <cell r="M99">
            <v>2.5265027348435698</v>
          </cell>
          <cell r="N99">
            <v>3.009697487544114</v>
          </cell>
          <cell r="O99">
            <v>3.1630491409802932</v>
          </cell>
          <cell r="P99">
            <v>2.5964048449223389</v>
          </cell>
        </row>
        <row r="100">
          <cell r="B100" t="str">
            <v>Capital transfers</v>
          </cell>
          <cell r="G100">
            <v>0.81794698246010422</v>
          </cell>
          <cell r="H100">
            <v>0.66383626171089716</v>
          </cell>
          <cell r="I100">
            <v>1.6157256595666372</v>
          </cell>
          <cell r="J100">
            <v>1.6172954879182948</v>
          </cell>
          <cell r="K100">
            <v>1.7115368901856796</v>
          </cell>
          <cell r="L100">
            <v>1.8417408798679999</v>
          </cell>
          <cell r="M100">
            <v>1.7874005417132415</v>
          </cell>
          <cell r="N100">
            <v>1.6026001549992479</v>
          </cell>
          <cell r="O100">
            <v>1.7812721829206668</v>
          </cell>
          <cell r="P100">
            <v>1.415593425759921</v>
          </cell>
        </row>
        <row r="102">
          <cell r="B102" t="str">
            <v>GENERAL SURPLUS/DEFICIT (authorities) 1/</v>
          </cell>
          <cell r="G102">
            <v>1.2218177442249987</v>
          </cell>
          <cell r="H102">
            <v>0.87324281667764436</v>
          </cell>
          <cell r="I102">
            <v>1.1105468600326617E-2</v>
          </cell>
          <cell r="J102">
            <v>7.7525344326411422E-2</v>
          </cell>
          <cell r="K102">
            <v>0.35020290509425211</v>
          </cell>
          <cell r="L102">
            <v>-1.1456077637822721</v>
          </cell>
          <cell r="M102">
            <v>-0.6461021141445642</v>
          </cell>
          <cell r="N102">
            <v>-0.64046892633466868</v>
          </cell>
          <cell r="O102">
            <v>-1.0168393885800986</v>
          </cell>
          <cell r="P102">
            <v>-1.2622281862087432</v>
          </cell>
        </row>
        <row r="104">
          <cell r="B104" t="str">
            <v>Lending minus repayments</v>
          </cell>
          <cell r="G104">
            <v>-0.91343071716611079</v>
          </cell>
          <cell r="H104">
            <v>-0.28181925238398853</v>
          </cell>
          <cell r="I104">
            <v>-0.22487985679415559</v>
          </cell>
          <cell r="J104">
            <v>0.10210618431678649</v>
          </cell>
          <cell r="K104">
            <v>-0.11158396755379263</v>
          </cell>
          <cell r="L104">
            <v>-1.045043179580072E-2</v>
          </cell>
          <cell r="M104">
            <v>0.12014831497554673</v>
          </cell>
          <cell r="N104">
            <v>-3.3188066212555774E-2</v>
          </cell>
          <cell r="O104">
            <v>3.582238504295066E-3</v>
          </cell>
          <cell r="P104">
            <v>0.13286792096588743</v>
          </cell>
        </row>
        <row r="105">
          <cell r="B105" t="str">
            <v>Net Lending</v>
          </cell>
          <cell r="G105">
            <v>0.91343071716611079</v>
          </cell>
          <cell r="H105">
            <v>0.28181925238398853</v>
          </cell>
          <cell r="I105">
            <v>0.22487985679415559</v>
          </cell>
          <cell r="J105">
            <v>0.28302574255286383</v>
          </cell>
          <cell r="K105">
            <v>0.51703965925847073</v>
          </cell>
          <cell r="L105">
            <v>0.55327579724945375</v>
          </cell>
          <cell r="M105">
            <v>0.29784070754031272</v>
          </cell>
          <cell r="N105">
            <v>0.29127315194737408</v>
          </cell>
          <cell r="O105">
            <v>8.4846260737746371E-2</v>
          </cell>
          <cell r="P105">
            <v>-4.2517055223882952E-2</v>
          </cell>
        </row>
        <row r="106">
          <cell r="B106" t="str">
            <v>Revenues from privatization  2/</v>
          </cell>
          <cell r="G106">
            <v>0</v>
          </cell>
          <cell r="H106">
            <v>0</v>
          </cell>
          <cell r="I106">
            <v>0</v>
          </cell>
          <cell r="J106">
            <v>0.38513192686965037</v>
          </cell>
          <cell r="K106">
            <v>0.40545569170467816</v>
          </cell>
          <cell r="L106">
            <v>0.54282536545365301</v>
          </cell>
          <cell r="M106">
            <v>0.41798902251585945</v>
          </cell>
          <cell r="N106">
            <v>0.25808508573481825</v>
          </cell>
          <cell r="O106">
            <v>8.8428499242041436E-2</v>
          </cell>
          <cell r="P106">
            <v>9.035086574200446E-2</v>
          </cell>
        </row>
        <row r="108">
          <cell r="B108" t="str">
            <v>OVERALL SURPLUS/DEFICIT (authorities)</v>
          </cell>
          <cell r="G108">
            <v>0.30838702705888782</v>
          </cell>
          <cell r="H108">
            <v>0.59142356429365583</v>
          </cell>
          <cell r="I108">
            <v>-0.21377438819382899</v>
          </cell>
          <cell r="J108">
            <v>0.17963152864319792</v>
          </cell>
          <cell r="K108">
            <v>0.23861893754045949</v>
          </cell>
          <cell r="L108">
            <v>-1.1560581955780731</v>
          </cell>
          <cell r="M108">
            <v>-0.52595379916901774</v>
          </cell>
          <cell r="N108">
            <v>-0.67365699254722422</v>
          </cell>
          <cell r="O108">
            <v>-1.0132571500758036</v>
          </cell>
          <cell r="P108">
            <v>-1.1293602652428558</v>
          </cell>
        </row>
        <row r="110">
          <cell r="B110" t="str">
            <v>FINANCING (NET) 3/</v>
          </cell>
          <cell r="G110">
            <v>-0.3083870270588871</v>
          </cell>
          <cell r="H110">
            <v>-0.59142356429365306</v>
          </cell>
          <cell r="I110">
            <v>0.21377438819382868</v>
          </cell>
          <cell r="J110">
            <v>-0.17963152864319931</v>
          </cell>
          <cell r="K110">
            <v>-0.23861893754045649</v>
          </cell>
          <cell r="L110">
            <v>1.1560581955780693</v>
          </cell>
          <cell r="M110">
            <v>0.52595379916901797</v>
          </cell>
          <cell r="N110">
            <v>0.67365699254722566</v>
          </cell>
          <cell r="O110">
            <v>1.0132571500758043</v>
          </cell>
          <cell r="P110">
            <v>1.129360265242858</v>
          </cell>
        </row>
        <row r="111">
          <cell r="B111" t="str">
            <v>Total borrowing</v>
          </cell>
          <cell r="G111">
            <v>-0.21268432608193799</v>
          </cell>
          <cell r="H111">
            <v>0.41137924667008097</v>
          </cell>
          <cell r="I111">
            <v>-0.10615278923819088</v>
          </cell>
          <cell r="J111">
            <v>-0.24666439788643299</v>
          </cell>
          <cell r="K111">
            <v>0.43700954226553673</v>
          </cell>
          <cell r="L111">
            <v>1.0991136379505635</v>
          </cell>
          <cell r="M111">
            <v>1.095922582889717</v>
          </cell>
          <cell r="N111">
            <v>1.1847622103145703</v>
          </cell>
          <cell r="O111">
            <v>0.9745288024254678</v>
          </cell>
          <cell r="P111">
            <v>1.3405567270946779</v>
          </cell>
        </row>
        <row r="112">
          <cell r="C112" t="str">
            <v>Foreign borrowing (net)</v>
          </cell>
          <cell r="G112">
            <v>8.2890865599504926E-2</v>
          </cell>
          <cell r="H112">
            <v>0.59057100749427727</v>
          </cell>
          <cell r="I112">
            <v>0.30015520802246298</v>
          </cell>
          <cell r="J112">
            <v>0.28247092675170987</v>
          </cell>
          <cell r="K112">
            <v>0.90399277129556299</v>
          </cell>
          <cell r="L112">
            <v>0.6913185774867685</v>
          </cell>
          <cell r="M112">
            <v>0.34784139904989658</v>
          </cell>
          <cell r="N112">
            <v>1.6871862248060931</v>
          </cell>
          <cell r="O112">
            <v>-0.36130803436078829</v>
          </cell>
          <cell r="P112">
            <v>1.6805981897207389</v>
          </cell>
        </row>
        <row r="113">
          <cell r="C113" t="str">
            <v>Domestic borrowing (net)</v>
          </cell>
          <cell r="G113">
            <v>-0.29557519168144292</v>
          </cell>
          <cell r="H113">
            <v>-0.1791917608241963</v>
          </cell>
          <cell r="I113">
            <v>-0.40630799726065392</v>
          </cell>
          <cell r="J113">
            <v>-0.52913532463814283</v>
          </cell>
          <cell r="K113">
            <v>-0.4669832290300262</v>
          </cell>
          <cell r="L113">
            <v>0.40779506046379477</v>
          </cell>
          <cell r="M113">
            <v>0.74808118383982058</v>
          </cell>
          <cell r="N113">
            <v>-0.50242401449152263</v>
          </cell>
          <cell r="O113">
            <v>1.3358368367862561</v>
          </cell>
          <cell r="P113">
            <v>-0.34004146262606111</v>
          </cell>
        </row>
        <row r="114">
          <cell r="B114" t="str">
            <v>Changes in cash deposits (increase = +)</v>
          </cell>
          <cell r="G114">
            <v>9.5702700976949107E-2</v>
          </cell>
          <cell r="H114">
            <v>1.0028028109637341</v>
          </cell>
          <cell r="I114">
            <v>-0.31992717743201959</v>
          </cell>
          <cell r="J114">
            <v>-6.7032869243233692E-2</v>
          </cell>
          <cell r="K114">
            <v>0.67562847980599328</v>
          </cell>
          <cell r="L114">
            <v>-5.6944557627506047E-2</v>
          </cell>
          <cell r="M114">
            <v>0.56996878372069926</v>
          </cell>
          <cell r="N114">
            <v>0.51110521776734463</v>
          </cell>
          <cell r="O114">
            <v>-3.8728347650336538E-2</v>
          </cell>
          <cell r="P114">
            <v>0.21119646185182003</v>
          </cell>
        </row>
        <row r="116">
          <cell r="B116" t="str">
            <v>Memorandum items</v>
          </cell>
        </row>
        <row r="117">
          <cell r="B117" t="str">
            <v>Surplus/Deficit (priv. receipts as financing)</v>
          </cell>
          <cell r="G117">
            <v>0.30838702705888782</v>
          </cell>
          <cell r="H117">
            <v>0.59142356429365583</v>
          </cell>
          <cell r="I117">
            <v>-0.21377438819382899</v>
          </cell>
          <cell r="J117">
            <v>-0.20550039822645241</v>
          </cell>
          <cell r="K117">
            <v>-0.16683675416421864</v>
          </cell>
          <cell r="L117">
            <v>-1.6988835610317259</v>
          </cell>
          <cell r="M117">
            <v>-0.94394282168487698</v>
          </cell>
          <cell r="N117">
            <v>-0.9317420782820427</v>
          </cell>
          <cell r="O117">
            <v>-1.1016856493178451</v>
          </cell>
          <cell r="P117">
            <v>-1.2197111309848603</v>
          </cell>
        </row>
        <row r="118">
          <cell r="B118" t="str">
            <v>Nominal GDP</v>
          </cell>
          <cell r="G118">
            <v>1017.965</v>
          </cell>
          <cell r="H118">
            <v>1435.095</v>
          </cell>
          <cell r="I118">
            <v>1852.9970000000001</v>
          </cell>
          <cell r="J118">
            <v>2221.4580000000005</v>
          </cell>
          <cell r="K118">
            <v>2555.3679999999999</v>
          </cell>
          <cell r="L118">
            <v>2907.277</v>
          </cell>
          <cell r="M118">
            <v>3253.7509999999997</v>
          </cell>
          <cell r="N118">
            <v>3637.4369999999999</v>
          </cell>
          <cell r="O118">
            <v>3958</v>
          </cell>
          <cell r="P118">
            <v>4156.0874020206065</v>
          </cell>
        </row>
        <row r="121">
          <cell r="B121" t="str">
            <v xml:space="preserve">   Source:  Ministry of Finance of the Republic of Slovenia, and staff estimates.</v>
          </cell>
        </row>
        <row r="123">
          <cell r="B123" t="str">
            <v>1/  Revenue minus expenditure.</v>
          </cell>
        </row>
        <row r="124">
          <cell r="B124" t="str">
            <v xml:space="preserve">2/  Privatization revenues consist in receipts from the sale of socially-owned capital (accounted for in repayment of loans </v>
          </cell>
        </row>
        <row r="125">
          <cell r="B125" t="str">
            <v xml:space="preserve">     and sale of equity in the authorities' accounts).</v>
          </cell>
        </row>
        <row r="126">
          <cell r="B126" t="str">
            <v>3/  Including net lending and privatization receipts.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Dec"/>
      <sheetName val="projections"/>
    </sheetNames>
    <sheetDataSet>
      <sheetData sheetId="0"/>
      <sheetData sheetId="1" refreshError="1">
        <row r="3">
          <cell r="B3" t="str">
            <v>Table 4.  Slovenia: Summary of General Government Operations - Projections (percent of GDP)</v>
          </cell>
        </row>
        <row r="6">
          <cell r="G6">
            <v>1992</v>
          </cell>
          <cell r="H6">
            <v>1993</v>
          </cell>
          <cell r="I6">
            <v>1994</v>
          </cell>
          <cell r="J6">
            <v>1995</v>
          </cell>
          <cell r="K6">
            <v>1996</v>
          </cell>
          <cell r="L6">
            <v>1998</v>
          </cell>
          <cell r="M6">
            <v>1999</v>
          </cell>
          <cell r="N6">
            <v>2000</v>
          </cell>
          <cell r="O6">
            <v>2001</v>
          </cell>
          <cell r="P6">
            <v>2002</v>
          </cell>
          <cell r="Q6">
            <v>2003</v>
          </cell>
          <cell r="R6">
            <v>2004</v>
          </cell>
        </row>
        <row r="7">
          <cell r="N7" t="str">
            <v>MoF estimate</v>
          </cell>
          <cell r="P7" t="str">
            <v xml:space="preserve"> </v>
          </cell>
          <cell r="Q7" t="str">
            <v xml:space="preserve"> </v>
          </cell>
          <cell r="R7" t="str">
            <v xml:space="preserve"> </v>
          </cell>
        </row>
        <row r="8">
          <cell r="N8" t="str">
            <v>December</v>
          </cell>
        </row>
        <row r="9">
          <cell r="J9">
            <v>36465</v>
          </cell>
          <cell r="K9">
            <v>36465</v>
          </cell>
          <cell r="N9">
            <v>36465</v>
          </cell>
          <cell r="O9">
            <v>36465</v>
          </cell>
          <cell r="P9">
            <v>36465</v>
          </cell>
          <cell r="Q9">
            <v>36465</v>
          </cell>
          <cell r="R9">
            <v>36465</v>
          </cell>
        </row>
        <row r="12">
          <cell r="N12" t="str">
            <v>(percent of GDP)</v>
          </cell>
        </row>
        <row r="14">
          <cell r="B14" t="str">
            <v>TOTAL REVENUE</v>
          </cell>
          <cell r="G14">
            <v>440.96214500000002</v>
          </cell>
          <cell r="H14">
            <v>640.89461700000004</v>
          </cell>
          <cell r="I14">
            <v>803.560384</v>
          </cell>
          <cell r="J14">
            <v>958.18595700000003</v>
          </cell>
          <cell r="K14">
            <v>1091.815149</v>
          </cell>
          <cell r="N14">
            <v>42.292687440389066</v>
          </cell>
          <cell r="O14" t="e">
            <v>#REF!</v>
          </cell>
          <cell r="P14" t="e">
            <v>#REF!</v>
          </cell>
          <cell r="Q14" t="e">
            <v>#REF!</v>
          </cell>
          <cell r="R14" t="e">
            <v>#REF!</v>
          </cell>
        </row>
        <row r="15">
          <cell r="B15" t="str">
            <v xml:space="preserve">    Tax revenue</v>
          </cell>
          <cell r="G15">
            <v>412.07938000000001</v>
          </cell>
          <cell r="H15">
            <v>602.72928400000001</v>
          </cell>
          <cell r="I15">
            <v>772.78198299999997</v>
          </cell>
          <cell r="J15">
            <v>916.32753000000002</v>
          </cell>
          <cell r="K15">
            <v>1032.285488</v>
          </cell>
          <cell r="N15">
            <v>39.289039253860928</v>
          </cell>
          <cell r="O15" t="e">
            <v>#REF!</v>
          </cell>
          <cell r="P15" t="e">
            <v>#REF!</v>
          </cell>
          <cell r="Q15" t="e">
            <v>#REF!</v>
          </cell>
          <cell r="R15" t="e">
            <v>#REF!</v>
          </cell>
        </row>
        <row r="16">
          <cell r="C16" t="str">
            <v>Taxes on Income and Profits</v>
          </cell>
          <cell r="G16">
            <v>75.221118000000004</v>
          </cell>
          <cell r="H16">
            <v>104.769683</v>
          </cell>
          <cell r="I16">
            <v>140.82634200000001</v>
          </cell>
          <cell r="J16">
            <v>160.369674</v>
          </cell>
          <cell r="K16">
            <v>196.930286</v>
          </cell>
          <cell r="N16">
            <v>7.6485349654373351</v>
          </cell>
          <cell r="O16">
            <v>7.5796876341014041</v>
          </cell>
          <cell r="P16">
            <v>7.5597434976495359</v>
          </cell>
          <cell r="Q16">
            <v>7.5361619070912589</v>
          </cell>
          <cell r="R16">
            <v>7.5051487920894031</v>
          </cell>
        </row>
        <row r="17">
          <cell r="C17" t="str">
            <v>of which:</v>
          </cell>
          <cell r="D17" t="str">
            <v>Individual income tax</v>
          </cell>
          <cell r="N17">
            <v>6.3890539274095977</v>
          </cell>
          <cell r="O17">
            <v>6.2961283174296589</v>
          </cell>
          <cell r="P17">
            <v>6.2648042959499097</v>
          </cell>
          <cell r="Q17">
            <v>6.233636115373046</v>
          </cell>
          <cell r="R17">
            <v>6.2026230003711902</v>
          </cell>
        </row>
        <row r="18">
          <cell r="D18" t="str">
            <v>Corporate profit tax</v>
          </cell>
          <cell r="N18">
            <v>1.259481038027737</v>
          </cell>
          <cell r="O18">
            <v>1.2835593166717452</v>
          </cell>
          <cell r="P18">
            <v>1.2949392016996262</v>
          </cell>
          <cell r="Q18">
            <v>1.3025257917182129</v>
          </cell>
          <cell r="R18">
            <v>1.3025257917182129</v>
          </cell>
        </row>
        <row r="19">
          <cell r="C19" t="str">
            <v>Social Security Contributions</v>
          </cell>
          <cell r="G19">
            <v>189.611312</v>
          </cell>
          <cell r="H19">
            <v>274.82218599999999</v>
          </cell>
          <cell r="I19">
            <v>317.41732000000002</v>
          </cell>
          <cell r="J19">
            <v>362.99981300000002</v>
          </cell>
          <cell r="K19">
            <v>376.18419999999998</v>
          </cell>
          <cell r="N19">
            <v>13.466841259794657</v>
          </cell>
          <cell r="O19">
            <v>13.270972755194821</v>
          </cell>
          <cell r="P19">
            <v>13.204948015119227</v>
          </cell>
          <cell r="Q19">
            <v>13.139251756337542</v>
          </cell>
          <cell r="R19">
            <v>13.07388234461447</v>
          </cell>
        </row>
        <row r="20">
          <cell r="C20" t="str">
            <v xml:space="preserve">of which: </v>
          </cell>
          <cell r="D20" t="str">
            <v>Pension fund</v>
          </cell>
          <cell r="G20">
            <v>123.697</v>
          </cell>
          <cell r="H20">
            <v>192.816</v>
          </cell>
          <cell r="I20">
            <v>238.21199999999999</v>
          </cell>
          <cell r="J20">
            <v>282.61200000000002</v>
          </cell>
          <cell r="K20">
            <v>277.61799999999999</v>
          </cell>
          <cell r="N20">
            <v>8.6739453993372155</v>
          </cell>
        </row>
        <row r="21">
          <cell r="D21" t="str">
            <v>Health fund</v>
          </cell>
          <cell r="G21">
            <v>66.756</v>
          </cell>
          <cell r="H21">
            <v>85.97</v>
          </cell>
          <cell r="I21">
            <v>96.114000000000004</v>
          </cell>
          <cell r="J21">
            <v>114.008</v>
          </cell>
          <cell r="K21">
            <v>137.67599999999999</v>
          </cell>
          <cell r="N21">
            <v>4.6208167784592664</v>
          </cell>
        </row>
        <row r="22">
          <cell r="C22" t="str">
            <v>Domestic taxes on goods and services</v>
          </cell>
          <cell r="G22">
            <v>111.136363</v>
          </cell>
          <cell r="H22">
            <v>167.25313700000001</v>
          </cell>
          <cell r="I22">
            <v>240.01373599999999</v>
          </cell>
          <cell r="J22">
            <v>298.158613</v>
          </cell>
          <cell r="K22">
            <v>349.45069699999999</v>
          </cell>
          <cell r="N22">
            <v>14.873782187853813</v>
          </cell>
          <cell r="O22" t="e">
            <v>#REF!</v>
          </cell>
          <cell r="P22" t="e">
            <v>#REF!</v>
          </cell>
          <cell r="Q22" t="e">
            <v>#REF!</v>
          </cell>
          <cell r="R22" t="e">
            <v>#REF!</v>
          </cell>
        </row>
        <row r="23">
          <cell r="C23" t="str">
            <v>Taxes on international trade</v>
          </cell>
          <cell r="G23">
            <v>32.46002</v>
          </cell>
          <cell r="H23">
            <v>51.462902</v>
          </cell>
          <cell r="I23">
            <v>64.266930000000002</v>
          </cell>
          <cell r="J23">
            <v>78.176456000000002</v>
          </cell>
          <cell r="K23">
            <v>76.592528999999999</v>
          </cell>
          <cell r="N23">
            <v>0.93833520490034372</v>
          </cell>
          <cell r="O23">
            <v>1.1000000000000001</v>
          </cell>
          <cell r="P23">
            <v>1</v>
          </cell>
          <cell r="Q23">
            <v>1</v>
          </cell>
          <cell r="R23">
            <v>1</v>
          </cell>
        </row>
        <row r="24">
          <cell r="C24" t="str">
            <v>Payroll, property and other taxes</v>
          </cell>
          <cell r="G24">
            <v>3.6505670000000001</v>
          </cell>
          <cell r="H24">
            <v>4.4213760000000004</v>
          </cell>
          <cell r="I24">
            <v>10.257655</v>
          </cell>
          <cell r="J24">
            <v>16.622973999999999</v>
          </cell>
          <cell r="K24">
            <v>33.127775999999997</v>
          </cell>
          <cell r="N24">
            <v>2.3615456358747804</v>
          </cell>
          <cell r="O24">
            <v>2.3615456358747804</v>
          </cell>
          <cell r="P24">
            <v>2.3615456358747804</v>
          </cell>
          <cell r="Q24">
            <v>2.3615456358747804</v>
          </cell>
          <cell r="R24">
            <v>2.3615456358747804</v>
          </cell>
        </row>
        <row r="25">
          <cell r="B25" t="str">
            <v xml:space="preserve">    Nontax revenue</v>
          </cell>
          <cell r="G25">
            <v>27.062266999999999</v>
          </cell>
          <cell r="H25">
            <v>36.693831000000003</v>
          </cell>
          <cell r="I25">
            <v>29.184964000000001</v>
          </cell>
          <cell r="J25">
            <v>39.462023000000002</v>
          </cell>
          <cell r="K25">
            <v>56.731934000000003</v>
          </cell>
          <cell r="N25">
            <v>2.3269690569536619</v>
          </cell>
          <cell r="O25">
            <v>2.3269690569536619</v>
          </cell>
          <cell r="P25">
            <v>2.3269690569536619</v>
          </cell>
          <cell r="Q25">
            <v>2.3269690569536619</v>
          </cell>
          <cell r="R25">
            <v>2.3269690569536619</v>
          </cell>
        </row>
        <row r="26">
          <cell r="B26" t="str">
            <v xml:space="preserve">    Capital revenue</v>
          </cell>
          <cell r="G26">
            <v>1.8204979999999999</v>
          </cell>
          <cell r="H26">
            <v>1.4715020000000001</v>
          </cell>
          <cell r="I26">
            <v>1.5476430000000001</v>
          </cell>
          <cell r="J26">
            <v>1.823879</v>
          </cell>
          <cell r="K26">
            <v>1.7382690000000001</v>
          </cell>
          <cell r="N26">
            <v>0.14796060348303697</v>
          </cell>
          <cell r="O26">
            <v>0.14796060348303697</v>
          </cell>
          <cell r="P26">
            <v>0.14796060348303697</v>
          </cell>
          <cell r="Q26">
            <v>0.14796060348303697</v>
          </cell>
          <cell r="R26">
            <v>0.14796060348303697</v>
          </cell>
        </row>
        <row r="27">
          <cell r="B27" t="str">
            <v xml:space="preserve">    Other revenue</v>
          </cell>
          <cell r="G27">
            <v>0</v>
          </cell>
          <cell r="H27">
            <v>0</v>
          </cell>
          <cell r="I27">
            <v>4.5794000000000001E-2</v>
          </cell>
          <cell r="J27">
            <v>0.57252499999999995</v>
          </cell>
          <cell r="K27">
            <v>1.059458</v>
          </cell>
          <cell r="N27">
            <v>0.52871852609143999</v>
          </cell>
          <cell r="O27">
            <v>0.52871852609143999</v>
          </cell>
          <cell r="P27">
            <v>0.52871852609143999</v>
          </cell>
          <cell r="Q27">
            <v>0.52871852609143999</v>
          </cell>
          <cell r="R27">
            <v>0.52871852609143999</v>
          </cell>
        </row>
        <row r="29">
          <cell r="B29" t="str">
            <v>TOTAL EXPENDITURE</v>
          </cell>
          <cell r="G29">
            <v>428.52446800000001</v>
          </cell>
          <cell r="H29">
            <v>628.362753</v>
          </cell>
          <cell r="I29">
            <v>803.3546</v>
          </cell>
          <cell r="J29">
            <v>957.27311699999996</v>
          </cell>
          <cell r="K29">
            <v>1083.5855389999999</v>
          </cell>
          <cell r="N29">
            <v>43.593255073202492</v>
          </cell>
          <cell r="O29">
            <v>43.222880809526082</v>
          </cell>
          <cell r="P29" t="e">
            <v>#REF!</v>
          </cell>
          <cell r="Q29" t="e">
            <v>#REF!</v>
          </cell>
          <cell r="R29" t="e">
            <v>#REF!</v>
          </cell>
        </row>
        <row r="30">
          <cell r="B30" t="str">
            <v xml:space="preserve"> Current expenditure</v>
          </cell>
          <cell r="G30">
            <v>194.129727</v>
          </cell>
          <cell r="H30">
            <v>288.79020400000007</v>
          </cell>
          <cell r="I30">
            <v>352.89589599999999</v>
          </cell>
          <cell r="J30">
            <v>421.34788500000002</v>
          </cell>
          <cell r="K30">
            <v>486.94798400000002</v>
          </cell>
          <cell r="N30">
            <v>19.321840132693112</v>
          </cell>
          <cell r="O30">
            <v>18.951465869016705</v>
          </cell>
          <cell r="P30" t="e">
            <v>#REF!</v>
          </cell>
          <cell r="Q30" t="e">
            <v>#REF!</v>
          </cell>
          <cell r="R30" t="e">
            <v>#REF!</v>
          </cell>
        </row>
        <row r="31">
          <cell r="C31" t="str">
            <v>Salaries and wages</v>
          </cell>
          <cell r="G31">
            <v>90.055728999999999</v>
          </cell>
          <cell r="H31">
            <v>131.201717</v>
          </cell>
          <cell r="I31">
            <v>153.68315000000001</v>
          </cell>
          <cell r="J31">
            <v>193.68697600000002</v>
          </cell>
          <cell r="K31">
            <v>234.45200899999998</v>
          </cell>
          <cell r="N31">
            <v>9.5210435401256461</v>
          </cell>
          <cell r="O31">
            <v>9.3825646998053163</v>
          </cell>
          <cell r="P31">
            <v>9.3358852734381266</v>
          </cell>
          <cell r="Q31">
            <v>9.289438083023013</v>
          </cell>
          <cell r="R31">
            <v>9.2432219731572278</v>
          </cell>
        </row>
        <row r="32">
          <cell r="C32" t="str">
            <v>Central and local governments</v>
          </cell>
          <cell r="G32">
            <v>28.203444999999999</v>
          </cell>
          <cell r="H32">
            <v>57.758754000000003</v>
          </cell>
          <cell r="I32">
            <v>61.069495000000003</v>
          </cell>
          <cell r="J32">
            <v>66.825976999999995</v>
          </cell>
          <cell r="K32">
            <v>81.983445000000003</v>
          </cell>
          <cell r="N32">
            <v>3.2190680338469306</v>
          </cell>
        </row>
        <row r="33">
          <cell r="C33" t="str">
            <v>Other public institutions</v>
          </cell>
          <cell r="G33">
            <v>61.852283999999997</v>
          </cell>
          <cell r="H33">
            <v>73.442963000000006</v>
          </cell>
          <cell r="I33">
            <v>92.613654999999994</v>
          </cell>
          <cell r="J33">
            <v>126.86099900000001</v>
          </cell>
          <cell r="K33">
            <v>152.46856399999999</v>
          </cell>
          <cell r="N33">
            <v>6.3019755062787164</v>
          </cell>
        </row>
        <row r="34">
          <cell r="C34" t="str">
            <v>Expenditures on goods and services</v>
          </cell>
          <cell r="G34">
            <v>96.976861</v>
          </cell>
          <cell r="H34">
            <v>137.47432800000001</v>
          </cell>
          <cell r="I34">
            <v>171.28947500000001</v>
          </cell>
          <cell r="J34">
            <v>200.83797900000002</v>
          </cell>
          <cell r="K34">
            <v>219.591657</v>
          </cell>
          <cell r="N34">
            <v>8.0211990148351671</v>
          </cell>
          <cell r="O34">
            <v>8.0211990148351671</v>
          </cell>
          <cell r="P34">
            <v>8.0211990148351671</v>
          </cell>
          <cell r="Q34">
            <v>8.0211990148351671</v>
          </cell>
          <cell r="R34">
            <v>8.0211990148351671</v>
          </cell>
        </row>
        <row r="35">
          <cell r="C35" t="str">
            <v>Central and local governments</v>
          </cell>
          <cell r="G35">
            <v>39.248182</v>
          </cell>
          <cell r="H35">
            <v>49.942731000000002</v>
          </cell>
          <cell r="I35">
            <v>62.231974000000001</v>
          </cell>
          <cell r="J35">
            <v>76.102281000000005</v>
          </cell>
          <cell r="K35">
            <v>77.928461999999996</v>
          </cell>
          <cell r="N35">
            <v>3.5628566896574543</v>
          </cell>
          <cell r="O35">
            <v>3.5628566896574543</v>
          </cell>
          <cell r="P35">
            <v>3.5628566896574543</v>
          </cell>
          <cell r="Q35">
            <v>3.5628566896574543</v>
          </cell>
          <cell r="R35">
            <v>3.5628566896574543</v>
          </cell>
        </row>
        <row r="36">
          <cell r="C36" t="str">
            <v>Other public institutions</v>
          </cell>
          <cell r="G36">
            <v>57.728679</v>
          </cell>
          <cell r="H36">
            <v>87.531597000000005</v>
          </cell>
          <cell r="I36">
            <v>109.057501</v>
          </cell>
          <cell r="J36">
            <v>124.735698</v>
          </cell>
          <cell r="K36">
            <v>141.663195</v>
          </cell>
          <cell r="N36">
            <v>4.4583423251777123</v>
          </cell>
          <cell r="O36">
            <v>4.4583423251777123</v>
          </cell>
          <cell r="P36">
            <v>4.4583423251777123</v>
          </cell>
          <cell r="Q36">
            <v>4.4583423251777123</v>
          </cell>
          <cell r="R36">
            <v>4.4583423251777123</v>
          </cell>
        </row>
        <row r="37">
          <cell r="C37" t="str">
            <v>Interest Payments</v>
          </cell>
          <cell r="G37">
            <v>5.0294889999999999</v>
          </cell>
          <cell r="H37">
            <v>18.057379999999998</v>
          </cell>
          <cell r="I37">
            <v>26.908200000000001</v>
          </cell>
          <cell r="J37">
            <v>25.597857000000001</v>
          </cell>
          <cell r="K37">
            <v>31.121320000000001</v>
          </cell>
          <cell r="N37">
            <v>1.5074645842168377</v>
          </cell>
          <cell r="O37">
            <v>1.2755691608607593</v>
          </cell>
          <cell r="P37" t="e">
            <v>#REF!</v>
          </cell>
          <cell r="Q37" t="e">
            <v>#REF!</v>
          </cell>
          <cell r="R37" t="e">
            <v>#REF!</v>
          </cell>
        </row>
        <row r="38">
          <cell r="C38" t="str">
            <v>Reserves</v>
          </cell>
          <cell r="G38">
            <v>2.0676480000000002</v>
          </cell>
          <cell r="H38">
            <v>2.0567790000000001</v>
          </cell>
          <cell r="I38">
            <v>1.0150710000000001</v>
          </cell>
          <cell r="J38">
            <v>1.2250730000000001</v>
          </cell>
          <cell r="K38">
            <v>1.7829980000000001</v>
          </cell>
          <cell r="N38">
            <v>0.27213299351546388</v>
          </cell>
          <cell r="O38">
            <v>0.27213299351546388</v>
          </cell>
          <cell r="P38">
            <v>0.27213299351546388</v>
          </cell>
          <cell r="Q38">
            <v>0.27213299351546388</v>
          </cell>
          <cell r="R38">
            <v>0.27213299351546388</v>
          </cell>
        </row>
        <row r="39">
          <cell r="B39" t="str">
            <v>Current transfers (old)</v>
          </cell>
          <cell r="G39">
            <v>319.277669</v>
          </cell>
          <cell r="H39">
            <v>450.60153300000002</v>
          </cell>
          <cell r="I39">
            <v>571.89810999999997</v>
          </cell>
          <cell r="J39">
            <v>694.21827199999996</v>
          </cell>
          <cell r="K39">
            <v>783.39039500000001</v>
          </cell>
          <cell r="N39">
            <v>27.071628437192853</v>
          </cell>
        </row>
        <row r="40">
          <cell r="B40" t="str">
            <v xml:space="preserve">Current transfers </v>
          </cell>
          <cell r="G40">
            <v>199.69670600000001</v>
          </cell>
          <cell r="H40">
            <v>289.62697300000002</v>
          </cell>
          <cell r="I40">
            <v>370.22695400000003</v>
          </cell>
          <cell r="J40">
            <v>441.81222303643335</v>
          </cell>
          <cell r="K40">
            <v>488.53927302815106</v>
          </cell>
          <cell r="N40">
            <v>19.892001761344957</v>
          </cell>
          <cell r="O40">
            <v>19.892001761344957</v>
          </cell>
          <cell r="P40">
            <v>19.892001761344957</v>
          </cell>
          <cell r="Q40">
            <v>19.892001761344957</v>
          </cell>
          <cell r="R40">
            <v>19.892001761344957</v>
          </cell>
        </row>
        <row r="41">
          <cell r="C41" t="str">
            <v xml:space="preserve">of which:      </v>
          </cell>
          <cell r="D41" t="str">
            <v>Subsidies</v>
          </cell>
          <cell r="G41">
            <v>29.783621</v>
          </cell>
          <cell r="H41">
            <v>37.574637000000003</v>
          </cell>
          <cell r="I41">
            <v>36.153944000000003</v>
          </cell>
          <cell r="J41">
            <v>41.746823999999997</v>
          </cell>
          <cell r="K41">
            <v>34.546824999999998</v>
          </cell>
          <cell r="N41">
            <v>1.3729615859106532</v>
          </cell>
          <cell r="O41">
            <v>1.3729615859106532</v>
          </cell>
          <cell r="P41">
            <v>1.3729615859106532</v>
          </cell>
          <cell r="Q41">
            <v>1.3729615859106532</v>
          </cell>
          <cell r="R41">
            <v>1.3729615859106532</v>
          </cell>
        </row>
        <row r="42">
          <cell r="D42" t="str">
            <v>Transfers to households</v>
          </cell>
          <cell r="G42">
            <v>167.835703</v>
          </cell>
          <cell r="H42">
            <v>246.81121999999999</v>
          </cell>
          <cell r="I42">
            <v>327.36340899999999</v>
          </cell>
          <cell r="J42">
            <v>391.78452600000003</v>
          </cell>
          <cell r="K42">
            <v>444.18384500000002</v>
          </cell>
          <cell r="N42">
            <v>17.818772944137301</v>
          </cell>
          <cell r="O42">
            <v>17.818772944137301</v>
          </cell>
          <cell r="P42">
            <v>17.818772944137301</v>
          </cell>
          <cell r="Q42">
            <v>17.818772944137301</v>
          </cell>
          <cell r="R42">
            <v>17.818772944137301</v>
          </cell>
        </row>
        <row r="43">
          <cell r="D43" t="str">
            <v>of which:</v>
          </cell>
          <cell r="E43" t="str">
            <v>pension</v>
          </cell>
          <cell r="N43">
            <v>12.027519901873834</v>
          </cell>
        </row>
        <row r="44">
          <cell r="E44" t="str">
            <v>health</v>
          </cell>
          <cell r="N44">
            <v>0.5417113824405988</v>
          </cell>
        </row>
        <row r="45">
          <cell r="E45" t="str">
            <v>other</v>
          </cell>
          <cell r="N45">
            <v>5.2495416598228681</v>
          </cell>
        </row>
        <row r="46">
          <cell r="D46" t="str">
            <v>Other transfers</v>
          </cell>
          <cell r="N46">
            <v>0.70026723129700563</v>
          </cell>
          <cell r="O46">
            <v>0.70026723129700563</v>
          </cell>
          <cell r="P46">
            <v>0.70026723129700563</v>
          </cell>
          <cell r="Q46">
            <v>0.70026723129700563</v>
          </cell>
          <cell r="R46">
            <v>0.70026723129700563</v>
          </cell>
        </row>
        <row r="47">
          <cell r="B47" t="str">
            <v>Capital expenditure</v>
          </cell>
          <cell r="G47">
            <v>26.371621000000001</v>
          </cell>
          <cell r="H47">
            <v>40.418894999999999</v>
          </cell>
          <cell r="I47">
            <v>50.292402000000003</v>
          </cell>
          <cell r="J47">
            <v>57.376116000000003</v>
          </cell>
          <cell r="K47">
            <v>63.642853000000002</v>
          </cell>
          <cell r="N47">
            <v>2.9510384934739813</v>
          </cell>
          <cell r="O47">
            <v>2.9510384934739813</v>
          </cell>
          <cell r="P47">
            <v>2.9510384934739813</v>
          </cell>
          <cell r="Q47">
            <v>2.9510384934739813</v>
          </cell>
          <cell r="R47">
            <v>2.9510384934739813</v>
          </cell>
        </row>
        <row r="48">
          <cell r="B48" t="str">
            <v>Capital transfers</v>
          </cell>
          <cell r="G48">
            <v>8.3264139999999998</v>
          </cell>
          <cell r="H48">
            <v>9.526681</v>
          </cell>
          <cell r="I48">
            <v>29.939347999999999</v>
          </cell>
          <cell r="J48">
            <v>35.92754</v>
          </cell>
          <cell r="K48">
            <v>43.736066000000001</v>
          </cell>
          <cell r="N48">
            <v>1.428374685690442</v>
          </cell>
          <cell r="O48">
            <v>1.428374685690442</v>
          </cell>
          <cell r="P48">
            <v>1.428374685690442</v>
          </cell>
          <cell r="Q48">
            <v>1.428374685690442</v>
          </cell>
          <cell r="R48">
            <v>1.428374685690442</v>
          </cell>
        </row>
        <row r="50">
          <cell r="B50" t="str">
            <v>GENERAL SURPLUS/DEFICIT (authorities) 1/</v>
          </cell>
          <cell r="G50">
            <v>12.437677000000008</v>
          </cell>
          <cell r="H50">
            <v>12.531864000000041</v>
          </cell>
          <cell r="I50">
            <v>0.20578399999999419</v>
          </cell>
          <cell r="J50">
            <v>0.91284000000007381</v>
          </cell>
          <cell r="K50">
            <v>8.2296100000000934</v>
          </cell>
          <cell r="N50">
            <v>-1.3005676328134292</v>
          </cell>
          <cell r="O50" t="e">
            <v>#REF!</v>
          </cell>
          <cell r="P50" t="e">
            <v>#REF!</v>
          </cell>
          <cell r="Q50" t="e">
            <v>#REF!</v>
          </cell>
          <cell r="R50" t="e">
            <v>#REF!</v>
          </cell>
        </row>
        <row r="52">
          <cell r="B52" t="str">
            <v>Lending minus repayments</v>
          </cell>
          <cell r="G52">
            <v>-9.2984050000000007</v>
          </cell>
          <cell r="H52">
            <v>-4.0443740000000004</v>
          </cell>
          <cell r="I52">
            <v>-4.1670169999999995</v>
          </cell>
          <cell r="J52">
            <v>2.2682459999999995</v>
          </cell>
          <cell r="K52">
            <v>-2.8513809999999999</v>
          </cell>
          <cell r="N52">
            <v>0.13286792096588743</v>
          </cell>
          <cell r="O52">
            <v>0</v>
          </cell>
          <cell r="P52">
            <v>0</v>
          </cell>
          <cell r="Q52">
            <v>0</v>
          </cell>
          <cell r="R52">
            <v>0</v>
          </cell>
        </row>
        <row r="53">
          <cell r="B53" t="str">
            <v>Net Lending</v>
          </cell>
          <cell r="G53">
            <v>9.2984050000000007</v>
          </cell>
          <cell r="H53">
            <v>4.0443740000000004</v>
          </cell>
          <cell r="I53">
            <v>4.1670169999999995</v>
          </cell>
          <cell r="J53">
            <v>6.2872979999999998</v>
          </cell>
          <cell r="K53">
            <v>13.212266</v>
          </cell>
          <cell r="N53">
            <v>-4.2517055223882952E-2</v>
          </cell>
        </row>
        <row r="54">
          <cell r="B54" t="str">
            <v>Revenues from privatization  2/</v>
          </cell>
          <cell r="G54">
            <v>0</v>
          </cell>
          <cell r="H54">
            <v>0</v>
          </cell>
          <cell r="I54">
            <v>0</v>
          </cell>
          <cell r="J54">
            <v>8.5555439999999994</v>
          </cell>
          <cell r="K54">
            <v>10.360885</v>
          </cell>
          <cell r="N54">
            <v>9.035086574200446E-2</v>
          </cell>
        </row>
        <row r="56">
          <cell r="B56" t="str">
            <v>OVERALL SURPLUS/DEFICIT (authorities)</v>
          </cell>
          <cell r="G56">
            <v>3.1392720000000072</v>
          </cell>
          <cell r="H56">
            <v>8.4874900000000402</v>
          </cell>
          <cell r="I56">
            <v>-3.9612330000000053</v>
          </cell>
          <cell r="J56">
            <v>3.1810860000000734</v>
          </cell>
          <cell r="K56">
            <v>5.3782290000000934</v>
          </cell>
          <cell r="N56">
            <v>-1.3005676328134292</v>
          </cell>
          <cell r="O56" t="e">
            <v>#REF!</v>
          </cell>
          <cell r="P56" t="e">
            <v>#REF!</v>
          </cell>
          <cell r="Q56" t="e">
            <v>#REF!</v>
          </cell>
          <cell r="R56" t="e">
            <v>#REF!</v>
          </cell>
        </row>
        <row r="58">
          <cell r="B58" t="str">
            <v>FINANCING (NET) 3/</v>
          </cell>
          <cell r="G58">
            <v>-3.1392720000000001</v>
          </cell>
          <cell r="H58">
            <v>-8.4874900000000011</v>
          </cell>
          <cell r="I58">
            <v>3.961233</v>
          </cell>
          <cell r="J58">
            <v>-3.1810859999999992</v>
          </cell>
          <cell r="K58">
            <v>-5.3782289999999993</v>
          </cell>
          <cell r="N58">
            <v>1.3005676328134292</v>
          </cell>
          <cell r="O58" t="e">
            <v>#REF!</v>
          </cell>
          <cell r="P58" t="e">
            <v>#REF!</v>
          </cell>
          <cell r="Q58" t="e">
            <v>#REF!</v>
          </cell>
          <cell r="R58" t="e">
            <v>#REF!</v>
          </cell>
        </row>
        <row r="59">
          <cell r="B59" t="str">
            <v>Total borrowing</v>
          </cell>
          <cell r="G59">
            <v>-2.1650520000000002</v>
          </cell>
          <cell r="H59">
            <v>5.9036829999999991</v>
          </cell>
          <cell r="I59">
            <v>-1.9670079999999999</v>
          </cell>
          <cell r="J59">
            <v>-5.4795459999999991</v>
          </cell>
          <cell r="K59">
            <v>11.167202000000001</v>
          </cell>
          <cell r="N59">
            <v>1.3005676328134292</v>
          </cell>
          <cell r="O59" t="e">
            <v>#REF!</v>
          </cell>
          <cell r="P59" t="e">
            <v>#REF!</v>
          </cell>
          <cell r="Q59" t="e">
            <v>#REF!</v>
          </cell>
          <cell r="R59" t="e">
            <v>#REF!</v>
          </cell>
        </row>
        <row r="60">
          <cell r="C60" t="str">
            <v>Foreign borrowing (net)</v>
          </cell>
          <cell r="G60">
            <v>0.84380000000000033</v>
          </cell>
          <cell r="H60">
            <v>8.4752549999999989</v>
          </cell>
          <cell r="I60">
            <v>5.5618669999999995</v>
          </cell>
          <cell r="J60">
            <v>6.2749729999999992</v>
          </cell>
          <cell r="K60">
            <v>23.100342000000001</v>
          </cell>
          <cell r="N60">
            <v>0.55924408210977461</v>
          </cell>
          <cell r="O60" t="e">
            <v>#REF!</v>
          </cell>
          <cell r="P60" t="e">
            <v>#REF!</v>
          </cell>
          <cell r="Q60" t="e">
            <v>#REF!</v>
          </cell>
          <cell r="R60" t="e">
            <v>#REF!</v>
          </cell>
        </row>
        <row r="61">
          <cell r="C61" t="str">
            <v>Domestic borrowing (net)</v>
          </cell>
          <cell r="G61">
            <v>-3.0088520000000005</v>
          </cell>
          <cell r="H61">
            <v>-2.5715719999999997</v>
          </cell>
          <cell r="I61">
            <v>-7.5288749999999993</v>
          </cell>
          <cell r="J61">
            <v>-11.754518999999998</v>
          </cell>
          <cell r="K61">
            <v>-11.93314</v>
          </cell>
          <cell r="N61">
            <v>0.74132355070365463</v>
          </cell>
          <cell r="O61" t="e">
            <v>#REF!</v>
          </cell>
          <cell r="P61" t="e">
            <v>#REF!</v>
          </cell>
          <cell r="Q61" t="e">
            <v>#REF!</v>
          </cell>
          <cell r="R61" t="e">
            <v>#REF!</v>
          </cell>
        </row>
        <row r="62">
          <cell r="B62" t="str">
            <v>Changes in cash deposits (increase = +)</v>
          </cell>
          <cell r="G62">
            <v>0.97421999999999997</v>
          </cell>
          <cell r="H62">
            <v>14.391173</v>
          </cell>
          <cell r="I62">
            <v>-5.9282409999999999</v>
          </cell>
          <cell r="J62">
            <v>-2.2984599999999999</v>
          </cell>
          <cell r="K62">
            <v>16.545431000000001</v>
          </cell>
          <cell r="N62">
            <v>0</v>
          </cell>
          <cell r="O62" t="e">
            <v>#REF!</v>
          </cell>
          <cell r="P62" t="e">
            <v>#REF!</v>
          </cell>
          <cell r="Q62" t="e">
            <v>#REF!</v>
          </cell>
          <cell r="R62" t="e">
            <v>#REF!</v>
          </cell>
        </row>
        <row r="64">
          <cell r="B64" t="str">
            <v>Memorandum items</v>
          </cell>
        </row>
        <row r="65">
          <cell r="B65" t="str">
            <v>Surplus/Deficit (priv. receipts as financing)</v>
          </cell>
          <cell r="G65">
            <v>3.1392720000000072</v>
          </cell>
          <cell r="H65">
            <v>8.4874900000000402</v>
          </cell>
          <cell r="I65">
            <v>-3.9612330000000053</v>
          </cell>
          <cell r="J65">
            <v>-5.374457999999926</v>
          </cell>
          <cell r="K65">
            <v>-4.9826559999999063</v>
          </cell>
          <cell r="N65">
            <v>-1.2197111309848603</v>
          </cell>
        </row>
        <row r="66">
          <cell r="B66" t="str">
            <v>Nominal GDP</v>
          </cell>
          <cell r="N66">
            <v>4156.0874020206065</v>
          </cell>
        </row>
        <row r="71">
          <cell r="B71" t="str">
            <v>Nominal GDP, SIT billions</v>
          </cell>
          <cell r="L71">
            <v>3253.7509999999997</v>
          </cell>
          <cell r="M71">
            <v>3637.4369999999999</v>
          </cell>
          <cell r="N71">
            <v>4149.3244154174999</v>
          </cell>
          <cell r="O71">
            <v>4639.5670950990771</v>
          </cell>
          <cell r="P71">
            <v>5115.0067331693544</v>
          </cell>
          <cell r="Q71">
            <v>5580.3598157396355</v>
          </cell>
          <cell r="R71">
            <v>6047.1290125271762</v>
          </cell>
        </row>
        <row r="74">
          <cell r="B74" t="str">
            <v>General government debt, % of GDP</v>
          </cell>
          <cell r="L74">
            <v>24.6</v>
          </cell>
          <cell r="M74">
            <v>25.8</v>
          </cell>
          <cell r="N74">
            <v>23.457707416219549</v>
          </cell>
          <cell r="O74" t="e">
            <v>#REF!</v>
          </cell>
          <cell r="P74" t="e">
            <v>#REF!</v>
          </cell>
          <cell r="Q74" t="e">
            <v>#REF!</v>
          </cell>
          <cell r="R74" t="e">
            <v>#REF!</v>
          </cell>
        </row>
        <row r="75">
          <cell r="B75" t="str">
            <v>Foreign debt, % of total debt</v>
          </cell>
          <cell r="L75">
            <v>38.1431334622824</v>
          </cell>
          <cell r="M75">
            <v>43.996701361802657</v>
          </cell>
          <cell r="N75">
            <v>45.209083988640657</v>
          </cell>
          <cell r="O75" t="e">
            <v>#REF!</v>
          </cell>
          <cell r="P75" t="e">
            <v>#REF!</v>
          </cell>
          <cell r="Q75" t="e">
            <v>#REF!</v>
          </cell>
          <cell r="R75" t="e">
            <v>#REF!</v>
          </cell>
        </row>
        <row r="76">
          <cell r="B76" t="str">
            <v>Domestic debt, % of total debt</v>
          </cell>
          <cell r="L76">
            <v>61.8568665377176</v>
          </cell>
          <cell r="M76">
            <v>56.003298638197343</v>
          </cell>
          <cell r="N76">
            <v>54.79091601135935</v>
          </cell>
          <cell r="O76" t="e">
            <v>#REF!</v>
          </cell>
          <cell r="P76" t="e">
            <v>#REF!</v>
          </cell>
          <cell r="Q76" t="e">
            <v>#REF!</v>
          </cell>
          <cell r="R76" t="e">
            <v>#REF!</v>
          </cell>
        </row>
        <row r="77">
          <cell r="B77" t="str">
            <v xml:space="preserve">General gov't debt stock, SIT billions </v>
          </cell>
          <cell r="L77">
            <v>775.5</v>
          </cell>
          <cell r="M77">
            <v>897.34</v>
          </cell>
          <cell r="N77">
            <v>973.33638111839923</v>
          </cell>
          <cell r="O77" t="e">
            <v>#REF!</v>
          </cell>
          <cell r="P77" t="e">
            <v>#REF!</v>
          </cell>
          <cell r="Q77" t="e">
            <v>#REF!</v>
          </cell>
          <cell r="R77" t="e">
            <v>#REF!</v>
          </cell>
        </row>
        <row r="78">
          <cell r="C78" t="str">
            <v>of which</v>
          </cell>
          <cell r="D78" t="str">
            <v>foreign</v>
          </cell>
          <cell r="L78">
            <v>295.8</v>
          </cell>
          <cell r="M78">
            <v>394.8</v>
          </cell>
          <cell r="N78">
            <v>440.03646203181262</v>
          </cell>
          <cell r="O78" t="e">
            <v>#REF!</v>
          </cell>
          <cell r="P78" t="e">
            <v>#REF!</v>
          </cell>
          <cell r="Q78" t="e">
            <v>#REF!</v>
          </cell>
          <cell r="R78" t="e">
            <v>#REF!</v>
          </cell>
        </row>
        <row r="79">
          <cell r="D79" t="str">
            <v>domestic</v>
          </cell>
          <cell r="L79">
            <v>479.7</v>
          </cell>
          <cell r="M79">
            <v>502.54</v>
          </cell>
          <cell r="N79">
            <v>533.29991908658667</v>
          </cell>
          <cell r="O79" t="e">
            <v>#REF!</v>
          </cell>
          <cell r="P79" t="e">
            <v>#REF!</v>
          </cell>
          <cell r="Q79" t="e">
            <v>#REF!</v>
          </cell>
          <cell r="R79" t="e">
            <v>#REF!</v>
          </cell>
        </row>
        <row r="80">
          <cell r="B80" t="str">
            <v>Interest payments, SIT billion</v>
          </cell>
          <cell r="N80">
            <v>59.175900454015611</v>
          </cell>
          <cell r="O80">
            <v>59.180887062527205</v>
          </cell>
          <cell r="P80" t="e">
            <v>#REF!</v>
          </cell>
          <cell r="Q80" t="e">
            <v>#REF!</v>
          </cell>
          <cell r="R80" t="e">
            <v>#REF!</v>
          </cell>
        </row>
        <row r="81">
          <cell r="C81" t="str">
            <v>of which</v>
          </cell>
          <cell r="D81" t="str">
            <v>foreign</v>
          </cell>
          <cell r="N81">
            <v>26.017781999999997</v>
          </cell>
          <cell r="O81">
            <v>26.996236945651699</v>
          </cell>
          <cell r="P81" t="e">
            <v>#REF!</v>
          </cell>
          <cell r="Q81" t="e">
            <v>#REF!</v>
          </cell>
          <cell r="R81" t="e">
            <v>#REF!</v>
          </cell>
        </row>
        <row r="82">
          <cell r="D82" t="str">
            <v>domestic</v>
          </cell>
          <cell r="N82">
            <v>33.158118454015614</v>
          </cell>
          <cell r="O82">
            <v>32.184650116875503</v>
          </cell>
          <cell r="P82" t="e">
            <v>#REF!</v>
          </cell>
          <cell r="Q82" t="e">
            <v>#REF!</v>
          </cell>
          <cell r="R82" t="e">
            <v>#REF!</v>
          </cell>
        </row>
        <row r="83">
          <cell r="B83" t="str">
            <v>Nominal wage bill, % of GDP</v>
          </cell>
          <cell r="L83">
            <v>45.565185321777605</v>
          </cell>
          <cell r="M83">
            <v>45.257601583548691</v>
          </cell>
          <cell r="N83">
            <v>44.825548107810754</v>
          </cell>
          <cell r="O83">
            <v>44.173582817185597</v>
          </cell>
          <cell r="P83">
            <v>43.95381374844338</v>
          </cell>
          <cell r="Q83">
            <v>43.735138058152629</v>
          </cell>
          <cell r="R83">
            <v>43.517550306619533</v>
          </cell>
        </row>
        <row r="84">
          <cell r="B84" t="str">
            <v>Net operating surplus (profit), % of GDP</v>
          </cell>
          <cell r="L84">
            <v>6</v>
          </cell>
          <cell r="M84">
            <v>6.3</v>
          </cell>
          <cell r="N84">
            <v>6.2121371741570908</v>
          </cell>
          <cell r="O84">
            <v>6.3308984459332693</v>
          </cell>
          <cell r="P84">
            <v>6.3870274424682503</v>
          </cell>
          <cell r="Q84">
            <v>6.4244467734915682</v>
          </cell>
          <cell r="R84">
            <v>6.4244467734915682</v>
          </cell>
        </row>
        <row r="85">
          <cell r="B85" t="str">
            <v>Percentage of GDP not related to wages</v>
          </cell>
          <cell r="L85">
            <v>54.434814678222395</v>
          </cell>
          <cell r="M85">
            <v>54.742398416451309</v>
          </cell>
          <cell r="N85">
            <v>55.174451892189246</v>
          </cell>
          <cell r="O85">
            <v>55.826417182814403</v>
          </cell>
          <cell r="P85">
            <v>56.04618625155662</v>
          </cell>
          <cell r="Q85">
            <v>56.264861941847371</v>
          </cell>
          <cell r="R85">
            <v>56.482449693380467</v>
          </cell>
        </row>
        <row r="86">
          <cell r="B86" t="str">
            <v>Nominal GDP not related to wages, SIT bn</v>
          </cell>
          <cell r="L86">
            <v>1771.1733269408078</v>
          </cell>
          <cell r="M86">
            <v>1991.2202546874139</v>
          </cell>
          <cell r="N86">
            <v>2289.3670034353913</v>
          </cell>
          <cell r="O86">
            <v>2590.1040819865943</v>
          </cell>
          <cell r="P86">
            <v>2866.7662004517583</v>
          </cell>
          <cell r="Q86">
            <v>3139.7817461842346</v>
          </cell>
          <cell r="R86">
            <v>3415.5666023944773</v>
          </cell>
        </row>
        <row r="87">
          <cell r="B87" t="str">
            <v>POLICY VARIABLES</v>
          </cell>
        </row>
        <row r="88">
          <cell r="B88" t="str">
            <v>Implicit tax rate on wages</v>
          </cell>
          <cell r="N88">
            <v>44.295933960357772</v>
          </cell>
          <cell r="O88">
            <v>44.295933960357772</v>
          </cell>
          <cell r="P88">
            <v>44.295933960357772</v>
          </cell>
          <cell r="Q88">
            <v>44.295933960357772</v>
          </cell>
          <cell r="R88">
            <v>44.295933960357772</v>
          </cell>
        </row>
        <row r="89">
          <cell r="C89" t="str">
            <v>of which:</v>
          </cell>
          <cell r="D89" t="str">
            <v>Soc. Security</v>
          </cell>
          <cell r="N89">
            <v>30.042781021673864</v>
          </cell>
          <cell r="O89">
            <v>30.042781021673864</v>
          </cell>
          <cell r="P89">
            <v>30.042781021673864</v>
          </cell>
          <cell r="Q89">
            <v>30.042781021673864</v>
          </cell>
          <cell r="R89">
            <v>30.042781021673864</v>
          </cell>
        </row>
        <row r="90">
          <cell r="D90" t="str">
            <v>income tax</v>
          </cell>
          <cell r="N90">
            <v>14.253152938683908</v>
          </cell>
          <cell r="O90">
            <v>14.253152938683908</v>
          </cell>
          <cell r="P90">
            <v>14.253152938683908</v>
          </cell>
          <cell r="Q90">
            <v>14.253152938683908</v>
          </cell>
          <cell r="R90">
            <v>14.253152938683908</v>
          </cell>
        </row>
        <row r="91">
          <cell r="B91" t="str">
            <v>Implicit tax rate on profits</v>
          </cell>
          <cell r="N91">
            <v>20.274520711926051</v>
          </cell>
          <cell r="O91">
            <v>20.274520711926051</v>
          </cell>
          <cell r="P91">
            <v>20.274520711926051</v>
          </cell>
          <cell r="Q91">
            <v>20.274520711926051</v>
          </cell>
          <cell r="R91">
            <v>20.274520711926051</v>
          </cell>
        </row>
        <row r="94">
          <cell r="B94" t="str">
            <v>Consolidation items</v>
          </cell>
        </row>
        <row r="95">
          <cell r="C95" t="str">
            <v>State to Pension Fund</v>
          </cell>
          <cell r="N95">
            <v>3.8387211094747178</v>
          </cell>
        </row>
        <row r="96">
          <cell r="C96" t="str">
            <v>State to Health Fund</v>
          </cell>
          <cell r="N96">
            <v>4.4240622366470306E-2</v>
          </cell>
        </row>
        <row r="97">
          <cell r="C97" t="str">
            <v>Local to Pension Fund</v>
          </cell>
          <cell r="N97">
            <v>0</v>
          </cell>
        </row>
        <row r="98">
          <cell r="C98" t="str">
            <v>Local to Health Fund</v>
          </cell>
          <cell r="N98">
            <v>5.1744893267550322E-2</v>
          </cell>
        </row>
        <row r="99">
          <cell r="C99" t="str">
            <v>Pension to health</v>
          </cell>
          <cell r="N99">
            <v>1.0887466930051199</v>
          </cell>
        </row>
        <row r="101">
          <cell r="B101" t="str">
            <v xml:space="preserve">   Source:  Ministry of Finance of the Republic of Slovenia, and staff estimates.</v>
          </cell>
        </row>
        <row r="103">
          <cell r="B103" t="str">
            <v>1/  Revenue minus expenditure.</v>
          </cell>
        </row>
        <row r="104">
          <cell r="B104" t="str">
            <v xml:space="preserve">2/  Privatization revenues consist in receipts from the sale of socially-owned capital (accounted for in repayment of loans </v>
          </cell>
        </row>
        <row r="105">
          <cell r="B105" t="str">
            <v xml:space="preserve">     and sale of equity in the authorities' accounts).</v>
          </cell>
        </row>
        <row r="106">
          <cell r="B106" t="str">
            <v>3/  Including net lending and privatization receipts.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 CNB, seigniorage"/>
      <sheetName val="Input MS, NFA"/>
      <sheetName val="MS"/>
      <sheetName val="BaseMoney"/>
      <sheetName val="BaseGrowth"/>
      <sheetName val="Indicators"/>
      <sheetName val="Quarter"/>
      <sheetName val="Interest"/>
      <sheetName val="EDSS data"/>
      <sheetName val="Int Chts SR99"/>
      <sheetName val="PRIBOR Yield Curve"/>
      <sheetName val="deposit growth"/>
      <sheetName val="credit growth"/>
      <sheetName val="real rates"/>
      <sheetName val="interest differential"/>
      <sheetName val="Inflation"/>
      <sheetName val="R and inflation"/>
      <sheetName val="intermediation"/>
      <sheetName val="NFA, const XR"/>
      <sheetName val="Chart2"/>
      <sheetName val="Chart6"/>
      <sheetName val="Chart7"/>
      <sheetName val="NFA banks"/>
      <sheetName val="Forex--banks"/>
      <sheetName val="Sterilization"/>
      <sheetName val="Monthly sterilization"/>
      <sheetName val="M2 growth"/>
      <sheetName val="M2 components"/>
      <sheetName val="M2-contr"/>
      <sheetName val="Base-contributions"/>
      <sheetName val="Forex dep &amp; cred"/>
      <sheetName val="Velo"/>
      <sheetName val="real int. rates"/>
      <sheetName val="Yield"/>
      <sheetName val="Month"/>
      <sheetName val="AREMOSchart"/>
      <sheetName val="DataShar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_OR"/>
      <sheetName val="Prorač"/>
      <sheetName val="Občine"/>
      <sheetName val="ZPIZ"/>
      <sheetName val="ZZZS"/>
      <sheetName val="pro2001"/>
      <sheetName val="output"/>
    </sheetNames>
    <sheetDataSet>
      <sheetData sheetId="0" refreshError="1"/>
      <sheetData sheetId="1" refreshError="1">
        <row r="1">
          <cell r="A1">
            <v>1</v>
          </cell>
          <cell r="B1">
            <v>2</v>
          </cell>
          <cell r="C1">
            <v>3</v>
          </cell>
          <cell r="D1">
            <v>4</v>
          </cell>
        </row>
        <row r="2">
          <cell r="A2" t="str">
            <v xml:space="preserve"> </v>
          </cell>
          <cell r="B2" t="str">
            <v xml:space="preserve">A.    BILANCA PRIHODKOV IN ODHODKOV </v>
          </cell>
        </row>
        <row r="4">
          <cell r="B4" t="str">
            <v xml:space="preserve">I.    P R I H O D K I   P R O R A Č U N A </v>
          </cell>
        </row>
        <row r="5">
          <cell r="A5" t="str">
            <v xml:space="preserve"> </v>
          </cell>
          <cell r="Q5" t="str">
            <v xml:space="preserve"> - V  TISOČIH   TOLARJEV</v>
          </cell>
          <cell r="X5" t="str">
            <v>- V TISOČ TOLARJIH</v>
          </cell>
        </row>
        <row r="6">
          <cell r="A6" t="str">
            <v xml:space="preserve"> </v>
          </cell>
          <cell r="B6" t="str">
            <v xml:space="preserve"> </v>
          </cell>
          <cell r="D6" t="str">
            <v>O C E N A</v>
          </cell>
          <cell r="E6" t="str">
            <v xml:space="preserve"> </v>
          </cell>
          <cell r="F6" t="str">
            <v>RAZLIKA</v>
          </cell>
          <cell r="G6" t="str">
            <v>NOMINALNI</v>
          </cell>
          <cell r="H6" t="str">
            <v>REALNE</v>
          </cell>
          <cell r="I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U6" t="str">
            <v xml:space="preserve"> </v>
          </cell>
          <cell r="Y6" t="str">
            <v xml:space="preserve"> </v>
          </cell>
          <cell r="Z6" t="str">
            <v xml:space="preserve"> </v>
          </cell>
          <cell r="AA6" t="str">
            <v>NOMINALNI</v>
          </cell>
          <cell r="AB6" t="str">
            <v>REALNE</v>
          </cell>
        </row>
        <row r="7">
          <cell r="A7" t="str">
            <v xml:space="preserve"> </v>
          </cell>
          <cell r="B7" t="str">
            <v xml:space="preserve"> </v>
          </cell>
          <cell r="C7" t="str">
            <v xml:space="preserve"> </v>
          </cell>
          <cell r="D7" t="str">
            <v>REALIZACIJE</v>
          </cell>
          <cell r="E7" t="str">
            <v>SPREJETI</v>
          </cell>
          <cell r="F7" t="str">
            <v xml:space="preserve">OCENA </v>
          </cell>
          <cell r="G7" t="str">
            <v>INDEKSI</v>
          </cell>
          <cell r="H7" t="str">
            <v>STOPNJE</v>
          </cell>
          <cell r="I7" t="str">
            <v>PROJEKCIJE</v>
          </cell>
          <cell r="J7" t="str">
            <v>PROJEKCIJE</v>
          </cell>
          <cell r="K7" t="str">
            <v>PROJEKCIJE</v>
          </cell>
          <cell r="L7" t="str">
            <v>SKUPAJ</v>
          </cell>
          <cell r="M7" t="str">
            <v>INDEKSI</v>
          </cell>
          <cell r="N7" t="str">
            <v>PROJEKCIJE</v>
          </cell>
          <cell r="O7" t="str">
            <v>PROJEKCIJE</v>
          </cell>
          <cell r="P7" t="str">
            <v>PROJEKCIJE</v>
          </cell>
          <cell r="Q7" t="str">
            <v>SKUPAJ</v>
          </cell>
          <cell r="R7" t="str">
            <v>PROJEKCIJE</v>
          </cell>
          <cell r="S7" t="str">
            <v>PROJEKCIJE</v>
          </cell>
          <cell r="T7" t="str">
            <v>PROJEKCIJE</v>
          </cell>
          <cell r="U7" t="str">
            <v>PROJEKCIJE</v>
          </cell>
          <cell r="V7" t="str">
            <v>PROJEKCIJE</v>
          </cell>
          <cell r="W7" t="str">
            <v>PROJEKCIJE</v>
          </cell>
          <cell r="X7" t="str">
            <v>PROJEKCIJE</v>
          </cell>
          <cell r="Y7" t="str">
            <v>PROJEKCIJE</v>
          </cell>
          <cell r="Z7" t="str">
            <v>PREDLOG</v>
          </cell>
          <cell r="AA7" t="str">
            <v>INDEKSI</v>
          </cell>
          <cell r="AB7" t="str">
            <v>STOPNJE</v>
          </cell>
        </row>
        <row r="8">
          <cell r="A8" t="str">
            <v>KONTO</v>
          </cell>
          <cell r="B8" t="str">
            <v xml:space="preserve"> </v>
          </cell>
          <cell r="C8" t="str">
            <v xml:space="preserve"> </v>
          </cell>
          <cell r="D8" t="str">
            <v>JANUAR -</v>
          </cell>
          <cell r="E8" t="str">
            <v>PRORAČUN</v>
          </cell>
          <cell r="F8">
            <v>2000</v>
          </cell>
          <cell r="G8" t="str">
            <v>RASTI</v>
          </cell>
          <cell r="H8" t="str">
            <v>RASTI</v>
          </cell>
          <cell r="I8" t="str">
            <v>JANUAR</v>
          </cell>
          <cell r="J8" t="str">
            <v>FEBRUAR</v>
          </cell>
          <cell r="K8" t="str">
            <v>MAREC</v>
          </cell>
          <cell r="L8" t="str">
            <v>JANUAR -</v>
          </cell>
          <cell r="M8" t="str">
            <v>RASTI</v>
          </cell>
          <cell r="N8" t="str">
            <v>APRIL</v>
          </cell>
          <cell r="O8" t="str">
            <v>MAJ</v>
          </cell>
          <cell r="P8" t="str">
            <v>JUNIJ</v>
          </cell>
          <cell r="Q8" t="str">
            <v>JANUAR -</v>
          </cell>
          <cell r="R8" t="str">
            <v>JULIJ</v>
          </cell>
          <cell r="S8" t="str">
            <v>AVGUST</v>
          </cell>
          <cell r="T8" t="str">
            <v>SEPTEMBER</v>
          </cell>
          <cell r="U8" t="str">
            <v>OKTOBER</v>
          </cell>
          <cell r="V8" t="str">
            <v>NOVEMBER</v>
          </cell>
          <cell r="W8" t="str">
            <v>DECEMBER</v>
          </cell>
          <cell r="X8" t="str">
            <v>JANUAR</v>
          </cell>
          <cell r="Y8" t="str">
            <v>JANUAR -</v>
          </cell>
          <cell r="Z8" t="str">
            <v>PRORAČUNA</v>
          </cell>
          <cell r="AA8" t="str">
            <v>RASTI</v>
          </cell>
          <cell r="AB8" t="str">
            <v>RASTI</v>
          </cell>
        </row>
        <row r="9">
          <cell r="A9" t="str">
            <v xml:space="preserve"> </v>
          </cell>
          <cell r="B9" t="str">
            <v xml:space="preserve"> </v>
          </cell>
          <cell r="C9" t="str">
            <v xml:space="preserve"> </v>
          </cell>
          <cell r="D9" t="str">
            <v>DECEMBER</v>
          </cell>
          <cell r="E9" t="str">
            <v>ZA LETO</v>
          </cell>
          <cell r="F9" t="str">
            <v>MINUS</v>
          </cell>
          <cell r="G9" t="str">
            <v>I.XII.2000/</v>
          </cell>
          <cell r="H9" t="str">
            <v>I.XII.2000/</v>
          </cell>
          <cell r="I9">
            <v>2001</v>
          </cell>
          <cell r="J9">
            <v>2001</v>
          </cell>
          <cell r="K9">
            <v>2001</v>
          </cell>
          <cell r="L9" t="str">
            <v>MAREC</v>
          </cell>
          <cell r="M9" t="str">
            <v>I.-III.2001/</v>
          </cell>
          <cell r="N9">
            <v>2001</v>
          </cell>
          <cell r="O9">
            <v>2001</v>
          </cell>
          <cell r="P9">
            <v>2001</v>
          </cell>
          <cell r="Q9" t="str">
            <v>JUNIJ</v>
          </cell>
          <cell r="R9">
            <v>2001</v>
          </cell>
          <cell r="S9">
            <v>2001</v>
          </cell>
          <cell r="T9">
            <v>2001</v>
          </cell>
          <cell r="U9">
            <v>2001</v>
          </cell>
          <cell r="V9">
            <v>2001</v>
          </cell>
          <cell r="W9">
            <v>2001</v>
          </cell>
          <cell r="X9">
            <v>2002</v>
          </cell>
          <cell r="Y9" t="str">
            <v>DECEMBER</v>
          </cell>
          <cell r="Z9" t="str">
            <v>ZA LETO</v>
          </cell>
          <cell r="AA9" t="str">
            <v>I.XII.2001/</v>
          </cell>
          <cell r="AB9" t="str">
            <v>I.XII.2001/</v>
          </cell>
        </row>
        <row r="10">
          <cell r="C10" t="str">
            <v xml:space="preserve"> </v>
          </cell>
          <cell r="D10" t="str">
            <v>2 0 0 0</v>
          </cell>
          <cell r="E10" t="str">
            <v>2 0 0 0</v>
          </cell>
          <cell r="F10" t="str">
            <v>SPR.PROR.</v>
          </cell>
          <cell r="G10" t="str">
            <v>I.-XII.1999</v>
          </cell>
          <cell r="H10" t="str">
            <v>I.-XII.1999</v>
          </cell>
          <cell r="I10" t="str">
            <v xml:space="preserve"> </v>
          </cell>
          <cell r="J10" t="str">
            <v xml:space="preserve"> </v>
          </cell>
          <cell r="K10" t="str">
            <v xml:space="preserve"> </v>
          </cell>
          <cell r="L10" t="str">
            <v>2 0 0 1</v>
          </cell>
          <cell r="M10" t="str">
            <v>I.-III.2000</v>
          </cell>
          <cell r="N10" t="str">
            <v xml:space="preserve"> </v>
          </cell>
          <cell r="O10" t="str">
            <v xml:space="preserve"> </v>
          </cell>
          <cell r="P10" t="str">
            <v xml:space="preserve"> </v>
          </cell>
          <cell r="Q10" t="str">
            <v>2 0 0 1</v>
          </cell>
          <cell r="R10" t="str">
            <v xml:space="preserve"> </v>
          </cell>
          <cell r="S10" t="str">
            <v xml:space="preserve"> </v>
          </cell>
          <cell r="T10" t="str">
            <v xml:space="preserve"> </v>
          </cell>
          <cell r="U10" t="str">
            <v xml:space="preserve"> </v>
          </cell>
          <cell r="V10" t="str">
            <v xml:space="preserve"> </v>
          </cell>
          <cell r="W10" t="str">
            <v xml:space="preserve"> </v>
          </cell>
          <cell r="X10" t="str">
            <v>ZA LETO 2001</v>
          </cell>
          <cell r="Y10" t="str">
            <v>2 0 0 1</v>
          </cell>
          <cell r="Z10" t="str">
            <v>2 0 0 1</v>
          </cell>
          <cell r="AA10" t="str">
            <v>I.-XII.2000</v>
          </cell>
          <cell r="AB10" t="str">
            <v>I.-XII.2000</v>
          </cell>
        </row>
        <row r="11">
          <cell r="A11" t="str">
            <v xml:space="preserve"> </v>
          </cell>
          <cell r="D11" t="str">
            <v xml:space="preserve"> </v>
          </cell>
          <cell r="E11" t="str">
            <v>(2)</v>
          </cell>
          <cell r="F11" t="str">
            <v>(3=1-2)</v>
          </cell>
          <cell r="G11" t="str">
            <v xml:space="preserve"> </v>
          </cell>
          <cell r="H11">
            <v>108.9</v>
          </cell>
          <cell r="I11" t="str">
            <v xml:space="preserve"> </v>
          </cell>
          <cell r="J11" t="str">
            <v xml:space="preserve"> </v>
          </cell>
          <cell r="K11" t="str">
            <v xml:space="preserve"> </v>
          </cell>
          <cell r="L11" t="str">
            <v xml:space="preserve"> </v>
          </cell>
          <cell r="N11" t="str">
            <v xml:space="preserve"> </v>
          </cell>
          <cell r="O11" t="str">
            <v xml:space="preserve"> </v>
          </cell>
          <cell r="P11" t="str">
            <v xml:space="preserve"> </v>
          </cell>
          <cell r="Q11" t="str">
            <v xml:space="preserve"> </v>
          </cell>
          <cell r="R11" t="str">
            <v xml:space="preserve"> </v>
          </cell>
          <cell r="S11" t="str">
            <v xml:space="preserve"> </v>
          </cell>
          <cell r="T11" t="str">
            <v xml:space="preserve"> </v>
          </cell>
          <cell r="U11" t="str">
            <v xml:space="preserve"> </v>
          </cell>
          <cell r="V11" t="str">
            <v xml:space="preserve"> </v>
          </cell>
          <cell r="W11" t="str">
            <v xml:space="preserve"> </v>
          </cell>
          <cell r="X11" t="str">
            <v xml:space="preserve"> </v>
          </cell>
          <cell r="Y11" t="str">
            <v xml:space="preserve"> </v>
          </cell>
          <cell r="Z11" t="str">
            <v xml:space="preserve"> </v>
          </cell>
          <cell r="AA11" t="str">
            <v xml:space="preserve"> </v>
          </cell>
          <cell r="AB11">
            <v>107.8</v>
          </cell>
        </row>
        <row r="12">
          <cell r="A12" t="str">
            <v xml:space="preserve"> </v>
          </cell>
          <cell r="B12" t="str">
            <v>I.</v>
          </cell>
          <cell r="C12" t="str">
            <v xml:space="preserve">S K U P A J    P R I H O D K I  </v>
          </cell>
          <cell r="D12">
            <v>990790467.71345019</v>
          </cell>
          <cell r="E12">
            <v>1021315000.3696719</v>
          </cell>
          <cell r="F12">
            <v>-30524532.656221747</v>
          </cell>
          <cell r="G12">
            <v>105.05845923225441</v>
          </cell>
          <cell r="H12">
            <v>-3.5275856453127545</v>
          </cell>
          <cell r="I12">
            <v>35925387.887083814</v>
          </cell>
          <cell r="J12">
            <v>61798353.088627823</v>
          </cell>
          <cell r="K12">
            <v>85459043.183150321</v>
          </cell>
          <cell r="L12">
            <v>183182784.15886196</v>
          </cell>
          <cell r="M12">
            <v>95.567986235900264</v>
          </cell>
          <cell r="N12">
            <v>104202194.74316141</v>
          </cell>
          <cell r="O12">
            <v>91311285.415827885</v>
          </cell>
          <cell r="P12">
            <v>71218905.009697124</v>
          </cell>
          <cell r="Q12">
            <v>449915169.32754838</v>
          </cell>
          <cell r="R12">
            <v>115240544.54694641</v>
          </cell>
          <cell r="S12">
            <v>88973428.31712915</v>
          </cell>
          <cell r="T12">
            <v>55926230.869703755</v>
          </cell>
          <cell r="U12">
            <v>101756369.31297135</v>
          </cell>
          <cell r="V12">
            <v>106382342.02322105</v>
          </cell>
          <cell r="W12">
            <v>97999370.69433786</v>
          </cell>
          <cell r="X12">
            <v>60072807.423999995</v>
          </cell>
          <cell r="Y12">
            <v>1076266262.5158579</v>
          </cell>
          <cell r="Z12" t="e">
            <v>#VALUE!</v>
          </cell>
          <cell r="AA12">
            <v>108.62703039520242</v>
          </cell>
          <cell r="AB12">
            <v>0.76718960593917984</v>
          </cell>
        </row>
        <row r="13">
          <cell r="C13" t="str">
            <v xml:space="preserve">                            - dinamizirani sprejeti proračun(18/4-00)</v>
          </cell>
          <cell r="D13">
            <v>523920362</v>
          </cell>
          <cell r="I13">
            <v>33803833</v>
          </cell>
          <cell r="J13">
            <v>33803833</v>
          </cell>
          <cell r="K13">
            <v>33803833</v>
          </cell>
          <cell r="L13">
            <v>101411499</v>
          </cell>
          <cell r="N13">
            <v>33803833</v>
          </cell>
          <cell r="O13">
            <v>33803833</v>
          </cell>
          <cell r="P13">
            <v>33803833</v>
          </cell>
          <cell r="Q13">
            <v>202822998</v>
          </cell>
          <cell r="R13">
            <v>33803833</v>
          </cell>
          <cell r="S13">
            <v>33803833</v>
          </cell>
          <cell r="T13">
            <v>33803833</v>
          </cell>
          <cell r="U13">
            <v>33803833</v>
          </cell>
          <cell r="V13">
            <v>106939268</v>
          </cell>
          <cell r="W13">
            <v>74418199</v>
          </cell>
          <cell r="X13">
            <v>77660000</v>
          </cell>
          <cell r="Y13">
            <v>597055797</v>
          </cell>
        </row>
        <row r="15">
          <cell r="B15" t="str">
            <v xml:space="preserve">   </v>
          </cell>
          <cell r="C15" t="str">
            <v>TEKOČI PRIHODKI  (70+71)</v>
          </cell>
          <cell r="D15">
            <v>983553694.50667</v>
          </cell>
          <cell r="E15">
            <v>1007523500.3696719</v>
          </cell>
          <cell r="F15">
            <v>-23969805.863001943</v>
          </cell>
          <cell r="G15">
            <v>104.70210541350727</v>
          </cell>
          <cell r="H15">
            <v>-3.8548159655580605</v>
          </cell>
          <cell r="I15">
            <v>35565279.90439859</v>
          </cell>
          <cell r="J15">
            <v>61508809.795108341</v>
          </cell>
          <cell r="K15">
            <v>84943814.379380643</v>
          </cell>
          <cell r="L15">
            <v>182017904.07888758</v>
          </cell>
          <cell r="M15">
            <v>95.497047994211528</v>
          </cell>
          <cell r="N15">
            <v>101522623.86107793</v>
          </cell>
          <cell r="O15">
            <v>90902297.496378541</v>
          </cell>
          <cell r="P15">
            <v>70483688.328515068</v>
          </cell>
          <cell r="Q15">
            <v>444926513.76485908</v>
          </cell>
          <cell r="R15">
            <v>113775167.67754534</v>
          </cell>
          <cell r="S15">
            <v>88779029.630081981</v>
          </cell>
          <cell r="T15">
            <v>55664460.27487801</v>
          </cell>
          <cell r="U15">
            <v>101426853.51469508</v>
          </cell>
          <cell r="V15">
            <v>106073103.70922105</v>
          </cell>
          <cell r="W15">
            <v>97770083.328337863</v>
          </cell>
          <cell r="X15">
            <v>60072807.423999995</v>
          </cell>
          <cell r="Y15">
            <v>1068488019.3236184</v>
          </cell>
          <cell r="Z15" t="e">
            <v>#VALUE!</v>
          </cell>
          <cell r="AA15">
            <v>108.63545379284551</v>
          </cell>
          <cell r="AB15">
            <v>0.77500351840956228</v>
          </cell>
        </row>
        <row r="16">
          <cell r="C16" t="str">
            <v xml:space="preserve">                                 - dinamizirani sprejeti proračun</v>
          </cell>
          <cell r="D16">
            <v>515268935</v>
          </cell>
          <cell r="I16">
            <v>33652316</v>
          </cell>
          <cell r="J16">
            <v>33652316</v>
          </cell>
          <cell r="K16">
            <v>33652316</v>
          </cell>
          <cell r="L16">
            <v>100956948</v>
          </cell>
          <cell r="N16">
            <v>33652316</v>
          </cell>
          <cell r="O16">
            <v>33652316</v>
          </cell>
          <cell r="P16">
            <v>33652316</v>
          </cell>
          <cell r="Q16">
            <v>201913896</v>
          </cell>
          <cell r="R16">
            <v>33652316</v>
          </cell>
          <cell r="S16">
            <v>33652316</v>
          </cell>
          <cell r="T16">
            <v>33652316</v>
          </cell>
          <cell r="U16">
            <v>33652316</v>
          </cell>
          <cell r="V16">
            <v>105139268</v>
          </cell>
          <cell r="W16">
            <v>67433459</v>
          </cell>
          <cell r="X16">
            <v>77660000</v>
          </cell>
          <cell r="Y16">
            <v>586755887</v>
          </cell>
        </row>
        <row r="18">
          <cell r="A18">
            <v>70</v>
          </cell>
          <cell r="C18" t="str">
            <v xml:space="preserve">DAVČNI PRIHODKI  </v>
          </cell>
          <cell r="D18">
            <v>928496038.15131009</v>
          </cell>
          <cell r="E18">
            <v>959392700.36967194</v>
          </cell>
          <cell r="F18">
            <v>-30896662.218361855</v>
          </cell>
          <cell r="G18">
            <v>103.73616095178892</v>
          </cell>
          <cell r="H18">
            <v>-4.7418173078155093</v>
          </cell>
          <cell r="I18">
            <v>32150107.983345952</v>
          </cell>
          <cell r="J18">
            <v>57779874.422229975</v>
          </cell>
          <cell r="K18">
            <v>80131441.88651374</v>
          </cell>
          <cell r="L18">
            <v>170061424.29208967</v>
          </cell>
          <cell r="M18">
            <v>94.427178168820248</v>
          </cell>
          <cell r="N18">
            <v>97615374.674407929</v>
          </cell>
          <cell r="O18">
            <v>86220085.056052521</v>
          </cell>
          <cell r="P18">
            <v>64109966.825153477</v>
          </cell>
          <cell r="Q18">
            <v>418006850.84770358</v>
          </cell>
          <cell r="R18">
            <v>108041517.7579647</v>
          </cell>
          <cell r="S18">
            <v>83491637.233454213</v>
          </cell>
          <cell r="T18">
            <v>51277912.92047786</v>
          </cell>
          <cell r="U18">
            <v>95865043.063451111</v>
          </cell>
          <cell r="V18">
            <v>101621666.89295988</v>
          </cell>
          <cell r="W18">
            <v>90983828.765571862</v>
          </cell>
          <cell r="X18">
            <v>60072807.423999995</v>
          </cell>
          <cell r="Y18">
            <v>1009361264.9055831</v>
          </cell>
          <cell r="Z18" t="e">
            <v>#VALUE!</v>
          </cell>
          <cell r="AA18">
            <v>108.70926998410036</v>
          </cell>
          <cell r="AB18">
            <v>0.84347864944373896</v>
          </cell>
        </row>
        <row r="19">
          <cell r="C19" t="str">
            <v xml:space="preserve">                                 - dinamizirani sprejeti proračun</v>
          </cell>
          <cell r="D19">
            <v>478992604</v>
          </cell>
          <cell r="I19">
            <v>30886327</v>
          </cell>
          <cell r="J19">
            <v>30886327</v>
          </cell>
          <cell r="K19">
            <v>30886327</v>
          </cell>
          <cell r="L19">
            <v>92658981</v>
          </cell>
          <cell r="N19">
            <v>30886327</v>
          </cell>
          <cell r="O19">
            <v>30886327</v>
          </cell>
          <cell r="P19">
            <v>30886327</v>
          </cell>
          <cell r="Q19">
            <v>185317962</v>
          </cell>
          <cell r="R19">
            <v>30886327</v>
          </cell>
          <cell r="S19">
            <v>30886327</v>
          </cell>
          <cell r="T19">
            <v>30886327</v>
          </cell>
          <cell r="U19">
            <v>30886327</v>
          </cell>
          <cell r="V19">
            <v>100789713</v>
          </cell>
          <cell r="W19">
            <v>61583007</v>
          </cell>
          <cell r="X19">
            <v>77660000</v>
          </cell>
          <cell r="Y19">
            <v>548895990</v>
          </cell>
        </row>
        <row r="21">
          <cell r="A21">
            <v>700</v>
          </cell>
          <cell r="C21" t="str">
            <v>DAVKI NA DOHODEK IN DOBIČEK</v>
          </cell>
          <cell r="D21">
            <v>220558052.54217997</v>
          </cell>
          <cell r="E21">
            <v>216550000</v>
          </cell>
          <cell r="F21">
            <v>4008052.5421799719</v>
          </cell>
          <cell r="G21">
            <v>114.41542927712318</v>
          </cell>
          <cell r="H21">
            <v>5.0646733490570881</v>
          </cell>
          <cell r="I21">
            <v>18040872.096996766</v>
          </cell>
          <cell r="J21">
            <v>16667029.512734</v>
          </cell>
          <cell r="K21">
            <v>21307161.094293881</v>
          </cell>
          <cell r="L21">
            <v>56015062.704024643</v>
          </cell>
          <cell r="M21">
            <v>111.88892329309232</v>
          </cell>
          <cell r="N21">
            <v>25362732.220052101</v>
          </cell>
          <cell r="O21">
            <v>24468572.112188525</v>
          </cell>
          <cell r="P21">
            <v>21102508.39843997</v>
          </cell>
          <cell r="Q21">
            <v>126948875.43470523</v>
          </cell>
          <cell r="R21">
            <v>17798292.407414716</v>
          </cell>
          <cell r="S21">
            <v>19894430.209441021</v>
          </cell>
          <cell r="T21">
            <v>18039535.327568993</v>
          </cell>
          <cell r="U21">
            <v>21374029.555793747</v>
          </cell>
          <cell r="V21">
            <v>21480424.410168886</v>
          </cell>
          <cell r="W21">
            <v>23033583.522588298</v>
          </cell>
          <cell r="X21">
            <v>0</v>
          </cell>
          <cell r="Y21">
            <v>248569170.86768091</v>
          </cell>
          <cell r="Z21" t="e">
            <v>#VALUE!</v>
          </cell>
          <cell r="AA21">
            <v>112.70011137777163</v>
          </cell>
          <cell r="AB21">
            <v>4.5455578643521761</v>
          </cell>
        </row>
        <row r="22">
          <cell r="C22" t="str">
            <v xml:space="preserve">                                 - dinamizirani sprejeti proračun</v>
          </cell>
          <cell r="D22">
            <v>197904276</v>
          </cell>
          <cell r="I22">
            <v>15961658</v>
          </cell>
          <cell r="J22">
            <v>15961658</v>
          </cell>
          <cell r="K22">
            <v>15961658</v>
          </cell>
          <cell r="L22">
            <v>47884974</v>
          </cell>
          <cell r="N22">
            <v>15961658</v>
          </cell>
          <cell r="O22">
            <v>15961658</v>
          </cell>
          <cell r="P22">
            <v>15961658</v>
          </cell>
          <cell r="Q22">
            <v>95769948</v>
          </cell>
          <cell r="R22">
            <v>15961658</v>
          </cell>
          <cell r="S22">
            <v>15961658</v>
          </cell>
          <cell r="T22">
            <v>15961658</v>
          </cell>
          <cell r="U22">
            <v>15961658</v>
          </cell>
          <cell r="V22">
            <v>18612598</v>
          </cell>
          <cell r="W22">
            <v>22326038</v>
          </cell>
          <cell r="X22">
            <v>0</v>
          </cell>
          <cell r="Y22">
            <v>200555216</v>
          </cell>
        </row>
        <row r="23">
          <cell r="I23" t="str">
            <v xml:space="preserve"> </v>
          </cell>
          <cell r="V23" t="str">
            <v xml:space="preserve"> </v>
          </cell>
          <cell r="W23" t="str">
            <v xml:space="preserve"> </v>
          </cell>
        </row>
        <row r="24">
          <cell r="A24">
            <v>7000</v>
          </cell>
          <cell r="C24" t="str">
            <v xml:space="preserve">Dohodnina   </v>
          </cell>
          <cell r="D24">
            <v>168763223.20554003</v>
          </cell>
          <cell r="E24">
            <v>170350000</v>
          </cell>
          <cell r="F24">
            <v>-1586776.7944599688</v>
          </cell>
          <cell r="G24">
            <v>112.06628558168592</v>
          </cell>
          <cell r="H24">
            <v>2.9075166039356475</v>
          </cell>
          <cell r="I24">
            <v>14417521.071517657</v>
          </cell>
          <cell r="J24">
            <v>13043678.487254893</v>
          </cell>
          <cell r="K24">
            <v>14849127.636341188</v>
          </cell>
          <cell r="L24">
            <v>42310327.195113733</v>
          </cell>
          <cell r="M24">
            <v>108.44843063157381</v>
          </cell>
          <cell r="N24">
            <v>16241506.394408165</v>
          </cell>
          <cell r="O24">
            <v>16618265.218314463</v>
          </cell>
          <cell r="P24">
            <v>17002508.39843997</v>
          </cell>
          <cell r="Q24">
            <v>92172607.206276342</v>
          </cell>
          <cell r="R24">
            <v>13698292.407414716</v>
          </cell>
          <cell r="S24">
            <v>15794430.209441021</v>
          </cell>
          <cell r="T24">
            <v>13939535.327568993</v>
          </cell>
          <cell r="U24">
            <v>17224029.555793747</v>
          </cell>
          <cell r="V24">
            <v>17330424.410168886</v>
          </cell>
          <cell r="W24">
            <v>18883583.522588298</v>
          </cell>
          <cell r="X24">
            <v>0</v>
          </cell>
          <cell r="Y24">
            <v>189042902.63925201</v>
          </cell>
          <cell r="Z24" t="str">
            <v xml:space="preserve"> </v>
          </cell>
          <cell r="AA24">
            <v>112.01664619134048</v>
          </cell>
          <cell r="AB24">
            <v>3.9115456320412534</v>
          </cell>
        </row>
        <row r="25">
          <cell r="C25" t="str">
            <v xml:space="preserve">                                 - dinamizirani sprejeti proračun</v>
          </cell>
          <cell r="D25">
            <v>160893721</v>
          </cell>
          <cell r="E25" t="str">
            <v xml:space="preserve"> </v>
          </cell>
          <cell r="I25">
            <v>12906153</v>
          </cell>
          <cell r="J25">
            <v>12906153</v>
          </cell>
          <cell r="K25">
            <v>12906153</v>
          </cell>
          <cell r="L25">
            <v>38718459</v>
          </cell>
          <cell r="N25">
            <v>12906153</v>
          </cell>
          <cell r="O25">
            <v>12906153</v>
          </cell>
          <cell r="P25">
            <v>12906153</v>
          </cell>
          <cell r="Q25">
            <v>77436918</v>
          </cell>
          <cell r="R25">
            <v>12906153</v>
          </cell>
          <cell r="S25">
            <v>12906153</v>
          </cell>
          <cell r="T25">
            <v>12906153</v>
          </cell>
          <cell r="U25">
            <v>12906153</v>
          </cell>
          <cell r="V25">
            <v>15212598</v>
          </cell>
          <cell r="W25">
            <v>18926038</v>
          </cell>
          <cell r="X25">
            <v>0</v>
          </cell>
          <cell r="Y25">
            <v>163200166</v>
          </cell>
          <cell r="Z25" t="str">
            <v xml:space="preserve"> </v>
          </cell>
        </row>
        <row r="26">
          <cell r="C26" t="str">
            <v xml:space="preserve"> - akontacije dohodnine skupaj   </v>
          </cell>
          <cell r="D26">
            <v>184532911.42504004</v>
          </cell>
          <cell r="E26" t="str">
            <v xml:space="preserve"> </v>
          </cell>
          <cell r="G26">
            <v>112.14781215331087</v>
          </cell>
          <cell r="H26">
            <v>2.9823803060705814</v>
          </cell>
          <cell r="I26">
            <v>14266991.783928122</v>
          </cell>
          <cell r="J26">
            <v>14820770.755424026</v>
          </cell>
          <cell r="K26">
            <v>14745168.278891537</v>
          </cell>
          <cell r="L26">
            <v>43832930.818243682</v>
          </cell>
          <cell r="M26">
            <v>113.26079714433612</v>
          </cell>
          <cell r="N26">
            <v>16179248.925825499</v>
          </cell>
          <cell r="O26">
            <v>16544282.16497572</v>
          </cell>
          <cell r="P26">
            <v>20423483.562590539</v>
          </cell>
          <cell r="Q26">
            <v>96979945.471635446</v>
          </cell>
          <cell r="R26">
            <v>20489937.671066858</v>
          </cell>
          <cell r="S26">
            <v>17624837.360497981</v>
          </cell>
          <cell r="T26">
            <v>20157528.947970781</v>
          </cell>
          <cell r="U26">
            <v>15949241.47862377</v>
          </cell>
          <cell r="V26">
            <v>16660528.816667585</v>
          </cell>
          <cell r="W26">
            <v>20182916.777905598</v>
          </cell>
          <cell r="X26">
            <v>0</v>
          </cell>
          <cell r="Y26">
            <v>208044936.52436805</v>
          </cell>
          <cell r="Z26" t="str">
            <v xml:space="preserve"> </v>
          </cell>
          <cell r="AA26">
            <v>112.74137221255458</v>
          </cell>
          <cell r="AB26">
            <v>4.5838332212936734</v>
          </cell>
        </row>
        <row r="27">
          <cell r="C27" t="str">
            <v xml:space="preserve"> - letni poračun dohodnine</v>
          </cell>
          <cell r="D27">
            <v>-15769688.219499996</v>
          </cell>
          <cell r="E27" t="str">
            <v xml:space="preserve"> </v>
          </cell>
          <cell r="G27">
            <v>113.02777448714154</v>
          </cell>
          <cell r="H27">
            <v>3.7904265263007773</v>
          </cell>
          <cell r="I27">
            <v>150529.28758953561</v>
          </cell>
          <cell r="J27">
            <v>-1777092.2681691335</v>
          </cell>
          <cell r="K27">
            <v>103959.35744965168</v>
          </cell>
          <cell r="L27">
            <v>-1522603.6231299462</v>
          </cell>
          <cell r="M27" t="str">
            <v xml:space="preserve"> </v>
          </cell>
          <cell r="N27">
            <v>62257.468582664922</v>
          </cell>
          <cell r="O27">
            <v>73983.053338743193</v>
          </cell>
          <cell r="P27">
            <v>-3420975.164150571</v>
          </cell>
          <cell r="Q27">
            <v>-4807338.2653591093</v>
          </cell>
          <cell r="R27">
            <v>-6791645.2636521431</v>
          </cell>
          <cell r="S27">
            <v>-1830407.1510569607</v>
          </cell>
          <cell r="T27">
            <v>-6217993.6204017885</v>
          </cell>
          <cell r="U27">
            <v>1274788.0771699769</v>
          </cell>
          <cell r="V27">
            <v>669895.59350129962</v>
          </cell>
          <cell r="W27">
            <v>-1299333.2553173001</v>
          </cell>
          <cell r="X27">
            <v>0</v>
          </cell>
          <cell r="Y27">
            <v>-19002033.885116026</v>
          </cell>
          <cell r="Z27" t="str">
            <v xml:space="preserve"> </v>
          </cell>
          <cell r="AA27">
            <v>120.49720717762243</v>
          </cell>
          <cell r="AB27">
            <v>11.778485322469791</v>
          </cell>
        </row>
        <row r="28">
          <cell r="D28" t="str">
            <v xml:space="preserve"> </v>
          </cell>
          <cell r="E28" t="str">
            <v xml:space="preserve"> </v>
          </cell>
          <cell r="V28" t="str">
            <v xml:space="preserve"> </v>
          </cell>
          <cell r="Y28" t="str">
            <v xml:space="preserve"> </v>
          </cell>
          <cell r="Z28" t="str">
            <v xml:space="preserve"> </v>
          </cell>
          <cell r="AA28" t="str">
            <v xml:space="preserve"> </v>
          </cell>
        </row>
        <row r="29">
          <cell r="A29">
            <v>7001</v>
          </cell>
          <cell r="C29" t="str">
            <v>Davek od dobička pravnih oseb</v>
          </cell>
          <cell r="D29">
            <v>51794829.336640008</v>
          </cell>
          <cell r="E29">
            <v>46200000</v>
          </cell>
          <cell r="F29">
            <v>5594829.3366400078</v>
          </cell>
          <cell r="G29">
            <v>122.8029749563615</v>
          </cell>
          <cell r="H29">
            <v>12.766735497117992</v>
          </cell>
          <cell r="I29">
            <v>3623351.0254791072</v>
          </cell>
          <cell r="J29">
            <v>3623351.0254791072</v>
          </cell>
          <cell r="K29">
            <v>6458033.457952694</v>
          </cell>
          <cell r="L29">
            <v>13704735.508910909</v>
          </cell>
          <cell r="M29">
            <v>124.03752151435339</v>
          </cell>
          <cell r="N29">
            <v>9121225.8256439343</v>
          </cell>
          <cell r="O29">
            <v>7850306.8938740622</v>
          </cell>
          <cell r="P29">
            <v>4100000</v>
          </cell>
          <cell r="Q29">
            <v>34776268.228428908</v>
          </cell>
          <cell r="R29">
            <v>4100000</v>
          </cell>
          <cell r="S29">
            <v>4100000</v>
          </cell>
          <cell r="T29">
            <v>4100000</v>
          </cell>
          <cell r="U29">
            <v>4150000</v>
          </cell>
          <cell r="V29">
            <v>4150000</v>
          </cell>
          <cell r="W29">
            <v>4150000</v>
          </cell>
          <cell r="X29">
            <v>0</v>
          </cell>
          <cell r="Y29">
            <v>59526268.228428908</v>
          </cell>
          <cell r="Z29" t="str">
            <v xml:space="preserve"> </v>
          </cell>
          <cell r="AA29">
            <v>114.92704772041719</v>
          </cell>
          <cell r="AB29">
            <v>6.611361521722813</v>
          </cell>
        </row>
        <row r="30">
          <cell r="C30" t="str">
            <v xml:space="preserve">                                 - dinamizirani sprejeti proračun</v>
          </cell>
          <cell r="D30">
            <v>37010555</v>
          </cell>
          <cell r="E30" t="str">
            <v xml:space="preserve"> </v>
          </cell>
          <cell r="I30">
            <v>3055505</v>
          </cell>
          <cell r="J30">
            <v>3055505</v>
          </cell>
          <cell r="K30">
            <v>3055505</v>
          </cell>
          <cell r="L30">
            <v>9166515</v>
          </cell>
          <cell r="N30">
            <v>3055505</v>
          </cell>
          <cell r="O30">
            <v>3055505</v>
          </cell>
          <cell r="P30">
            <v>3055505</v>
          </cell>
          <cell r="Q30">
            <v>18333030</v>
          </cell>
          <cell r="R30">
            <v>3055505</v>
          </cell>
          <cell r="S30">
            <v>3055505</v>
          </cell>
          <cell r="T30">
            <v>3055505</v>
          </cell>
          <cell r="U30">
            <v>3055505</v>
          </cell>
          <cell r="V30">
            <v>3400000</v>
          </cell>
          <cell r="W30">
            <v>3400000</v>
          </cell>
          <cell r="Y30">
            <v>37355050</v>
          </cell>
          <cell r="Z30" t="str">
            <v xml:space="preserve"> </v>
          </cell>
        </row>
        <row r="31">
          <cell r="A31">
            <v>7002</v>
          </cell>
          <cell r="C31" t="str">
            <v xml:space="preserve">Drugi davki na dohodek in dobiček </v>
          </cell>
          <cell r="D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X31">
            <v>0</v>
          </cell>
          <cell r="Y31">
            <v>0</v>
          </cell>
        </row>
        <row r="32">
          <cell r="D32" t="str">
            <v xml:space="preserve"> </v>
          </cell>
          <cell r="Y32" t="str">
            <v xml:space="preserve"> </v>
          </cell>
        </row>
        <row r="33">
          <cell r="A33">
            <v>701</v>
          </cell>
          <cell r="C33" t="str">
            <v>PRISPEVKI ZA SOCIALNO VARNOST</v>
          </cell>
          <cell r="D33">
            <v>6568891.7910200004</v>
          </cell>
          <cell r="E33">
            <v>6286999.8584960001</v>
          </cell>
          <cell r="F33">
            <v>281891.93252400029</v>
          </cell>
          <cell r="G33">
            <v>113.01013961463751</v>
          </cell>
          <cell r="H33">
            <v>3.7742328876377371</v>
          </cell>
          <cell r="I33">
            <v>551935.47711214528</v>
          </cell>
          <cell r="J33">
            <v>549938.05943486036</v>
          </cell>
          <cell r="K33">
            <v>585717.10012047074</v>
          </cell>
          <cell r="L33">
            <v>1687590.6366674765</v>
          </cell>
          <cell r="M33">
            <v>111.71044500000001</v>
          </cell>
          <cell r="N33">
            <v>569104.46188978187</v>
          </cell>
          <cell r="O33">
            <v>600059.25389709161</v>
          </cell>
          <cell r="P33">
            <v>612945.59783590585</v>
          </cell>
          <cell r="Q33">
            <v>3469699.9502902562</v>
          </cell>
          <cell r="R33">
            <v>614582.72947711986</v>
          </cell>
          <cell r="S33">
            <v>608800.66995840624</v>
          </cell>
          <cell r="T33">
            <v>635055.00935032812</v>
          </cell>
          <cell r="U33">
            <v>623123.48479143309</v>
          </cell>
          <cell r="V33">
            <v>641254.98835681868</v>
          </cell>
          <cell r="W33">
            <v>745621.41909254994</v>
          </cell>
          <cell r="X33">
            <v>0</v>
          </cell>
          <cell r="Y33">
            <v>7338138.2513169115</v>
          </cell>
          <cell r="Z33" t="e">
            <v>#VALUE!</v>
          </cell>
          <cell r="AA33">
            <v>111.71044499999998</v>
          </cell>
          <cell r="AB33">
            <v>3.6274999999999835</v>
          </cell>
        </row>
        <row r="34">
          <cell r="C34" t="str">
            <v xml:space="preserve">                                 - dinamizirani sprejeti proračun</v>
          </cell>
          <cell r="D34">
            <v>6090978</v>
          </cell>
          <cell r="E34" t="str">
            <v xml:space="preserve"> </v>
          </cell>
          <cell r="I34">
            <v>494077</v>
          </cell>
          <cell r="J34">
            <v>494077</v>
          </cell>
          <cell r="K34">
            <v>494077</v>
          </cell>
          <cell r="L34">
            <v>1482231</v>
          </cell>
          <cell r="N34">
            <v>494077</v>
          </cell>
          <cell r="O34">
            <v>494077</v>
          </cell>
          <cell r="P34">
            <v>494077</v>
          </cell>
          <cell r="Q34">
            <v>2964462</v>
          </cell>
          <cell r="R34">
            <v>494077</v>
          </cell>
          <cell r="S34">
            <v>494077</v>
          </cell>
          <cell r="T34">
            <v>494077</v>
          </cell>
          <cell r="U34">
            <v>494077</v>
          </cell>
          <cell r="V34">
            <v>566000</v>
          </cell>
          <cell r="W34">
            <v>656131</v>
          </cell>
          <cell r="X34">
            <v>0</v>
          </cell>
          <cell r="Y34">
            <v>6162901</v>
          </cell>
          <cell r="Z34" t="str">
            <v xml:space="preserve"> </v>
          </cell>
        </row>
        <row r="35">
          <cell r="A35">
            <v>7010</v>
          </cell>
          <cell r="C35" t="str">
            <v>Prispevki zaposlenih</v>
          </cell>
          <cell r="D35">
            <v>3753070.10984</v>
          </cell>
          <cell r="E35">
            <v>3424226</v>
          </cell>
          <cell r="F35">
            <v>328844.10984000005</v>
          </cell>
          <cell r="G35" t="str">
            <v xml:space="preserve"> </v>
          </cell>
          <cell r="H35" t="str">
            <v xml:space="preserve"> </v>
          </cell>
          <cell r="I35">
            <v>320152.20234533568</v>
          </cell>
          <cell r="J35">
            <v>313350.15710275667</v>
          </cell>
          <cell r="K35">
            <v>332450.9048491799</v>
          </cell>
          <cell r="L35">
            <v>965953.2642972722</v>
          </cell>
          <cell r="M35">
            <v>111.71044499999998</v>
          </cell>
          <cell r="N35">
            <v>328486.8360145695</v>
          </cell>
          <cell r="O35">
            <v>336434.13171231851</v>
          </cell>
          <cell r="P35">
            <v>343508.36927348806</v>
          </cell>
          <cell r="Q35">
            <v>1974382.6012976482</v>
          </cell>
          <cell r="R35">
            <v>355147.25454780791</v>
          </cell>
          <cell r="S35">
            <v>345972.83162060671</v>
          </cell>
          <cell r="T35">
            <v>361711.65404979413</v>
          </cell>
          <cell r="U35">
            <v>357564.73944671417</v>
          </cell>
          <cell r="V35">
            <v>368185.14735628129</v>
          </cell>
          <cell r="W35">
            <v>429607.09254539997</v>
          </cell>
          <cell r="X35">
            <v>0</v>
          </cell>
          <cell r="Y35">
            <v>4192571.3208642523</v>
          </cell>
          <cell r="Z35" t="str">
            <v xml:space="preserve"> </v>
          </cell>
          <cell r="AA35">
            <v>111.71044499999998</v>
          </cell>
          <cell r="AB35" t="str">
            <v xml:space="preserve"> </v>
          </cell>
        </row>
        <row r="36">
          <cell r="A36">
            <v>7011</v>
          </cell>
          <cell r="C36" t="str">
            <v>Prispevki delodajalcev</v>
          </cell>
          <cell r="D36">
            <v>2419313.4799099998</v>
          </cell>
          <cell r="E36">
            <v>2782941</v>
          </cell>
          <cell r="F36">
            <v>-363627.52009000024</v>
          </cell>
          <cell r="G36" t="str">
            <v xml:space="preserve"> </v>
          </cell>
          <cell r="H36" t="str">
            <v xml:space="preserve"> </v>
          </cell>
          <cell r="I36">
            <v>208584.07119070366</v>
          </cell>
          <cell r="J36">
            <v>204600.07809445178</v>
          </cell>
          <cell r="K36">
            <v>214045.07572831571</v>
          </cell>
          <cell r="L36">
            <v>627229.22501347121</v>
          </cell>
          <cell r="M36">
            <v>111.71044500000001</v>
          </cell>
          <cell r="N36">
            <v>211969.63637069226</v>
          </cell>
          <cell r="O36">
            <v>220266.24495506572</v>
          </cell>
          <cell r="P36">
            <v>224302.00357676824</v>
          </cell>
          <cell r="Q36">
            <v>1283767.1099159976</v>
          </cell>
          <cell r="R36">
            <v>229924.111567229</v>
          </cell>
          <cell r="S36">
            <v>225654.27147190488</v>
          </cell>
          <cell r="T36">
            <v>225320.14328553004</v>
          </cell>
          <cell r="U36">
            <v>226731.88892713498</v>
          </cell>
          <cell r="V36">
            <v>234068.01251294999</v>
          </cell>
          <cell r="W36">
            <v>277160.31667169993</v>
          </cell>
          <cell r="X36">
            <v>0</v>
          </cell>
          <cell r="Y36">
            <v>2702625.8543524467</v>
          </cell>
          <cell r="Z36" t="str">
            <v xml:space="preserve"> </v>
          </cell>
          <cell r="AA36">
            <v>111.71044500000002</v>
          </cell>
          <cell r="AB36" t="str">
            <v xml:space="preserve"> </v>
          </cell>
        </row>
        <row r="37">
          <cell r="A37">
            <v>7012</v>
          </cell>
          <cell r="C37" t="str">
            <v xml:space="preserve">Prispevki samozaposlenih </v>
          </cell>
          <cell r="D37">
            <v>363828.22435999999</v>
          </cell>
          <cell r="F37">
            <v>363828.22435999999</v>
          </cell>
          <cell r="G37" t="str">
            <v xml:space="preserve"> </v>
          </cell>
          <cell r="H37" t="str">
            <v xml:space="preserve"> </v>
          </cell>
          <cell r="I37">
            <v>22775.711792595986</v>
          </cell>
          <cell r="J37">
            <v>30215.970782819739</v>
          </cell>
          <cell r="K37">
            <v>35905.03686339593</v>
          </cell>
          <cell r="L37">
            <v>88896.719438811648</v>
          </cell>
          <cell r="M37">
            <v>111.71044499999998</v>
          </cell>
          <cell r="N37">
            <v>24194.767698695508</v>
          </cell>
          <cell r="O37">
            <v>36871.476095699087</v>
          </cell>
          <cell r="P37">
            <v>41703.983158554365</v>
          </cell>
          <cell r="Q37">
            <v>191666.9463917606</v>
          </cell>
          <cell r="R37">
            <v>27005.291912726014</v>
          </cell>
          <cell r="S37">
            <v>34056.529779019082</v>
          </cell>
          <cell r="T37">
            <v>45855.533454654564</v>
          </cell>
          <cell r="U37">
            <v>35782.541478706982</v>
          </cell>
          <cell r="V37">
            <v>36819.288740437078</v>
          </cell>
          <cell r="W37">
            <v>35247.996710849999</v>
          </cell>
          <cell r="X37">
            <v>0</v>
          </cell>
          <cell r="Y37">
            <v>406434.12846815429</v>
          </cell>
          <cell r="Z37" t="str">
            <v xml:space="preserve"> </v>
          </cell>
          <cell r="AA37">
            <v>111.71044499999998</v>
          </cell>
          <cell r="AB37" t="str">
            <v xml:space="preserve"> </v>
          </cell>
        </row>
        <row r="38">
          <cell r="A38">
            <v>7013</v>
          </cell>
          <cell r="C38" t="str">
            <v>Ostali prispevki za socialno varnost</v>
          </cell>
          <cell r="D38">
            <v>32679.976910000001</v>
          </cell>
          <cell r="E38">
            <v>79832.858496000001</v>
          </cell>
          <cell r="F38">
            <v>-47152.881586000003</v>
          </cell>
          <cell r="G38" t="str">
            <v xml:space="preserve"> </v>
          </cell>
          <cell r="H38" t="str">
            <v xml:space="preserve"> </v>
          </cell>
          <cell r="I38">
            <v>423.49178350998761</v>
          </cell>
          <cell r="J38">
            <v>1771.8534548321143</v>
          </cell>
          <cell r="K38">
            <v>3316.0826795791691</v>
          </cell>
          <cell r="L38">
            <v>5511.4279179212708</v>
          </cell>
          <cell r="M38">
            <v>111.71044499999998</v>
          </cell>
          <cell r="N38">
            <v>4453.2218058245608</v>
          </cell>
          <cell r="O38">
            <v>6487.4011340081797</v>
          </cell>
          <cell r="P38">
            <v>3431.2418270951202</v>
          </cell>
          <cell r="Q38">
            <v>19883.29268484913</v>
          </cell>
          <cell r="R38">
            <v>2506.0714493569753</v>
          </cell>
          <cell r="S38">
            <v>3117.0370868754803</v>
          </cell>
          <cell r="T38">
            <v>2167.6785603495327</v>
          </cell>
          <cell r="U38">
            <v>3044.3149388768657</v>
          </cell>
          <cell r="V38">
            <v>2182.539747150262</v>
          </cell>
          <cell r="W38">
            <v>3606.0131645999995</v>
          </cell>
          <cell r="X38">
            <v>0</v>
          </cell>
          <cell r="Y38">
            <v>36506.947632058247</v>
          </cell>
          <cell r="Z38" t="str">
            <v xml:space="preserve"> </v>
          </cell>
          <cell r="AA38">
            <v>111.71044499999998</v>
          </cell>
          <cell r="AB38" t="str">
            <v xml:space="preserve"> </v>
          </cell>
        </row>
        <row r="39">
          <cell r="D39" t="str">
            <v xml:space="preserve"> </v>
          </cell>
          <cell r="V39" t="str">
            <v xml:space="preserve"> </v>
          </cell>
          <cell r="W39" t="str">
            <v xml:space="preserve"> </v>
          </cell>
          <cell r="Y39" t="str">
            <v xml:space="preserve"> </v>
          </cell>
        </row>
        <row r="40">
          <cell r="A40">
            <v>702</v>
          </cell>
          <cell r="C40" t="str">
            <v>DAVKI NA PLAČILNO LISTO IN DELOVNO SILO</v>
          </cell>
          <cell r="D40">
            <v>68070624.233819991</v>
          </cell>
          <cell r="E40">
            <v>60855799.585000001</v>
          </cell>
          <cell r="F40">
            <v>7214824.6488199905</v>
          </cell>
          <cell r="G40">
            <v>122.83567135001263</v>
          </cell>
          <cell r="H40">
            <v>12.796759733712236</v>
          </cell>
          <cell r="I40">
            <v>5756909.8460366726</v>
          </cell>
          <cell r="J40">
            <v>5546505.8062167633</v>
          </cell>
          <cell r="K40">
            <v>5793328.1552190408</v>
          </cell>
          <cell r="L40">
            <v>17096743.807472475</v>
          </cell>
          <cell r="M40">
            <v>112.4596682656825</v>
          </cell>
          <cell r="N40">
            <v>5906846.9879563525</v>
          </cell>
          <cell r="O40">
            <v>5884012.4997286499</v>
          </cell>
          <cell r="P40">
            <v>6292821.240125034</v>
          </cell>
          <cell r="Q40">
            <v>35180424.535282508</v>
          </cell>
          <cell r="R40">
            <v>6229167.7177747423</v>
          </cell>
          <cell r="S40">
            <v>6270537.6388367526</v>
          </cell>
          <cell r="T40">
            <v>6315137.2993122628</v>
          </cell>
          <cell r="U40">
            <v>6532547.3940329775</v>
          </cell>
          <cell r="V40">
            <v>6859959.4707339182</v>
          </cell>
          <cell r="W40">
            <v>9185016.2705069985</v>
          </cell>
          <cell r="X40">
            <v>0</v>
          </cell>
          <cell r="Y40">
            <v>76572790.32648015</v>
          </cell>
          <cell r="Z40" t="e">
            <v>#VALUE!</v>
          </cell>
          <cell r="AA40">
            <v>112.49021319894987</v>
          </cell>
          <cell r="AB40">
            <v>4.3508471233301407</v>
          </cell>
        </row>
        <row r="41">
          <cell r="C41" t="str">
            <v xml:space="preserve">                                 - dinamizirani sprejeti proračun</v>
          </cell>
          <cell r="D41">
            <v>63480638</v>
          </cell>
          <cell r="E41" t="str">
            <v xml:space="preserve"> </v>
          </cell>
          <cell r="I41">
            <v>5118901</v>
          </cell>
          <cell r="J41">
            <v>5118901</v>
          </cell>
          <cell r="K41">
            <v>5118901</v>
          </cell>
          <cell r="L41">
            <v>15356703</v>
          </cell>
          <cell r="N41">
            <v>5118901</v>
          </cell>
          <cell r="O41">
            <v>5118901</v>
          </cell>
          <cell r="P41">
            <v>5118901</v>
          </cell>
          <cell r="Q41">
            <v>30713406</v>
          </cell>
          <cell r="R41">
            <v>5118901</v>
          </cell>
          <cell r="S41">
            <v>5118901</v>
          </cell>
          <cell r="T41">
            <v>5118901</v>
          </cell>
          <cell r="U41">
            <v>5118901</v>
          </cell>
          <cell r="V41">
            <v>5350130</v>
          </cell>
          <cell r="W41">
            <v>7172727</v>
          </cell>
          <cell r="X41">
            <v>0</v>
          </cell>
          <cell r="Y41">
            <v>63711867</v>
          </cell>
          <cell r="Z41" t="str">
            <v xml:space="preserve"> </v>
          </cell>
        </row>
        <row r="42">
          <cell r="A42">
            <v>7020</v>
          </cell>
          <cell r="C42" t="str">
            <v>Davek na izplačane plače</v>
          </cell>
          <cell r="D42">
            <v>63849278.782150008</v>
          </cell>
          <cell r="E42">
            <v>56635800</v>
          </cell>
          <cell r="F42">
            <v>7213478.7821500078</v>
          </cell>
          <cell r="G42">
            <v>124.08929629234098</v>
          </cell>
          <cell r="H42">
            <v>13.947930479651944</v>
          </cell>
          <cell r="I42">
            <v>5388274.4075869322</v>
          </cell>
          <cell r="J42">
            <v>5187282.2900837436</v>
          </cell>
          <cell r="K42">
            <v>5404766.1651196806</v>
          </cell>
          <cell r="L42">
            <v>15980322.862790357</v>
          </cell>
          <cell r="M42">
            <v>112.80030299999999</v>
          </cell>
          <cell r="N42">
            <v>5524516.7141739726</v>
          </cell>
          <cell r="O42">
            <v>5522305.7967864498</v>
          </cell>
          <cell r="P42">
            <v>5880491.9987040143</v>
          </cell>
          <cell r="Q42">
            <v>32907637.372454792</v>
          </cell>
          <cell r="R42">
            <v>5817660.4017333826</v>
          </cell>
          <cell r="S42">
            <v>5910269.0667610327</v>
          </cell>
          <cell r="T42">
            <v>6003564.1321115829</v>
          </cell>
          <cell r="U42">
            <v>6172221.3336294377</v>
          </cell>
          <cell r="V42">
            <v>6494861.0103826784</v>
          </cell>
          <cell r="W42">
            <v>8715966.6125069987</v>
          </cell>
          <cell r="X42">
            <v>0</v>
          </cell>
          <cell r="Y42">
            <v>72022179.929579899</v>
          </cell>
          <cell r="Z42" t="str">
            <v xml:space="preserve"> </v>
          </cell>
          <cell r="AA42">
            <v>112.80030299999997</v>
          </cell>
          <cell r="AB42">
            <v>4.638499999999965</v>
          </cell>
        </row>
        <row r="43">
          <cell r="A43">
            <v>7021</v>
          </cell>
          <cell r="C43" t="str">
            <v>Posebni davek na določene prejemke</v>
          </cell>
          <cell r="D43">
            <v>4221345.4516700003</v>
          </cell>
          <cell r="E43">
            <v>4219999.585</v>
          </cell>
          <cell r="F43">
            <v>1345.8666700003669</v>
          </cell>
          <cell r="G43">
            <v>106.55370151477635</v>
          </cell>
          <cell r="H43">
            <v>-2.1545440635662487</v>
          </cell>
          <cell r="I43">
            <v>368635.43844974006</v>
          </cell>
          <cell r="J43">
            <v>359223.51613301999</v>
          </cell>
          <cell r="K43">
            <v>388561.99009936</v>
          </cell>
          <cell r="L43">
            <v>1116420.9446821201</v>
          </cell>
          <cell r="M43">
            <v>107.8</v>
          </cell>
          <cell r="N43">
            <v>382330.27378237987</v>
          </cell>
          <cell r="O43">
            <v>361706.70294220006</v>
          </cell>
          <cell r="P43">
            <v>412329.24142102007</v>
          </cell>
          <cell r="Q43">
            <v>2272787.1628277199</v>
          </cell>
          <cell r="R43">
            <v>411507.31604136003</v>
          </cell>
          <cell r="S43">
            <v>360268.57207572</v>
          </cell>
          <cell r="T43">
            <v>311573.16720068001</v>
          </cell>
          <cell r="U43">
            <v>360326.06040353997</v>
          </cell>
          <cell r="V43">
            <v>365098.46035124012</v>
          </cell>
          <cell r="W43">
            <v>469049.65800000005</v>
          </cell>
          <cell r="X43">
            <v>0</v>
          </cell>
          <cell r="Y43">
            <v>4550610.3969002599</v>
          </cell>
          <cell r="Z43" t="str">
            <v xml:space="preserve"> </v>
          </cell>
          <cell r="AA43">
            <v>107.8</v>
          </cell>
          <cell r="AB43">
            <v>0</v>
          </cell>
        </row>
        <row r="44">
          <cell r="D44" t="str">
            <v xml:space="preserve"> </v>
          </cell>
          <cell r="Y44" t="str">
            <v xml:space="preserve"> </v>
          </cell>
        </row>
        <row r="45">
          <cell r="A45">
            <v>703</v>
          </cell>
          <cell r="C45" t="str">
            <v>DAVKI NA PREMOŽENJE</v>
          </cell>
          <cell r="D45">
            <v>1042715.6938100002</v>
          </cell>
          <cell r="E45">
            <v>5012800</v>
          </cell>
          <cell r="F45">
            <v>-3970084.3061899999</v>
          </cell>
          <cell r="G45">
            <v>50.167367684657115</v>
          </cell>
          <cell r="H45">
            <v>-53.932628388744618</v>
          </cell>
          <cell r="I45">
            <v>0</v>
          </cell>
          <cell r="J45">
            <v>0</v>
          </cell>
          <cell r="K45">
            <v>0</v>
          </cell>
          <cell r="L45">
            <v>0</v>
          </cell>
          <cell r="N45">
            <v>0</v>
          </cell>
          <cell r="O45">
            <v>0</v>
          </cell>
          <cell r="P45">
            <v>500000</v>
          </cell>
          <cell r="Q45">
            <v>500000</v>
          </cell>
          <cell r="R45">
            <v>0</v>
          </cell>
          <cell r="S45">
            <v>0</v>
          </cell>
          <cell r="T45">
            <v>0</v>
          </cell>
          <cell r="U45">
            <v>0</v>
          </cell>
          <cell r="V45">
            <v>550000</v>
          </cell>
          <cell r="W45">
            <v>0</v>
          </cell>
          <cell r="X45">
            <v>0</v>
          </cell>
          <cell r="Y45">
            <v>1050000</v>
          </cell>
          <cell r="Z45">
            <v>0</v>
          </cell>
          <cell r="AA45">
            <v>100.69858986809564</v>
          </cell>
          <cell r="AB45">
            <v>-6.5875789720819711</v>
          </cell>
        </row>
        <row r="46">
          <cell r="C46" t="str">
            <v xml:space="preserve">                                 - dinamizirani sprejeti proračun</v>
          </cell>
          <cell r="D46">
            <v>0</v>
          </cell>
          <cell r="E46" t="str">
            <v xml:space="preserve"> </v>
          </cell>
          <cell r="I46">
            <v>0</v>
          </cell>
          <cell r="J46">
            <v>0</v>
          </cell>
          <cell r="K46">
            <v>0</v>
          </cell>
          <cell r="L46">
            <v>0</v>
          </cell>
          <cell r="N46">
            <v>0</v>
          </cell>
          <cell r="O46">
            <v>0</v>
          </cell>
          <cell r="P46">
            <v>0</v>
          </cell>
          <cell r="Q46">
            <v>0</v>
          </cell>
          <cell r="R46">
            <v>0</v>
          </cell>
          <cell r="S46">
            <v>0</v>
          </cell>
          <cell r="T46">
            <v>0</v>
          </cell>
          <cell r="U46">
            <v>0</v>
          </cell>
          <cell r="V46">
            <v>0</v>
          </cell>
          <cell r="W46">
            <v>0</v>
          </cell>
          <cell r="X46">
            <v>0</v>
          </cell>
          <cell r="Y46">
            <v>0</v>
          </cell>
          <cell r="Z46" t="str">
            <v xml:space="preserve"> </v>
          </cell>
        </row>
        <row r="47">
          <cell r="A47">
            <v>7030</v>
          </cell>
          <cell r="C47" t="str">
            <v>Davki na nepremičnine</v>
          </cell>
          <cell r="I47">
            <v>0</v>
          </cell>
          <cell r="J47">
            <v>0</v>
          </cell>
          <cell r="K47">
            <v>0</v>
          </cell>
          <cell r="L47">
            <v>0</v>
          </cell>
          <cell r="N47">
            <v>0</v>
          </cell>
          <cell r="O47">
            <v>0</v>
          </cell>
          <cell r="P47">
            <v>0</v>
          </cell>
          <cell r="Q47">
            <v>0</v>
          </cell>
          <cell r="R47">
            <v>0</v>
          </cell>
          <cell r="S47">
            <v>0</v>
          </cell>
          <cell r="T47">
            <v>0</v>
          </cell>
          <cell r="U47">
            <v>0</v>
          </cell>
        </row>
        <row r="48">
          <cell r="A48">
            <v>7031</v>
          </cell>
          <cell r="C48" t="str">
            <v>Davki na premičnine</v>
          </cell>
          <cell r="I48">
            <v>0</v>
          </cell>
          <cell r="J48">
            <v>0</v>
          </cell>
          <cell r="K48">
            <v>0</v>
          </cell>
          <cell r="L48">
            <v>0</v>
          </cell>
          <cell r="N48">
            <v>0</v>
          </cell>
          <cell r="O48">
            <v>0</v>
          </cell>
          <cell r="P48">
            <v>0</v>
          </cell>
          <cell r="Q48">
            <v>0</v>
          </cell>
          <cell r="R48">
            <v>0</v>
          </cell>
          <cell r="S48">
            <v>0</v>
          </cell>
          <cell r="T48">
            <v>0</v>
          </cell>
          <cell r="U48">
            <v>0</v>
          </cell>
        </row>
        <row r="49">
          <cell r="A49">
            <v>7032</v>
          </cell>
          <cell r="C49" t="str">
            <v>Davki na dediščine in darila</v>
          </cell>
          <cell r="I49">
            <v>0</v>
          </cell>
          <cell r="J49">
            <v>0</v>
          </cell>
          <cell r="K49">
            <v>0</v>
          </cell>
          <cell r="L49">
            <v>0</v>
          </cell>
          <cell r="N49">
            <v>0</v>
          </cell>
          <cell r="O49">
            <v>0</v>
          </cell>
          <cell r="P49">
            <v>0</v>
          </cell>
          <cell r="Q49">
            <v>0</v>
          </cell>
          <cell r="R49">
            <v>0</v>
          </cell>
          <cell r="S49">
            <v>0</v>
          </cell>
          <cell r="T49">
            <v>0</v>
          </cell>
          <cell r="U49">
            <v>0</v>
          </cell>
        </row>
        <row r="50">
          <cell r="A50">
            <v>7033</v>
          </cell>
          <cell r="C50" t="str">
            <v>Davki na promet nepremičnin in na finančno premoženje</v>
          </cell>
          <cell r="D50">
            <v>1042715.6938100002</v>
          </cell>
          <cell r="E50">
            <v>5012800</v>
          </cell>
          <cell r="F50">
            <v>-3970084.3061899999</v>
          </cell>
          <cell r="G50">
            <v>50.167367684657115</v>
          </cell>
          <cell r="H50">
            <v>-53.932628388744618</v>
          </cell>
          <cell r="I50">
            <v>0</v>
          </cell>
          <cell r="J50">
            <v>0</v>
          </cell>
          <cell r="K50">
            <v>0</v>
          </cell>
          <cell r="L50">
            <v>0</v>
          </cell>
          <cell r="N50">
            <v>0</v>
          </cell>
          <cell r="O50">
            <v>0</v>
          </cell>
          <cell r="P50">
            <v>500000</v>
          </cell>
          <cell r="Q50">
            <v>500000</v>
          </cell>
          <cell r="R50">
            <v>0</v>
          </cell>
          <cell r="S50">
            <v>0</v>
          </cell>
          <cell r="T50">
            <v>0</v>
          </cell>
          <cell r="U50">
            <v>0</v>
          </cell>
          <cell r="V50">
            <v>550000</v>
          </cell>
          <cell r="W50">
            <v>0</v>
          </cell>
          <cell r="X50">
            <v>0</v>
          </cell>
          <cell r="Y50">
            <v>1050000</v>
          </cell>
          <cell r="Z50" t="str">
            <v xml:space="preserve"> </v>
          </cell>
          <cell r="AA50">
            <v>100.69858986809564</v>
          </cell>
          <cell r="AB50">
            <v>-6.5875789720819711</v>
          </cell>
        </row>
        <row r="51">
          <cell r="C51" t="str">
            <v>(davek na bilančno vsoto bank in hranilnic)</v>
          </cell>
          <cell r="D51" t="str">
            <v xml:space="preserve"> </v>
          </cell>
          <cell r="Q51">
            <v>0</v>
          </cell>
          <cell r="V51" t="str">
            <v xml:space="preserve"> </v>
          </cell>
          <cell r="Y51" t="str">
            <v xml:space="preserve"> </v>
          </cell>
        </row>
        <row r="52">
          <cell r="D52" t="str">
            <v xml:space="preserve"> </v>
          </cell>
          <cell r="Y52" t="str">
            <v xml:space="preserve"> </v>
          </cell>
        </row>
        <row r="53">
          <cell r="A53">
            <v>704</v>
          </cell>
          <cell r="C53" t="str">
            <v>DOMAČI DAVKI NA BLAGO IN STORITVE</v>
          </cell>
          <cell r="D53">
            <v>593927877.41895008</v>
          </cell>
          <cell r="E53">
            <v>630202999.626176</v>
          </cell>
          <cell r="F53">
            <v>-36275122.207225919</v>
          </cell>
          <cell r="G53">
            <v>100.10801270932677</v>
          </cell>
          <cell r="H53">
            <v>-8.0734502210038812</v>
          </cell>
          <cell r="I53">
            <v>4326937.6669651298</v>
          </cell>
          <cell r="J53">
            <v>32345368.615871631</v>
          </cell>
          <cell r="K53">
            <v>49628140.525387578</v>
          </cell>
          <cell r="L53">
            <v>86300446.808224335</v>
          </cell>
          <cell r="M53">
            <v>83.84283990657552</v>
          </cell>
          <cell r="N53">
            <v>62917534.795719907</v>
          </cell>
          <cell r="O53">
            <v>52326908.514493138</v>
          </cell>
          <cell r="P53">
            <v>32558599.429167844</v>
          </cell>
          <cell r="Q53">
            <v>234103489.54760522</v>
          </cell>
          <cell r="R53">
            <v>80654256.638333142</v>
          </cell>
          <cell r="S53">
            <v>54076810.954486705</v>
          </cell>
          <cell r="T53">
            <v>23532814.718358696</v>
          </cell>
          <cell r="U53">
            <v>64337705.61983411</v>
          </cell>
          <cell r="V53">
            <v>68778743.986749932</v>
          </cell>
          <cell r="W53">
            <v>54562512.023384005</v>
          </cell>
          <cell r="X53">
            <v>60072807.423999995</v>
          </cell>
          <cell r="Y53">
            <v>640119140.91275191</v>
          </cell>
          <cell r="Z53" t="e">
            <v>#VALUE!</v>
          </cell>
          <cell r="AA53">
            <v>107.7772512875699</v>
          </cell>
          <cell r="AB53">
            <v>-2.1102701697685688E-2</v>
          </cell>
        </row>
        <row r="55">
          <cell r="C55" t="str">
            <v xml:space="preserve">                                 - dinamizirani sprejeti proračun</v>
          </cell>
          <cell r="D55">
            <v>164345862</v>
          </cell>
          <cell r="E55" t="str">
            <v xml:space="preserve"> </v>
          </cell>
          <cell r="I55">
            <v>5334587</v>
          </cell>
          <cell r="J55">
            <v>5334587</v>
          </cell>
          <cell r="K55">
            <v>5334587</v>
          </cell>
          <cell r="L55">
            <v>16003761</v>
          </cell>
          <cell r="N55">
            <v>5334587</v>
          </cell>
          <cell r="O55">
            <v>5334587</v>
          </cell>
          <cell r="P55">
            <v>5334587</v>
          </cell>
          <cell r="Q55">
            <v>32007522</v>
          </cell>
          <cell r="R55">
            <v>5334587</v>
          </cell>
          <cell r="S55">
            <v>5334587</v>
          </cell>
          <cell r="T55">
            <v>5334587</v>
          </cell>
          <cell r="U55">
            <v>5334587</v>
          </cell>
          <cell r="V55">
            <v>72672985</v>
          </cell>
          <cell r="W55">
            <v>28005405</v>
          </cell>
          <cell r="X55">
            <v>77660000</v>
          </cell>
          <cell r="Y55">
            <v>231684260</v>
          </cell>
          <cell r="Z55" t="str">
            <v xml:space="preserve"> </v>
          </cell>
        </row>
        <row r="56">
          <cell r="A56">
            <v>7040</v>
          </cell>
          <cell r="C56" t="str">
            <v>Splošni prometni davki, davki na dodano vrednost</v>
          </cell>
          <cell r="D56">
            <v>411072285.48887002</v>
          </cell>
          <cell r="E56">
            <v>436425000</v>
          </cell>
          <cell r="F56">
            <v>-25352714.511129975</v>
          </cell>
          <cell r="G56">
            <v>86.956302903498965</v>
          </cell>
          <cell r="H56">
            <v>-20.150318729569364</v>
          </cell>
          <cell r="I56">
            <v>200000</v>
          </cell>
          <cell r="J56">
            <v>27116029.226837486</v>
          </cell>
          <cell r="K56">
            <v>24404111.340663455</v>
          </cell>
          <cell r="L56">
            <v>51720140.567500941</v>
          </cell>
          <cell r="M56">
            <v>73.604464421690039</v>
          </cell>
          <cell r="N56">
            <v>46599472.648850836</v>
          </cell>
          <cell r="O56">
            <v>35684259.585644335</v>
          </cell>
          <cell r="P56">
            <v>26651426.958430678</v>
          </cell>
          <cell r="Q56">
            <v>160655299.76042679</v>
          </cell>
          <cell r="R56">
            <v>53111141.36225377</v>
          </cell>
          <cell r="S56">
            <v>37997434.138323173</v>
          </cell>
          <cell r="T56">
            <v>18680817.258478794</v>
          </cell>
          <cell r="U56">
            <v>35986846.484209791</v>
          </cell>
          <cell r="V56">
            <v>53089492.598139234</v>
          </cell>
          <cell r="W56">
            <v>39422220.157384001</v>
          </cell>
          <cell r="X56">
            <v>47772807.423999995</v>
          </cell>
          <cell r="Y56">
            <v>446716059.1832155</v>
          </cell>
          <cell r="Z56" t="e">
            <v>#VALUE!</v>
          </cell>
          <cell r="AA56">
            <v>108.67092600318603</v>
          </cell>
          <cell r="AB56">
            <v>0.80790909386459475</v>
          </cell>
        </row>
        <row r="57">
          <cell r="M57" t="str">
            <v xml:space="preserve"> </v>
          </cell>
        </row>
        <row r="58">
          <cell r="C58" t="str">
            <v xml:space="preserve">                                 - dinamizirani sprejeti proračun</v>
          </cell>
          <cell r="D58">
            <v>93393366</v>
          </cell>
          <cell r="E58" t="str">
            <v xml:space="preserve"> </v>
          </cell>
          <cell r="I58">
            <v>1490306</v>
          </cell>
          <cell r="J58">
            <v>1490306</v>
          </cell>
          <cell r="K58">
            <v>1490306</v>
          </cell>
          <cell r="L58">
            <v>4470918</v>
          </cell>
          <cell r="N58">
            <v>1490306</v>
          </cell>
          <cell r="O58">
            <v>1490306</v>
          </cell>
          <cell r="P58">
            <v>1490306</v>
          </cell>
          <cell r="Q58">
            <v>8941836</v>
          </cell>
          <cell r="R58">
            <v>1490306</v>
          </cell>
          <cell r="S58">
            <v>1490306</v>
          </cell>
          <cell r="T58">
            <v>1490306</v>
          </cell>
          <cell r="U58">
            <v>1490306</v>
          </cell>
          <cell r="V58">
            <v>55500000</v>
          </cell>
          <cell r="W58">
            <v>20000000</v>
          </cell>
          <cell r="X58">
            <v>57000000</v>
          </cell>
          <cell r="Y58">
            <v>147403060</v>
          </cell>
          <cell r="Z58" t="str">
            <v xml:space="preserve"> </v>
          </cell>
        </row>
        <row r="59">
          <cell r="C59" t="str">
            <v xml:space="preserve">1.    Davek od prometa proizvodov in storitev </v>
          </cell>
          <cell r="D59">
            <v>11203092.30036</v>
          </cell>
          <cell r="E59">
            <v>5000000</v>
          </cell>
          <cell r="F59">
            <v>6203092.3003599998</v>
          </cell>
          <cell r="G59">
            <v>4.2133787163824659</v>
          </cell>
          <cell r="H59">
            <v>-96.130965366039973</v>
          </cell>
          <cell r="I59">
            <v>200000</v>
          </cell>
          <cell r="J59">
            <v>200000</v>
          </cell>
          <cell r="K59">
            <v>200000</v>
          </cell>
          <cell r="L59">
            <v>600000</v>
          </cell>
          <cell r="M59">
            <v>21.577241894640011</v>
          </cell>
          <cell r="N59">
            <v>100000</v>
          </cell>
          <cell r="O59">
            <v>100000</v>
          </cell>
          <cell r="P59">
            <v>100000</v>
          </cell>
          <cell r="Q59">
            <v>900000</v>
          </cell>
          <cell r="R59">
            <v>100000</v>
          </cell>
          <cell r="S59">
            <v>0</v>
          </cell>
          <cell r="T59">
            <v>0</v>
          </cell>
          <cell r="U59">
            <v>0</v>
          </cell>
          <cell r="V59">
            <v>0</v>
          </cell>
          <cell r="W59">
            <v>0</v>
          </cell>
          <cell r="X59">
            <v>0</v>
          </cell>
          <cell r="Y59">
            <v>1000000</v>
          </cell>
          <cell r="Z59" t="e">
            <v>#VALUE!</v>
          </cell>
          <cell r="AA59">
            <v>8.9261069460961782</v>
          </cell>
          <cell r="AB59">
            <v>-91.71975236911301</v>
          </cell>
        </row>
        <row r="60">
          <cell r="C60" t="str">
            <v xml:space="preserve">                                 - dinamizirani sprejeti proračun</v>
          </cell>
          <cell r="D60">
            <v>16393366</v>
          </cell>
          <cell r="I60">
            <v>1490306</v>
          </cell>
          <cell r="J60">
            <v>1490306</v>
          </cell>
          <cell r="K60">
            <v>1490306</v>
          </cell>
          <cell r="L60">
            <v>4470918</v>
          </cell>
          <cell r="N60">
            <v>1490306</v>
          </cell>
          <cell r="O60">
            <v>1490306</v>
          </cell>
          <cell r="P60">
            <v>1490306</v>
          </cell>
          <cell r="Q60">
            <v>8941836</v>
          </cell>
          <cell r="R60">
            <v>1490306</v>
          </cell>
          <cell r="S60">
            <v>1490306</v>
          </cell>
          <cell r="T60">
            <v>1490306</v>
          </cell>
          <cell r="U60">
            <v>1490306</v>
          </cell>
          <cell r="V60">
            <v>0</v>
          </cell>
          <cell r="W60">
            <v>0</v>
          </cell>
          <cell r="X60">
            <v>0</v>
          </cell>
          <cell r="Y60">
            <v>14903060</v>
          </cell>
        </row>
        <row r="61">
          <cell r="C61" t="str">
            <v>1.1. Davek od prometa proizvodov</v>
          </cell>
          <cell r="D61">
            <v>5606637.4071800001</v>
          </cell>
          <cell r="E61">
            <v>3500000</v>
          </cell>
          <cell r="F61">
            <v>2106637.4071800001</v>
          </cell>
          <cell r="G61" t="str">
            <v>…</v>
          </cell>
          <cell r="H61" t="str">
            <v>…</v>
          </cell>
          <cell r="I61">
            <v>100000</v>
          </cell>
          <cell r="J61">
            <v>100000</v>
          </cell>
          <cell r="K61">
            <v>100000</v>
          </cell>
          <cell r="L61">
            <v>300000</v>
          </cell>
          <cell r="N61">
            <v>50000</v>
          </cell>
          <cell r="O61">
            <v>50000</v>
          </cell>
          <cell r="P61">
            <v>50000</v>
          </cell>
          <cell r="Q61">
            <v>450000</v>
          </cell>
          <cell r="R61">
            <v>50000</v>
          </cell>
          <cell r="S61">
            <v>0</v>
          </cell>
          <cell r="T61">
            <v>0</v>
          </cell>
          <cell r="U61">
            <v>0</v>
          </cell>
          <cell r="V61">
            <v>0</v>
          </cell>
          <cell r="W61">
            <v>0</v>
          </cell>
          <cell r="X61">
            <v>0</v>
          </cell>
          <cell r="Y61">
            <v>500000</v>
          </cell>
          <cell r="Z61" t="str">
            <v xml:space="preserve"> </v>
          </cell>
          <cell r="AA61" t="str">
            <v>…</v>
          </cell>
          <cell r="AB61" t="str">
            <v>…</v>
          </cell>
        </row>
        <row r="62">
          <cell r="C62" t="str">
            <v xml:space="preserve">       v tem:</v>
          </cell>
          <cell r="D62" t="str">
            <v xml:space="preserve"> </v>
          </cell>
          <cell r="I62" t="str">
            <v xml:space="preserve"> </v>
          </cell>
          <cell r="J62" t="str">
            <v xml:space="preserve"> </v>
          </cell>
          <cell r="K62" t="str">
            <v xml:space="preserve"> </v>
          </cell>
          <cell r="N62" t="str">
            <v xml:space="preserve"> </v>
          </cell>
          <cell r="O62" t="str">
            <v xml:space="preserve"> </v>
          </cell>
          <cell r="P62" t="str">
            <v xml:space="preserve"> </v>
          </cell>
          <cell r="R62" t="str">
            <v xml:space="preserve"> </v>
          </cell>
          <cell r="S62" t="str">
            <v xml:space="preserve"> </v>
          </cell>
          <cell r="T62" t="str">
            <v xml:space="preserve"> </v>
          </cell>
          <cell r="U62" t="str">
            <v xml:space="preserve"> </v>
          </cell>
          <cell r="Y62" t="str">
            <v xml:space="preserve"> </v>
          </cell>
        </row>
        <row r="63">
          <cell r="C63" t="str">
            <v xml:space="preserve">      - naftni derivati</v>
          </cell>
          <cell r="D63" t="str">
            <v xml:space="preserve"> </v>
          </cell>
          <cell r="G63" t="str">
            <v>…</v>
          </cell>
          <cell r="H63" t="str">
            <v>…</v>
          </cell>
          <cell r="I63">
            <v>0</v>
          </cell>
          <cell r="J63">
            <v>0</v>
          </cell>
          <cell r="K63">
            <v>0</v>
          </cell>
          <cell r="L63">
            <v>0</v>
          </cell>
          <cell r="N63">
            <v>0</v>
          </cell>
          <cell r="O63">
            <v>0</v>
          </cell>
          <cell r="P63">
            <v>0</v>
          </cell>
          <cell r="Q63">
            <v>0</v>
          </cell>
          <cell r="R63">
            <v>0</v>
          </cell>
          <cell r="S63">
            <v>0</v>
          </cell>
          <cell r="T63">
            <v>0</v>
          </cell>
          <cell r="U63">
            <v>0</v>
          </cell>
          <cell r="V63">
            <v>0</v>
          </cell>
          <cell r="W63">
            <v>0</v>
          </cell>
          <cell r="X63">
            <v>0</v>
          </cell>
          <cell r="Y63" t="str">
            <v xml:space="preserve"> </v>
          </cell>
          <cell r="AA63" t="str">
            <v>…</v>
          </cell>
          <cell r="AB63" t="str">
            <v>…</v>
          </cell>
        </row>
        <row r="64">
          <cell r="C64" t="str">
            <v xml:space="preserve">      - tobak</v>
          </cell>
          <cell r="D64" t="str">
            <v xml:space="preserve"> </v>
          </cell>
          <cell r="G64" t="str">
            <v>…</v>
          </cell>
          <cell r="H64" t="str">
            <v>…</v>
          </cell>
          <cell r="I64">
            <v>0</v>
          </cell>
          <cell r="J64">
            <v>0</v>
          </cell>
          <cell r="K64">
            <v>0</v>
          </cell>
          <cell r="L64">
            <v>0</v>
          </cell>
          <cell r="N64">
            <v>0</v>
          </cell>
          <cell r="O64">
            <v>0</v>
          </cell>
          <cell r="P64">
            <v>0</v>
          </cell>
          <cell r="Q64">
            <v>0</v>
          </cell>
          <cell r="R64">
            <v>0</v>
          </cell>
          <cell r="S64">
            <v>0</v>
          </cell>
          <cell r="T64">
            <v>0</v>
          </cell>
          <cell r="U64">
            <v>0</v>
          </cell>
          <cell r="V64">
            <v>0</v>
          </cell>
          <cell r="W64">
            <v>0</v>
          </cell>
          <cell r="X64">
            <v>0</v>
          </cell>
          <cell r="Y64" t="str">
            <v xml:space="preserve"> </v>
          </cell>
          <cell r="AA64" t="str">
            <v>…</v>
          </cell>
          <cell r="AB64" t="str">
            <v>…</v>
          </cell>
        </row>
        <row r="65">
          <cell r="C65" t="str">
            <v xml:space="preserve">      - alkohol</v>
          </cell>
          <cell r="D65" t="str">
            <v xml:space="preserve"> </v>
          </cell>
          <cell r="G65" t="str">
            <v>…</v>
          </cell>
          <cell r="H65" t="str">
            <v>…</v>
          </cell>
          <cell r="I65">
            <v>0</v>
          </cell>
          <cell r="J65">
            <v>0</v>
          </cell>
          <cell r="K65">
            <v>0</v>
          </cell>
          <cell r="L65">
            <v>0</v>
          </cell>
          <cell r="N65">
            <v>0</v>
          </cell>
          <cell r="O65">
            <v>0</v>
          </cell>
          <cell r="P65">
            <v>0</v>
          </cell>
          <cell r="Q65">
            <v>0</v>
          </cell>
          <cell r="R65">
            <v>0</v>
          </cell>
          <cell r="S65">
            <v>0</v>
          </cell>
          <cell r="T65">
            <v>0</v>
          </cell>
          <cell r="U65">
            <v>0</v>
          </cell>
          <cell r="V65">
            <v>0</v>
          </cell>
          <cell r="W65">
            <v>0</v>
          </cell>
          <cell r="X65">
            <v>0</v>
          </cell>
          <cell r="Y65" t="str">
            <v xml:space="preserve"> </v>
          </cell>
          <cell r="AA65" t="str">
            <v>…</v>
          </cell>
          <cell r="AB65" t="str">
            <v>…</v>
          </cell>
        </row>
        <row r="66">
          <cell r="C66" t="str">
            <v xml:space="preserve">      - ostali davki od prometa proizvodov</v>
          </cell>
          <cell r="D66" t="str">
            <v xml:space="preserve"> </v>
          </cell>
          <cell r="G66" t="str">
            <v>…</v>
          </cell>
          <cell r="H66" t="str">
            <v>…</v>
          </cell>
          <cell r="I66">
            <v>100000</v>
          </cell>
          <cell r="J66">
            <v>100000</v>
          </cell>
          <cell r="K66">
            <v>100000</v>
          </cell>
          <cell r="L66">
            <v>300000</v>
          </cell>
          <cell r="N66">
            <v>50000</v>
          </cell>
          <cell r="O66">
            <v>50000</v>
          </cell>
          <cell r="P66">
            <v>50000</v>
          </cell>
          <cell r="Q66">
            <v>450000</v>
          </cell>
          <cell r="R66">
            <v>50000</v>
          </cell>
          <cell r="S66">
            <v>0</v>
          </cell>
          <cell r="T66">
            <v>0</v>
          </cell>
          <cell r="U66">
            <v>0</v>
          </cell>
          <cell r="V66">
            <v>0</v>
          </cell>
          <cell r="W66">
            <v>0</v>
          </cell>
          <cell r="X66">
            <v>0</v>
          </cell>
          <cell r="Y66" t="str">
            <v xml:space="preserve"> </v>
          </cell>
          <cell r="AA66" t="str">
            <v>…</v>
          </cell>
          <cell r="AB66" t="str">
            <v>…</v>
          </cell>
        </row>
        <row r="67">
          <cell r="C67" t="str">
            <v>1.2. Davek od prometa storitev (brez pos.d.od iger na srečo)</v>
          </cell>
          <cell r="D67">
            <v>5596454.8931799997</v>
          </cell>
          <cell r="E67">
            <v>1500000</v>
          </cell>
          <cell r="F67">
            <v>4096454.8931799997</v>
          </cell>
          <cell r="G67" t="str">
            <v>…</v>
          </cell>
          <cell r="H67" t="str">
            <v>…</v>
          </cell>
          <cell r="I67">
            <v>100000</v>
          </cell>
          <cell r="J67">
            <v>100000</v>
          </cell>
          <cell r="K67">
            <v>100000</v>
          </cell>
          <cell r="L67">
            <v>300000</v>
          </cell>
          <cell r="N67">
            <v>50000</v>
          </cell>
          <cell r="O67">
            <v>50000</v>
          </cell>
          <cell r="P67">
            <v>50000</v>
          </cell>
          <cell r="Q67">
            <v>450000</v>
          </cell>
          <cell r="R67">
            <v>50000</v>
          </cell>
          <cell r="S67">
            <v>0</v>
          </cell>
          <cell r="T67">
            <v>0</v>
          </cell>
          <cell r="U67">
            <v>0</v>
          </cell>
          <cell r="V67">
            <v>0</v>
          </cell>
          <cell r="W67">
            <v>0</v>
          </cell>
          <cell r="X67">
            <v>0</v>
          </cell>
          <cell r="Y67">
            <v>500000</v>
          </cell>
          <cell r="Z67" t="str">
            <v xml:space="preserve"> </v>
          </cell>
          <cell r="AA67" t="str">
            <v>…</v>
          </cell>
          <cell r="AB67" t="str">
            <v>…</v>
          </cell>
        </row>
        <row r="68">
          <cell r="A68" t="str">
            <v xml:space="preserve"> *) ZARADI KOREKTNE PRIMERJAVE PRIHODKOV IZ NASLOVA DOMAČIH DAVKOV NA BLAGO IN STORITVE ME LETOMA 1999 IN 2000 JE POTREBNO V LETU 1999 IZLOČITI VPLIV ENKRATNIH UČINKOV PREHODA OBDAVČITVE PROMETA</v>
          </cell>
        </row>
        <row r="69">
          <cell r="A69" t="str">
            <v xml:space="preserve">     BLAGA IN STORITEV IZ PLAČANE NA FAKTURIRANO REALIZACIJO, KI SO BILI REALIZIRANI OB UVEDBI DAVKA NA DODANO VREDNOST. V PRIKAZU PRIMERLJIVE RASTI MED LETOMA 1999 IN 2000 JE ZATO V LETU 1999 IZLOČENO </v>
          </cell>
        </row>
        <row r="70">
          <cell r="A70" t="str">
            <v xml:space="preserve">     25 MLRD SIT PROMETNIH DAVKOV V NEPLAČANIH TERJATVAH, KI BODO PO OCENAH DO KONCA LETA VPLAČANI V PRORAČUN NA PODLAGI DOKONČNEGA OBRAČUNA PROMETNIH DAVKOV.</v>
          </cell>
        </row>
        <row r="72">
          <cell r="D72" t="str">
            <v xml:space="preserve"> </v>
          </cell>
          <cell r="J72" t="str">
            <v xml:space="preserve"> </v>
          </cell>
          <cell r="K72" t="str">
            <v xml:space="preserve"> </v>
          </cell>
          <cell r="N72" t="str">
            <v xml:space="preserve"> </v>
          </cell>
          <cell r="O72" t="str">
            <v xml:space="preserve"> </v>
          </cell>
          <cell r="P72" t="str">
            <v xml:space="preserve"> </v>
          </cell>
          <cell r="R72" t="str">
            <v xml:space="preserve"> </v>
          </cell>
          <cell r="S72" t="str">
            <v xml:space="preserve"> </v>
          </cell>
          <cell r="T72" t="str">
            <v xml:space="preserve"> </v>
          </cell>
          <cell r="U72" t="str">
            <v xml:space="preserve"> </v>
          </cell>
          <cell r="V72" t="str">
            <v xml:space="preserve"> </v>
          </cell>
          <cell r="W72" t="str">
            <v xml:space="preserve"> </v>
          </cell>
          <cell r="X72" t="str">
            <v xml:space="preserve"> </v>
          </cell>
          <cell r="Y72" t="str">
            <v xml:space="preserve"> </v>
          </cell>
        </row>
        <row r="73">
          <cell r="C73" t="str">
            <v>2.    Davek na dodano vrednost (od 1.7. 1999 dalje)</v>
          </cell>
          <cell r="D73">
            <v>399869193.18851006</v>
          </cell>
          <cell r="E73">
            <v>431425000</v>
          </cell>
          <cell r="F73">
            <v>-31555806.81148994</v>
          </cell>
          <cell r="G73">
            <v>193.3220132641157</v>
          </cell>
          <cell r="H73">
            <v>77.522509884403746</v>
          </cell>
          <cell r="I73">
            <v>0</v>
          </cell>
          <cell r="J73">
            <v>26916029.226837486</v>
          </cell>
          <cell r="K73">
            <v>24204111.340663455</v>
          </cell>
          <cell r="L73">
            <v>51120140.567500941</v>
          </cell>
          <cell r="M73">
            <v>75.748174721898167</v>
          </cell>
          <cell r="N73">
            <v>46499472.648850836</v>
          </cell>
          <cell r="O73">
            <v>35584259.585644335</v>
          </cell>
          <cell r="P73">
            <v>26551426.958430678</v>
          </cell>
          <cell r="Q73">
            <v>159755299.76042679</v>
          </cell>
          <cell r="R73">
            <v>53011141.36225377</v>
          </cell>
          <cell r="S73">
            <v>37997434.138323173</v>
          </cell>
          <cell r="T73">
            <v>18680817.258478794</v>
          </cell>
          <cell r="U73">
            <v>35986846.484209791</v>
          </cell>
          <cell r="V73">
            <v>53089492.598139234</v>
          </cell>
          <cell r="W73">
            <v>39422220.157384001</v>
          </cell>
          <cell r="X73">
            <v>47772807.423999995</v>
          </cell>
          <cell r="Y73">
            <v>445716059.1832155</v>
          </cell>
          <cell r="Z73" t="e">
            <v>#VALUE!</v>
          </cell>
          <cell r="AA73">
            <v>111.46546590126833</v>
          </cell>
          <cell r="AB73">
            <v>3.4002466616589402</v>
          </cell>
        </row>
        <row r="74">
          <cell r="C74" t="str">
            <v xml:space="preserve">                                 - dinamizirani sprejeti proračun</v>
          </cell>
          <cell r="D74">
            <v>77000000</v>
          </cell>
          <cell r="E74" t="str">
            <v xml:space="preserve"> </v>
          </cell>
          <cell r="I74">
            <v>0</v>
          </cell>
          <cell r="J74">
            <v>0</v>
          </cell>
          <cell r="K74">
            <v>0</v>
          </cell>
          <cell r="L74">
            <v>0</v>
          </cell>
          <cell r="N74">
            <v>0</v>
          </cell>
          <cell r="O74">
            <v>0</v>
          </cell>
          <cell r="P74">
            <v>0</v>
          </cell>
          <cell r="Q74">
            <v>0</v>
          </cell>
          <cell r="R74">
            <v>0</v>
          </cell>
          <cell r="S74">
            <v>0</v>
          </cell>
          <cell r="T74">
            <v>0</v>
          </cell>
          <cell r="U74">
            <v>0</v>
          </cell>
          <cell r="V74">
            <v>55500000</v>
          </cell>
          <cell r="W74">
            <v>20000000</v>
          </cell>
          <cell r="X74">
            <v>57000000</v>
          </cell>
          <cell r="Y74">
            <v>132500000</v>
          </cell>
          <cell r="Z74" t="str">
            <v xml:space="preserve"> </v>
          </cell>
        </row>
        <row r="76">
          <cell r="C76" t="str">
            <v>2.1. Davek na dodano vrednost po obračunu - neto vplačila</v>
          </cell>
          <cell r="D76">
            <v>117720344.26443002</v>
          </cell>
          <cell r="E76">
            <v>216225000</v>
          </cell>
          <cell r="F76" t="str">
            <v xml:space="preserve"> </v>
          </cell>
          <cell r="G76">
            <v>127.37532650455201</v>
          </cell>
          <cell r="H76">
            <v>16.96540542199449</v>
          </cell>
          <cell r="I76">
            <v>0</v>
          </cell>
          <cell r="J76">
            <v>8250000</v>
          </cell>
          <cell r="K76">
            <v>-4313042.8646600004</v>
          </cell>
          <cell r="L76">
            <v>3936957.1353399996</v>
          </cell>
          <cell r="M76">
            <v>15.119541068893996</v>
          </cell>
          <cell r="N76">
            <v>21768767.291097999</v>
          </cell>
          <cell r="O76">
            <v>9275453.1713979952</v>
          </cell>
          <cell r="P76">
            <v>-3291783.1824760027</v>
          </cell>
          <cell r="Q76">
            <v>31689394.415359985</v>
          </cell>
          <cell r="R76">
            <v>26986779.153541997</v>
          </cell>
          <cell r="S76">
            <v>9581245.6536299959</v>
          </cell>
          <cell r="T76">
            <v>-3922877.6828880012</v>
          </cell>
          <cell r="U76">
            <v>8746394.5228204355</v>
          </cell>
          <cell r="V76">
            <v>23147958.624127999</v>
          </cell>
          <cell r="W76">
            <v>8549479.6446159966</v>
          </cell>
          <cell r="X76">
            <v>19748463.999999993</v>
          </cell>
          <cell r="Y76">
            <v>124526838.33120841</v>
          </cell>
          <cell r="Z76" t="str">
            <v xml:space="preserve"> </v>
          </cell>
          <cell r="AA76">
            <v>105.78191824812309</v>
          </cell>
          <cell r="AB76">
            <v>-1.872060994319952</v>
          </cell>
        </row>
        <row r="77">
          <cell r="C77" t="str">
            <v xml:space="preserve">      -  Vplačila DDV</v>
          </cell>
          <cell r="D77">
            <v>279591442.16850996</v>
          </cell>
          <cell r="G77" t="str">
            <v>…</v>
          </cell>
          <cell r="H77" t="str">
            <v>…</v>
          </cell>
          <cell r="I77">
            <v>0</v>
          </cell>
          <cell r="J77">
            <v>22000000</v>
          </cell>
          <cell r="K77">
            <v>9500000</v>
          </cell>
          <cell r="L77">
            <v>31500000</v>
          </cell>
          <cell r="M77">
            <v>78.083394254906437</v>
          </cell>
          <cell r="N77">
            <v>36000000</v>
          </cell>
          <cell r="O77">
            <v>23829881.219133995</v>
          </cell>
          <cell r="P77">
            <v>11564686.997851998</v>
          </cell>
          <cell r="Q77">
            <v>102894568.216986</v>
          </cell>
          <cell r="R77">
            <v>42057257.689461999</v>
          </cell>
          <cell r="S77">
            <v>24463017.162583999</v>
          </cell>
          <cell r="T77">
            <v>10914386.640149999</v>
          </cell>
          <cell r="U77">
            <v>24347409.882168435</v>
          </cell>
          <cell r="V77">
            <v>39127754.309643999</v>
          </cell>
          <cell r="W77">
            <v>25955790.566615999</v>
          </cell>
          <cell r="X77">
            <v>39842857.999999993</v>
          </cell>
          <cell r="Y77">
            <v>309603042.46761048</v>
          </cell>
          <cell r="AA77">
            <v>110.73409116757318</v>
          </cell>
          <cell r="AB77">
            <v>2.721791435596657</v>
          </cell>
        </row>
        <row r="78">
          <cell r="C78" t="str">
            <v xml:space="preserve">      -  Vračila DDV</v>
          </cell>
          <cell r="D78">
            <v>161871099</v>
          </cell>
          <cell r="G78" t="str">
            <v>…</v>
          </cell>
          <cell r="H78" t="str">
            <v>…</v>
          </cell>
          <cell r="I78">
            <v>0</v>
          </cell>
          <cell r="J78">
            <v>13750000</v>
          </cell>
          <cell r="K78">
            <v>13813042.86466</v>
          </cell>
          <cell r="L78">
            <v>27563042.864660002</v>
          </cell>
          <cell r="M78">
            <v>192.713270148584</v>
          </cell>
          <cell r="N78">
            <v>14231232.708902001</v>
          </cell>
          <cell r="O78">
            <v>14554428.047736</v>
          </cell>
          <cell r="P78">
            <v>14856470.180328</v>
          </cell>
          <cell r="Q78">
            <v>71205173.801625997</v>
          </cell>
          <cell r="R78">
            <v>15070478.53592</v>
          </cell>
          <cell r="S78">
            <v>14881771.508954003</v>
          </cell>
          <cell r="T78">
            <v>14837264.323038001</v>
          </cell>
          <cell r="U78">
            <v>15601015.359347999</v>
          </cell>
          <cell r="V78">
            <v>15979795.685516</v>
          </cell>
          <cell r="W78">
            <v>17406310.922000002</v>
          </cell>
          <cell r="X78">
            <v>20094394</v>
          </cell>
          <cell r="Y78">
            <v>185076204.13640198</v>
          </cell>
          <cell r="AA78">
            <v>114.33554555430676</v>
          </cell>
          <cell r="AB78">
            <v>6.0626582136426492</v>
          </cell>
        </row>
        <row r="79">
          <cell r="C79" t="str">
            <v>2.2. Davek na dodano vrednost od uvoza</v>
          </cell>
          <cell r="D79">
            <v>282148848.92408001</v>
          </cell>
          <cell r="E79">
            <v>215200000</v>
          </cell>
          <cell r="F79" t="str">
            <v xml:space="preserve"> </v>
          </cell>
          <cell r="G79">
            <v>246.58844945632379</v>
          </cell>
          <cell r="H79">
            <v>126.43567443188593</v>
          </cell>
          <cell r="I79">
            <v>0</v>
          </cell>
          <cell r="J79">
            <v>18666029.226837486</v>
          </cell>
          <cell r="K79">
            <v>28517154.205323458</v>
          </cell>
          <cell r="L79">
            <v>47183183.432160944</v>
          </cell>
          <cell r="M79">
            <v>113.83680000000001</v>
          </cell>
          <cell r="N79">
            <v>24730705.357752837</v>
          </cell>
          <cell r="O79">
            <v>26308806.414246343</v>
          </cell>
          <cell r="P79">
            <v>29843210.14090668</v>
          </cell>
          <cell r="Q79">
            <v>128065905.3450668</v>
          </cell>
          <cell r="R79">
            <v>26024362.208711777</v>
          </cell>
          <cell r="S79">
            <v>28416188.484693173</v>
          </cell>
          <cell r="T79">
            <v>22603694.941366795</v>
          </cell>
          <cell r="U79">
            <v>27240451.961389352</v>
          </cell>
          <cell r="V79">
            <v>29941533.974011235</v>
          </cell>
          <cell r="W79">
            <v>30872740.512768004</v>
          </cell>
          <cell r="X79">
            <v>28024343.424000002</v>
          </cell>
          <cell r="Y79">
            <v>321189220.85200721</v>
          </cell>
          <cell r="Z79" t="str">
            <v xml:space="preserve"> </v>
          </cell>
          <cell r="AA79">
            <v>113.83680000000003</v>
          </cell>
          <cell r="AB79">
            <v>5.6000000000000227</v>
          </cell>
        </row>
        <row r="80">
          <cell r="C80" t="str">
            <v xml:space="preserve"> od tega:  -  Vračila DDV od uvoza</v>
          </cell>
          <cell r="D80">
            <v>0</v>
          </cell>
          <cell r="E80" t="str">
            <v xml:space="preserve"> </v>
          </cell>
          <cell r="I80">
            <v>0</v>
          </cell>
          <cell r="J80">
            <v>0</v>
          </cell>
          <cell r="K80">
            <v>0</v>
          </cell>
          <cell r="N80">
            <v>0</v>
          </cell>
          <cell r="O80">
            <v>0</v>
          </cell>
          <cell r="P80">
            <v>0</v>
          </cell>
          <cell r="R80">
            <v>0</v>
          </cell>
          <cell r="S80">
            <v>0</v>
          </cell>
          <cell r="T80">
            <v>0</v>
          </cell>
          <cell r="U80">
            <v>0</v>
          </cell>
          <cell r="Y80">
            <v>0</v>
          </cell>
          <cell r="Z80" t="str">
            <v xml:space="preserve"> </v>
          </cell>
        </row>
        <row r="81">
          <cell r="D81" t="str">
            <v xml:space="preserve"> </v>
          </cell>
          <cell r="T81" t="str">
            <v xml:space="preserve"> </v>
          </cell>
          <cell r="U81" t="str">
            <v xml:space="preserve"> </v>
          </cell>
          <cell r="Y81" t="str">
            <v xml:space="preserve"> </v>
          </cell>
        </row>
        <row r="82">
          <cell r="A82">
            <v>7041</v>
          </cell>
          <cell r="C82" t="str">
            <v xml:space="preserve">Drugi davki na blago in storitve </v>
          </cell>
          <cell r="D82">
            <v>7761896.0202599987</v>
          </cell>
          <cell r="E82">
            <v>6000000</v>
          </cell>
          <cell r="F82">
            <v>1761896.0202599987</v>
          </cell>
          <cell r="G82">
            <v>41.603402349846526</v>
          </cell>
          <cell r="H82">
            <v>-61.796692057073898</v>
          </cell>
          <cell r="I82">
            <v>1084960.0259541799</v>
          </cell>
          <cell r="J82">
            <v>181712.44952114995</v>
          </cell>
          <cell r="K82">
            <v>1253690.6414248599</v>
          </cell>
          <cell r="L82">
            <v>2520363.1169001898</v>
          </cell>
          <cell r="M82">
            <v>102.76417451389244</v>
          </cell>
          <cell r="N82">
            <v>1005202.32289052</v>
          </cell>
          <cell r="O82">
            <v>1101338.3200356695</v>
          </cell>
          <cell r="P82">
            <v>218443.88518832001</v>
          </cell>
          <cell r="Q82">
            <v>4845347.6450146986</v>
          </cell>
          <cell r="R82">
            <v>430774.84707125998</v>
          </cell>
          <cell r="S82">
            <v>499004.44080524985</v>
          </cell>
          <cell r="T82">
            <v>177195.65548468</v>
          </cell>
          <cell r="U82">
            <v>950514.19154398993</v>
          </cell>
          <cell r="V82">
            <v>795089.25248443987</v>
          </cell>
          <cell r="W82">
            <v>303377.58</v>
          </cell>
          <cell r="X82">
            <v>0</v>
          </cell>
          <cell r="Y82">
            <v>8001303.6124043185</v>
          </cell>
          <cell r="Z82" t="e">
            <v>#VALUE!</v>
          </cell>
          <cell r="AA82">
            <v>103.08439576515096</v>
          </cell>
          <cell r="AB82">
            <v>-4.3744009599712825</v>
          </cell>
        </row>
        <row r="83">
          <cell r="C83" t="str">
            <v xml:space="preserve">                                 - dinamizirani sprejeti proračun</v>
          </cell>
          <cell r="D83">
            <v>11826945</v>
          </cell>
          <cell r="E83" t="str">
            <v xml:space="preserve"> </v>
          </cell>
          <cell r="I83">
            <v>1052764</v>
          </cell>
          <cell r="J83">
            <v>1052764</v>
          </cell>
          <cell r="K83">
            <v>1052764</v>
          </cell>
          <cell r="L83">
            <v>3158292</v>
          </cell>
          <cell r="N83">
            <v>1052764</v>
          </cell>
          <cell r="O83">
            <v>1052764</v>
          </cell>
          <cell r="P83">
            <v>1052764</v>
          </cell>
          <cell r="Q83">
            <v>6316584</v>
          </cell>
          <cell r="R83">
            <v>1052764</v>
          </cell>
          <cell r="S83">
            <v>1052764</v>
          </cell>
          <cell r="T83">
            <v>1052764</v>
          </cell>
          <cell r="U83">
            <v>1052764</v>
          </cell>
          <cell r="V83">
            <v>824000</v>
          </cell>
          <cell r="W83">
            <v>246541</v>
          </cell>
          <cell r="X83">
            <v>0</v>
          </cell>
          <cell r="Y83">
            <v>11598181</v>
          </cell>
          <cell r="Z83" t="str">
            <v xml:space="preserve"> </v>
          </cell>
        </row>
        <row r="84">
          <cell r="C84" t="str">
            <v xml:space="preserve"> - posebni prometni davek od alkoholnih pijač</v>
          </cell>
          <cell r="D84">
            <v>151737.99482000002</v>
          </cell>
          <cell r="E84">
            <v>0</v>
          </cell>
          <cell r="F84">
            <v>151737.99482000002</v>
          </cell>
          <cell r="G84" t="str">
            <v>…</v>
          </cell>
          <cell r="H84" t="str">
            <v>…</v>
          </cell>
          <cell r="I84">
            <v>119521.65462468</v>
          </cell>
          <cell r="J84">
            <v>6545.4158154000006</v>
          </cell>
          <cell r="K84">
            <v>5714.6538433599999</v>
          </cell>
          <cell r="L84">
            <v>131781.72428344001</v>
          </cell>
          <cell r="M84">
            <v>107.8</v>
          </cell>
          <cell r="N84">
            <v>8868.0994525200003</v>
          </cell>
          <cell r="O84">
            <v>7877.0647309200012</v>
          </cell>
          <cell r="P84">
            <v>6471.1665603200008</v>
          </cell>
          <cell r="Q84">
            <v>154998.05502720003</v>
          </cell>
          <cell r="R84">
            <v>5049.3219992600007</v>
          </cell>
          <cell r="S84">
            <v>100</v>
          </cell>
          <cell r="T84">
            <v>380.85476968000006</v>
          </cell>
          <cell r="U84">
            <v>2003.35043524</v>
          </cell>
          <cell r="V84">
            <v>1052.8240969400003</v>
          </cell>
          <cell r="W84">
            <v>307.23</v>
          </cell>
          <cell r="X84">
            <v>0</v>
          </cell>
          <cell r="Y84">
            <v>163891.63632832002</v>
          </cell>
          <cell r="Z84" t="str">
            <v xml:space="preserve"> </v>
          </cell>
          <cell r="AA84" t="str">
            <v>…</v>
          </cell>
          <cell r="AB84" t="str">
            <v>…</v>
          </cell>
        </row>
        <row r="85">
          <cell r="C85" t="str">
            <v xml:space="preserve"> - Taksa za obremenjevanje zraka (CO2 taksa)</v>
          </cell>
          <cell r="D85">
            <v>7610158.02544</v>
          </cell>
          <cell r="E85">
            <v>6000000</v>
          </cell>
          <cell r="F85">
            <v>1610158.02544</v>
          </cell>
          <cell r="G85">
            <v>50.530214451752911</v>
          </cell>
          <cell r="H85">
            <v>-53.599435765148847</v>
          </cell>
          <cell r="I85">
            <v>965438.37132949999</v>
          </cell>
          <cell r="J85">
            <v>175167.03370574996</v>
          </cell>
          <cell r="K85">
            <v>1247975.9875814999</v>
          </cell>
          <cell r="L85">
            <v>2388581.3926167497</v>
          </cell>
          <cell r="M85">
            <v>102.5</v>
          </cell>
          <cell r="N85">
            <v>996334.22343799996</v>
          </cell>
          <cell r="O85">
            <v>1093461.2553047496</v>
          </cell>
          <cell r="P85">
            <v>211972.718628</v>
          </cell>
          <cell r="Q85">
            <v>4690349.5899874996</v>
          </cell>
          <cell r="R85">
            <v>425725.52507199999</v>
          </cell>
          <cell r="S85">
            <v>498904.44080524985</v>
          </cell>
          <cell r="T85">
            <v>176814.80071499999</v>
          </cell>
          <cell r="U85">
            <v>948510.84110874997</v>
          </cell>
          <cell r="V85">
            <v>794036.42838749988</v>
          </cell>
          <cell r="W85">
            <v>303070.34999999998</v>
          </cell>
          <cell r="X85">
            <v>0</v>
          </cell>
          <cell r="Y85">
            <v>7837411.9760759994</v>
          </cell>
          <cell r="Z85" t="str">
            <v xml:space="preserve"> </v>
          </cell>
          <cell r="AA85">
            <v>102.98619226928419</v>
          </cell>
          <cell r="AB85">
            <v>-4.4654988225564125</v>
          </cell>
        </row>
        <row r="86">
          <cell r="D86" t="str">
            <v xml:space="preserve"> </v>
          </cell>
          <cell r="W86" t="str">
            <v xml:space="preserve"> </v>
          </cell>
          <cell r="X86" t="str">
            <v xml:space="preserve"> </v>
          </cell>
          <cell r="Y86" t="str">
            <v xml:space="preserve"> </v>
          </cell>
        </row>
        <row r="87">
          <cell r="A87">
            <v>7042</v>
          </cell>
          <cell r="C87" t="str">
            <v>Trošarine (akcize) - neto vplačila</v>
          </cell>
          <cell r="D87">
            <v>134033250.11741999</v>
          </cell>
          <cell r="E87">
            <v>147000000</v>
          </cell>
          <cell r="F87">
            <v>-12966749.882580012</v>
          </cell>
          <cell r="G87">
            <v>191.28837397838456</v>
          </cell>
          <cell r="H87">
            <v>75.655072523769093</v>
          </cell>
          <cell r="I87">
            <v>0</v>
          </cell>
          <cell r="J87">
            <v>1350000</v>
          </cell>
          <cell r="K87">
            <v>19450000</v>
          </cell>
          <cell r="L87">
            <v>20800000</v>
          </cell>
          <cell r="M87">
            <v>104.98665030468601</v>
          </cell>
          <cell r="N87">
            <v>11350000</v>
          </cell>
          <cell r="O87">
            <v>11600000</v>
          </cell>
          <cell r="P87">
            <v>1550000</v>
          </cell>
          <cell r="Q87">
            <v>45300000</v>
          </cell>
          <cell r="R87">
            <v>23350000</v>
          </cell>
          <cell r="S87">
            <v>11950000</v>
          </cell>
          <cell r="T87">
            <v>1350000</v>
          </cell>
          <cell r="U87">
            <v>23750000</v>
          </cell>
          <cell r="V87">
            <v>11500000</v>
          </cell>
          <cell r="W87">
            <v>11500000</v>
          </cell>
          <cell r="X87">
            <v>12300000</v>
          </cell>
          <cell r="Y87">
            <v>141000000</v>
          </cell>
          <cell r="Z87" t="e">
            <v>#VALUE!</v>
          </cell>
          <cell r="AA87">
            <v>105.1977773250121</v>
          </cell>
          <cell r="AB87">
            <v>-2.4139356910833953</v>
          </cell>
        </row>
        <row r="88">
          <cell r="C88" t="str">
            <v xml:space="preserve">                                 - dinamizirani sprejeti proračun</v>
          </cell>
          <cell r="D88">
            <v>24910000</v>
          </cell>
          <cell r="E88" t="str">
            <v xml:space="preserve"> </v>
          </cell>
          <cell r="I88">
            <v>0</v>
          </cell>
          <cell r="J88">
            <v>0</v>
          </cell>
          <cell r="K88">
            <v>0</v>
          </cell>
          <cell r="L88">
            <v>0</v>
          </cell>
          <cell r="N88">
            <v>0</v>
          </cell>
          <cell r="O88">
            <v>0</v>
          </cell>
          <cell r="P88">
            <v>0</v>
          </cell>
          <cell r="Q88">
            <v>0</v>
          </cell>
          <cell r="R88">
            <v>0</v>
          </cell>
          <cell r="S88">
            <v>0</v>
          </cell>
          <cell r="T88">
            <v>0</v>
          </cell>
          <cell r="U88">
            <v>0</v>
          </cell>
          <cell r="V88">
            <v>12590000</v>
          </cell>
          <cell r="W88">
            <v>4250000</v>
          </cell>
          <cell r="X88">
            <v>20660000</v>
          </cell>
          <cell r="Y88">
            <v>37500000</v>
          </cell>
          <cell r="Z88" t="str">
            <v xml:space="preserve"> </v>
          </cell>
        </row>
        <row r="89">
          <cell r="C89" t="str">
            <v xml:space="preserve">   - trošarine od mineralnih olj in plina</v>
          </cell>
          <cell r="D89">
            <v>94542183.249629989</v>
          </cell>
          <cell r="E89">
            <v>111200000</v>
          </cell>
          <cell r="F89">
            <v>-16657816.750370011</v>
          </cell>
          <cell r="G89" t="str">
            <v>…</v>
          </cell>
          <cell r="H89" t="str">
            <v>…</v>
          </cell>
          <cell r="I89">
            <v>0</v>
          </cell>
          <cell r="J89">
            <v>950000</v>
          </cell>
          <cell r="K89">
            <v>14800000</v>
          </cell>
          <cell r="L89">
            <v>15750000</v>
          </cell>
          <cell r="M89">
            <v>105.59319683287714</v>
          </cell>
          <cell r="N89">
            <v>8200000</v>
          </cell>
          <cell r="O89">
            <v>8200000</v>
          </cell>
          <cell r="P89">
            <v>1150000</v>
          </cell>
          <cell r="Q89">
            <v>33300000</v>
          </cell>
          <cell r="R89">
            <v>16200000</v>
          </cell>
          <cell r="S89">
            <v>8450000</v>
          </cell>
          <cell r="T89">
            <v>1050000</v>
          </cell>
          <cell r="U89">
            <v>16600000</v>
          </cell>
          <cell r="V89">
            <v>8700000</v>
          </cell>
          <cell r="W89">
            <v>8500000</v>
          </cell>
          <cell r="X89">
            <v>8800000</v>
          </cell>
          <cell r="Y89">
            <v>101600000</v>
          </cell>
          <cell r="Z89" t="str">
            <v xml:space="preserve"> </v>
          </cell>
          <cell r="AA89">
            <v>107.46525678567681</v>
          </cell>
          <cell r="AB89">
            <v>-0.31052246226640534</v>
          </cell>
        </row>
        <row r="90">
          <cell r="C90" t="str">
            <v xml:space="preserve">   - trošarine od alkohola in alkoholnih pijač</v>
          </cell>
          <cell r="D90">
            <v>10773410.242090002</v>
          </cell>
          <cell r="E90">
            <v>10460000</v>
          </cell>
          <cell r="F90">
            <v>313410.2420900017</v>
          </cell>
          <cell r="G90" t="str">
            <v>…</v>
          </cell>
          <cell r="H90" t="str">
            <v>…</v>
          </cell>
          <cell r="I90">
            <v>0</v>
          </cell>
          <cell r="J90">
            <v>150000</v>
          </cell>
          <cell r="K90">
            <v>1150000</v>
          </cell>
          <cell r="L90">
            <v>1300000</v>
          </cell>
          <cell r="M90">
            <v>102.21063082638378</v>
          </cell>
          <cell r="N90">
            <v>800000</v>
          </cell>
          <cell r="O90">
            <v>900000</v>
          </cell>
          <cell r="P90">
            <v>150000</v>
          </cell>
          <cell r="Q90">
            <v>3150000</v>
          </cell>
          <cell r="R90">
            <v>2250000</v>
          </cell>
          <cell r="S90">
            <v>1000000</v>
          </cell>
          <cell r="T90">
            <v>100000</v>
          </cell>
          <cell r="U90">
            <v>2250000</v>
          </cell>
          <cell r="V90">
            <v>800000</v>
          </cell>
          <cell r="W90">
            <v>800000</v>
          </cell>
          <cell r="X90">
            <v>1000000</v>
          </cell>
          <cell r="Y90">
            <v>11350000</v>
          </cell>
          <cell r="Z90" t="str">
            <v xml:space="preserve"> </v>
          </cell>
          <cell r="AA90">
            <v>105.35197068480093</v>
          </cell>
          <cell r="AB90">
            <v>-2.27089917921991</v>
          </cell>
        </row>
        <row r="91">
          <cell r="C91" t="str">
            <v xml:space="preserve">   - trošarine od tobačnih izdelkov</v>
          </cell>
          <cell r="D91">
            <v>28681722.984149996</v>
          </cell>
          <cell r="E91">
            <v>25340000</v>
          </cell>
          <cell r="F91">
            <v>3341722.9841499962</v>
          </cell>
          <cell r="G91" t="str">
            <v>…</v>
          </cell>
          <cell r="H91" t="str">
            <v>…</v>
          </cell>
          <cell r="I91">
            <v>0</v>
          </cell>
          <cell r="J91">
            <v>250000</v>
          </cell>
          <cell r="K91">
            <v>3500000</v>
          </cell>
          <cell r="L91">
            <v>3800000</v>
          </cell>
          <cell r="M91">
            <v>105.06362478524751</v>
          </cell>
          <cell r="N91">
            <v>2350000</v>
          </cell>
          <cell r="O91">
            <v>2500000</v>
          </cell>
          <cell r="P91">
            <v>250000</v>
          </cell>
          <cell r="Q91">
            <v>8850000</v>
          </cell>
          <cell r="R91">
            <v>4900000</v>
          </cell>
          <cell r="S91">
            <v>2500000</v>
          </cell>
          <cell r="T91">
            <v>200000</v>
          </cell>
          <cell r="U91">
            <v>4900000</v>
          </cell>
          <cell r="V91">
            <v>2000000</v>
          </cell>
          <cell r="W91">
            <v>2200000</v>
          </cell>
          <cell r="X91">
            <v>2500000</v>
          </cell>
          <cell r="Y91">
            <v>28050000</v>
          </cell>
          <cell r="Z91" t="str">
            <v xml:space="preserve"> </v>
          </cell>
          <cell r="AA91">
            <v>97.797471984165327</v>
          </cell>
          <cell r="AB91">
            <v>-9.2787829460432931</v>
          </cell>
        </row>
        <row r="92">
          <cell r="C92" t="str">
            <v xml:space="preserve">   - zamudne obresti</v>
          </cell>
          <cell r="D92">
            <v>35933.64155</v>
          </cell>
          <cell r="I92">
            <v>0</v>
          </cell>
          <cell r="J92">
            <v>0</v>
          </cell>
          <cell r="K92">
            <v>0</v>
          </cell>
          <cell r="L92">
            <v>0</v>
          </cell>
          <cell r="M92" t="str">
            <v xml:space="preserve"> </v>
          </cell>
          <cell r="N92">
            <v>0</v>
          </cell>
          <cell r="O92">
            <v>0</v>
          </cell>
          <cell r="P92">
            <v>0</v>
          </cell>
          <cell r="R92">
            <v>0</v>
          </cell>
          <cell r="S92">
            <v>0</v>
          </cell>
          <cell r="T92">
            <v>0</v>
          </cell>
          <cell r="U92">
            <v>0</v>
          </cell>
          <cell r="V92">
            <v>0</v>
          </cell>
          <cell r="W92">
            <v>0</v>
          </cell>
          <cell r="X92">
            <v>0</v>
          </cell>
          <cell r="Y92">
            <v>0</v>
          </cell>
          <cell r="Z92" t="str">
            <v xml:space="preserve"> </v>
          </cell>
          <cell r="AA92" t="str">
            <v xml:space="preserve"> </v>
          </cell>
          <cell r="AB92" t="str">
            <v xml:space="preserve"> </v>
          </cell>
        </row>
        <row r="93">
          <cell r="C93" t="str">
            <v xml:space="preserve"> Vračila (so že upoštevana v neto vplačilih)</v>
          </cell>
          <cell r="I93">
            <v>0</v>
          </cell>
          <cell r="J93">
            <v>0</v>
          </cell>
          <cell r="K93">
            <v>0</v>
          </cell>
          <cell r="L93">
            <v>0</v>
          </cell>
          <cell r="N93">
            <v>0</v>
          </cell>
          <cell r="O93">
            <v>0</v>
          </cell>
          <cell r="P93">
            <v>0</v>
          </cell>
          <cell r="Q93">
            <v>0</v>
          </cell>
          <cell r="R93">
            <v>0</v>
          </cell>
          <cell r="S93">
            <v>0</v>
          </cell>
          <cell r="T93">
            <v>0</v>
          </cell>
          <cell r="U93">
            <v>0</v>
          </cell>
        </row>
        <row r="95">
          <cell r="A95">
            <v>7043</v>
          </cell>
          <cell r="C95" t="str">
            <v>Dobički fiskalnih monopolov</v>
          </cell>
          <cell r="D95">
            <v>0</v>
          </cell>
          <cell r="E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X95">
            <v>0</v>
          </cell>
          <cell r="Y95">
            <v>0</v>
          </cell>
          <cell r="Z95">
            <v>0</v>
          </cell>
        </row>
        <row r="96">
          <cell r="C96" t="str">
            <v xml:space="preserve"> </v>
          </cell>
          <cell r="D96">
            <v>0</v>
          </cell>
          <cell r="E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7044</v>
          </cell>
          <cell r="C97" t="str">
            <v>Davki na posebne storitve</v>
          </cell>
          <cell r="D97">
            <v>15312319.317160001</v>
          </cell>
          <cell r="E97">
            <v>15878000</v>
          </cell>
          <cell r="F97">
            <v>-565680.68283999898</v>
          </cell>
          <cell r="G97">
            <v>156.1601648250853</v>
          </cell>
          <cell r="H97">
            <v>43.397763843053525</v>
          </cell>
          <cell r="I97">
            <v>1403439.7147256793</v>
          </cell>
          <cell r="J97">
            <v>1855734.0349427729</v>
          </cell>
          <cell r="K97">
            <v>1539822.3391403444</v>
          </cell>
          <cell r="L97">
            <v>4798996.0888087964</v>
          </cell>
          <cell r="M97">
            <v>109.38539842260495</v>
          </cell>
          <cell r="N97">
            <v>1559125.6971198674</v>
          </cell>
          <cell r="O97">
            <v>1296977.7661862778</v>
          </cell>
          <cell r="P97">
            <v>1462836.4461637642</v>
          </cell>
          <cell r="Q97">
            <v>9117935.9982787054</v>
          </cell>
          <cell r="R97">
            <v>1410623.1199854938</v>
          </cell>
          <cell r="S97">
            <v>1317874.2498376223</v>
          </cell>
          <cell r="T97">
            <v>1261261.439566198</v>
          </cell>
          <cell r="U97">
            <v>1155393.54839743</v>
          </cell>
          <cell r="V97">
            <v>1205882.5391504802</v>
          </cell>
          <cell r="W97">
            <v>1176281.4920000001</v>
          </cell>
          <cell r="X97">
            <v>0</v>
          </cell>
          <cell r="Y97">
            <v>16645252.387215929</v>
          </cell>
          <cell r="Z97" t="e">
            <v>#VALUE!</v>
          </cell>
          <cell r="AA97">
            <v>108.70497174495411</v>
          </cell>
          <cell r="AB97">
            <v>0.83949141461421561</v>
          </cell>
        </row>
        <row r="98">
          <cell r="C98" t="str">
            <v xml:space="preserve">                                 - dinamizirani sprejeti proračun</v>
          </cell>
          <cell r="D98">
            <v>15284415</v>
          </cell>
          <cell r="E98" t="str">
            <v xml:space="preserve"> </v>
          </cell>
          <cell r="I98">
            <v>1266765</v>
          </cell>
          <cell r="J98">
            <v>1266765</v>
          </cell>
          <cell r="K98">
            <v>1266765</v>
          </cell>
          <cell r="L98">
            <v>3800295</v>
          </cell>
          <cell r="N98">
            <v>1266765</v>
          </cell>
          <cell r="O98">
            <v>1266765</v>
          </cell>
          <cell r="P98">
            <v>1266765</v>
          </cell>
          <cell r="Q98">
            <v>7600590</v>
          </cell>
          <cell r="R98">
            <v>1266765</v>
          </cell>
          <cell r="S98">
            <v>1266765</v>
          </cell>
          <cell r="T98">
            <v>1266765</v>
          </cell>
          <cell r="U98">
            <v>1266765</v>
          </cell>
          <cell r="V98">
            <v>1350000</v>
          </cell>
          <cell r="W98">
            <v>1350000</v>
          </cell>
          <cell r="X98">
            <v>0</v>
          </cell>
          <cell r="Y98">
            <v>15367650</v>
          </cell>
          <cell r="Z98" t="str">
            <v xml:space="preserve"> </v>
          </cell>
        </row>
        <row r="99">
          <cell r="C99" t="str">
            <v xml:space="preserve"> - posebni prometni davek od posebnih iger na srečo</v>
          </cell>
          <cell r="D99">
            <v>45088.657930000001</v>
          </cell>
          <cell r="E99">
            <v>0</v>
          </cell>
          <cell r="F99">
            <v>45088.657930000001</v>
          </cell>
          <cell r="G99" t="str">
            <v>…</v>
          </cell>
          <cell r="H99" t="str">
            <v>…</v>
          </cell>
          <cell r="I99">
            <v>7000</v>
          </cell>
          <cell r="J99">
            <v>5357.8728618800005</v>
          </cell>
          <cell r="K99">
            <v>5300</v>
          </cell>
          <cell r="L99">
            <v>17657.872861880001</v>
          </cell>
          <cell r="M99">
            <v>96.954059240563595</v>
          </cell>
          <cell r="N99">
            <v>400</v>
          </cell>
          <cell r="O99">
            <v>387.09500983999999</v>
          </cell>
          <cell r="P99">
            <v>204.80917688</v>
          </cell>
          <cell r="Q99">
            <v>18649.777048600001</v>
          </cell>
          <cell r="R99">
            <v>107.72877654</v>
          </cell>
          <cell r="S99">
            <v>145.48691234</v>
          </cell>
          <cell r="T99">
            <v>179.33743828000001</v>
          </cell>
          <cell r="U99">
            <v>50</v>
          </cell>
          <cell r="V99">
            <v>0</v>
          </cell>
          <cell r="W99">
            <v>0</v>
          </cell>
          <cell r="X99">
            <v>0</v>
          </cell>
          <cell r="Y99">
            <v>19132.330175759998</v>
          </cell>
          <cell r="Z99" t="str">
            <v xml:space="preserve"> </v>
          </cell>
          <cell r="AA99" t="str">
            <v>…</v>
          </cell>
          <cell r="AB99" t="str">
            <v>…</v>
          </cell>
        </row>
        <row r="100">
          <cell r="C100" t="str">
            <v xml:space="preserve"> - davek od iger na srečo (nov v letu 1999)</v>
          </cell>
          <cell r="D100">
            <v>6086713.6574300006</v>
          </cell>
          <cell r="E100">
            <v>6278000</v>
          </cell>
          <cell r="F100">
            <v>-191286.3425699994</v>
          </cell>
          <cell r="G100">
            <v>281.00781879429189</v>
          </cell>
          <cell r="H100">
            <v>158.04207419126891</v>
          </cell>
          <cell r="I100">
            <v>565901.78360893927</v>
          </cell>
          <cell r="J100">
            <v>602916.95103669271</v>
          </cell>
          <cell r="K100">
            <v>497587.59289910446</v>
          </cell>
          <cell r="L100">
            <v>1666406.3275447367</v>
          </cell>
          <cell r="M100">
            <v>112.63485210357116</v>
          </cell>
          <cell r="N100">
            <v>565232.96088776737</v>
          </cell>
          <cell r="O100">
            <v>527490.72233250795</v>
          </cell>
          <cell r="P100">
            <v>575997.32021253416</v>
          </cell>
          <cell r="Q100">
            <v>3352407.250583922</v>
          </cell>
          <cell r="R100">
            <v>514785.76001936395</v>
          </cell>
          <cell r="S100">
            <v>512323.58585263253</v>
          </cell>
          <cell r="T100">
            <v>676635.10111947812</v>
          </cell>
          <cell r="U100">
            <v>546107.41781288001</v>
          </cell>
          <cell r="V100">
            <v>547756.18429532007</v>
          </cell>
          <cell r="W100">
            <v>596242.19800000009</v>
          </cell>
          <cell r="X100">
            <v>0</v>
          </cell>
          <cell r="Y100">
            <v>6728977.5780772204</v>
          </cell>
          <cell r="Z100" t="str">
            <v xml:space="preserve"> </v>
          </cell>
          <cell r="AA100">
            <v>110.55189970803396</v>
          </cell>
          <cell r="AB100">
            <v>2.5527826605138841</v>
          </cell>
        </row>
        <row r="101">
          <cell r="C101" t="str">
            <v xml:space="preserve"> - davek od prometa zavarovalnih poslov (nov v letu 1999)</v>
          </cell>
          <cell r="D101">
            <v>9180517.0017999988</v>
          </cell>
          <cell r="E101">
            <v>9600000</v>
          </cell>
          <cell r="F101">
            <v>-419482.9982000012</v>
          </cell>
          <cell r="G101">
            <v>328.3891844352292</v>
          </cell>
          <cell r="H101">
            <v>201.55113354933809</v>
          </cell>
          <cell r="I101">
            <v>830537.9311167401</v>
          </cell>
          <cell r="J101">
            <v>1247459.2110442002</v>
          </cell>
          <cell r="K101">
            <v>1036934.7462412401</v>
          </cell>
          <cell r="L101">
            <v>3114931.8884021807</v>
          </cell>
          <cell r="M101">
            <v>107.8</v>
          </cell>
          <cell r="N101">
            <v>993492.73623210005</v>
          </cell>
          <cell r="O101">
            <v>769099.94884392992</v>
          </cell>
          <cell r="P101">
            <v>886634.31677434989</v>
          </cell>
          <cell r="Q101">
            <v>5764158.8902525604</v>
          </cell>
          <cell r="R101">
            <v>895729.63118958997</v>
          </cell>
          <cell r="S101">
            <v>805405.17707264982</v>
          </cell>
          <cell r="T101">
            <v>584447.00100843993</v>
          </cell>
          <cell r="U101">
            <v>609236.13058454997</v>
          </cell>
          <cell r="V101">
            <v>658126.35485516</v>
          </cell>
          <cell r="W101">
            <v>580039.29399999999</v>
          </cell>
          <cell r="X101">
            <v>0</v>
          </cell>
          <cell r="Y101">
            <v>9897142.4789629485</v>
          </cell>
          <cell r="Z101" t="str">
            <v xml:space="preserve"> </v>
          </cell>
          <cell r="AA101">
            <v>107.80593812987267</v>
          </cell>
          <cell r="AB101">
            <v>5.5084692696283355E-3</v>
          </cell>
        </row>
        <row r="103">
          <cell r="A103">
            <v>7045</v>
          </cell>
          <cell r="C103" t="str">
            <v>Dovoljenja za poslovanje in za opravljanje dejavnosti</v>
          </cell>
          <cell r="D103">
            <v>0</v>
          </cell>
          <cell r="E103">
            <v>0</v>
          </cell>
          <cell r="I103">
            <v>0</v>
          </cell>
          <cell r="J103">
            <v>0</v>
          </cell>
          <cell r="K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row>
        <row r="104">
          <cell r="C104" t="str">
            <v xml:space="preserve">                                 - dinamizirani sprejeti proračun</v>
          </cell>
          <cell r="D104">
            <v>0</v>
          </cell>
          <cell r="E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row>
        <row r="105">
          <cell r="A105">
            <v>7046</v>
          </cell>
          <cell r="C105" t="str">
            <v>Pristojbine za motorna vozila</v>
          </cell>
          <cell r="D105">
            <v>16039347.605929997</v>
          </cell>
          <cell r="E105">
            <v>15900000.226176003</v>
          </cell>
          <cell r="F105">
            <v>139347.37975399382</v>
          </cell>
          <cell r="G105">
            <v>108.36209441053145</v>
          </cell>
          <cell r="H105">
            <v>-0.49394452660105514</v>
          </cell>
          <cell r="I105">
            <v>1104254.81119493</v>
          </cell>
          <cell r="J105">
            <v>1333185.7186448202</v>
          </cell>
          <cell r="K105">
            <v>1780438.8604336702</v>
          </cell>
          <cell r="L105">
            <v>4217879.3902734201</v>
          </cell>
          <cell r="M105">
            <v>107.3</v>
          </cell>
          <cell r="N105">
            <v>1520986.42055206</v>
          </cell>
          <cell r="O105">
            <v>1795692.0306679199</v>
          </cell>
          <cell r="P105">
            <v>1742521.2268325402</v>
          </cell>
          <cell r="Q105">
            <v>9277079.0683259405</v>
          </cell>
          <cell r="R105">
            <v>1454981.5210592197</v>
          </cell>
          <cell r="S105">
            <v>1252816.19041656</v>
          </cell>
          <cell r="T105">
            <v>1342415.8823275198</v>
          </cell>
          <cell r="U105">
            <v>1405931.3491654203</v>
          </cell>
          <cell r="V105">
            <v>1413856.7695051802</v>
          </cell>
          <cell r="W105">
            <v>1143381.328</v>
          </cell>
          <cell r="X105">
            <v>0</v>
          </cell>
          <cell r="Y105">
            <v>17290462.108799841</v>
          </cell>
          <cell r="Z105" t="str">
            <v xml:space="preserve"> </v>
          </cell>
          <cell r="AA105">
            <v>107.80028298911166</v>
          </cell>
          <cell r="AB105">
            <v>2.6251309060398853E-4</v>
          </cell>
        </row>
        <row r="106">
          <cell r="C106" t="str">
            <v xml:space="preserve">                                 - dinamizirani sprejeti proračun</v>
          </cell>
          <cell r="D106">
            <v>12479272</v>
          </cell>
          <cell r="E106" t="str">
            <v xml:space="preserve"> </v>
          </cell>
          <cell r="I106">
            <v>1029128</v>
          </cell>
          <cell r="J106">
            <v>1029128</v>
          </cell>
          <cell r="K106">
            <v>1029128</v>
          </cell>
          <cell r="L106">
            <v>3087384</v>
          </cell>
          <cell r="N106">
            <v>1029128</v>
          </cell>
          <cell r="O106">
            <v>1029128</v>
          </cell>
          <cell r="P106">
            <v>1029128</v>
          </cell>
          <cell r="Q106">
            <v>6174768</v>
          </cell>
          <cell r="R106">
            <v>1029128</v>
          </cell>
          <cell r="S106">
            <v>1029128</v>
          </cell>
          <cell r="T106">
            <v>1029128</v>
          </cell>
          <cell r="U106">
            <v>1029128</v>
          </cell>
          <cell r="V106">
            <v>1408985</v>
          </cell>
          <cell r="W106">
            <v>1158864</v>
          </cell>
          <cell r="X106">
            <v>0</v>
          </cell>
          <cell r="Y106">
            <v>12859129</v>
          </cell>
          <cell r="Z106" t="str">
            <v xml:space="preserve"> </v>
          </cell>
        </row>
        <row r="108">
          <cell r="A108">
            <v>7047</v>
          </cell>
          <cell r="C108" t="str">
            <v>Drugi davki na uporabo blaga ali opravljanje storitev</v>
          </cell>
          <cell r="D108">
            <v>5076377.7784500001</v>
          </cell>
          <cell r="E108">
            <v>4000000.4</v>
          </cell>
          <cell r="F108">
            <v>1076377.3784500002</v>
          </cell>
          <cell r="G108">
            <v>91.985578735770801</v>
          </cell>
          <cell r="H108">
            <v>-15.532067276610846</v>
          </cell>
          <cell r="I108">
            <v>269924.84329272003</v>
          </cell>
          <cell r="J108">
            <v>278632.63556436001</v>
          </cell>
          <cell r="K108">
            <v>511789.2556669201</v>
          </cell>
          <cell r="L108">
            <v>1060346.734524</v>
          </cell>
          <cell r="M108">
            <v>107.8</v>
          </cell>
          <cell r="N108">
            <v>370542.22445856</v>
          </cell>
          <cell r="O108">
            <v>393183.8209252801</v>
          </cell>
          <cell r="P108">
            <v>440135.81555328</v>
          </cell>
          <cell r="Q108">
            <v>2264208.5954611199</v>
          </cell>
          <cell r="R108">
            <v>483454.46275280009</v>
          </cell>
          <cell r="S108">
            <v>472259.17906706</v>
          </cell>
          <cell r="T108">
            <v>378694.42988915998</v>
          </cell>
          <cell r="U108">
            <v>721437.32896774018</v>
          </cell>
          <cell r="V108">
            <v>498162.70703122002</v>
          </cell>
          <cell r="W108">
            <v>654118.54200000002</v>
          </cell>
          <cell r="X108">
            <v>0</v>
          </cell>
          <cell r="Y108">
            <v>5472335.2451691004</v>
          </cell>
          <cell r="Z108" t="str">
            <v xml:space="preserve"> </v>
          </cell>
          <cell r="AA108">
            <v>107.8</v>
          </cell>
          <cell r="AB108">
            <v>0</v>
          </cell>
        </row>
        <row r="109">
          <cell r="C109" t="str">
            <v>(vodna povračila.prenoč.taksa,odškod.za spr.namemb.,požarna taksa)</v>
          </cell>
          <cell r="D109" t="str">
            <v xml:space="preserve"> </v>
          </cell>
          <cell r="Q109" t="str">
            <v xml:space="preserve"> </v>
          </cell>
          <cell r="Y109" t="str">
            <v xml:space="preserve"> </v>
          </cell>
        </row>
        <row r="110">
          <cell r="C110" t="str">
            <v xml:space="preserve"> v tem:  vplačilo DARS odškodnine za spremembo namembnosti </v>
          </cell>
          <cell r="D110" t="str">
            <v xml:space="preserve"> </v>
          </cell>
          <cell r="Q110">
            <v>0</v>
          </cell>
          <cell r="Y110" t="str">
            <v xml:space="preserve"> </v>
          </cell>
        </row>
        <row r="111">
          <cell r="C111" t="str">
            <v xml:space="preserve">              kmetijskih zemljišč  (70%)</v>
          </cell>
          <cell r="Q111">
            <v>0</v>
          </cell>
        </row>
        <row r="112">
          <cell r="C112" t="str">
            <v xml:space="preserve">                                 - dinamizirani sprejeti proračun</v>
          </cell>
          <cell r="D112">
            <v>3254334</v>
          </cell>
          <cell r="E112" t="str">
            <v xml:space="preserve"> </v>
          </cell>
          <cell r="I112">
            <v>250394</v>
          </cell>
          <cell r="J112">
            <v>250394</v>
          </cell>
          <cell r="K112">
            <v>250394</v>
          </cell>
          <cell r="L112">
            <v>751182</v>
          </cell>
          <cell r="N112">
            <v>250394</v>
          </cell>
          <cell r="O112">
            <v>250394</v>
          </cell>
          <cell r="P112">
            <v>250394</v>
          </cell>
          <cell r="Q112">
            <v>1502364</v>
          </cell>
          <cell r="R112">
            <v>250394</v>
          </cell>
          <cell r="S112">
            <v>250394</v>
          </cell>
          <cell r="T112">
            <v>250394</v>
          </cell>
          <cell r="U112">
            <v>250394</v>
          </cell>
          <cell r="V112">
            <v>500000</v>
          </cell>
          <cell r="W112">
            <v>500000</v>
          </cell>
          <cell r="X112">
            <v>0</v>
          </cell>
          <cell r="Y112">
            <v>3503940</v>
          </cell>
          <cell r="Z112" t="str">
            <v xml:space="preserve"> </v>
          </cell>
        </row>
        <row r="113">
          <cell r="C113" t="str">
            <v xml:space="preserve">  v tem: - odškodnine za spremembo namembnosti kmetijskega zemljišča in gozda</v>
          </cell>
          <cell r="D113">
            <v>1500304.8413</v>
          </cell>
          <cell r="E113">
            <v>1200000</v>
          </cell>
          <cell r="F113">
            <v>300304.84129999997</v>
          </cell>
          <cell r="I113">
            <v>26576.671599940004</v>
          </cell>
          <cell r="J113">
            <v>43836.032016699995</v>
          </cell>
          <cell r="K113">
            <v>134952.6324685</v>
          </cell>
          <cell r="L113">
            <v>205365.33608514001</v>
          </cell>
          <cell r="M113">
            <v>107.8</v>
          </cell>
          <cell r="N113">
            <v>54434.734429460004</v>
          </cell>
          <cell r="O113">
            <v>52555.792761780009</v>
          </cell>
          <cell r="P113">
            <v>103466.3358652</v>
          </cell>
          <cell r="Q113">
            <v>415822.19914158003</v>
          </cell>
          <cell r="R113">
            <v>151067.01329566</v>
          </cell>
          <cell r="S113">
            <v>222578.01055336004</v>
          </cell>
          <cell r="T113">
            <v>57213.801537200008</v>
          </cell>
          <cell r="U113">
            <v>366130.24927248008</v>
          </cell>
          <cell r="V113">
            <v>85271.957121120009</v>
          </cell>
          <cell r="W113">
            <v>319245.38800000004</v>
          </cell>
          <cell r="X113">
            <v>0</v>
          </cell>
          <cell r="Y113">
            <v>1617328.6189214003</v>
          </cell>
          <cell r="Z113" t="str">
            <v xml:space="preserve"> </v>
          </cell>
          <cell r="AA113">
            <v>107.8</v>
          </cell>
          <cell r="AB113">
            <v>0</v>
          </cell>
        </row>
        <row r="114">
          <cell r="C114" t="str">
            <v xml:space="preserve">            - požarna taksa</v>
          </cell>
          <cell r="D114">
            <v>857147.47787000006</v>
          </cell>
          <cell r="E114">
            <v>800000</v>
          </cell>
          <cell r="F114">
            <v>57147.477870000061</v>
          </cell>
          <cell r="I114">
            <v>23649.911603780001</v>
          </cell>
          <cell r="J114">
            <v>42925.85787028</v>
          </cell>
          <cell r="K114">
            <v>111443.62344192</v>
          </cell>
          <cell r="L114">
            <v>178019.39291598002</v>
          </cell>
          <cell r="M114">
            <v>107.8</v>
          </cell>
          <cell r="N114">
            <v>81769.144637180012</v>
          </cell>
          <cell r="O114">
            <v>105724.83587820001</v>
          </cell>
          <cell r="P114">
            <v>84629.704653340013</v>
          </cell>
          <cell r="Q114">
            <v>450143.07808470004</v>
          </cell>
          <cell r="R114">
            <v>90398.510328280012</v>
          </cell>
          <cell r="S114">
            <v>84021.854216299995</v>
          </cell>
          <cell r="T114">
            <v>86651.385659299995</v>
          </cell>
          <cell r="U114">
            <v>70264.523580020003</v>
          </cell>
          <cell r="V114">
            <v>73633.883275259999</v>
          </cell>
          <cell r="W114">
            <v>68891.745999999999</v>
          </cell>
          <cell r="X114">
            <v>0</v>
          </cell>
          <cell r="Y114">
            <v>924004.98114386015</v>
          </cell>
          <cell r="Z114" t="str">
            <v xml:space="preserve"> </v>
          </cell>
          <cell r="AA114">
            <v>107.8</v>
          </cell>
          <cell r="AB114">
            <v>0</v>
          </cell>
        </row>
        <row r="116">
          <cell r="A116">
            <v>7048</v>
          </cell>
          <cell r="C116" t="str">
            <v>Davek na promet motornih vozil (nov v letu 1999)</v>
          </cell>
          <cell r="D116">
            <v>4632401.0908599999</v>
          </cell>
          <cell r="E116">
            <v>5000000</v>
          </cell>
          <cell r="F116">
            <v>-367598.90914000012</v>
          </cell>
          <cell r="G116">
            <v>272.27652076134433</v>
          </cell>
          <cell r="H116">
            <v>150.02435331620231</v>
          </cell>
          <cell r="I116">
            <v>264358.27179761999</v>
          </cell>
          <cell r="J116">
            <v>230074.55036104005</v>
          </cell>
          <cell r="K116">
            <v>688288.08805834001</v>
          </cell>
          <cell r="L116">
            <v>1182720.9102170002</v>
          </cell>
          <cell r="M116">
            <v>107.8</v>
          </cell>
          <cell r="N116">
            <v>512205.48184805998</v>
          </cell>
          <cell r="O116">
            <v>455456.99103365996</v>
          </cell>
          <cell r="P116">
            <v>493235.09699926001</v>
          </cell>
          <cell r="Q116">
            <v>2643618.4800979802</v>
          </cell>
          <cell r="R116">
            <v>413281.32521059999</v>
          </cell>
          <cell r="S116">
            <v>587422.75603703992</v>
          </cell>
          <cell r="T116">
            <v>342430.05261234008</v>
          </cell>
          <cell r="U116">
            <v>367582.71754973999</v>
          </cell>
          <cell r="V116">
            <v>276260.12043938006</v>
          </cell>
          <cell r="W116">
            <v>363132.924</v>
          </cell>
          <cell r="X116">
            <v>0</v>
          </cell>
          <cell r="Y116">
            <v>4993728.3759470806</v>
          </cell>
          <cell r="Z116" t="str">
            <v xml:space="preserve"> </v>
          </cell>
          <cell r="AA116">
            <v>107.8</v>
          </cell>
          <cell r="AB116">
            <v>0</v>
          </cell>
        </row>
        <row r="117">
          <cell r="C117" t="str">
            <v xml:space="preserve">                                 - dinamizirani sprejeti proračun</v>
          </cell>
          <cell r="D117">
            <v>3197530</v>
          </cell>
          <cell r="E117" t="str">
            <v xml:space="preserve"> </v>
          </cell>
          <cell r="I117">
            <v>245230</v>
          </cell>
          <cell r="J117">
            <v>245230</v>
          </cell>
          <cell r="K117">
            <v>245230</v>
          </cell>
          <cell r="L117">
            <v>735690</v>
          </cell>
          <cell r="N117">
            <v>245230</v>
          </cell>
          <cell r="O117">
            <v>245230</v>
          </cell>
          <cell r="P117">
            <v>245230</v>
          </cell>
          <cell r="Q117">
            <v>1471380</v>
          </cell>
          <cell r="R117">
            <v>245230</v>
          </cell>
          <cell r="S117">
            <v>245230</v>
          </cell>
          <cell r="T117">
            <v>245230</v>
          </cell>
          <cell r="U117">
            <v>245230</v>
          </cell>
          <cell r="V117">
            <v>500000</v>
          </cell>
          <cell r="W117">
            <v>500000</v>
          </cell>
          <cell r="X117">
            <v>0</v>
          </cell>
          <cell r="Y117">
            <v>3452300</v>
          </cell>
          <cell r="Z117" t="str">
            <v xml:space="preserve"> </v>
          </cell>
        </row>
        <row r="118">
          <cell r="D118" t="str">
            <v xml:space="preserve"> </v>
          </cell>
          <cell r="Y118" t="str">
            <v xml:space="preserve"> </v>
          </cell>
        </row>
        <row r="119">
          <cell r="A119">
            <v>705</v>
          </cell>
          <cell r="B119" t="str">
            <v xml:space="preserve"> </v>
          </cell>
          <cell r="C119" t="str">
            <v>DAVKI NA MEDNARODNO TRGOVINO IN TRANSAKCIJE</v>
          </cell>
          <cell r="D119">
            <v>38089449.247639999</v>
          </cell>
          <cell r="E119">
            <v>40484100.299999997</v>
          </cell>
          <cell r="F119">
            <v>-2394651.0523599982</v>
          </cell>
          <cell r="G119">
            <v>83.424410308339887</v>
          </cell>
          <cell r="H119">
            <v>-23.393562618604335</v>
          </cell>
          <cell r="I119">
            <v>3460000</v>
          </cell>
          <cell r="J119">
            <v>2660000</v>
          </cell>
          <cell r="K119">
            <v>2790000</v>
          </cell>
          <cell r="L119">
            <v>8910000</v>
          </cell>
          <cell r="M119">
            <v>87.190008039588008</v>
          </cell>
          <cell r="N119">
            <v>2845000</v>
          </cell>
          <cell r="O119">
            <v>2920000</v>
          </cell>
          <cell r="P119">
            <v>3015000</v>
          </cell>
          <cell r="Q119">
            <v>17690000</v>
          </cell>
          <cell r="R119">
            <v>2730000</v>
          </cell>
          <cell r="S119">
            <v>2625000</v>
          </cell>
          <cell r="T119">
            <v>2720000</v>
          </cell>
          <cell r="U119">
            <v>2980000</v>
          </cell>
          <cell r="V119">
            <v>3280000</v>
          </cell>
          <cell r="W119">
            <v>3430000</v>
          </cell>
          <cell r="X119">
            <v>0</v>
          </cell>
          <cell r="Y119">
            <v>35455000</v>
          </cell>
          <cell r="Z119">
            <v>0</v>
          </cell>
          <cell r="AA119">
            <v>93.083519715625116</v>
          </cell>
          <cell r="AB119">
            <v>-13.651651469735512</v>
          </cell>
        </row>
        <row r="120">
          <cell r="C120" t="str">
            <v xml:space="preserve">                                 - dinamizirani sprejeti proračun</v>
          </cell>
          <cell r="D120">
            <v>47033570</v>
          </cell>
          <cell r="E120" t="str">
            <v xml:space="preserve"> </v>
          </cell>
          <cell r="I120">
            <v>3964624</v>
          </cell>
          <cell r="J120">
            <v>3964624</v>
          </cell>
          <cell r="K120">
            <v>3964624</v>
          </cell>
          <cell r="L120">
            <v>11893872</v>
          </cell>
          <cell r="N120">
            <v>3964624</v>
          </cell>
          <cell r="O120">
            <v>3964624</v>
          </cell>
          <cell r="P120">
            <v>3964624</v>
          </cell>
          <cell r="Q120">
            <v>23787744</v>
          </cell>
          <cell r="R120">
            <v>3964624</v>
          </cell>
          <cell r="S120">
            <v>3964624</v>
          </cell>
          <cell r="T120">
            <v>3964624</v>
          </cell>
          <cell r="U120">
            <v>3964624</v>
          </cell>
          <cell r="V120">
            <v>3588000</v>
          </cell>
          <cell r="W120">
            <v>3422706</v>
          </cell>
          <cell r="X120">
            <v>0</v>
          </cell>
          <cell r="Y120">
            <v>46656946</v>
          </cell>
          <cell r="Z120" t="str">
            <v xml:space="preserve"> </v>
          </cell>
        </row>
        <row r="121">
          <cell r="A121">
            <v>7050</v>
          </cell>
          <cell r="C121" t="str">
            <v>Carine</v>
          </cell>
          <cell r="D121">
            <v>36034569.703370005</v>
          </cell>
          <cell r="E121">
            <v>37952900.299999997</v>
          </cell>
          <cell r="F121">
            <v>-1918330.5966299921</v>
          </cell>
          <cell r="G121">
            <v>84.035341821116944</v>
          </cell>
          <cell r="H121">
            <v>-22.832560311187393</v>
          </cell>
          <cell r="I121">
            <v>3200000</v>
          </cell>
          <cell r="J121">
            <v>2500000</v>
          </cell>
          <cell r="K121">
            <v>2600000</v>
          </cell>
          <cell r="L121">
            <v>8300000</v>
          </cell>
          <cell r="M121">
            <v>88.625669625318437</v>
          </cell>
          <cell r="N121">
            <v>2665000</v>
          </cell>
          <cell r="O121">
            <v>2750000</v>
          </cell>
          <cell r="P121">
            <v>2850000</v>
          </cell>
          <cell r="Q121">
            <v>16565000</v>
          </cell>
          <cell r="R121">
            <v>2550000</v>
          </cell>
          <cell r="S121">
            <v>2450000</v>
          </cell>
          <cell r="T121">
            <v>2550000</v>
          </cell>
          <cell r="U121">
            <v>2800000</v>
          </cell>
          <cell r="V121">
            <v>3100000</v>
          </cell>
          <cell r="W121">
            <v>3200000</v>
          </cell>
          <cell r="X121">
            <v>0</v>
          </cell>
          <cell r="Y121">
            <v>33215000</v>
          </cell>
          <cell r="Z121" t="str">
            <v xml:space="preserve"> </v>
          </cell>
          <cell r="AA121">
            <v>92.175375683461226</v>
          </cell>
          <cell r="AB121">
            <v>-14.494085636863431</v>
          </cell>
        </row>
        <row r="122">
          <cell r="A122">
            <v>7051</v>
          </cell>
          <cell r="C122" t="str">
            <v>Druge uvozne dajatve</v>
          </cell>
          <cell r="D122">
            <v>2054879.54427</v>
          </cell>
          <cell r="E122">
            <v>2531200</v>
          </cell>
          <cell r="F122">
            <v>-476320.45573000005</v>
          </cell>
          <cell r="G122">
            <v>73.991506655124994</v>
          </cell>
          <cell r="H122">
            <v>-32.055549444329671</v>
          </cell>
          <cell r="I122">
            <v>260000</v>
          </cell>
          <cell r="J122">
            <v>160000</v>
          </cell>
          <cell r="K122">
            <v>190000</v>
          </cell>
          <cell r="L122">
            <v>610000</v>
          </cell>
          <cell r="M122">
            <v>71.442927460704567</v>
          </cell>
          <cell r="N122">
            <v>180000</v>
          </cell>
          <cell r="O122">
            <v>170000</v>
          </cell>
          <cell r="P122">
            <v>165000</v>
          </cell>
          <cell r="Q122">
            <v>1125000</v>
          </cell>
          <cell r="R122">
            <v>180000</v>
          </cell>
          <cell r="S122">
            <v>175000</v>
          </cell>
          <cell r="T122">
            <v>170000</v>
          </cell>
          <cell r="U122">
            <v>180000</v>
          </cell>
          <cell r="V122">
            <v>180000</v>
          </cell>
          <cell r="W122">
            <v>230000</v>
          </cell>
          <cell r="X122">
            <v>0</v>
          </cell>
          <cell r="Y122">
            <v>2240000</v>
          </cell>
          <cell r="Z122" t="str">
            <v xml:space="preserve"> </v>
          </cell>
          <cell r="AA122">
            <v>109.00882274322142</v>
          </cell>
          <cell r="AB122">
            <v>1.1213569046580858</v>
          </cell>
        </row>
        <row r="123">
          <cell r="A123">
            <v>7052</v>
          </cell>
          <cell r="C123" t="str">
            <v>Izvozne dajatve</v>
          </cell>
          <cell r="D123" t="str">
            <v xml:space="preserve"> </v>
          </cell>
          <cell r="Y123" t="str">
            <v xml:space="preserve"> </v>
          </cell>
        </row>
        <row r="124">
          <cell r="A124">
            <v>7053</v>
          </cell>
          <cell r="C124" t="str">
            <v>Dobički izvoznih in uvoznih monopolov</v>
          </cell>
          <cell r="E124" t="str">
            <v xml:space="preserve"> </v>
          </cell>
          <cell r="X124" t="str">
            <v xml:space="preserve"> </v>
          </cell>
          <cell r="Z124" t="str">
            <v xml:space="preserve"> </v>
          </cell>
        </row>
        <row r="125">
          <cell r="A125">
            <v>7054</v>
          </cell>
          <cell r="C125" t="str">
            <v>Dobički od menjave tujih valut</v>
          </cell>
        </row>
        <row r="126">
          <cell r="A126">
            <v>7055</v>
          </cell>
          <cell r="C126" t="str">
            <v>Davki na menjavo tujih valut</v>
          </cell>
        </row>
        <row r="127">
          <cell r="A127">
            <v>7056</v>
          </cell>
          <cell r="C127" t="str">
            <v>Drugi davki na mednarodno trgovino in transakcije</v>
          </cell>
        </row>
        <row r="129">
          <cell r="A129">
            <v>706</v>
          </cell>
          <cell r="C129" t="str">
            <v>DRUGI DAVKI</v>
          </cell>
          <cell r="D129">
            <v>238427.22389000002</v>
          </cell>
          <cell r="E129">
            <v>0</v>
          </cell>
          <cell r="F129">
            <v>238427.22389000002</v>
          </cell>
          <cell r="G129" t="str">
            <v>…</v>
          </cell>
          <cell r="H129" t="str">
            <v>…</v>
          </cell>
          <cell r="I129">
            <v>13452.896235239999</v>
          </cell>
          <cell r="J129">
            <v>11032.427972719999</v>
          </cell>
          <cell r="K129">
            <v>27095.01149278001</v>
          </cell>
          <cell r="L129">
            <v>51580.335700740005</v>
          </cell>
          <cell r="M129">
            <v>107.8</v>
          </cell>
          <cell r="N129">
            <v>14156.208789800001</v>
          </cell>
          <cell r="O129">
            <v>20532.675745120003</v>
          </cell>
          <cell r="P129">
            <v>28092.159584720008</v>
          </cell>
          <cell r="Q129">
            <v>114361.37982038001</v>
          </cell>
          <cell r="R129">
            <v>15218.264964979997</v>
          </cell>
          <cell r="S129">
            <v>16057.760731320001</v>
          </cell>
          <cell r="T129">
            <v>35370.565887580015</v>
          </cell>
          <cell r="U129">
            <v>17637.00899884</v>
          </cell>
          <cell r="V129">
            <v>31284.036950320002</v>
          </cell>
          <cell r="W129">
            <v>27095.53</v>
          </cell>
          <cell r="X129">
            <v>0</v>
          </cell>
          <cell r="Y129">
            <v>257024.54735342003</v>
          </cell>
          <cell r="Z129" t="str">
            <v xml:space="preserve"> </v>
          </cell>
          <cell r="AA129">
            <v>107.8</v>
          </cell>
          <cell r="AB129">
            <v>0</v>
          </cell>
        </row>
        <row r="130">
          <cell r="A130">
            <v>7060</v>
          </cell>
          <cell r="C130" t="str">
            <v>Drugi davki</v>
          </cell>
          <cell r="D130">
            <v>238427.22389000002</v>
          </cell>
          <cell r="E130">
            <v>0</v>
          </cell>
          <cell r="F130">
            <v>238427.22389000002</v>
          </cell>
          <cell r="I130">
            <v>13452.896235239999</v>
          </cell>
          <cell r="J130">
            <v>11032.427972719999</v>
          </cell>
          <cell r="K130">
            <v>27095.01149278001</v>
          </cell>
          <cell r="L130">
            <v>51580.335700740005</v>
          </cell>
          <cell r="M130">
            <v>107.8</v>
          </cell>
          <cell r="N130">
            <v>14156.208789800001</v>
          </cell>
          <cell r="O130">
            <v>20532.675745120003</v>
          </cell>
          <cell r="P130">
            <v>28092.159584720008</v>
          </cell>
          <cell r="Q130">
            <v>114361.37982038001</v>
          </cell>
          <cell r="R130">
            <v>15218.264964979997</v>
          </cell>
          <cell r="S130">
            <v>16057.760731320001</v>
          </cell>
          <cell r="T130">
            <v>35370.565887580015</v>
          </cell>
          <cell r="U130">
            <v>17637.00899884</v>
          </cell>
          <cell r="V130">
            <v>31284.036950320002</v>
          </cell>
          <cell r="W130">
            <v>27095.53</v>
          </cell>
          <cell r="X130">
            <v>0</v>
          </cell>
          <cell r="Y130">
            <v>257024.54735342003</v>
          </cell>
          <cell r="Z130" t="str">
            <v xml:space="preserve"> </v>
          </cell>
          <cell r="AA130">
            <v>107.8</v>
          </cell>
          <cell r="AB130">
            <v>0</v>
          </cell>
        </row>
        <row r="131">
          <cell r="C131" t="str">
            <v xml:space="preserve">                                 - dinamizirani sprejeti proračun</v>
          </cell>
          <cell r="D131">
            <v>137280</v>
          </cell>
          <cell r="E131" t="str">
            <v xml:space="preserve"> </v>
          </cell>
          <cell r="G131" t="str">
            <v>…</v>
          </cell>
          <cell r="H131" t="str">
            <v>…</v>
          </cell>
          <cell r="I131">
            <v>12480</v>
          </cell>
          <cell r="J131">
            <v>12480</v>
          </cell>
          <cell r="K131">
            <v>12480</v>
          </cell>
          <cell r="L131">
            <v>37440</v>
          </cell>
          <cell r="N131">
            <v>12480</v>
          </cell>
          <cell r="O131">
            <v>12480</v>
          </cell>
          <cell r="P131">
            <v>12480</v>
          </cell>
          <cell r="Q131">
            <v>74880</v>
          </cell>
          <cell r="R131">
            <v>12480</v>
          </cell>
          <cell r="S131">
            <v>12480</v>
          </cell>
          <cell r="T131">
            <v>12480</v>
          </cell>
          <cell r="U131">
            <v>12480</v>
          </cell>
          <cell r="V131">
            <v>0</v>
          </cell>
          <cell r="W131">
            <v>0</v>
          </cell>
          <cell r="X131">
            <v>0</v>
          </cell>
          <cell r="Y131">
            <v>124800</v>
          </cell>
          <cell r="Z131" t="str">
            <v xml:space="preserve"> </v>
          </cell>
          <cell r="AA131" t="str">
            <v>…</v>
          </cell>
          <cell r="AB131" t="str">
            <v>…</v>
          </cell>
        </row>
        <row r="133">
          <cell r="A133">
            <v>71</v>
          </cell>
          <cell r="C133" t="str">
            <v xml:space="preserve">NEDAVČNI  PRIHODKI  </v>
          </cell>
          <cell r="D133">
            <v>55057656.355360001</v>
          </cell>
          <cell r="E133">
            <v>48130800</v>
          </cell>
          <cell r="F133">
            <v>6926856.3553600013</v>
          </cell>
          <cell r="G133">
            <v>124.20629589251968</v>
          </cell>
          <cell r="H133">
            <v>14.055368129035514</v>
          </cell>
          <cell r="I133">
            <v>3415171.9210526422</v>
          </cell>
          <cell r="J133">
            <v>3728935.3728783685</v>
          </cell>
          <cell r="K133">
            <v>4812372.4928669045</v>
          </cell>
          <cell r="L133">
            <v>11956479.786797915</v>
          </cell>
          <cell r="M133">
            <v>113.84312509617752</v>
          </cell>
          <cell r="N133">
            <v>3907249.1866699993</v>
          </cell>
          <cell r="O133">
            <v>4682212.4403260164</v>
          </cell>
          <cell r="P133">
            <v>6373721.5033615958</v>
          </cell>
          <cell r="Q133">
            <v>26919662.917155527</v>
          </cell>
          <cell r="R133">
            <v>5733649.9195806403</v>
          </cell>
          <cell r="S133">
            <v>5287392.3966277689</v>
          </cell>
          <cell r="T133">
            <v>4386547.3544001505</v>
          </cell>
          <cell r="U133">
            <v>5561810.4512439677</v>
          </cell>
          <cell r="V133">
            <v>4451436.816261176</v>
          </cell>
          <cell r="W133">
            <v>6786254.5627660006</v>
          </cell>
          <cell r="X133">
            <v>0</v>
          </cell>
          <cell r="Y133">
            <v>59126754.418035224</v>
          </cell>
          <cell r="Z133" t="e">
            <v>#VALUE!</v>
          </cell>
          <cell r="AA133">
            <v>107.39061255425028</v>
          </cell>
          <cell r="AB133">
            <v>-0.37976571961941374</v>
          </cell>
        </row>
        <row r="134">
          <cell r="C134" t="str">
            <v xml:space="preserve">                                 - dinamizirani sprejeti proračun</v>
          </cell>
          <cell r="D134">
            <v>36276331</v>
          </cell>
          <cell r="E134" t="str">
            <v xml:space="preserve"> </v>
          </cell>
          <cell r="I134">
            <v>2765989</v>
          </cell>
          <cell r="J134">
            <v>2765989</v>
          </cell>
          <cell r="K134">
            <v>2765989</v>
          </cell>
          <cell r="L134">
            <v>8297967</v>
          </cell>
          <cell r="N134">
            <v>2765989</v>
          </cell>
          <cell r="O134">
            <v>2765989</v>
          </cell>
          <cell r="P134">
            <v>2765989</v>
          </cell>
          <cell r="Q134">
            <v>16595934</v>
          </cell>
          <cell r="R134">
            <v>2765989</v>
          </cell>
          <cell r="S134">
            <v>2765989</v>
          </cell>
          <cell r="T134">
            <v>2765989</v>
          </cell>
          <cell r="U134">
            <v>2765989</v>
          </cell>
          <cell r="V134">
            <v>4349555</v>
          </cell>
          <cell r="W134">
            <v>5850452</v>
          </cell>
          <cell r="X134">
            <v>0</v>
          </cell>
          <cell r="Y134">
            <v>37859897</v>
          </cell>
          <cell r="Z134" t="str">
            <v xml:space="preserve"> </v>
          </cell>
        </row>
        <row r="135">
          <cell r="A135" t="str">
            <v xml:space="preserve">                     </v>
          </cell>
          <cell r="D135" t="str">
            <v xml:space="preserve"> </v>
          </cell>
          <cell r="Y135" t="str">
            <v xml:space="preserve"> </v>
          </cell>
        </row>
        <row r="136">
          <cell r="A136">
            <v>710</v>
          </cell>
          <cell r="C136" t="str">
            <v>UDELEŽBA NA DOBIČKU IN PRIHODKI OD PREMOŽENJA</v>
          </cell>
          <cell r="D136">
            <v>14176181.845619999</v>
          </cell>
          <cell r="E136">
            <v>12660000</v>
          </cell>
          <cell r="F136">
            <v>1516181.8456199989</v>
          </cell>
          <cell r="G136">
            <v>119.15856977608881</v>
          </cell>
          <cell r="H136">
            <v>9.4201742663809114</v>
          </cell>
          <cell r="I136">
            <v>478318.29649142007</v>
          </cell>
          <cell r="J136">
            <v>452308.03225454007</v>
          </cell>
          <cell r="K136">
            <v>419721.64136210002</v>
          </cell>
          <cell r="L136">
            <v>1350347.9701080602</v>
          </cell>
          <cell r="M136">
            <v>103.2978920854207</v>
          </cell>
          <cell r="N136">
            <v>630581.31597846013</v>
          </cell>
          <cell r="O136">
            <v>834642.50493315991</v>
          </cell>
          <cell r="P136">
            <v>2233785.3016248001</v>
          </cell>
          <cell r="Q136">
            <v>5049357.0926444801</v>
          </cell>
          <cell r="R136">
            <v>1682131.4573196201</v>
          </cell>
          <cell r="S136">
            <v>1527036.65984508</v>
          </cell>
          <cell r="T136">
            <v>1088316.06465786</v>
          </cell>
          <cell r="U136">
            <v>1708326.9347846999</v>
          </cell>
          <cell r="V136">
            <v>462021.098</v>
          </cell>
          <cell r="W136">
            <v>2736235.6560000004</v>
          </cell>
          <cell r="X136">
            <v>0</v>
          </cell>
          <cell r="Y136">
            <v>14253424.96325174</v>
          </cell>
          <cell r="Z136" t="e">
            <v>#VALUE!</v>
          </cell>
          <cell r="AA136">
            <v>100.54487956258551</v>
          </cell>
          <cell r="AB136">
            <v>-6.7301673816460834</v>
          </cell>
        </row>
        <row r="137">
          <cell r="C137" t="str">
            <v xml:space="preserve">                                 - dinamizirani sprejeti proračun</v>
          </cell>
          <cell r="D137">
            <v>6529192</v>
          </cell>
          <cell r="I137">
            <v>397008</v>
          </cell>
          <cell r="J137">
            <v>397008</v>
          </cell>
          <cell r="K137">
            <v>397008</v>
          </cell>
          <cell r="L137">
            <v>1191024</v>
          </cell>
          <cell r="N137">
            <v>397008</v>
          </cell>
          <cell r="O137">
            <v>397008</v>
          </cell>
          <cell r="P137">
            <v>397008</v>
          </cell>
          <cell r="Q137">
            <v>2382048</v>
          </cell>
          <cell r="R137">
            <v>397008</v>
          </cell>
          <cell r="S137">
            <v>397008</v>
          </cell>
          <cell r="T137">
            <v>397008</v>
          </cell>
          <cell r="U137">
            <v>397008</v>
          </cell>
          <cell r="V137">
            <v>850471</v>
          </cell>
          <cell r="W137">
            <v>2162104</v>
          </cell>
          <cell r="X137">
            <v>0</v>
          </cell>
          <cell r="Y137">
            <v>6982655</v>
          </cell>
        </row>
        <row r="138">
          <cell r="D138" t="str">
            <v xml:space="preserve"> </v>
          </cell>
          <cell r="E138" t="str">
            <v xml:space="preserve"> </v>
          </cell>
          <cell r="Y138" t="str">
            <v xml:space="preserve"> </v>
          </cell>
          <cell r="Z138" t="str">
            <v xml:space="preserve"> </v>
          </cell>
        </row>
        <row r="139">
          <cell r="A139">
            <v>7100</v>
          </cell>
          <cell r="C139" t="str">
            <v>Prihodki od udeležbe na dobičku javnih podjetij</v>
          </cell>
          <cell r="D139">
            <v>348013.67935000005</v>
          </cell>
          <cell r="E139">
            <v>0</v>
          </cell>
          <cell r="F139" t="str">
            <v xml:space="preserve"> </v>
          </cell>
          <cell r="G139" t="str">
            <v>…</v>
          </cell>
          <cell r="H139" t="str">
            <v>…</v>
          </cell>
          <cell r="I139">
            <v>0</v>
          </cell>
          <cell r="J139">
            <v>0</v>
          </cell>
          <cell r="K139">
            <v>0</v>
          </cell>
          <cell r="L139">
            <v>0</v>
          </cell>
          <cell r="N139">
            <v>0</v>
          </cell>
          <cell r="O139">
            <v>0</v>
          </cell>
          <cell r="P139">
            <v>0</v>
          </cell>
          <cell r="Q139">
            <v>0</v>
          </cell>
          <cell r="R139">
            <v>0</v>
          </cell>
          <cell r="S139">
            <v>500000</v>
          </cell>
          <cell r="T139">
            <v>0</v>
          </cell>
          <cell r="U139">
            <v>0</v>
          </cell>
          <cell r="V139">
            <v>0</v>
          </cell>
          <cell r="W139">
            <v>0</v>
          </cell>
          <cell r="X139">
            <v>0</v>
          </cell>
          <cell r="Y139">
            <v>500000</v>
          </cell>
          <cell r="Z139" t="str">
            <v xml:space="preserve"> </v>
          </cell>
          <cell r="AA139" t="str">
            <v>…</v>
          </cell>
          <cell r="AB139" t="str">
            <v>…</v>
          </cell>
        </row>
        <row r="140">
          <cell r="A140">
            <v>7101</v>
          </cell>
          <cell r="C140" t="str">
            <v>Prihodki od udeležbe na dobičku drugih podjetij in bank</v>
          </cell>
          <cell r="D140">
            <v>3852820.3339399993</v>
          </cell>
          <cell r="E140">
            <v>0</v>
          </cell>
          <cell r="F140">
            <v>3852820.3339399993</v>
          </cell>
          <cell r="G140" t="str">
            <v>…</v>
          </cell>
          <cell r="H140" t="str">
            <v>…</v>
          </cell>
          <cell r="I140">
            <v>0</v>
          </cell>
          <cell r="J140">
            <v>0</v>
          </cell>
          <cell r="K140">
            <v>0</v>
          </cell>
          <cell r="L140">
            <v>0</v>
          </cell>
          <cell r="N140">
            <v>0</v>
          </cell>
          <cell r="O140">
            <v>0</v>
          </cell>
          <cell r="P140">
            <v>0</v>
          </cell>
          <cell r="Q140">
            <v>0</v>
          </cell>
          <cell r="R140">
            <v>1000000</v>
          </cell>
          <cell r="S140">
            <v>500000</v>
          </cell>
          <cell r="T140">
            <v>500000</v>
          </cell>
          <cell r="U140">
            <v>1000000</v>
          </cell>
          <cell r="V140">
            <v>0</v>
          </cell>
          <cell r="W140">
            <v>0</v>
          </cell>
          <cell r="X140">
            <v>0</v>
          </cell>
          <cell r="Y140">
            <v>3000000</v>
          </cell>
          <cell r="Z140" t="str">
            <v xml:space="preserve"> </v>
          </cell>
          <cell r="AA140" t="str">
            <v>…</v>
          </cell>
          <cell r="AB140" t="str">
            <v>…</v>
          </cell>
        </row>
        <row r="141">
          <cell r="A141">
            <v>7102</v>
          </cell>
          <cell r="C141" t="str">
            <v>Prihodki od obresti</v>
          </cell>
          <cell r="D141">
            <v>6147454.0178999994</v>
          </cell>
          <cell r="E141">
            <v>3720000</v>
          </cell>
          <cell r="F141">
            <v>2427454.0178999994</v>
          </cell>
          <cell r="G141">
            <v>140.83314321537699</v>
          </cell>
          <cell r="H141">
            <v>29.323363834138661</v>
          </cell>
          <cell r="I141">
            <v>198577.46801200003</v>
          </cell>
          <cell r="J141">
            <v>114562.60546654003</v>
          </cell>
          <cell r="K141">
            <v>113655.66094344002</v>
          </cell>
          <cell r="L141">
            <v>426795.7344219801</v>
          </cell>
          <cell r="M141">
            <v>107.8</v>
          </cell>
          <cell r="N141">
            <v>308366.84020450007</v>
          </cell>
          <cell r="O141">
            <v>479711.42175263993</v>
          </cell>
          <cell r="P141">
            <v>1883064.21302846</v>
          </cell>
          <cell r="Q141">
            <v>3097938.2094075801</v>
          </cell>
          <cell r="R141">
            <v>283867.88551660004</v>
          </cell>
          <cell r="S141">
            <v>194312.09284872</v>
          </cell>
          <cell r="T141">
            <v>164505.91452526001</v>
          </cell>
          <cell r="U141">
            <v>365877.85499804013</v>
          </cell>
          <cell r="V141">
            <v>154291.984</v>
          </cell>
          <cell r="W141">
            <v>2366161.4900000002</v>
          </cell>
          <cell r="X141">
            <v>0</v>
          </cell>
          <cell r="Y141">
            <v>6626955.4312962005</v>
          </cell>
          <cell r="Z141" t="str">
            <v xml:space="preserve"> </v>
          </cell>
          <cell r="AA141">
            <v>107.8</v>
          </cell>
          <cell r="AB141">
            <v>0</v>
          </cell>
        </row>
        <row r="142">
          <cell r="A142">
            <v>7103</v>
          </cell>
          <cell r="C142" t="str">
            <v>Prihodki od premoženja</v>
          </cell>
          <cell r="D142">
            <v>3827893.8144299998</v>
          </cell>
          <cell r="E142">
            <v>6440000</v>
          </cell>
          <cell r="F142">
            <v>-2612106.1855700002</v>
          </cell>
          <cell r="G142">
            <v>210.52777027582209</v>
          </cell>
          <cell r="H142">
            <v>93.322103099928455</v>
          </cell>
          <cell r="I142">
            <v>279740.82847942004</v>
          </cell>
          <cell r="J142">
            <v>337745.42678800004</v>
          </cell>
          <cell r="K142">
            <v>306065.98041866004</v>
          </cell>
          <cell r="L142">
            <v>923552.23568608006</v>
          </cell>
          <cell r="M142">
            <v>107.8</v>
          </cell>
          <cell r="N142">
            <v>322214.47577396006</v>
          </cell>
          <cell r="O142">
            <v>354931.08318051999</v>
          </cell>
          <cell r="P142">
            <v>350721.08859634004</v>
          </cell>
          <cell r="Q142">
            <v>1951418.8832369002</v>
          </cell>
          <cell r="R142">
            <v>398263.57180302002</v>
          </cell>
          <cell r="S142">
            <v>332724.56699636002</v>
          </cell>
          <cell r="T142">
            <v>423810.15013260004</v>
          </cell>
          <cell r="U142">
            <v>342449.07978665998</v>
          </cell>
          <cell r="V142">
            <v>307729.114</v>
          </cell>
          <cell r="W142">
            <v>370074.16600000003</v>
          </cell>
          <cell r="X142">
            <v>0</v>
          </cell>
          <cell r="Y142">
            <v>4126469.5319555411</v>
          </cell>
          <cell r="Z142" t="str">
            <v xml:space="preserve"> </v>
          </cell>
          <cell r="AA142">
            <v>107.8</v>
          </cell>
          <cell r="AB142">
            <v>0</v>
          </cell>
        </row>
        <row r="143">
          <cell r="C143" t="str">
            <v>(prihodki od koncesij)</v>
          </cell>
          <cell r="D143" t="str">
            <v xml:space="preserve"> </v>
          </cell>
          <cell r="I143">
            <v>12479.495579999999</v>
          </cell>
          <cell r="J143">
            <v>12479.495579999999</v>
          </cell>
          <cell r="K143">
            <v>12479.495579999999</v>
          </cell>
          <cell r="N143">
            <v>12479.495579999999</v>
          </cell>
          <cell r="O143">
            <v>12479.495579999999</v>
          </cell>
          <cell r="P143">
            <v>12479.495579999999</v>
          </cell>
          <cell r="R143">
            <v>12479.495579999999</v>
          </cell>
          <cell r="S143">
            <v>12479.495579999999</v>
          </cell>
          <cell r="T143">
            <v>12479.495579999999</v>
          </cell>
          <cell r="U143">
            <v>12479.495579999999</v>
          </cell>
          <cell r="Y143" t="str">
            <v xml:space="preserve"> </v>
          </cell>
        </row>
        <row r="144">
          <cell r="C144" t="str">
            <v xml:space="preserve"> v tem: - koncesijska dajatev od iger na srečo</v>
          </cell>
          <cell r="D144">
            <v>3053818.4725100002</v>
          </cell>
          <cell r="E144">
            <v>3916000</v>
          </cell>
          <cell r="F144">
            <v>-862181.52748999977</v>
          </cell>
          <cell r="G144">
            <v>311.15374930052474</v>
          </cell>
          <cell r="H144">
            <v>185.72428769561498</v>
          </cell>
          <cell r="I144">
            <v>220495.87968408002</v>
          </cell>
          <cell r="J144">
            <v>302301.57212178002</v>
          </cell>
          <cell r="K144">
            <v>231582.34544675998</v>
          </cell>
          <cell r="L144">
            <v>754379.79725261999</v>
          </cell>
          <cell r="M144">
            <v>107.8</v>
          </cell>
          <cell r="N144">
            <v>285215.87820572004</v>
          </cell>
          <cell r="O144">
            <v>245175.45830624003</v>
          </cell>
          <cell r="P144">
            <v>302667.70046282001</v>
          </cell>
          <cell r="Q144">
            <v>1587438.8342273999</v>
          </cell>
          <cell r="R144">
            <v>242224.80868740001</v>
          </cell>
          <cell r="S144">
            <v>226957.59915906002</v>
          </cell>
          <cell r="T144">
            <v>373265.81577824004</v>
          </cell>
          <cell r="U144">
            <v>280762.27568312001</v>
          </cell>
          <cell r="V144">
            <v>267487.87583055999</v>
          </cell>
          <cell r="W144">
            <v>313879.10399999999</v>
          </cell>
          <cell r="X144">
            <v>0</v>
          </cell>
          <cell r="Y144">
            <v>3292016.3133657798</v>
          </cell>
          <cell r="Z144" t="str">
            <v xml:space="preserve"> </v>
          </cell>
          <cell r="AA144">
            <v>107.8</v>
          </cell>
          <cell r="AB144">
            <v>0</v>
          </cell>
        </row>
        <row r="145">
          <cell r="C145" t="str">
            <v xml:space="preserve">           - NOVE KONCESIJSKE DAJATVE V LETU 2001 </v>
          </cell>
          <cell r="D145" t="str">
            <v xml:space="preserve"> </v>
          </cell>
          <cell r="I145" t="str">
            <v xml:space="preserve"> </v>
          </cell>
          <cell r="J145" t="str">
            <v xml:space="preserve"> </v>
          </cell>
          <cell r="K145" t="str">
            <v xml:space="preserve"> </v>
          </cell>
          <cell r="L145" t="str">
            <v xml:space="preserve"> </v>
          </cell>
          <cell r="N145" t="str">
            <v xml:space="preserve"> </v>
          </cell>
          <cell r="O145" t="str">
            <v xml:space="preserve"> </v>
          </cell>
          <cell r="P145" t="str">
            <v xml:space="preserve"> </v>
          </cell>
          <cell r="Q145" t="str">
            <v xml:space="preserve"> </v>
          </cell>
          <cell r="R145" t="str">
            <v xml:space="preserve"> </v>
          </cell>
          <cell r="S145" t="str">
            <v xml:space="preserve"> </v>
          </cell>
          <cell r="T145" t="str">
            <v xml:space="preserve"> </v>
          </cell>
          <cell r="U145" t="str">
            <v xml:space="preserve"> </v>
          </cell>
          <cell r="V145" t="str">
            <v xml:space="preserve"> </v>
          </cell>
          <cell r="W145" t="str">
            <v xml:space="preserve"> </v>
          </cell>
          <cell r="X145" t="str">
            <v xml:space="preserve"> </v>
          </cell>
          <cell r="Y145" t="str">
            <v xml:space="preserve"> </v>
          </cell>
        </row>
        <row r="147">
          <cell r="A147">
            <v>711</v>
          </cell>
          <cell r="C147" t="str">
            <v>TAKSE IN PRISTOJBINE</v>
          </cell>
          <cell r="D147">
            <v>18929172.327160001</v>
          </cell>
          <cell r="E147">
            <v>15865800</v>
          </cell>
          <cell r="F147">
            <v>3063372.3271600008</v>
          </cell>
          <cell r="G147">
            <v>144.63610644246404</v>
          </cell>
          <cell r="H147">
            <v>32.815524740554679</v>
          </cell>
          <cell r="I147">
            <v>1572778.6818276425</v>
          </cell>
          <cell r="J147">
            <v>1542813.7236006483</v>
          </cell>
          <cell r="K147">
            <v>2125517.7299545845</v>
          </cell>
          <cell r="L147">
            <v>5241110.1353828758</v>
          </cell>
          <cell r="M147">
            <v>124.24028885590104</v>
          </cell>
          <cell r="N147">
            <v>1729878.5392564989</v>
          </cell>
          <cell r="O147">
            <v>2108849.8188979565</v>
          </cell>
          <cell r="P147">
            <v>1969234.2170809759</v>
          </cell>
          <cell r="Q147">
            <v>11049072.710618306</v>
          </cell>
          <cell r="R147">
            <v>1742751.4804474202</v>
          </cell>
          <cell r="S147">
            <v>1434494.1784731692</v>
          </cell>
          <cell r="T147">
            <v>1578697.0427609708</v>
          </cell>
          <cell r="U147">
            <v>1735840.4394652068</v>
          </cell>
          <cell r="V147">
            <v>1909830.3034311756</v>
          </cell>
          <cell r="W147">
            <v>1758061.5467659999</v>
          </cell>
          <cell r="X147">
            <v>0</v>
          </cell>
          <cell r="Y147">
            <v>21208747.701962247</v>
          </cell>
          <cell r="Z147" t="e">
            <v>#VALUE!</v>
          </cell>
          <cell r="AA147">
            <v>112.04265741472203</v>
          </cell>
          <cell r="AB147">
            <v>3.9356747817458597</v>
          </cell>
        </row>
        <row r="148">
          <cell r="C148" t="str">
            <v xml:space="preserve">                                 - dinamizirani sprejeti proračun</v>
          </cell>
          <cell r="D148">
            <v>12639188</v>
          </cell>
          <cell r="E148" t="str">
            <v xml:space="preserve"> </v>
          </cell>
          <cell r="I148">
            <v>999143</v>
          </cell>
          <cell r="J148">
            <v>999143</v>
          </cell>
          <cell r="K148">
            <v>999143</v>
          </cell>
          <cell r="L148">
            <v>2997429</v>
          </cell>
          <cell r="N148">
            <v>999143</v>
          </cell>
          <cell r="O148">
            <v>999143</v>
          </cell>
          <cell r="P148">
            <v>999143</v>
          </cell>
          <cell r="Q148">
            <v>5994858</v>
          </cell>
          <cell r="R148">
            <v>999143</v>
          </cell>
          <cell r="S148">
            <v>999143</v>
          </cell>
          <cell r="T148">
            <v>999143</v>
          </cell>
          <cell r="U148">
            <v>999143</v>
          </cell>
          <cell r="V148">
            <v>1611915</v>
          </cell>
          <cell r="W148">
            <v>1648615</v>
          </cell>
          <cell r="X148">
            <v>0</v>
          </cell>
          <cell r="Y148">
            <v>13251960</v>
          </cell>
          <cell r="Z148" t="str">
            <v xml:space="preserve"> </v>
          </cell>
        </row>
        <row r="149">
          <cell r="A149">
            <v>7110</v>
          </cell>
          <cell r="C149" t="str">
            <v>Sodne takse</v>
          </cell>
          <cell r="D149">
            <v>7368535.1503799995</v>
          </cell>
          <cell r="E149">
            <v>7876700</v>
          </cell>
          <cell r="F149">
            <v>-508164.84962000046</v>
          </cell>
          <cell r="G149">
            <v>103.51494171217124</v>
          </cell>
          <cell r="H149">
            <v>-4.9449571054442316</v>
          </cell>
          <cell r="I149">
            <v>622778.68182764237</v>
          </cell>
          <cell r="J149">
            <v>642813.72360064846</v>
          </cell>
          <cell r="K149">
            <v>948104.27647381439</v>
          </cell>
          <cell r="L149">
            <v>2213696.681902105</v>
          </cell>
          <cell r="M149">
            <v>110.71059999999997</v>
          </cell>
          <cell r="N149">
            <v>645292.28525649896</v>
          </cell>
          <cell r="O149">
            <v>715696.66289795656</v>
          </cell>
          <cell r="P149">
            <v>750002.55808097601</v>
          </cell>
          <cell r="Q149">
            <v>4324688.1881375369</v>
          </cell>
          <cell r="R149">
            <v>622953.65844742022</v>
          </cell>
          <cell r="S149">
            <v>406865.98347316921</v>
          </cell>
          <cell r="T149">
            <v>656795.82976097078</v>
          </cell>
          <cell r="U149">
            <v>693181.95692437689</v>
          </cell>
          <cell r="V149">
            <v>724111.66968712572</v>
          </cell>
          <cell r="W149">
            <v>729152.18976600002</v>
          </cell>
          <cell r="X149">
            <v>0</v>
          </cell>
          <cell r="Y149">
            <v>8157749.4761966001</v>
          </cell>
          <cell r="Z149" t="str">
            <v xml:space="preserve"> </v>
          </cell>
          <cell r="AA149">
            <v>110.71060000000001</v>
          </cell>
          <cell r="AB149">
            <v>2.7000000000000171</v>
          </cell>
        </row>
        <row r="150">
          <cell r="A150">
            <v>7111</v>
          </cell>
          <cell r="C150" t="str">
            <v>Upravne takse</v>
          </cell>
          <cell r="D150">
            <v>11560637.17678</v>
          </cell>
          <cell r="E150">
            <v>7989100</v>
          </cell>
          <cell r="F150">
            <v>3571537.1767800003</v>
          </cell>
          <cell r="G150">
            <v>193.67419190345774</v>
          </cell>
          <cell r="H150">
            <v>77.84590624743592</v>
          </cell>
          <cell r="I150">
            <v>950000</v>
          </cell>
          <cell r="J150">
            <v>900000</v>
          </cell>
          <cell r="K150">
            <v>1177413.4534807699</v>
          </cell>
          <cell r="L150">
            <v>3027413.4534807699</v>
          </cell>
          <cell r="M150">
            <v>136.43189406177919</v>
          </cell>
          <cell r="N150">
            <v>1084586.254</v>
          </cell>
          <cell r="O150">
            <v>1393153.156</v>
          </cell>
          <cell r="P150">
            <v>1219231.659</v>
          </cell>
          <cell r="Q150">
            <v>6724384.5224807691</v>
          </cell>
          <cell r="R150">
            <v>1119797.8219999999</v>
          </cell>
          <cell r="S150">
            <v>1027628.1949999999</v>
          </cell>
          <cell r="T150">
            <v>921901.21299999999</v>
          </cell>
          <cell r="U150">
            <v>1042658.4825408299</v>
          </cell>
          <cell r="V150">
            <v>1185718.6337440501</v>
          </cell>
          <cell r="W150">
            <v>1028909.357</v>
          </cell>
          <cell r="X150">
            <v>0</v>
          </cell>
          <cell r="Y150">
            <v>13050998.225765647</v>
          </cell>
          <cell r="Z150" t="str">
            <v xml:space="preserve"> </v>
          </cell>
          <cell r="AA150">
            <v>112.89168603940875</v>
          </cell>
          <cell r="AB150">
            <v>4.7232709085424602</v>
          </cell>
        </row>
        <row r="151">
          <cell r="D151" t="str">
            <v xml:space="preserve"> </v>
          </cell>
          <cell r="E151" t="str">
            <v xml:space="preserve"> </v>
          </cell>
          <cell r="F151" t="str">
            <v xml:space="preserve"> </v>
          </cell>
          <cell r="Y151" t="str">
            <v xml:space="preserve"> </v>
          </cell>
          <cell r="Z151" t="str">
            <v xml:space="preserve"> </v>
          </cell>
        </row>
        <row r="152">
          <cell r="A152">
            <v>712</v>
          </cell>
          <cell r="C152" t="str">
            <v xml:space="preserve">DENARNE KAZNI </v>
          </cell>
          <cell r="D152">
            <v>7277832.1754399994</v>
          </cell>
          <cell r="E152">
            <v>6810000</v>
          </cell>
          <cell r="F152">
            <v>467832.17543999944</v>
          </cell>
          <cell r="G152">
            <v>112.28909129739475</v>
          </cell>
          <cell r="H152">
            <v>3.1121132207481566</v>
          </cell>
          <cell r="I152">
            <v>563930.56384279986</v>
          </cell>
          <cell r="J152">
            <v>659394.73302317981</v>
          </cell>
          <cell r="K152">
            <v>772763.29305098008</v>
          </cell>
          <cell r="L152">
            <v>1996088.5899169599</v>
          </cell>
          <cell r="M152">
            <v>107.8</v>
          </cell>
          <cell r="N152">
            <v>621307.08954468009</v>
          </cell>
          <cell r="O152">
            <v>612062.89296768012</v>
          </cell>
          <cell r="P152">
            <v>697019.92865582008</v>
          </cell>
          <cell r="Q152">
            <v>3926478.5010851398</v>
          </cell>
          <cell r="R152">
            <v>652694.07092427986</v>
          </cell>
          <cell r="S152">
            <v>577514.80430952006</v>
          </cell>
          <cell r="T152">
            <v>621275.3929813198</v>
          </cell>
          <cell r="U152">
            <v>648536.05299406021</v>
          </cell>
          <cell r="V152">
            <v>667756.84282999998</v>
          </cell>
          <cell r="W152">
            <v>751247.42</v>
          </cell>
          <cell r="X152">
            <v>0</v>
          </cell>
          <cell r="Y152">
            <v>7845503.0851243194</v>
          </cell>
          <cell r="Z152" t="str">
            <v xml:space="preserve"> </v>
          </cell>
          <cell r="AA152">
            <v>107.8</v>
          </cell>
          <cell r="AB152">
            <v>0</v>
          </cell>
        </row>
        <row r="153">
          <cell r="C153" t="str">
            <v xml:space="preserve">                                 - dinamizirani sprejeti proračun</v>
          </cell>
          <cell r="D153">
            <v>6402197</v>
          </cell>
          <cell r="I153">
            <v>522927</v>
          </cell>
          <cell r="J153">
            <v>522927</v>
          </cell>
          <cell r="K153">
            <v>522927</v>
          </cell>
          <cell r="L153">
            <v>1568781</v>
          </cell>
          <cell r="N153">
            <v>522927</v>
          </cell>
          <cell r="O153">
            <v>522927</v>
          </cell>
          <cell r="P153">
            <v>522927</v>
          </cell>
          <cell r="Q153">
            <v>3137562</v>
          </cell>
          <cell r="R153">
            <v>522927</v>
          </cell>
          <cell r="S153">
            <v>522927</v>
          </cell>
          <cell r="T153">
            <v>522927</v>
          </cell>
          <cell r="U153">
            <v>522927</v>
          </cell>
          <cell r="V153">
            <v>670000</v>
          </cell>
          <cell r="W153">
            <v>650000</v>
          </cell>
          <cell r="X153">
            <v>0</v>
          </cell>
          <cell r="Y153">
            <v>6549270</v>
          </cell>
        </row>
        <row r="154">
          <cell r="A154">
            <v>7120</v>
          </cell>
          <cell r="C154" t="str">
            <v>Denarne kazni</v>
          </cell>
          <cell r="D154">
            <v>7277832.1754399994</v>
          </cell>
          <cell r="E154">
            <v>6810000</v>
          </cell>
          <cell r="F154">
            <v>467832.17543999944</v>
          </cell>
          <cell r="G154">
            <v>112.28909129739475</v>
          </cell>
          <cell r="H154">
            <v>3.1121132207481566</v>
          </cell>
          <cell r="I154">
            <v>563930.56384279986</v>
          </cell>
          <cell r="J154">
            <v>659394.73302317981</v>
          </cell>
          <cell r="K154">
            <v>772763.29305098008</v>
          </cell>
          <cell r="L154">
            <v>1996088.5899169599</v>
          </cell>
          <cell r="M154">
            <v>107.8</v>
          </cell>
          <cell r="N154">
            <v>621307.08954468009</v>
          </cell>
          <cell r="O154">
            <v>612062.89296768012</v>
          </cell>
          <cell r="P154">
            <v>697019.92865582008</v>
          </cell>
          <cell r="Q154">
            <v>3926478.5010851398</v>
          </cell>
          <cell r="R154">
            <v>652694.07092427986</v>
          </cell>
          <cell r="S154">
            <v>577514.80430952006</v>
          </cell>
          <cell r="T154">
            <v>621275.3929813198</v>
          </cell>
          <cell r="U154">
            <v>648536.05299406021</v>
          </cell>
          <cell r="V154">
            <v>667756.84282999998</v>
          </cell>
          <cell r="W154">
            <v>751247.42</v>
          </cell>
          <cell r="X154">
            <v>0</v>
          </cell>
          <cell r="Y154">
            <v>7845503.0851243194</v>
          </cell>
          <cell r="Z154" t="str">
            <v xml:space="preserve"> </v>
          </cell>
          <cell r="AA154">
            <v>107.8</v>
          </cell>
          <cell r="AB154">
            <v>0</v>
          </cell>
        </row>
        <row r="155">
          <cell r="D155" t="str">
            <v xml:space="preserve"> </v>
          </cell>
          <cell r="I155" t="str">
            <v xml:space="preserve"> </v>
          </cell>
          <cell r="J155" t="str">
            <v xml:space="preserve"> </v>
          </cell>
          <cell r="K155" t="str">
            <v xml:space="preserve"> </v>
          </cell>
          <cell r="N155" t="str">
            <v xml:space="preserve"> </v>
          </cell>
          <cell r="O155" t="str">
            <v xml:space="preserve"> </v>
          </cell>
          <cell r="P155" t="str">
            <v xml:space="preserve"> </v>
          </cell>
          <cell r="R155" t="str">
            <v xml:space="preserve"> </v>
          </cell>
          <cell r="S155" t="str">
            <v xml:space="preserve"> </v>
          </cell>
          <cell r="T155" t="str">
            <v xml:space="preserve"> </v>
          </cell>
          <cell r="U155" t="str">
            <v xml:space="preserve"> </v>
          </cell>
          <cell r="Y155" t="str">
            <v xml:space="preserve"> </v>
          </cell>
        </row>
        <row r="156">
          <cell r="A156">
            <v>713</v>
          </cell>
          <cell r="C156" t="str">
            <v>PRIHODKI OD PRODAJE BLAGA IN STORITEV</v>
          </cell>
          <cell r="D156">
            <v>5585586.0071400004</v>
          </cell>
          <cell r="E156">
            <v>4330000</v>
          </cell>
          <cell r="F156">
            <v>1255586.0071400004</v>
          </cell>
          <cell r="G156">
            <v>135.45053754132505</v>
          </cell>
          <cell r="H156">
            <v>24.380658899288377</v>
          </cell>
          <cell r="I156">
            <v>317122.76289078</v>
          </cell>
          <cell r="J156">
            <v>382453.91800000001</v>
          </cell>
          <cell r="K156">
            <v>593320.29449923977</v>
          </cell>
          <cell r="L156">
            <v>1292896.9753900198</v>
          </cell>
          <cell r="M156">
            <v>107.8</v>
          </cell>
          <cell r="N156">
            <v>368695.24189036019</v>
          </cell>
          <cell r="O156">
            <v>434594.15952722018</v>
          </cell>
          <cell r="P156">
            <v>470733.49400000001</v>
          </cell>
          <cell r="Q156">
            <v>2566919.8708076002</v>
          </cell>
          <cell r="R156">
            <v>584129.11488932022</v>
          </cell>
          <cell r="S156">
            <v>805840.57400000002</v>
          </cell>
          <cell r="T156">
            <v>333570.93</v>
          </cell>
          <cell r="U156">
            <v>548714.93599999999</v>
          </cell>
          <cell r="V156">
            <v>503776.35</v>
          </cell>
          <cell r="W156">
            <v>678309.94</v>
          </cell>
          <cell r="X156">
            <v>0</v>
          </cell>
          <cell r="Y156">
            <v>6021261.7156969197</v>
          </cell>
          <cell r="Z156" t="str">
            <v xml:space="preserve"> </v>
          </cell>
          <cell r="AA156">
            <v>107.8</v>
          </cell>
          <cell r="AB156">
            <v>0</v>
          </cell>
        </row>
        <row r="157">
          <cell r="C157" t="str">
            <v xml:space="preserve">                                 - dinamizirani sprejeti proračun</v>
          </cell>
          <cell r="D157">
            <v>3533489</v>
          </cell>
          <cell r="I157">
            <v>283779</v>
          </cell>
          <cell r="J157">
            <v>283779</v>
          </cell>
          <cell r="K157">
            <v>283779</v>
          </cell>
          <cell r="L157">
            <v>851337</v>
          </cell>
          <cell r="N157">
            <v>283779</v>
          </cell>
          <cell r="O157">
            <v>283779</v>
          </cell>
          <cell r="P157">
            <v>283779</v>
          </cell>
          <cell r="Q157">
            <v>1702674</v>
          </cell>
          <cell r="R157">
            <v>283779</v>
          </cell>
          <cell r="S157">
            <v>283779</v>
          </cell>
          <cell r="T157">
            <v>283779</v>
          </cell>
          <cell r="U157">
            <v>283779</v>
          </cell>
          <cell r="V157">
            <v>350833</v>
          </cell>
          <cell r="W157">
            <v>411920</v>
          </cell>
          <cell r="X157">
            <v>0</v>
          </cell>
          <cell r="Y157">
            <v>3600543</v>
          </cell>
        </row>
        <row r="158">
          <cell r="A158">
            <v>7130</v>
          </cell>
          <cell r="C158" t="str">
            <v>Prihodki od prodaje blaga in storitev</v>
          </cell>
          <cell r="D158">
            <v>5585586.0071400004</v>
          </cell>
          <cell r="E158">
            <v>4330000</v>
          </cell>
          <cell r="F158">
            <v>1255586.0071400004</v>
          </cell>
          <cell r="G158">
            <v>135.45053754132505</v>
          </cell>
          <cell r="H158">
            <v>24.380658899288377</v>
          </cell>
          <cell r="I158">
            <v>317122.76289078</v>
          </cell>
          <cell r="J158">
            <v>382453.91800000001</v>
          </cell>
          <cell r="K158">
            <v>593320.29449923977</v>
          </cell>
          <cell r="L158">
            <v>1292896.9753900198</v>
          </cell>
          <cell r="M158">
            <v>107.8</v>
          </cell>
          <cell r="N158">
            <v>368695.24189036019</v>
          </cell>
          <cell r="O158">
            <v>434594.15952722018</v>
          </cell>
          <cell r="P158">
            <v>470733.49400000001</v>
          </cell>
          <cell r="Q158">
            <v>2566919.8708076002</v>
          </cell>
          <cell r="R158">
            <v>584129.11488932022</v>
          </cell>
          <cell r="S158">
            <v>805840.57400000002</v>
          </cell>
          <cell r="T158">
            <v>333570.93</v>
          </cell>
          <cell r="U158">
            <v>548714.93599999999</v>
          </cell>
          <cell r="V158">
            <v>503776.35</v>
          </cell>
          <cell r="W158">
            <v>678309.94</v>
          </cell>
          <cell r="X158">
            <v>0</v>
          </cell>
          <cell r="Y158">
            <v>6021261.7156969197</v>
          </cell>
          <cell r="Z158" t="str">
            <v xml:space="preserve"> </v>
          </cell>
          <cell r="AA158">
            <v>107.8</v>
          </cell>
          <cell r="AB158">
            <v>0</v>
          </cell>
        </row>
        <row r="159">
          <cell r="C159" t="str">
            <v>(lastni prihodki državnih organov)</v>
          </cell>
          <cell r="D159" t="str">
            <v xml:space="preserve"> </v>
          </cell>
          <cell r="Y159" t="str">
            <v xml:space="preserve"> </v>
          </cell>
        </row>
        <row r="160">
          <cell r="D160" t="str">
            <v xml:space="preserve"> </v>
          </cell>
          <cell r="Y160" t="str">
            <v xml:space="preserve"> </v>
          </cell>
        </row>
        <row r="161">
          <cell r="A161">
            <v>714</v>
          </cell>
          <cell r="C161" t="str">
            <v>DRUGI NEDAVČNI PRIHODKI</v>
          </cell>
          <cell r="D161">
            <v>9088884</v>
          </cell>
          <cell r="E161">
            <v>8465000</v>
          </cell>
          <cell r="F161">
            <v>623884</v>
          </cell>
          <cell r="G161">
            <v>104.01330068890667</v>
          </cell>
          <cell r="H161">
            <v>-4.487327191086635</v>
          </cell>
          <cell r="I161">
            <v>483021.61600000004</v>
          </cell>
          <cell r="J161">
            <v>691964.96600000001</v>
          </cell>
          <cell r="K161">
            <v>901049.5340000001</v>
          </cell>
          <cell r="L161">
            <v>2076036.1159999999</v>
          </cell>
          <cell r="M161">
            <v>107.8</v>
          </cell>
          <cell r="N161">
            <v>556787</v>
          </cell>
          <cell r="O161">
            <v>692063.06400000001</v>
          </cell>
          <cell r="P161">
            <v>1002948.562</v>
          </cell>
          <cell r="Q161">
            <v>4327834.7419999996</v>
          </cell>
          <cell r="R161">
            <v>1071943.7960000001</v>
          </cell>
          <cell r="S161">
            <v>942506.18</v>
          </cell>
          <cell r="T161">
            <v>764687.924</v>
          </cell>
          <cell r="U161">
            <v>920392.08800000011</v>
          </cell>
          <cell r="V161">
            <v>908052.22200000007</v>
          </cell>
          <cell r="W161">
            <v>862400</v>
          </cell>
          <cell r="X161">
            <v>0</v>
          </cell>
          <cell r="Y161">
            <v>9797816.9519999996</v>
          </cell>
          <cell r="Z161" t="e">
            <v>#VALUE!</v>
          </cell>
          <cell r="AA161">
            <v>107.8</v>
          </cell>
          <cell r="AB161">
            <v>0</v>
          </cell>
        </row>
        <row r="162">
          <cell r="C162" t="str">
            <v xml:space="preserve">                                 - dinamizirani sprejeti proračun</v>
          </cell>
          <cell r="D162">
            <v>7172266</v>
          </cell>
          <cell r="I162">
            <v>563132</v>
          </cell>
          <cell r="J162">
            <v>563132</v>
          </cell>
          <cell r="K162">
            <v>563132</v>
          </cell>
          <cell r="L162">
            <v>1689396</v>
          </cell>
          <cell r="N162">
            <v>563132</v>
          </cell>
          <cell r="O162">
            <v>563132</v>
          </cell>
          <cell r="P162">
            <v>563132</v>
          </cell>
          <cell r="Q162">
            <v>3378792</v>
          </cell>
          <cell r="R162">
            <v>563132</v>
          </cell>
          <cell r="S162">
            <v>563132</v>
          </cell>
          <cell r="T162">
            <v>563132</v>
          </cell>
          <cell r="U162">
            <v>563132</v>
          </cell>
          <cell r="V162">
            <v>866336</v>
          </cell>
          <cell r="W162">
            <v>977814</v>
          </cell>
          <cell r="X162">
            <v>0</v>
          </cell>
          <cell r="Y162">
            <v>7475470</v>
          </cell>
        </row>
        <row r="163">
          <cell r="A163">
            <v>7140</v>
          </cell>
          <cell r="C163" t="str">
            <v>Dodatni prostovoljni prispevki za socialno varnost</v>
          </cell>
          <cell r="D163">
            <v>0</v>
          </cell>
          <cell r="E163">
            <v>0</v>
          </cell>
          <cell r="I163">
            <v>0</v>
          </cell>
          <cell r="J163">
            <v>0</v>
          </cell>
          <cell r="K163">
            <v>0</v>
          </cell>
          <cell r="L163">
            <v>0</v>
          </cell>
          <cell r="N163">
            <v>0</v>
          </cell>
          <cell r="O163">
            <v>0</v>
          </cell>
          <cell r="P163">
            <v>0</v>
          </cell>
          <cell r="Q163">
            <v>0</v>
          </cell>
          <cell r="R163">
            <v>0</v>
          </cell>
          <cell r="S163">
            <v>0</v>
          </cell>
          <cell r="T163">
            <v>0</v>
          </cell>
          <cell r="U163">
            <v>0</v>
          </cell>
          <cell r="V163">
            <v>0</v>
          </cell>
          <cell r="W163">
            <v>0</v>
          </cell>
          <cell r="X163">
            <v>0</v>
          </cell>
          <cell r="Y163">
            <v>0</v>
          </cell>
          <cell r="Z163" t="str">
            <v xml:space="preserve"> </v>
          </cell>
        </row>
        <row r="164">
          <cell r="A164">
            <v>7141</v>
          </cell>
          <cell r="C164" t="str">
            <v>Drugi nedavčni prihodki</v>
          </cell>
          <cell r="D164">
            <v>9088884</v>
          </cell>
          <cell r="E164">
            <v>8465000</v>
          </cell>
          <cell r="F164">
            <v>623884</v>
          </cell>
          <cell r="G164">
            <v>104.01330068890667</v>
          </cell>
          <cell r="H164">
            <v>-4.487327191086635</v>
          </cell>
          <cell r="I164">
            <v>483021.61600000004</v>
          </cell>
          <cell r="J164">
            <v>691964.96600000001</v>
          </cell>
          <cell r="K164">
            <v>901049.5340000001</v>
          </cell>
          <cell r="L164">
            <v>2076036.1159999999</v>
          </cell>
          <cell r="M164">
            <v>107.8</v>
          </cell>
          <cell r="N164">
            <v>556787</v>
          </cell>
          <cell r="O164">
            <v>692063.06400000001</v>
          </cell>
          <cell r="P164">
            <v>1002948.562</v>
          </cell>
          <cell r="Q164">
            <v>4327834.7419999996</v>
          </cell>
          <cell r="R164">
            <v>1071943.7960000001</v>
          </cell>
          <cell r="S164">
            <v>942506.18</v>
          </cell>
          <cell r="T164">
            <v>764687.924</v>
          </cell>
          <cell r="U164">
            <v>920392.08800000011</v>
          </cell>
          <cell r="V164">
            <v>908052.22200000007</v>
          </cell>
          <cell r="W164">
            <v>862400</v>
          </cell>
          <cell r="X164">
            <v>0</v>
          </cell>
          <cell r="Y164">
            <v>9797816.9519999996</v>
          </cell>
          <cell r="Z164" t="str">
            <v xml:space="preserve"> </v>
          </cell>
          <cell r="AA164">
            <v>107.8</v>
          </cell>
          <cell r="AB164">
            <v>0</v>
          </cell>
        </row>
        <row r="165">
          <cell r="C165" t="str">
            <v>v tem:</v>
          </cell>
          <cell r="D165" t="str">
            <v xml:space="preserve"> </v>
          </cell>
          <cell r="E165" t="str">
            <v xml:space="preserve"> </v>
          </cell>
          <cell r="I165" t="str">
            <v xml:space="preserve"> </v>
          </cell>
          <cell r="J165" t="str">
            <v xml:space="preserve"> </v>
          </cell>
          <cell r="K165" t="str">
            <v xml:space="preserve"> </v>
          </cell>
          <cell r="N165" t="str">
            <v xml:space="preserve"> </v>
          </cell>
          <cell r="O165" t="str">
            <v xml:space="preserve"> </v>
          </cell>
          <cell r="P165" t="str">
            <v xml:space="preserve"> </v>
          </cell>
          <cell r="Q165" t="e">
            <v>#VALUE!</v>
          </cell>
          <cell r="R165" t="str">
            <v xml:space="preserve"> </v>
          </cell>
          <cell r="S165" t="str">
            <v xml:space="preserve"> </v>
          </cell>
          <cell r="T165" t="str">
            <v xml:space="preserve"> </v>
          </cell>
          <cell r="U165" t="str">
            <v xml:space="preserve"> </v>
          </cell>
          <cell r="Y165" t="str">
            <v xml:space="preserve"> </v>
          </cell>
          <cell r="Z165" t="str">
            <v xml:space="preserve"> </v>
          </cell>
        </row>
        <row r="166">
          <cell r="C166" t="str">
            <v xml:space="preserve">POVEČANI PRIHODKI ZARADI BRUTO IZKAZOVANJA </v>
          </cell>
          <cell r="Q166">
            <v>0</v>
          </cell>
        </row>
        <row r="167">
          <cell r="C167" t="str">
            <v>PRIHODKOV PRORAČUNA (PROVIZIJA APP)</v>
          </cell>
          <cell r="D167" t="e">
            <v>#REF!</v>
          </cell>
          <cell r="I167">
            <v>0</v>
          </cell>
          <cell r="J167">
            <v>0</v>
          </cell>
          <cell r="K167">
            <v>0</v>
          </cell>
          <cell r="N167">
            <v>0</v>
          </cell>
          <cell r="O167">
            <v>0</v>
          </cell>
          <cell r="P167">
            <v>0</v>
          </cell>
          <cell r="Q167">
            <v>0</v>
          </cell>
          <cell r="R167">
            <v>0</v>
          </cell>
          <cell r="S167">
            <v>0</v>
          </cell>
          <cell r="T167">
            <v>0</v>
          </cell>
          <cell r="U167">
            <v>0</v>
          </cell>
          <cell r="V167">
            <v>0</v>
          </cell>
          <cell r="W167">
            <v>0</v>
          </cell>
          <cell r="Y167" t="e">
            <v>#REF!</v>
          </cell>
        </row>
        <row r="168">
          <cell r="A168">
            <v>714100</v>
          </cell>
          <cell r="C168" t="str">
            <v>Drugi prihodki</v>
          </cell>
          <cell r="D168">
            <v>1637413.378</v>
          </cell>
          <cell r="E168">
            <v>2785100</v>
          </cell>
          <cell r="F168">
            <v>-1147686.622</v>
          </cell>
          <cell r="I168">
            <v>121559</v>
          </cell>
          <cell r="J168">
            <v>121559</v>
          </cell>
          <cell r="K168">
            <v>121559</v>
          </cell>
          <cell r="L168">
            <v>364677</v>
          </cell>
          <cell r="N168">
            <v>121559</v>
          </cell>
          <cell r="O168">
            <v>121559</v>
          </cell>
          <cell r="P168">
            <v>121559</v>
          </cell>
          <cell r="Q168">
            <v>729354</v>
          </cell>
          <cell r="R168">
            <v>121559</v>
          </cell>
          <cell r="S168">
            <v>121559</v>
          </cell>
          <cell r="T168">
            <v>121559</v>
          </cell>
          <cell r="U168">
            <v>121559</v>
          </cell>
          <cell r="V168">
            <v>125820.53200000001</v>
          </cell>
          <cell r="W168">
            <v>460249.76943600003</v>
          </cell>
          <cell r="X168">
            <v>0</v>
          </cell>
          <cell r="Y168">
            <v>1801660.301436</v>
          </cell>
          <cell r="Z168">
            <v>2785100</v>
          </cell>
        </row>
        <row r="169">
          <cell r="A169">
            <v>714101</v>
          </cell>
          <cell r="C169" t="str">
            <v>Prispevek za Posočje</v>
          </cell>
          <cell r="D169">
            <v>53603</v>
          </cell>
          <cell r="E169">
            <v>0</v>
          </cell>
          <cell r="F169">
            <v>53603</v>
          </cell>
          <cell r="I169">
            <v>4873</v>
          </cell>
          <cell r="J169">
            <v>4873</v>
          </cell>
          <cell r="K169">
            <v>4873</v>
          </cell>
          <cell r="L169">
            <v>14619</v>
          </cell>
          <cell r="N169">
            <v>4873</v>
          </cell>
          <cell r="O169">
            <v>4873</v>
          </cell>
          <cell r="P169">
            <v>4873</v>
          </cell>
          <cell r="Q169">
            <v>29238</v>
          </cell>
          <cell r="R169">
            <v>4873</v>
          </cell>
          <cell r="S169">
            <v>4873</v>
          </cell>
          <cell r="T169">
            <v>4873</v>
          </cell>
          <cell r="U169">
            <v>4873</v>
          </cell>
          <cell r="V169">
            <v>0</v>
          </cell>
          <cell r="W169">
            <v>0</v>
          </cell>
          <cell r="X169">
            <v>0</v>
          </cell>
          <cell r="Y169">
            <v>48730</v>
          </cell>
          <cell r="Z169">
            <v>0</v>
          </cell>
        </row>
        <row r="170">
          <cell r="A170" t="str">
            <v xml:space="preserve"> </v>
          </cell>
          <cell r="C170" t="str">
            <v xml:space="preserve"> </v>
          </cell>
          <cell r="D170" t="str">
            <v xml:space="preserve"> </v>
          </cell>
          <cell r="E170" t="str">
            <v xml:space="preserve"> </v>
          </cell>
          <cell r="I170" t="str">
            <v xml:space="preserve"> </v>
          </cell>
          <cell r="J170" t="str">
            <v xml:space="preserve"> </v>
          </cell>
          <cell r="K170" t="str">
            <v xml:space="preserve"> </v>
          </cell>
          <cell r="N170" t="str">
            <v xml:space="preserve"> </v>
          </cell>
          <cell r="O170" t="str">
            <v xml:space="preserve"> </v>
          </cell>
          <cell r="P170" t="str">
            <v xml:space="preserve"> </v>
          </cell>
          <cell r="Q170" t="e">
            <v>#VALUE!</v>
          </cell>
          <cell r="R170" t="str">
            <v xml:space="preserve"> </v>
          </cell>
          <cell r="S170" t="str">
            <v xml:space="preserve"> </v>
          </cell>
          <cell r="T170" t="str">
            <v xml:space="preserve"> </v>
          </cell>
          <cell r="U170" t="str">
            <v xml:space="preserve"> </v>
          </cell>
          <cell r="V170" t="str">
            <v xml:space="preserve"> </v>
          </cell>
          <cell r="W170" t="str">
            <v xml:space="preserve"> </v>
          </cell>
          <cell r="X170" t="str">
            <v xml:space="preserve"> </v>
          </cell>
          <cell r="Y170" t="str">
            <v xml:space="preserve"> </v>
          </cell>
          <cell r="Z170" t="str">
            <v xml:space="preserve"> </v>
          </cell>
        </row>
        <row r="171">
          <cell r="A171">
            <v>714199</v>
          </cell>
          <cell r="C171" t="str">
            <v>Drugi tekoči prihodki</v>
          </cell>
          <cell r="D171">
            <v>7575254.8739999998</v>
          </cell>
          <cell r="E171">
            <v>5679900</v>
          </cell>
          <cell r="F171">
            <v>1895354.8739999998</v>
          </cell>
          <cell r="I171">
            <v>356589.61600000004</v>
          </cell>
          <cell r="J171">
            <v>565532.96600000001</v>
          </cell>
          <cell r="K171">
            <v>774617.5340000001</v>
          </cell>
          <cell r="L171">
            <v>1696740.1160000002</v>
          </cell>
          <cell r="N171">
            <v>430355</v>
          </cell>
          <cell r="O171">
            <v>565631.06400000001</v>
          </cell>
          <cell r="P171">
            <v>876516.56200000003</v>
          </cell>
          <cell r="Q171">
            <v>3569242.7420000006</v>
          </cell>
          <cell r="R171">
            <v>945511.79600000009</v>
          </cell>
          <cell r="S171">
            <v>816074.18</v>
          </cell>
          <cell r="T171">
            <v>638255.924</v>
          </cell>
          <cell r="U171">
            <v>793960.08800000011</v>
          </cell>
          <cell r="V171">
            <v>990793.85400000005</v>
          </cell>
          <cell r="W171">
            <v>798717.49218800012</v>
          </cell>
          <cell r="X171">
            <v>0</v>
          </cell>
          <cell r="Y171">
            <v>8552556.0761880018</v>
          </cell>
          <cell r="Z171">
            <v>5679900</v>
          </cell>
        </row>
        <row r="172">
          <cell r="D172" t="str">
            <v xml:space="preserve"> </v>
          </cell>
          <cell r="Y172" t="str">
            <v xml:space="preserve"> </v>
          </cell>
        </row>
        <row r="173">
          <cell r="A173">
            <v>72</v>
          </cell>
          <cell r="B173" t="str">
            <v xml:space="preserve">  </v>
          </cell>
          <cell r="C173" t="str">
            <v xml:space="preserve">KAPITALSKI PRIHODKI  </v>
          </cell>
          <cell r="D173">
            <v>860929.19464</v>
          </cell>
          <cell r="E173">
            <v>4391500</v>
          </cell>
          <cell r="F173">
            <v>-3530570.8053600001</v>
          </cell>
          <cell r="G173">
            <v>170.52323736370388</v>
          </cell>
          <cell r="H173">
            <v>56.586994824337808</v>
          </cell>
          <cell r="I173">
            <v>55917.604290240008</v>
          </cell>
          <cell r="J173">
            <v>25754.009568980004</v>
          </cell>
          <cell r="K173">
            <v>42425.552022700009</v>
          </cell>
          <cell r="L173">
            <v>124097.16588192002</v>
          </cell>
          <cell r="M173">
            <v>110.85337153689669</v>
          </cell>
          <cell r="N173">
            <v>118891.54200000002</v>
          </cell>
          <cell r="O173">
            <v>104130.488</v>
          </cell>
          <cell r="P173">
            <v>90640.935000000012</v>
          </cell>
          <cell r="Q173">
            <v>437760.13088192005</v>
          </cell>
          <cell r="R173">
            <v>39003.441400000003</v>
          </cell>
          <cell r="S173">
            <v>12063.737291759999</v>
          </cell>
          <cell r="T173">
            <v>189335.60800000001</v>
          </cell>
          <cell r="U173">
            <v>39989.528511240009</v>
          </cell>
          <cell r="V173">
            <v>132853.79800000001</v>
          </cell>
          <cell r="W173">
            <v>61844.86</v>
          </cell>
          <cell r="X173">
            <v>0</v>
          </cell>
          <cell r="Y173">
            <v>912851.10408492002</v>
          </cell>
          <cell r="Z173" t="e">
            <v>#VALUE!</v>
          </cell>
          <cell r="AA173">
            <v>106.03091517492693</v>
          </cell>
          <cell r="AB173">
            <v>-1.6410805427393882</v>
          </cell>
        </row>
        <row r="174">
          <cell r="C174" t="str">
            <v xml:space="preserve">                                 - dinamizirani sprejeti proračun</v>
          </cell>
          <cell r="D174">
            <v>4329717</v>
          </cell>
          <cell r="I174">
            <v>55714</v>
          </cell>
          <cell r="J174">
            <v>55714</v>
          </cell>
          <cell r="K174">
            <v>55714</v>
          </cell>
          <cell r="L174">
            <v>167142</v>
          </cell>
          <cell r="N174">
            <v>55714</v>
          </cell>
          <cell r="O174">
            <v>55714</v>
          </cell>
          <cell r="P174">
            <v>55714</v>
          </cell>
          <cell r="Q174">
            <v>334284</v>
          </cell>
          <cell r="R174">
            <v>55714</v>
          </cell>
          <cell r="S174">
            <v>55714</v>
          </cell>
          <cell r="T174">
            <v>55714</v>
          </cell>
          <cell r="U174">
            <v>55714</v>
          </cell>
          <cell r="V174">
            <v>100000</v>
          </cell>
          <cell r="W174">
            <v>3716863</v>
          </cell>
          <cell r="X174">
            <v>0</v>
          </cell>
          <cell r="Y174">
            <v>4374003</v>
          </cell>
        </row>
        <row r="175">
          <cell r="D175" t="str">
            <v xml:space="preserve"> </v>
          </cell>
          <cell r="Y175" t="str">
            <v xml:space="preserve"> </v>
          </cell>
        </row>
        <row r="176">
          <cell r="A176">
            <v>720</v>
          </cell>
          <cell r="C176" t="str">
            <v>PRIHODKI OD PRODAJE OSNOVNIH SREDSTEV</v>
          </cell>
          <cell r="D176">
            <v>846800.65314000007</v>
          </cell>
          <cell r="E176">
            <v>2980600</v>
          </cell>
          <cell r="F176">
            <v>-2133799.3468599999</v>
          </cell>
          <cell r="G176">
            <v>187.55731659907551</v>
          </cell>
          <cell r="H176">
            <v>72.228940862328272</v>
          </cell>
          <cell r="I176">
            <v>55917.604290240008</v>
          </cell>
          <cell r="J176">
            <v>25754.009568980004</v>
          </cell>
          <cell r="K176">
            <v>42425.552022700009</v>
          </cell>
          <cell r="L176">
            <v>124097.16588192002</v>
          </cell>
          <cell r="M176">
            <v>107.8</v>
          </cell>
          <cell r="N176">
            <v>118891.54200000002</v>
          </cell>
          <cell r="O176">
            <v>104130.488</v>
          </cell>
          <cell r="P176">
            <v>90640.935000000012</v>
          </cell>
          <cell r="Q176">
            <v>437760.13088192005</v>
          </cell>
          <cell r="R176">
            <v>39003.441400000003</v>
          </cell>
          <cell r="S176">
            <v>12063.737291759999</v>
          </cell>
          <cell r="T176">
            <v>189335.60800000001</v>
          </cell>
          <cell r="U176">
            <v>39989.528511240009</v>
          </cell>
          <cell r="V176">
            <v>132853.79800000001</v>
          </cell>
          <cell r="W176">
            <v>61844.86</v>
          </cell>
          <cell r="X176">
            <v>0</v>
          </cell>
          <cell r="Y176">
            <v>912851.10408492002</v>
          </cell>
          <cell r="Z176">
            <v>0</v>
          </cell>
          <cell r="AA176">
            <v>107.8</v>
          </cell>
          <cell r="AB176">
            <v>0</v>
          </cell>
        </row>
        <row r="177">
          <cell r="A177">
            <v>7200</v>
          </cell>
          <cell r="C177" t="str">
            <v>Prihodki od prodaje zgradb in prostorov</v>
          </cell>
          <cell r="D177">
            <v>767900.71544000006</v>
          </cell>
          <cell r="E177">
            <v>2822015</v>
          </cell>
          <cell r="F177">
            <v>-2054114.2845600001</v>
          </cell>
          <cell r="G177">
            <v>207.96453189472604</v>
          </cell>
          <cell r="H177">
            <v>90.968348847314985</v>
          </cell>
          <cell r="I177">
            <v>50304.741373040008</v>
          </cell>
          <cell r="J177">
            <v>12902.604217580001</v>
          </cell>
          <cell r="K177">
            <v>17898.733244700004</v>
          </cell>
          <cell r="L177">
            <v>81106.078835320019</v>
          </cell>
          <cell r="M177">
            <v>107.8</v>
          </cell>
          <cell r="N177">
            <v>111279.78400000001</v>
          </cell>
          <cell r="O177">
            <v>102863.838</v>
          </cell>
          <cell r="P177">
            <v>82663.196000000011</v>
          </cell>
          <cell r="Q177">
            <v>377912.89683532005</v>
          </cell>
          <cell r="R177">
            <v>30996.812000000002</v>
          </cell>
          <cell r="S177">
            <v>12050.268220759999</v>
          </cell>
          <cell r="T177">
            <v>185854.74600000001</v>
          </cell>
          <cell r="U177">
            <v>38343.17618824001</v>
          </cell>
          <cell r="V177">
            <v>120837.33200000001</v>
          </cell>
          <cell r="W177">
            <v>61801.74</v>
          </cell>
          <cell r="X177">
            <v>0</v>
          </cell>
          <cell r="Y177">
            <v>827796.97124432016</v>
          </cell>
          <cell r="Z177" t="str">
            <v xml:space="preserve"> </v>
          </cell>
          <cell r="AA177">
            <v>107.8</v>
          </cell>
          <cell r="AB177">
            <v>0</v>
          </cell>
        </row>
        <row r="178">
          <cell r="A178">
            <v>7201</v>
          </cell>
          <cell r="C178" t="str">
            <v>Prihodki od prodaje prevoznih sredstev</v>
          </cell>
          <cell r="D178">
            <v>46365.063999999998</v>
          </cell>
          <cell r="E178">
            <v>152485</v>
          </cell>
          <cell r="F178">
            <v>-106119.936</v>
          </cell>
          <cell r="G178">
            <v>59.058509432279926</v>
          </cell>
          <cell r="H178">
            <v>-45.768127243085466</v>
          </cell>
          <cell r="I178">
            <v>1432.6814040000002</v>
          </cell>
          <cell r="J178">
            <v>7092.6966880000009</v>
          </cell>
          <cell r="K178">
            <v>24339.892500000002</v>
          </cell>
          <cell r="L178">
            <v>32865.270592000001</v>
          </cell>
          <cell r="M178">
            <v>107.8</v>
          </cell>
          <cell r="N178">
            <v>1325.94</v>
          </cell>
          <cell r="O178">
            <v>1137.29</v>
          </cell>
          <cell r="P178">
            <v>7977.7390000000005</v>
          </cell>
          <cell r="Q178">
            <v>43306.239592000005</v>
          </cell>
          <cell r="R178">
            <v>1598.9974</v>
          </cell>
          <cell r="S178">
            <v>0</v>
          </cell>
          <cell r="T178">
            <v>3480.8620000000001</v>
          </cell>
          <cell r="U178">
            <v>1595.44</v>
          </cell>
          <cell r="V178">
            <v>0</v>
          </cell>
          <cell r="W178">
            <v>0</v>
          </cell>
          <cell r="X178">
            <v>0</v>
          </cell>
          <cell r="Y178">
            <v>49981.538992000009</v>
          </cell>
          <cell r="Z178" t="str">
            <v xml:space="preserve"> </v>
          </cell>
          <cell r="AA178">
            <v>107.8</v>
          </cell>
          <cell r="AB178">
            <v>0</v>
          </cell>
        </row>
        <row r="179">
          <cell r="A179">
            <v>7202</v>
          </cell>
          <cell r="C179" t="str">
            <v>Prihodki od prodaje opreme</v>
          </cell>
          <cell r="D179">
            <v>32534.8737</v>
          </cell>
          <cell r="E179">
            <v>3600</v>
          </cell>
          <cell r="F179">
            <v>28934.8737</v>
          </cell>
          <cell r="G179" t="str">
            <v>…</v>
          </cell>
          <cell r="H179" t="str">
            <v>…</v>
          </cell>
          <cell r="I179">
            <v>4180.1815132000002</v>
          </cell>
          <cell r="J179">
            <v>5758.7086633999998</v>
          </cell>
          <cell r="K179">
            <v>186.92627800000002</v>
          </cell>
          <cell r="L179">
            <v>10125.816454600001</v>
          </cell>
          <cell r="M179">
            <v>107.8</v>
          </cell>
          <cell r="N179">
            <v>6285.8180000000002</v>
          </cell>
          <cell r="O179">
            <v>129.36000000000001</v>
          </cell>
          <cell r="P179">
            <v>0</v>
          </cell>
          <cell r="Q179">
            <v>16540.994454600001</v>
          </cell>
          <cell r="R179">
            <v>6407.6320000000005</v>
          </cell>
          <cell r="S179">
            <v>13.469071000000001</v>
          </cell>
          <cell r="T179">
            <v>0</v>
          </cell>
          <cell r="U179">
            <v>50.912323000000001</v>
          </cell>
          <cell r="V179">
            <v>12016.466</v>
          </cell>
          <cell r="W179">
            <v>43.12</v>
          </cell>
          <cell r="X179">
            <v>0</v>
          </cell>
          <cell r="Y179">
            <v>35072.593848600001</v>
          </cell>
          <cell r="Z179" t="str">
            <v xml:space="preserve"> </v>
          </cell>
          <cell r="AA179">
            <v>107.8</v>
          </cell>
          <cell r="AB179">
            <v>0</v>
          </cell>
        </row>
        <row r="180">
          <cell r="A180">
            <v>7203</v>
          </cell>
          <cell r="C180" t="str">
            <v>Prihodki od prodaje drugih osnovnih sredstev</v>
          </cell>
          <cell r="D180">
            <v>0</v>
          </cell>
          <cell r="E180">
            <v>2500</v>
          </cell>
          <cell r="F180">
            <v>-2500</v>
          </cell>
          <cell r="I180">
            <v>0</v>
          </cell>
          <cell r="J180">
            <v>0</v>
          </cell>
          <cell r="K180">
            <v>0</v>
          </cell>
          <cell r="L180">
            <v>0</v>
          </cell>
          <cell r="M180" t="e">
            <v>#DIV/0!</v>
          </cell>
          <cell r="N180">
            <v>0</v>
          </cell>
          <cell r="O180">
            <v>0</v>
          </cell>
          <cell r="P180">
            <v>0</v>
          </cell>
          <cell r="Q180">
            <v>0</v>
          </cell>
          <cell r="R180">
            <v>0</v>
          </cell>
          <cell r="S180">
            <v>0</v>
          </cell>
          <cell r="T180">
            <v>0</v>
          </cell>
          <cell r="U180">
            <v>0</v>
          </cell>
          <cell r="V180">
            <v>0</v>
          </cell>
          <cell r="W180">
            <v>0</v>
          </cell>
          <cell r="X180">
            <v>0</v>
          </cell>
          <cell r="Y180">
            <v>0</v>
          </cell>
          <cell r="Z180" t="str">
            <v xml:space="preserve"> </v>
          </cell>
          <cell r="AA180" t="str">
            <v>…</v>
          </cell>
          <cell r="AB180" t="str">
            <v>…</v>
          </cell>
        </row>
        <row r="182">
          <cell r="A182">
            <v>721</v>
          </cell>
          <cell r="C182" t="str">
            <v>PRIHODKI OD PRODAJE ZALOG</v>
          </cell>
          <cell r="D182">
            <v>0</v>
          </cell>
          <cell r="E182">
            <v>0</v>
          </cell>
          <cell r="F182">
            <v>0</v>
          </cell>
          <cell r="G182" t="str">
            <v>…</v>
          </cell>
          <cell r="H182" t="str">
            <v>…</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t="str">
            <v>…</v>
          </cell>
          <cell r="AB182" t="str">
            <v>…</v>
          </cell>
        </row>
        <row r="183">
          <cell r="A183">
            <v>7210</v>
          </cell>
          <cell r="C183" t="str">
            <v>Prihodki od prodaje blagovnih rezerv</v>
          </cell>
          <cell r="D183">
            <v>0</v>
          </cell>
          <cell r="E183">
            <v>0</v>
          </cell>
          <cell r="F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X183">
            <v>0</v>
          </cell>
          <cell r="Y183">
            <v>0</v>
          </cell>
          <cell r="Z183" t="str">
            <v xml:space="preserve"> </v>
          </cell>
          <cell r="AA183" t="str">
            <v>…</v>
          </cell>
          <cell r="AB183" t="str">
            <v>…</v>
          </cell>
        </row>
        <row r="184">
          <cell r="A184">
            <v>7211</v>
          </cell>
          <cell r="C184" t="str">
            <v>Prihodki od prodaje drugih zalog</v>
          </cell>
          <cell r="D184">
            <v>0</v>
          </cell>
          <cell r="E184">
            <v>0</v>
          </cell>
          <cell r="F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 </v>
          </cell>
          <cell r="AA184" t="str">
            <v>…</v>
          </cell>
          <cell r="AB184" t="str">
            <v>…</v>
          </cell>
        </row>
        <row r="186">
          <cell r="A186">
            <v>722</v>
          </cell>
          <cell r="C186" t="str">
            <v xml:space="preserve">PRIHODKI OD PRODAJE ZEMLJIŠČ IN </v>
          </cell>
          <cell r="D186">
            <v>14128.541499999999</v>
          </cell>
          <cell r="E186">
            <v>1410900</v>
          </cell>
          <cell r="F186">
            <v>-1396771.4584999999</v>
          </cell>
          <cell r="G186" t="str">
            <v>…</v>
          </cell>
          <cell r="H186" t="str">
            <v>…</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X186">
            <v>0</v>
          </cell>
          <cell r="Y186">
            <v>0</v>
          </cell>
          <cell r="Z186" t="e">
            <v>#VALUE!</v>
          </cell>
          <cell r="AA186">
            <v>0</v>
          </cell>
          <cell r="AB186" t="str">
            <v>…</v>
          </cell>
        </row>
        <row r="187">
          <cell r="C187" t="str">
            <v>NEMATERIALNEGA PREMOŽENJA</v>
          </cell>
          <cell r="AB187" t="str">
            <v xml:space="preserve"> </v>
          </cell>
        </row>
        <row r="188">
          <cell r="A188">
            <v>7220</v>
          </cell>
          <cell r="C188" t="str">
            <v>Prihodki od prodaje kmetijskih zemljišč in gozdov</v>
          </cell>
          <cell r="D188">
            <v>3897.0179999999996</v>
          </cell>
          <cell r="E188">
            <v>0</v>
          </cell>
          <cell r="F188">
            <v>3897.0179999999996</v>
          </cell>
          <cell r="G188" t="str">
            <v>…</v>
          </cell>
          <cell r="H188" t="str">
            <v>…</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X188">
            <v>0</v>
          </cell>
          <cell r="Y188">
            <v>0</v>
          </cell>
          <cell r="Z188" t="str">
            <v xml:space="preserve"> </v>
          </cell>
          <cell r="AA188">
            <v>0</v>
          </cell>
          <cell r="AB188" t="str">
            <v>…</v>
          </cell>
        </row>
        <row r="189">
          <cell r="A189">
            <v>7221</v>
          </cell>
          <cell r="C189" t="str">
            <v>Prihodki od prodaje stavbnih zemljišč</v>
          </cell>
          <cell r="D189">
            <v>119.5235</v>
          </cell>
          <cell r="E189">
            <v>1402000</v>
          </cell>
          <cell r="F189">
            <v>-1401880.4765000001</v>
          </cell>
          <cell r="G189" t="str">
            <v>…</v>
          </cell>
          <cell r="H189" t="str">
            <v>…</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X189">
            <v>0</v>
          </cell>
          <cell r="Y189">
            <v>0</v>
          </cell>
          <cell r="Z189" t="str">
            <v xml:space="preserve"> </v>
          </cell>
          <cell r="AA189">
            <v>0</v>
          </cell>
          <cell r="AB189" t="str">
            <v>…</v>
          </cell>
        </row>
        <row r="190">
          <cell r="A190">
            <v>7222</v>
          </cell>
          <cell r="C190" t="str">
            <v>Prihodki od prodaje nematerialnega premoženja</v>
          </cell>
          <cell r="D190">
            <v>10112</v>
          </cell>
          <cell r="E190">
            <v>8900</v>
          </cell>
          <cell r="F190">
            <v>1212</v>
          </cell>
          <cell r="G190" t="str">
            <v>…</v>
          </cell>
          <cell r="H190" t="str">
            <v>…</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X190">
            <v>0</v>
          </cell>
          <cell r="Y190">
            <v>0</v>
          </cell>
          <cell r="Z190" t="str">
            <v xml:space="preserve"> </v>
          </cell>
          <cell r="AA190">
            <v>0</v>
          </cell>
          <cell r="AB190" t="str">
            <v>…</v>
          </cell>
        </row>
        <row r="192">
          <cell r="A192">
            <v>73</v>
          </cell>
          <cell r="B192" t="str">
            <v xml:space="preserve">   </v>
          </cell>
          <cell r="C192" t="str">
            <v xml:space="preserve">PREJETE DONACIJE  </v>
          </cell>
          <cell r="D192">
            <v>6375844.0121400002</v>
          </cell>
          <cell r="E192">
            <v>9400000</v>
          </cell>
          <cell r="F192">
            <v>-3024155.9878599998</v>
          </cell>
          <cell r="G192">
            <v>199.42535604490058</v>
          </cell>
          <cell r="H192">
            <v>83.127048709734225</v>
          </cell>
          <cell r="I192">
            <v>304190.37839497998</v>
          </cell>
          <cell r="J192">
            <v>263789.28395050002</v>
          </cell>
          <cell r="K192">
            <v>472803.25174698001</v>
          </cell>
          <cell r="L192">
            <v>1040782.9140924599</v>
          </cell>
          <cell r="M192">
            <v>107.8</v>
          </cell>
          <cell r="N192">
            <v>2560679.3400834799</v>
          </cell>
          <cell r="O192">
            <v>304857.43144934007</v>
          </cell>
          <cell r="P192">
            <v>644575.74618205999</v>
          </cell>
          <cell r="Q192">
            <v>4550895.4318073401</v>
          </cell>
          <cell r="R192">
            <v>1426373.4280010602</v>
          </cell>
          <cell r="S192">
            <v>182334.94975542001</v>
          </cell>
          <cell r="T192">
            <v>72434.986825740008</v>
          </cell>
          <cell r="U192">
            <v>289526.26976504002</v>
          </cell>
          <cell r="V192">
            <v>176384.516</v>
          </cell>
          <cell r="W192">
            <v>167442.50600000002</v>
          </cell>
          <cell r="X192">
            <v>0</v>
          </cell>
          <cell r="Y192">
            <v>6865392.0881546</v>
          </cell>
          <cell r="Z192" t="e">
            <v>#VALUE!</v>
          </cell>
          <cell r="AA192">
            <v>107.67816896214006</v>
          </cell>
          <cell r="AB192">
            <v>-0.11301580506487596</v>
          </cell>
        </row>
        <row r="193">
          <cell r="C193" t="str">
            <v xml:space="preserve">                                 - dinamizirani sprejeti proračun</v>
          </cell>
          <cell r="D193">
            <v>4321710</v>
          </cell>
          <cell r="F193" t="str">
            <v xml:space="preserve"> </v>
          </cell>
          <cell r="I193">
            <v>95803</v>
          </cell>
          <cell r="J193">
            <v>95803</v>
          </cell>
          <cell r="K193">
            <v>95803</v>
          </cell>
          <cell r="L193">
            <v>287409</v>
          </cell>
          <cell r="N193">
            <v>95803</v>
          </cell>
          <cell r="O193">
            <v>95803</v>
          </cell>
          <cell r="P193">
            <v>95803</v>
          </cell>
          <cell r="Q193">
            <v>574818</v>
          </cell>
          <cell r="R193">
            <v>95803</v>
          </cell>
          <cell r="S193">
            <v>95803</v>
          </cell>
          <cell r="T193">
            <v>95803</v>
          </cell>
          <cell r="U193">
            <v>95803</v>
          </cell>
          <cell r="V193">
            <v>1700000</v>
          </cell>
          <cell r="W193">
            <v>3267877</v>
          </cell>
          <cell r="X193">
            <v>0</v>
          </cell>
          <cell r="Y193">
            <v>5925907</v>
          </cell>
        </row>
        <row r="195">
          <cell r="A195">
            <v>730</v>
          </cell>
          <cell r="C195" t="str">
            <v xml:space="preserve">PREJETE DONACIJE IZ DOMAČIH VIROV </v>
          </cell>
          <cell r="D195">
            <v>7205.71144</v>
          </cell>
          <cell r="E195">
            <v>0</v>
          </cell>
          <cell r="F195">
            <v>7205.71144</v>
          </cell>
          <cell r="G195">
            <v>96.16590738022154</v>
          </cell>
          <cell r="H195">
            <v>-11.693381652689126</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X195">
            <v>0</v>
          </cell>
          <cell r="Y195">
            <v>0</v>
          </cell>
          <cell r="Z195" t="e">
            <v>#VALUE!</v>
          </cell>
          <cell r="AA195">
            <v>0</v>
          </cell>
          <cell r="AB195" t="str">
            <v>…</v>
          </cell>
        </row>
        <row r="196">
          <cell r="A196">
            <v>7300</v>
          </cell>
          <cell r="C196" t="str">
            <v>Prejete donacije iz domačih virov za tekočo porabo</v>
          </cell>
          <cell r="D196">
            <v>7205.71144</v>
          </cell>
          <cell r="E196">
            <v>0</v>
          </cell>
          <cell r="F196">
            <v>7205.71144</v>
          </cell>
          <cell r="G196">
            <v>144.25848728728729</v>
          </cell>
          <cell r="H196">
            <v>32.468767022302359</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X196">
            <v>0</v>
          </cell>
          <cell r="Y196">
            <v>0</v>
          </cell>
          <cell r="Z196" t="str">
            <v xml:space="preserve"> </v>
          </cell>
          <cell r="AA196">
            <v>0</v>
          </cell>
          <cell r="AB196" t="str">
            <v>…</v>
          </cell>
        </row>
        <row r="197">
          <cell r="A197">
            <v>7301</v>
          </cell>
          <cell r="C197" t="str">
            <v>Prejete donacije iz domačih virov za investicije</v>
          </cell>
          <cell r="D197">
            <v>0</v>
          </cell>
          <cell r="E197">
            <v>0</v>
          </cell>
          <cell r="F197">
            <v>0</v>
          </cell>
          <cell r="I197">
            <v>0</v>
          </cell>
          <cell r="J197">
            <v>0</v>
          </cell>
          <cell r="K197">
            <v>0</v>
          </cell>
          <cell r="L197">
            <v>0</v>
          </cell>
          <cell r="N197">
            <v>0</v>
          </cell>
          <cell r="O197">
            <v>0</v>
          </cell>
          <cell r="P197">
            <v>0</v>
          </cell>
          <cell r="Q197">
            <v>0</v>
          </cell>
          <cell r="R197">
            <v>0</v>
          </cell>
          <cell r="S197">
            <v>0</v>
          </cell>
          <cell r="T197">
            <v>0</v>
          </cell>
          <cell r="U197">
            <v>0</v>
          </cell>
          <cell r="V197">
            <v>0</v>
          </cell>
          <cell r="W197">
            <v>0</v>
          </cell>
          <cell r="X197">
            <v>0</v>
          </cell>
          <cell r="Y197">
            <v>0</v>
          </cell>
          <cell r="Z197" t="str">
            <v xml:space="preserve"> </v>
          </cell>
        </row>
        <row r="198">
          <cell r="X198" t="str">
            <v xml:space="preserve"> </v>
          </cell>
        </row>
        <row r="199">
          <cell r="A199">
            <v>731</v>
          </cell>
          <cell r="C199" t="str">
            <v>PREJETE DONACIJE IZ TUJINE</v>
          </cell>
          <cell r="D199">
            <v>6368638.3006999996</v>
          </cell>
          <cell r="E199">
            <v>9400000</v>
          </cell>
          <cell r="F199">
            <v>-3031361.6993000004</v>
          </cell>
          <cell r="G199">
            <v>199.66793173157259</v>
          </cell>
          <cell r="H199">
            <v>83.349799569855435</v>
          </cell>
          <cell r="I199">
            <v>304190.37839497998</v>
          </cell>
          <cell r="J199">
            <v>263789.28395050002</v>
          </cell>
          <cell r="K199">
            <v>472803.25174698001</v>
          </cell>
          <cell r="L199">
            <v>1040782.9140924599</v>
          </cell>
          <cell r="M199">
            <v>107.8</v>
          </cell>
          <cell r="N199">
            <v>2560679.3400834799</v>
          </cell>
          <cell r="O199">
            <v>304857.43144934007</v>
          </cell>
          <cell r="P199">
            <v>644575.74618205999</v>
          </cell>
          <cell r="Q199">
            <v>4550895.4318073401</v>
          </cell>
          <cell r="R199">
            <v>1426373.4280010602</v>
          </cell>
          <cell r="S199">
            <v>182334.94975542001</v>
          </cell>
          <cell r="T199">
            <v>72434.986825740008</v>
          </cell>
          <cell r="U199">
            <v>289526.26976504002</v>
          </cell>
          <cell r="V199">
            <v>176384.516</v>
          </cell>
          <cell r="W199">
            <v>167442.50600000002</v>
          </cell>
          <cell r="X199">
            <v>0</v>
          </cell>
          <cell r="Y199">
            <v>6865392.0881546</v>
          </cell>
          <cell r="Z199" t="e">
            <v>#VALUE!</v>
          </cell>
          <cell r="AA199">
            <v>107.8</v>
          </cell>
          <cell r="AB199">
            <v>0</v>
          </cell>
        </row>
        <row r="200">
          <cell r="A200">
            <v>7310</v>
          </cell>
          <cell r="C200" t="str">
            <v>Prejete donacije iz tujine za tekočo porabo</v>
          </cell>
          <cell r="D200">
            <v>5411109.1098199999</v>
          </cell>
          <cell r="E200">
            <v>5982000</v>
          </cell>
          <cell r="F200">
            <v>-570890.8901800001</v>
          </cell>
          <cell r="G200" t="str">
            <v xml:space="preserve"> </v>
          </cell>
          <cell r="H200" t="str">
            <v xml:space="preserve"> </v>
          </cell>
          <cell r="I200">
            <v>304190.37839497998</v>
          </cell>
          <cell r="J200">
            <v>263789.28395050002</v>
          </cell>
          <cell r="K200">
            <v>178244.80137926</v>
          </cell>
          <cell r="L200">
            <v>746224.46372473997</v>
          </cell>
          <cell r="M200">
            <v>107.8</v>
          </cell>
          <cell r="N200">
            <v>2014036.0652227199</v>
          </cell>
          <cell r="O200">
            <v>296095.33800000005</v>
          </cell>
          <cell r="P200">
            <v>644575.74618205999</v>
          </cell>
          <cell r="Q200">
            <v>3700931.6131295199</v>
          </cell>
          <cell r="R200">
            <v>1426373.4280010602</v>
          </cell>
          <cell r="S200">
            <v>182334.94975542001</v>
          </cell>
          <cell r="T200">
            <v>72434.986825740008</v>
          </cell>
          <cell r="U200">
            <v>107273.62067422</v>
          </cell>
          <cell r="V200">
            <v>176384.516</v>
          </cell>
          <cell r="W200">
            <v>167442.50600000002</v>
          </cell>
          <cell r="X200">
            <v>0</v>
          </cell>
          <cell r="Y200">
            <v>5833175.6203859597</v>
          </cell>
          <cell r="Z200" t="str">
            <v xml:space="preserve"> </v>
          </cell>
          <cell r="AA200">
            <v>107.8</v>
          </cell>
          <cell r="AB200">
            <v>0</v>
          </cell>
        </row>
        <row r="201">
          <cell r="A201">
            <v>7311</v>
          </cell>
          <cell r="C201" t="str">
            <v>Prejete donacije iz tujine za investicije</v>
          </cell>
          <cell r="D201">
            <v>957529.19087999989</v>
          </cell>
          <cell r="E201">
            <v>3418000</v>
          </cell>
          <cell r="F201">
            <v>-2460470.8091200003</v>
          </cell>
          <cell r="G201" t="str">
            <v xml:space="preserve"> </v>
          </cell>
          <cell r="H201" t="str">
            <v xml:space="preserve"> </v>
          </cell>
          <cell r="I201">
            <v>0</v>
          </cell>
          <cell r="J201">
            <v>0</v>
          </cell>
          <cell r="K201">
            <v>294558.45036771998</v>
          </cell>
          <cell r="L201">
            <v>294558.45036771998</v>
          </cell>
          <cell r="M201">
            <v>107.8</v>
          </cell>
          <cell r="N201">
            <v>546643.27486076008</v>
          </cell>
          <cell r="O201">
            <v>8762.09344934</v>
          </cell>
          <cell r="P201">
            <v>0</v>
          </cell>
          <cell r="Q201">
            <v>849963.81867782003</v>
          </cell>
          <cell r="R201">
            <v>0</v>
          </cell>
          <cell r="S201">
            <v>0</v>
          </cell>
          <cell r="T201">
            <v>0</v>
          </cell>
          <cell r="U201">
            <v>182252.64909082002</v>
          </cell>
          <cell r="V201">
            <v>0</v>
          </cell>
          <cell r="W201">
            <v>0</v>
          </cell>
          <cell r="X201">
            <v>0</v>
          </cell>
          <cell r="Y201">
            <v>1032216.46776864</v>
          </cell>
          <cell r="Z201" t="str">
            <v xml:space="preserve"> </v>
          </cell>
          <cell r="AA201">
            <v>107.8</v>
          </cell>
          <cell r="AB201">
            <v>0</v>
          </cell>
        </row>
        <row r="202">
          <cell r="D202" t="str">
            <v xml:space="preserve"> </v>
          </cell>
          <cell r="Y202" t="str">
            <v xml:space="preserve"> </v>
          </cell>
        </row>
        <row r="203">
          <cell r="A203">
            <v>74</v>
          </cell>
          <cell r="B203" t="str">
            <v xml:space="preserve">   </v>
          </cell>
          <cell r="C203" t="str">
            <v xml:space="preserve">TRANSFERNI PRIHODKI    </v>
          </cell>
          <cell r="D203">
            <v>0</v>
          </cell>
          <cell r="E203">
            <v>0</v>
          </cell>
          <cell r="G203" t="str">
            <v>…</v>
          </cell>
          <cell r="H203" t="str">
            <v>…</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t="str">
            <v>…</v>
          </cell>
          <cell r="AB203" t="str">
            <v>…</v>
          </cell>
        </row>
        <row r="204">
          <cell r="C204" t="str">
            <v xml:space="preserve">                                 - dinamizirani sprejeti proračun</v>
          </cell>
          <cell r="D204" t="e">
            <v>#REF!</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X204">
            <v>0</v>
          </cell>
          <cell r="Y204" t="e">
            <v>#REF!</v>
          </cell>
        </row>
        <row r="206">
          <cell r="A206">
            <v>740</v>
          </cell>
          <cell r="C206" t="str">
            <v xml:space="preserve">TRANSFERNI PRIHODKI IZ DRUGIH </v>
          </cell>
          <cell r="D206">
            <v>0</v>
          </cell>
          <cell r="E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t="str">
            <v>…</v>
          </cell>
          <cell r="AB206" t="str">
            <v>…</v>
          </cell>
        </row>
        <row r="207">
          <cell r="C207" t="str">
            <v>JAVNOFINANČNIH INSTITUCIJ</v>
          </cell>
        </row>
        <row r="208">
          <cell r="A208">
            <v>7401</v>
          </cell>
          <cell r="C208" t="str">
            <v>Prejeta sredstva iz proračunov lokalnih skupnosti</v>
          </cell>
        </row>
        <row r="209">
          <cell r="A209">
            <v>7402</v>
          </cell>
          <cell r="C209" t="str">
            <v xml:space="preserve">Prejeta sredstva iz skladov socialnega zavarovanja </v>
          </cell>
          <cell r="D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X209">
            <v>0</v>
          </cell>
          <cell r="Y209">
            <v>0</v>
          </cell>
          <cell r="AA209" t="str">
            <v>…</v>
          </cell>
          <cell r="AB209" t="str">
            <v>…</v>
          </cell>
        </row>
        <row r="210">
          <cell r="A210" t="str">
            <v xml:space="preserve"> </v>
          </cell>
          <cell r="C210" t="str">
            <v xml:space="preserve">1.  Prejeta sredstva Iz ZZZS </v>
          </cell>
          <cell r="D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X210">
            <v>0</v>
          </cell>
          <cell r="Y210">
            <v>0</v>
          </cell>
          <cell r="AA210" t="str">
            <v>…</v>
          </cell>
          <cell r="AB210" t="str">
            <v>…</v>
          </cell>
        </row>
        <row r="211">
          <cell r="C211" t="str">
            <v xml:space="preserve"> - prejeta sredstva iz naslova prisp.delodaj.od nadomestil zaradi bolezenske odsotnosti </v>
          </cell>
          <cell r="D211">
            <v>0</v>
          </cell>
          <cell r="L211">
            <v>0</v>
          </cell>
          <cell r="Q211">
            <v>0</v>
          </cell>
          <cell r="Y211">
            <v>0</v>
          </cell>
          <cell r="AA211" t="str">
            <v>…</v>
          </cell>
          <cell r="AB211" t="str">
            <v>…</v>
          </cell>
        </row>
        <row r="212">
          <cell r="C212" t="str">
            <v xml:space="preserve">   za zaposlovanje in za porodniško varstvo</v>
          </cell>
        </row>
        <row r="213">
          <cell r="C213" t="str">
            <v>2.  Prejeta sredstva Iz ZPIZ</v>
          </cell>
          <cell r="D213">
            <v>0</v>
          </cell>
          <cell r="I213">
            <v>0</v>
          </cell>
          <cell r="J213">
            <v>0</v>
          </cell>
          <cell r="K213">
            <v>0</v>
          </cell>
          <cell r="L213">
            <v>0</v>
          </cell>
          <cell r="N213">
            <v>0</v>
          </cell>
          <cell r="O213">
            <v>0</v>
          </cell>
          <cell r="P213">
            <v>0</v>
          </cell>
          <cell r="Q213">
            <v>0</v>
          </cell>
          <cell r="R213">
            <v>0</v>
          </cell>
          <cell r="S213">
            <v>0</v>
          </cell>
          <cell r="T213">
            <v>0</v>
          </cell>
          <cell r="U213">
            <v>0</v>
          </cell>
          <cell r="V213">
            <v>0</v>
          </cell>
          <cell r="W213">
            <v>0</v>
          </cell>
          <cell r="X213">
            <v>0</v>
          </cell>
          <cell r="Y213">
            <v>0</v>
          </cell>
          <cell r="AA213" t="str">
            <v>…</v>
          </cell>
          <cell r="AB213" t="str">
            <v>…</v>
          </cell>
        </row>
        <row r="214">
          <cell r="C214" t="str">
            <v xml:space="preserve"> - prejeta sredstva iz naslova prisp.delodaj.od invalidskih nadomestil </v>
          </cell>
          <cell r="D214">
            <v>0</v>
          </cell>
          <cell r="L214">
            <v>0</v>
          </cell>
          <cell r="Q214">
            <v>0</v>
          </cell>
          <cell r="Y214">
            <v>0</v>
          </cell>
          <cell r="AA214" t="str">
            <v>…</v>
          </cell>
          <cell r="AB214" t="str">
            <v>…</v>
          </cell>
        </row>
        <row r="215">
          <cell r="C215" t="str">
            <v xml:space="preserve">   za zaposlovanje in za porodniško varstvo</v>
          </cell>
        </row>
        <row r="216">
          <cell r="A216">
            <v>7403</v>
          </cell>
          <cell r="C216" t="str">
            <v>Prejeta sredstva iz drugih javnih skladov</v>
          </cell>
        </row>
        <row r="219">
          <cell r="A219" t="str">
            <v>OPOMBA: 1) V projekciji je upoštevano, da bodo v mesecu avgustu 2000 izvršena vračila prvega dela s posebnim zakonom določenega izjemnega znižanja davčne obveznosti, in sicer pri letni odmeri dohodnine za leto 1999 (posebni zakon določa izjemno znižanje o</v>
          </cell>
        </row>
        <row r="220">
          <cell r="B220" t="str">
            <v>za leto 2000 s tem, da bo opravljeno vračilo dohodnine v dveh delih, in sicer pri znižanju obveznosti za leto 1999 v mesecu avgustu 2000 in februarju 2001, pri znižanju obveznosti za leto 2000 pa v septembru in v decembru leta 2001. Znižanje davčne obvezn</v>
          </cell>
        </row>
        <row r="221">
          <cell r="B221" t="str">
            <v xml:space="preserve">v posameznem letu ne presegajo 45% letne povprečne plače). Višina obveznosti prvega dela vračila dohodnine za leto 1999, ki je predvidena za mesec avgust 2000 znaša 2,5 mlrd tolarjev (izpad prihodkov v tej višini že upoštevan v dinamizirani projekciji za </v>
          </cell>
        </row>
        <row r="222">
          <cell r="B222" t="str">
            <v>v višini 2,0 mlrd SIT pa bo prenesen v mesec februar leta 2001. Izpad prihodkov iz naslova dohodnine bo v letu 2001 po oceni znašal dodatnih 5,0 mlrd tolarjev - torej bo izpad prihodkov dohodnine v letu 2001 skupaj znašal 7,0 mlrd tolarjev, ki se bo vrača</v>
          </cell>
        </row>
        <row r="226">
          <cell r="B226" t="str">
            <v xml:space="preserve">II.    O  D  H O D K I   P R O R A Č U N A </v>
          </cell>
        </row>
        <row r="228">
          <cell r="A228" t="str">
            <v xml:space="preserve"> </v>
          </cell>
          <cell r="Q228" t="str">
            <v xml:space="preserve"> - V  TISOČIH   TOLARJEV</v>
          </cell>
          <cell r="X228" t="str">
            <v>- V TISOČ TOLARJIH</v>
          </cell>
        </row>
        <row r="229">
          <cell r="A229" t="str">
            <v xml:space="preserve"> </v>
          </cell>
          <cell r="B229" t="str">
            <v xml:space="preserve"> </v>
          </cell>
          <cell r="D229" t="str">
            <v>O C E N A</v>
          </cell>
          <cell r="E229" t="str">
            <v xml:space="preserve"> </v>
          </cell>
          <cell r="F229" t="str">
            <v>RAZLIKA</v>
          </cell>
          <cell r="G229" t="str">
            <v>NOMINALNI</v>
          </cell>
          <cell r="H229" t="str">
            <v>REALNE</v>
          </cell>
          <cell r="I229" t="str">
            <v xml:space="preserve"> </v>
          </cell>
          <cell r="L229" t="str">
            <v xml:space="preserve"> </v>
          </cell>
          <cell r="N229" t="str">
            <v xml:space="preserve"> </v>
          </cell>
          <cell r="O229" t="str">
            <v xml:space="preserve"> </v>
          </cell>
          <cell r="P229" t="str">
            <v xml:space="preserve"> </v>
          </cell>
          <cell r="Q229" t="str">
            <v xml:space="preserve"> </v>
          </cell>
          <cell r="R229" t="str">
            <v xml:space="preserve"> </v>
          </cell>
          <cell r="S229" t="str">
            <v xml:space="preserve"> </v>
          </cell>
          <cell r="T229" t="str">
            <v xml:space="preserve"> </v>
          </cell>
          <cell r="U229" t="str">
            <v xml:space="preserve"> </v>
          </cell>
          <cell r="Y229" t="str">
            <v xml:space="preserve"> </v>
          </cell>
          <cell r="Z229" t="str">
            <v xml:space="preserve"> </v>
          </cell>
          <cell r="AA229" t="str">
            <v>NOMINALNI</v>
          </cell>
          <cell r="AB229" t="str">
            <v>REALNE</v>
          </cell>
        </row>
        <row r="230">
          <cell r="A230" t="str">
            <v xml:space="preserve"> </v>
          </cell>
          <cell r="B230" t="str">
            <v xml:space="preserve"> </v>
          </cell>
          <cell r="C230" t="str">
            <v xml:space="preserve"> </v>
          </cell>
          <cell r="D230" t="str">
            <v>REALIZACIJE</v>
          </cell>
          <cell r="E230" t="str">
            <v>SPREJETI</v>
          </cell>
          <cell r="F230" t="str">
            <v xml:space="preserve">OCENA </v>
          </cell>
          <cell r="G230" t="str">
            <v>INDEKSI</v>
          </cell>
          <cell r="H230" t="str">
            <v>STOPNJE</v>
          </cell>
          <cell r="I230" t="str">
            <v>PROJEKCIJE</v>
          </cell>
          <cell r="J230" t="str">
            <v>PROJEKCIJE</v>
          </cell>
          <cell r="K230" t="str">
            <v>PROJEKCIJE</v>
          </cell>
          <cell r="L230" t="str">
            <v>SKUPAJ</v>
          </cell>
          <cell r="N230" t="str">
            <v>PROJEKCIJE</v>
          </cell>
          <cell r="O230" t="str">
            <v>PROJEKCIJE</v>
          </cell>
          <cell r="P230" t="str">
            <v>PROJEKCIJE</v>
          </cell>
          <cell r="Q230" t="str">
            <v>SKUPAJ</v>
          </cell>
          <cell r="R230" t="str">
            <v>PROJEKCIJE</v>
          </cell>
          <cell r="S230" t="str">
            <v>PROJEKCIJE</v>
          </cell>
          <cell r="T230" t="str">
            <v>PROJEKCIJE</v>
          </cell>
          <cell r="U230" t="str">
            <v>PROJEKCIJE</v>
          </cell>
          <cell r="V230" t="str">
            <v>PROJEKCIJE</v>
          </cell>
          <cell r="W230" t="str">
            <v>PROJEKCIJE</v>
          </cell>
          <cell r="X230" t="str">
            <v>PROJEKCIJE</v>
          </cell>
          <cell r="Y230" t="str">
            <v>PROJEKCIJE</v>
          </cell>
          <cell r="Z230" t="str">
            <v>PREDLOG</v>
          </cell>
          <cell r="AA230" t="str">
            <v>INDEKSI</v>
          </cell>
          <cell r="AB230" t="str">
            <v>STOPNJE</v>
          </cell>
        </row>
        <row r="231">
          <cell r="A231" t="str">
            <v>KONTO</v>
          </cell>
          <cell r="B231" t="str">
            <v xml:space="preserve"> </v>
          </cell>
          <cell r="C231" t="str">
            <v xml:space="preserve"> </v>
          </cell>
          <cell r="D231" t="str">
            <v>JANUAR -</v>
          </cell>
          <cell r="E231" t="str">
            <v>PRORAČUN</v>
          </cell>
          <cell r="F231">
            <v>2000</v>
          </cell>
          <cell r="G231" t="str">
            <v>RASTI</v>
          </cell>
          <cell r="H231" t="str">
            <v>RASTI</v>
          </cell>
          <cell r="I231" t="str">
            <v>JANUAR</v>
          </cell>
          <cell r="J231" t="str">
            <v>FEBRUAR</v>
          </cell>
          <cell r="K231" t="str">
            <v>MAREC</v>
          </cell>
          <cell r="L231" t="str">
            <v>JANUAR -</v>
          </cell>
          <cell r="N231" t="str">
            <v>APRIL</v>
          </cell>
          <cell r="O231" t="str">
            <v>MAJ</v>
          </cell>
          <cell r="P231" t="str">
            <v>JUNIJ</v>
          </cell>
          <cell r="Q231" t="str">
            <v>JANUAR -</v>
          </cell>
          <cell r="R231" t="str">
            <v>JULIJ</v>
          </cell>
          <cell r="S231" t="str">
            <v>AVGUST</v>
          </cell>
          <cell r="T231" t="str">
            <v>SEPTEMBER</v>
          </cell>
          <cell r="U231" t="str">
            <v>OKTOBER</v>
          </cell>
          <cell r="V231" t="str">
            <v>NOVEMBER</v>
          </cell>
          <cell r="W231" t="str">
            <v>DECEMBER</v>
          </cell>
          <cell r="X231" t="str">
            <v>JANUAR</v>
          </cell>
          <cell r="Y231" t="str">
            <v>JANUAR -</v>
          </cell>
          <cell r="Z231" t="str">
            <v>PRORAČUNA</v>
          </cell>
          <cell r="AA231" t="str">
            <v>RASTI</v>
          </cell>
          <cell r="AB231" t="str">
            <v>RASTI</v>
          </cell>
        </row>
        <row r="232">
          <cell r="A232" t="str">
            <v xml:space="preserve"> </v>
          </cell>
          <cell r="B232" t="str">
            <v xml:space="preserve"> </v>
          </cell>
          <cell r="C232" t="str">
            <v xml:space="preserve"> </v>
          </cell>
          <cell r="D232" t="str">
            <v>DECEMBER</v>
          </cell>
          <cell r="E232" t="str">
            <v>ZA LETO</v>
          </cell>
          <cell r="F232" t="str">
            <v>MINUS</v>
          </cell>
          <cell r="G232" t="str">
            <v>I.XII.2000/</v>
          </cell>
          <cell r="H232" t="str">
            <v>I.XII.2000/</v>
          </cell>
          <cell r="I232">
            <v>2001</v>
          </cell>
          <cell r="J232">
            <v>2001</v>
          </cell>
          <cell r="K232">
            <v>2001</v>
          </cell>
          <cell r="L232" t="str">
            <v>MAREC</v>
          </cell>
          <cell r="N232">
            <v>2001</v>
          </cell>
          <cell r="O232">
            <v>2001</v>
          </cell>
          <cell r="P232">
            <v>2001</v>
          </cell>
          <cell r="Q232" t="str">
            <v>JUNIJ</v>
          </cell>
          <cell r="R232">
            <v>2001</v>
          </cell>
          <cell r="S232">
            <v>2001</v>
          </cell>
          <cell r="T232">
            <v>2001</v>
          </cell>
          <cell r="U232">
            <v>2001</v>
          </cell>
          <cell r="V232">
            <v>2001</v>
          </cell>
          <cell r="W232">
            <v>2001</v>
          </cell>
          <cell r="X232">
            <v>2002</v>
          </cell>
          <cell r="Y232" t="str">
            <v>DECEMBER</v>
          </cell>
          <cell r="Z232" t="str">
            <v>ZA LETO</v>
          </cell>
          <cell r="AA232" t="str">
            <v>I.XII.2001/</v>
          </cell>
          <cell r="AB232" t="str">
            <v>I.XII.2001/</v>
          </cell>
        </row>
        <row r="233">
          <cell r="C233" t="str">
            <v xml:space="preserve"> </v>
          </cell>
          <cell r="D233" t="str">
            <v>2 0 0 0</v>
          </cell>
          <cell r="E233" t="str">
            <v>2 0 0 0</v>
          </cell>
          <cell r="F233" t="str">
            <v>SPR.PROR.</v>
          </cell>
          <cell r="G233" t="str">
            <v>I.-XII.1999</v>
          </cell>
          <cell r="H233" t="str">
            <v>I.-XII.1999</v>
          </cell>
          <cell r="I233" t="str">
            <v xml:space="preserve"> </v>
          </cell>
          <cell r="J233" t="str">
            <v xml:space="preserve"> </v>
          </cell>
          <cell r="K233" t="str">
            <v xml:space="preserve"> </v>
          </cell>
          <cell r="L233" t="str">
            <v>2 0 0 1</v>
          </cell>
          <cell r="N233" t="str">
            <v xml:space="preserve"> </v>
          </cell>
          <cell r="O233" t="str">
            <v xml:space="preserve"> </v>
          </cell>
          <cell r="P233" t="str">
            <v xml:space="preserve"> </v>
          </cell>
          <cell r="Q233" t="str">
            <v>2 0 0 1</v>
          </cell>
          <cell r="R233" t="str">
            <v xml:space="preserve"> </v>
          </cell>
          <cell r="S233" t="str">
            <v xml:space="preserve"> </v>
          </cell>
          <cell r="T233" t="str">
            <v xml:space="preserve"> </v>
          </cell>
          <cell r="U233" t="str">
            <v xml:space="preserve"> </v>
          </cell>
          <cell r="V233" t="str">
            <v xml:space="preserve"> </v>
          </cell>
          <cell r="W233" t="str">
            <v xml:space="preserve"> </v>
          </cell>
          <cell r="X233" t="str">
            <v>ZA LETO 2001</v>
          </cell>
          <cell r="Y233" t="str">
            <v>2 0 0 1</v>
          </cell>
          <cell r="Z233" t="str">
            <v>2 0 0 1</v>
          </cell>
          <cell r="AA233" t="str">
            <v>I.-XII.2000</v>
          </cell>
          <cell r="AB233" t="str">
            <v>I.-XII.2000</v>
          </cell>
        </row>
        <row r="234">
          <cell r="A234" t="str">
            <v xml:space="preserve"> </v>
          </cell>
          <cell r="D234" t="str">
            <v>(1)</v>
          </cell>
          <cell r="E234" t="str">
            <v>(2)</v>
          </cell>
          <cell r="F234" t="str">
            <v>(3=1-2)</v>
          </cell>
          <cell r="G234" t="str">
            <v xml:space="preserve"> </v>
          </cell>
          <cell r="H234" t="str">
            <v xml:space="preserve"> </v>
          </cell>
          <cell r="U234" t="str">
            <v xml:space="preserve"> </v>
          </cell>
          <cell r="V234" t="str">
            <v xml:space="preserve"> </v>
          </cell>
          <cell r="W234" t="str">
            <v xml:space="preserve"> </v>
          </cell>
          <cell r="X234" t="str">
            <v xml:space="preserve"> </v>
          </cell>
          <cell r="Y234" t="str">
            <v>(1)</v>
          </cell>
          <cell r="Z234" t="str">
            <v>(2)</v>
          </cell>
          <cell r="AA234" t="str">
            <v xml:space="preserve"> </v>
          </cell>
          <cell r="AB234" t="str">
            <v xml:space="preserve"> </v>
          </cell>
        </row>
        <row r="235">
          <cell r="I235" t="str">
            <v xml:space="preserve"> </v>
          </cell>
          <cell r="J235" t="str">
            <v xml:space="preserve"> </v>
          </cell>
          <cell r="K235" t="str">
            <v xml:space="preserve"> </v>
          </cell>
          <cell r="N235" t="str">
            <v xml:space="preserve"> </v>
          </cell>
          <cell r="O235" t="str">
            <v xml:space="preserve"> </v>
          </cell>
          <cell r="P235" t="str">
            <v xml:space="preserve"> </v>
          </cell>
          <cell r="Q235" t="str">
            <v xml:space="preserve"> </v>
          </cell>
          <cell r="R235" t="str">
            <v xml:space="preserve"> </v>
          </cell>
          <cell r="S235" t="str">
            <v xml:space="preserve"> </v>
          </cell>
          <cell r="T235" t="str">
            <v xml:space="preserve"> </v>
          </cell>
        </row>
        <row r="236">
          <cell r="A236" t="str">
            <v xml:space="preserve"> </v>
          </cell>
          <cell r="B236" t="str">
            <v>II.</v>
          </cell>
          <cell r="C236" t="str">
            <v xml:space="preserve">S K U P A J    O D H O D K I </v>
          </cell>
          <cell r="D236">
            <v>1029389393.9600301</v>
          </cell>
          <cell r="E236">
            <v>1059708135</v>
          </cell>
          <cell r="F236">
            <v>-30318741.039969921</v>
          </cell>
          <cell r="G236">
            <v>106.92736284457906</v>
          </cell>
          <cell r="H236">
            <v>-1.8114207120486157</v>
          </cell>
          <cell r="I236">
            <v>67888227.270787671</v>
          </cell>
          <cell r="J236">
            <v>74420854.275568932</v>
          </cell>
          <cell r="K236">
            <v>80920532.75722447</v>
          </cell>
          <cell r="L236">
            <v>223229614.30358109</v>
          </cell>
          <cell r="N236">
            <v>85545071.267776921</v>
          </cell>
          <cell r="O236">
            <v>77853425.829085156</v>
          </cell>
          <cell r="P236">
            <v>102015056.77956896</v>
          </cell>
          <cell r="Q236">
            <v>488643168.18001217</v>
          </cell>
          <cell r="R236">
            <v>80398079.252265871</v>
          </cell>
          <cell r="S236">
            <v>80522336.244883135</v>
          </cell>
          <cell r="T236">
            <v>77438492.475630373</v>
          </cell>
          <cell r="U236">
            <v>73794958.70000115</v>
          </cell>
          <cell r="V236">
            <v>75175327.323422223</v>
          </cell>
          <cell r="W236">
            <v>77696811.432213515</v>
          </cell>
          <cell r="X236">
            <v>42285195.534000002</v>
          </cell>
          <cell r="Y236">
            <v>995954369.14242852</v>
          </cell>
          <cell r="Z236" t="e">
            <v>#VALUE!</v>
          </cell>
          <cell r="AA236">
            <v>96.751955575433129</v>
          </cell>
          <cell r="AB236">
            <v>-10.248649744496163</v>
          </cell>
        </row>
        <row r="237">
          <cell r="C237" t="str">
            <v xml:space="preserve">                            - dinamizirani sprejeti proračun(18/4-00)</v>
          </cell>
          <cell r="D237">
            <v>882154505</v>
          </cell>
          <cell r="I237">
            <v>69848185</v>
          </cell>
          <cell r="J237">
            <v>69848185</v>
          </cell>
          <cell r="K237">
            <v>69848185</v>
          </cell>
          <cell r="N237">
            <v>69848185</v>
          </cell>
          <cell r="O237">
            <v>69848185</v>
          </cell>
          <cell r="P237">
            <v>69848185</v>
          </cell>
          <cell r="Q237">
            <v>419089110</v>
          </cell>
          <cell r="R237">
            <v>69848185</v>
          </cell>
          <cell r="S237">
            <v>69848185</v>
          </cell>
          <cell r="T237">
            <v>69848185</v>
          </cell>
          <cell r="U237">
            <v>69848185</v>
          </cell>
          <cell r="V237">
            <v>84297374</v>
          </cell>
          <cell r="W237">
            <v>90254176</v>
          </cell>
          <cell r="X237">
            <v>23560294</v>
          </cell>
          <cell r="Y237">
            <v>896603694</v>
          </cell>
        </row>
        <row r="238">
          <cell r="D238" t="str">
            <v xml:space="preserve"> </v>
          </cell>
          <cell r="N238" t="str">
            <v xml:space="preserve"> </v>
          </cell>
          <cell r="Y238" t="str">
            <v xml:space="preserve"> </v>
          </cell>
        </row>
        <row r="239">
          <cell r="A239">
            <v>40</v>
          </cell>
          <cell r="B239" t="str">
            <v xml:space="preserve">  </v>
          </cell>
          <cell r="C239" t="str">
            <v xml:space="preserve">TEKOČI ODHODKI </v>
          </cell>
          <cell r="D239">
            <v>313687980.60731</v>
          </cell>
          <cell r="E239">
            <v>315826452</v>
          </cell>
          <cell r="F239">
            <v>-2138471.3926900029</v>
          </cell>
          <cell r="G239">
            <v>114.13011737450624</v>
          </cell>
          <cell r="H239">
            <v>4.8026789481232726</v>
          </cell>
          <cell r="I239">
            <v>15566447.785707681</v>
          </cell>
          <cell r="J239">
            <v>18963365.158758938</v>
          </cell>
          <cell r="K239">
            <v>24686202.887264483</v>
          </cell>
          <cell r="L239">
            <v>59216015.831731103</v>
          </cell>
          <cell r="N239">
            <v>24105115.65407693</v>
          </cell>
          <cell r="O239">
            <v>21767074.819465149</v>
          </cell>
          <cell r="P239">
            <v>27492831.229898948</v>
          </cell>
          <cell r="Q239">
            <v>132581037.53517212</v>
          </cell>
          <cell r="R239">
            <v>22566037.712425891</v>
          </cell>
          <cell r="S239">
            <v>21734628.285133127</v>
          </cell>
          <cell r="T239">
            <v>21485673.50453037</v>
          </cell>
          <cell r="U239">
            <v>24542294.164731149</v>
          </cell>
          <cell r="V239">
            <v>21578655.923174225</v>
          </cell>
          <cell r="W239">
            <v>26927347.257963035</v>
          </cell>
          <cell r="X239">
            <v>6514195.534</v>
          </cell>
          <cell r="Y239">
            <v>277929869.91712993</v>
          </cell>
          <cell r="Z239" t="e">
            <v>#VALUE!</v>
          </cell>
          <cell r="AA239">
            <v>88.600739301215427</v>
          </cell>
          <cell r="AB239">
            <v>-17.810074859725944</v>
          </cell>
        </row>
        <row r="240">
          <cell r="C240" t="str">
            <v xml:space="preserve">                                 - dinamizirani sprejeti proračun</v>
          </cell>
          <cell r="D240">
            <v>233050177</v>
          </cell>
          <cell r="I240">
            <v>17502487</v>
          </cell>
          <cell r="J240">
            <v>17502487</v>
          </cell>
          <cell r="K240">
            <v>17502487</v>
          </cell>
          <cell r="N240">
            <v>17502487</v>
          </cell>
          <cell r="O240">
            <v>17502487</v>
          </cell>
          <cell r="P240">
            <v>17502487</v>
          </cell>
          <cell r="Q240">
            <v>105014922</v>
          </cell>
          <cell r="R240">
            <v>17502487</v>
          </cell>
          <cell r="S240">
            <v>17502487</v>
          </cell>
          <cell r="T240">
            <v>17502487</v>
          </cell>
          <cell r="U240">
            <v>17502487</v>
          </cell>
          <cell r="V240">
            <v>23735092</v>
          </cell>
          <cell r="W240">
            <v>32404206</v>
          </cell>
          <cell r="X240">
            <v>8118614</v>
          </cell>
          <cell r="Y240">
            <v>239282782</v>
          </cell>
        </row>
        <row r="242">
          <cell r="A242">
            <v>400</v>
          </cell>
          <cell r="C242" t="str">
            <v>PLAČE IN DRUGI IZDATKI ZAPOSLENIM</v>
          </cell>
          <cell r="D242">
            <v>114740493.83833998</v>
          </cell>
          <cell r="E242">
            <v>112471130</v>
          </cell>
          <cell r="F242">
            <v>2269363.8383399844</v>
          </cell>
          <cell r="G242">
            <v>112.7240767296466</v>
          </cell>
          <cell r="H242">
            <v>3.5115488793816354</v>
          </cell>
          <cell r="I242">
            <v>10232440.01006398</v>
          </cell>
          <cell r="J242">
            <v>10537046.906616159</v>
          </cell>
          <cell r="K242">
            <v>10549450.266050782</v>
          </cell>
          <cell r="L242">
            <v>31318937.182730921</v>
          </cell>
          <cell r="N242">
            <v>10573772.699959442</v>
          </cell>
          <cell r="O242">
            <v>10555159.719116842</v>
          </cell>
          <cell r="P242">
            <v>14545248.1683296</v>
          </cell>
          <cell r="Q242">
            <v>66993117.770136803</v>
          </cell>
          <cell r="R242">
            <v>10611280.527054083</v>
          </cell>
          <cell r="S242">
            <v>10570736.72405776</v>
          </cell>
          <cell r="T242">
            <v>10488757.013649242</v>
          </cell>
          <cell r="U242">
            <v>10476747.071355643</v>
          </cell>
          <cell r="V242">
            <v>9951207.531633975</v>
          </cell>
          <cell r="W242">
            <v>10146270.045678459</v>
          </cell>
          <cell r="X242">
            <v>0</v>
          </cell>
          <cell r="Y242">
            <v>129238116.68356597</v>
          </cell>
          <cell r="Z242" t="e">
            <v>#VALUE!</v>
          </cell>
          <cell r="AA242">
            <v>112.6351407077365</v>
          </cell>
          <cell r="AB242">
            <v>4.4852882261006641</v>
          </cell>
        </row>
        <row r="243">
          <cell r="C243" t="str">
            <v xml:space="preserve">                                 - dinamizirani sprejeti proračun</v>
          </cell>
          <cell r="D243">
            <v>105505309</v>
          </cell>
          <cell r="I243">
            <v>8733369</v>
          </cell>
          <cell r="J243">
            <v>8733369</v>
          </cell>
          <cell r="K243">
            <v>8733369</v>
          </cell>
          <cell r="N243">
            <v>8733369</v>
          </cell>
          <cell r="O243">
            <v>8733369</v>
          </cell>
          <cell r="P243">
            <v>8733369</v>
          </cell>
          <cell r="Q243">
            <v>52400214</v>
          </cell>
          <cell r="R243">
            <v>8733369</v>
          </cell>
          <cell r="S243">
            <v>8733369</v>
          </cell>
          <cell r="T243">
            <v>8733369</v>
          </cell>
          <cell r="U243">
            <v>8733369</v>
          </cell>
          <cell r="V243">
            <v>9192609</v>
          </cell>
          <cell r="W243">
            <v>9405950</v>
          </cell>
          <cell r="X243">
            <v>32300</v>
          </cell>
          <cell r="Y243">
            <v>105964549</v>
          </cell>
        </row>
        <row r="244">
          <cell r="D244" t="str">
            <v xml:space="preserve"> </v>
          </cell>
          <cell r="I244" t="str">
            <v>+1%</v>
          </cell>
          <cell r="J244" t="str">
            <v>+3,6%</v>
          </cell>
          <cell r="V244" t="str">
            <v>+2,7%</v>
          </cell>
          <cell r="W244" t="str">
            <v>+4%</v>
          </cell>
          <cell r="Y244" t="str">
            <v xml:space="preserve"> </v>
          </cell>
        </row>
        <row r="245">
          <cell r="A245">
            <v>4000</v>
          </cell>
          <cell r="C245" t="str">
            <v xml:space="preserve">Plače in dodatki </v>
          </cell>
          <cell r="D245">
            <v>97432690.476179987</v>
          </cell>
          <cell r="E245">
            <v>94041100</v>
          </cell>
          <cell r="F245">
            <v>3391590.4761799872</v>
          </cell>
          <cell r="G245">
            <v>113.18926264403602</v>
          </cell>
          <cell r="H245">
            <v>3.9387168448448193</v>
          </cell>
          <cell r="I245">
            <v>8991484.5999999996</v>
          </cell>
          <cell r="J245">
            <v>9315178.0456000008</v>
          </cell>
          <cell r="K245">
            <v>9315178.0456000008</v>
          </cell>
          <cell r="L245">
            <v>27621840.691199999</v>
          </cell>
          <cell r="N245">
            <v>9315178.0456000008</v>
          </cell>
          <cell r="O245">
            <v>9315178.0456000008</v>
          </cell>
          <cell r="P245">
            <v>9315178.0456000008</v>
          </cell>
          <cell r="Q245">
            <v>55567374.827999994</v>
          </cell>
          <cell r="R245">
            <v>9315178.0456000008</v>
          </cell>
          <cell r="S245">
            <v>9315178.0456000008</v>
          </cell>
          <cell r="T245">
            <v>9315178.0456000008</v>
          </cell>
          <cell r="U245">
            <v>9315178.0456000008</v>
          </cell>
          <cell r="V245">
            <v>8630000</v>
          </cell>
          <cell r="W245">
            <v>8716300</v>
          </cell>
          <cell r="X245">
            <v>0</v>
          </cell>
          <cell r="Y245">
            <v>110174387.01039998</v>
          </cell>
          <cell r="Z245" t="str">
            <v xml:space="preserve"> </v>
          </cell>
          <cell r="AA245">
            <v>113.07743476234502</v>
          </cell>
          <cell r="AB245">
            <v>4.8955795569063412</v>
          </cell>
        </row>
        <row r="246">
          <cell r="A246" t="str">
            <v>400000</v>
          </cell>
          <cell r="C246" t="str">
            <v>Osnovne plače</v>
          </cell>
          <cell r="D246">
            <v>68848312.043299973</v>
          </cell>
          <cell r="G246">
            <v>112.3985235155948</v>
          </cell>
          <cell r="H246">
            <v>3.2126019426949455</v>
          </cell>
          <cell r="I246">
            <v>6410500.2999999998</v>
          </cell>
          <cell r="J246">
            <v>6641278.3108000001</v>
          </cell>
          <cell r="K246">
            <v>6641278.3108000001</v>
          </cell>
          <cell r="N246">
            <v>6641278.3108000001</v>
          </cell>
          <cell r="O246">
            <v>6641278.3108000001</v>
          </cell>
          <cell r="P246">
            <v>6641278.3108000001</v>
          </cell>
          <cell r="Q246">
            <v>39616891.854000002</v>
          </cell>
          <cell r="R246">
            <v>6641278.3108000001</v>
          </cell>
          <cell r="S246">
            <v>6641278.3108000001</v>
          </cell>
          <cell r="T246">
            <v>6641278.3108000001</v>
          </cell>
          <cell r="U246">
            <v>6641278.3108000001</v>
          </cell>
          <cell r="V246">
            <v>6820592.8251915993</v>
          </cell>
          <cell r="W246">
            <v>7093416.5381992636</v>
          </cell>
          <cell r="Y246">
            <v>80096014.460590869</v>
          </cell>
          <cell r="AA246">
            <v>116.33693271988572</v>
          </cell>
          <cell r="AB246">
            <v>7.919232578743717</v>
          </cell>
        </row>
        <row r="247">
          <cell r="A247">
            <v>400001</v>
          </cell>
          <cell r="C247" t="str">
            <v>Splošni dodatki</v>
          </cell>
          <cell r="D247">
            <v>25137734.192089997</v>
          </cell>
          <cell r="G247">
            <v>117.41614623794294</v>
          </cell>
          <cell r="H247">
            <v>7.8201526519218874</v>
          </cell>
          <cell r="I247">
            <v>2252533.31</v>
          </cell>
          <cell r="J247">
            <v>2333624.5091599999</v>
          </cell>
          <cell r="K247">
            <v>2333624.5091599999</v>
          </cell>
          <cell r="N247">
            <v>2333624.5091599999</v>
          </cell>
          <cell r="O247">
            <v>2333624.5091599999</v>
          </cell>
          <cell r="P247">
            <v>2333624.5091599999</v>
          </cell>
          <cell r="Q247">
            <v>13920655.855799999</v>
          </cell>
          <cell r="R247">
            <v>2333624.5091599999</v>
          </cell>
          <cell r="S247">
            <v>2333624.5091599999</v>
          </cell>
          <cell r="T247">
            <v>2333624.5091599999</v>
          </cell>
          <cell r="U247">
            <v>2333624.5091599999</v>
          </cell>
          <cell r="V247">
            <v>2396632.3709073197</v>
          </cell>
          <cell r="W247">
            <v>2492497.6657436127</v>
          </cell>
          <cell r="Y247">
            <v>28144283.929090932</v>
          </cell>
          <cell r="AA247">
            <v>111.96030522888971</v>
          </cell>
          <cell r="AB247">
            <v>3.8592812883948966</v>
          </cell>
        </row>
        <row r="248">
          <cell r="A248">
            <v>400002</v>
          </cell>
          <cell r="C248" t="str">
            <v>Dodatki za delo v posebnih pogojih</v>
          </cell>
          <cell r="D248">
            <v>3446644.2407899997</v>
          </cell>
          <cell r="G248">
            <v>100.87935988468175</v>
          </cell>
          <cell r="H248">
            <v>-7.36514243830878</v>
          </cell>
          <cell r="I248">
            <v>328450.99</v>
          </cell>
          <cell r="J248">
            <v>340275.22564000002</v>
          </cell>
          <cell r="K248">
            <v>340275.22564000002</v>
          </cell>
          <cell r="N248">
            <v>340275.22564000002</v>
          </cell>
          <cell r="O248">
            <v>340275.22564000002</v>
          </cell>
          <cell r="P248">
            <v>340275.22564000002</v>
          </cell>
          <cell r="Q248">
            <v>2029827.1182000004</v>
          </cell>
          <cell r="R248">
            <v>340275.22564000002</v>
          </cell>
          <cell r="S248">
            <v>340275.22564000002</v>
          </cell>
          <cell r="T248">
            <v>340275.22564000002</v>
          </cell>
          <cell r="U248">
            <v>340275.22564000002</v>
          </cell>
          <cell r="V248">
            <v>349462.65673227998</v>
          </cell>
          <cell r="W248">
            <v>349462.65673227998</v>
          </cell>
          <cell r="Y248">
            <v>4089853.3342245594</v>
          </cell>
          <cell r="AA248">
            <v>118.66189396115713</v>
          </cell>
          <cell r="AB248">
            <v>10.07596842407898</v>
          </cell>
        </row>
        <row r="249">
          <cell r="D249" t="str">
            <v xml:space="preserve"> </v>
          </cell>
          <cell r="G249" t="str">
            <v xml:space="preserve"> </v>
          </cell>
          <cell r="H249" t="str">
            <v xml:space="preserve"> </v>
          </cell>
          <cell r="Y249" t="str">
            <v xml:space="preserve"> </v>
          </cell>
          <cell r="AA249" t="str">
            <v xml:space="preserve"> </v>
          </cell>
          <cell r="AB249" t="str">
            <v xml:space="preserve"> </v>
          </cell>
        </row>
        <row r="250">
          <cell r="A250">
            <v>4001</v>
          </cell>
          <cell r="C250" t="str">
            <v>Regres za letni dopust</v>
          </cell>
          <cell r="D250">
            <v>3750977.1632000054</v>
          </cell>
          <cell r="E250">
            <v>3580267</v>
          </cell>
          <cell r="F250">
            <v>170710.16320000542</v>
          </cell>
          <cell r="G250">
            <v>114.56215618552044</v>
          </cell>
          <cell r="H250">
            <v>5.1994088021307903</v>
          </cell>
          <cell r="I250">
            <v>19117.076286000007</v>
          </cell>
          <cell r="J250">
            <v>1222.8832000000002</v>
          </cell>
          <cell r="K250">
            <v>331.185316</v>
          </cell>
          <cell r="L250">
            <v>20671.144802000006</v>
          </cell>
          <cell r="N250">
            <v>221.804968</v>
          </cell>
          <cell r="O250">
            <v>25.386900000000001</v>
          </cell>
          <cell r="P250">
            <v>4030389.9081563102</v>
          </cell>
          <cell r="Q250">
            <v>4051308.2448263103</v>
          </cell>
          <cell r="R250">
            <v>14229.542327000001</v>
          </cell>
          <cell r="S250">
            <v>8820.6153420000064</v>
          </cell>
          <cell r="T250">
            <v>7382.7574898000039</v>
          </cell>
          <cell r="U250">
            <v>10266.377305800002</v>
          </cell>
          <cell r="V250">
            <v>9355.9017398000033</v>
          </cell>
          <cell r="W250">
            <v>21217.196</v>
          </cell>
          <cell r="X250">
            <v>0</v>
          </cell>
          <cell r="Y250">
            <v>4122580.6350307101</v>
          </cell>
          <cell r="Z250" t="str">
            <v xml:space="preserve"> </v>
          </cell>
          <cell r="AA250">
            <v>109.90684442113971</v>
          </cell>
          <cell r="AB250">
            <v>1.9544011327826638</v>
          </cell>
        </row>
        <row r="251">
          <cell r="D251" t="str">
            <v xml:space="preserve"> </v>
          </cell>
          <cell r="Y251" t="str">
            <v xml:space="preserve"> </v>
          </cell>
        </row>
        <row r="252">
          <cell r="A252">
            <v>4002</v>
          </cell>
          <cell r="C252" t="str">
            <v>Povračila in nadomestila</v>
          </cell>
          <cell r="D252">
            <v>8751533.1542800032</v>
          </cell>
          <cell r="E252">
            <v>9316629</v>
          </cell>
          <cell r="F252">
            <v>-565095.84571999684</v>
          </cell>
          <cell r="G252">
            <v>112.50470003344873</v>
          </cell>
          <cell r="H252">
            <v>3.3101010408160789</v>
          </cell>
          <cell r="I252">
            <v>791528.84377797996</v>
          </cell>
          <cell r="J252">
            <v>768227.62142895977</v>
          </cell>
          <cell r="K252">
            <v>781522.67874758097</v>
          </cell>
          <cell r="L252">
            <v>2341279.1439545206</v>
          </cell>
          <cell r="N252">
            <v>803583.07377810008</v>
          </cell>
          <cell r="O252">
            <v>795350.45238264033</v>
          </cell>
          <cell r="P252">
            <v>763080.98350792029</v>
          </cell>
          <cell r="Q252">
            <v>4703293.6536231814</v>
          </cell>
          <cell r="R252">
            <v>812967.12013594038</v>
          </cell>
          <cell r="S252">
            <v>775056.5588011397</v>
          </cell>
          <cell r="T252">
            <v>705791.46981574048</v>
          </cell>
          <cell r="U252">
            <v>693551.30746440031</v>
          </cell>
          <cell r="V252">
            <v>841497.69047344057</v>
          </cell>
          <cell r="W252">
            <v>901994.94</v>
          </cell>
          <cell r="X252">
            <v>0</v>
          </cell>
          <cell r="Y252">
            <v>9434152.7403138429</v>
          </cell>
          <cell r="Z252" t="str">
            <v xml:space="preserve"> </v>
          </cell>
          <cell r="AA252">
            <v>107.8</v>
          </cell>
          <cell r="AB252">
            <v>0</v>
          </cell>
        </row>
        <row r="253">
          <cell r="A253" t="str">
            <v>400200</v>
          </cell>
          <cell r="C253" t="str">
            <v>Dodatki za ločeno življenje</v>
          </cell>
          <cell r="D253">
            <v>142088.89889999997</v>
          </cell>
          <cell r="G253">
            <v>101.8001261868518</v>
          </cell>
          <cell r="H253">
            <v>-6.5196270093188247</v>
          </cell>
          <cell r="I253">
            <v>12933.286673999997</v>
          </cell>
          <cell r="J253">
            <v>11204.495918000002</v>
          </cell>
          <cell r="K253">
            <v>13117.481838999998</v>
          </cell>
          <cell r="N253">
            <v>13027.221330199996</v>
          </cell>
          <cell r="O253">
            <v>15821.567869799999</v>
          </cell>
          <cell r="P253">
            <v>12973.660468999999</v>
          </cell>
          <cell r="Q253">
            <v>79077.714099999983</v>
          </cell>
          <cell r="R253">
            <v>12884.284243599999</v>
          </cell>
          <cell r="S253">
            <v>12687.070719399997</v>
          </cell>
          <cell r="T253">
            <v>9392.6208991999974</v>
          </cell>
          <cell r="U253">
            <v>12061.585797799997</v>
          </cell>
          <cell r="V253">
            <v>12321.517254199995</v>
          </cell>
          <cell r="W253">
            <v>14747.04</v>
          </cell>
          <cell r="X253">
            <v>0</v>
          </cell>
          <cell r="Y253">
            <v>153171.8330142</v>
          </cell>
          <cell r="AA253">
            <v>107.8</v>
          </cell>
          <cell r="AB253">
            <v>0</v>
          </cell>
        </row>
        <row r="254">
          <cell r="A254">
            <v>400201</v>
          </cell>
          <cell r="C254" t="str">
            <v>Terenski dodatki</v>
          </cell>
          <cell r="D254">
            <v>57666.045900000012</v>
          </cell>
          <cell r="G254">
            <v>102.29582852929508</v>
          </cell>
          <cell r="H254">
            <v>-6.0644366122175626</v>
          </cell>
          <cell r="I254">
            <v>3696.5676440000002</v>
          </cell>
          <cell r="J254">
            <v>3248.2026499999997</v>
          </cell>
          <cell r="K254">
            <v>4380.1533159999999</v>
          </cell>
          <cell r="N254">
            <v>5044.2390460000006</v>
          </cell>
          <cell r="O254">
            <v>6549.6617340000012</v>
          </cell>
          <cell r="P254">
            <v>6540.4355632000015</v>
          </cell>
          <cell r="Q254">
            <v>29459.259953200002</v>
          </cell>
          <cell r="R254">
            <v>6873.271944000001</v>
          </cell>
          <cell r="S254">
            <v>5079.66536</v>
          </cell>
          <cell r="T254">
            <v>5469.5499319999999</v>
          </cell>
          <cell r="U254">
            <v>5316.939628000001</v>
          </cell>
          <cell r="V254">
            <v>4102.068663</v>
          </cell>
          <cell r="W254">
            <v>5821.2</v>
          </cell>
          <cell r="X254">
            <v>0</v>
          </cell>
          <cell r="Y254">
            <v>62121.955480200006</v>
          </cell>
          <cell r="AA254">
            <v>107.72709401287386</v>
          </cell>
          <cell r="AB254">
            <v>-6.7630785831298112E-2</v>
          </cell>
        </row>
        <row r="255">
          <cell r="A255">
            <v>400202</v>
          </cell>
          <cell r="C255" t="str">
            <v>Povračila stroškov prehrane med delom</v>
          </cell>
          <cell r="D255">
            <v>3776242.0029000016</v>
          </cell>
          <cell r="G255">
            <v>100.79425935782045</v>
          </cell>
          <cell r="H255">
            <v>-7.4432880093476115</v>
          </cell>
          <cell r="I255">
            <v>364813.15765817981</v>
          </cell>
          <cell r="J255">
            <v>342540.07252695982</v>
          </cell>
          <cell r="K255">
            <v>353746.75516796036</v>
          </cell>
          <cell r="N255">
            <v>371866.29437650013</v>
          </cell>
          <cell r="O255">
            <v>338371.51795524021</v>
          </cell>
          <cell r="P255">
            <v>344766.3609836601</v>
          </cell>
          <cell r="Q255">
            <v>2116104.1586685004</v>
          </cell>
          <cell r="R255">
            <v>351238.04655786039</v>
          </cell>
          <cell r="S255">
            <v>321172.27492503985</v>
          </cell>
          <cell r="T255">
            <v>301826.72132536041</v>
          </cell>
          <cell r="U255">
            <v>279252.15028480039</v>
          </cell>
          <cell r="V255">
            <v>336178.25936464028</v>
          </cell>
          <cell r="W255">
            <v>349080.11600000004</v>
          </cell>
          <cell r="X255">
            <v>0</v>
          </cell>
          <cell r="Y255">
            <v>4054851.7271262016</v>
          </cell>
          <cell r="AA255">
            <v>107.37796264148957</v>
          </cell>
          <cell r="AB255">
            <v>-0.39150033256996153</v>
          </cell>
        </row>
        <row r="256">
          <cell r="A256">
            <v>400203</v>
          </cell>
          <cell r="C256" t="str">
            <v>Povračila stroškov prevoza na delo in iz dela</v>
          </cell>
          <cell r="D256">
            <v>4790359.2065800009</v>
          </cell>
          <cell r="G256">
            <v>124.86657855658865</v>
          </cell>
          <cell r="H256">
            <v>14.661688298061208</v>
          </cell>
          <cell r="I256">
            <v>410085.83180180017</v>
          </cell>
          <cell r="J256">
            <v>411234.85033399996</v>
          </cell>
          <cell r="K256">
            <v>410278.28842462064</v>
          </cell>
          <cell r="N256">
            <v>413645.31902539992</v>
          </cell>
          <cell r="O256">
            <v>434607.70482360013</v>
          </cell>
          <cell r="P256">
            <v>398800.52649206028</v>
          </cell>
          <cell r="Q256">
            <v>2478652.5209014812</v>
          </cell>
          <cell r="R256">
            <v>441971.51739047992</v>
          </cell>
          <cell r="S256">
            <v>436117.54779669992</v>
          </cell>
          <cell r="T256">
            <v>389102.57765918004</v>
          </cell>
          <cell r="U256">
            <v>396920.63175379991</v>
          </cell>
          <cell r="V256">
            <v>488895.84519160027</v>
          </cell>
          <cell r="W256">
            <v>532346.58400000003</v>
          </cell>
          <cell r="X256">
            <v>0</v>
          </cell>
          <cell r="Y256">
            <v>5164007.2246932415</v>
          </cell>
          <cell r="AA256">
            <v>107.8</v>
          </cell>
          <cell r="AB256">
            <v>0</v>
          </cell>
        </row>
        <row r="257">
          <cell r="D257" t="str">
            <v xml:space="preserve"> </v>
          </cell>
          <cell r="Y257" t="str">
            <v xml:space="preserve"> </v>
          </cell>
        </row>
        <row r="258">
          <cell r="A258">
            <v>4003</v>
          </cell>
          <cell r="C258" t="str">
            <v>Sredstva za delovno uspešnost</v>
          </cell>
          <cell r="D258">
            <v>2472796.2352599995</v>
          </cell>
          <cell r="E258">
            <v>2435075</v>
          </cell>
          <cell r="F258">
            <v>37721.235259999521</v>
          </cell>
          <cell r="G258">
            <v>113.07161111868471</v>
          </cell>
          <cell r="H258">
            <v>3.8306805497563943</v>
          </cell>
          <cell r="I258">
            <v>219359.88</v>
          </cell>
          <cell r="J258">
            <v>227256.83568000002</v>
          </cell>
          <cell r="K258">
            <v>227256.83568000002</v>
          </cell>
          <cell r="L258">
            <v>673873.55136000004</v>
          </cell>
          <cell r="N258">
            <v>227256.83568000002</v>
          </cell>
          <cell r="O258">
            <v>227256.83568000002</v>
          </cell>
          <cell r="P258">
            <v>227256.83568000002</v>
          </cell>
          <cell r="Q258">
            <v>1355644.0584</v>
          </cell>
          <cell r="R258">
            <v>227256.83568000002</v>
          </cell>
          <cell r="S258">
            <v>227256.83568000002</v>
          </cell>
          <cell r="T258">
            <v>227256.83568000002</v>
          </cell>
          <cell r="U258">
            <v>227256.83568000002</v>
          </cell>
          <cell r="V258">
            <v>233392.77024335999</v>
          </cell>
          <cell r="W258">
            <v>242728.48105309441</v>
          </cell>
          <cell r="X258">
            <v>0</v>
          </cell>
          <cell r="Y258">
            <v>2740792.6524164546</v>
          </cell>
          <cell r="Z258" t="str">
            <v xml:space="preserve"> </v>
          </cell>
          <cell r="AA258">
            <v>110.83778814182305</v>
          </cell>
          <cell r="AB258">
            <v>2.8179852892607187</v>
          </cell>
        </row>
        <row r="259">
          <cell r="A259">
            <v>4004</v>
          </cell>
          <cell r="C259" t="str">
            <v>Sredstva za nadurno delo</v>
          </cell>
          <cell r="D259">
            <v>1652100.4132099997</v>
          </cell>
          <cell r="E259">
            <v>1929475</v>
          </cell>
          <cell r="F259">
            <v>-277374.58679000032</v>
          </cell>
          <cell r="G259">
            <v>96.083300192512539</v>
          </cell>
          <cell r="H259">
            <v>-11.769237656095015</v>
          </cell>
          <cell r="I259">
            <v>159694.13</v>
          </cell>
          <cell r="J259">
            <v>172060.84342720002</v>
          </cell>
          <cell r="K259">
            <v>172060.84342720002</v>
          </cell>
          <cell r="L259">
            <v>503815.81685439998</v>
          </cell>
          <cell r="N259">
            <v>172060.84342720002</v>
          </cell>
          <cell r="O259">
            <v>172060.84342720002</v>
          </cell>
          <cell r="P259">
            <v>172060.84342720002</v>
          </cell>
          <cell r="Q259">
            <v>1019998.3471359999</v>
          </cell>
          <cell r="R259">
            <v>172060.84342720002</v>
          </cell>
          <cell r="S259">
            <v>172060.84342720002</v>
          </cell>
          <cell r="T259">
            <v>172060.84342720002</v>
          </cell>
          <cell r="U259">
            <v>172060.84342720002</v>
          </cell>
          <cell r="V259">
            <v>176706.48619973441</v>
          </cell>
          <cell r="W259">
            <v>183774.74564772379</v>
          </cell>
          <cell r="X259">
            <v>0</v>
          </cell>
          <cell r="Y259">
            <v>2068722.9526922586</v>
          </cell>
          <cell r="Z259" t="str">
            <v xml:space="preserve"> </v>
          </cell>
          <cell r="AA259">
            <v>125.21774924520292</v>
          </cell>
          <cell r="AB259">
            <v>16.157466832284712</v>
          </cell>
        </row>
        <row r="260">
          <cell r="A260">
            <v>4005</v>
          </cell>
          <cell r="C260" t="str">
            <v>Plače za delo po pogodbi</v>
          </cell>
          <cell r="D260">
            <v>13325.039789999999</v>
          </cell>
          <cell r="E260">
            <v>71975</v>
          </cell>
          <cell r="F260">
            <v>-58649.960210000005</v>
          </cell>
          <cell r="G260">
            <v>102.76881117757483</v>
          </cell>
          <cell r="H260">
            <v>-5.6301091115015396</v>
          </cell>
          <cell r="I260">
            <v>239.37</v>
          </cell>
          <cell r="J260">
            <v>247.98732000000001</v>
          </cell>
          <cell r="K260">
            <v>247.98732000000001</v>
          </cell>
          <cell r="L260">
            <v>735.34464000000003</v>
          </cell>
          <cell r="N260">
            <v>247.98732000000001</v>
          </cell>
          <cell r="O260">
            <v>247.98732000000001</v>
          </cell>
          <cell r="P260">
            <v>247.98732000000001</v>
          </cell>
          <cell r="Q260">
            <v>1479.3065999999999</v>
          </cell>
          <cell r="R260">
            <v>247.98732000000001</v>
          </cell>
          <cell r="S260">
            <v>247.98732000000001</v>
          </cell>
          <cell r="T260">
            <v>247.98732000000001</v>
          </cell>
          <cell r="U260">
            <v>247.98732000000001</v>
          </cell>
          <cell r="V260">
            <v>254.68297763999999</v>
          </cell>
          <cell r="W260">
            <v>254.68297763999999</v>
          </cell>
          <cell r="X260">
            <v>0</v>
          </cell>
          <cell r="Y260">
            <v>2980.6218352800001</v>
          </cell>
          <cell r="Z260" t="str">
            <v xml:space="preserve"> </v>
          </cell>
          <cell r="AA260">
            <v>22.368577372030497</v>
          </cell>
          <cell r="AB260">
            <v>-79.249928226316797</v>
          </cell>
        </row>
        <row r="261">
          <cell r="D261" t="str">
            <v xml:space="preserve"> </v>
          </cell>
          <cell r="Q261" t="str">
            <v xml:space="preserve"> </v>
          </cell>
          <cell r="Y261" t="str">
            <v xml:space="preserve"> </v>
          </cell>
        </row>
        <row r="262">
          <cell r="A262">
            <v>4009</v>
          </cell>
          <cell r="C262" t="str">
            <v>Drugi izdatki zaposlenim</v>
          </cell>
          <cell r="D262">
            <v>667071.35642000008</v>
          </cell>
          <cell r="E262">
            <v>1096609</v>
          </cell>
          <cell r="F262">
            <v>-429537.64357999992</v>
          </cell>
          <cell r="G262">
            <v>90.509325170527973</v>
          </cell>
          <cell r="H262">
            <v>-16.887672019717201</v>
          </cell>
          <cell r="I262">
            <v>51016.11</v>
          </cell>
          <cell r="J262">
            <v>52852.689960000003</v>
          </cell>
          <cell r="K262">
            <v>52852.689960000003</v>
          </cell>
          <cell r="L262">
            <v>156721.48992000002</v>
          </cell>
          <cell r="N262">
            <v>55224.109186140005</v>
          </cell>
          <cell r="O262">
            <v>45040.167807000005</v>
          </cell>
          <cell r="P262">
            <v>37033.564638169992</v>
          </cell>
          <cell r="Q262">
            <v>294019.33155131002</v>
          </cell>
          <cell r="R262">
            <v>69340.152563939977</v>
          </cell>
          <cell r="S262">
            <v>72115.837887420013</v>
          </cell>
          <cell r="T262">
            <v>60839.074316500017</v>
          </cell>
          <cell r="U262">
            <v>58185.674558240033</v>
          </cell>
          <cell r="V262">
            <v>60000</v>
          </cell>
          <cell r="W262">
            <v>80000</v>
          </cell>
          <cell r="X262">
            <v>0</v>
          </cell>
          <cell r="Y262">
            <v>694500.07087741001</v>
          </cell>
          <cell r="Z262" t="str">
            <v xml:space="preserve"> </v>
          </cell>
          <cell r="AA262">
            <v>104.11181115684727</v>
          </cell>
          <cell r="AB262">
            <v>-3.4213254574700755</v>
          </cell>
        </row>
        <row r="263">
          <cell r="A263">
            <v>400900</v>
          </cell>
          <cell r="C263" t="str">
            <v>Jubilejne nagrade</v>
          </cell>
          <cell r="D263">
            <v>185341.40300000002</v>
          </cell>
          <cell r="G263">
            <v>110.792008683718</v>
          </cell>
          <cell r="H263">
            <v>1.7373817114031169</v>
          </cell>
          <cell r="I263">
            <v>14721.421329999996</v>
          </cell>
          <cell r="J263">
            <v>10924.019721999995</v>
          </cell>
          <cell r="K263">
            <v>13319.405791999998</v>
          </cell>
          <cell r="N263">
            <v>13386.379775999991</v>
          </cell>
          <cell r="O263">
            <v>11507.870989999999</v>
          </cell>
          <cell r="P263">
            <v>11823.281931999996</v>
          </cell>
          <cell r="Q263">
            <v>75682.379541999966</v>
          </cell>
          <cell r="R263">
            <v>14188.714693999986</v>
          </cell>
          <cell r="S263">
            <v>32519.549524000024</v>
          </cell>
          <cell r="T263">
            <v>19796.353192000006</v>
          </cell>
          <cell r="U263">
            <v>21677.665856000036</v>
          </cell>
          <cell r="V263">
            <v>18981.819626000011</v>
          </cell>
          <cell r="W263">
            <v>16951.55</v>
          </cell>
          <cell r="X263">
            <v>0</v>
          </cell>
          <cell r="Y263">
            <v>199798.03243400002</v>
          </cell>
          <cell r="AA263">
            <v>107.8</v>
          </cell>
          <cell r="AB263">
            <v>0</v>
          </cell>
        </row>
        <row r="264">
          <cell r="A264">
            <v>400901</v>
          </cell>
          <cell r="C264" t="str">
            <v>Odpravnine</v>
          </cell>
          <cell r="D264">
            <v>354250.52171</v>
          </cell>
          <cell r="G264">
            <v>67.170888103911238</v>
          </cell>
          <cell r="H264">
            <v>-38.318743706233946</v>
          </cell>
          <cell r="I264">
            <v>120183.25732399999</v>
          </cell>
          <cell r="J264">
            <v>23478.875354999993</v>
          </cell>
          <cell r="K264">
            <v>14382.705415</v>
          </cell>
          <cell r="N264">
            <v>12774.366865000005</v>
          </cell>
          <cell r="O264">
            <v>26124.152535000005</v>
          </cell>
          <cell r="P264">
            <v>15169.741344549999</v>
          </cell>
          <cell r="Q264">
            <v>212113.09883854998</v>
          </cell>
          <cell r="R264">
            <v>42766.987158999997</v>
          </cell>
          <cell r="S264">
            <v>24772.307579499997</v>
          </cell>
          <cell r="T264">
            <v>36069.218282500005</v>
          </cell>
          <cell r="U264">
            <v>21552.797922499994</v>
          </cell>
          <cell r="V264">
            <v>27383.901707499994</v>
          </cell>
          <cell r="W264">
            <v>26788.514999999999</v>
          </cell>
          <cell r="X264">
            <v>0</v>
          </cell>
          <cell r="Y264">
            <v>391446.82648955</v>
          </cell>
          <cell r="AA264">
            <v>110.5</v>
          </cell>
          <cell r="AB264">
            <v>2.5046382189239296</v>
          </cell>
        </row>
        <row r="265">
          <cell r="A265">
            <v>400902</v>
          </cell>
          <cell r="C265" t="str">
            <v>Solidarnostne pomoči</v>
          </cell>
          <cell r="D265">
            <v>127479.43170999999</v>
          </cell>
          <cell r="G265">
            <v>301.05101790265081</v>
          </cell>
          <cell r="H265">
            <v>176.4472157049135</v>
          </cell>
          <cell r="I265">
            <v>3201.6039440000004</v>
          </cell>
          <cell r="J265">
            <v>6895.7622579999988</v>
          </cell>
          <cell r="K265">
            <v>9110.4475000000002</v>
          </cell>
          <cell r="N265">
            <v>29063.362545140011</v>
          </cell>
          <cell r="O265">
            <v>7408.1442820000002</v>
          </cell>
          <cell r="P265">
            <v>10040.541361619997</v>
          </cell>
          <cell r="Q265">
            <v>65719.861890760018</v>
          </cell>
          <cell r="R265">
            <v>12384.450710939996</v>
          </cell>
          <cell r="S265">
            <v>14823.980783919993</v>
          </cell>
          <cell r="T265">
            <v>4973.5028419999999</v>
          </cell>
          <cell r="U265">
            <v>14955.210779739999</v>
          </cell>
          <cell r="V265">
            <v>13200.466376019998</v>
          </cell>
          <cell r="W265">
            <v>11365.354000000001</v>
          </cell>
          <cell r="X265">
            <v>0</v>
          </cell>
          <cell r="Y265">
            <v>137422.82738338</v>
          </cell>
          <cell r="AA265">
            <v>107.8</v>
          </cell>
          <cell r="AB265">
            <v>0</v>
          </cell>
        </row>
        <row r="266">
          <cell r="D266" t="str">
            <v xml:space="preserve"> </v>
          </cell>
          <cell r="Q266" t="str">
            <v xml:space="preserve"> </v>
          </cell>
          <cell r="Y266" t="str">
            <v xml:space="preserve"> </v>
          </cell>
        </row>
        <row r="267">
          <cell r="A267">
            <v>401</v>
          </cell>
          <cell r="C267" t="str">
            <v>PRISPEVKI DELODAJALCEV ZA SOCIALNO VARNOST</v>
          </cell>
          <cell r="D267">
            <v>18625392.128080003</v>
          </cell>
          <cell r="E267">
            <v>18080425</v>
          </cell>
          <cell r="F267">
            <v>544967.12808000296</v>
          </cell>
          <cell r="G267">
            <v>112.63855309011402</v>
          </cell>
          <cell r="H267">
            <v>3.4330147751276456</v>
          </cell>
          <cell r="I267">
            <v>1706560.64</v>
          </cell>
          <cell r="J267">
            <v>1767996.8230399999</v>
          </cell>
          <cell r="K267">
            <v>1767996.8230399999</v>
          </cell>
          <cell r="L267">
            <v>5242554.28608</v>
          </cell>
          <cell r="N267">
            <v>1767996.8230399999</v>
          </cell>
          <cell r="O267">
            <v>1767996.8230399999</v>
          </cell>
          <cell r="P267">
            <v>1767996.8230399999</v>
          </cell>
          <cell r="Q267">
            <v>10546544.755199999</v>
          </cell>
          <cell r="R267">
            <v>1767996.8230399999</v>
          </cell>
          <cell r="S267">
            <v>1767996.8230399999</v>
          </cell>
          <cell r="T267">
            <v>1767996.8230399999</v>
          </cell>
          <cell r="U267">
            <v>1767996.8230399999</v>
          </cell>
          <cell r="V267">
            <v>1815732.7372620802</v>
          </cell>
          <cell r="W267">
            <v>1888362.0467525632</v>
          </cell>
          <cell r="X267">
            <v>0</v>
          </cell>
          <cell r="Y267">
            <v>21322626.831374642</v>
          </cell>
          <cell r="Z267">
            <v>0</v>
          </cell>
          <cell r="AA267">
            <v>114.48149217340899</v>
          </cell>
          <cell r="AB267">
            <v>6.1980446877634563</v>
          </cell>
        </row>
        <row r="268">
          <cell r="C268" t="str">
            <v xml:space="preserve">                                 - dinamizirani sprejeti proračun</v>
          </cell>
          <cell r="D268">
            <v>17288402</v>
          </cell>
          <cell r="I268">
            <v>1430376</v>
          </cell>
          <cell r="J268">
            <v>1430376</v>
          </cell>
          <cell r="K268">
            <v>1430376</v>
          </cell>
          <cell r="N268">
            <v>1430376</v>
          </cell>
          <cell r="O268">
            <v>1430376</v>
          </cell>
          <cell r="P268">
            <v>1430376</v>
          </cell>
          <cell r="Q268">
            <v>8582256</v>
          </cell>
          <cell r="R268">
            <v>1430376</v>
          </cell>
          <cell r="S268">
            <v>1430376</v>
          </cell>
          <cell r="T268">
            <v>1430376</v>
          </cell>
          <cell r="U268">
            <v>1430376</v>
          </cell>
          <cell r="V268">
            <v>1513371</v>
          </cell>
          <cell r="W268">
            <v>1554266</v>
          </cell>
          <cell r="X268">
            <v>0</v>
          </cell>
          <cell r="Y268">
            <v>17371397</v>
          </cell>
        </row>
        <row r="269">
          <cell r="I269" t="str">
            <v>+1%</v>
          </cell>
          <cell r="J269" t="str">
            <v>+3,6%</v>
          </cell>
          <cell r="V269" t="str">
            <v>+2,7%</v>
          </cell>
          <cell r="W269" t="str">
            <v>+4%</v>
          </cell>
        </row>
        <row r="270">
          <cell r="A270">
            <v>4010</v>
          </cell>
          <cell r="C270" t="str">
            <v>Prispevki za pokojninsko in invalidsko zavarovanje</v>
          </cell>
          <cell r="D270">
            <v>11598823.535</v>
          </cell>
          <cell r="E270">
            <v>11274078</v>
          </cell>
          <cell r="F270">
            <v>324745.53500000015</v>
          </cell>
          <cell r="G270">
            <v>112.86463985876867</v>
          </cell>
          <cell r="H270">
            <v>3.6406242963899587</v>
          </cell>
          <cell r="I270">
            <v>1064292.55</v>
          </cell>
          <cell r="J270">
            <v>1102607.0818</v>
          </cell>
          <cell r="K270">
            <v>1102607.0818</v>
          </cell>
          <cell r="N270">
            <v>1102607.0818</v>
          </cell>
          <cell r="O270">
            <v>1102607.0818</v>
          </cell>
          <cell r="P270">
            <v>1102607.0818</v>
          </cell>
          <cell r="Q270">
            <v>6577327.9589999998</v>
          </cell>
          <cell r="R270">
            <v>1102607.0818</v>
          </cell>
          <cell r="S270">
            <v>1102607.0818</v>
          </cell>
          <cell r="T270">
            <v>1102607.0818</v>
          </cell>
          <cell r="U270">
            <v>1102607.0818</v>
          </cell>
          <cell r="V270">
            <v>1132377.4730086001</v>
          </cell>
          <cell r="W270">
            <v>1177672.5719289442</v>
          </cell>
          <cell r="Y270">
            <v>13297806.331137545</v>
          </cell>
          <cell r="Z270" t="str">
            <v xml:space="preserve"> </v>
          </cell>
          <cell r="AA270">
            <v>114.64788899504148</v>
          </cell>
          <cell r="AB270">
            <v>6.3524016651590642</v>
          </cell>
        </row>
        <row r="271">
          <cell r="A271">
            <v>4011</v>
          </cell>
          <cell r="C271" t="str">
            <v>Prispevki za zdravstveno zavarovanje</v>
          </cell>
          <cell r="D271">
            <v>6867175.2116</v>
          </cell>
          <cell r="E271">
            <v>6652055</v>
          </cell>
          <cell r="F271">
            <v>215120.21160000004</v>
          </cell>
          <cell r="G271">
            <v>112.2681395992068</v>
          </cell>
          <cell r="H271">
            <v>3.0928738284727189</v>
          </cell>
          <cell r="I271">
            <v>627699.85</v>
          </cell>
          <cell r="J271">
            <v>650297.04460000002</v>
          </cell>
          <cell r="K271">
            <v>650297.04460000002</v>
          </cell>
          <cell r="N271">
            <v>650297.04460000002</v>
          </cell>
          <cell r="O271">
            <v>650297.04460000002</v>
          </cell>
          <cell r="P271">
            <v>650297.04460000002</v>
          </cell>
          <cell r="Q271">
            <v>3879185.0730000003</v>
          </cell>
          <cell r="R271">
            <v>650297.04460000002</v>
          </cell>
          <cell r="S271">
            <v>650297.04460000002</v>
          </cell>
          <cell r="T271">
            <v>650297.04460000002</v>
          </cell>
          <cell r="U271">
            <v>650297.04460000002</v>
          </cell>
          <cell r="V271">
            <v>667855.06480419997</v>
          </cell>
          <cell r="W271">
            <v>694569.26739636797</v>
          </cell>
          <cell r="Y271">
            <v>7842797.5836005677</v>
          </cell>
          <cell r="Z271" t="str">
            <v xml:space="preserve"> </v>
          </cell>
          <cell r="AA271">
            <v>114.20704062352378</v>
          </cell>
          <cell r="AB271">
            <v>5.943451413287363</v>
          </cell>
        </row>
        <row r="272">
          <cell r="A272">
            <v>4012</v>
          </cell>
          <cell r="C272" t="str">
            <v>Prispevki za zaposlovanje</v>
          </cell>
          <cell r="D272">
            <v>59757.850140000002</v>
          </cell>
          <cell r="E272">
            <v>57831</v>
          </cell>
          <cell r="F272">
            <v>1926.8501400000023</v>
          </cell>
          <cell r="G272">
            <v>112.15967215596434</v>
          </cell>
          <cell r="H272">
            <v>2.9932710339433726</v>
          </cell>
          <cell r="I272">
            <v>5458.04</v>
          </cell>
          <cell r="J272">
            <v>5654.5294400000002</v>
          </cell>
          <cell r="K272">
            <v>5654.5294400000002</v>
          </cell>
          <cell r="N272">
            <v>5654.5294400000002</v>
          </cell>
          <cell r="O272">
            <v>5654.5294400000002</v>
          </cell>
          <cell r="P272">
            <v>5654.5294400000002</v>
          </cell>
          <cell r="Q272">
            <v>33730.687199999993</v>
          </cell>
          <cell r="R272">
            <v>5654.5294400000002</v>
          </cell>
          <cell r="S272">
            <v>5654.5294400000002</v>
          </cell>
          <cell r="T272">
            <v>5654.5294400000002</v>
          </cell>
          <cell r="U272">
            <v>5654.5294400000002</v>
          </cell>
          <cell r="V272">
            <v>5807.20173488</v>
          </cell>
          <cell r="W272">
            <v>6039.4898042752002</v>
          </cell>
          <cell r="Y272">
            <v>68195.496499155182</v>
          </cell>
          <cell r="Z272" t="str">
            <v xml:space="preserve"> </v>
          </cell>
          <cell r="AA272">
            <v>114.11972877101093</v>
          </cell>
          <cell r="AB272">
            <v>5.8624571159655972</v>
          </cell>
        </row>
        <row r="273">
          <cell r="A273">
            <v>4013</v>
          </cell>
          <cell r="C273" t="str">
            <v>Prispevki za porodniško varstvo</v>
          </cell>
          <cell r="D273">
            <v>99635.531340000016</v>
          </cell>
          <cell r="E273">
            <v>96461</v>
          </cell>
          <cell r="F273">
            <v>3174.5313400000159</v>
          </cell>
          <cell r="G273">
            <v>112.27578326467618</v>
          </cell>
          <cell r="H273">
            <v>3.099892805028631</v>
          </cell>
          <cell r="I273">
            <v>9110.2000000000007</v>
          </cell>
          <cell r="J273">
            <v>9438.1672000000017</v>
          </cell>
          <cell r="K273">
            <v>9438.1672000000017</v>
          </cell>
          <cell r="N273">
            <v>9438.1672000000017</v>
          </cell>
          <cell r="O273">
            <v>9438.1672000000017</v>
          </cell>
          <cell r="P273">
            <v>9438.1672000000017</v>
          </cell>
          <cell r="Q273">
            <v>56301.036000000015</v>
          </cell>
          <cell r="R273">
            <v>9438.1672000000017</v>
          </cell>
          <cell r="S273">
            <v>9438.1672000000017</v>
          </cell>
          <cell r="T273">
            <v>9438.1672000000017</v>
          </cell>
          <cell r="U273">
            <v>9438.1672000000017</v>
          </cell>
          <cell r="V273">
            <v>9692.9977144000004</v>
          </cell>
          <cell r="W273">
            <v>10080.717622976001</v>
          </cell>
          <cell r="Y273">
            <v>113827.420137376</v>
          </cell>
          <cell r="Z273" t="str">
            <v xml:space="preserve"> </v>
          </cell>
          <cell r="AA273">
            <v>114.24380299528593</v>
          </cell>
          <cell r="AB273">
            <v>5.9775537989665395</v>
          </cell>
        </row>
        <row r="274">
          <cell r="D274" t="str">
            <v xml:space="preserve"> </v>
          </cell>
          <cell r="Q274" t="str">
            <v xml:space="preserve"> </v>
          </cell>
          <cell r="Y274" t="str">
            <v xml:space="preserve"> </v>
          </cell>
        </row>
        <row r="275">
          <cell r="A275">
            <v>402</v>
          </cell>
          <cell r="C275" t="str">
            <v xml:space="preserve">IZDATKI ZA BLAGO IN STORITVE </v>
          </cell>
          <cell r="D275">
            <v>109594691.19481999</v>
          </cell>
          <cell r="E275">
            <v>114628613</v>
          </cell>
          <cell r="F275">
            <v>-5033921.8051800132</v>
          </cell>
          <cell r="G275">
            <v>113.32628047284356</v>
          </cell>
          <cell r="H275">
            <v>4.0645367060087665</v>
          </cell>
          <cell r="I275">
            <v>2777447.1356437001</v>
          </cell>
          <cell r="J275">
            <v>5808321.4291027812</v>
          </cell>
          <cell r="K275">
            <v>11568755.798173703</v>
          </cell>
          <cell r="L275">
            <v>20154524.362920184</v>
          </cell>
          <cell r="N275">
            <v>11096679.464410823</v>
          </cell>
          <cell r="O275">
            <v>8777251.6106416397</v>
          </cell>
          <cell r="P275">
            <v>10512919.571862681</v>
          </cell>
          <cell r="Q275">
            <v>50541375.009835333</v>
          </cell>
          <cell r="R275">
            <v>9520093.6956651416</v>
          </cell>
          <cell r="S275">
            <v>8729228.0713686999</v>
          </cell>
          <cell r="T275">
            <v>8562253.0011744611</v>
          </cell>
          <cell r="U275">
            <v>11630883.603668841</v>
          </cell>
          <cell r="V275">
            <v>9142204.9876115024</v>
          </cell>
          <cell r="W275">
            <v>14226048.498865347</v>
          </cell>
          <cell r="X275">
            <v>6514195.534</v>
          </cell>
          <cell r="Y275">
            <v>118866282.40218933</v>
          </cell>
          <cell r="Z275" t="e">
            <v>#VALUE!</v>
          </cell>
          <cell r="AA275">
            <v>108.45989080884199</v>
          </cell>
          <cell r="AB275">
            <v>0.61214360746011209</v>
          </cell>
        </row>
        <row r="276">
          <cell r="C276" t="str">
            <v xml:space="preserve">                                 - dinamizirani sprejeti proračun</v>
          </cell>
          <cell r="D276">
            <v>49386614</v>
          </cell>
          <cell r="I276">
            <v>2312039</v>
          </cell>
          <cell r="J276">
            <v>2312039</v>
          </cell>
          <cell r="K276">
            <v>2312039</v>
          </cell>
          <cell r="N276">
            <v>2312039</v>
          </cell>
          <cell r="O276">
            <v>2312039</v>
          </cell>
          <cell r="P276">
            <v>2312039</v>
          </cell>
          <cell r="Q276">
            <v>13872234</v>
          </cell>
          <cell r="R276">
            <v>2312039</v>
          </cell>
          <cell r="S276">
            <v>2312039</v>
          </cell>
          <cell r="T276">
            <v>2312039</v>
          </cell>
          <cell r="U276">
            <v>2312039</v>
          </cell>
          <cell r="V276">
            <v>10027791</v>
          </cell>
          <cell r="W276">
            <v>16367871</v>
          </cell>
          <cell r="X276">
            <v>7586314</v>
          </cell>
          <cell r="Y276">
            <v>57102366</v>
          </cell>
        </row>
        <row r="277">
          <cell r="V277" t="str">
            <v xml:space="preserve"> </v>
          </cell>
        </row>
        <row r="278">
          <cell r="A278">
            <v>4020</v>
          </cell>
          <cell r="C278" t="str">
            <v>Pisarniški in splošni material in storitve</v>
          </cell>
          <cell r="D278">
            <v>18145112.736809999</v>
          </cell>
          <cell r="E278">
            <v>16756828</v>
          </cell>
          <cell r="F278">
            <v>1388284.7368099988</v>
          </cell>
          <cell r="G278">
            <v>124.35729064661246</v>
          </cell>
          <cell r="H278">
            <v>14.194022632334665</v>
          </cell>
          <cell r="I278">
            <v>173513.73673788004</v>
          </cell>
          <cell r="J278">
            <v>698154.99899992009</v>
          </cell>
          <cell r="K278">
            <v>1519758.0049698206</v>
          </cell>
          <cell r="L278">
            <v>2391426.740707621</v>
          </cell>
          <cell r="N278">
            <v>1488041.2803687202</v>
          </cell>
          <cell r="O278">
            <v>1529666.0425169196</v>
          </cell>
          <cell r="P278">
            <v>1742124.4092544608</v>
          </cell>
          <cell r="Q278">
            <v>7151258.4728477215</v>
          </cell>
          <cell r="R278">
            <v>1690926.9748740604</v>
          </cell>
          <cell r="S278">
            <v>1432199.9367845403</v>
          </cell>
          <cell r="T278">
            <v>1310084.5367486798</v>
          </cell>
          <cell r="U278">
            <v>1829606.2362562597</v>
          </cell>
          <cell r="V278">
            <v>1403155.3727699202</v>
          </cell>
          <cell r="W278">
            <v>2479400</v>
          </cell>
          <cell r="X278">
            <v>2263800</v>
          </cell>
          <cell r="Y278">
            <v>19560431.530281182</v>
          </cell>
          <cell r="Z278" t="str">
            <v xml:space="preserve"> </v>
          </cell>
          <cell r="AA278">
            <v>107.8</v>
          </cell>
          <cell r="AB278">
            <v>0</v>
          </cell>
        </row>
        <row r="279">
          <cell r="C279" t="str">
            <v xml:space="preserve">                                 - dinamizirani sprejeti proračun</v>
          </cell>
          <cell r="D279">
            <v>5624183</v>
          </cell>
          <cell r="I279">
            <v>180059</v>
          </cell>
          <cell r="J279">
            <v>180059</v>
          </cell>
          <cell r="K279">
            <v>180059</v>
          </cell>
          <cell r="N279">
            <v>180059</v>
          </cell>
          <cell r="O279">
            <v>180059</v>
          </cell>
          <cell r="P279">
            <v>180059</v>
          </cell>
          <cell r="Q279">
            <v>1080354</v>
          </cell>
          <cell r="R279">
            <v>180059</v>
          </cell>
          <cell r="S279">
            <v>180059</v>
          </cell>
          <cell r="T279">
            <v>180059</v>
          </cell>
          <cell r="U279">
            <v>180059</v>
          </cell>
          <cell r="V279">
            <v>1582137</v>
          </cell>
          <cell r="W279">
            <v>2253461</v>
          </cell>
          <cell r="X279">
            <v>1390073</v>
          </cell>
          <cell r="Y279">
            <v>7026261</v>
          </cell>
        </row>
        <row r="280">
          <cell r="A280">
            <v>402000</v>
          </cell>
          <cell r="C280" t="str">
            <v>Pisarniški material in storitve</v>
          </cell>
          <cell r="D280">
            <v>2528251.3831989914</v>
          </cell>
          <cell r="G280">
            <v>116.59240998505436</v>
          </cell>
          <cell r="H280">
            <v>7.0637373600131781</v>
          </cell>
          <cell r="I280">
            <v>59453.920302700011</v>
          </cell>
          <cell r="J280">
            <v>126822.51029909999</v>
          </cell>
          <cell r="K280">
            <v>235299.31766880027</v>
          </cell>
          <cell r="N280">
            <v>224108.13858663983</v>
          </cell>
          <cell r="O280">
            <v>201653.74851621999</v>
          </cell>
          <cell r="P280">
            <v>273376.51116622024</v>
          </cell>
          <cell r="Q280">
            <v>1120714.1465396804</v>
          </cell>
          <cell r="R280">
            <v>252519.58895393982</v>
          </cell>
          <cell r="S280">
            <v>179571.81462527989</v>
          </cell>
          <cell r="T280">
            <v>144463.40021652001</v>
          </cell>
          <cell r="U280">
            <v>194405.57421669993</v>
          </cell>
          <cell r="V280">
            <v>190344.27239828015</v>
          </cell>
          <cell r="W280">
            <v>336341.64693583176</v>
          </cell>
          <cell r="X280">
            <v>307094.54720228113</v>
          </cell>
          <cell r="Y280">
            <v>2725454.9910885133</v>
          </cell>
          <cell r="AA280" t="str">
            <v xml:space="preserve"> </v>
          </cell>
          <cell r="AB280" t="str">
            <v xml:space="preserve"> </v>
          </cell>
        </row>
        <row r="281">
          <cell r="A281">
            <v>402001</v>
          </cell>
          <cell r="C281" t="str">
            <v>Čistilni material in storitve</v>
          </cell>
          <cell r="D281">
            <v>1616727.9324618867</v>
          </cell>
          <cell r="G281">
            <v>113.93469645982263</v>
          </cell>
          <cell r="H281">
            <v>4.6232290723807239</v>
          </cell>
          <cell r="I281">
            <v>37794.810394880005</v>
          </cell>
          <cell r="J281">
            <v>71983.86957915996</v>
          </cell>
          <cell r="K281">
            <v>115269.86982896004</v>
          </cell>
          <cell r="N281">
            <v>140666.49357221994</v>
          </cell>
          <cell r="O281">
            <v>141364.33100790001</v>
          </cell>
          <cell r="P281">
            <v>130226.69345840001</v>
          </cell>
          <cell r="Q281">
            <v>637306.06784151995</v>
          </cell>
          <cell r="R281">
            <v>127093.71324803999</v>
          </cell>
          <cell r="S281">
            <v>144959.27952659997</v>
          </cell>
          <cell r="T281">
            <v>117825.38433666</v>
          </cell>
          <cell r="U281">
            <v>153443.86013725991</v>
          </cell>
          <cell r="V281">
            <v>128346.00103247994</v>
          </cell>
          <cell r="W281">
            <v>226789.62083275325</v>
          </cell>
          <cell r="X281">
            <v>207068.78423860081</v>
          </cell>
          <cell r="Y281">
            <v>1742832.7111939138</v>
          </cell>
          <cell r="AA281" t="str">
            <v xml:space="preserve"> </v>
          </cell>
          <cell r="AB281" t="str">
            <v xml:space="preserve"> </v>
          </cell>
        </row>
        <row r="282">
          <cell r="A282">
            <v>402002</v>
          </cell>
          <cell r="C282" t="str">
            <v>Storitve varovanja zgradb in prostorov</v>
          </cell>
          <cell r="D282">
            <v>741136.06941092224</v>
          </cell>
          <cell r="G282">
            <v>167.10012814107537</v>
          </cell>
          <cell r="H282">
            <v>53.443643839371333</v>
          </cell>
          <cell r="I282">
            <v>7919.0086975999993</v>
          </cell>
          <cell r="J282">
            <v>29847.8468288</v>
          </cell>
          <cell r="K282">
            <v>63253.998875760029</v>
          </cell>
          <cell r="N282">
            <v>40795.332681179978</v>
          </cell>
          <cell r="O282">
            <v>51392.895410780009</v>
          </cell>
          <cell r="P282">
            <v>134553.87106238006</v>
          </cell>
          <cell r="Q282">
            <v>327762.95355650008</v>
          </cell>
          <cell r="R282">
            <v>53927.764612260027</v>
          </cell>
          <cell r="S282">
            <v>65557.465276380011</v>
          </cell>
          <cell r="T282">
            <v>49017.664351040017</v>
          </cell>
          <cell r="U282">
            <v>79920.008850220038</v>
          </cell>
          <cell r="V282">
            <v>50853.753944840013</v>
          </cell>
          <cell r="W282">
            <v>89859.469576724616</v>
          </cell>
          <cell r="X282">
            <v>82045.602657009411</v>
          </cell>
          <cell r="Y282">
            <v>798944.68282497418</v>
          </cell>
        </row>
        <row r="283">
          <cell r="A283">
            <v>402003</v>
          </cell>
          <cell r="C283" t="str">
            <v>Založniške in tiskarske storitve</v>
          </cell>
          <cell r="D283">
            <v>1033417.5239765962</v>
          </cell>
          <cell r="G283">
            <v>138.35171827952433</v>
          </cell>
          <cell r="H283">
            <v>27.04473671214356</v>
          </cell>
          <cell r="I283">
            <v>6979.1205591799999</v>
          </cell>
          <cell r="J283">
            <v>45339.97451367999</v>
          </cell>
          <cell r="K283">
            <v>97820.352939539967</v>
          </cell>
          <cell r="N283">
            <v>69687.324865620001</v>
          </cell>
          <cell r="O283">
            <v>115195.16848224001</v>
          </cell>
          <cell r="P283">
            <v>63953.505357280002</v>
          </cell>
          <cell r="Q283">
            <v>398975.44671753998</v>
          </cell>
          <cell r="R283">
            <v>84193.144815780048</v>
          </cell>
          <cell r="S283">
            <v>66414.858138860029</v>
          </cell>
          <cell r="T283">
            <v>67965.203749520006</v>
          </cell>
          <cell r="U283">
            <v>78209.482130780001</v>
          </cell>
          <cell r="V283">
            <v>95486.20065446003</v>
          </cell>
          <cell r="W283">
            <v>168725.78083445691</v>
          </cell>
          <cell r="X283">
            <v>154053.97380537368</v>
          </cell>
          <cell r="Y283">
            <v>1114024.0908467707</v>
          </cell>
        </row>
        <row r="284">
          <cell r="A284">
            <v>402004</v>
          </cell>
          <cell r="C284" t="str">
            <v>Časopisi, revije, knjige in strokovna literatura</v>
          </cell>
          <cell r="D284">
            <v>1284456.3087794862</v>
          </cell>
          <cell r="G284">
            <v>118.40842338915031</v>
          </cell>
          <cell r="H284">
            <v>8.7313346089534605</v>
          </cell>
          <cell r="I284">
            <v>28237.932328760013</v>
          </cell>
          <cell r="J284">
            <v>71733.65905243998</v>
          </cell>
          <cell r="K284">
            <v>163231.85677876015</v>
          </cell>
          <cell r="N284">
            <v>164766.32395608001</v>
          </cell>
          <cell r="O284">
            <v>84754.330476199932</v>
          </cell>
          <cell r="P284">
            <v>108022.58144061991</v>
          </cell>
          <cell r="Q284">
            <v>620746.68403285998</v>
          </cell>
          <cell r="R284">
            <v>94544.201533320025</v>
          </cell>
          <cell r="S284">
            <v>101382.85765761993</v>
          </cell>
          <cell r="T284">
            <v>63618.043593719944</v>
          </cell>
          <cell r="U284">
            <v>89260.343278259868</v>
          </cell>
          <cell r="V284">
            <v>94761.564052539907</v>
          </cell>
          <cell r="W284">
            <v>167445.33532880057</v>
          </cell>
          <cell r="X284">
            <v>152884.87138716577</v>
          </cell>
          <cell r="Y284">
            <v>1384643.9008642859</v>
          </cell>
        </row>
        <row r="285">
          <cell r="A285">
            <v>402005</v>
          </cell>
          <cell r="C285" t="str">
            <v>Stroški prevajalskih storitev</v>
          </cell>
          <cell r="D285">
            <v>401394.87487832911</v>
          </cell>
          <cell r="G285">
            <v>125.66024285501753</v>
          </cell>
          <cell r="H285">
            <v>15.390489306719488</v>
          </cell>
          <cell r="I285">
            <v>1319.6159130000003</v>
          </cell>
          <cell r="J285">
            <v>16465.852346019994</v>
          </cell>
          <cell r="K285">
            <v>29295.631260280017</v>
          </cell>
          <cell r="N285">
            <v>33193.965555519993</v>
          </cell>
          <cell r="O285">
            <v>32170.524159620003</v>
          </cell>
          <cell r="P285">
            <v>31677.989678720016</v>
          </cell>
          <cell r="Q285">
            <v>144123.57891316005</v>
          </cell>
          <cell r="R285">
            <v>40432.783936160013</v>
          </cell>
          <cell r="S285">
            <v>38392.55799917999</v>
          </cell>
          <cell r="T285">
            <v>26466.408952059999</v>
          </cell>
          <cell r="U285">
            <v>25990.336522919999</v>
          </cell>
          <cell r="V285">
            <v>35909.662357800007</v>
          </cell>
          <cell r="W285">
            <v>63452.999274178452</v>
          </cell>
          <cell r="X285">
            <v>57935.347163380327</v>
          </cell>
          <cell r="Y285">
            <v>432703.6751188389</v>
          </cell>
        </row>
        <row r="286">
          <cell r="A286">
            <v>402006</v>
          </cell>
          <cell r="C286" t="str">
            <v>Stroški oglaševalskih storitev</v>
          </cell>
          <cell r="D286">
            <v>1198077.8480822302</v>
          </cell>
          <cell r="G286">
            <v>178.68152501551577</v>
          </cell>
          <cell r="H286">
            <v>64.078535367783076</v>
          </cell>
          <cell r="I286">
            <v>2703.1929293600001</v>
          </cell>
          <cell r="J286">
            <v>29326.823492120006</v>
          </cell>
          <cell r="K286">
            <v>47535.417725179985</v>
          </cell>
          <cell r="N286">
            <v>165771.96144894007</v>
          </cell>
          <cell r="O286">
            <v>79518.65628784</v>
          </cell>
          <cell r="P286">
            <v>73918.999840839984</v>
          </cell>
          <cell r="Q286">
            <v>398775.05172428006</v>
          </cell>
          <cell r="R286">
            <v>108451.84477050001</v>
          </cell>
          <cell r="S286">
            <v>74164.967618280032</v>
          </cell>
          <cell r="T286">
            <v>56066.111855599986</v>
          </cell>
          <cell r="U286">
            <v>98740.019943179941</v>
          </cell>
          <cell r="V286">
            <v>126776.6212189401</v>
          </cell>
          <cell r="W286">
            <v>224016.49934870168</v>
          </cell>
          <cell r="X286">
            <v>204536.80375316238</v>
          </cell>
          <cell r="Y286">
            <v>1291527.9202326443</v>
          </cell>
        </row>
        <row r="287">
          <cell r="A287">
            <v>402007</v>
          </cell>
          <cell r="C287" t="str">
            <v>Računalniške storitve</v>
          </cell>
          <cell r="D287">
            <v>1965453.1562450489</v>
          </cell>
          <cell r="G287">
            <v>129.59442947799673</v>
          </cell>
          <cell r="H287">
            <v>19.003149199262353</v>
          </cell>
          <cell r="I287">
            <v>6075.8069449000004</v>
          </cell>
          <cell r="J287">
            <v>44458.930622260021</v>
          </cell>
          <cell r="K287">
            <v>169374.35620952011</v>
          </cell>
          <cell r="N287">
            <v>95598.02561539998</v>
          </cell>
          <cell r="O287">
            <v>143315.08617888004</v>
          </cell>
          <cell r="P287">
            <v>307046.97130646004</v>
          </cell>
          <cell r="Q287">
            <v>765869.17687742016</v>
          </cell>
          <cell r="R287">
            <v>215458.24805582003</v>
          </cell>
          <cell r="S287">
            <v>181265.67002082005</v>
          </cell>
          <cell r="T287">
            <v>110430.861156</v>
          </cell>
          <cell r="U287">
            <v>169610.86944185992</v>
          </cell>
          <cell r="V287">
            <v>154352.70372983997</v>
          </cell>
          <cell r="W287">
            <v>272743.91778316488</v>
          </cell>
          <cell r="X287">
            <v>249027.05536723748</v>
          </cell>
          <cell r="Y287">
            <v>2118758.5024321624</v>
          </cell>
        </row>
        <row r="288">
          <cell r="A288">
            <v>402008</v>
          </cell>
          <cell r="C288" t="str">
            <v>Računovodske, knjigovodske in revizorske storitve</v>
          </cell>
          <cell r="D288">
            <v>261654.0747510611</v>
          </cell>
          <cell r="G288">
            <v>385.14174551448639</v>
          </cell>
          <cell r="H288">
            <v>253.66551470568078</v>
          </cell>
          <cell r="I288">
            <v>0</v>
          </cell>
          <cell r="J288">
            <v>9049.1748100600016</v>
          </cell>
          <cell r="K288">
            <v>8213.682886640001</v>
          </cell>
          <cell r="N288">
            <v>24926.427470559993</v>
          </cell>
          <cell r="O288">
            <v>15464.236806480001</v>
          </cell>
          <cell r="P288">
            <v>6972.4506713400015</v>
          </cell>
          <cell r="Q288">
            <v>64625.972645080001</v>
          </cell>
          <cell r="R288">
            <v>87057.002132100024</v>
          </cell>
          <cell r="S288">
            <v>9505.9332090800017</v>
          </cell>
          <cell r="T288">
            <v>9961.1026576600034</v>
          </cell>
          <cell r="U288">
            <v>74783.342655560031</v>
          </cell>
          <cell r="V288">
            <v>8248.0811336000024</v>
          </cell>
          <cell r="W288">
            <v>14574.503123112898</v>
          </cell>
          <cell r="X288">
            <v>13307.155025450907</v>
          </cell>
          <cell r="Y288">
            <v>282063.0925816439</v>
          </cell>
        </row>
        <row r="289">
          <cell r="A289">
            <v>402009</v>
          </cell>
          <cell r="C289" t="str">
            <v>Izdatki za reprezentanco</v>
          </cell>
          <cell r="D289">
            <v>799912.14898176456</v>
          </cell>
          <cell r="G289">
            <v>99.927265060580282</v>
          </cell>
          <cell r="H289">
            <v>-8.2394260233422614</v>
          </cell>
          <cell r="I289">
            <v>9883.1767865599995</v>
          </cell>
          <cell r="J289">
            <v>55393.478674380014</v>
          </cell>
          <cell r="K289">
            <v>74234.923738360041</v>
          </cell>
          <cell r="N289">
            <v>62091.462439160045</v>
          </cell>
          <cell r="O289">
            <v>68293.203995939941</v>
          </cell>
          <cell r="P289">
            <v>53589.815881140006</v>
          </cell>
          <cell r="Q289">
            <v>323486.06151554006</v>
          </cell>
          <cell r="R289">
            <v>71496.648269199955</v>
          </cell>
          <cell r="S289">
            <v>45692.772985860058</v>
          </cell>
          <cell r="T289">
            <v>38446.28229595998</v>
          </cell>
          <cell r="U289">
            <v>63878.421201979974</v>
          </cell>
          <cell r="V289">
            <v>72894.366489560023</v>
          </cell>
          <cell r="W289">
            <v>128805.61610039938</v>
          </cell>
          <cell r="X289">
            <v>117605.12774384291</v>
          </cell>
          <cell r="Y289">
            <v>862305.29660234239</v>
          </cell>
        </row>
        <row r="290">
          <cell r="A290">
            <v>402010</v>
          </cell>
          <cell r="C290" t="str">
            <v>Hrana, storitve menz in restavracij</v>
          </cell>
          <cell r="D290">
            <v>2281135.0012246491</v>
          </cell>
          <cell r="G290">
            <v>100.64557220800987</v>
          </cell>
          <cell r="H290">
            <v>-7.5798235004500754</v>
          </cell>
          <cell r="I290">
            <v>-23076.359601679997</v>
          </cell>
          <cell r="J290">
            <v>34882.070855940015</v>
          </cell>
          <cell r="K290">
            <v>243608.20157057999</v>
          </cell>
          <cell r="N290">
            <v>223274.51621706001</v>
          </cell>
          <cell r="O290">
            <v>193742.90979735999</v>
          </cell>
          <cell r="P290">
            <v>216360.17634308003</v>
          </cell>
          <cell r="Q290">
            <v>888791.51518233994</v>
          </cell>
          <cell r="R290">
            <v>240162.82934643998</v>
          </cell>
          <cell r="S290">
            <v>237639.80564016002</v>
          </cell>
          <cell r="T290">
            <v>196460.08192888001</v>
          </cell>
          <cell r="U290">
            <v>183111.18806134001</v>
          </cell>
          <cell r="V290">
            <v>162747.96269424006</v>
          </cell>
          <cell r="W290">
            <v>287578.48669853958</v>
          </cell>
          <cell r="X290">
            <v>262571.66176823177</v>
          </cell>
          <cell r="Y290">
            <v>2459063.5313201714</v>
          </cell>
        </row>
        <row r="291">
          <cell r="A291">
            <v>402099</v>
          </cell>
          <cell r="C291" t="str">
            <v>Drugi splošni materiali in storitve</v>
          </cell>
          <cell r="D291">
            <v>4033496.4148190357</v>
          </cell>
          <cell r="G291">
            <v>130.66378666835675</v>
          </cell>
          <cell r="H291">
            <v>19.985111724845495</v>
          </cell>
          <cell r="I291">
            <v>36223.511482620001</v>
          </cell>
          <cell r="J291">
            <v>162850.80792596014</v>
          </cell>
          <cell r="K291">
            <v>272620.39548744011</v>
          </cell>
          <cell r="N291">
            <v>243161.3079603402</v>
          </cell>
          <cell r="O291">
            <v>402800.95139745972</v>
          </cell>
          <cell r="P291">
            <v>342424.84304798028</v>
          </cell>
          <cell r="Q291">
            <v>1460081.8173018005</v>
          </cell>
          <cell r="R291">
            <v>315589.20520050026</v>
          </cell>
          <cell r="S291">
            <v>287651.95408642024</v>
          </cell>
          <cell r="T291">
            <v>429363.99165505974</v>
          </cell>
          <cell r="U291">
            <v>618252.78981620003</v>
          </cell>
          <cell r="V291">
            <v>282434.18306334002</v>
          </cell>
          <cell r="W291">
            <v>499066.12416333624</v>
          </cell>
          <cell r="X291">
            <v>455669.06988826348</v>
          </cell>
          <cell r="Y291">
            <v>4348109.1351749199</v>
          </cell>
        </row>
        <row r="292">
          <cell r="Q292" t="str">
            <v xml:space="preserve"> </v>
          </cell>
        </row>
        <row r="293">
          <cell r="A293">
            <v>4021</v>
          </cell>
          <cell r="C293" t="str">
            <v>Posebni materiali in storitve</v>
          </cell>
          <cell r="D293">
            <v>16215189.584850002</v>
          </cell>
          <cell r="E293">
            <v>18708494</v>
          </cell>
          <cell r="F293">
            <v>-2493304.4151499979</v>
          </cell>
          <cell r="G293">
            <v>99.408707003780876</v>
          </cell>
          <cell r="H293">
            <v>-8.7156042205868971</v>
          </cell>
          <cell r="I293">
            <v>672791.96791422018</v>
          </cell>
          <cell r="J293">
            <v>475800.37698578002</v>
          </cell>
          <cell r="K293">
            <v>1300983.0387292202</v>
          </cell>
          <cell r="L293">
            <v>2449575.3836292205</v>
          </cell>
          <cell r="N293">
            <v>2421270.36289754</v>
          </cell>
          <cell r="O293">
            <v>643003.75192746008</v>
          </cell>
          <cell r="P293">
            <v>1566642.4473530594</v>
          </cell>
          <cell r="Q293">
            <v>7080491.94580728</v>
          </cell>
          <cell r="R293">
            <v>1068981.8027919801</v>
          </cell>
          <cell r="S293">
            <v>710897.65513998002</v>
          </cell>
          <cell r="T293">
            <v>816784.05379955994</v>
          </cell>
          <cell r="U293">
            <v>3001746.2595843798</v>
          </cell>
          <cell r="V293">
            <v>684069.9193451202</v>
          </cell>
          <cell r="W293">
            <v>3557400</v>
          </cell>
          <cell r="X293">
            <v>559602.7359999998</v>
          </cell>
          <cell r="Y293">
            <v>17479974.3724683</v>
          </cell>
          <cell r="Z293" t="str">
            <v xml:space="preserve"> </v>
          </cell>
          <cell r="AA293">
            <v>107.8</v>
          </cell>
          <cell r="AB293">
            <v>0</v>
          </cell>
        </row>
        <row r="294">
          <cell r="C294" t="str">
            <v xml:space="preserve">                                 - dinamizirani sprejeti proračun</v>
          </cell>
          <cell r="D294">
            <v>9744302</v>
          </cell>
          <cell r="I294">
            <v>530629</v>
          </cell>
          <cell r="J294">
            <v>530629</v>
          </cell>
          <cell r="K294">
            <v>530629</v>
          </cell>
          <cell r="N294">
            <v>530629</v>
          </cell>
          <cell r="O294">
            <v>530629</v>
          </cell>
          <cell r="P294">
            <v>530629</v>
          </cell>
          <cell r="Q294">
            <v>3183774</v>
          </cell>
          <cell r="R294">
            <v>530629</v>
          </cell>
          <cell r="S294">
            <v>530629</v>
          </cell>
          <cell r="T294">
            <v>530629</v>
          </cell>
          <cell r="U294">
            <v>530629</v>
          </cell>
          <cell r="V294">
            <v>1242384</v>
          </cell>
          <cell r="W294">
            <v>3446121</v>
          </cell>
          <cell r="X294">
            <v>461262</v>
          </cell>
          <cell r="Y294">
            <v>10456057</v>
          </cell>
        </row>
        <row r="295">
          <cell r="A295">
            <v>402100</v>
          </cell>
          <cell r="C295" t="str">
            <v>Uniforme in službena obleka</v>
          </cell>
          <cell r="D295">
            <v>895902.36870982812</v>
          </cell>
          <cell r="G295">
            <v>98.796428075628043</v>
          </cell>
          <cell r="H295">
            <v>-9.2778438240330274</v>
          </cell>
          <cell r="I295">
            <v>0</v>
          </cell>
          <cell r="J295">
            <v>54098.624205780019</v>
          </cell>
          <cell r="K295">
            <v>38576.662504380001</v>
          </cell>
          <cell r="N295">
            <v>33244.945663159997</v>
          </cell>
          <cell r="O295">
            <v>11050.323279380002</v>
          </cell>
          <cell r="P295">
            <v>15694.33083988</v>
          </cell>
          <cell r="Q295">
            <v>152664.88649258006</v>
          </cell>
          <cell r="R295">
            <v>63654.892242479997</v>
          </cell>
          <cell r="S295">
            <v>103294.43143096002</v>
          </cell>
          <cell r="T295">
            <v>146909.46167589998</v>
          </cell>
          <cell r="U295">
            <v>99264.701214140019</v>
          </cell>
          <cell r="V295">
            <v>136486.14228480001</v>
          </cell>
          <cell r="W295">
            <v>165462.37002947621</v>
          </cell>
          <cell r="X295">
            <v>98045.868098858555</v>
          </cell>
          <cell r="Y295">
            <v>965782.75346919475</v>
          </cell>
          <cell r="AA295" t="str">
            <v xml:space="preserve"> </v>
          </cell>
          <cell r="AB295" t="str">
            <v xml:space="preserve"> </v>
          </cell>
        </row>
        <row r="296">
          <cell r="A296">
            <v>402101</v>
          </cell>
          <cell r="C296" t="str">
            <v>Knjige</v>
          </cell>
          <cell r="D296">
            <v>88871.519210105733</v>
          </cell>
          <cell r="G296">
            <v>26.031887861813868</v>
          </cell>
          <cell r="H296">
            <v>-76.095603432677805</v>
          </cell>
          <cell r="I296">
            <v>355.05797096000003</v>
          </cell>
          <cell r="J296">
            <v>5432.7698440400009</v>
          </cell>
          <cell r="K296">
            <v>16806.508355560003</v>
          </cell>
          <cell r="N296">
            <v>2525.6257826800006</v>
          </cell>
          <cell r="O296">
            <v>20351.189809720003</v>
          </cell>
          <cell r="P296">
            <v>4484.4133041400009</v>
          </cell>
          <cell r="Q296">
            <v>49955.565067100004</v>
          </cell>
          <cell r="R296">
            <v>5899.8664031999997</v>
          </cell>
          <cell r="S296">
            <v>2831.5610292199999</v>
          </cell>
          <cell r="T296">
            <v>22269.942092860005</v>
          </cell>
          <cell r="U296">
            <v>4975.9407174399994</v>
          </cell>
          <cell r="V296">
            <v>3368.0552505600003</v>
          </cell>
          <cell r="W296">
            <v>4083.0988026975842</v>
          </cell>
          <cell r="X296">
            <v>2419.4683454164106</v>
          </cell>
          <cell r="Y296">
            <v>95803.497708494004</v>
          </cell>
          <cell r="AA296" t="str">
            <v xml:space="preserve"> </v>
          </cell>
          <cell r="AB296" t="str">
            <v xml:space="preserve"> </v>
          </cell>
        </row>
        <row r="297">
          <cell r="A297">
            <v>402102</v>
          </cell>
          <cell r="C297" t="str">
            <v>Zdravila, ortopedski pripomočki in sanitetni material</v>
          </cell>
          <cell r="D297">
            <v>241782.30612103533</v>
          </cell>
          <cell r="G297">
            <v>113.31576886135343</v>
          </cell>
          <cell r="H297">
            <v>4.0548841702051703</v>
          </cell>
          <cell r="I297">
            <v>3229.2238886600007</v>
          </cell>
          <cell r="J297">
            <v>18986.168094739998</v>
          </cell>
          <cell r="K297">
            <v>50293.398538460009</v>
          </cell>
          <cell r="N297">
            <v>21151.354670600002</v>
          </cell>
          <cell r="O297">
            <v>8816.7148146</v>
          </cell>
          <cell r="P297">
            <v>24279.463226479995</v>
          </cell>
          <cell r="Q297">
            <v>126756.32323354</v>
          </cell>
          <cell r="R297">
            <v>22826.096619480006</v>
          </cell>
          <cell r="S297">
            <v>22758.753851679998</v>
          </cell>
          <cell r="T297">
            <v>36573.508804140001</v>
          </cell>
          <cell r="U297">
            <v>14856.02505618</v>
          </cell>
          <cell r="V297">
            <v>12580.997934120003</v>
          </cell>
          <cell r="W297">
            <v>15251.964050472467</v>
          </cell>
          <cell r="X297">
            <v>9037.6564488636322</v>
          </cell>
          <cell r="Y297">
            <v>260641.32599847607</v>
          </cell>
          <cell r="AA297" t="str">
            <v xml:space="preserve"> </v>
          </cell>
          <cell r="AB297" t="str">
            <v xml:space="preserve"> </v>
          </cell>
        </row>
        <row r="298">
          <cell r="A298">
            <v>402103</v>
          </cell>
          <cell r="C298" t="str">
            <v>Kmetijski vložki</v>
          </cell>
          <cell r="D298">
            <v>3387.3539784705149</v>
          </cell>
          <cell r="G298">
            <v>110.92618725267151</v>
          </cell>
          <cell r="H298">
            <v>1.8605943550702477</v>
          </cell>
          <cell r="I298">
            <v>0</v>
          </cell>
          <cell r="J298">
            <v>0</v>
          </cell>
          <cell r="K298">
            <v>31.749795000000002</v>
          </cell>
          <cell r="N298">
            <v>134.40917952000004</v>
          </cell>
          <cell r="O298">
            <v>292.25614880000001</v>
          </cell>
          <cell r="P298">
            <v>340.40794018000003</v>
          </cell>
          <cell r="Q298">
            <v>798.82306349999999</v>
          </cell>
          <cell r="R298">
            <v>965.11116085999993</v>
          </cell>
          <cell r="S298">
            <v>1089.0526369800002</v>
          </cell>
          <cell r="T298">
            <v>145.85347546000003</v>
          </cell>
          <cell r="U298">
            <v>98.405122199999994</v>
          </cell>
          <cell r="V298">
            <v>189.14588000000003</v>
          </cell>
          <cell r="W298">
            <v>229.30185484183249</v>
          </cell>
          <cell r="X298">
            <v>135.87439494938252</v>
          </cell>
          <cell r="Y298">
            <v>3651.5675887912153</v>
          </cell>
          <cell r="AA298" t="str">
            <v xml:space="preserve"> </v>
          </cell>
          <cell r="AB298" t="str">
            <v xml:space="preserve"> </v>
          </cell>
        </row>
        <row r="299">
          <cell r="A299">
            <v>402104</v>
          </cell>
          <cell r="C299" t="str">
            <v>Material in oprema za vojsko</v>
          </cell>
          <cell r="D299">
            <v>10839245.646749999</v>
          </cell>
          <cell r="E299" t="str">
            <v xml:space="preserve"> </v>
          </cell>
          <cell r="G299">
            <v>115.47845224978978</v>
          </cell>
          <cell r="H299">
            <v>6.0408193294672117</v>
          </cell>
          <cell r="I299">
            <v>584177.89948826015</v>
          </cell>
          <cell r="J299">
            <v>102862.15626610001</v>
          </cell>
          <cell r="K299">
            <v>615949.41644697997</v>
          </cell>
          <cell r="N299">
            <v>1935259.7017754</v>
          </cell>
          <cell r="O299">
            <v>260441.65889126001</v>
          </cell>
          <cell r="P299">
            <v>1053197.8788546599</v>
          </cell>
          <cell r="Q299">
            <v>4551888.7117226599</v>
          </cell>
          <cell r="R299">
            <v>649819.30175778014</v>
          </cell>
          <cell r="S299">
            <v>255619.77644742001</v>
          </cell>
          <cell r="T299">
            <v>360445.96618184005</v>
          </cell>
          <cell r="U299">
            <v>2623202.4049508199</v>
          </cell>
          <cell r="V299">
            <v>152673.44613598002</v>
          </cell>
          <cell r="W299">
            <v>2913187.2</v>
          </cell>
          <cell r="X299">
            <v>177870</v>
          </cell>
          <cell r="Y299">
            <v>11684706.807196498</v>
          </cell>
          <cell r="Z299" t="str">
            <v xml:space="preserve"> </v>
          </cell>
          <cell r="AA299">
            <v>107.8</v>
          </cell>
          <cell r="AB299">
            <v>0</v>
          </cell>
        </row>
        <row r="300">
          <cell r="A300">
            <v>402105</v>
          </cell>
          <cell r="C300" t="str">
            <v>Material in specialna oprema za policijo</v>
          </cell>
          <cell r="D300">
            <v>71722.732923583229</v>
          </cell>
          <cell r="G300">
            <v>62.029936583754207</v>
          </cell>
          <cell r="H300">
            <v>-43.039544000225703</v>
          </cell>
          <cell r="I300">
            <v>1803.5240654199999</v>
          </cell>
          <cell r="J300">
            <v>2396.5669327600003</v>
          </cell>
          <cell r="K300">
            <v>1422.53480446</v>
          </cell>
          <cell r="N300">
            <v>11277.66079132</v>
          </cell>
          <cell r="O300">
            <v>8927.0536016200003</v>
          </cell>
          <cell r="P300">
            <v>2309.3550187400006</v>
          </cell>
          <cell r="Q300">
            <v>28136.69521432</v>
          </cell>
          <cell r="R300">
            <v>10638.6061243</v>
          </cell>
          <cell r="S300">
            <v>22006.540306520001</v>
          </cell>
          <cell r="T300">
            <v>2818.5161296600004</v>
          </cell>
          <cell r="U300">
            <v>2013.2860809600004</v>
          </cell>
          <cell r="V300">
            <v>3993.4571338200003</v>
          </cell>
          <cell r="W300">
            <v>4841.2745126474556</v>
          </cell>
          <cell r="X300">
            <v>2868.7305893952739</v>
          </cell>
          <cell r="Y300">
            <v>77317.106091622743</v>
          </cell>
        </row>
        <row r="301">
          <cell r="A301">
            <v>402106</v>
          </cell>
          <cell r="C301" t="str">
            <v>Materiali za kazensko poboljševalne domove</v>
          </cell>
          <cell r="D301">
            <v>5261.8112000000001</v>
          </cell>
          <cell r="G301">
            <v>835.46972183703122</v>
          </cell>
          <cell r="H301">
            <v>667.18982721490465</v>
          </cell>
          <cell r="I301">
            <v>0</v>
          </cell>
          <cell r="J301">
            <v>86.286774420000015</v>
          </cell>
          <cell r="K301">
            <v>39.652289599999996</v>
          </cell>
          <cell r="N301">
            <v>108.95179988000001</v>
          </cell>
          <cell r="O301">
            <v>82.174150520000012</v>
          </cell>
          <cell r="P301">
            <v>115.80588558000001</v>
          </cell>
          <cell r="Q301">
            <v>432.87090000000001</v>
          </cell>
          <cell r="R301">
            <v>2725.3874078200001</v>
          </cell>
          <cell r="S301">
            <v>2385.2434375000003</v>
          </cell>
          <cell r="T301">
            <v>50.530883480000007</v>
          </cell>
          <cell r="U301">
            <v>78.199844800000008</v>
          </cell>
          <cell r="V301">
            <v>0</v>
          </cell>
          <cell r="W301">
            <v>0</v>
          </cell>
          <cell r="X301">
            <v>0</v>
          </cell>
          <cell r="Y301">
            <v>5672.2324736</v>
          </cell>
        </row>
        <row r="302">
          <cell r="A302">
            <v>402107</v>
          </cell>
          <cell r="C302" t="str">
            <v>Laboratorijski materiali</v>
          </cell>
          <cell r="D302">
            <v>151832.3239989951</v>
          </cell>
          <cell r="G302">
            <v>402.13017895417727</v>
          </cell>
          <cell r="H302">
            <v>269.26554541246765</v>
          </cell>
          <cell r="I302">
            <v>0</v>
          </cell>
          <cell r="J302">
            <v>6461.4344949000015</v>
          </cell>
          <cell r="K302">
            <v>7395.2729620000009</v>
          </cell>
          <cell r="N302">
            <v>2485.2756821200005</v>
          </cell>
          <cell r="O302">
            <v>773.99253007999994</v>
          </cell>
          <cell r="P302">
            <v>6060.0073888200004</v>
          </cell>
          <cell r="Q302">
            <v>23175.983057920006</v>
          </cell>
          <cell r="R302">
            <v>2397.3869997000006</v>
          </cell>
          <cell r="S302">
            <v>3004.8050940600001</v>
          </cell>
          <cell r="T302">
            <v>2662.1947352000002</v>
          </cell>
          <cell r="U302">
            <v>5127.16167348</v>
          </cell>
          <cell r="V302">
            <v>43439.95710516</v>
          </cell>
          <cell r="W302">
            <v>52662.329935300884</v>
          </cell>
          <cell r="X302">
            <v>31205.426670095825</v>
          </cell>
          <cell r="Y302">
            <v>163675.24527091673</v>
          </cell>
        </row>
        <row r="303">
          <cell r="A303">
            <v>402108</v>
          </cell>
          <cell r="C303" t="str">
            <v>Drobno orodje in naprave</v>
          </cell>
          <cell r="D303">
            <v>64236.445833818827</v>
          </cell>
          <cell r="G303">
            <v>63.779518754924581</v>
          </cell>
          <cell r="H303">
            <v>-41.432948801722148</v>
          </cell>
          <cell r="I303">
            <v>665.83648824000011</v>
          </cell>
          <cell r="J303">
            <v>3178.738442880001</v>
          </cell>
          <cell r="K303">
            <v>3951.8520687800001</v>
          </cell>
          <cell r="N303">
            <v>5289.1467505800019</v>
          </cell>
          <cell r="O303">
            <v>4609.4688716999999</v>
          </cell>
          <cell r="P303">
            <v>4891.4480045199989</v>
          </cell>
          <cell r="Q303">
            <v>22586.490626700001</v>
          </cell>
          <cell r="R303">
            <v>4058.0282450400005</v>
          </cell>
          <cell r="S303">
            <v>5430.5000827000003</v>
          </cell>
          <cell r="T303">
            <v>10353.641405799997</v>
          </cell>
          <cell r="U303">
            <v>4748.6612019000004</v>
          </cell>
          <cell r="V303">
            <v>7530.5809671400002</v>
          </cell>
          <cell r="W303">
            <v>9129.335430419118</v>
          </cell>
          <cell r="X303">
            <v>5409.6506491575883</v>
          </cell>
          <cell r="Y303">
            <v>69246.888608856709</v>
          </cell>
        </row>
        <row r="304">
          <cell r="A304">
            <v>402109</v>
          </cell>
          <cell r="C304" t="str">
            <v>Zaračunljive tiskovine</v>
          </cell>
          <cell r="D304">
            <v>1180629.2275435897</v>
          </cell>
          <cell r="G304">
            <v>99.372724915552709</v>
          </cell>
          <cell r="H304">
            <v>-8.7486456239185486</v>
          </cell>
          <cell r="I304">
            <v>364.05579979999999</v>
          </cell>
          <cell r="J304">
            <v>1168.24477</v>
          </cell>
          <cell r="K304">
            <v>117176.15319871997</v>
          </cell>
          <cell r="N304">
            <v>133711.69423458003</v>
          </cell>
          <cell r="O304">
            <v>125435.09242263999</v>
          </cell>
          <cell r="P304">
            <v>125086.30629879996</v>
          </cell>
          <cell r="Q304">
            <v>502941.54672453995</v>
          </cell>
          <cell r="R304">
            <v>103506.96192298002</v>
          </cell>
          <cell r="S304">
            <v>136399.08886912002</v>
          </cell>
          <cell r="T304">
            <v>109441.42210078004</v>
          </cell>
          <cell r="U304">
            <v>109479.28992307997</v>
          </cell>
          <cell r="V304">
            <v>106102.40472062002</v>
          </cell>
          <cell r="W304">
            <v>128628.11606373332</v>
          </cell>
          <cell r="X304">
            <v>76219.476967136434</v>
          </cell>
          <cell r="Y304">
            <v>1272718.3072919899</v>
          </cell>
        </row>
        <row r="305">
          <cell r="A305">
            <v>402199</v>
          </cell>
          <cell r="C305" t="str">
            <v>Drugi posebni materiali in storitve</v>
          </cell>
          <cell r="D305">
            <v>2672317.8485805732</v>
          </cell>
          <cell r="G305">
            <v>66.511747929826626</v>
          </cell>
          <cell r="H305">
            <v>-38.924014756816696</v>
          </cell>
          <cell r="I305">
            <v>82196.370212880021</v>
          </cell>
          <cell r="J305">
            <v>281129.38716016</v>
          </cell>
          <cell r="K305">
            <v>449339.83776528022</v>
          </cell>
          <cell r="N305">
            <v>276081.59656770003</v>
          </cell>
          <cell r="O305">
            <v>202223.82740714005</v>
          </cell>
          <cell r="P305">
            <v>330183.03059125977</v>
          </cell>
          <cell r="Q305">
            <v>1621154.0497044201</v>
          </cell>
          <cell r="R305">
            <v>202490.16390833992</v>
          </cell>
          <cell r="S305">
            <v>156077.90195382002</v>
          </cell>
          <cell r="T305">
            <v>125113.01631443998</v>
          </cell>
          <cell r="U305">
            <v>137902.18379937997</v>
          </cell>
          <cell r="V305">
            <v>217705.73193292011</v>
          </cell>
          <cell r="W305">
            <v>263925.00932041102</v>
          </cell>
          <cell r="X305">
            <v>156390.58383612678</v>
          </cell>
          <cell r="Y305">
            <v>2880758.6407698574</v>
          </cell>
        </row>
        <row r="306">
          <cell r="Q306" t="str">
            <v xml:space="preserve"> </v>
          </cell>
          <cell r="V306" t="str">
            <v xml:space="preserve"> </v>
          </cell>
        </row>
        <row r="307">
          <cell r="A307">
            <v>4022</v>
          </cell>
          <cell r="C307" t="str">
            <v>Energija, voda, komunalne storitve in komunikacije</v>
          </cell>
          <cell r="D307">
            <v>7928276.7632100005</v>
          </cell>
          <cell r="E307">
            <v>7654163</v>
          </cell>
          <cell r="F307">
            <v>274113.76321000047</v>
          </cell>
          <cell r="G307">
            <v>111.16296940001695</v>
          </cell>
          <cell r="H307">
            <v>2.0780251607134517</v>
          </cell>
          <cell r="I307">
            <v>163301.19316741999</v>
          </cell>
          <cell r="J307">
            <v>592583.79453965987</v>
          </cell>
          <cell r="K307">
            <v>1098595.8167168598</v>
          </cell>
          <cell r="L307">
            <v>1854480.8044239397</v>
          </cell>
          <cell r="N307">
            <v>874461.32424266043</v>
          </cell>
          <cell r="O307">
            <v>727581.30699408019</v>
          </cell>
          <cell r="P307">
            <v>812766.79436106014</v>
          </cell>
          <cell r="Q307">
            <v>4269290.2300217403</v>
          </cell>
          <cell r="R307">
            <v>748696.16046609986</v>
          </cell>
          <cell r="S307">
            <v>560496.90052048012</v>
          </cell>
          <cell r="T307">
            <v>707914.56267994037</v>
          </cell>
          <cell r="U307">
            <v>602865.64018603961</v>
          </cell>
          <cell r="V307">
            <v>583230.66486608004</v>
          </cell>
          <cell r="W307">
            <v>808500</v>
          </cell>
          <cell r="X307">
            <v>265688.19199999998</v>
          </cell>
          <cell r="Y307">
            <v>8546682.3507403806</v>
          </cell>
          <cell r="Z307" t="str">
            <v xml:space="preserve"> </v>
          </cell>
          <cell r="AA307">
            <v>107.8</v>
          </cell>
          <cell r="AB307">
            <v>0</v>
          </cell>
        </row>
        <row r="308">
          <cell r="C308" t="str">
            <v xml:space="preserve">                                 - dinamizirani sprejeti proračun</v>
          </cell>
          <cell r="D308">
            <v>3093807</v>
          </cell>
          <cell r="I308">
            <v>155306</v>
          </cell>
          <cell r="J308">
            <v>155306</v>
          </cell>
          <cell r="K308">
            <v>155306</v>
          </cell>
          <cell r="N308">
            <v>155306</v>
          </cell>
          <cell r="O308">
            <v>155306</v>
          </cell>
          <cell r="P308">
            <v>155306</v>
          </cell>
          <cell r="Q308">
            <v>931836</v>
          </cell>
          <cell r="R308">
            <v>155306</v>
          </cell>
          <cell r="S308">
            <v>155306</v>
          </cell>
          <cell r="T308">
            <v>155306</v>
          </cell>
          <cell r="U308">
            <v>155306</v>
          </cell>
          <cell r="V308">
            <v>633363</v>
          </cell>
          <cell r="W308">
            <v>853455</v>
          </cell>
          <cell r="X308">
            <v>531986</v>
          </cell>
          <cell r="Y308">
            <v>3571864</v>
          </cell>
        </row>
        <row r="309">
          <cell r="A309">
            <v>402200</v>
          </cell>
          <cell r="C309" t="str">
            <v>Električna energija</v>
          </cell>
          <cell r="D309">
            <v>1366246.1587538647</v>
          </cell>
          <cell r="G309">
            <v>109.82567433675308</v>
          </cell>
          <cell r="H309">
            <v>0.85002234779895502</v>
          </cell>
          <cell r="I309">
            <v>30123.312329880002</v>
          </cell>
          <cell r="J309">
            <v>125160.34292916003</v>
          </cell>
          <cell r="K309">
            <v>190409.76405682001</v>
          </cell>
          <cell r="N309">
            <v>159572.79271164013</v>
          </cell>
          <cell r="O309">
            <v>129665.05304368006</v>
          </cell>
          <cell r="P309">
            <v>116100.39570822008</v>
          </cell>
          <cell r="Q309">
            <v>751031.66077940026</v>
          </cell>
          <cell r="R309">
            <v>98442.62003114009</v>
          </cell>
          <cell r="S309">
            <v>88769.173243520097</v>
          </cell>
          <cell r="T309">
            <v>115267.47748824004</v>
          </cell>
          <cell r="U309">
            <v>121752.78570531998</v>
          </cell>
          <cell r="V309">
            <v>104705.0205509001</v>
          </cell>
          <cell r="W309">
            <v>145146.70475161102</v>
          </cell>
          <cell r="X309">
            <v>47697.916586534746</v>
          </cell>
          <cell r="Y309">
            <v>1472813.3591366664</v>
          </cell>
        </row>
        <row r="310">
          <cell r="A310">
            <v>402201</v>
          </cell>
          <cell r="C310" t="str">
            <v>Poraba kuriv in stroški ogrevanja</v>
          </cell>
          <cell r="D310">
            <v>1084527.2157737361</v>
          </cell>
          <cell r="G310">
            <v>109.9643402601445</v>
          </cell>
          <cell r="H310">
            <v>0.97735561078464173</v>
          </cell>
          <cell r="I310">
            <v>34077.814402940006</v>
          </cell>
          <cell r="J310">
            <v>101154.86900134</v>
          </cell>
          <cell r="K310">
            <v>216981.12539642002</v>
          </cell>
          <cell r="N310">
            <v>228708.45104492005</v>
          </cell>
          <cell r="O310">
            <v>117536.44372777996</v>
          </cell>
          <cell r="P310">
            <v>71701.58205209997</v>
          </cell>
          <cell r="Q310">
            <v>770160.28562549991</v>
          </cell>
          <cell r="R310">
            <v>30646.753739140011</v>
          </cell>
          <cell r="S310">
            <v>55661.163581100001</v>
          </cell>
          <cell r="T310">
            <v>43773.759190700002</v>
          </cell>
          <cell r="U310">
            <v>45319.504878339969</v>
          </cell>
          <cell r="V310">
            <v>78668.339492819985</v>
          </cell>
          <cell r="W310">
            <v>109053.51229182951</v>
          </cell>
          <cell r="X310">
            <v>35837.019804657954</v>
          </cell>
          <cell r="Y310">
            <v>1169120.3386040872</v>
          </cell>
        </row>
        <row r="311">
          <cell r="A311">
            <v>402202</v>
          </cell>
          <cell r="C311" t="str">
            <v>Poraba druge energije</v>
          </cell>
          <cell r="D311">
            <v>80344.045198494365</v>
          </cell>
          <cell r="G311">
            <v>64.081639880405945</v>
          </cell>
          <cell r="H311">
            <v>-41.1555189344298</v>
          </cell>
          <cell r="I311">
            <v>5213.4999978599999</v>
          </cell>
          <cell r="J311">
            <v>5018.0047625399993</v>
          </cell>
          <cell r="K311">
            <v>17311.996483319999</v>
          </cell>
          <cell r="N311">
            <v>15980.115463619999</v>
          </cell>
          <cell r="O311">
            <v>14581.337278200001</v>
          </cell>
          <cell r="P311">
            <v>6995.1623526400008</v>
          </cell>
          <cell r="Q311">
            <v>65100.11633818</v>
          </cell>
          <cell r="R311">
            <v>4886.5433416800006</v>
          </cell>
          <cell r="S311">
            <v>2765.9825270000006</v>
          </cell>
          <cell r="T311">
            <v>2720.6710284599999</v>
          </cell>
          <cell r="U311">
            <v>4057.058163619999</v>
          </cell>
          <cell r="V311">
            <v>2491.5670194800009</v>
          </cell>
          <cell r="W311">
            <v>3453.9197895435236</v>
          </cell>
          <cell r="X311">
            <v>1135.0225160134066</v>
          </cell>
          <cell r="Y311">
            <v>86610.880723976908</v>
          </cell>
        </row>
        <row r="312">
          <cell r="A312">
            <v>402203</v>
          </cell>
          <cell r="C312" t="str">
            <v>Voda in komunalne storitve</v>
          </cell>
          <cell r="D312">
            <v>380552.87659793394</v>
          </cell>
          <cell r="G312">
            <v>96.09517922728979</v>
          </cell>
          <cell r="H312">
            <v>-11.758329451524531</v>
          </cell>
          <cell r="I312">
            <v>12087.872666100004</v>
          </cell>
          <cell r="J312">
            <v>20348.267750580013</v>
          </cell>
          <cell r="K312">
            <v>38031.440417740028</v>
          </cell>
          <cell r="N312">
            <v>47158.025750220004</v>
          </cell>
          <cell r="O312">
            <v>36303.957361979999</v>
          </cell>
          <cell r="P312">
            <v>46481.792652679993</v>
          </cell>
          <cell r="Q312">
            <v>200411.35659930002</v>
          </cell>
          <cell r="R312">
            <v>36092.315928900018</v>
          </cell>
          <cell r="S312">
            <v>33994.713765319997</v>
          </cell>
          <cell r="T312">
            <v>34332.287762080035</v>
          </cell>
          <cell r="U312">
            <v>31270.307003319984</v>
          </cell>
          <cell r="V312">
            <v>26087.441189039997</v>
          </cell>
          <cell r="W312">
            <v>36163.558385912125</v>
          </cell>
          <cell r="X312">
            <v>11884.020338700595</v>
          </cell>
          <cell r="Y312">
            <v>410236.00097257283</v>
          </cell>
        </row>
        <row r="313">
          <cell r="A313">
            <v>402204</v>
          </cell>
          <cell r="C313" t="str">
            <v>Odvoz smeti</v>
          </cell>
          <cell r="D313">
            <v>125193.35852767414</v>
          </cell>
          <cell r="G313">
            <v>102.77202202935835</v>
          </cell>
          <cell r="H313">
            <v>-5.6271606709289728</v>
          </cell>
          <cell r="I313">
            <v>4014.4760425000009</v>
          </cell>
          <cell r="J313">
            <v>5590.0537415800063</v>
          </cell>
          <cell r="K313">
            <v>13390.265502460006</v>
          </cell>
          <cell r="N313">
            <v>11938.918442220003</v>
          </cell>
          <cell r="O313">
            <v>13812.10471102</v>
          </cell>
          <cell r="P313">
            <v>12205.575055520001</v>
          </cell>
          <cell r="Q313">
            <v>60951.393495300021</v>
          </cell>
          <cell r="R313">
            <v>11743.532332840001</v>
          </cell>
          <cell r="S313">
            <v>10635.507779819998</v>
          </cell>
          <cell r="T313">
            <v>10215.256260440006</v>
          </cell>
          <cell r="U313">
            <v>13318.263575540001</v>
          </cell>
          <cell r="V313">
            <v>9886.1952081200034</v>
          </cell>
          <cell r="W313">
            <v>13704.678624194687</v>
          </cell>
          <cell r="X313">
            <v>4503.6132165780255</v>
          </cell>
          <cell r="Y313">
            <v>134958.44049283271</v>
          </cell>
        </row>
        <row r="314">
          <cell r="A314">
            <v>402205</v>
          </cell>
          <cell r="C314" t="str">
            <v>Telefon, teleks, faks, elektronska pošta</v>
          </cell>
          <cell r="D314">
            <v>2441402.4934395733</v>
          </cell>
          <cell r="G314">
            <v>112.66385200175128</v>
          </cell>
          <cell r="H314">
            <v>3.4562460989451438</v>
          </cell>
          <cell r="I314">
            <v>56466.570087619977</v>
          </cell>
          <cell r="J314">
            <v>170215.72773897985</v>
          </cell>
          <cell r="K314">
            <v>261349.67139973995</v>
          </cell>
          <cell r="N314">
            <v>220506.83326364012</v>
          </cell>
          <cell r="O314">
            <v>216697.58094291989</v>
          </cell>
          <cell r="P314">
            <v>294603.11291026027</v>
          </cell>
          <cell r="Q314">
            <v>1219839.49634316</v>
          </cell>
          <cell r="R314">
            <v>232610.20514423988</v>
          </cell>
          <cell r="S314">
            <v>211214.25588494001</v>
          </cell>
          <cell r="T314">
            <v>230558.29284642023</v>
          </cell>
          <cell r="U314">
            <v>210100.41796897992</v>
          </cell>
          <cell r="V314">
            <v>185625.71053026011</v>
          </cell>
          <cell r="W314">
            <v>257322.52435350927</v>
          </cell>
          <cell r="X314">
            <v>84560.984856351075</v>
          </cell>
          <cell r="Y314">
            <v>2631831.887927861</v>
          </cell>
        </row>
        <row r="315">
          <cell r="A315">
            <v>402206</v>
          </cell>
          <cell r="C315" t="str">
            <v>Poštnina in kurirske storitve</v>
          </cell>
          <cell r="D315">
            <v>2411406.1757144313</v>
          </cell>
          <cell r="G315">
            <v>115.28654801565762</v>
          </cell>
          <cell r="H315">
            <v>5.86459872879486</v>
          </cell>
          <cell r="I315">
            <v>21317.647640520001</v>
          </cell>
          <cell r="J315">
            <v>164388.34952693994</v>
          </cell>
          <cell r="K315">
            <v>360500.88385695993</v>
          </cell>
          <cell r="N315">
            <v>188044.2379292401</v>
          </cell>
          <cell r="O315">
            <v>189324.25199226019</v>
          </cell>
          <cell r="P315">
            <v>263452.23834621982</v>
          </cell>
          <cell r="Q315">
            <v>1187027.60929214</v>
          </cell>
          <cell r="R315">
            <v>327759.58889211988</v>
          </cell>
          <cell r="S315">
            <v>155313.66443978003</v>
          </cell>
          <cell r="T315">
            <v>268029.9850305001</v>
          </cell>
          <cell r="U315">
            <v>174344.87986915983</v>
          </cell>
          <cell r="V315">
            <v>171377.96700331994</v>
          </cell>
          <cell r="W315">
            <v>237571.67561482685</v>
          </cell>
          <cell r="X315">
            <v>78070.487278310247</v>
          </cell>
          <cell r="Y315">
            <v>2599495.8574201567</v>
          </cell>
        </row>
        <row r="316">
          <cell r="A316">
            <v>402299</v>
          </cell>
          <cell r="C316" t="str">
            <v>Druge storitve komunikacij in komunale</v>
          </cell>
          <cell r="D316">
            <v>38604.439204292234</v>
          </cell>
          <cell r="G316" t="str">
            <v>…</v>
          </cell>
          <cell r="H316" t="str">
            <v>…</v>
          </cell>
          <cell r="I316">
            <v>0</v>
          </cell>
          <cell r="J316">
            <v>708.17908853999995</v>
          </cell>
          <cell r="K316">
            <v>620.66960340000014</v>
          </cell>
          <cell r="N316">
            <v>2551.9496371600003</v>
          </cell>
          <cell r="O316">
            <v>9660.5779362400008</v>
          </cell>
          <cell r="P316">
            <v>1226.9352834199999</v>
          </cell>
          <cell r="Q316">
            <v>14768.311548760001</v>
          </cell>
          <cell r="R316">
            <v>6514.60105604</v>
          </cell>
          <cell r="S316">
            <v>2142.4392989999997</v>
          </cell>
          <cell r="T316">
            <v>3016.8330731000001</v>
          </cell>
          <cell r="U316">
            <v>2702.4230217599998</v>
          </cell>
          <cell r="V316">
            <v>4388.4238721400006</v>
          </cell>
          <cell r="W316">
            <v>6083.4261885730612</v>
          </cell>
          <cell r="X316">
            <v>1999.1274028539615</v>
          </cell>
          <cell r="Y316">
            <v>41615.585462227027</v>
          </cell>
        </row>
        <row r="317">
          <cell r="Q317" t="str">
            <v xml:space="preserve"> </v>
          </cell>
        </row>
        <row r="318">
          <cell r="A318">
            <v>4023</v>
          </cell>
          <cell r="C318" t="str">
            <v>Prevozni stroški in storitve</v>
          </cell>
          <cell r="D318">
            <v>4814563.6945999991</v>
          </cell>
          <cell r="E318">
            <v>4933324</v>
          </cell>
          <cell r="F318">
            <v>-118760.30540000089</v>
          </cell>
          <cell r="G318">
            <v>135.14029512437398</v>
          </cell>
          <cell r="H318">
            <v>24.095771464071603</v>
          </cell>
          <cell r="I318">
            <v>83950.928370540001</v>
          </cell>
          <cell r="J318">
            <v>192577.67757381999</v>
          </cell>
          <cell r="K318">
            <v>503864.99354113993</v>
          </cell>
          <cell r="L318">
            <v>780393.59948550002</v>
          </cell>
          <cell r="N318">
            <v>609989.65848744009</v>
          </cell>
          <cell r="O318">
            <v>420426.80636264017</v>
          </cell>
          <cell r="P318">
            <v>516935.97559142002</v>
          </cell>
          <cell r="Q318">
            <v>2327746.0399270002</v>
          </cell>
          <cell r="R318">
            <v>488836.08666046022</v>
          </cell>
          <cell r="S318">
            <v>436017.55360547983</v>
          </cell>
          <cell r="T318">
            <v>365187.34814561985</v>
          </cell>
          <cell r="U318">
            <v>372210.82679858006</v>
          </cell>
          <cell r="V318">
            <v>420146.16964166</v>
          </cell>
          <cell r="W318">
            <v>571340</v>
          </cell>
          <cell r="X318">
            <v>208615.63799999998</v>
          </cell>
          <cell r="Y318">
            <v>5190099.6627788004</v>
          </cell>
          <cell r="Z318" t="str">
            <v xml:space="preserve"> </v>
          </cell>
          <cell r="AA318">
            <v>107.8</v>
          </cell>
          <cell r="AB318">
            <v>0</v>
          </cell>
        </row>
        <row r="319">
          <cell r="C319" t="str">
            <v xml:space="preserve">                                 - dinamizirani sprejeti proračun</v>
          </cell>
          <cell r="D319">
            <v>1851446</v>
          </cell>
          <cell r="I319">
            <v>77902</v>
          </cell>
          <cell r="J319">
            <v>77902</v>
          </cell>
          <cell r="K319">
            <v>77902</v>
          </cell>
          <cell r="N319">
            <v>77902</v>
          </cell>
          <cell r="O319">
            <v>77902</v>
          </cell>
          <cell r="P319">
            <v>77902</v>
          </cell>
          <cell r="Q319">
            <v>467412</v>
          </cell>
          <cell r="R319">
            <v>77902</v>
          </cell>
          <cell r="S319">
            <v>77902</v>
          </cell>
          <cell r="T319">
            <v>77902</v>
          </cell>
          <cell r="U319">
            <v>77902</v>
          </cell>
          <cell r="V319">
            <v>518602</v>
          </cell>
          <cell r="W319">
            <v>592597</v>
          </cell>
          <cell r="X319">
            <v>401927</v>
          </cell>
          <cell r="Y319">
            <v>2292146</v>
          </cell>
        </row>
        <row r="320">
          <cell r="A320">
            <v>402300</v>
          </cell>
          <cell r="C320" t="str">
            <v>Goriva in maziva za prevozna sredstva</v>
          </cell>
          <cell r="D320">
            <v>1553462.8479367464</v>
          </cell>
          <cell r="G320">
            <v>140.80582576605397</v>
          </cell>
          <cell r="H320">
            <v>29.298278940361769</v>
          </cell>
          <cell r="I320">
            <v>29107.746618719997</v>
          </cell>
          <cell r="J320">
            <v>64846.124306040023</v>
          </cell>
          <cell r="K320">
            <v>110568.2690620201</v>
          </cell>
          <cell r="N320">
            <v>252990.02245132008</v>
          </cell>
          <cell r="O320">
            <v>132845.3286391001</v>
          </cell>
          <cell r="P320">
            <v>195161.26413938004</v>
          </cell>
          <cell r="Q320">
            <v>785518.75521658035</v>
          </cell>
          <cell r="R320">
            <v>164876.29599672009</v>
          </cell>
          <cell r="S320">
            <v>144205.0877544198</v>
          </cell>
          <cell r="T320">
            <v>128532.73793822002</v>
          </cell>
          <cell r="U320">
            <v>131887.41288030005</v>
          </cell>
          <cell r="V320">
            <v>111893.86944890005</v>
          </cell>
          <cell r="W320">
            <v>152160.00523213047</v>
          </cell>
          <cell r="X320">
            <v>55558.785608541737</v>
          </cell>
          <cell r="Y320">
            <v>1674632.9500758124</v>
          </cell>
        </row>
        <row r="321">
          <cell r="A321">
            <v>402301</v>
          </cell>
          <cell r="C321" t="str">
            <v>Vzdrževanje in popravila vozil</v>
          </cell>
          <cell r="D321">
            <v>1436036.7372091669</v>
          </cell>
          <cell r="G321">
            <v>148.6214442869738</v>
          </cell>
          <cell r="H321">
            <v>36.475155451766568</v>
          </cell>
          <cell r="I321">
            <v>11305.237518960001</v>
          </cell>
          <cell r="J321">
            <v>57037.925061039998</v>
          </cell>
          <cell r="K321">
            <v>159228.79522549987</v>
          </cell>
          <cell r="N321">
            <v>152292.49181299994</v>
          </cell>
          <cell r="O321">
            <v>116212.80255200004</v>
          </cell>
          <cell r="P321">
            <v>123939.75342209995</v>
          </cell>
          <cell r="Q321">
            <v>620017.00559259986</v>
          </cell>
          <cell r="R321">
            <v>113261.02483850005</v>
          </cell>
          <cell r="S321">
            <v>102577.78518064003</v>
          </cell>
          <cell r="T321">
            <v>118178.97506337996</v>
          </cell>
          <cell r="U321">
            <v>125693.35663345999</v>
          </cell>
          <cell r="V321">
            <v>163954.94457495984</v>
          </cell>
          <cell r="W321">
            <v>222955.78253956605</v>
          </cell>
          <cell r="X321">
            <v>81408.728288376151</v>
          </cell>
          <cell r="Y321">
            <v>1548047.602711482</v>
          </cell>
        </row>
        <row r="322">
          <cell r="A322">
            <v>402302</v>
          </cell>
          <cell r="C322" t="str">
            <v>Nadomestni deli za vozila</v>
          </cell>
          <cell r="D322">
            <v>646108.65306704375</v>
          </cell>
          <cell r="G322">
            <v>156.1701927437463</v>
          </cell>
          <cell r="H322">
            <v>43.406972216479602</v>
          </cell>
          <cell r="I322">
            <v>7226.0205478999997</v>
          </cell>
          <cell r="J322">
            <v>15073.862822480001</v>
          </cell>
          <cell r="K322">
            <v>130863.06209438</v>
          </cell>
          <cell r="N322">
            <v>103456.22587454</v>
          </cell>
          <cell r="O322">
            <v>64441.412221340011</v>
          </cell>
          <cell r="P322">
            <v>73042.039402639988</v>
          </cell>
          <cell r="Q322">
            <v>394102.62296327995</v>
          </cell>
          <cell r="R322">
            <v>86182.820831799996</v>
          </cell>
          <cell r="S322">
            <v>73226.324127879998</v>
          </cell>
          <cell r="T322">
            <v>23920.851887239995</v>
          </cell>
          <cell r="U322">
            <v>17112.724712160008</v>
          </cell>
          <cell r="V322">
            <v>35695.315360320012</v>
          </cell>
          <cell r="W322">
            <v>48540.634073516099</v>
          </cell>
          <cell r="X322">
            <v>17723.834050077188</v>
          </cell>
          <cell r="Y322">
            <v>696505.12800627341</v>
          </cell>
        </row>
        <row r="323">
          <cell r="A323">
            <v>402303</v>
          </cell>
          <cell r="C323" t="str">
            <v>Najem vozil in selitveni stroški</v>
          </cell>
          <cell r="D323">
            <v>390309.14498604211</v>
          </cell>
          <cell r="G323">
            <v>198.77028537040198</v>
          </cell>
          <cell r="H323">
            <v>82.525514573371879</v>
          </cell>
          <cell r="I323">
            <v>475.42234124000004</v>
          </cell>
          <cell r="J323">
            <v>8418.8950522599971</v>
          </cell>
          <cell r="K323">
            <v>22337.752949820009</v>
          </cell>
          <cell r="N323">
            <v>28014.381227140009</v>
          </cell>
          <cell r="O323">
            <v>25729.067850640007</v>
          </cell>
          <cell r="P323">
            <v>32768.201564560004</v>
          </cell>
          <cell r="Q323">
            <v>117743.72098566004</v>
          </cell>
          <cell r="R323">
            <v>33538.634786580013</v>
          </cell>
          <cell r="S323">
            <v>31657.487757280007</v>
          </cell>
          <cell r="T323">
            <v>26480.520586519997</v>
          </cell>
          <cell r="U323">
            <v>36949.940615279986</v>
          </cell>
          <cell r="V323">
            <v>61050.095520259994</v>
          </cell>
          <cell r="W323">
            <v>83019.587217216773</v>
          </cell>
          <cell r="X323">
            <v>30313.270826156615</v>
          </cell>
          <cell r="Y323">
            <v>420753.25829495344</v>
          </cell>
        </row>
        <row r="324">
          <cell r="A324">
            <v>402304</v>
          </cell>
          <cell r="C324" t="str">
            <v>Pristojbine za registracijo vozil</v>
          </cell>
          <cell r="D324">
            <v>58282.230077073946</v>
          </cell>
          <cell r="G324">
            <v>83.022326668161057</v>
          </cell>
          <cell r="H324">
            <v>-23.762785428685902</v>
          </cell>
          <cell r="I324">
            <v>1960.5537058800003</v>
          </cell>
          <cell r="J324">
            <v>2161.9150614600007</v>
          </cell>
          <cell r="K324">
            <v>4655.0243863199985</v>
          </cell>
          <cell r="N324">
            <v>4850.7885287400004</v>
          </cell>
          <cell r="O324">
            <v>3896.576874960002</v>
          </cell>
          <cell r="P324">
            <v>4963.3862863199993</v>
          </cell>
          <cell r="Q324">
            <v>22488.244843680004</v>
          </cell>
          <cell r="R324">
            <v>5714.2785268800008</v>
          </cell>
          <cell r="S324">
            <v>7279.0606811999996</v>
          </cell>
          <cell r="T324">
            <v>5886.8743256400021</v>
          </cell>
          <cell r="U324">
            <v>5072.5718612800001</v>
          </cell>
          <cell r="V324">
            <v>5737.0341905800033</v>
          </cell>
          <cell r="W324">
            <v>7801.5637206489155</v>
          </cell>
          <cell r="X324">
            <v>2848.61587317679</v>
          </cell>
          <cell r="Y324">
            <v>62828.244023085717</v>
          </cell>
        </row>
        <row r="325">
          <cell r="A325">
            <v>402305</v>
          </cell>
          <cell r="C325" t="str">
            <v>Zavarovalne premije za motorna vozila</v>
          </cell>
          <cell r="D325">
            <v>438453.71156018041</v>
          </cell>
          <cell r="G325">
            <v>88.307145299424619</v>
          </cell>
          <cell r="H325">
            <v>-18.909875758104121</v>
          </cell>
          <cell r="I325">
            <v>25903.111888500003</v>
          </cell>
          <cell r="J325">
            <v>19805.524654299996</v>
          </cell>
          <cell r="K325">
            <v>62348.154182160019</v>
          </cell>
          <cell r="N325">
            <v>42037.130803359985</v>
          </cell>
          <cell r="O325">
            <v>55848.006076940022</v>
          </cell>
          <cell r="P325">
            <v>58437.301288519986</v>
          </cell>
          <cell r="Q325">
            <v>264379.22889378003</v>
          </cell>
          <cell r="R325">
            <v>56293.153564339998</v>
          </cell>
          <cell r="S325">
            <v>45116.734716900006</v>
          </cell>
          <cell r="T325">
            <v>45003.969448899974</v>
          </cell>
          <cell r="U325">
            <v>26075.839785379994</v>
          </cell>
          <cell r="V325">
            <v>12527.757077220002</v>
          </cell>
          <cell r="W325">
            <v>17035.996626135031</v>
          </cell>
          <cell r="X325">
            <v>6220.4209492193913</v>
          </cell>
          <cell r="Y325">
            <v>472653.10106187436</v>
          </cell>
        </row>
        <row r="326">
          <cell r="A326">
            <v>402399</v>
          </cell>
          <cell r="C326" t="str">
            <v>Drugi prevozni stroški</v>
          </cell>
          <cell r="D326">
            <v>291910.36976374651</v>
          </cell>
          <cell r="G326">
            <v>92.276298506675204</v>
          </cell>
          <cell r="H326">
            <v>-15.265106972750047</v>
          </cell>
          <cell r="I326">
            <v>7972.8357493400008</v>
          </cell>
          <cell r="J326">
            <v>25233.430616240006</v>
          </cell>
          <cell r="K326">
            <v>13863.935640940004</v>
          </cell>
          <cell r="N326">
            <v>26348.617789339987</v>
          </cell>
          <cell r="O326">
            <v>21453.612147660002</v>
          </cell>
          <cell r="P326">
            <v>28624.029487900007</v>
          </cell>
          <cell r="Q326">
            <v>123496.46143142</v>
          </cell>
          <cell r="R326">
            <v>28969.878115640011</v>
          </cell>
          <cell r="S326">
            <v>31955.073387160002</v>
          </cell>
          <cell r="T326">
            <v>17183.418895720002</v>
          </cell>
          <cell r="U326">
            <v>29418.980310720002</v>
          </cell>
          <cell r="V326">
            <v>29287.153469420024</v>
          </cell>
          <cell r="W326">
            <v>39826.430590786629</v>
          </cell>
          <cell r="X326">
            <v>14541.982404452114</v>
          </cell>
          <cell r="Y326">
            <v>314679.37860531878</v>
          </cell>
        </row>
        <row r="327">
          <cell r="Q327" t="str">
            <v xml:space="preserve"> </v>
          </cell>
          <cell r="V327" t="str">
            <v xml:space="preserve"> </v>
          </cell>
        </row>
        <row r="328">
          <cell r="A328">
            <v>4024</v>
          </cell>
          <cell r="C328" t="str">
            <v>Izdatki za službena potovanja</v>
          </cell>
          <cell r="D328">
            <v>3015603.53039</v>
          </cell>
          <cell r="E328">
            <v>3712093</v>
          </cell>
          <cell r="F328">
            <v>-696489.46961000003</v>
          </cell>
          <cell r="G328">
            <v>95.303048973155086</v>
          </cell>
          <cell r="H328">
            <v>-12.485721787736381</v>
          </cell>
          <cell r="I328">
            <v>61096.712088719985</v>
          </cell>
          <cell r="J328">
            <v>152153.7851757</v>
          </cell>
          <cell r="K328">
            <v>297750.93470122013</v>
          </cell>
          <cell r="L328">
            <v>511001.43196564011</v>
          </cell>
          <cell r="N328">
            <v>261978.21426238</v>
          </cell>
          <cell r="O328">
            <v>326334.29642351996</v>
          </cell>
          <cell r="P328">
            <v>416735.44850938005</v>
          </cell>
          <cell r="Q328">
            <v>1516049.39116092</v>
          </cell>
          <cell r="R328">
            <v>352201.16875482001</v>
          </cell>
          <cell r="S328">
            <v>203808.06420589998</v>
          </cell>
          <cell r="T328">
            <v>238243.61290883992</v>
          </cell>
          <cell r="U328">
            <v>320706.54341572005</v>
          </cell>
          <cell r="V328">
            <v>324702.85731421999</v>
          </cell>
          <cell r="W328">
            <v>258720</v>
          </cell>
          <cell r="X328">
            <v>36388.968000000001</v>
          </cell>
          <cell r="Y328">
            <v>3250820.6057604202</v>
          </cell>
          <cell r="Z328" t="str">
            <v xml:space="preserve"> </v>
          </cell>
          <cell r="AA328">
            <v>107.8</v>
          </cell>
          <cell r="AB328">
            <v>0</v>
          </cell>
        </row>
        <row r="329">
          <cell r="C329" t="str">
            <v xml:space="preserve">                                 - dinamizirani sprejeti proračun</v>
          </cell>
          <cell r="D329">
            <v>1245625</v>
          </cell>
          <cell r="I329">
            <v>56683</v>
          </cell>
          <cell r="J329">
            <v>56683</v>
          </cell>
          <cell r="K329">
            <v>56683</v>
          </cell>
          <cell r="N329">
            <v>56683</v>
          </cell>
          <cell r="O329">
            <v>56683</v>
          </cell>
          <cell r="P329">
            <v>56683</v>
          </cell>
          <cell r="Q329">
            <v>340098</v>
          </cell>
          <cell r="R329">
            <v>56683</v>
          </cell>
          <cell r="S329">
            <v>56683</v>
          </cell>
          <cell r="T329">
            <v>56683</v>
          </cell>
          <cell r="U329">
            <v>56683</v>
          </cell>
          <cell r="V329">
            <v>418821</v>
          </cell>
          <cell r="W329">
            <v>455235</v>
          </cell>
          <cell r="X329">
            <v>166877</v>
          </cell>
          <cell r="Y329">
            <v>1607763</v>
          </cell>
        </row>
        <row r="330">
          <cell r="A330">
            <v>402400</v>
          </cell>
          <cell r="C330" t="str">
            <v>Dnevnice za službena potovanja v državi</v>
          </cell>
          <cell r="D330">
            <v>513847.21484374313</v>
          </cell>
          <cell r="G330">
            <v>104.63542979857775</v>
          </cell>
          <cell r="H330">
            <v>-3.9160424255484543</v>
          </cell>
          <cell r="I330">
            <v>2838.0576070000011</v>
          </cell>
          <cell r="J330">
            <v>29852.166805999994</v>
          </cell>
          <cell r="K330">
            <v>49012.427125200033</v>
          </cell>
          <cell r="N330">
            <v>48755.875155680013</v>
          </cell>
          <cell r="O330">
            <v>54231.363250679948</v>
          </cell>
          <cell r="P330">
            <v>69398.973567000037</v>
          </cell>
          <cell r="Q330">
            <v>254088.86351156005</v>
          </cell>
          <cell r="R330">
            <v>60830.954451960017</v>
          </cell>
          <cell r="S330">
            <v>30177.287294000012</v>
          </cell>
          <cell r="T330">
            <v>40334.154352799967</v>
          </cell>
          <cell r="U330">
            <v>50784.461344540054</v>
          </cell>
          <cell r="V330">
            <v>61665.950398360044</v>
          </cell>
          <cell r="W330">
            <v>49134.814577946789</v>
          </cell>
          <cell r="X330">
            <v>6910.811670388216</v>
          </cell>
          <cell r="Y330">
            <v>553927.29760155512</v>
          </cell>
        </row>
        <row r="331">
          <cell r="A331">
            <v>402401</v>
          </cell>
          <cell r="C331" t="str">
            <v>Hotelske in restavracijske storitve v državi</v>
          </cell>
          <cell r="D331">
            <v>104712.85814640873</v>
          </cell>
          <cell r="G331">
            <v>45.420686147092617</v>
          </cell>
          <cell r="H331">
            <v>-58.291380948491629</v>
          </cell>
          <cell r="I331">
            <v>1111.7996551199999</v>
          </cell>
          <cell r="J331">
            <v>7755.7123844199969</v>
          </cell>
          <cell r="K331">
            <v>8203.3969124800024</v>
          </cell>
          <cell r="N331">
            <v>6995.6872416200013</v>
          </cell>
          <cell r="O331">
            <v>7921.4451824200014</v>
          </cell>
          <cell r="P331">
            <v>15128.318078720002</v>
          </cell>
          <cell r="Q331">
            <v>47116.359454780002</v>
          </cell>
          <cell r="R331">
            <v>13492.762745000005</v>
          </cell>
          <cell r="S331">
            <v>5076.1542708799998</v>
          </cell>
          <cell r="T331">
            <v>6254.6396204600005</v>
          </cell>
          <cell r="U331">
            <v>16038.8196353</v>
          </cell>
          <cell r="V331">
            <v>13045.348676360003</v>
          </cell>
          <cell r="W331">
            <v>10394.403786480176</v>
          </cell>
          <cell r="X331">
            <v>1461.9728925684367</v>
          </cell>
          <cell r="Y331">
            <v>112880.46108182863</v>
          </cell>
        </row>
        <row r="332">
          <cell r="A332">
            <v>402402</v>
          </cell>
          <cell r="C332" t="str">
            <v>Stroški prevoza v državi</v>
          </cell>
          <cell r="D332">
            <v>181031.64315630033</v>
          </cell>
          <cell r="G332">
            <v>78.580783042800249</v>
          </cell>
          <cell r="H332">
            <v>-27.841337885399213</v>
          </cell>
          <cell r="I332">
            <v>3040.8712118400003</v>
          </cell>
          <cell r="J332">
            <v>10393.345611880002</v>
          </cell>
          <cell r="K332">
            <v>16702.944281100012</v>
          </cell>
          <cell r="N332">
            <v>20033.8178348</v>
          </cell>
          <cell r="O332">
            <v>25306.71049060001</v>
          </cell>
          <cell r="P332">
            <v>18896.4341566</v>
          </cell>
          <cell r="Q332">
            <v>94374.123586820031</v>
          </cell>
          <cell r="R332">
            <v>23936.201421439986</v>
          </cell>
          <cell r="S332">
            <v>9684.8042398800026</v>
          </cell>
          <cell r="T332">
            <v>9664.4593075800021</v>
          </cell>
          <cell r="U332">
            <v>20532.853464200009</v>
          </cell>
          <cell r="V332">
            <v>19362.183388240002</v>
          </cell>
          <cell r="W332">
            <v>15427.594717338123</v>
          </cell>
          <cell r="X332">
            <v>2169.8911969936066</v>
          </cell>
          <cell r="Y332">
            <v>195152.11132249178</v>
          </cell>
        </row>
        <row r="333">
          <cell r="A333">
            <v>402403</v>
          </cell>
          <cell r="C333" t="str">
            <v>Dnevnice za službena potovanja v tujini</v>
          </cell>
          <cell r="D333">
            <v>1159123.1108948914</v>
          </cell>
          <cell r="G333">
            <v>107.35951242316617</v>
          </cell>
          <cell r="H333">
            <v>-1.4145891430981123</v>
          </cell>
          <cell r="I333">
            <v>35686.076803299991</v>
          </cell>
          <cell r="J333">
            <v>60740.630136339998</v>
          </cell>
          <cell r="K333">
            <v>116286.94734888004</v>
          </cell>
          <cell r="N333">
            <v>92451.667834679974</v>
          </cell>
          <cell r="O333">
            <v>139546.18910078003</v>
          </cell>
          <cell r="P333">
            <v>176545.84332462001</v>
          </cell>
          <cell r="Q333">
            <v>621257.35454860015</v>
          </cell>
          <cell r="R333">
            <v>71849.829204999973</v>
          </cell>
          <cell r="S333">
            <v>82676.119980299962</v>
          </cell>
          <cell r="T333">
            <v>135157.53475223994</v>
          </cell>
          <cell r="U333">
            <v>141390.96370937998</v>
          </cell>
          <cell r="V333">
            <v>103309.33707710002</v>
          </cell>
          <cell r="W333">
            <v>82315.849973325108</v>
          </cell>
          <cell r="X333">
            <v>11577.724298748175</v>
          </cell>
          <cell r="Y333">
            <v>1249534.7135446933</v>
          </cell>
        </row>
        <row r="334">
          <cell r="A334">
            <v>402404</v>
          </cell>
          <cell r="C334" t="str">
            <v>Hotelske in restavracijske storitve v tujini</v>
          </cell>
          <cell r="D334">
            <v>223958.33892339378</v>
          </cell>
          <cell r="G334">
            <v>120.21662805164659</v>
          </cell>
          <cell r="H334">
            <v>10.391761296277863</v>
          </cell>
          <cell r="I334">
            <v>14301.022922339998</v>
          </cell>
          <cell r="J334">
            <v>4894.4013580000001</v>
          </cell>
          <cell r="K334">
            <v>12656.727962339999</v>
          </cell>
          <cell r="N334">
            <v>8069.7244597199997</v>
          </cell>
          <cell r="O334">
            <v>14817.450992959999</v>
          </cell>
          <cell r="P334">
            <v>24400.09207328</v>
          </cell>
          <cell r="Q334">
            <v>79139.41976864</v>
          </cell>
          <cell r="R334">
            <v>85205.24517735999</v>
          </cell>
          <cell r="S334">
            <v>14826.521673040004</v>
          </cell>
          <cell r="T334">
            <v>9651.9869338200024</v>
          </cell>
          <cell r="U334">
            <v>9101.1083009000013</v>
          </cell>
          <cell r="V334">
            <v>22789.958696120011</v>
          </cell>
          <cell r="W334">
            <v>18158.81191385485</v>
          </cell>
          <cell r="X334">
            <v>2554.0368956836846</v>
          </cell>
          <cell r="Y334">
            <v>241427.08935941852</v>
          </cell>
        </row>
        <row r="335">
          <cell r="A335">
            <v>402405</v>
          </cell>
          <cell r="C335" t="str">
            <v>Stroški prevoza v tujini</v>
          </cell>
          <cell r="D335">
            <v>773871.08229750022</v>
          </cell>
          <cell r="G335">
            <v>91.5910163534774</v>
          </cell>
          <cell r="H335">
            <v>-15.894383513794864</v>
          </cell>
          <cell r="I335">
            <v>3948.1286891200002</v>
          </cell>
          <cell r="J335">
            <v>37017.555556520005</v>
          </cell>
          <cell r="K335">
            <v>88172.66409952</v>
          </cell>
          <cell r="N335">
            <v>78585.208434040032</v>
          </cell>
          <cell r="O335">
            <v>76689.922238159983</v>
          </cell>
          <cell r="P335">
            <v>106508.57632029998</v>
          </cell>
          <cell r="Q335">
            <v>390922.05533766001</v>
          </cell>
          <cell r="R335">
            <v>85286.704754020058</v>
          </cell>
          <cell r="S335">
            <v>56836.958641539997</v>
          </cell>
          <cell r="T335">
            <v>33842.534478060013</v>
          </cell>
          <cell r="U335">
            <v>76070.18939520001</v>
          </cell>
          <cell r="V335">
            <v>100203.64480895991</v>
          </cell>
          <cell r="W335">
            <v>79841.265332280062</v>
          </cell>
          <cell r="X335">
            <v>11229.673968985189</v>
          </cell>
          <cell r="Y335">
            <v>834233.0267167053</v>
          </cell>
        </row>
        <row r="336">
          <cell r="A336">
            <v>402499</v>
          </cell>
          <cell r="C336" t="str">
            <v>Drugi izdatki za službena potovanja</v>
          </cell>
          <cell r="D336">
            <v>59059.282127762192</v>
          </cell>
          <cell r="G336">
            <v>58.275586918288525</v>
          </cell>
          <cell r="H336">
            <v>-46.487064354188689</v>
          </cell>
          <cell r="I336">
            <v>170.75520000000003</v>
          </cell>
          <cell r="J336">
            <v>1499.97332254</v>
          </cell>
          <cell r="K336">
            <v>6715.8269716999985</v>
          </cell>
          <cell r="N336">
            <v>7086.2333018400041</v>
          </cell>
          <cell r="O336">
            <v>7821.2151679200015</v>
          </cell>
          <cell r="P336">
            <v>5857.2109888600025</v>
          </cell>
          <cell r="Q336">
            <v>29151.214952860006</v>
          </cell>
          <cell r="R336">
            <v>11599.471000039995</v>
          </cell>
          <cell r="S336">
            <v>4530.2181062600002</v>
          </cell>
          <cell r="T336">
            <v>3338.3034638800013</v>
          </cell>
          <cell r="U336">
            <v>6788.1475661999984</v>
          </cell>
          <cell r="V336">
            <v>4326.4342690800004</v>
          </cell>
          <cell r="W336">
            <v>3447.2596987749325</v>
          </cell>
          <cell r="X336">
            <v>484.85707663269426</v>
          </cell>
          <cell r="Y336">
            <v>63665.906133727636</v>
          </cell>
        </row>
        <row r="337">
          <cell r="Q337" t="str">
            <v xml:space="preserve"> </v>
          </cell>
        </row>
        <row r="338">
          <cell r="A338">
            <v>4025</v>
          </cell>
          <cell r="C338" t="str">
            <v>Tekoče vzdrževanje</v>
          </cell>
          <cell r="D338">
            <v>23745712.80446</v>
          </cell>
          <cell r="E338">
            <v>23688949</v>
          </cell>
          <cell r="F338">
            <v>56763.804460000247</v>
          </cell>
          <cell r="G338">
            <v>114.70496922526277</v>
          </cell>
          <cell r="H338">
            <v>5.3305502527665425</v>
          </cell>
          <cell r="I338">
            <v>469611.06682797999</v>
          </cell>
          <cell r="J338">
            <v>484159.29121251998</v>
          </cell>
          <cell r="K338">
            <v>2730227.4818695812</v>
          </cell>
          <cell r="L338">
            <v>3683997.8399100811</v>
          </cell>
          <cell r="N338">
            <v>2506271.2222501803</v>
          </cell>
          <cell r="O338">
            <v>1606482.7044928204</v>
          </cell>
          <cell r="P338">
            <v>2053760.3267381203</v>
          </cell>
          <cell r="Q338">
            <v>9850512.0933912024</v>
          </cell>
          <cell r="R338">
            <v>2140457.3365159607</v>
          </cell>
          <cell r="S338">
            <v>2146638.9874514206</v>
          </cell>
          <cell r="T338">
            <v>2462169.58732206</v>
          </cell>
          <cell r="U338">
            <v>2151969.5079605798</v>
          </cell>
          <cell r="V338">
            <v>2210730.8905666596</v>
          </cell>
          <cell r="W338">
            <v>2587200</v>
          </cell>
          <cell r="X338">
            <v>2048200</v>
          </cell>
          <cell r="Y338">
            <v>25597878.403207883</v>
          </cell>
          <cell r="Z338" t="str">
            <v xml:space="preserve"> </v>
          </cell>
          <cell r="AA338">
            <v>107.8</v>
          </cell>
          <cell r="AB338">
            <v>0</v>
          </cell>
        </row>
        <row r="339">
          <cell r="C339" t="str">
            <v xml:space="preserve">                                 - dinamizirani sprejeti proračun</v>
          </cell>
          <cell r="D339">
            <v>9133517</v>
          </cell>
          <cell r="I339">
            <v>435672</v>
          </cell>
          <cell r="J339">
            <v>435672</v>
          </cell>
          <cell r="K339">
            <v>435672</v>
          </cell>
          <cell r="N339">
            <v>435672</v>
          </cell>
          <cell r="O339">
            <v>435672</v>
          </cell>
          <cell r="P339">
            <v>435672</v>
          </cell>
          <cell r="Q339">
            <v>2614032</v>
          </cell>
          <cell r="R339">
            <v>435672</v>
          </cell>
          <cell r="S339">
            <v>435672</v>
          </cell>
          <cell r="T339">
            <v>435672</v>
          </cell>
          <cell r="U339">
            <v>435672</v>
          </cell>
          <cell r="V339">
            <v>2298620</v>
          </cell>
          <cell r="W339">
            <v>2659973</v>
          </cell>
          <cell r="X339">
            <v>1681152</v>
          </cell>
          <cell r="Y339">
            <v>10996465</v>
          </cell>
        </row>
        <row r="340">
          <cell r="A340">
            <v>402500</v>
          </cell>
          <cell r="C340" t="str">
            <v>Tekoče vzdrževanje poslovnih objektov</v>
          </cell>
          <cell r="D340">
            <v>2122352.4594596573</v>
          </cell>
          <cell r="G340">
            <v>192.89748308863804</v>
          </cell>
          <cell r="H340">
            <v>77.132675012523435</v>
          </cell>
          <cell r="I340">
            <v>37556.084093219994</v>
          </cell>
          <cell r="J340">
            <v>24709.0895513</v>
          </cell>
          <cell r="K340">
            <v>61322.268971040023</v>
          </cell>
          <cell r="N340">
            <v>96703.838759219987</v>
          </cell>
          <cell r="O340">
            <v>90177.137487360043</v>
          </cell>
          <cell r="P340">
            <v>98433.96466134004</v>
          </cell>
          <cell r="Q340">
            <v>408902.38352348009</v>
          </cell>
          <cell r="R340">
            <v>67518.629744720034</v>
          </cell>
          <cell r="S340">
            <v>219023.26358681999</v>
          </cell>
          <cell r="T340">
            <v>900130.3645364804</v>
          </cell>
          <cell r="U340">
            <v>202706.57138424</v>
          </cell>
          <cell r="V340">
            <v>158104.83968663999</v>
          </cell>
          <cell r="W340">
            <v>185028.780745189</v>
          </cell>
          <cell r="X340">
            <v>146481.1180899413</v>
          </cell>
          <cell r="Y340">
            <v>2287895.9512975109</v>
          </cell>
        </row>
        <row r="341">
          <cell r="A341">
            <v>402501</v>
          </cell>
          <cell r="C341" t="str">
            <v>Tekoče vzdrževanje stanovanjskih objektov</v>
          </cell>
          <cell r="D341">
            <v>22261.579219808722</v>
          </cell>
          <cell r="G341">
            <v>19.575918032902472</v>
          </cell>
          <cell r="H341">
            <v>-82.023950383009662</v>
          </cell>
          <cell r="I341">
            <v>0</v>
          </cell>
          <cell r="J341">
            <v>5178.8220961400002</v>
          </cell>
          <cell r="K341">
            <v>801.70482700000002</v>
          </cell>
          <cell r="N341">
            <v>1748.6150574200005</v>
          </cell>
          <cell r="O341">
            <v>2259.47730624</v>
          </cell>
          <cell r="P341">
            <v>5027.0820399799995</v>
          </cell>
          <cell r="Q341">
            <v>15015.701326779999</v>
          </cell>
          <cell r="R341">
            <v>2374.0836473199997</v>
          </cell>
          <cell r="S341">
            <v>1128.2779954600001</v>
          </cell>
          <cell r="T341">
            <v>659.35872156000005</v>
          </cell>
          <cell r="U341">
            <v>1866.3750336000003</v>
          </cell>
          <cell r="V341">
            <v>953.9562755799999</v>
          </cell>
          <cell r="W341">
            <v>1116.4071062253772</v>
          </cell>
          <cell r="X341">
            <v>883.82229242842357</v>
          </cell>
          <cell r="Y341">
            <v>23997.982398953802</v>
          </cell>
        </row>
        <row r="342">
          <cell r="A342">
            <v>402502</v>
          </cell>
          <cell r="C342" t="str">
            <v>Tekoče vzdrževanje počitniških objektov</v>
          </cell>
          <cell r="D342">
            <v>3240.8156203764493</v>
          </cell>
          <cell r="G342">
            <v>15.416931754910273</v>
          </cell>
          <cell r="H342">
            <v>-85.843037874278906</v>
          </cell>
          <cell r="I342">
            <v>0</v>
          </cell>
          <cell r="J342">
            <v>66.139612</v>
          </cell>
          <cell r="K342">
            <v>656.23390140000004</v>
          </cell>
          <cell r="N342">
            <v>50.876102200000005</v>
          </cell>
          <cell r="O342">
            <v>245.82359494000002</v>
          </cell>
          <cell r="P342">
            <v>31.807468000000004</v>
          </cell>
          <cell r="Q342">
            <v>1050.8806785400002</v>
          </cell>
          <cell r="R342">
            <v>27.855153479999998</v>
          </cell>
          <cell r="S342">
            <v>291.03071074000007</v>
          </cell>
          <cell r="T342">
            <v>1283.2211561399999</v>
          </cell>
          <cell r="U342">
            <v>204.54804216000002</v>
          </cell>
          <cell r="V342">
            <v>205.39560888</v>
          </cell>
          <cell r="W342">
            <v>240.37277515859307</v>
          </cell>
          <cell r="X342">
            <v>190.29511366721948</v>
          </cell>
          <cell r="Y342">
            <v>3493.599238765813</v>
          </cell>
        </row>
        <row r="343">
          <cell r="A343">
            <v>402503</v>
          </cell>
          <cell r="C343" t="str">
            <v>Tekoče vzdrževanje drugih objektov</v>
          </cell>
          <cell r="D343">
            <v>15211342.224796701</v>
          </cell>
          <cell r="G343">
            <v>111.06377801739642</v>
          </cell>
          <cell r="H343">
            <v>1.986940328187714</v>
          </cell>
          <cell r="I343">
            <v>333606.36256640003</v>
          </cell>
          <cell r="J343">
            <v>192449.1357866</v>
          </cell>
          <cell r="K343">
            <v>2047727.8710026604</v>
          </cell>
          <cell r="N343">
            <v>1980710.4329089001</v>
          </cell>
          <cell r="O343">
            <v>1076299.0911211001</v>
          </cell>
          <cell r="P343">
            <v>1235903.7605945801</v>
          </cell>
          <cell r="Q343">
            <v>6866696.6539802402</v>
          </cell>
          <cell r="R343">
            <v>1500966.2249505003</v>
          </cell>
          <cell r="S343">
            <v>1327560.7473112601</v>
          </cell>
          <cell r="T343">
            <v>1176442.7377056198</v>
          </cell>
          <cell r="U343">
            <v>1238555.7553476801</v>
          </cell>
          <cell r="V343">
            <v>1384539.7535169201</v>
          </cell>
          <cell r="W343">
            <v>1620315.3742429537</v>
          </cell>
          <cell r="X343">
            <v>1282749.6712756718</v>
          </cell>
          <cell r="Y343">
            <v>16397826.918330846</v>
          </cell>
        </row>
        <row r="344">
          <cell r="A344">
            <v>402504</v>
          </cell>
          <cell r="C344" t="str">
            <v>Zavarovalne premije za objekte</v>
          </cell>
          <cell r="D344">
            <v>297460.85815577442</v>
          </cell>
          <cell r="G344">
            <v>101.06588906322138</v>
          </cell>
          <cell r="H344">
            <v>-7.1938576095304256</v>
          </cell>
          <cell r="I344">
            <v>809.98277822000011</v>
          </cell>
          <cell r="J344">
            <v>5347.7463131399982</v>
          </cell>
          <cell r="K344">
            <v>12953.279412920005</v>
          </cell>
          <cell r="N344">
            <v>62538.317607920013</v>
          </cell>
          <cell r="O344">
            <v>31272.509475900002</v>
          </cell>
          <cell r="P344">
            <v>26858.573386259999</v>
          </cell>
          <cell r="Q344">
            <v>139780.40897436001</v>
          </cell>
          <cell r="R344">
            <v>2585.0892220999995</v>
          </cell>
          <cell r="S344">
            <v>30727.830345520008</v>
          </cell>
          <cell r="T344">
            <v>28951.726633060007</v>
          </cell>
          <cell r="U344">
            <v>56460.381300400004</v>
          </cell>
          <cell r="V344">
            <v>20071.660485799992</v>
          </cell>
          <cell r="W344">
            <v>23489.697561312438</v>
          </cell>
          <cell r="X344">
            <v>18596.010569372345</v>
          </cell>
          <cell r="Y344">
            <v>320662.80509192473</v>
          </cell>
        </row>
        <row r="345">
          <cell r="A345">
            <v>402510</v>
          </cell>
          <cell r="C345" t="str">
            <v>Tekoče vzdrževanje komunikac.opreme in računaln.</v>
          </cell>
          <cell r="D345">
            <v>3278838.0251514511</v>
          </cell>
          <cell r="G345">
            <v>134.38605588630389</v>
          </cell>
          <cell r="H345">
            <v>23.403173449314863</v>
          </cell>
          <cell r="I345">
            <v>34364.83638742</v>
          </cell>
          <cell r="J345">
            <v>184266.34705402004</v>
          </cell>
          <cell r="K345">
            <v>437994.03382350021</v>
          </cell>
          <cell r="N345">
            <v>229599.71951839991</v>
          </cell>
          <cell r="O345">
            <v>240654.99341576011</v>
          </cell>
          <cell r="P345">
            <v>386809.90321358031</v>
          </cell>
          <cell r="Q345">
            <v>1513689.8334126805</v>
          </cell>
          <cell r="R345">
            <v>311418.07697923988</v>
          </cell>
          <cell r="S345">
            <v>289196.74449358025</v>
          </cell>
          <cell r="T345">
            <v>200360.68520929999</v>
          </cell>
          <cell r="U345">
            <v>316666.30341037986</v>
          </cell>
          <cell r="V345">
            <v>291676.4834383399</v>
          </cell>
          <cell r="W345">
            <v>341346.56604822929</v>
          </cell>
          <cell r="X345">
            <v>270232.69812151481</v>
          </cell>
          <cell r="Y345">
            <v>3534587.391113264</v>
          </cell>
        </row>
        <row r="346">
          <cell r="A346">
            <v>402511</v>
          </cell>
          <cell r="C346" t="str">
            <v>Tekoče vzdrževanje druge opreme</v>
          </cell>
          <cell r="D346">
            <v>2453127.0377015816</v>
          </cell>
          <cell r="G346">
            <v>115.62525597109779</v>
          </cell>
          <cell r="H346">
            <v>6.1756253178124609</v>
          </cell>
          <cell r="I346">
            <v>50123.192503999999</v>
          </cell>
          <cell r="J346">
            <v>64124.083625139967</v>
          </cell>
          <cell r="K346">
            <v>112846.94929969993</v>
          </cell>
          <cell r="N346">
            <v>120707.97860814007</v>
          </cell>
          <cell r="O346">
            <v>125430.04645556016</v>
          </cell>
          <cell r="P346">
            <v>196554.41498153991</v>
          </cell>
          <cell r="Q346">
            <v>669786.66547408013</v>
          </cell>
          <cell r="R346">
            <v>203200.90572627998</v>
          </cell>
          <cell r="S346">
            <v>270660.58448044019</v>
          </cell>
          <cell r="T346">
            <v>108931.05401794001</v>
          </cell>
          <cell r="U346">
            <v>325544.23802823998</v>
          </cell>
          <cell r="V346">
            <v>344341.55490350001</v>
          </cell>
          <cell r="W346">
            <v>402980.06177404191</v>
          </cell>
          <cell r="X346">
            <v>319025.88223778317</v>
          </cell>
          <cell r="Y346">
            <v>2644470.9466423052</v>
          </cell>
        </row>
        <row r="347">
          <cell r="A347">
            <v>402512</v>
          </cell>
          <cell r="C347" t="str">
            <v>Zavarovalne premije za opremo</v>
          </cell>
          <cell r="D347">
            <v>170067.14000269084</v>
          </cell>
          <cell r="G347">
            <v>271.0095578678762</v>
          </cell>
          <cell r="H347">
            <v>148.86093468124534</v>
          </cell>
          <cell r="I347">
            <v>788.82045242000004</v>
          </cell>
          <cell r="J347">
            <v>1482.9317271999998</v>
          </cell>
          <cell r="K347">
            <v>46777.374927360019</v>
          </cell>
          <cell r="N347">
            <v>3737.1882039800003</v>
          </cell>
          <cell r="O347">
            <v>1514.0783488600005</v>
          </cell>
          <cell r="P347">
            <v>82021.857126440009</v>
          </cell>
          <cell r="Q347">
            <v>136322.25078626003</v>
          </cell>
          <cell r="R347">
            <v>2455.5570870600009</v>
          </cell>
          <cell r="S347">
            <v>1178.4155706400004</v>
          </cell>
          <cell r="T347">
            <v>40206.565323539995</v>
          </cell>
          <cell r="U347">
            <v>-187.55484902000006</v>
          </cell>
          <cell r="V347">
            <v>1084.0779796000002</v>
          </cell>
          <cell r="W347">
            <v>1268.687455713891</v>
          </cell>
          <cell r="X347">
            <v>1004.3775691068303</v>
          </cell>
          <cell r="Y347">
            <v>183332.37692290076</v>
          </cell>
        </row>
        <row r="348">
          <cell r="A348">
            <v>402599</v>
          </cell>
          <cell r="C348" t="str">
            <v>Drugi izdatki za tekoče vzdrževanje in zavarovanje</v>
          </cell>
          <cell r="D348">
            <v>187022.66435195773</v>
          </cell>
          <cell r="G348">
            <v>21.951961006640353</v>
          </cell>
          <cell r="H348">
            <v>-79.842092739540533</v>
          </cell>
          <cell r="I348">
            <v>12361.788046300002</v>
          </cell>
          <cell r="J348">
            <v>6534.9954469800014</v>
          </cell>
          <cell r="K348">
            <v>9147.7657039999995</v>
          </cell>
          <cell r="N348">
            <v>10474.255484000001</v>
          </cell>
          <cell r="O348">
            <v>38629.547287099987</v>
          </cell>
          <cell r="P348">
            <v>22118.963266399995</v>
          </cell>
          <cell r="Q348">
            <v>99267.315234779977</v>
          </cell>
          <cell r="R348">
            <v>49910.914005260027</v>
          </cell>
          <cell r="S348">
            <v>6872.0929569599966</v>
          </cell>
          <cell r="T348">
            <v>5203.8740184200005</v>
          </cell>
          <cell r="U348">
            <v>10152.8902629</v>
          </cell>
          <cell r="V348">
            <v>9753.1686714000025</v>
          </cell>
          <cell r="W348">
            <v>11414.052291176065</v>
          </cell>
          <cell r="X348">
            <v>9036.1247305143843</v>
          </cell>
          <cell r="Y348">
            <v>201610.43217141047</v>
          </cell>
        </row>
        <row r="349">
          <cell r="Q349" t="str">
            <v xml:space="preserve"> </v>
          </cell>
        </row>
        <row r="350">
          <cell r="A350">
            <v>4026</v>
          </cell>
          <cell r="C350" t="str">
            <v xml:space="preserve">Najemnine in zakupnine </v>
          </cell>
          <cell r="D350">
            <v>9238795.5853899997</v>
          </cell>
          <cell r="E350">
            <v>8945725</v>
          </cell>
          <cell r="F350">
            <v>293070.58538999967</v>
          </cell>
          <cell r="G350">
            <v>121.7636811085985</v>
          </cell>
          <cell r="H350">
            <v>11.812379346738751</v>
          </cell>
          <cell r="I350">
            <v>258728.91388497996</v>
          </cell>
          <cell r="J350">
            <v>513917.37404854002</v>
          </cell>
          <cell r="K350">
            <v>1078284.5787945003</v>
          </cell>
          <cell r="L350">
            <v>1850930.8667280204</v>
          </cell>
          <cell r="N350">
            <v>734254.61163054034</v>
          </cell>
          <cell r="O350">
            <v>889230.30259910005</v>
          </cell>
          <cell r="P350">
            <v>911543.73455376015</v>
          </cell>
          <cell r="Q350">
            <v>4385959.5155114206</v>
          </cell>
          <cell r="R350">
            <v>665380.38027384016</v>
          </cell>
          <cell r="S350">
            <v>793153.25708696013</v>
          </cell>
          <cell r="T350">
            <v>747620.66466010001</v>
          </cell>
          <cell r="U350">
            <v>777055.02322293981</v>
          </cell>
          <cell r="V350">
            <v>865452.80029516015</v>
          </cell>
          <cell r="W350">
            <v>1185800</v>
          </cell>
          <cell r="X350">
            <v>539000</v>
          </cell>
          <cell r="Y350">
            <v>9959421.6410504226</v>
          </cell>
          <cell r="Z350" t="str">
            <v xml:space="preserve"> </v>
          </cell>
          <cell r="AA350">
            <v>107.8</v>
          </cell>
          <cell r="AB350">
            <v>0</v>
          </cell>
        </row>
        <row r="351">
          <cell r="C351" t="str">
            <v xml:space="preserve">                                 - dinamizirani sprejeti proračun</v>
          </cell>
          <cell r="D351">
            <v>4225678</v>
          </cell>
          <cell r="I351">
            <v>232344</v>
          </cell>
          <cell r="J351">
            <v>232344</v>
          </cell>
          <cell r="K351">
            <v>232344</v>
          </cell>
          <cell r="N351">
            <v>232344</v>
          </cell>
          <cell r="O351">
            <v>232344</v>
          </cell>
          <cell r="P351">
            <v>232344</v>
          </cell>
          <cell r="Q351">
            <v>1394064</v>
          </cell>
          <cell r="R351">
            <v>232344</v>
          </cell>
          <cell r="S351">
            <v>232344</v>
          </cell>
          <cell r="T351">
            <v>232344</v>
          </cell>
          <cell r="U351">
            <v>232344</v>
          </cell>
          <cell r="V351">
            <v>937292</v>
          </cell>
          <cell r="W351">
            <v>1200677</v>
          </cell>
          <cell r="X351">
            <v>469217</v>
          </cell>
          <cell r="Y351">
            <v>4930626</v>
          </cell>
        </row>
        <row r="352">
          <cell r="A352">
            <v>402600</v>
          </cell>
          <cell r="C352" t="str">
            <v>Najemnine in zakupnine za poslovne objekte</v>
          </cell>
          <cell r="D352">
            <v>6353331.6473119389</v>
          </cell>
          <cell r="G352">
            <v>129.00824903453224</v>
          </cell>
          <cell r="H352">
            <v>18.464875146494236</v>
          </cell>
          <cell r="I352">
            <v>170040.67994297994</v>
          </cell>
          <cell r="J352">
            <v>328553.26881762</v>
          </cell>
          <cell r="K352">
            <v>644583.70900154032</v>
          </cell>
          <cell r="N352">
            <v>505788.06739692041</v>
          </cell>
          <cell r="O352">
            <v>580696.10556804005</v>
          </cell>
          <cell r="P352">
            <v>624215.22828742012</v>
          </cell>
          <cell r="Q352">
            <v>2853877.0590145211</v>
          </cell>
          <cell r="R352">
            <v>446075.13713378028</v>
          </cell>
          <cell r="S352">
            <v>553786.16494278004</v>
          </cell>
          <cell r="T352">
            <v>487655.58639952017</v>
          </cell>
          <cell r="U352">
            <v>537178.62224949978</v>
          </cell>
          <cell r="V352">
            <v>658321.09095676034</v>
          </cell>
          <cell r="W352">
            <v>901998.52538496885</v>
          </cell>
          <cell r="X352">
            <v>409999.32972044032</v>
          </cell>
          <cell r="Y352">
            <v>6848891.5158022717</v>
          </cell>
        </row>
        <row r="353">
          <cell r="A353">
            <v>402601</v>
          </cell>
          <cell r="C353" t="str">
            <v>Najemnine in zakupnine za stanovanjske objekte</v>
          </cell>
          <cell r="D353">
            <v>424836.08471358824</v>
          </cell>
          <cell r="G353">
            <v>92.428732442711691</v>
          </cell>
          <cell r="H353">
            <v>-15.12513090660083</v>
          </cell>
          <cell r="I353">
            <v>31985.994264840003</v>
          </cell>
          <cell r="J353">
            <v>37057.7323578</v>
          </cell>
          <cell r="K353">
            <v>26510.499928220008</v>
          </cell>
          <cell r="N353">
            <v>30585.743477520005</v>
          </cell>
          <cell r="O353">
            <v>54484.028566659996</v>
          </cell>
          <cell r="P353">
            <v>41016.763098080002</v>
          </cell>
          <cell r="Q353">
            <v>221640.76169312</v>
          </cell>
          <cell r="R353">
            <v>41139.650139279998</v>
          </cell>
          <cell r="S353">
            <v>17717.246145059999</v>
          </cell>
          <cell r="T353">
            <v>43907.871920220001</v>
          </cell>
          <cell r="U353">
            <v>54011.74464994001</v>
          </cell>
          <cell r="V353">
            <v>26581.183277880005</v>
          </cell>
          <cell r="W353">
            <v>36420.203528326805</v>
          </cell>
          <cell r="X353">
            <v>16554.637967421277</v>
          </cell>
          <cell r="Y353">
            <v>457973.29932124814</v>
          </cell>
        </row>
        <row r="354">
          <cell r="A354">
            <v>402602</v>
          </cell>
          <cell r="C354" t="str">
            <v>Najemnine in zakupnine za garaže in parkirne prost.</v>
          </cell>
          <cell r="D354">
            <v>143245.47826051884</v>
          </cell>
          <cell r="G354">
            <v>137.90104423261516</v>
          </cell>
          <cell r="H354">
            <v>26.630894612135123</v>
          </cell>
          <cell r="I354">
            <v>3528.8420228600003</v>
          </cell>
          <cell r="J354">
            <v>7673.9568428600005</v>
          </cell>
          <cell r="K354">
            <v>24250.590354760006</v>
          </cell>
          <cell r="N354">
            <v>17025.196372800001</v>
          </cell>
          <cell r="O354">
            <v>14682.763711</v>
          </cell>
          <cell r="P354">
            <v>12054.855541959994</v>
          </cell>
          <cell r="Q354">
            <v>79216.204846239998</v>
          </cell>
          <cell r="R354">
            <v>10225.349445080003</v>
          </cell>
          <cell r="S354">
            <v>11977.709291240008</v>
          </cell>
          <cell r="T354">
            <v>11450.25718298</v>
          </cell>
          <cell r="U354">
            <v>9714.6455760200042</v>
          </cell>
          <cell r="V354">
            <v>10636.499216419999</v>
          </cell>
          <cell r="W354">
            <v>14573.597504715784</v>
          </cell>
          <cell r="X354">
            <v>6624.3625021435391</v>
          </cell>
          <cell r="Y354">
            <v>154418.62556483934</v>
          </cell>
        </row>
        <row r="355">
          <cell r="A355">
            <v>402603</v>
          </cell>
          <cell r="C355" t="str">
            <v>Najemnine in zakupnine za druge objekte</v>
          </cell>
          <cell r="D355">
            <v>593266.21038119053</v>
          </cell>
          <cell r="G355">
            <v>704.70434611451526</v>
          </cell>
          <cell r="H355">
            <v>547.11142893894873</v>
          </cell>
          <cell r="I355">
            <v>46544.854510000005</v>
          </cell>
          <cell r="J355">
            <v>53126.051376859999</v>
          </cell>
          <cell r="K355">
            <v>48526.88713950001</v>
          </cell>
          <cell r="N355">
            <v>30021.909677760003</v>
          </cell>
          <cell r="O355">
            <v>49995.180715480012</v>
          </cell>
          <cell r="P355">
            <v>66617.057477739989</v>
          </cell>
          <cell r="Q355">
            <v>294831.94089734001</v>
          </cell>
          <cell r="R355">
            <v>69109.387214560003</v>
          </cell>
          <cell r="S355">
            <v>37925.122894120002</v>
          </cell>
          <cell r="T355">
            <v>66859.923762940001</v>
          </cell>
          <cell r="U355">
            <v>64502.587071999995</v>
          </cell>
          <cell r="V355">
            <v>35520.868581660005</v>
          </cell>
          <cell r="W355">
            <v>48668.911753208609</v>
          </cell>
          <cell r="X355">
            <v>22122.232615094825</v>
          </cell>
          <cell r="Y355">
            <v>639540.97479092341</v>
          </cell>
        </row>
        <row r="356">
          <cell r="A356">
            <v>402604</v>
          </cell>
          <cell r="C356" t="str">
            <v>Najem računalniške in programske opreme</v>
          </cell>
          <cell r="D356">
            <v>384431.54014527862</v>
          </cell>
          <cell r="G356">
            <v>77.993049827812541</v>
          </cell>
          <cell r="H356">
            <v>-28.381037807334678</v>
          </cell>
          <cell r="I356">
            <v>203.10738140000001</v>
          </cell>
          <cell r="J356">
            <v>46190.271462719997</v>
          </cell>
          <cell r="K356">
            <v>14055.50721498</v>
          </cell>
          <cell r="N356">
            <v>4948.9331630200004</v>
          </cell>
          <cell r="O356">
            <v>51494.048527459992</v>
          </cell>
          <cell r="P356">
            <v>9869.0999822799986</v>
          </cell>
          <cell r="Q356">
            <v>126760.96773185999</v>
          </cell>
          <cell r="R356">
            <v>5835.0316024000003</v>
          </cell>
          <cell r="S356">
            <v>42780.93388954</v>
          </cell>
          <cell r="T356">
            <v>66449.572326060006</v>
          </cell>
          <cell r="U356">
            <v>1374.05101064</v>
          </cell>
          <cell r="V356">
            <v>57206.742038599987</v>
          </cell>
          <cell r="W356">
            <v>78381.807403288389</v>
          </cell>
          <cell r="X356">
            <v>35628.094274221992</v>
          </cell>
          <cell r="Y356">
            <v>414417.20027661033</v>
          </cell>
        </row>
        <row r="357">
          <cell r="A357">
            <v>402605</v>
          </cell>
          <cell r="C357" t="str">
            <v>Nadomestilo za uporabo stavbnega zemljišča</v>
          </cell>
          <cell r="D357">
            <v>128369.95945165858</v>
          </cell>
          <cell r="G357">
            <v>133.75955866982636</v>
          </cell>
          <cell r="H357">
            <v>22.827877566415381</v>
          </cell>
          <cell r="I357">
            <v>192.09056636000003</v>
          </cell>
          <cell r="J357">
            <v>3624.7415065400014</v>
          </cell>
          <cell r="K357">
            <v>10732.863404340003</v>
          </cell>
          <cell r="N357">
            <v>10694.422991560003</v>
          </cell>
          <cell r="O357">
            <v>12081.454642179997</v>
          </cell>
          <cell r="P357">
            <v>11213.022348220002</v>
          </cell>
          <cell r="Q357">
            <v>48538.595459200005</v>
          </cell>
          <cell r="R357">
            <v>7754.1391727799992</v>
          </cell>
          <cell r="S357">
            <v>16827.274214520003</v>
          </cell>
          <cell r="T357">
            <v>4937.7964743799994</v>
          </cell>
          <cell r="U357">
            <v>8955.3956230200038</v>
          </cell>
          <cell r="V357">
            <v>17163.566986720001</v>
          </cell>
          <cell r="W357">
            <v>23516.658246309209</v>
          </cell>
          <cell r="X357">
            <v>10689.390111958734</v>
          </cell>
          <cell r="Y357">
            <v>138382.81628888796</v>
          </cell>
        </row>
        <row r="358">
          <cell r="A358">
            <v>402606</v>
          </cell>
          <cell r="C358" t="str">
            <v>Druga nadomestila za uporabo zemljišča</v>
          </cell>
          <cell r="D358">
            <v>12262.093537774612</v>
          </cell>
          <cell r="G358">
            <v>96.108791991438608</v>
          </cell>
          <cell r="H358">
            <v>-11.745829208963627</v>
          </cell>
          <cell r="I358">
            <v>10.786058360000002</v>
          </cell>
          <cell r="J358">
            <v>230.48017300000001</v>
          </cell>
          <cell r="K358">
            <v>3750.8513149800006</v>
          </cell>
          <cell r="N358">
            <v>1285.5833236400001</v>
          </cell>
          <cell r="O358">
            <v>2431.00450516</v>
          </cell>
          <cell r="P358">
            <v>-539.42524944000002</v>
          </cell>
          <cell r="Q358">
            <v>7169.280125700001</v>
          </cell>
          <cell r="R358">
            <v>-1894.2706228600002</v>
          </cell>
          <cell r="S358">
            <v>6936.8594664600005</v>
          </cell>
          <cell r="T358">
            <v>200.96830600000001</v>
          </cell>
          <cell r="U358">
            <v>205.3529632</v>
          </cell>
          <cell r="V358">
            <v>200.587233</v>
          </cell>
          <cell r="W358">
            <v>274.83456152695999</v>
          </cell>
          <cell r="X358">
            <v>124.9248006940727</v>
          </cell>
          <cell r="Y358">
            <v>13218.536833721035</v>
          </cell>
        </row>
        <row r="359">
          <cell r="A359">
            <v>402699</v>
          </cell>
          <cell r="C359" t="str">
            <v>Druge najemnine, zakupnine in licenčnine</v>
          </cell>
          <cell r="D359">
            <v>1199052.5715880524</v>
          </cell>
          <cell r="G359">
            <v>84.834650280014955</v>
          </cell>
          <cell r="H359">
            <v>-22.098576418719048</v>
          </cell>
          <cell r="I359">
            <v>6222.5591381800004</v>
          </cell>
          <cell r="J359">
            <v>37460.871511139994</v>
          </cell>
          <cell r="K359">
            <v>305873.67043617996</v>
          </cell>
          <cell r="N359">
            <v>133904.75522732001</v>
          </cell>
          <cell r="O359">
            <v>123365.71636311998</v>
          </cell>
          <cell r="P359">
            <v>147097.13306749999</v>
          </cell>
          <cell r="Q359">
            <v>753924.70574343996</v>
          </cell>
          <cell r="R359">
            <v>87135.956188819953</v>
          </cell>
          <cell r="S359">
            <v>105201.94624323999</v>
          </cell>
          <cell r="T359">
            <v>66158.68828799999</v>
          </cell>
          <cell r="U359">
            <v>101112.62407862004</v>
          </cell>
          <cell r="V359">
            <v>59822.262004119977</v>
          </cell>
          <cell r="W359">
            <v>81965.461617655543</v>
          </cell>
          <cell r="X359">
            <v>37257.028008025249</v>
          </cell>
          <cell r="Y359">
            <v>1292578.6721719208</v>
          </cell>
        </row>
        <row r="360">
          <cell r="Q360" t="str">
            <v xml:space="preserve"> </v>
          </cell>
          <cell r="V360" t="str">
            <v xml:space="preserve"> </v>
          </cell>
          <cell r="W360" t="str">
            <v xml:space="preserve"> </v>
          </cell>
          <cell r="X360" t="str">
            <v xml:space="preserve"> </v>
          </cell>
        </row>
        <row r="361">
          <cell r="A361">
            <v>4027</v>
          </cell>
          <cell r="C361" t="str">
            <v xml:space="preserve">Kazni in odškodnine </v>
          </cell>
          <cell r="D361">
            <v>2622162.7418900002</v>
          </cell>
          <cell r="E361">
            <v>3214946</v>
          </cell>
          <cell r="F361">
            <v>-592783.25810999982</v>
          </cell>
          <cell r="G361">
            <v>143.06548614034955</v>
          </cell>
          <cell r="H361">
            <v>31.373265509962835</v>
          </cell>
          <cell r="I361">
            <v>0</v>
          </cell>
          <cell r="J361">
            <v>1153649.6496725201</v>
          </cell>
          <cell r="K361">
            <v>208934.43307506002</v>
          </cell>
          <cell r="L361">
            <v>1362584.08274758</v>
          </cell>
          <cell r="N361">
            <v>190316.84977073999</v>
          </cell>
          <cell r="O361">
            <v>470583.65202156</v>
          </cell>
          <cell r="P361">
            <v>226165.6523665</v>
          </cell>
          <cell r="Q361">
            <v>2249650.2369063799</v>
          </cell>
          <cell r="R361">
            <v>99129.424568020011</v>
          </cell>
          <cell r="S361">
            <v>113823.42122228</v>
          </cell>
          <cell r="T361">
            <v>79183.540120300007</v>
          </cell>
          <cell r="U361">
            <v>64252.350716400004</v>
          </cell>
          <cell r="V361">
            <v>112852.46222404001</v>
          </cell>
          <cell r="W361">
            <v>53900</v>
          </cell>
          <cell r="X361">
            <v>53900</v>
          </cell>
          <cell r="Y361">
            <v>2826691.4357574196</v>
          </cell>
          <cell r="Z361" t="str">
            <v xml:space="preserve"> </v>
          </cell>
          <cell r="AA361">
            <v>107.8</v>
          </cell>
          <cell r="AB361">
            <v>0</v>
          </cell>
        </row>
        <row r="362">
          <cell r="C362" t="str">
            <v xml:space="preserve">                                 - dinamizirani sprejeti proračun</v>
          </cell>
          <cell r="D362">
            <v>301278</v>
          </cell>
          <cell r="I362">
            <v>0</v>
          </cell>
          <cell r="J362">
            <v>0</v>
          </cell>
          <cell r="K362">
            <v>0</v>
          </cell>
          <cell r="N362">
            <v>0</v>
          </cell>
          <cell r="O362">
            <v>0</v>
          </cell>
          <cell r="P362">
            <v>0</v>
          </cell>
          <cell r="Q362">
            <v>0</v>
          </cell>
          <cell r="R362">
            <v>0</v>
          </cell>
          <cell r="S362">
            <v>0</v>
          </cell>
          <cell r="T362">
            <v>0</v>
          </cell>
          <cell r="U362">
            <v>0</v>
          </cell>
          <cell r="V362">
            <v>202406</v>
          </cell>
          <cell r="W362">
            <v>200769</v>
          </cell>
          <cell r="X362">
            <v>100509</v>
          </cell>
          <cell r="Y362">
            <v>503684</v>
          </cell>
        </row>
        <row r="363">
          <cell r="A363">
            <v>402700</v>
          </cell>
          <cell r="C363" t="str">
            <v>Kazni</v>
          </cell>
          <cell r="D363">
            <v>335873.13422861078</v>
          </cell>
          <cell r="G363" t="str">
            <v>…</v>
          </cell>
          <cell r="H363" t="str">
            <v>…</v>
          </cell>
          <cell r="I363">
            <v>0</v>
          </cell>
          <cell r="J363">
            <v>0</v>
          </cell>
          <cell r="K363">
            <v>0</v>
          </cell>
          <cell r="N363">
            <v>281.27715000000001</v>
          </cell>
          <cell r="O363">
            <v>226224.42088400002</v>
          </cell>
          <cell r="P363">
            <v>62279.593144999999</v>
          </cell>
          <cell r="Q363">
            <v>288785.29117900005</v>
          </cell>
          <cell r="R363">
            <v>30241.800204000003</v>
          </cell>
          <cell r="S363">
            <v>16749.92349954</v>
          </cell>
          <cell r="T363">
            <v>168.148596</v>
          </cell>
          <cell r="U363">
            <v>0</v>
          </cell>
          <cell r="V363">
            <v>13362.152803999999</v>
          </cell>
          <cell r="W363">
            <v>6381.961207951188</v>
          </cell>
          <cell r="X363">
            <v>6381.961207951188</v>
          </cell>
          <cell r="Y363">
            <v>362071.23869844247</v>
          </cell>
        </row>
        <row r="364">
          <cell r="A364">
            <v>402701</v>
          </cell>
          <cell r="C364" t="str">
            <v>Odškodnine neupravičeno obsojenim</v>
          </cell>
          <cell r="D364">
            <v>463645.84187768295</v>
          </cell>
          <cell r="G364">
            <v>151.13085929298225</v>
          </cell>
          <cell r="H364">
            <v>38.779485117522711</v>
          </cell>
          <cell r="I364">
            <v>0</v>
          </cell>
          <cell r="J364">
            <v>1302.4935</v>
          </cell>
          <cell r="K364">
            <v>25255.481559</v>
          </cell>
          <cell r="N364">
            <v>125654.18635</v>
          </cell>
          <cell r="O364">
            <v>81686.063921000008</v>
          </cell>
          <cell r="P364">
            <v>78496.603431399999</v>
          </cell>
          <cell r="Q364">
            <v>312394.82876139996</v>
          </cell>
          <cell r="R364">
            <v>44558.723055000002</v>
          </cell>
          <cell r="S364">
            <v>60393.660614979999</v>
          </cell>
          <cell r="T364">
            <v>39879.643831720001</v>
          </cell>
          <cell r="U364">
            <v>12915.7875</v>
          </cell>
          <cell r="V364">
            <v>15173.448397800001</v>
          </cell>
          <cell r="W364">
            <v>7247.0626916211031</v>
          </cell>
          <cell r="X364">
            <v>7247.0626916211031</v>
          </cell>
          <cell r="Y364">
            <v>499810.21754414204</v>
          </cell>
        </row>
        <row r="365">
          <cell r="A365">
            <v>402702</v>
          </cell>
          <cell r="C365" t="str">
            <v>Druge odškodnine</v>
          </cell>
          <cell r="D365">
            <v>1649591.5743401877</v>
          </cell>
          <cell r="G365">
            <v>108.16158815115809</v>
          </cell>
          <cell r="H365">
            <v>-0.67806414035071327</v>
          </cell>
          <cell r="I365">
            <v>0</v>
          </cell>
          <cell r="J365">
            <v>1145782.4638845201</v>
          </cell>
          <cell r="K365">
            <v>175359.04992606002</v>
          </cell>
          <cell r="N365">
            <v>62929.589770740007</v>
          </cell>
          <cell r="O365">
            <v>158246.99311036</v>
          </cell>
          <cell r="P365">
            <v>58789.7448831</v>
          </cell>
          <cell r="Q365">
            <v>1601107.8415747802</v>
          </cell>
          <cell r="R365">
            <v>17307.653825000001</v>
          </cell>
          <cell r="S365">
            <v>24630.928600740001</v>
          </cell>
          <cell r="T365">
            <v>26019.389582339998</v>
          </cell>
          <cell r="U365">
            <v>20241.548283880002</v>
          </cell>
          <cell r="V365">
            <v>45494.585521000008</v>
          </cell>
          <cell r="W365">
            <v>21728.884875491342</v>
          </cell>
          <cell r="X365">
            <v>21728.884875491342</v>
          </cell>
          <cell r="Y365">
            <v>1778259.7171387225</v>
          </cell>
        </row>
        <row r="366">
          <cell r="A366">
            <v>402799</v>
          </cell>
          <cell r="C366" t="str">
            <v>Druge odškodnine in kazni</v>
          </cell>
          <cell r="D366">
            <v>173052.19144351833</v>
          </cell>
          <cell r="G366" t="str">
            <v>…</v>
          </cell>
          <cell r="H366" t="str">
            <v>…</v>
          </cell>
          <cell r="I366">
            <v>0</v>
          </cell>
          <cell r="J366">
            <v>6564.6922880000002</v>
          </cell>
          <cell r="K366">
            <v>8319.9015900000013</v>
          </cell>
          <cell r="N366">
            <v>1451.7965000000002</v>
          </cell>
          <cell r="O366">
            <v>4426.1741061999992</v>
          </cell>
          <cell r="P366">
            <v>26599.710907000001</v>
          </cell>
          <cell r="Q366">
            <v>47362.275391200004</v>
          </cell>
          <cell r="R366">
            <v>7021.2474840200002</v>
          </cell>
          <cell r="S366">
            <v>12048.908507019998</v>
          </cell>
          <cell r="T366">
            <v>13116.358110240002</v>
          </cell>
          <cell r="U366">
            <v>31095.014932520007</v>
          </cell>
          <cell r="V366">
            <v>38822.275501240001</v>
          </cell>
          <cell r="W366">
            <v>18542.091224936379</v>
          </cell>
          <cell r="X366">
            <v>18542.091224936379</v>
          </cell>
          <cell r="Y366">
            <v>186550.26237611281</v>
          </cell>
        </row>
        <row r="367">
          <cell r="Q367" t="str">
            <v xml:space="preserve"> </v>
          </cell>
          <cell r="V367" t="str">
            <v xml:space="preserve"> </v>
          </cell>
          <cell r="W367" t="str">
            <v xml:space="preserve"> </v>
          </cell>
          <cell r="X367" t="str">
            <v xml:space="preserve"> </v>
          </cell>
        </row>
        <row r="368">
          <cell r="A368">
            <v>4029</v>
          </cell>
          <cell r="C368" t="str">
            <v>Drugi operativni odhodki</v>
          </cell>
          <cell r="D368">
            <v>23869273.753219999</v>
          </cell>
          <cell r="E368">
            <v>27014091</v>
          </cell>
          <cell r="F368">
            <v>-3144817.2467800006</v>
          </cell>
          <cell r="G368">
            <v>109.37367578450549</v>
          </cell>
          <cell r="H368">
            <v>0.43496398944489556</v>
          </cell>
          <cell r="I368">
            <v>894452.61665196007</v>
          </cell>
          <cell r="J368">
            <v>1545324.4808943204</v>
          </cell>
          <cell r="K368">
            <v>2830356.5157762999</v>
          </cell>
          <cell r="L368">
            <v>5270133.6133225802</v>
          </cell>
          <cell r="N368">
            <v>2010095.9405006198</v>
          </cell>
          <cell r="O368">
            <v>2163942.7473035399</v>
          </cell>
          <cell r="P368">
            <v>2266244.7831349205</v>
          </cell>
          <cell r="Q368">
            <v>11710417.084261661</v>
          </cell>
          <cell r="R368">
            <v>2265484.3607599</v>
          </cell>
          <cell r="S368">
            <v>2332192.2953516594</v>
          </cell>
          <cell r="T368">
            <v>1835065.0947893606</v>
          </cell>
          <cell r="U368">
            <v>2510471.2155279405</v>
          </cell>
          <cell r="V368">
            <v>2537863.8505886402</v>
          </cell>
          <cell r="W368">
            <v>2723788.4988653464</v>
          </cell>
          <cell r="X368">
            <v>539000</v>
          </cell>
          <cell r="Y368">
            <v>26454282.400144514</v>
          </cell>
          <cell r="Z368" t="str">
            <v xml:space="preserve"> </v>
          </cell>
          <cell r="AA368">
            <v>110.82985881200425</v>
          </cell>
          <cell r="AB368">
            <v>2.8106296957367789</v>
          </cell>
        </row>
        <row r="369">
          <cell r="C369" t="str">
            <v xml:space="preserve">                                 - dinamizirani sprejeti proračun</v>
          </cell>
          <cell r="D369">
            <v>14166778</v>
          </cell>
          <cell r="I369">
            <v>643444</v>
          </cell>
          <cell r="J369">
            <v>643444</v>
          </cell>
          <cell r="K369">
            <v>643444</v>
          </cell>
          <cell r="N369">
            <v>643444</v>
          </cell>
          <cell r="O369">
            <v>643444</v>
          </cell>
          <cell r="P369">
            <v>643444</v>
          </cell>
          <cell r="Q369">
            <v>3860664</v>
          </cell>
          <cell r="R369">
            <v>643444</v>
          </cell>
          <cell r="S369">
            <v>643444</v>
          </cell>
          <cell r="T369">
            <v>643444</v>
          </cell>
          <cell r="U369">
            <v>643444</v>
          </cell>
          <cell r="V369">
            <v>2194166</v>
          </cell>
          <cell r="W369">
            <v>4705583</v>
          </cell>
          <cell r="X369">
            <v>2383311</v>
          </cell>
          <cell r="Y369">
            <v>15717500</v>
          </cell>
        </row>
        <row r="370">
          <cell r="A370">
            <v>402900</v>
          </cell>
          <cell r="C370" t="str">
            <v>Stroški konferenc, seminarjev in simpozijev</v>
          </cell>
          <cell r="D370">
            <v>541228.95011855068</v>
          </cell>
          <cell r="G370">
            <v>109.08848919275107</v>
          </cell>
          <cell r="H370">
            <v>0.17308465817360741</v>
          </cell>
          <cell r="I370">
            <v>5355.1632873200006</v>
          </cell>
          <cell r="J370">
            <v>22669.816081220004</v>
          </cell>
          <cell r="K370">
            <v>40234.541579540004</v>
          </cell>
          <cell r="N370">
            <v>43828.824023599991</v>
          </cell>
          <cell r="O370">
            <v>51146.518198159931</v>
          </cell>
          <cell r="P370">
            <v>71000.595390339993</v>
          </cell>
          <cell r="Q370">
            <v>234235.45856017992</v>
          </cell>
          <cell r="R370">
            <v>66581.701287640026</v>
          </cell>
          <cell r="S370">
            <v>24791.907591219991</v>
          </cell>
          <cell r="T370">
            <v>25313.560760179993</v>
          </cell>
          <cell r="U370">
            <v>65182.439867159956</v>
          </cell>
          <cell r="V370">
            <v>65064.846000000005</v>
          </cell>
          <cell r="W370">
            <v>85269.8</v>
          </cell>
          <cell r="X370">
            <v>17005.094161417754</v>
          </cell>
          <cell r="Y370">
            <v>583444.80822779774</v>
          </cell>
        </row>
        <row r="371">
          <cell r="A371">
            <v>402901</v>
          </cell>
          <cell r="C371" t="str">
            <v>Plačila avtorskih honorarjev</v>
          </cell>
          <cell r="D371">
            <v>691737.99138482369</v>
          </cell>
          <cell r="G371">
            <v>95.085276281741386</v>
          </cell>
          <cell r="H371">
            <v>-12.68569671098129</v>
          </cell>
          <cell r="I371">
            <v>9347.8300099799999</v>
          </cell>
          <cell r="J371">
            <v>24298.881165020004</v>
          </cell>
          <cell r="K371">
            <v>72118.851209020024</v>
          </cell>
          <cell r="N371">
            <v>64183.154748019981</v>
          </cell>
          <cell r="O371">
            <v>57904.995970359996</v>
          </cell>
          <cell r="P371">
            <v>72819.635249900006</v>
          </cell>
          <cell r="Q371">
            <v>300673.3483523</v>
          </cell>
          <cell r="R371">
            <v>61937.08872119998</v>
          </cell>
          <cell r="S371">
            <v>95792.365946200021</v>
          </cell>
          <cell r="T371">
            <v>43506.285485739994</v>
          </cell>
          <cell r="U371">
            <v>52581.886312340022</v>
          </cell>
          <cell r="V371">
            <v>100693.82400000001</v>
          </cell>
          <cell r="W371">
            <v>75460</v>
          </cell>
          <cell r="X371">
            <v>15048.755895059958</v>
          </cell>
          <cell r="Y371">
            <v>745693.55471284001</v>
          </cell>
        </row>
        <row r="372">
          <cell r="A372">
            <v>402902</v>
          </cell>
          <cell r="C372" t="str">
            <v>Plačila po pogodbah o delu</v>
          </cell>
          <cell r="D372">
            <v>1344335.0908800676</v>
          </cell>
          <cell r="G372">
            <v>117.88137171035468</v>
          </cell>
          <cell r="H372">
            <v>8.2473569424744539</v>
          </cell>
          <cell r="I372">
            <v>38514.625792719991</v>
          </cell>
          <cell r="J372">
            <v>65551.372064640032</v>
          </cell>
          <cell r="K372">
            <v>107597.65249002</v>
          </cell>
          <cell r="N372">
            <v>121703.50038616</v>
          </cell>
          <cell r="O372">
            <v>96484.076267040058</v>
          </cell>
          <cell r="P372">
            <v>115533.26249542001</v>
          </cell>
          <cell r="Q372">
            <v>545384.48949600011</v>
          </cell>
          <cell r="R372">
            <v>131676.30254547999</v>
          </cell>
          <cell r="S372">
            <v>293011.38036786008</v>
          </cell>
          <cell r="T372">
            <v>105495.18464408006</v>
          </cell>
          <cell r="U372">
            <v>98261.827874980052</v>
          </cell>
          <cell r="V372">
            <v>126671.08692699995</v>
          </cell>
          <cell r="W372">
            <v>123970</v>
          </cell>
          <cell r="X372">
            <v>24722.956113312786</v>
          </cell>
          <cell r="Y372">
            <v>1449193.2279687133</v>
          </cell>
        </row>
        <row r="373">
          <cell r="A373">
            <v>402903</v>
          </cell>
          <cell r="C373" t="str">
            <v>Plačila za delo preko študentskega servisa</v>
          </cell>
          <cell r="D373">
            <v>730279.22629699181</v>
          </cell>
          <cell r="G373">
            <v>113.87852746258274</v>
          </cell>
          <cell r="H373">
            <v>4.5716505625185846</v>
          </cell>
          <cell r="I373">
            <v>2217.69240924</v>
          </cell>
          <cell r="J373">
            <v>34357.999732980003</v>
          </cell>
          <cell r="K373">
            <v>64165.428331619958</v>
          </cell>
          <cell r="N373">
            <v>49285.001236240023</v>
          </cell>
          <cell r="O373">
            <v>53886.443708020037</v>
          </cell>
          <cell r="P373">
            <v>61539.995476959986</v>
          </cell>
          <cell r="Q373">
            <v>265452.56089506001</v>
          </cell>
          <cell r="R373">
            <v>54493.856207560006</v>
          </cell>
          <cell r="S373">
            <v>138761.01245006005</v>
          </cell>
          <cell r="T373">
            <v>103071.87132396006</v>
          </cell>
          <cell r="U373">
            <v>82193.727636020005</v>
          </cell>
          <cell r="V373">
            <v>65689.043811160023</v>
          </cell>
          <cell r="W373">
            <v>64680</v>
          </cell>
          <cell r="X373">
            <v>12898.933624337105</v>
          </cell>
          <cell r="Y373">
            <v>787241.00594815728</v>
          </cell>
        </row>
        <row r="374">
          <cell r="A374">
            <v>402904</v>
          </cell>
          <cell r="C374" t="str">
            <v>Nadomestila članom posebnih komisil</v>
          </cell>
          <cell r="D374">
            <v>360016.86828692129</v>
          </cell>
          <cell r="G374">
            <v>209.59168410259247</v>
          </cell>
          <cell r="H374">
            <v>92.462519837091321</v>
          </cell>
          <cell r="I374">
            <v>0</v>
          </cell>
          <cell r="J374">
            <v>2336.4179608000004</v>
          </cell>
          <cell r="K374">
            <v>5426.9302749199996</v>
          </cell>
          <cell r="N374">
            <v>3729.2066488599999</v>
          </cell>
          <cell r="O374">
            <v>8714.1453352800017</v>
          </cell>
          <cell r="P374">
            <v>8539.2467344799988</v>
          </cell>
          <cell r="Q374">
            <v>28745.946954340001</v>
          </cell>
          <cell r="R374">
            <v>12545.142630020002</v>
          </cell>
          <cell r="S374">
            <v>173955.04152180001</v>
          </cell>
          <cell r="T374">
            <v>21952.039741940007</v>
          </cell>
          <cell r="U374">
            <v>6502.250722660001</v>
          </cell>
          <cell r="V374">
            <v>30615.32646018</v>
          </cell>
          <cell r="W374">
            <v>94864</v>
          </cell>
          <cell r="X374">
            <v>18918.43598236109</v>
          </cell>
          <cell r="Y374">
            <v>388098.1840133011</v>
          </cell>
        </row>
        <row r="375">
          <cell r="A375">
            <v>402905</v>
          </cell>
          <cell r="C375" t="str">
            <v>Sejnine udeležencem odborov</v>
          </cell>
          <cell r="D375">
            <v>18447.139036419507</v>
          </cell>
          <cell r="G375">
            <v>152.99798347672473</v>
          </cell>
          <cell r="H375">
            <v>40.494016048415716</v>
          </cell>
          <cell r="I375">
            <v>226.43195960000003</v>
          </cell>
          <cell r="J375">
            <v>0</v>
          </cell>
          <cell r="K375">
            <v>1736.8694389200002</v>
          </cell>
          <cell r="N375">
            <v>705.93530700000008</v>
          </cell>
          <cell r="O375">
            <v>665.43969800000013</v>
          </cell>
          <cell r="P375">
            <v>4022.1258000000003</v>
          </cell>
          <cell r="Q375">
            <v>7356.8022035200011</v>
          </cell>
          <cell r="R375">
            <v>4448.69714828</v>
          </cell>
          <cell r="S375">
            <v>1851.0715300000002</v>
          </cell>
          <cell r="T375">
            <v>306.44090400000005</v>
          </cell>
          <cell r="U375">
            <v>552.69060000000013</v>
          </cell>
          <cell r="V375">
            <v>715.57747800000004</v>
          </cell>
          <cell r="W375">
            <v>3880.8</v>
          </cell>
          <cell r="X375">
            <v>773.93601746022637</v>
          </cell>
          <cell r="Y375">
            <v>19886.015881260228</v>
          </cell>
        </row>
        <row r="376">
          <cell r="A376">
            <v>402906</v>
          </cell>
          <cell r="C376" t="str">
            <v>Stroški izpitni komisij</v>
          </cell>
          <cell r="D376">
            <v>137066.27147783196</v>
          </cell>
          <cell r="G376">
            <v>83.241098126627506</v>
          </cell>
          <cell r="H376">
            <v>-23.561893363978413</v>
          </cell>
          <cell r="I376">
            <v>2076.9545720000001</v>
          </cell>
          <cell r="J376">
            <v>3669.2220179999999</v>
          </cell>
          <cell r="K376">
            <v>5466.8275507999997</v>
          </cell>
          <cell r="N376">
            <v>7381.1750181400002</v>
          </cell>
          <cell r="O376">
            <v>6492.454429999998</v>
          </cell>
          <cell r="P376">
            <v>28010.593534000003</v>
          </cell>
          <cell r="Q376">
            <v>53097.227122940007</v>
          </cell>
          <cell r="R376">
            <v>12667.810848000005</v>
          </cell>
          <cell r="S376">
            <v>37192.542617999999</v>
          </cell>
          <cell r="T376">
            <v>3886.8907000000004</v>
          </cell>
          <cell r="U376">
            <v>13815.898096000001</v>
          </cell>
          <cell r="V376">
            <v>14167.248997439998</v>
          </cell>
          <cell r="W376">
            <v>10780</v>
          </cell>
          <cell r="X376">
            <v>2149.822270722851</v>
          </cell>
          <cell r="Y376">
            <v>147757.44065310288</v>
          </cell>
        </row>
        <row r="377">
          <cell r="A377">
            <v>402907</v>
          </cell>
          <cell r="C377" t="str">
            <v>Izdatki za strokovno izobraževanje zaposlenih</v>
          </cell>
          <cell r="D377">
            <v>969436.15386650118</v>
          </cell>
          <cell r="G377">
            <v>92.541343597541299</v>
          </cell>
          <cell r="H377">
            <v>-15.021723050926269</v>
          </cell>
          <cell r="I377">
            <v>1586.0979442000005</v>
          </cell>
          <cell r="J377">
            <v>54303.975217800013</v>
          </cell>
          <cell r="K377">
            <v>80111.888473539977</v>
          </cell>
          <cell r="N377">
            <v>85940.035569080006</v>
          </cell>
          <cell r="O377">
            <v>129671.97090386003</v>
          </cell>
          <cell r="P377">
            <v>75515.351473100003</v>
          </cell>
          <cell r="Q377">
            <v>427129.31958158006</v>
          </cell>
          <cell r="R377">
            <v>83085.373765239987</v>
          </cell>
          <cell r="S377">
            <v>61521.449877579988</v>
          </cell>
          <cell r="T377">
            <v>109418.92204166003</v>
          </cell>
          <cell r="U377">
            <v>99584.682240120048</v>
          </cell>
          <cell r="V377">
            <v>118205.43470273996</v>
          </cell>
          <cell r="W377">
            <v>121814</v>
          </cell>
          <cell r="X377">
            <v>24292.991659168219</v>
          </cell>
          <cell r="Y377">
            <v>1045052.1738680883</v>
          </cell>
        </row>
        <row r="378">
          <cell r="A378">
            <v>402908</v>
          </cell>
          <cell r="C378" t="str">
            <v>Dodatki poslancem in državnim svetnikom</v>
          </cell>
          <cell r="D378">
            <v>250583.7091770905</v>
          </cell>
          <cell r="G378">
            <v>112.73202456906259</v>
          </cell>
          <cell r="H378">
            <v>3.5188471708563753</v>
          </cell>
          <cell r="I378">
            <v>21008</v>
          </cell>
          <cell r="J378">
            <v>21764.288</v>
          </cell>
          <cell r="K378">
            <v>21764.288</v>
          </cell>
          <cell r="N378">
            <v>21764.288</v>
          </cell>
          <cell r="O378">
            <v>21764.288</v>
          </cell>
          <cell r="P378">
            <v>21764.288</v>
          </cell>
          <cell r="Q378">
            <v>129829.44</v>
          </cell>
          <cell r="R378">
            <v>21764.288</v>
          </cell>
          <cell r="S378">
            <v>21764.288</v>
          </cell>
          <cell r="T378">
            <v>21764.288</v>
          </cell>
          <cell r="U378">
            <v>21764.288</v>
          </cell>
          <cell r="V378">
            <v>22351.923776</v>
          </cell>
          <cell r="W378">
            <v>23246.000727040002</v>
          </cell>
          <cell r="X378">
            <v>4471.6303231035308</v>
          </cell>
          <cell r="Y378">
            <v>266956.14682614355</v>
          </cell>
        </row>
        <row r="379">
          <cell r="A379">
            <v>402909</v>
          </cell>
          <cell r="C379" t="str">
            <v>Stroški sodnih postopkov</v>
          </cell>
          <cell r="D379">
            <v>1366496.0329683197</v>
          </cell>
          <cell r="G379">
            <v>113.55920216145299</v>
          </cell>
          <cell r="H379">
            <v>4.278422554134977</v>
          </cell>
          <cell r="I379">
            <v>16119.084054920002</v>
          </cell>
          <cell r="J379">
            <v>182408.08806682</v>
          </cell>
          <cell r="K379">
            <v>183984.34578986006</v>
          </cell>
          <cell r="N379">
            <v>135582.79307495998</v>
          </cell>
          <cell r="O379">
            <v>110008.19062618005</v>
          </cell>
          <cell r="P379">
            <v>138100.52130028003</v>
          </cell>
          <cell r="Q379">
            <v>766203.0229130201</v>
          </cell>
          <cell r="R379">
            <v>162291.24578744001</v>
          </cell>
          <cell r="S379">
            <v>68954.337903220003</v>
          </cell>
          <cell r="T379">
            <v>88234.15794116004</v>
          </cell>
          <cell r="U379">
            <v>148747.26028778002</v>
          </cell>
          <cell r="V379">
            <v>109354.47600000001</v>
          </cell>
          <cell r="W379">
            <v>107800</v>
          </cell>
          <cell r="X379">
            <v>21498.22270722851</v>
          </cell>
          <cell r="Y379">
            <v>1473082.7235398488</v>
          </cell>
        </row>
        <row r="380">
          <cell r="A380">
            <v>402910</v>
          </cell>
          <cell r="C380" t="str">
            <v>Plačila za delo zaprtih oseb</v>
          </cell>
          <cell r="D380">
            <v>29154.326294992952</v>
          </cell>
          <cell r="G380">
            <v>144.458753557878</v>
          </cell>
          <cell r="H380">
            <v>32.652666260677677</v>
          </cell>
          <cell r="I380">
            <v>2828</v>
          </cell>
          <cell r="J380">
            <v>2929.808</v>
          </cell>
          <cell r="K380">
            <v>2929.808</v>
          </cell>
          <cell r="N380">
            <v>2929.808</v>
          </cell>
          <cell r="O380">
            <v>2929.808</v>
          </cell>
          <cell r="P380">
            <v>2929.808</v>
          </cell>
          <cell r="Q380">
            <v>17477.04</v>
          </cell>
          <cell r="R380">
            <v>2929.808</v>
          </cell>
          <cell r="S380">
            <v>2929.808</v>
          </cell>
          <cell r="T380">
            <v>2929.808</v>
          </cell>
          <cell r="U380">
            <v>2929.808</v>
          </cell>
          <cell r="V380">
            <v>3008.9128159999996</v>
          </cell>
          <cell r="W380">
            <v>3129.2693286399995</v>
          </cell>
          <cell r="X380">
            <v>601.9502358023982</v>
          </cell>
          <cell r="Y380">
            <v>35936.4043804424</v>
          </cell>
        </row>
        <row r="381">
          <cell r="A381">
            <v>402911</v>
          </cell>
          <cell r="C381" t="str">
            <v>Davek na izplačane plače</v>
          </cell>
          <cell r="D381">
            <v>5206853.6214600001</v>
          </cell>
          <cell r="G381">
            <v>120.37724637767188</v>
          </cell>
          <cell r="H381">
            <v>10.539252872058654</v>
          </cell>
          <cell r="I381">
            <v>497610.84</v>
          </cell>
          <cell r="J381">
            <v>515524.83024000004</v>
          </cell>
          <cell r="K381">
            <v>515524.83024000004</v>
          </cell>
          <cell r="N381">
            <v>515524.83024000004</v>
          </cell>
          <cell r="O381">
            <v>515524.83024000004</v>
          </cell>
          <cell r="P381">
            <v>515524.83024000004</v>
          </cell>
          <cell r="Q381">
            <v>3075234.9912</v>
          </cell>
          <cell r="R381">
            <v>515524.83024000004</v>
          </cell>
          <cell r="S381">
            <v>515524.83024000004</v>
          </cell>
          <cell r="T381">
            <v>515524.83024000004</v>
          </cell>
          <cell r="U381">
            <v>515524.83024000004</v>
          </cell>
          <cell r="V381">
            <v>529444.00065647997</v>
          </cell>
          <cell r="W381">
            <v>550621.7606827392</v>
          </cell>
          <cell r="X381">
            <v>0</v>
          </cell>
          <cell r="Y381">
            <v>6217400.0734992195</v>
          </cell>
        </row>
        <row r="382">
          <cell r="A382">
            <v>402912</v>
          </cell>
          <cell r="C382" t="str">
            <v>Posebni davek na določene prejemke</v>
          </cell>
          <cell r="D382">
            <v>68801.336599999981</v>
          </cell>
          <cell r="G382">
            <v>226.79113962031315</v>
          </cell>
          <cell r="H382">
            <v>108.25632655676137</v>
          </cell>
          <cell r="I382">
            <v>15336.85</v>
          </cell>
          <cell r="J382">
            <v>15888.9766</v>
          </cell>
          <cell r="K382">
            <v>15888.9766</v>
          </cell>
          <cell r="N382">
            <v>15888.9766</v>
          </cell>
          <cell r="O382">
            <v>15888.9766</v>
          </cell>
          <cell r="P382">
            <v>15888.9766</v>
          </cell>
          <cell r="Q382">
            <v>94781.732999999993</v>
          </cell>
          <cell r="R382">
            <v>15888.9766</v>
          </cell>
          <cell r="S382">
            <v>15888.9766</v>
          </cell>
          <cell r="T382">
            <v>15888.9766</v>
          </cell>
          <cell r="U382">
            <v>15888.9766</v>
          </cell>
          <cell r="V382">
            <v>16317.978968199999</v>
          </cell>
          <cell r="W382">
            <v>16970.698126928</v>
          </cell>
          <cell r="X382">
            <v>0</v>
          </cell>
          <cell r="Y382">
            <v>191626.31649512801</v>
          </cell>
        </row>
        <row r="383">
          <cell r="A383">
            <v>402920</v>
          </cell>
          <cell r="C383" t="str">
            <v>Sodni stroški</v>
          </cell>
          <cell r="D383">
            <v>369808.30525080347</v>
          </cell>
          <cell r="G383">
            <v>169.88358014156336</v>
          </cell>
          <cell r="H383">
            <v>55.999614455062755</v>
          </cell>
          <cell r="I383">
            <v>6475.2726299799997</v>
          </cell>
          <cell r="J383">
            <v>25742.29765954</v>
          </cell>
          <cell r="K383">
            <v>42582.215908539998</v>
          </cell>
          <cell r="N383">
            <v>23885.613156019997</v>
          </cell>
          <cell r="O383">
            <v>73475.560228839997</v>
          </cell>
          <cell r="P383">
            <v>26241.58409642</v>
          </cell>
          <cell r="Q383">
            <v>198402.54367934001</v>
          </cell>
          <cell r="R383">
            <v>40932.187389940009</v>
          </cell>
          <cell r="S383">
            <v>15833.611005520001</v>
          </cell>
          <cell r="T383">
            <v>24351.237393560008</v>
          </cell>
          <cell r="U383">
            <v>31188.748530940007</v>
          </cell>
          <cell r="V383">
            <v>42044.156000000003</v>
          </cell>
          <cell r="W383">
            <v>38269</v>
          </cell>
          <cell r="X383">
            <v>7631.8690610661215</v>
          </cell>
          <cell r="Y383">
            <v>398653.35306036624</v>
          </cell>
        </row>
        <row r="384">
          <cell r="A384">
            <v>402921</v>
          </cell>
          <cell r="C384" t="str">
            <v>Članarine v mednarodnih organizacijah</v>
          </cell>
          <cell r="D384">
            <v>1024282.9801159768</v>
          </cell>
          <cell r="G384">
            <v>86.559090671399957</v>
          </cell>
          <cell r="H384">
            <v>-20.515068253994528</v>
          </cell>
          <cell r="I384">
            <v>2374.3093158399997</v>
          </cell>
          <cell r="J384">
            <v>23513.626542560003</v>
          </cell>
          <cell r="K384">
            <v>541966.52527094004</v>
          </cell>
          <cell r="N384">
            <v>23748.852761480004</v>
          </cell>
          <cell r="O384">
            <v>39888.873484459997</v>
          </cell>
          <cell r="P384">
            <v>115942.82548310004</v>
          </cell>
          <cell r="Q384">
            <v>747435.0128583801</v>
          </cell>
          <cell r="R384">
            <v>30003.955102659998</v>
          </cell>
          <cell r="S384">
            <v>8315.3594154400016</v>
          </cell>
          <cell r="T384">
            <v>8763.2541642800006</v>
          </cell>
          <cell r="U384">
            <v>71787.631483259989</v>
          </cell>
          <cell r="V384">
            <v>97583.267903660017</v>
          </cell>
          <cell r="W384">
            <v>116963</v>
          </cell>
          <cell r="X384">
            <v>23325.571637342931</v>
          </cell>
          <cell r="Y384">
            <v>1104177.0525650231</v>
          </cell>
        </row>
        <row r="385">
          <cell r="A385">
            <v>402922</v>
          </cell>
          <cell r="C385" t="str">
            <v>Članarine v domačih neprofitnih institucijah</v>
          </cell>
          <cell r="D385">
            <v>2551.1668556069922</v>
          </cell>
          <cell r="G385">
            <v>111.88770004257252</v>
          </cell>
          <cell r="H385">
            <v>2.74352620989211</v>
          </cell>
          <cell r="I385">
            <v>0</v>
          </cell>
          <cell r="J385">
            <v>433.68425100000007</v>
          </cell>
          <cell r="K385">
            <v>448.58544500000005</v>
          </cell>
          <cell r="N385">
            <v>115.34869500000001</v>
          </cell>
          <cell r="O385">
            <v>124.18829500000001</v>
          </cell>
          <cell r="P385">
            <v>650.12293499999998</v>
          </cell>
          <cell r="Q385">
            <v>1771.9296210000002</v>
          </cell>
          <cell r="R385">
            <v>168.75658799999999</v>
          </cell>
          <cell r="S385">
            <v>314.64663999999999</v>
          </cell>
          <cell r="T385">
            <v>98.938840000000013</v>
          </cell>
          <cell r="U385">
            <v>120.43955</v>
          </cell>
          <cell r="V385">
            <v>197.86769772</v>
          </cell>
          <cell r="W385">
            <v>64.680000000000007</v>
          </cell>
          <cell r="X385">
            <v>12.898933624337106</v>
          </cell>
          <cell r="Y385">
            <v>2750.157870344337</v>
          </cell>
        </row>
        <row r="386">
          <cell r="A386">
            <v>402923</v>
          </cell>
          <cell r="C386" t="str">
            <v>Druge članarine</v>
          </cell>
          <cell r="D386">
            <v>2406.8772080444032</v>
          </cell>
          <cell r="G386">
            <v>38.320394685054119</v>
          </cell>
          <cell r="H386">
            <v>-64.811391473779508</v>
          </cell>
          <cell r="I386">
            <v>45.604250999999998</v>
          </cell>
          <cell r="J386">
            <v>249.13604100000001</v>
          </cell>
          <cell r="K386">
            <v>542.27840282</v>
          </cell>
          <cell r="N386">
            <v>157.147606</v>
          </cell>
          <cell r="O386">
            <v>99.447655999999995</v>
          </cell>
          <cell r="P386">
            <v>203.76455176000005</v>
          </cell>
          <cell r="Q386">
            <v>1297.3785085800002</v>
          </cell>
          <cell r="R386">
            <v>100.70201680000001</v>
          </cell>
          <cell r="S386">
            <v>695.55470600000001</v>
          </cell>
          <cell r="T386">
            <v>241.74466932000001</v>
          </cell>
          <cell r="U386">
            <v>77.027412000000012</v>
          </cell>
          <cell r="V386">
            <v>59.373006000000004</v>
          </cell>
          <cell r="W386">
            <v>102.41</v>
          </cell>
          <cell r="X386">
            <v>20.423311571867085</v>
          </cell>
          <cell r="Y386">
            <v>2594.6136302718669</v>
          </cell>
        </row>
        <row r="387">
          <cell r="A387">
            <v>402930</v>
          </cell>
          <cell r="C387" t="str">
            <v>Plačila storitev APP</v>
          </cell>
          <cell r="D387">
            <v>58625.315769872548</v>
          </cell>
          <cell r="G387" t="str">
            <v>…</v>
          </cell>
          <cell r="H387" t="str">
            <v>…</v>
          </cell>
          <cell r="I387">
            <v>636.01375838000001</v>
          </cell>
          <cell r="J387">
            <v>2008.0557327600004</v>
          </cell>
          <cell r="K387">
            <v>3059.9525341000017</v>
          </cell>
          <cell r="N387">
            <v>5222.7713260799965</v>
          </cell>
          <cell r="O387">
            <v>9774.7913139799966</v>
          </cell>
          <cell r="P387">
            <v>4290.6404648800008</v>
          </cell>
          <cell r="Q387">
            <v>24992.225130179999</v>
          </cell>
          <cell r="R387">
            <v>3291.0381442399976</v>
          </cell>
          <cell r="S387">
            <v>1780.9020198199996</v>
          </cell>
          <cell r="T387">
            <v>11475.638197100005</v>
          </cell>
          <cell r="U387">
            <v>2918.3677122599997</v>
          </cell>
          <cell r="V387">
            <v>8318.4824461200024</v>
          </cell>
          <cell r="W387">
            <v>8688.68</v>
          </cell>
          <cell r="X387">
            <v>1732.7567502026179</v>
          </cell>
          <cell r="Y387">
            <v>63198.090399922628</v>
          </cell>
        </row>
        <row r="388">
          <cell r="A388">
            <v>402931</v>
          </cell>
          <cell r="C388" t="str">
            <v>Plačila bančnih storitev</v>
          </cell>
          <cell r="D388">
            <v>3845206.5141499997</v>
          </cell>
          <cell r="G388" t="str">
            <v>…</v>
          </cell>
          <cell r="H388" t="str">
            <v>…</v>
          </cell>
          <cell r="I388">
            <v>210962.02991864004</v>
          </cell>
          <cell r="J388">
            <v>276167.47120116017</v>
          </cell>
          <cell r="K388">
            <v>364365.6393038198</v>
          </cell>
          <cell r="N388">
            <v>486314.00524476002</v>
          </cell>
          <cell r="O388">
            <v>385889.04288549995</v>
          </cell>
          <cell r="P388">
            <v>402421.60708904004</v>
          </cell>
          <cell r="Q388">
            <v>2126119.7956429198</v>
          </cell>
          <cell r="R388">
            <v>343624.95350876002</v>
          </cell>
          <cell r="S388">
            <v>303577.45243210002</v>
          </cell>
          <cell r="T388">
            <v>240443.90398335987</v>
          </cell>
          <cell r="U388">
            <v>336480.57868656004</v>
          </cell>
          <cell r="V388">
            <v>390635.93800000002</v>
          </cell>
          <cell r="W388">
            <v>393470</v>
          </cell>
          <cell r="X388">
            <v>10780</v>
          </cell>
          <cell r="Y388">
            <v>4145132.6222536997</v>
          </cell>
        </row>
        <row r="389">
          <cell r="A389">
            <v>402932</v>
          </cell>
          <cell r="C389" t="str">
            <v>Stroški, povezani z zadolževanjem</v>
          </cell>
          <cell r="D389">
            <v>626686.34308513952</v>
          </cell>
          <cell r="G389">
            <v>114.05576445260255</v>
          </cell>
          <cell r="H389">
            <v>4.7344026194697335</v>
          </cell>
          <cell r="I389">
            <v>8650.0898745800005</v>
          </cell>
          <cell r="J389">
            <v>71482.806662960022</v>
          </cell>
          <cell r="K389">
            <v>337215.15178582002</v>
          </cell>
          <cell r="N389">
            <v>28619.455178160002</v>
          </cell>
          <cell r="O389">
            <v>15601.8687209</v>
          </cell>
          <cell r="P389">
            <v>58596.479490780002</v>
          </cell>
          <cell r="Q389">
            <v>520165.85171319998</v>
          </cell>
          <cell r="R389">
            <v>27066.386830560008</v>
          </cell>
          <cell r="S389">
            <v>40908.543260200007</v>
          </cell>
          <cell r="T389">
            <v>26700.110706500003</v>
          </cell>
          <cell r="U389">
            <v>18864.232744279998</v>
          </cell>
          <cell r="V389">
            <v>21821.528071420002</v>
          </cell>
          <cell r="W389">
            <v>16709</v>
          </cell>
          <cell r="X389">
            <v>3332.224519620419</v>
          </cell>
          <cell r="Y389">
            <v>675567.87784578046</v>
          </cell>
        </row>
        <row r="390">
          <cell r="A390">
            <v>402934</v>
          </cell>
          <cell r="C390" t="str">
            <v>Plačila storitev DURS</v>
          </cell>
          <cell r="D390">
            <v>3575.658476783196</v>
          </cell>
          <cell r="G390" t="str">
            <v>…</v>
          </cell>
          <cell r="H390" t="str">
            <v>…</v>
          </cell>
          <cell r="I390">
            <v>0</v>
          </cell>
          <cell r="J390">
            <v>0</v>
          </cell>
          <cell r="K390">
            <v>0</v>
          </cell>
          <cell r="N390">
            <v>0</v>
          </cell>
          <cell r="O390">
            <v>0</v>
          </cell>
          <cell r="P390">
            <v>0</v>
          </cell>
          <cell r="Q390">
            <v>0</v>
          </cell>
          <cell r="R390">
            <v>25.380281080000003</v>
          </cell>
          <cell r="S390">
            <v>372.74996682000005</v>
          </cell>
          <cell r="T390">
            <v>1.617</v>
          </cell>
          <cell r="U390">
            <v>0</v>
          </cell>
          <cell r="V390">
            <v>2161.830363</v>
          </cell>
          <cell r="W390">
            <v>1078</v>
          </cell>
          <cell r="X390">
            <v>214.9822270722851</v>
          </cell>
          <cell r="Y390">
            <v>3854.5598379722855</v>
          </cell>
        </row>
        <row r="391">
          <cell r="A391">
            <v>402935</v>
          </cell>
          <cell r="C391" t="str">
            <v>Stroški plačilnega agenta</v>
          </cell>
          <cell r="D391">
            <v>90560.26645000001</v>
          </cell>
          <cell r="G391" t="str">
            <v>…</v>
          </cell>
          <cell r="H391" t="str">
            <v>…</v>
          </cell>
          <cell r="I391">
            <v>3495.2449994000003</v>
          </cell>
          <cell r="J391">
            <v>12368.818158620001</v>
          </cell>
          <cell r="K391">
            <v>5697.4644434399997</v>
          </cell>
          <cell r="N391">
            <v>10760.452744579999</v>
          </cell>
          <cell r="O391">
            <v>3625.3810516000008</v>
          </cell>
          <cell r="P391">
            <v>5702.8974017400005</v>
          </cell>
          <cell r="Q391">
            <v>41650.258799380004</v>
          </cell>
          <cell r="R391">
            <v>27621.346458860004</v>
          </cell>
          <cell r="S391">
            <v>2852.8444144199998</v>
          </cell>
          <cell r="T391">
            <v>4294.7679975200008</v>
          </cell>
          <cell r="U391">
            <v>14293.627055400002</v>
          </cell>
          <cell r="V391">
            <v>3353.7225075199995</v>
          </cell>
          <cell r="W391">
            <v>3557.4</v>
          </cell>
          <cell r="X391">
            <v>0</v>
          </cell>
          <cell r="Y391">
            <v>97623.967233100018</v>
          </cell>
        </row>
        <row r="392">
          <cell r="A392">
            <v>402936</v>
          </cell>
          <cell r="C392" t="str">
            <v>Plačilo stroškov kotacije na borzi</v>
          </cell>
          <cell r="D392">
            <v>1570.6453999999999</v>
          </cell>
          <cell r="G392">
            <v>19.777393399156466</v>
          </cell>
          <cell r="H392">
            <v>-81.838940863951819</v>
          </cell>
          <cell r="I392">
            <v>0</v>
          </cell>
          <cell r="J392">
            <v>0</v>
          </cell>
          <cell r="K392">
            <v>0</v>
          </cell>
          <cell r="N392">
            <v>0</v>
          </cell>
          <cell r="O392">
            <v>0</v>
          </cell>
          <cell r="P392">
            <v>0</v>
          </cell>
          <cell r="Q392">
            <v>0</v>
          </cell>
          <cell r="R392">
            <v>0</v>
          </cell>
          <cell r="S392">
            <v>0</v>
          </cell>
          <cell r="T392">
            <v>0</v>
          </cell>
          <cell r="U392">
            <v>1693.1557412</v>
          </cell>
          <cell r="V392">
            <v>0</v>
          </cell>
          <cell r="W392">
            <v>0</v>
          </cell>
          <cell r="X392">
            <v>0</v>
          </cell>
          <cell r="Y392">
            <v>1693.1557412</v>
          </cell>
        </row>
        <row r="393">
          <cell r="A393">
            <v>402999</v>
          </cell>
          <cell r="C393" t="str">
            <v>Drugi operativni odhodki</v>
          </cell>
          <cell r="D393">
            <v>6129562.9626092631</v>
          </cell>
          <cell r="G393">
            <v>79.467273286071233</v>
          </cell>
          <cell r="H393">
            <v>-27.027297257969479</v>
          </cell>
          <cell r="I393">
            <v>49586.481874159988</v>
          </cell>
          <cell r="J393">
            <v>187654.90949743995</v>
          </cell>
          <cell r="K393">
            <v>417527.46470358002</v>
          </cell>
          <cell r="N393">
            <v>362824.76493648003</v>
          </cell>
          <cell r="O393">
            <v>564381.45569035993</v>
          </cell>
          <cell r="P393">
            <v>521005.63132771989</v>
          </cell>
          <cell r="Q393">
            <v>2102980.7080297396</v>
          </cell>
          <cell r="R393">
            <v>646814.53265814006</v>
          </cell>
          <cell r="S393">
            <v>505601.61884539999</v>
          </cell>
          <cell r="T393">
            <v>461400.62545500026</v>
          </cell>
          <cell r="U393">
            <v>909516.84013498039</v>
          </cell>
          <cell r="V393">
            <v>769388.00400000007</v>
          </cell>
          <cell r="W393">
            <v>862400</v>
          </cell>
          <cell r="X393">
            <v>349566.54456952494</v>
          </cell>
          <cell r="Y393">
            <v>6607668.8736927854</v>
          </cell>
        </row>
        <row r="394">
          <cell r="D394" t="str">
            <v xml:space="preserve"> </v>
          </cell>
          <cell r="E394" t="str">
            <v xml:space="preserve"> </v>
          </cell>
          <cell r="I394" t="str">
            <v xml:space="preserve"> </v>
          </cell>
          <cell r="J394" t="str">
            <v xml:space="preserve"> </v>
          </cell>
          <cell r="K394" t="str">
            <v xml:space="preserve"> </v>
          </cell>
          <cell r="N394" t="str">
            <v xml:space="preserve"> </v>
          </cell>
          <cell r="O394" t="str">
            <v xml:space="preserve"> </v>
          </cell>
          <cell r="P394" t="str">
            <v xml:space="preserve"> </v>
          </cell>
          <cell r="Q394" t="str">
            <v xml:space="preserve"> </v>
          </cell>
          <cell r="R394" t="str">
            <v xml:space="preserve"> </v>
          </cell>
          <cell r="S394" t="str">
            <v xml:space="preserve"> </v>
          </cell>
          <cell r="T394" t="str">
            <v xml:space="preserve"> </v>
          </cell>
          <cell r="U394" t="str">
            <v xml:space="preserve"> </v>
          </cell>
          <cell r="Y394" t="str">
            <v xml:space="preserve"> </v>
          </cell>
          <cell r="Z394" t="str">
            <v xml:space="preserve"> </v>
          </cell>
        </row>
        <row r="395">
          <cell r="A395">
            <v>403</v>
          </cell>
          <cell r="C395" t="str">
            <v>PLAČILA DOMAČIH OBRESTI</v>
          </cell>
          <cell r="D395">
            <v>34374929.088209994</v>
          </cell>
          <cell r="E395">
            <v>34674655</v>
          </cell>
          <cell r="F395">
            <v>-299725.91179000586</v>
          </cell>
          <cell r="G395">
            <v>110.84463967622608</v>
          </cell>
          <cell r="H395">
            <v>1.7857113647622498</v>
          </cell>
          <cell r="I395">
            <v>0</v>
          </cell>
          <cell r="J395">
            <v>0</v>
          </cell>
          <cell r="K395">
            <v>0</v>
          </cell>
          <cell r="L395">
            <v>0</v>
          </cell>
          <cell r="N395">
            <v>0</v>
          </cell>
          <cell r="O395">
            <v>0</v>
          </cell>
          <cell r="P395">
            <v>0</v>
          </cell>
          <cell r="Q395">
            <v>0</v>
          </cell>
          <cell r="R395">
            <v>0</v>
          </cell>
          <cell r="S395">
            <v>0</v>
          </cell>
          <cell r="T395">
            <v>0</v>
          </cell>
          <cell r="U395">
            <v>0</v>
          </cell>
          <cell r="V395">
            <v>2844</v>
          </cell>
          <cell r="W395">
            <v>0</v>
          </cell>
          <cell r="X395">
            <v>0</v>
          </cell>
          <cell r="Y395">
            <v>2844</v>
          </cell>
          <cell r="Z395" t="e">
            <v>#VALUE!</v>
          </cell>
          <cell r="AA395">
            <v>8.2734716127034653E-3</v>
          </cell>
          <cell r="AB395">
            <v>-99.992325165479869</v>
          </cell>
        </row>
        <row r="396">
          <cell r="C396" t="str">
            <v xml:space="preserve">                                 - dinamizirani sprejeti proračun</v>
          </cell>
          <cell r="D396">
            <v>51155392</v>
          </cell>
          <cell r="I396">
            <v>4433435</v>
          </cell>
          <cell r="J396">
            <v>4433435</v>
          </cell>
          <cell r="K396">
            <v>4433435</v>
          </cell>
          <cell r="N396">
            <v>4433435</v>
          </cell>
          <cell r="O396">
            <v>4433435</v>
          </cell>
          <cell r="P396">
            <v>4433435</v>
          </cell>
          <cell r="Q396">
            <v>26600610</v>
          </cell>
          <cell r="R396">
            <v>4433435</v>
          </cell>
          <cell r="S396">
            <v>4433435</v>
          </cell>
          <cell r="T396">
            <v>4433435</v>
          </cell>
          <cell r="U396">
            <v>4433435</v>
          </cell>
          <cell r="V396">
            <v>1510567</v>
          </cell>
          <cell r="W396">
            <v>2387607</v>
          </cell>
          <cell r="X396">
            <v>0</v>
          </cell>
          <cell r="Y396">
            <v>48232524</v>
          </cell>
        </row>
        <row r="398">
          <cell r="A398">
            <v>4030</v>
          </cell>
          <cell r="C398" t="str">
            <v>Plačila obresti od kreditov Banki Slovenije</v>
          </cell>
          <cell r="D398">
            <v>0</v>
          </cell>
          <cell r="E398">
            <v>0</v>
          </cell>
          <cell r="F398">
            <v>0</v>
          </cell>
          <cell r="G398" t="str">
            <v>…</v>
          </cell>
          <cell r="H398" t="str">
            <v>…</v>
          </cell>
          <cell r="Q398">
            <v>0</v>
          </cell>
          <cell r="Y398">
            <v>0</v>
          </cell>
          <cell r="Z398" t="str">
            <v xml:space="preserve"> </v>
          </cell>
          <cell r="AA398" t="str">
            <v>…</v>
          </cell>
          <cell r="AB398" t="str">
            <v>…</v>
          </cell>
        </row>
        <row r="399">
          <cell r="A399">
            <v>4031</v>
          </cell>
          <cell r="C399" t="str">
            <v>Plačila obresti od kreditov poslovnim bankam</v>
          </cell>
          <cell r="D399">
            <v>5354377.7062299997</v>
          </cell>
          <cell r="E399">
            <v>5417231</v>
          </cell>
          <cell r="F399">
            <v>-62853.293770000339</v>
          </cell>
          <cell r="G399">
            <v>106.07755518999731</v>
          </cell>
          <cell r="H399">
            <v>-2.5917766850346027</v>
          </cell>
          <cell r="Q399">
            <v>0</v>
          </cell>
          <cell r="Y399">
            <v>0</v>
          </cell>
          <cell r="Z399" t="str">
            <v xml:space="preserve"> </v>
          </cell>
          <cell r="AA399">
            <v>0</v>
          </cell>
          <cell r="AB399">
            <v>-100</v>
          </cell>
        </row>
        <row r="400">
          <cell r="A400">
            <v>4032</v>
          </cell>
          <cell r="C400" t="str">
            <v>Plačila obresti od kreditov drugim finančnim instituc.</v>
          </cell>
          <cell r="D400">
            <v>0</v>
          </cell>
          <cell r="E400">
            <v>0</v>
          </cell>
          <cell r="F400">
            <v>0</v>
          </cell>
          <cell r="G400" t="str">
            <v>…</v>
          </cell>
          <cell r="H400" t="str">
            <v>…</v>
          </cell>
          <cell r="Q400">
            <v>0</v>
          </cell>
          <cell r="Y400">
            <v>0</v>
          </cell>
          <cell r="Z400" t="str">
            <v xml:space="preserve"> </v>
          </cell>
          <cell r="AA400" t="str">
            <v>…</v>
          </cell>
          <cell r="AB400" t="str">
            <v>…</v>
          </cell>
        </row>
        <row r="401">
          <cell r="A401">
            <v>4033</v>
          </cell>
          <cell r="C401" t="str">
            <v>Plačila obresti od kreditov drugim kreditodajalcem</v>
          </cell>
          <cell r="D401">
            <v>4033.3971099999999</v>
          </cell>
          <cell r="E401">
            <v>2010</v>
          </cell>
          <cell r="F401">
            <v>2023.3971099999999</v>
          </cell>
          <cell r="G401">
            <v>174.64326379440078</v>
          </cell>
          <cell r="H401">
            <v>60.370306514601282</v>
          </cell>
          <cell r="I401">
            <v>0</v>
          </cell>
          <cell r="J401">
            <v>0</v>
          </cell>
          <cell r="K401">
            <v>0</v>
          </cell>
          <cell r="N401">
            <v>0</v>
          </cell>
          <cell r="O401">
            <v>0</v>
          </cell>
          <cell r="P401">
            <v>0</v>
          </cell>
          <cell r="Q401">
            <v>0</v>
          </cell>
          <cell r="R401">
            <v>0</v>
          </cell>
          <cell r="S401">
            <v>0</v>
          </cell>
          <cell r="T401">
            <v>0</v>
          </cell>
          <cell r="U401">
            <v>0</v>
          </cell>
          <cell r="V401">
            <v>2844</v>
          </cell>
          <cell r="W401">
            <v>0</v>
          </cell>
          <cell r="X401">
            <v>0</v>
          </cell>
          <cell r="Y401">
            <v>2844</v>
          </cell>
          <cell r="Z401" t="str">
            <v xml:space="preserve"> </v>
          </cell>
          <cell r="AA401">
            <v>70.511281741856564</v>
          </cell>
          <cell r="AB401">
            <v>-34.590647734826931</v>
          </cell>
        </row>
        <row r="402">
          <cell r="A402">
            <v>403300</v>
          </cell>
          <cell r="C402" t="str">
            <v>Plačila obresti od kratkoroč.kreditovdrugim ravnem države</v>
          </cell>
          <cell r="D402">
            <v>310.47068999999999</v>
          </cell>
          <cell r="E402">
            <v>0</v>
          </cell>
          <cell r="F402">
            <v>310.47068999999999</v>
          </cell>
          <cell r="Y402">
            <v>0</v>
          </cell>
          <cell r="Z402" t="str">
            <v xml:space="preserve"> </v>
          </cell>
          <cell r="AA402">
            <v>0</v>
          </cell>
          <cell r="AB402">
            <v>-100</v>
          </cell>
        </row>
        <row r="403">
          <cell r="A403">
            <v>403301</v>
          </cell>
          <cell r="C403" t="str">
            <v>Plačila obresti od kreditov skladom soc.zavarovanja</v>
          </cell>
          <cell r="D403">
            <v>19.478720000000003</v>
          </cell>
          <cell r="E403">
            <v>0</v>
          </cell>
          <cell r="F403">
            <v>19.478720000000003</v>
          </cell>
          <cell r="G403" t="str">
            <v>…</v>
          </cell>
          <cell r="H403" t="str">
            <v>…</v>
          </cell>
          <cell r="Q403">
            <v>0</v>
          </cell>
          <cell r="Y403">
            <v>0</v>
          </cell>
          <cell r="Z403" t="str">
            <v xml:space="preserve"> </v>
          </cell>
          <cell r="AA403">
            <v>0</v>
          </cell>
          <cell r="AB403">
            <v>-100</v>
          </cell>
        </row>
        <row r="404">
          <cell r="A404">
            <v>403302</v>
          </cell>
          <cell r="C404" t="str">
            <v xml:space="preserve">Plačila obresti od kreditov drugim javnim skladom </v>
          </cell>
          <cell r="D404">
            <v>3703.4476999999997</v>
          </cell>
          <cell r="E404">
            <v>2010</v>
          </cell>
          <cell r="F404">
            <v>1693.4476999999997</v>
          </cell>
          <cell r="G404" t="str">
            <v>…</v>
          </cell>
          <cell r="H404" t="str">
            <v>…</v>
          </cell>
          <cell r="Q404">
            <v>0</v>
          </cell>
          <cell r="Y404">
            <v>0</v>
          </cell>
          <cell r="Z404" t="str">
            <v xml:space="preserve"> </v>
          </cell>
          <cell r="AA404">
            <v>0</v>
          </cell>
          <cell r="AB404">
            <v>-100</v>
          </cell>
        </row>
        <row r="405">
          <cell r="A405">
            <v>403303</v>
          </cell>
          <cell r="C405" t="str">
            <v>Plačila obresti od kreditov drugim kreditodajalcem</v>
          </cell>
          <cell r="D405">
            <v>0</v>
          </cell>
          <cell r="E405">
            <v>0</v>
          </cell>
          <cell r="F405">
            <v>0</v>
          </cell>
          <cell r="G405" t="str">
            <v>…</v>
          </cell>
          <cell r="H405" t="str">
            <v>…</v>
          </cell>
          <cell r="Q405">
            <v>0</v>
          </cell>
          <cell r="Y405">
            <v>0</v>
          </cell>
          <cell r="Z405" t="str">
            <v xml:space="preserve"> </v>
          </cell>
          <cell r="AA405" t="str">
            <v>…</v>
          </cell>
          <cell r="AB405" t="str">
            <v>…</v>
          </cell>
        </row>
        <row r="406">
          <cell r="A406">
            <v>4034</v>
          </cell>
          <cell r="C406" t="str">
            <v>Plačila obresti od vrednostnih papirjev</v>
          </cell>
          <cell r="D406">
            <v>29016517.984869994</v>
          </cell>
          <cell r="E406">
            <v>29255414</v>
          </cell>
          <cell r="F406">
            <v>-238896.01513000578</v>
          </cell>
          <cell r="G406">
            <v>111.76579835665363</v>
          </cell>
          <cell r="H406">
            <v>2.6315871043651242</v>
          </cell>
          <cell r="Q406">
            <v>0</v>
          </cell>
          <cell r="Y406">
            <v>0</v>
          </cell>
          <cell r="Z406" t="str">
            <v xml:space="preserve"> </v>
          </cell>
          <cell r="AA406">
            <v>0</v>
          </cell>
          <cell r="AB406">
            <v>-100</v>
          </cell>
        </row>
        <row r="407">
          <cell r="A407">
            <v>403401</v>
          </cell>
          <cell r="C407" t="str">
            <v>Plačila obresti od vrednostnih papirjev  poslovnim bankam</v>
          </cell>
          <cell r="E407" t="str">
            <v xml:space="preserve"> </v>
          </cell>
          <cell r="I407" t="str">
            <v xml:space="preserve"> </v>
          </cell>
          <cell r="J407" t="str">
            <v xml:space="preserve"> </v>
          </cell>
          <cell r="K407" t="str">
            <v xml:space="preserve"> </v>
          </cell>
          <cell r="N407" t="str">
            <v xml:space="preserve"> </v>
          </cell>
          <cell r="O407" t="str">
            <v xml:space="preserve"> </v>
          </cell>
          <cell r="P407" t="str">
            <v xml:space="preserve"> </v>
          </cell>
          <cell r="Q407" t="e">
            <v>#VALUE!</v>
          </cell>
          <cell r="R407" t="str">
            <v xml:space="preserve"> </v>
          </cell>
          <cell r="S407" t="str">
            <v xml:space="preserve"> </v>
          </cell>
          <cell r="T407" t="str">
            <v xml:space="preserve"> </v>
          </cell>
          <cell r="U407" t="str">
            <v xml:space="preserve"> </v>
          </cell>
          <cell r="V407" t="str">
            <v xml:space="preserve"> </v>
          </cell>
          <cell r="W407" t="str">
            <v xml:space="preserve"> </v>
          </cell>
          <cell r="X407" t="str">
            <v xml:space="preserve"> </v>
          </cell>
          <cell r="Z407" t="str">
            <v xml:space="preserve"> </v>
          </cell>
        </row>
        <row r="408">
          <cell r="A408">
            <v>403402</v>
          </cell>
          <cell r="C408" t="str">
            <v>Plačila obresti od vrednostnih papirjev  finanč.instit.</v>
          </cell>
          <cell r="E408" t="str">
            <v xml:space="preserve"> </v>
          </cell>
          <cell r="I408" t="str">
            <v xml:space="preserve"> </v>
          </cell>
          <cell r="J408" t="str">
            <v xml:space="preserve"> </v>
          </cell>
          <cell r="K408" t="str">
            <v xml:space="preserve"> </v>
          </cell>
          <cell r="N408" t="str">
            <v xml:space="preserve"> </v>
          </cell>
          <cell r="O408" t="str">
            <v xml:space="preserve"> </v>
          </cell>
          <cell r="P408" t="str">
            <v xml:space="preserve"> </v>
          </cell>
          <cell r="Q408" t="e">
            <v>#VALUE!</v>
          </cell>
          <cell r="R408" t="str">
            <v xml:space="preserve"> </v>
          </cell>
          <cell r="S408" t="str">
            <v xml:space="preserve"> </v>
          </cell>
          <cell r="T408" t="str">
            <v xml:space="preserve"> </v>
          </cell>
          <cell r="U408" t="str">
            <v xml:space="preserve"> </v>
          </cell>
          <cell r="V408" t="str">
            <v xml:space="preserve"> </v>
          </cell>
          <cell r="W408" t="str">
            <v xml:space="preserve"> </v>
          </cell>
          <cell r="X408" t="str">
            <v xml:space="preserve"> </v>
          </cell>
          <cell r="Z408" t="str">
            <v xml:space="preserve"> </v>
          </cell>
        </row>
        <row r="409">
          <cell r="A409">
            <v>403403</v>
          </cell>
          <cell r="C409" t="str">
            <v>Plačila obresti od vrednostnih papirjev  skladom soc.zavarov.</v>
          </cell>
          <cell r="E409" t="str">
            <v xml:space="preserve"> </v>
          </cell>
          <cell r="I409" t="str">
            <v xml:space="preserve"> </v>
          </cell>
          <cell r="J409" t="str">
            <v xml:space="preserve"> </v>
          </cell>
          <cell r="K409" t="str">
            <v xml:space="preserve"> </v>
          </cell>
          <cell r="N409" t="str">
            <v xml:space="preserve"> </v>
          </cell>
          <cell r="O409" t="str">
            <v xml:space="preserve"> </v>
          </cell>
          <cell r="P409" t="str">
            <v xml:space="preserve"> </v>
          </cell>
          <cell r="Q409" t="e">
            <v>#VALUE!</v>
          </cell>
          <cell r="R409" t="str">
            <v xml:space="preserve"> </v>
          </cell>
          <cell r="S409" t="str">
            <v xml:space="preserve"> </v>
          </cell>
          <cell r="T409" t="str">
            <v xml:space="preserve"> </v>
          </cell>
          <cell r="U409" t="str">
            <v xml:space="preserve"> </v>
          </cell>
          <cell r="V409" t="str">
            <v xml:space="preserve"> </v>
          </cell>
          <cell r="W409" t="str">
            <v xml:space="preserve"> </v>
          </cell>
          <cell r="X409" t="str">
            <v xml:space="preserve"> </v>
          </cell>
          <cell r="Z409" t="str">
            <v xml:space="preserve"> </v>
          </cell>
        </row>
        <row r="410">
          <cell r="A410">
            <v>403404</v>
          </cell>
          <cell r="C410" t="str">
            <v>Plačila obresti od vrednostnih papirjev  drugim javnim skladom</v>
          </cell>
          <cell r="E410" t="str">
            <v xml:space="preserve"> </v>
          </cell>
          <cell r="I410" t="str">
            <v xml:space="preserve"> </v>
          </cell>
          <cell r="J410" t="str">
            <v xml:space="preserve"> </v>
          </cell>
          <cell r="K410" t="str">
            <v xml:space="preserve"> </v>
          </cell>
          <cell r="N410" t="str">
            <v xml:space="preserve"> </v>
          </cell>
          <cell r="O410" t="str">
            <v xml:space="preserve"> </v>
          </cell>
          <cell r="P410" t="str">
            <v xml:space="preserve"> </v>
          </cell>
          <cell r="Q410" t="e">
            <v>#VALUE!</v>
          </cell>
          <cell r="R410" t="str">
            <v xml:space="preserve"> </v>
          </cell>
          <cell r="S410" t="str">
            <v xml:space="preserve"> </v>
          </cell>
          <cell r="T410" t="str">
            <v xml:space="preserve"> </v>
          </cell>
          <cell r="U410" t="str">
            <v xml:space="preserve"> </v>
          </cell>
          <cell r="V410" t="str">
            <v xml:space="preserve"> </v>
          </cell>
          <cell r="W410" t="str">
            <v xml:space="preserve"> </v>
          </cell>
          <cell r="X410" t="str">
            <v xml:space="preserve"> </v>
          </cell>
          <cell r="Z410" t="str">
            <v xml:space="preserve"> </v>
          </cell>
        </row>
        <row r="411">
          <cell r="A411">
            <v>403405</v>
          </cell>
          <cell r="C411" t="str">
            <v>Plačila obresti od vrednostnih papirjev  drugim dom.kred.</v>
          </cell>
          <cell r="E411" t="str">
            <v xml:space="preserve"> </v>
          </cell>
          <cell r="I411" t="str">
            <v xml:space="preserve"> </v>
          </cell>
          <cell r="J411" t="str">
            <v xml:space="preserve"> </v>
          </cell>
          <cell r="K411" t="str">
            <v xml:space="preserve"> </v>
          </cell>
          <cell r="N411" t="str">
            <v xml:space="preserve"> </v>
          </cell>
          <cell r="O411" t="str">
            <v xml:space="preserve"> </v>
          </cell>
          <cell r="P411" t="str">
            <v xml:space="preserve"> </v>
          </cell>
          <cell r="Q411" t="e">
            <v>#VALUE!</v>
          </cell>
          <cell r="R411" t="str">
            <v xml:space="preserve"> </v>
          </cell>
          <cell r="S411" t="str">
            <v xml:space="preserve"> </v>
          </cell>
          <cell r="T411" t="str">
            <v xml:space="preserve"> </v>
          </cell>
          <cell r="U411" t="str">
            <v xml:space="preserve"> </v>
          </cell>
          <cell r="V411" t="str">
            <v xml:space="preserve"> </v>
          </cell>
          <cell r="W411" t="str">
            <v xml:space="preserve"> </v>
          </cell>
          <cell r="X411" t="str">
            <v xml:space="preserve"> </v>
          </cell>
          <cell r="Z411" t="str">
            <v xml:space="preserve"> </v>
          </cell>
        </row>
        <row r="412">
          <cell r="Q412" t="str">
            <v xml:space="preserve"> </v>
          </cell>
        </row>
        <row r="413">
          <cell r="A413">
            <v>404</v>
          </cell>
          <cell r="C413" t="str">
            <v>PLAČILA OBRESTI V TUJINO</v>
          </cell>
          <cell r="D413">
            <v>26011264.121039998</v>
          </cell>
          <cell r="E413">
            <v>26057629</v>
          </cell>
          <cell r="F413">
            <v>-46364.878960002214</v>
          </cell>
          <cell r="G413">
            <v>133.8057481071294</v>
          </cell>
          <cell r="H413">
            <v>22.870292109393375</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-100</v>
          </cell>
        </row>
        <row r="414">
          <cell r="C414" t="str">
            <v xml:space="preserve">                                 - dinamizirani sprejeti proračun</v>
          </cell>
          <cell r="D414">
            <v>8190481</v>
          </cell>
          <cell r="I414">
            <v>593268</v>
          </cell>
          <cell r="J414">
            <v>593268</v>
          </cell>
          <cell r="K414">
            <v>593268</v>
          </cell>
          <cell r="N414">
            <v>593268</v>
          </cell>
          <cell r="O414">
            <v>593268</v>
          </cell>
          <cell r="P414">
            <v>593268</v>
          </cell>
          <cell r="Q414">
            <v>3559608</v>
          </cell>
          <cell r="R414">
            <v>593268</v>
          </cell>
          <cell r="S414">
            <v>593268</v>
          </cell>
          <cell r="T414">
            <v>593268</v>
          </cell>
          <cell r="U414">
            <v>593268</v>
          </cell>
          <cell r="V414">
            <v>457424</v>
          </cell>
          <cell r="W414">
            <v>1664533</v>
          </cell>
          <cell r="X414">
            <v>0</v>
          </cell>
          <cell r="Y414">
            <v>8054637</v>
          </cell>
        </row>
        <row r="415">
          <cell r="Q415" t="str">
            <v xml:space="preserve"> </v>
          </cell>
        </row>
        <row r="416">
          <cell r="A416">
            <v>4040</v>
          </cell>
          <cell r="C416" t="str">
            <v>Plačila obresti mednarodnim finančnim institucijam</v>
          </cell>
          <cell r="D416">
            <v>4415288.7713299999</v>
          </cell>
          <cell r="E416">
            <v>5157568</v>
          </cell>
          <cell r="F416">
            <v>-742279.2286700001</v>
          </cell>
          <cell r="G416">
            <v>111.01563468148304</v>
          </cell>
          <cell r="H416">
            <v>1.9427315716097553</v>
          </cell>
          <cell r="Q416">
            <v>0</v>
          </cell>
          <cell r="Y416">
            <v>0</v>
          </cell>
          <cell r="Z416" t="str">
            <v xml:space="preserve"> </v>
          </cell>
          <cell r="AA416">
            <v>0</v>
          </cell>
          <cell r="AB416">
            <v>-100</v>
          </cell>
        </row>
        <row r="417">
          <cell r="A417">
            <v>4041</v>
          </cell>
          <cell r="C417" t="str">
            <v xml:space="preserve">Plačila obresti tujim vladam </v>
          </cell>
          <cell r="D417">
            <v>175074.14835</v>
          </cell>
          <cell r="E417">
            <v>798862</v>
          </cell>
          <cell r="F417">
            <v>-623787.85164999997</v>
          </cell>
          <cell r="G417">
            <v>34.19123059955934</v>
          </cell>
          <cell r="H417">
            <v>-68.603094031625943</v>
          </cell>
          <cell r="Q417">
            <v>0</v>
          </cell>
          <cell r="Y417">
            <v>0</v>
          </cell>
          <cell r="Z417" t="str">
            <v xml:space="preserve"> </v>
          </cell>
          <cell r="AA417">
            <v>0</v>
          </cell>
          <cell r="AB417">
            <v>-100</v>
          </cell>
        </row>
        <row r="418">
          <cell r="A418">
            <v>4042</v>
          </cell>
          <cell r="C418" t="str">
            <v>Plačila obresti tujim bankam in finanč.instituc.</v>
          </cell>
          <cell r="D418">
            <v>3843861.3075500005</v>
          </cell>
          <cell r="E418">
            <v>3590379</v>
          </cell>
          <cell r="F418">
            <v>253482.30755000049</v>
          </cell>
          <cell r="G418">
            <v>177.55994747636288</v>
          </cell>
          <cell r="H418">
            <v>63.048620272142216</v>
          </cell>
          <cell r="Q418">
            <v>0</v>
          </cell>
          <cell r="Y418">
            <v>0</v>
          </cell>
          <cell r="Z418" t="str">
            <v xml:space="preserve"> </v>
          </cell>
          <cell r="AA418">
            <v>0</v>
          </cell>
          <cell r="AB418">
            <v>-100</v>
          </cell>
        </row>
        <row r="419">
          <cell r="A419">
            <v>4043</v>
          </cell>
          <cell r="C419" t="str">
            <v>Plačila obresti drugim tujim kreditodajalcem</v>
          </cell>
          <cell r="D419">
            <v>11721435.75</v>
          </cell>
          <cell r="E419">
            <v>16510820</v>
          </cell>
          <cell r="F419">
            <v>-4789384.25</v>
          </cell>
          <cell r="G419">
            <v>91.677387055430657</v>
          </cell>
          <cell r="H419">
            <v>-15.815071574443849</v>
          </cell>
          <cell r="Q419">
            <v>0</v>
          </cell>
          <cell r="Y419">
            <v>0</v>
          </cell>
          <cell r="Z419" t="str">
            <v xml:space="preserve"> </v>
          </cell>
          <cell r="AA419">
            <v>0</v>
          </cell>
          <cell r="AB419">
            <v>-100</v>
          </cell>
        </row>
        <row r="420">
          <cell r="A420">
            <v>4044</v>
          </cell>
          <cell r="C420" t="str">
            <v>Plačila obresti od vrednostnih papirjev, izdanih na tujih trgih</v>
          </cell>
          <cell r="D420">
            <v>5855604.1438100003</v>
          </cell>
          <cell r="E420">
            <v>0</v>
          </cell>
          <cell r="F420">
            <v>5855604.1438100003</v>
          </cell>
          <cell r="G420" t="str">
            <v>…</v>
          </cell>
          <cell r="H420" t="str">
            <v>…</v>
          </cell>
          <cell r="Q420">
            <v>0</v>
          </cell>
          <cell r="Y420" t="str">
            <v xml:space="preserve"> </v>
          </cell>
          <cell r="Z420" t="str">
            <v xml:space="preserve"> </v>
          </cell>
          <cell r="AA420" t="str">
            <v xml:space="preserve"> </v>
          </cell>
          <cell r="AB420" t="str">
            <v xml:space="preserve"> </v>
          </cell>
        </row>
        <row r="421">
          <cell r="Q421" t="str">
            <v xml:space="preserve"> </v>
          </cell>
        </row>
        <row r="422">
          <cell r="A422">
            <v>409</v>
          </cell>
          <cell r="C422" t="str">
            <v>SREDSTVA, IZLOČENA V REZERVE</v>
          </cell>
          <cell r="D422">
            <v>10341210.236819999</v>
          </cell>
          <cell r="E422">
            <v>9914000</v>
          </cell>
          <cell r="F422">
            <v>427210.23681999929</v>
          </cell>
          <cell r="G422">
            <v>110.38583147662287</v>
          </cell>
          <cell r="H422">
            <v>1.3643998867060247</v>
          </cell>
          <cell r="I422">
            <v>850000</v>
          </cell>
          <cell r="J422">
            <v>850000</v>
          </cell>
          <cell r="K422">
            <v>800000</v>
          </cell>
          <cell r="L422">
            <v>2500000</v>
          </cell>
          <cell r="N422">
            <v>666666.66666666663</v>
          </cell>
          <cell r="O422">
            <v>666666.66666666663</v>
          </cell>
          <cell r="P422">
            <v>666666.66666666663</v>
          </cell>
          <cell r="Q422">
            <v>4500000</v>
          </cell>
          <cell r="R422">
            <v>666666.66666666663</v>
          </cell>
          <cell r="S422">
            <v>666666.66666666663</v>
          </cell>
          <cell r="T422">
            <v>666666.66666666663</v>
          </cell>
          <cell r="U422">
            <v>666666.66666666663</v>
          </cell>
          <cell r="V422">
            <v>666666.66666666663</v>
          </cell>
          <cell r="W422">
            <v>666666.66666666663</v>
          </cell>
          <cell r="X422">
            <v>0</v>
          </cell>
          <cell r="Y422">
            <v>8500000.0000000019</v>
          </cell>
          <cell r="Z422" t="e">
            <v>#VALUE!</v>
          </cell>
          <cell r="AA422">
            <v>82.195408519359304</v>
          </cell>
          <cell r="AB422">
            <v>-23.751940149017344</v>
          </cell>
        </row>
        <row r="423">
          <cell r="C423" t="str">
            <v xml:space="preserve">                                 - dinamizirani sprejeti proračun</v>
          </cell>
          <cell r="D423">
            <v>1523979</v>
          </cell>
          <cell r="I423">
            <v>0</v>
          </cell>
          <cell r="J423">
            <v>0</v>
          </cell>
          <cell r="K423">
            <v>0</v>
          </cell>
          <cell r="N423">
            <v>0</v>
          </cell>
          <cell r="O423">
            <v>0</v>
          </cell>
          <cell r="P423">
            <v>0</v>
          </cell>
          <cell r="Q423">
            <v>0</v>
          </cell>
          <cell r="R423">
            <v>0</v>
          </cell>
          <cell r="S423">
            <v>0</v>
          </cell>
          <cell r="T423">
            <v>0</v>
          </cell>
          <cell r="U423">
            <v>0</v>
          </cell>
          <cell r="V423">
            <v>1033330</v>
          </cell>
          <cell r="W423">
            <v>1023979</v>
          </cell>
          <cell r="X423">
            <v>500000</v>
          </cell>
          <cell r="Y423">
            <v>2557309</v>
          </cell>
        </row>
        <row r="424">
          <cell r="D424" t="str">
            <v xml:space="preserve"> </v>
          </cell>
          <cell r="Q424" t="str">
            <v xml:space="preserve"> </v>
          </cell>
          <cell r="Y424" t="str">
            <v xml:space="preserve"> </v>
          </cell>
        </row>
        <row r="425">
          <cell r="A425">
            <v>4090</v>
          </cell>
          <cell r="C425" t="str">
            <v>Tekoča proračunska rezerva</v>
          </cell>
          <cell r="D425">
            <v>0</v>
          </cell>
          <cell r="E425">
            <v>2914000</v>
          </cell>
          <cell r="F425">
            <v>-2914000</v>
          </cell>
          <cell r="G425" t="str">
            <v>…</v>
          </cell>
          <cell r="H425" t="str">
            <v>…</v>
          </cell>
          <cell r="I425">
            <v>350000</v>
          </cell>
          <cell r="J425">
            <v>350000</v>
          </cell>
          <cell r="K425">
            <v>300000</v>
          </cell>
          <cell r="L425">
            <v>1000000</v>
          </cell>
          <cell r="N425">
            <v>166666.66666666666</v>
          </cell>
          <cell r="O425">
            <v>166666.66666666666</v>
          </cell>
          <cell r="P425">
            <v>166666.66666666666</v>
          </cell>
          <cell r="Q425">
            <v>1500000</v>
          </cell>
          <cell r="R425">
            <v>166666.66666666666</v>
          </cell>
          <cell r="S425">
            <v>166666.66666666666</v>
          </cell>
          <cell r="T425">
            <v>166666.66666666666</v>
          </cell>
          <cell r="U425">
            <v>166666.66666666666</v>
          </cell>
          <cell r="V425">
            <v>166666.66666666666</v>
          </cell>
          <cell r="W425">
            <v>166666.66666666666</v>
          </cell>
          <cell r="X425">
            <v>0</v>
          </cell>
          <cell r="Y425">
            <v>2500000</v>
          </cell>
          <cell r="Z425" t="str">
            <v xml:space="preserve"> </v>
          </cell>
          <cell r="AA425" t="str">
            <v>…</v>
          </cell>
          <cell r="AB425" t="str">
            <v>…</v>
          </cell>
        </row>
        <row r="426">
          <cell r="A426">
            <v>4091</v>
          </cell>
          <cell r="C426" t="str">
            <v>Rezerva za naravne nesreče</v>
          </cell>
          <cell r="D426">
            <v>10341210.236819999</v>
          </cell>
          <cell r="E426">
            <v>7000000</v>
          </cell>
          <cell r="F426">
            <v>3341210.2368199993</v>
          </cell>
          <cell r="G426">
            <v>110.38583147662287</v>
          </cell>
          <cell r="H426">
            <v>1.3643998867060247</v>
          </cell>
          <cell r="I426">
            <v>500000</v>
          </cell>
          <cell r="J426">
            <v>500000</v>
          </cell>
          <cell r="K426">
            <v>500000</v>
          </cell>
          <cell r="L426">
            <v>1500000</v>
          </cell>
          <cell r="N426">
            <v>500000</v>
          </cell>
          <cell r="O426">
            <v>500000</v>
          </cell>
          <cell r="P426">
            <v>500000</v>
          </cell>
          <cell r="Q426">
            <v>3000000</v>
          </cell>
          <cell r="R426">
            <v>500000</v>
          </cell>
          <cell r="S426">
            <v>500000</v>
          </cell>
          <cell r="T426">
            <v>500000</v>
          </cell>
          <cell r="U426">
            <v>500000</v>
          </cell>
          <cell r="V426">
            <v>500000</v>
          </cell>
          <cell r="W426">
            <v>500000</v>
          </cell>
          <cell r="X426">
            <v>0</v>
          </cell>
          <cell r="Y426">
            <v>6000000</v>
          </cell>
          <cell r="Z426" t="str">
            <v xml:space="preserve"> </v>
          </cell>
          <cell r="AA426">
            <v>58.02028836660655</v>
          </cell>
          <cell r="AB426">
            <v>-46.177840105188729</v>
          </cell>
        </row>
        <row r="427">
          <cell r="A427">
            <v>4092</v>
          </cell>
          <cell r="C427" t="str">
            <v>Druge rezerve</v>
          </cell>
          <cell r="D427">
            <v>0</v>
          </cell>
          <cell r="E427">
            <v>0</v>
          </cell>
          <cell r="F427">
            <v>0</v>
          </cell>
          <cell r="G427" t="str">
            <v>…</v>
          </cell>
          <cell r="H427" t="str">
            <v>…</v>
          </cell>
          <cell r="I427">
            <v>0</v>
          </cell>
          <cell r="J427">
            <v>0</v>
          </cell>
          <cell r="K427">
            <v>0</v>
          </cell>
          <cell r="N427">
            <v>0</v>
          </cell>
          <cell r="O427">
            <v>0</v>
          </cell>
          <cell r="P427">
            <v>0</v>
          </cell>
          <cell r="Q427">
            <v>0</v>
          </cell>
          <cell r="R427">
            <v>0</v>
          </cell>
          <cell r="S427">
            <v>0</v>
          </cell>
          <cell r="T427">
            <v>0</v>
          </cell>
          <cell r="U427">
            <v>0</v>
          </cell>
          <cell r="V427">
            <v>0</v>
          </cell>
          <cell r="W427">
            <v>0</v>
          </cell>
          <cell r="X427">
            <v>0</v>
          </cell>
          <cell r="Y427">
            <v>0</v>
          </cell>
          <cell r="Z427" t="str">
            <v xml:space="preserve"> </v>
          </cell>
          <cell r="AA427" t="str">
            <v>…</v>
          </cell>
          <cell r="AB427" t="str">
            <v>…</v>
          </cell>
        </row>
        <row r="428">
          <cell r="Q428" t="str">
            <v xml:space="preserve"> </v>
          </cell>
        </row>
        <row r="429">
          <cell r="A429">
            <v>41</v>
          </cell>
          <cell r="C429" t="str">
            <v>TEKOČI TRANSFERI</v>
          </cell>
          <cell r="D429">
            <v>610041848.96235001</v>
          </cell>
          <cell r="E429">
            <v>617479667</v>
          </cell>
          <cell r="F429">
            <v>-7437818.0376499891</v>
          </cell>
          <cell r="G429">
            <v>105.48527487655497</v>
          </cell>
          <cell r="H429">
            <v>-3.1356520876446581</v>
          </cell>
          <cell r="I429">
            <v>52178491.982609995</v>
          </cell>
          <cell r="J429">
            <v>48179470.303500004</v>
          </cell>
          <cell r="K429">
            <v>49518334.83557</v>
          </cell>
          <cell r="L429">
            <v>149876297.12167999</v>
          </cell>
          <cell r="N429">
            <v>53227042.962459996</v>
          </cell>
          <cell r="O429">
            <v>49849918.004000001</v>
          </cell>
          <cell r="P429">
            <v>66684377.59499</v>
          </cell>
          <cell r="Q429">
            <v>319637635.68313003</v>
          </cell>
          <cell r="R429">
            <v>49585239.646369994</v>
          </cell>
          <cell r="S429">
            <v>52036901.006230004</v>
          </cell>
          <cell r="T429">
            <v>49210524.512610003</v>
          </cell>
          <cell r="U429">
            <v>41412486.216960005</v>
          </cell>
          <cell r="V429">
            <v>43766906.400247999</v>
          </cell>
          <cell r="W429">
            <v>39359464.174250484</v>
          </cell>
          <cell r="X429">
            <v>12481000</v>
          </cell>
          <cell r="Y429">
            <v>607490157.63979852</v>
          </cell>
          <cell r="Z429" t="e">
            <v>#VALUE!</v>
          </cell>
          <cell r="AA429">
            <v>99.581718643255073</v>
          </cell>
          <cell r="AB429">
            <v>-7.623637622212371</v>
          </cell>
        </row>
        <row r="430">
          <cell r="C430" t="str">
            <v xml:space="preserve">                                 - dinamizirani sprejeti proračun</v>
          </cell>
          <cell r="D430">
            <v>622568976</v>
          </cell>
          <cell r="I430">
            <v>52202410</v>
          </cell>
          <cell r="J430">
            <v>52202410</v>
          </cell>
          <cell r="K430">
            <v>52202410</v>
          </cell>
          <cell r="N430">
            <v>52202410</v>
          </cell>
          <cell r="O430">
            <v>52202410</v>
          </cell>
          <cell r="P430">
            <v>52202410</v>
          </cell>
          <cell r="Q430">
            <v>313214460</v>
          </cell>
          <cell r="R430">
            <v>52202410</v>
          </cell>
          <cell r="S430">
            <v>52202410</v>
          </cell>
          <cell r="T430">
            <v>52202410</v>
          </cell>
          <cell r="U430">
            <v>52202410</v>
          </cell>
          <cell r="V430">
            <v>46866606</v>
          </cell>
          <cell r="W430">
            <v>42862302</v>
          </cell>
          <cell r="X430">
            <v>5480164</v>
          </cell>
          <cell r="Y430">
            <v>617233172</v>
          </cell>
        </row>
        <row r="431">
          <cell r="Q431" t="str">
            <v xml:space="preserve"> </v>
          </cell>
        </row>
        <row r="432">
          <cell r="A432">
            <v>410</v>
          </cell>
          <cell r="C432" t="str">
            <v>SUBVENCIJE</v>
          </cell>
          <cell r="D432">
            <v>49554531.673899993</v>
          </cell>
          <cell r="E432">
            <v>62439168</v>
          </cell>
          <cell r="F432">
            <v>-12884636.326100007</v>
          </cell>
          <cell r="G432">
            <v>84.894054306403476</v>
          </cell>
          <cell r="H432">
            <v>-22.044027266847138</v>
          </cell>
          <cell r="I432">
            <v>0</v>
          </cell>
          <cell r="J432">
            <v>1897243.5510599997</v>
          </cell>
          <cell r="K432">
            <v>2804991.4123299997</v>
          </cell>
          <cell r="L432">
            <v>4702234.9633899992</v>
          </cell>
          <cell r="N432">
            <v>3051027.82278</v>
          </cell>
          <cell r="O432">
            <v>4730840.1845399998</v>
          </cell>
          <cell r="P432">
            <v>3858301.3584799999</v>
          </cell>
          <cell r="Q432">
            <v>16342404.329189997</v>
          </cell>
          <cell r="R432">
            <v>2933851.0799099999</v>
          </cell>
          <cell r="S432">
            <v>3353262.4417099999</v>
          </cell>
          <cell r="T432">
            <v>2977167.8297700002</v>
          </cell>
          <cell r="U432">
            <v>4430722.6374100009</v>
          </cell>
          <cell r="V432">
            <v>5527824</v>
          </cell>
          <cell r="W432">
            <v>5500000</v>
          </cell>
          <cell r="X432">
            <v>8216000</v>
          </cell>
          <cell r="Y432">
            <v>49281232.31798999</v>
          </cell>
          <cell r="Z432" t="e">
            <v>#VALUE!</v>
          </cell>
          <cell r="AA432">
            <v>99.448487662624913</v>
          </cell>
          <cell r="AB432">
            <v>-7.7472285133349601</v>
          </cell>
        </row>
        <row r="433">
          <cell r="C433" t="str">
            <v xml:space="preserve">                                 - dinamizirani sprejeti proračun</v>
          </cell>
          <cell r="D433">
            <v>11432461</v>
          </cell>
          <cell r="I433">
            <v>0</v>
          </cell>
          <cell r="J433">
            <v>0</v>
          </cell>
          <cell r="K433">
            <v>0</v>
          </cell>
          <cell r="N433">
            <v>0</v>
          </cell>
          <cell r="O433">
            <v>0</v>
          </cell>
          <cell r="P433">
            <v>0</v>
          </cell>
          <cell r="Q433">
            <v>0</v>
          </cell>
          <cell r="R433">
            <v>0</v>
          </cell>
          <cell r="S433">
            <v>0</v>
          </cell>
          <cell r="T433">
            <v>0</v>
          </cell>
          <cell r="U433">
            <v>0</v>
          </cell>
          <cell r="V433">
            <v>8179105</v>
          </cell>
          <cell r="W433">
            <v>7157514</v>
          </cell>
          <cell r="X433">
            <v>4274947</v>
          </cell>
          <cell r="Y433">
            <v>19611566</v>
          </cell>
        </row>
        <row r="434">
          <cell r="D434" t="str">
            <v xml:space="preserve"> </v>
          </cell>
          <cell r="Q434" t="str">
            <v xml:space="preserve"> </v>
          </cell>
          <cell r="Y434" t="str">
            <v xml:space="preserve"> </v>
          </cell>
        </row>
        <row r="435">
          <cell r="A435">
            <v>4100</v>
          </cell>
          <cell r="C435" t="str">
            <v>Subvencije javnim podjetjem</v>
          </cell>
          <cell r="D435">
            <v>14501229.34317</v>
          </cell>
          <cell r="E435">
            <v>15601297</v>
          </cell>
          <cell r="F435">
            <v>-1100067.6568299998</v>
          </cell>
          <cell r="G435">
            <v>75.380211425650074</v>
          </cell>
          <cell r="H435">
            <v>-30.780338452111963</v>
          </cell>
          <cell r="I435">
            <v>0</v>
          </cell>
          <cell r="J435">
            <v>3400.96</v>
          </cell>
          <cell r="K435">
            <v>1854554.7149199999</v>
          </cell>
          <cell r="L435">
            <v>1857955.6749199999</v>
          </cell>
          <cell r="N435">
            <v>962134.09400000004</v>
          </cell>
          <cell r="O435">
            <v>1882481.96</v>
          </cell>
          <cell r="P435">
            <v>1336451.87858</v>
          </cell>
          <cell r="Q435">
            <v>6039023.6074999999</v>
          </cell>
          <cell r="R435">
            <v>1027341.7924599999</v>
          </cell>
          <cell r="S435">
            <v>805308.41243999999</v>
          </cell>
          <cell r="T435">
            <v>861956.66817999992</v>
          </cell>
          <cell r="U435">
            <v>1560171.9922600002</v>
          </cell>
          <cell r="V435">
            <v>2107814</v>
          </cell>
          <cell r="W435">
            <v>1000000</v>
          </cell>
          <cell r="X435">
            <v>1516000</v>
          </cell>
          <cell r="Y435">
            <v>14917616.47284</v>
          </cell>
          <cell r="Z435" t="str">
            <v xml:space="preserve"> </v>
          </cell>
          <cell r="AA435">
            <v>102.87139193385777</v>
          </cell>
          <cell r="AB435">
            <v>-4.5719926402061617</v>
          </cell>
        </row>
        <row r="436">
          <cell r="C436" t="str">
            <v xml:space="preserve">                                 - dinamizirani sprejeti proračun</v>
          </cell>
          <cell r="D436">
            <v>1378020</v>
          </cell>
          <cell r="I436">
            <v>0</v>
          </cell>
          <cell r="J436">
            <v>0</v>
          </cell>
          <cell r="K436">
            <v>0</v>
          </cell>
          <cell r="N436">
            <v>0</v>
          </cell>
          <cell r="O436">
            <v>0</v>
          </cell>
          <cell r="P436">
            <v>0</v>
          </cell>
          <cell r="Q436">
            <v>0</v>
          </cell>
          <cell r="R436">
            <v>0</v>
          </cell>
          <cell r="S436">
            <v>0</v>
          </cell>
          <cell r="T436">
            <v>0</v>
          </cell>
          <cell r="U436">
            <v>0</v>
          </cell>
          <cell r="V436">
            <v>2871502</v>
          </cell>
          <cell r="W436">
            <v>1219883</v>
          </cell>
          <cell r="X436">
            <v>158137</v>
          </cell>
          <cell r="Y436">
            <v>4249522</v>
          </cell>
        </row>
        <row r="437">
          <cell r="A437">
            <v>410000</v>
          </cell>
          <cell r="C437" t="str">
            <v>Subvencioniranje cen javnim podjetjem</v>
          </cell>
          <cell r="D437">
            <v>10036976.314505862</v>
          </cell>
          <cell r="E437" t="str">
            <v xml:space="preserve"> </v>
          </cell>
          <cell r="G437" t="str">
            <v>…</v>
          </cell>
          <cell r="H437" t="str">
            <v>…</v>
          </cell>
          <cell r="I437">
            <v>0</v>
          </cell>
          <cell r="J437">
            <v>0</v>
          </cell>
          <cell r="K437">
            <v>1565911.30192</v>
          </cell>
          <cell r="N437">
            <v>836007.09400000004</v>
          </cell>
          <cell r="O437">
            <v>790916.08600000001</v>
          </cell>
          <cell r="P437">
            <v>803001.73858</v>
          </cell>
          <cell r="Q437">
            <v>3995836.2205000003</v>
          </cell>
          <cell r="R437">
            <v>685184.07155999995</v>
          </cell>
          <cell r="S437">
            <v>640044.81544000003</v>
          </cell>
          <cell r="T437">
            <v>532322.58418000001</v>
          </cell>
          <cell r="U437">
            <v>813111.31625999999</v>
          </cell>
          <cell r="V437">
            <v>1768321</v>
          </cell>
          <cell r="W437">
            <v>838935.97822198726</v>
          </cell>
          <cell r="X437">
            <v>1271826.9429845328</v>
          </cell>
          <cell r="Y437">
            <v>10545582.929146519</v>
          </cell>
          <cell r="Z437" t="str">
            <v xml:space="preserve"> </v>
          </cell>
        </row>
        <row r="438">
          <cell r="A438">
            <v>410001</v>
          </cell>
          <cell r="C438" t="str">
            <v>Subvencioniranje obresti  javnim podjetjem</v>
          </cell>
          <cell r="D438">
            <v>0</v>
          </cell>
          <cell r="E438" t="str">
            <v xml:space="preserve"> </v>
          </cell>
          <cell r="G438" t="str">
            <v>…</v>
          </cell>
          <cell r="H438" t="str">
            <v>…</v>
          </cell>
          <cell r="I438">
            <v>0</v>
          </cell>
          <cell r="J438">
            <v>0</v>
          </cell>
          <cell r="K438">
            <v>0</v>
          </cell>
          <cell r="N438">
            <v>0</v>
          </cell>
          <cell r="O438">
            <v>0</v>
          </cell>
          <cell r="P438">
            <v>0</v>
          </cell>
          <cell r="Q438">
            <v>0</v>
          </cell>
          <cell r="R438">
            <v>0</v>
          </cell>
          <cell r="S438">
            <v>0</v>
          </cell>
          <cell r="T438">
            <v>0</v>
          </cell>
          <cell r="U438">
            <v>0</v>
          </cell>
          <cell r="V438">
            <v>0</v>
          </cell>
          <cell r="W438">
            <v>0</v>
          </cell>
          <cell r="X438">
            <v>0</v>
          </cell>
          <cell r="Y438">
            <v>0</v>
          </cell>
          <cell r="Z438" t="str">
            <v xml:space="preserve"> </v>
          </cell>
        </row>
        <row r="439">
          <cell r="A439">
            <v>410002</v>
          </cell>
          <cell r="C439" t="str">
            <v xml:space="preserve">Subvencioniranje prispevkov za socialno varnost </v>
          </cell>
          <cell r="D439">
            <v>9150</v>
          </cell>
          <cell r="E439" t="str">
            <v xml:space="preserve"> </v>
          </cell>
          <cell r="G439" t="str">
            <v>…</v>
          </cell>
          <cell r="H439" t="str">
            <v>…</v>
          </cell>
          <cell r="I439">
            <v>0</v>
          </cell>
          <cell r="J439">
            <v>0</v>
          </cell>
          <cell r="K439">
            <v>0</v>
          </cell>
          <cell r="N439">
            <v>0</v>
          </cell>
          <cell r="O439">
            <v>0</v>
          </cell>
          <cell r="P439">
            <v>0</v>
          </cell>
          <cell r="Q439">
            <v>0</v>
          </cell>
          <cell r="R439">
            <v>9150</v>
          </cell>
          <cell r="S439">
            <v>0</v>
          </cell>
          <cell r="T439">
            <v>0</v>
          </cell>
          <cell r="U439">
            <v>0</v>
          </cell>
          <cell r="V439">
            <v>0</v>
          </cell>
          <cell r="W439">
            <v>0</v>
          </cell>
          <cell r="X439">
            <v>0</v>
          </cell>
          <cell r="Y439">
            <v>9150</v>
          </cell>
          <cell r="Z439" t="str">
            <v xml:space="preserve"> </v>
          </cell>
        </row>
        <row r="440">
          <cell r="A440">
            <v>410003</v>
          </cell>
          <cell r="C440" t="str">
            <v xml:space="preserve">Sredstva za preusposabljanje presežnih delavcev </v>
          </cell>
          <cell r="D440">
            <v>21172.458316030967</v>
          </cell>
          <cell r="E440" t="str">
            <v xml:space="preserve"> </v>
          </cell>
          <cell r="G440">
            <v>15.478106402220579</v>
          </cell>
          <cell r="H440">
            <v>-85.786862807878251</v>
          </cell>
          <cell r="I440">
            <v>0</v>
          </cell>
          <cell r="J440">
            <v>3060.96</v>
          </cell>
          <cell r="K440">
            <v>413.41300000000001</v>
          </cell>
          <cell r="N440">
            <v>0</v>
          </cell>
          <cell r="O440">
            <v>5060</v>
          </cell>
          <cell r="P440">
            <v>2756.66</v>
          </cell>
          <cell r="Q440">
            <v>11291.032999999999</v>
          </cell>
          <cell r="R440">
            <v>1190</v>
          </cell>
          <cell r="S440">
            <v>0</v>
          </cell>
          <cell r="T440">
            <v>1800.7</v>
          </cell>
          <cell r="U440">
            <v>1375.9639999999999</v>
          </cell>
          <cell r="V440">
            <v>2893</v>
          </cell>
          <cell r="W440">
            <v>1372.5119958402402</v>
          </cell>
          <cell r="X440">
            <v>2080.7281856938039</v>
          </cell>
          <cell r="Y440">
            <v>22003.937181534042</v>
          </cell>
          <cell r="Z440" t="str">
            <v xml:space="preserve"> </v>
          </cell>
        </row>
        <row r="441">
          <cell r="A441">
            <v>410005</v>
          </cell>
          <cell r="C441" t="str">
            <v>Sredstva za prestrukturiranje in prenovo proizvodnje</v>
          </cell>
          <cell r="D441">
            <v>0</v>
          </cell>
          <cell r="E441" t="str">
            <v xml:space="preserve"> </v>
          </cell>
          <cell r="G441" t="str">
            <v>…</v>
          </cell>
          <cell r="H441" t="str">
            <v>…</v>
          </cell>
          <cell r="I441">
            <v>0</v>
          </cell>
          <cell r="J441">
            <v>0</v>
          </cell>
          <cell r="K441">
            <v>0</v>
          </cell>
          <cell r="N441">
            <v>0</v>
          </cell>
          <cell r="O441">
            <v>0</v>
          </cell>
          <cell r="P441">
            <v>0</v>
          </cell>
          <cell r="Q441">
            <v>0</v>
          </cell>
          <cell r="R441">
            <v>0</v>
          </cell>
          <cell r="S441">
            <v>0</v>
          </cell>
          <cell r="T441">
            <v>0</v>
          </cell>
          <cell r="U441">
            <v>0</v>
          </cell>
          <cell r="V441">
            <v>0</v>
          </cell>
          <cell r="W441">
            <v>0</v>
          </cell>
          <cell r="X441">
            <v>0</v>
          </cell>
          <cell r="Y441">
            <v>0</v>
          </cell>
          <cell r="Z441" t="str">
            <v xml:space="preserve"> </v>
          </cell>
        </row>
        <row r="442">
          <cell r="A442">
            <v>410006</v>
          </cell>
          <cell r="C442" t="str">
            <v xml:space="preserve">Sredstva za zapiranje proizvodnje </v>
          </cell>
          <cell r="D442">
            <v>1630082.8960261184</v>
          </cell>
          <cell r="E442" t="str">
            <v xml:space="preserve"> </v>
          </cell>
          <cell r="G442">
            <v>112.9102553397924</v>
          </cell>
          <cell r="H442">
            <v>3.682511790442959</v>
          </cell>
          <cell r="I442">
            <v>0</v>
          </cell>
          <cell r="J442">
            <v>0</v>
          </cell>
          <cell r="K442">
            <v>79000</v>
          </cell>
          <cell r="N442">
            <v>42000</v>
          </cell>
          <cell r="O442">
            <v>529577.18700000003</v>
          </cell>
          <cell r="P442">
            <v>47000</v>
          </cell>
          <cell r="Q442">
            <v>697577.18700000003</v>
          </cell>
          <cell r="R442">
            <v>35000</v>
          </cell>
          <cell r="S442">
            <v>0</v>
          </cell>
          <cell r="T442">
            <v>66658.528999999995</v>
          </cell>
          <cell r="U442">
            <v>603534.99400000006</v>
          </cell>
          <cell r="V442">
            <v>119300</v>
          </cell>
          <cell r="W442">
            <v>56598.921916260158</v>
          </cell>
          <cell r="X442">
            <v>85803.965625050405</v>
          </cell>
          <cell r="Y442">
            <v>1664473.5975413106</v>
          </cell>
          <cell r="Z442" t="str">
            <v xml:space="preserve"> </v>
          </cell>
        </row>
        <row r="443">
          <cell r="A443">
            <v>410007</v>
          </cell>
          <cell r="C443" t="str">
            <v xml:space="preserve">Subvencioniranje glavnic dolga </v>
          </cell>
          <cell r="D443">
            <v>0</v>
          </cell>
          <cell r="E443" t="str">
            <v xml:space="preserve"> </v>
          </cell>
          <cell r="G443" t="str">
            <v>…</v>
          </cell>
          <cell r="H443" t="str">
            <v>…</v>
          </cell>
          <cell r="I443">
            <v>0</v>
          </cell>
          <cell r="J443">
            <v>0</v>
          </cell>
          <cell r="K443">
            <v>0</v>
          </cell>
          <cell r="N443">
            <v>0</v>
          </cell>
          <cell r="O443">
            <v>0</v>
          </cell>
          <cell r="P443">
            <v>0</v>
          </cell>
          <cell r="Q443">
            <v>0</v>
          </cell>
          <cell r="R443">
            <v>0</v>
          </cell>
          <cell r="S443">
            <v>0</v>
          </cell>
          <cell r="T443">
            <v>0</v>
          </cell>
          <cell r="U443">
            <v>0</v>
          </cell>
          <cell r="V443">
            <v>0</v>
          </cell>
          <cell r="W443">
            <v>0</v>
          </cell>
          <cell r="X443">
            <v>0</v>
          </cell>
          <cell r="Y443">
            <v>0</v>
          </cell>
          <cell r="Z443" t="str">
            <v xml:space="preserve"> </v>
          </cell>
        </row>
        <row r="444">
          <cell r="A444">
            <v>410015</v>
          </cell>
          <cell r="C444" t="str">
            <v xml:space="preserve">Sredstva za izvajanje ekoloških programov </v>
          </cell>
          <cell r="D444">
            <v>234445.23336207785</v>
          </cell>
          <cell r="E444" t="str">
            <v xml:space="preserve"> </v>
          </cell>
          <cell r="G444">
            <v>61.267563558602674</v>
          </cell>
          <cell r="H444">
            <v>-43.739611057297822</v>
          </cell>
          <cell r="I444">
            <v>0</v>
          </cell>
          <cell r="J444">
            <v>0</v>
          </cell>
          <cell r="K444">
            <v>0</v>
          </cell>
          <cell r="N444">
            <v>0</v>
          </cell>
          <cell r="O444">
            <v>45000</v>
          </cell>
          <cell r="P444">
            <v>0</v>
          </cell>
          <cell r="Q444">
            <v>45000</v>
          </cell>
          <cell r="R444">
            <v>0</v>
          </cell>
          <cell r="S444">
            <v>93000</v>
          </cell>
          <cell r="T444">
            <v>0</v>
          </cell>
          <cell r="U444">
            <v>0</v>
          </cell>
          <cell r="V444">
            <v>0</v>
          </cell>
          <cell r="W444">
            <v>0</v>
          </cell>
          <cell r="X444">
            <v>0</v>
          </cell>
          <cell r="Y444">
            <v>138000</v>
          </cell>
          <cell r="Z444" t="str">
            <v xml:space="preserve"> </v>
          </cell>
        </row>
        <row r="445">
          <cell r="A445">
            <v>410099</v>
          </cell>
          <cell r="C445" t="str">
            <v>Druge subvencije javnim podjetjem</v>
          </cell>
          <cell r="D445">
            <v>2569402.4409599113</v>
          </cell>
          <cell r="E445" t="str">
            <v xml:space="preserve"> </v>
          </cell>
          <cell r="G445">
            <v>15.23772331465916</v>
          </cell>
          <cell r="H445">
            <v>-86.007600262020972</v>
          </cell>
          <cell r="I445">
            <v>0</v>
          </cell>
          <cell r="J445">
            <v>340</v>
          </cell>
          <cell r="K445">
            <v>209230</v>
          </cell>
          <cell r="N445">
            <v>84127</v>
          </cell>
          <cell r="O445">
            <v>511928.68700000003</v>
          </cell>
          <cell r="P445">
            <v>483693.48</v>
          </cell>
          <cell r="Q445">
            <v>1289319.1669999999</v>
          </cell>
          <cell r="R445">
            <v>296817.72090000001</v>
          </cell>
          <cell r="S445">
            <v>72263.596999999994</v>
          </cell>
          <cell r="T445">
            <v>261174.85499999998</v>
          </cell>
          <cell r="U445">
            <v>142149.71799999999</v>
          </cell>
          <cell r="V445">
            <v>217300</v>
          </cell>
          <cell r="W445">
            <v>103092.58786591227</v>
          </cell>
          <cell r="X445">
            <v>156288.36320472299</v>
          </cell>
          <cell r="Y445">
            <v>2538406.008970635</v>
          </cell>
          <cell r="Z445" t="str">
            <v xml:space="preserve"> </v>
          </cell>
        </row>
        <row r="446">
          <cell r="Q446" t="str">
            <v xml:space="preserve"> </v>
          </cell>
        </row>
        <row r="447">
          <cell r="A447">
            <v>4101</v>
          </cell>
          <cell r="C447" t="str">
            <v>Subvencije finančnim institucijam</v>
          </cell>
          <cell r="D447">
            <v>0</v>
          </cell>
          <cell r="E447">
            <v>0</v>
          </cell>
          <cell r="F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X447">
            <v>0</v>
          </cell>
          <cell r="Y447">
            <v>0</v>
          </cell>
          <cell r="Z447" t="str">
            <v xml:space="preserve"> </v>
          </cell>
        </row>
        <row r="448">
          <cell r="C448" t="str">
            <v xml:space="preserve"> </v>
          </cell>
          <cell r="Q448" t="str">
            <v xml:space="preserve"> </v>
          </cell>
        </row>
        <row r="449">
          <cell r="A449">
            <v>4102</v>
          </cell>
          <cell r="C449" t="str">
            <v>Subvencije privatnim podjetjem in zasebnikom</v>
          </cell>
          <cell r="D449">
            <v>35053302.330730006</v>
          </cell>
          <cell r="E449">
            <v>46837871</v>
          </cell>
          <cell r="F449">
            <v>-11784568.669269994</v>
          </cell>
          <cell r="G449">
            <v>89.570768235767261</v>
          </cell>
          <cell r="H449">
            <v>-17.749524117752742</v>
          </cell>
          <cell r="I449">
            <v>0</v>
          </cell>
          <cell r="J449">
            <v>1893842.5910599998</v>
          </cell>
          <cell r="K449">
            <v>950436.69740999979</v>
          </cell>
          <cell r="L449">
            <v>2844279.2884699996</v>
          </cell>
          <cell r="N449">
            <v>2088893.72878</v>
          </cell>
          <cell r="O449">
            <v>2848358.2245400003</v>
          </cell>
          <cell r="P449">
            <v>2521849.4798999997</v>
          </cell>
          <cell r="Q449">
            <v>10303380.721689999</v>
          </cell>
          <cell r="R449">
            <v>1906509.2874499999</v>
          </cell>
          <cell r="S449">
            <v>2547954.0292699998</v>
          </cell>
          <cell r="T449">
            <v>2115211.1615900001</v>
          </cell>
          <cell r="U449">
            <v>2870550.6451500007</v>
          </cell>
          <cell r="V449">
            <v>3420010</v>
          </cell>
          <cell r="W449">
            <v>4500000</v>
          </cell>
          <cell r="X449">
            <v>6700000</v>
          </cell>
          <cell r="Y449">
            <v>34363615.845150001</v>
          </cell>
          <cell r="Z449" t="str">
            <v xml:space="preserve"> </v>
          </cell>
          <cell r="AA449">
            <v>98.032463591952705</v>
          </cell>
          <cell r="AB449">
            <v>-9.0607944416023116</v>
          </cell>
        </row>
        <row r="450">
          <cell r="C450" t="str">
            <v xml:space="preserve">                                 - dinamizirani sprejeti proračun</v>
          </cell>
          <cell r="D450">
            <v>10054441</v>
          </cell>
          <cell r="I450">
            <v>0</v>
          </cell>
          <cell r="J450">
            <v>0</v>
          </cell>
          <cell r="K450">
            <v>0</v>
          </cell>
          <cell r="N450">
            <v>0</v>
          </cell>
          <cell r="O450">
            <v>0</v>
          </cell>
          <cell r="P450">
            <v>0</v>
          </cell>
          <cell r="Q450">
            <v>0</v>
          </cell>
          <cell r="R450">
            <v>0</v>
          </cell>
          <cell r="S450">
            <v>0</v>
          </cell>
          <cell r="T450">
            <v>0</v>
          </cell>
          <cell r="U450">
            <v>0</v>
          </cell>
          <cell r="V450">
            <v>5307603</v>
          </cell>
          <cell r="W450">
            <v>5937631</v>
          </cell>
          <cell r="X450">
            <v>4116810</v>
          </cell>
          <cell r="Y450">
            <v>15362044</v>
          </cell>
        </row>
        <row r="451">
          <cell r="A451">
            <v>410200</v>
          </cell>
          <cell r="C451" t="str">
            <v>Subvencioniranje cen privat.podj.in zasebnikom</v>
          </cell>
          <cell r="D451">
            <v>1646972.6071116617</v>
          </cell>
          <cell r="E451" t="str">
            <v xml:space="preserve"> </v>
          </cell>
          <cell r="G451">
            <v>23.429443354923446</v>
          </cell>
          <cell r="H451">
            <v>-78.485359637352204</v>
          </cell>
          <cell r="I451">
            <v>0</v>
          </cell>
          <cell r="J451">
            <v>0</v>
          </cell>
          <cell r="K451">
            <v>0</v>
          </cell>
          <cell r="N451">
            <v>349797.56949999998</v>
          </cell>
          <cell r="O451">
            <v>157773.09049999999</v>
          </cell>
          <cell r="P451">
            <v>-2905.54</v>
          </cell>
          <cell r="Q451">
            <v>504665.12</v>
          </cell>
          <cell r="R451">
            <v>110.96</v>
          </cell>
          <cell r="S451">
            <v>622784.28</v>
          </cell>
          <cell r="T451">
            <v>188627.239</v>
          </cell>
          <cell r="U451">
            <v>90471.771280000001</v>
          </cell>
          <cell r="V451">
            <v>41450</v>
          </cell>
          <cell r="W451">
            <v>54539.314212531543</v>
          </cell>
          <cell r="X451">
            <v>81202.978938658081</v>
          </cell>
          <cell r="Y451">
            <v>1583851.6634311897</v>
          </cell>
          <cell r="Z451" t="str">
            <v xml:space="preserve"> </v>
          </cell>
        </row>
        <row r="452">
          <cell r="A452">
            <v>410201</v>
          </cell>
          <cell r="C452" t="str">
            <v>Subvencioniranje obresti privat.podj.in zasebnikom</v>
          </cell>
          <cell r="D452">
            <v>801060.78899999999</v>
          </cell>
          <cell r="E452" t="str">
            <v xml:space="preserve"> </v>
          </cell>
          <cell r="G452">
            <v>55.522678066014485</v>
          </cell>
          <cell r="H452">
            <v>-49.014988001823248</v>
          </cell>
          <cell r="I452">
            <v>0</v>
          </cell>
          <cell r="J452">
            <v>800000</v>
          </cell>
          <cell r="K452">
            <v>0</v>
          </cell>
          <cell r="N452">
            <v>0</v>
          </cell>
          <cell r="O452">
            <v>0</v>
          </cell>
          <cell r="P452">
            <v>0</v>
          </cell>
          <cell r="Q452">
            <v>800000</v>
          </cell>
          <cell r="R452">
            <v>0</v>
          </cell>
          <cell r="S452">
            <v>642.82600000000002</v>
          </cell>
          <cell r="T452">
            <v>0</v>
          </cell>
          <cell r="U452">
            <v>384.71300000000002</v>
          </cell>
          <cell r="V452">
            <v>35</v>
          </cell>
          <cell r="W452">
            <v>46.052496922523616</v>
          </cell>
          <cell r="X452">
            <v>68.56705097353516</v>
          </cell>
          <cell r="Y452">
            <v>801177.15854789608</v>
          </cell>
          <cell r="Z452" t="str">
            <v xml:space="preserve"> </v>
          </cell>
        </row>
        <row r="453">
          <cell r="A453">
            <v>410202</v>
          </cell>
          <cell r="C453" t="str">
            <v xml:space="preserve">Subvencioniranje prispevkov za socialno varnost </v>
          </cell>
          <cell r="D453">
            <v>2682563.1137700002</v>
          </cell>
          <cell r="E453" t="str">
            <v xml:space="preserve"> </v>
          </cell>
          <cell r="G453">
            <v>343.6886028395171</v>
          </cell>
          <cell r="H453">
            <v>215.60018626218277</v>
          </cell>
          <cell r="I453">
            <v>0</v>
          </cell>
          <cell r="J453">
            <v>199981.06009000001</v>
          </cell>
          <cell r="K453">
            <v>170018.93990999999</v>
          </cell>
          <cell r="N453">
            <v>170000</v>
          </cell>
          <cell r="O453">
            <v>280000</v>
          </cell>
          <cell r="P453">
            <v>147413.04609000002</v>
          </cell>
          <cell r="Q453">
            <v>967413.04609000008</v>
          </cell>
          <cell r="R453">
            <v>233064.253</v>
          </cell>
          <cell r="S453">
            <v>287028.34576999996</v>
          </cell>
          <cell r="T453">
            <v>275400.78490999999</v>
          </cell>
          <cell r="U453">
            <v>251925.14499999999</v>
          </cell>
          <cell r="V453">
            <v>250000</v>
          </cell>
          <cell r="W453">
            <v>328946.40658945439</v>
          </cell>
          <cell r="X453">
            <v>489764.64981096546</v>
          </cell>
          <cell r="Y453">
            <v>3083542.63117042</v>
          </cell>
          <cell r="Z453" t="str">
            <v xml:space="preserve"> </v>
          </cell>
        </row>
        <row r="454">
          <cell r="A454">
            <v>410204</v>
          </cell>
          <cell r="C454" t="str">
            <v>Pokrivanje izgub privatnim podjetjem</v>
          </cell>
          <cell r="D454">
            <v>5562</v>
          </cell>
          <cell r="G454" t="str">
            <v>…</v>
          </cell>
          <cell r="H454" t="str">
            <v>…</v>
          </cell>
          <cell r="I454">
            <v>0</v>
          </cell>
          <cell r="J454">
            <v>0</v>
          </cell>
          <cell r="K454">
            <v>0</v>
          </cell>
          <cell r="N454">
            <v>0</v>
          </cell>
          <cell r="O454">
            <v>0</v>
          </cell>
          <cell r="P454">
            <v>0</v>
          </cell>
          <cell r="R454">
            <v>0</v>
          </cell>
          <cell r="S454">
            <v>5562</v>
          </cell>
          <cell r="T454">
            <v>0</v>
          </cell>
          <cell r="U454">
            <v>0</v>
          </cell>
          <cell r="V454">
            <v>0</v>
          </cell>
          <cell r="W454">
            <v>0</v>
          </cell>
          <cell r="X454">
            <v>0</v>
          </cell>
          <cell r="Y454">
            <v>5562</v>
          </cell>
        </row>
        <row r="455">
          <cell r="A455">
            <v>410205</v>
          </cell>
          <cell r="C455" t="str">
            <v>Sredstva za prestrukturiranje in prenovo proizvodnje</v>
          </cell>
          <cell r="D455">
            <v>1653000</v>
          </cell>
          <cell r="E455" t="str">
            <v xml:space="preserve"> </v>
          </cell>
          <cell r="G455">
            <v>586.44560616689739</v>
          </cell>
          <cell r="H455">
            <v>438.51754468952925</v>
          </cell>
          <cell r="I455">
            <v>0</v>
          </cell>
          <cell r="J455">
            <v>0</v>
          </cell>
          <cell r="K455">
            <v>0</v>
          </cell>
          <cell r="N455">
            <v>0</v>
          </cell>
          <cell r="O455">
            <v>0</v>
          </cell>
          <cell r="P455">
            <v>712000</v>
          </cell>
          <cell r="Q455">
            <v>712000</v>
          </cell>
          <cell r="R455">
            <v>0</v>
          </cell>
          <cell r="S455">
            <v>0</v>
          </cell>
          <cell r="T455">
            <v>0</v>
          </cell>
          <cell r="U455">
            <v>500000</v>
          </cell>
          <cell r="V455">
            <v>391000</v>
          </cell>
          <cell r="W455">
            <v>514472.17990590667</v>
          </cell>
          <cell r="X455">
            <v>765991.91230434994</v>
          </cell>
          <cell r="Y455">
            <v>2883464.0922102565</v>
          </cell>
          <cell r="Z455" t="str">
            <v xml:space="preserve"> </v>
          </cell>
        </row>
        <row r="456">
          <cell r="A456">
            <v>410206</v>
          </cell>
          <cell r="C456" t="str">
            <v>Sredstva za zapiranje proizvodnje</v>
          </cell>
          <cell r="D456">
            <v>989085</v>
          </cell>
          <cell r="E456" t="str">
            <v xml:space="preserve"> </v>
          </cell>
          <cell r="G456">
            <v>90.286170698311281</v>
          </cell>
          <cell r="H456">
            <v>-17.0925888904396</v>
          </cell>
          <cell r="I456">
            <v>0</v>
          </cell>
          <cell r="J456">
            <v>164685</v>
          </cell>
          <cell r="K456">
            <v>82800</v>
          </cell>
          <cell r="N456">
            <v>82400</v>
          </cell>
          <cell r="O456">
            <v>82400</v>
          </cell>
          <cell r="P456">
            <v>82400</v>
          </cell>
          <cell r="Q456">
            <v>494685</v>
          </cell>
          <cell r="R456">
            <v>82400</v>
          </cell>
          <cell r="S456">
            <v>82400</v>
          </cell>
          <cell r="T456">
            <v>82400</v>
          </cell>
          <cell r="U456">
            <v>82400</v>
          </cell>
          <cell r="V456">
            <v>82400</v>
          </cell>
          <cell r="W456">
            <v>108420.73561188417</v>
          </cell>
          <cell r="X456">
            <v>161426.42857769423</v>
          </cell>
          <cell r="Y456">
            <v>1176532.1641895785</v>
          </cell>
          <cell r="Z456" t="str">
            <v xml:space="preserve"> </v>
          </cell>
        </row>
        <row r="457">
          <cell r="A457">
            <v>410207</v>
          </cell>
          <cell r="C457" t="str">
            <v>Regresiranje tekoče proizvodnje</v>
          </cell>
          <cell r="D457">
            <v>200</v>
          </cell>
          <cell r="E457" t="str">
            <v xml:space="preserve"> </v>
          </cell>
          <cell r="G457" t="str">
            <v>…</v>
          </cell>
          <cell r="H457" t="str">
            <v>…</v>
          </cell>
          <cell r="I457">
            <v>0</v>
          </cell>
          <cell r="J457">
            <v>0</v>
          </cell>
          <cell r="K457">
            <v>0</v>
          </cell>
          <cell r="N457">
            <v>0</v>
          </cell>
          <cell r="O457">
            <v>0</v>
          </cell>
          <cell r="P457">
            <v>0</v>
          </cell>
          <cell r="Q457">
            <v>0</v>
          </cell>
          <cell r="R457">
            <v>0</v>
          </cell>
          <cell r="S457">
            <v>200</v>
          </cell>
          <cell r="T457">
            <v>0</v>
          </cell>
          <cell r="U457">
            <v>0</v>
          </cell>
          <cell r="V457">
            <v>0</v>
          </cell>
          <cell r="W457">
            <v>0</v>
          </cell>
          <cell r="X457">
            <v>0</v>
          </cell>
          <cell r="Y457">
            <v>200</v>
          </cell>
          <cell r="Z457" t="str">
            <v xml:space="preserve"> </v>
          </cell>
        </row>
        <row r="458">
          <cell r="A458">
            <v>410208</v>
          </cell>
          <cell r="C458" t="str">
            <v>Sredstva za pripravo brezposelnih na zaposlitev</v>
          </cell>
          <cell r="D458">
            <v>2073932.2350500003</v>
          </cell>
          <cell r="E458" t="str">
            <v xml:space="preserve"> </v>
          </cell>
          <cell r="G458">
            <v>54.761839681636161</v>
          </cell>
          <cell r="H458">
            <v>-49.713645838717945</v>
          </cell>
          <cell r="I458">
            <v>0</v>
          </cell>
          <cell r="J458">
            <v>163394.25007000001</v>
          </cell>
          <cell r="K458">
            <v>229144.26029999997</v>
          </cell>
          <cell r="N458">
            <v>187092.17043999996</v>
          </cell>
          <cell r="O458">
            <v>180598.61882000003</v>
          </cell>
          <cell r="P458">
            <v>175731.67872</v>
          </cell>
          <cell r="Q458">
            <v>935960.97834999999</v>
          </cell>
          <cell r="R458">
            <v>175531.56590000002</v>
          </cell>
          <cell r="S458">
            <v>204106.88187000004</v>
          </cell>
          <cell r="T458">
            <v>144432.09948000003</v>
          </cell>
          <cell r="U458">
            <v>123905.56163000001</v>
          </cell>
          <cell r="V458">
            <v>190550</v>
          </cell>
          <cell r="W458">
            <v>250722.95110248215</v>
          </cell>
          <cell r="X458">
            <v>373298.61608591786</v>
          </cell>
          <cell r="Y458">
            <v>2398508.6544184</v>
          </cell>
          <cell r="Z458" t="str">
            <v xml:space="preserve"> </v>
          </cell>
        </row>
        <row r="459">
          <cell r="A459">
            <v>410209</v>
          </cell>
          <cell r="C459" t="str">
            <v>Sredstva za preusposabljanje zaposlenih</v>
          </cell>
          <cell r="D459">
            <v>96422.002010000011</v>
          </cell>
          <cell r="E459" t="str">
            <v xml:space="preserve"> </v>
          </cell>
          <cell r="G459">
            <v>194.16110136528673</v>
          </cell>
          <cell r="H459">
            <v>78.293022374000657</v>
          </cell>
          <cell r="I459">
            <v>0</v>
          </cell>
          <cell r="J459">
            <v>7857.99</v>
          </cell>
          <cell r="K459">
            <v>0</v>
          </cell>
          <cell r="N459">
            <v>2949.3330000000001</v>
          </cell>
          <cell r="O459">
            <v>0</v>
          </cell>
          <cell r="P459">
            <v>22134.665000000001</v>
          </cell>
          <cell r="Q459">
            <v>32941.987999999998</v>
          </cell>
          <cell r="R459">
            <v>0</v>
          </cell>
          <cell r="S459">
            <v>20683.980500000001</v>
          </cell>
          <cell r="T459">
            <v>0</v>
          </cell>
          <cell r="U459">
            <v>15654.767</v>
          </cell>
          <cell r="V459">
            <v>1000</v>
          </cell>
          <cell r="W459">
            <v>1315.7856263578176</v>
          </cell>
          <cell r="X459">
            <v>1959.0585992438619</v>
          </cell>
          <cell r="Y459">
            <v>73555.579725601681</v>
          </cell>
          <cell r="Z459" t="str">
            <v xml:space="preserve"> </v>
          </cell>
        </row>
        <row r="460">
          <cell r="A460">
            <v>410210</v>
          </cell>
          <cell r="C460" t="str">
            <v>Sredstva za zaposlovanje invalidnih oseb</v>
          </cell>
          <cell r="D460">
            <v>1683985.8535199999</v>
          </cell>
          <cell r="E460" t="str">
            <v xml:space="preserve"> </v>
          </cell>
          <cell r="G460">
            <v>93.636858160402497</v>
          </cell>
          <cell r="H460">
            <v>-14.015740899538571</v>
          </cell>
          <cell r="I460">
            <v>0</v>
          </cell>
          <cell r="J460">
            <v>118832.73288</v>
          </cell>
          <cell r="K460">
            <v>148488.24498000002</v>
          </cell>
          <cell r="N460">
            <v>122247.61025999999</v>
          </cell>
          <cell r="O460">
            <v>158000.85815000001</v>
          </cell>
          <cell r="P460">
            <v>145971.84105000002</v>
          </cell>
          <cell r="Q460">
            <v>693541.28732</v>
          </cell>
          <cell r="R460">
            <v>155443.12251999998</v>
          </cell>
          <cell r="S460">
            <v>170711.38316</v>
          </cell>
          <cell r="T460">
            <v>143651.60165</v>
          </cell>
          <cell r="U460">
            <v>182969.25245999999</v>
          </cell>
          <cell r="V460">
            <v>126000</v>
          </cell>
          <cell r="W460">
            <v>165788.98892108502</v>
          </cell>
          <cell r="X460">
            <v>246841.3835047266</v>
          </cell>
          <cell r="Y460">
            <v>1884947.0195358114</v>
          </cell>
          <cell r="Z460" t="str">
            <v xml:space="preserve"> </v>
          </cell>
        </row>
        <row r="461">
          <cell r="A461">
            <v>410211</v>
          </cell>
          <cell r="C461" t="str">
            <v>Sredstva za izvajanje javnih del</v>
          </cell>
          <cell r="D461">
            <v>4907385.2573300004</v>
          </cell>
          <cell r="E461" t="str">
            <v xml:space="preserve"> </v>
          </cell>
          <cell r="G461">
            <v>75.882194029849543</v>
          </cell>
          <cell r="H461">
            <v>-30.319381056152864</v>
          </cell>
          <cell r="I461">
            <v>0</v>
          </cell>
          <cell r="J461">
            <v>393493.53721999994</v>
          </cell>
          <cell r="K461">
            <v>259085.28177999999</v>
          </cell>
          <cell r="N461">
            <v>365578.38506</v>
          </cell>
          <cell r="O461">
            <v>442221.85210000002</v>
          </cell>
          <cell r="P461">
            <v>432172.09060999996</v>
          </cell>
          <cell r="Q461">
            <v>1892551.14677</v>
          </cell>
          <cell r="R461">
            <v>470917.61075000005</v>
          </cell>
          <cell r="S461">
            <v>497479.84237000003</v>
          </cell>
          <cell r="T461">
            <v>448037.20173000003</v>
          </cell>
          <cell r="U461">
            <v>505000.00599999999</v>
          </cell>
          <cell r="V461">
            <v>517500</v>
          </cell>
          <cell r="W461">
            <v>680919.06164017064</v>
          </cell>
          <cell r="X461">
            <v>1013812.8251086986</v>
          </cell>
          <cell r="Y461">
            <v>6026217.6943688691</v>
          </cell>
          <cell r="Z461" t="str">
            <v xml:space="preserve"> </v>
          </cell>
        </row>
        <row r="462">
          <cell r="A462">
            <v>410212</v>
          </cell>
          <cell r="C462" t="str">
            <v>Sredstva za delovna mesta</v>
          </cell>
          <cell r="D462">
            <v>360582.32440591243</v>
          </cell>
          <cell r="E462" t="str">
            <v xml:space="preserve"> </v>
          </cell>
          <cell r="G462">
            <v>38.073831987122816</v>
          </cell>
          <cell r="H462">
            <v>-65.037803501264634</v>
          </cell>
          <cell r="I462">
            <v>0</v>
          </cell>
          <cell r="J462">
            <v>17908.919999999998</v>
          </cell>
          <cell r="K462">
            <v>31226.50909</v>
          </cell>
          <cell r="N462">
            <v>22482.149390000002</v>
          </cell>
          <cell r="O462">
            <v>8636.3481400000001</v>
          </cell>
          <cell r="P462">
            <v>15487.460509999999</v>
          </cell>
          <cell r="Q462">
            <v>95741.387130000003</v>
          </cell>
          <cell r="R462">
            <v>59462.137759999998</v>
          </cell>
          <cell r="S462">
            <v>23500.751319999999</v>
          </cell>
          <cell r="T462">
            <v>14216.157670000001</v>
          </cell>
          <cell r="U462">
            <v>29190.721300000001</v>
          </cell>
          <cell r="V462">
            <v>35515</v>
          </cell>
          <cell r="W462">
            <v>46730.126520097889</v>
          </cell>
          <cell r="X462">
            <v>69575.966152145746</v>
          </cell>
          <cell r="Y462">
            <v>373932.24785224366</v>
          </cell>
          <cell r="Z462" t="str">
            <v xml:space="preserve"> </v>
          </cell>
        </row>
        <row r="463">
          <cell r="A463">
            <v>410213</v>
          </cell>
          <cell r="C463" t="str">
            <v>Sredstva za spodbujanje izvoznih aktivnosti</v>
          </cell>
          <cell r="D463">
            <v>5416893.5576166166</v>
          </cell>
          <cell r="E463" t="str">
            <v xml:space="preserve"> </v>
          </cell>
          <cell r="G463">
            <v>89.417759557572907</v>
          </cell>
          <cell r="H463">
            <v>-17.890027954478498</v>
          </cell>
          <cell r="I463">
            <v>0</v>
          </cell>
          <cell r="J463">
            <v>0</v>
          </cell>
          <cell r="K463">
            <v>0</v>
          </cell>
          <cell r="N463">
            <v>598323.39</v>
          </cell>
          <cell r="O463">
            <v>1286849.9491300001</v>
          </cell>
          <cell r="P463">
            <v>500449.10777</v>
          </cell>
          <cell r="Q463">
            <v>2385622.4469000003</v>
          </cell>
          <cell r="R463">
            <v>394917.603</v>
          </cell>
          <cell r="S463">
            <v>22679</v>
          </cell>
          <cell r="T463">
            <v>536094.75150000001</v>
          </cell>
          <cell r="U463">
            <v>403989.52799999999</v>
          </cell>
          <cell r="V463">
            <v>507350</v>
          </cell>
          <cell r="W463">
            <v>667563.8375326388</v>
          </cell>
          <cell r="X463">
            <v>993928.38032637339</v>
          </cell>
          <cell r="Y463">
            <v>5912145.5472590122</v>
          </cell>
          <cell r="Z463" t="str">
            <v xml:space="preserve"> </v>
          </cell>
        </row>
        <row r="464">
          <cell r="A464">
            <v>410214</v>
          </cell>
          <cell r="C464" t="str">
            <v xml:space="preserve">Sredstva za pospeševanje tehnološkega razvoja </v>
          </cell>
          <cell r="D464">
            <v>1692325.1914274623</v>
          </cell>
          <cell r="E464" t="str">
            <v xml:space="preserve"> </v>
          </cell>
          <cell r="G464">
            <v>93.743352291246183</v>
          </cell>
          <cell r="H464">
            <v>-13.917950145779457</v>
          </cell>
          <cell r="I464">
            <v>0</v>
          </cell>
          <cell r="J464">
            <v>2163</v>
          </cell>
          <cell r="K464">
            <v>19720.38</v>
          </cell>
          <cell r="N464">
            <v>44477.501499999998</v>
          </cell>
          <cell r="O464">
            <v>81286.3505</v>
          </cell>
          <cell r="P464">
            <v>38228.408000000003</v>
          </cell>
          <cell r="Q464">
            <v>185875.64</v>
          </cell>
          <cell r="R464">
            <v>28236.8105</v>
          </cell>
          <cell r="S464">
            <v>152493.26863999999</v>
          </cell>
          <cell r="T464">
            <v>9843.7999999999993</v>
          </cell>
          <cell r="U464">
            <v>14071.453</v>
          </cell>
          <cell r="V464">
            <v>433500</v>
          </cell>
          <cell r="W464">
            <v>570393.06902611395</v>
          </cell>
          <cell r="X464">
            <v>849251.90277221415</v>
          </cell>
          <cell r="Y464">
            <v>2243665.943938328</v>
          </cell>
          <cell r="Z464" t="str">
            <v xml:space="preserve"> </v>
          </cell>
        </row>
        <row r="465">
          <cell r="A465">
            <v>410215</v>
          </cell>
          <cell r="C465" t="str">
            <v xml:space="preserve">Sredstva za izvajanje ekoloških programov </v>
          </cell>
          <cell r="D465">
            <v>344124.79885166168</v>
          </cell>
          <cell r="E465" t="str">
            <v xml:space="preserve"> </v>
          </cell>
          <cell r="G465">
            <v>79.45137065651781</v>
          </cell>
          <cell r="H465">
            <v>-27.041900223583283</v>
          </cell>
          <cell r="I465">
            <v>0</v>
          </cell>
          <cell r="J465">
            <v>0</v>
          </cell>
          <cell r="K465">
            <v>0</v>
          </cell>
          <cell r="N465">
            <v>33816.802000000003</v>
          </cell>
          <cell r="O465">
            <v>27058.994999999999</v>
          </cell>
          <cell r="P465">
            <v>17353.575000000001</v>
          </cell>
          <cell r="Q465">
            <v>78229.372000000003</v>
          </cell>
          <cell r="R465">
            <v>500</v>
          </cell>
          <cell r="S465">
            <v>36322.471770000004</v>
          </cell>
          <cell r="T465">
            <v>37749.743499999997</v>
          </cell>
          <cell r="U465">
            <v>20489.170999999998</v>
          </cell>
          <cell r="V465">
            <v>54210</v>
          </cell>
          <cell r="W465">
            <v>71328.73880485729</v>
          </cell>
          <cell r="X465">
            <v>106200.56666500974</v>
          </cell>
          <cell r="Y465">
            <v>405030.06373986707</v>
          </cell>
          <cell r="Z465" t="str">
            <v xml:space="preserve"> </v>
          </cell>
        </row>
        <row r="466">
          <cell r="A466">
            <v>410216</v>
          </cell>
          <cell r="C466" t="str">
            <v>Subvencioniranje glavnic dolga privatnim podjetjem</v>
          </cell>
          <cell r="D466">
            <v>0</v>
          </cell>
          <cell r="E466" t="str">
            <v xml:space="preserve"> </v>
          </cell>
          <cell r="G466" t="str">
            <v>…</v>
          </cell>
          <cell r="H466" t="str">
            <v>…</v>
          </cell>
          <cell r="I466">
            <v>0</v>
          </cell>
          <cell r="J466">
            <v>0</v>
          </cell>
          <cell r="K466">
            <v>0</v>
          </cell>
          <cell r="N466">
            <v>0</v>
          </cell>
          <cell r="O466">
            <v>0</v>
          </cell>
          <cell r="P466">
            <v>0</v>
          </cell>
          <cell r="Q466">
            <v>0</v>
          </cell>
          <cell r="R466">
            <v>0</v>
          </cell>
          <cell r="S466">
            <v>0</v>
          </cell>
          <cell r="T466">
            <v>0</v>
          </cell>
          <cell r="U466">
            <v>0</v>
          </cell>
          <cell r="V466">
            <v>0</v>
          </cell>
          <cell r="W466">
            <v>0</v>
          </cell>
          <cell r="X466">
            <v>0</v>
          </cell>
          <cell r="Y466">
            <v>0</v>
          </cell>
          <cell r="Z466" t="str">
            <v xml:space="preserve"> </v>
          </cell>
        </row>
        <row r="467">
          <cell r="A467">
            <v>410217</v>
          </cell>
          <cell r="C467" t="str">
            <v>Kompleksne subvencije v kmetijstvu</v>
          </cell>
          <cell r="D467">
            <v>7089929.2012097891</v>
          </cell>
          <cell r="E467" t="str">
            <v xml:space="preserve"> </v>
          </cell>
          <cell r="G467">
            <v>266.71921342385878</v>
          </cell>
          <cell r="H467">
            <v>144.92122444798784</v>
          </cell>
          <cell r="I467">
            <v>0</v>
          </cell>
          <cell r="J467">
            <v>0</v>
          </cell>
          <cell r="K467">
            <v>0</v>
          </cell>
          <cell r="N467">
            <v>0</v>
          </cell>
          <cell r="O467">
            <v>0</v>
          </cell>
          <cell r="P467">
            <v>0</v>
          </cell>
          <cell r="Q467">
            <v>0</v>
          </cell>
          <cell r="R467">
            <v>0</v>
          </cell>
          <cell r="S467">
            <v>193653.99</v>
          </cell>
          <cell r="T467">
            <v>0</v>
          </cell>
          <cell r="U467">
            <v>461101.04</v>
          </cell>
          <cell r="V467">
            <v>450000</v>
          </cell>
          <cell r="W467">
            <v>592103.53186101792</v>
          </cell>
          <cell r="X467">
            <v>881576.3696597378</v>
          </cell>
          <cell r="Y467">
            <v>2578434.9315207559</v>
          </cell>
          <cell r="Z467" t="str">
            <v xml:space="preserve"> </v>
          </cell>
        </row>
        <row r="468">
          <cell r="A468">
            <v>410299</v>
          </cell>
          <cell r="C468" t="str">
            <v>Druge subvencije privatnim podjetjem in zasebnikom</v>
          </cell>
          <cell r="D468">
            <v>3361993.8631616011</v>
          </cell>
          <cell r="E468" t="str">
            <v xml:space="preserve"> </v>
          </cell>
          <cell r="G468">
            <v>74.700956058176686</v>
          </cell>
          <cell r="H468">
            <v>-31.404080754658693</v>
          </cell>
          <cell r="I468">
            <v>0</v>
          </cell>
          <cell r="J468">
            <v>25526.1008</v>
          </cell>
          <cell r="K468">
            <v>9953.0813500000004</v>
          </cell>
          <cell r="N468">
            <v>109728.81763000001</v>
          </cell>
          <cell r="O468">
            <v>143532.16220000002</v>
          </cell>
          <cell r="P468">
            <v>235413.14714999995</v>
          </cell>
          <cell r="Q468">
            <v>524153.30912999995</v>
          </cell>
          <cell r="R468">
            <v>305925.22402000002</v>
          </cell>
          <cell r="S468">
            <v>227705.00786999997</v>
          </cell>
          <cell r="T468">
            <v>234757.78214999998</v>
          </cell>
          <cell r="U468">
            <v>188997.51547999997</v>
          </cell>
          <cell r="V468">
            <v>339500</v>
          </cell>
          <cell r="W468">
            <v>446709.2201484791</v>
          </cell>
          <cell r="X468">
            <v>665100.39444329112</v>
          </cell>
          <cell r="Y468">
            <v>2932848.4532417702</v>
          </cell>
          <cell r="Z468" t="str">
            <v xml:space="preserve"> </v>
          </cell>
        </row>
        <row r="469">
          <cell r="D469" t="str">
            <v xml:space="preserve"> </v>
          </cell>
          <cell r="Q469" t="str">
            <v xml:space="preserve"> </v>
          </cell>
        </row>
        <row r="470">
          <cell r="A470">
            <v>411</v>
          </cell>
          <cell r="C470" t="str">
            <v>TRANSFERI POSAMEZNIKOM IN GOSPODINJSTVOM</v>
          </cell>
          <cell r="D470">
            <v>150330157.29315001</v>
          </cell>
          <cell r="E470">
            <v>152322942</v>
          </cell>
          <cell r="F470">
            <v>-1992784.7068499923</v>
          </cell>
          <cell r="G470">
            <v>107.66496902603787</v>
          </cell>
          <cell r="H470">
            <v>-1.1340963948229046</v>
          </cell>
          <cell r="I470">
            <v>12066946.171020001</v>
          </cell>
          <cell r="J470">
            <v>12793299.812460002</v>
          </cell>
          <cell r="K470">
            <v>13038942.713639999</v>
          </cell>
          <cell r="L470">
            <v>37899188.697120003</v>
          </cell>
          <cell r="N470">
            <v>12155604.453290001</v>
          </cell>
          <cell r="O470">
            <v>12545884.314440001</v>
          </cell>
          <cell r="P470">
            <v>12474452.73222</v>
          </cell>
          <cell r="Q470">
            <v>75075130.197070003</v>
          </cell>
          <cell r="R470">
            <v>12463126.536429998</v>
          </cell>
          <cell r="S470">
            <v>12389510.694739999</v>
          </cell>
          <cell r="T470">
            <v>12329095.079399999</v>
          </cell>
          <cell r="U470">
            <v>12425815.92668</v>
          </cell>
          <cell r="V470">
            <v>12629579.400248</v>
          </cell>
          <cell r="W470">
            <v>12364115.17425048</v>
          </cell>
          <cell r="X470">
            <v>665000</v>
          </cell>
          <cell r="Y470">
            <v>150341373.00881848</v>
          </cell>
          <cell r="Z470" t="e">
            <v>#VALUE!</v>
          </cell>
          <cell r="AA470">
            <v>100.0074607223663</v>
          </cell>
          <cell r="AB470">
            <v>-7.2287006286026809</v>
          </cell>
        </row>
        <row r="471">
          <cell r="C471" t="str">
            <v xml:space="preserve">                                 - dinamizirani sprejeti proračun</v>
          </cell>
          <cell r="D471">
            <v>146318567</v>
          </cell>
          <cell r="I471">
            <v>12090367</v>
          </cell>
          <cell r="J471">
            <v>12090367</v>
          </cell>
          <cell r="K471">
            <v>12090367</v>
          </cell>
          <cell r="N471">
            <v>12090367</v>
          </cell>
          <cell r="O471">
            <v>12090367</v>
          </cell>
          <cell r="P471">
            <v>12090367</v>
          </cell>
          <cell r="Q471">
            <v>72542202</v>
          </cell>
          <cell r="R471">
            <v>12090367</v>
          </cell>
          <cell r="S471">
            <v>12090367</v>
          </cell>
          <cell r="T471">
            <v>12090367</v>
          </cell>
          <cell r="U471">
            <v>12090367</v>
          </cell>
          <cell r="V471">
            <v>13166454</v>
          </cell>
          <cell r="W471">
            <v>13268820</v>
          </cell>
          <cell r="X471">
            <v>55710</v>
          </cell>
          <cell r="Y471">
            <v>147394654</v>
          </cell>
        </row>
        <row r="472">
          <cell r="D472" t="str">
            <v xml:space="preserve"> </v>
          </cell>
          <cell r="Q472" t="str">
            <v xml:space="preserve"> </v>
          </cell>
          <cell r="Y472" t="str">
            <v xml:space="preserve"> </v>
          </cell>
        </row>
        <row r="473">
          <cell r="A473">
            <v>4110</v>
          </cell>
          <cell r="C473" t="str">
            <v>Transferi nezaposlenim</v>
          </cell>
          <cell r="D473">
            <v>24170431.557260003</v>
          </cell>
          <cell r="E473">
            <v>26465995</v>
          </cell>
          <cell r="F473">
            <v>-2295563.4427399971</v>
          </cell>
          <cell r="G473">
            <v>83.877061731783598</v>
          </cell>
          <cell r="H473">
            <v>-22.977904745836923</v>
          </cell>
          <cell r="I473">
            <v>2236945.1503099999</v>
          </cell>
          <cell r="J473">
            <v>2263808.1548699997</v>
          </cell>
          <cell r="K473">
            <v>2247673.68769</v>
          </cell>
          <cell r="L473">
            <v>6748426.9928700002</v>
          </cell>
          <cell r="N473">
            <v>2136653.3700999999</v>
          </cell>
          <cell r="O473">
            <v>2039559.20799</v>
          </cell>
          <cell r="P473">
            <v>2011831.4417099999</v>
          </cell>
          <cell r="Q473">
            <v>12936471.012669999</v>
          </cell>
          <cell r="R473">
            <v>1958219.9782100001</v>
          </cell>
          <cell r="S473">
            <v>1952109.36607</v>
          </cell>
          <cell r="T473">
            <v>1917914.2086700001</v>
          </cell>
          <cell r="U473">
            <v>1822869.8470400004</v>
          </cell>
          <cell r="V473">
            <v>1767331</v>
          </cell>
          <cell r="W473">
            <v>1736771</v>
          </cell>
          <cell r="X473">
            <v>0</v>
          </cell>
          <cell r="Y473">
            <v>24091686.412660003</v>
          </cell>
          <cell r="Z473" t="str">
            <v xml:space="preserve"> </v>
          </cell>
          <cell r="AA473">
            <v>99.67420877689564</v>
          </cell>
          <cell r="AB473">
            <v>-7.537839724586604</v>
          </cell>
        </row>
        <row r="474">
          <cell r="C474" t="str">
            <v xml:space="preserve">                                 - dinamizirani sprejeti proračun</v>
          </cell>
          <cell r="D474">
            <v>26798514</v>
          </cell>
          <cell r="I474">
            <v>2236946</v>
          </cell>
          <cell r="J474">
            <v>2236946</v>
          </cell>
          <cell r="K474">
            <v>2236946</v>
          </cell>
          <cell r="N474">
            <v>2236946</v>
          </cell>
          <cell r="O474">
            <v>2236946</v>
          </cell>
          <cell r="P474">
            <v>2236946</v>
          </cell>
          <cell r="Q474">
            <v>13421676</v>
          </cell>
          <cell r="R474">
            <v>2236946</v>
          </cell>
          <cell r="S474">
            <v>2236946</v>
          </cell>
          <cell r="T474">
            <v>2236946</v>
          </cell>
          <cell r="U474">
            <v>2236946</v>
          </cell>
          <cell r="V474">
            <v>2124667</v>
          </cell>
          <cell r="W474">
            <v>2192108</v>
          </cell>
          <cell r="X474">
            <v>0</v>
          </cell>
          <cell r="Y474">
            <v>26686235</v>
          </cell>
        </row>
        <row r="475">
          <cell r="A475">
            <v>411000</v>
          </cell>
          <cell r="C475" t="str">
            <v>Denarno nadomestilo</v>
          </cell>
          <cell r="D475">
            <v>22565010.175170001</v>
          </cell>
          <cell r="E475" t="str">
            <v xml:space="preserve"> </v>
          </cell>
          <cell r="G475">
            <v>80.851660464936685</v>
          </cell>
          <cell r="H475">
            <v>-25.756050996385056</v>
          </cell>
          <cell r="I475">
            <v>2153431.9720999999</v>
          </cell>
          <cell r="J475">
            <v>2157976.0584299997</v>
          </cell>
          <cell r="K475">
            <v>2130435.6837200001</v>
          </cell>
          <cell r="N475">
            <v>2015380.4625899999</v>
          </cell>
          <cell r="O475">
            <v>1894169.13212</v>
          </cell>
          <cell r="P475">
            <v>1857312.2642399999</v>
          </cell>
          <cell r="Q475">
            <v>12208705.5732</v>
          </cell>
          <cell r="R475">
            <v>1805078.72551</v>
          </cell>
          <cell r="S475">
            <v>1806811.4964999999</v>
          </cell>
          <cell r="T475">
            <v>1784446.0215400001</v>
          </cell>
          <cell r="U475">
            <v>1695470.3584200004</v>
          </cell>
          <cell r="V475">
            <v>1638959</v>
          </cell>
          <cell r="W475">
            <v>1610000</v>
          </cell>
          <cell r="X475">
            <v>0</v>
          </cell>
          <cell r="Y475">
            <v>22549471.175170001</v>
          </cell>
          <cell r="Z475" t="str">
            <v xml:space="preserve"> </v>
          </cell>
          <cell r="AA475">
            <v>99.931136747205642</v>
          </cell>
          <cell r="AB475">
            <v>-7.2995020897906784</v>
          </cell>
        </row>
        <row r="476">
          <cell r="A476">
            <v>411001</v>
          </cell>
          <cell r="C476" t="str">
            <v>Denarno nadomestilo v enkratnem znesku</v>
          </cell>
          <cell r="D476">
            <v>0</v>
          </cell>
          <cell r="E476" t="str">
            <v xml:space="preserve"> </v>
          </cell>
          <cell r="G476" t="str">
            <v>…</v>
          </cell>
          <cell r="H476" t="str">
            <v>…</v>
          </cell>
          <cell r="I476">
            <v>0</v>
          </cell>
          <cell r="J476">
            <v>0</v>
          </cell>
          <cell r="K476">
            <v>0</v>
          </cell>
          <cell r="N476">
            <v>0</v>
          </cell>
          <cell r="O476">
            <v>0</v>
          </cell>
          <cell r="P476">
            <v>0</v>
          </cell>
          <cell r="Q476">
            <v>0</v>
          </cell>
          <cell r="R476">
            <v>0</v>
          </cell>
          <cell r="S476">
            <v>0</v>
          </cell>
          <cell r="T476">
            <v>0</v>
          </cell>
          <cell r="U476">
            <v>0</v>
          </cell>
          <cell r="V476">
            <v>0</v>
          </cell>
          <cell r="W476">
            <v>0</v>
          </cell>
          <cell r="X476">
            <v>0</v>
          </cell>
          <cell r="Y476">
            <v>0</v>
          </cell>
          <cell r="Z476" t="str">
            <v xml:space="preserve"> </v>
          </cell>
          <cell r="AA476" t="str">
            <v>…</v>
          </cell>
          <cell r="AB476" t="str">
            <v>…</v>
          </cell>
        </row>
        <row r="477">
          <cell r="A477">
            <v>411002</v>
          </cell>
          <cell r="C477" t="str">
            <v>Denarna pomoč</v>
          </cell>
          <cell r="D477">
            <v>1199203.8165799999</v>
          </cell>
          <cell r="E477" t="str">
            <v xml:space="preserve"> </v>
          </cell>
          <cell r="G477">
            <v>132.33899753072512</v>
          </cell>
          <cell r="H477">
            <v>21.523413710491383</v>
          </cell>
          <cell r="I477">
            <v>83157.636209999997</v>
          </cell>
          <cell r="J477">
            <v>94855.824629999988</v>
          </cell>
          <cell r="K477">
            <v>101699.85127</v>
          </cell>
          <cell r="N477">
            <v>96686.702430000005</v>
          </cell>
          <cell r="O477">
            <v>99284.101269999999</v>
          </cell>
          <cell r="P477">
            <v>101610.97356999999</v>
          </cell>
          <cell r="Q477">
            <v>577295.08938000002</v>
          </cell>
          <cell r="R477">
            <v>101279.9164</v>
          </cell>
          <cell r="S477">
            <v>105255.29871999999</v>
          </cell>
          <cell r="T477">
            <v>107553.18682999999</v>
          </cell>
          <cell r="U477">
            <v>103078.32524999999</v>
          </cell>
          <cell r="V477">
            <v>102601</v>
          </cell>
          <cell r="W477">
            <v>101000</v>
          </cell>
          <cell r="X477">
            <v>0</v>
          </cell>
          <cell r="Y477">
            <v>1198062.8165799999</v>
          </cell>
          <cell r="Z477" t="str">
            <v xml:space="preserve"> </v>
          </cell>
          <cell r="AA477">
            <v>99.904853538303939</v>
          </cell>
          <cell r="AB477">
            <v>-7.3238835451725919</v>
          </cell>
        </row>
        <row r="478">
          <cell r="A478">
            <v>411003</v>
          </cell>
          <cell r="C478" t="str">
            <v>Drugi transferi nezaposlenim</v>
          </cell>
          <cell r="D478">
            <v>406217.56551000004</v>
          </cell>
          <cell r="E478" t="str">
            <v xml:space="preserve"> </v>
          </cell>
          <cell r="G478" t="str">
            <v>…</v>
          </cell>
          <cell r="H478" t="str">
            <v>…</v>
          </cell>
          <cell r="I478">
            <v>355.54199999999997</v>
          </cell>
          <cell r="J478">
            <v>10976.271810000002</v>
          </cell>
          <cell r="K478">
            <v>15538.152700000001</v>
          </cell>
          <cell r="N478">
            <v>24586.205079999996</v>
          </cell>
          <cell r="O478">
            <v>46105.974600000001</v>
          </cell>
          <cell r="P478">
            <v>52908.2039</v>
          </cell>
          <cell r="Q478">
            <v>150470.35008999999</v>
          </cell>
          <cell r="R478">
            <v>51861.336299999995</v>
          </cell>
          <cell r="S478">
            <v>40042.570850000004</v>
          </cell>
          <cell r="T478">
            <v>25915.0003</v>
          </cell>
          <cell r="U478">
            <v>24321.163369999998</v>
          </cell>
          <cell r="V478">
            <v>25771</v>
          </cell>
          <cell r="W478">
            <v>25771</v>
          </cell>
          <cell r="X478">
            <v>0</v>
          </cell>
          <cell r="Y478">
            <v>344152.42091000004</v>
          </cell>
          <cell r="Z478" t="str">
            <v xml:space="preserve"> </v>
          </cell>
          <cell r="AA478">
            <v>84.721206104891564</v>
          </cell>
          <cell r="AB478">
            <v>-21.408899717169234</v>
          </cell>
        </row>
        <row r="479">
          <cell r="Q479" t="str">
            <v xml:space="preserve"> </v>
          </cell>
        </row>
        <row r="480">
          <cell r="A480">
            <v>4111</v>
          </cell>
          <cell r="C480" t="str">
            <v>Družinski prejemki in starševska nadomestila</v>
          </cell>
          <cell r="D480">
            <v>73514345.374569997</v>
          </cell>
          <cell r="E480">
            <v>69181690</v>
          </cell>
          <cell r="F480">
            <v>4332655.3745699972</v>
          </cell>
          <cell r="G480">
            <v>120.03747663809918</v>
          </cell>
          <cell r="H480">
            <v>10.22725127465489</v>
          </cell>
          <cell r="I480">
            <v>5474921.3489999995</v>
          </cell>
          <cell r="J480">
            <v>6067781.4665000001</v>
          </cell>
          <cell r="K480">
            <v>6313151.8876499999</v>
          </cell>
          <cell r="L480">
            <v>17855854.703149997</v>
          </cell>
          <cell r="N480">
            <v>5561878.4370999997</v>
          </cell>
          <cell r="O480">
            <v>5951432.9170000004</v>
          </cell>
          <cell r="P480">
            <v>6001485.7675000001</v>
          </cell>
          <cell r="Q480">
            <v>35370651.824749999</v>
          </cell>
          <cell r="R480">
            <v>6200655.5329</v>
          </cell>
          <cell r="S480">
            <v>6436901.2577499999</v>
          </cell>
          <cell r="T480">
            <v>6323322.7280000001</v>
          </cell>
          <cell r="U480">
            <v>6441112.0229499992</v>
          </cell>
          <cell r="V480">
            <v>6507391</v>
          </cell>
          <cell r="W480">
            <v>6553671</v>
          </cell>
          <cell r="X480">
            <v>0</v>
          </cell>
          <cell r="Y480">
            <v>73833705.366349995</v>
          </cell>
          <cell r="Z480" t="str">
            <v xml:space="preserve"> </v>
          </cell>
          <cell r="AA480">
            <v>100.43441860245478</v>
          </cell>
          <cell r="AB480">
            <v>-6.8326358047729201</v>
          </cell>
        </row>
        <row r="481">
          <cell r="C481" t="str">
            <v xml:space="preserve">                                 - dinamizirani sprejeti proračun</v>
          </cell>
          <cell r="D481">
            <v>70966943</v>
          </cell>
          <cell r="I481">
            <v>5975349</v>
          </cell>
          <cell r="J481">
            <v>5975349</v>
          </cell>
          <cell r="K481">
            <v>5975349</v>
          </cell>
          <cell r="N481">
            <v>5975349</v>
          </cell>
          <cell r="O481">
            <v>5975349</v>
          </cell>
          <cell r="P481">
            <v>5975349</v>
          </cell>
          <cell r="Q481">
            <v>35852094</v>
          </cell>
          <cell r="R481">
            <v>5975349</v>
          </cell>
          <cell r="S481">
            <v>5975349</v>
          </cell>
          <cell r="T481">
            <v>5975349</v>
          </cell>
          <cell r="U481">
            <v>5975349</v>
          </cell>
          <cell r="V481">
            <v>5812995</v>
          </cell>
          <cell r="W481">
            <v>5238104</v>
          </cell>
          <cell r="X481">
            <v>0</v>
          </cell>
          <cell r="Y481">
            <v>70804589</v>
          </cell>
        </row>
        <row r="482">
          <cell r="A482">
            <v>411100</v>
          </cell>
          <cell r="C482" t="str">
            <v>Otroški dodatek</v>
          </cell>
          <cell r="D482">
            <v>44449097.336000003</v>
          </cell>
          <cell r="E482" t="str">
            <v xml:space="preserve"> </v>
          </cell>
          <cell r="G482">
            <v>126.4199007809024</v>
          </cell>
          <cell r="H482">
            <v>16.08806315968998</v>
          </cell>
          <cell r="I482">
            <v>3281556.898</v>
          </cell>
          <cell r="J482">
            <v>3586146.7080000001</v>
          </cell>
          <cell r="K482">
            <v>3603773.65</v>
          </cell>
          <cell r="N482">
            <v>3629395.3339999998</v>
          </cell>
          <cell r="O482">
            <v>3643155.068</v>
          </cell>
          <cell r="P482">
            <v>3569087.14</v>
          </cell>
          <cell r="Q482">
            <v>21313114.798</v>
          </cell>
          <cell r="R482">
            <v>3876088.84</v>
          </cell>
          <cell r="S482">
            <v>3878692.3990000002</v>
          </cell>
          <cell r="T482">
            <v>3877287.773</v>
          </cell>
          <cell r="U482">
            <v>3888336.5260000001</v>
          </cell>
          <cell r="V482">
            <v>3898921</v>
          </cell>
          <cell r="W482">
            <v>3898921</v>
          </cell>
          <cell r="X482">
            <v>0</v>
          </cell>
          <cell r="Y482">
            <v>44631362.336000003</v>
          </cell>
          <cell r="Z482" t="str">
            <v xml:space="preserve"> </v>
          </cell>
          <cell r="AA482">
            <v>100.41005332149318</v>
          </cell>
          <cell r="AB482">
            <v>-6.8552381062215346</v>
          </cell>
        </row>
        <row r="483">
          <cell r="A483">
            <v>411101</v>
          </cell>
          <cell r="C483" t="str">
            <v>Dodatek za nego otroka</v>
          </cell>
          <cell r="D483">
            <v>716864.61899999983</v>
          </cell>
          <cell r="E483" t="str">
            <v xml:space="preserve"> </v>
          </cell>
          <cell r="G483">
            <v>113.58469651995371</v>
          </cell>
          <cell r="H483">
            <v>4.301833351656299</v>
          </cell>
          <cell r="I483">
            <v>56688.872000000003</v>
          </cell>
          <cell r="J483">
            <v>56665.906000000003</v>
          </cell>
          <cell r="K483">
            <v>55927.618000000002</v>
          </cell>
          <cell r="N483">
            <v>56478.165999999997</v>
          </cell>
          <cell r="O483">
            <v>55443.345999999998</v>
          </cell>
          <cell r="P483">
            <v>59306.067000000003</v>
          </cell>
          <cell r="Q483">
            <v>340509.97499999998</v>
          </cell>
          <cell r="R483">
            <v>58098.398000000001</v>
          </cell>
          <cell r="S483">
            <v>64824.377999999997</v>
          </cell>
          <cell r="T483">
            <v>64323.616999999998</v>
          </cell>
          <cell r="U483">
            <v>64580.747000000003</v>
          </cell>
          <cell r="V483">
            <v>63000</v>
          </cell>
          <cell r="W483">
            <v>63000</v>
          </cell>
          <cell r="X483">
            <v>0</v>
          </cell>
          <cell r="Y483">
            <v>718337.11499999987</v>
          </cell>
          <cell r="Z483" t="str">
            <v xml:space="preserve"> </v>
          </cell>
          <cell r="AA483">
            <v>100.20540782191958</v>
          </cell>
          <cell r="AB483">
            <v>-7.0450762319855471</v>
          </cell>
        </row>
        <row r="484">
          <cell r="A484">
            <v>411102</v>
          </cell>
          <cell r="C484" t="str">
            <v>Dodatek za veliko družino</v>
          </cell>
          <cell r="D484">
            <v>0</v>
          </cell>
          <cell r="E484" t="str">
            <v xml:space="preserve"> </v>
          </cell>
          <cell r="G484" t="str">
            <v>…</v>
          </cell>
          <cell r="H484" t="str">
            <v>…</v>
          </cell>
          <cell r="I484">
            <v>0</v>
          </cell>
          <cell r="J484">
            <v>0</v>
          </cell>
          <cell r="K484">
            <v>0</v>
          </cell>
          <cell r="N484">
            <v>0</v>
          </cell>
          <cell r="O484">
            <v>0</v>
          </cell>
          <cell r="P484">
            <v>0</v>
          </cell>
          <cell r="Q484">
            <v>0</v>
          </cell>
          <cell r="R484">
            <v>0</v>
          </cell>
          <cell r="S484">
            <v>0</v>
          </cell>
          <cell r="T484">
            <v>0</v>
          </cell>
          <cell r="U484">
            <v>0</v>
          </cell>
          <cell r="V484">
            <v>0</v>
          </cell>
          <cell r="W484">
            <v>0</v>
          </cell>
          <cell r="X484">
            <v>0</v>
          </cell>
          <cell r="Y484">
            <v>0</v>
          </cell>
          <cell r="Z484" t="str">
            <v xml:space="preserve"> </v>
          </cell>
          <cell r="AA484" t="e">
            <v>#DIV/0!</v>
          </cell>
          <cell r="AB484" t="e">
            <v>#DIV/0!</v>
          </cell>
        </row>
        <row r="485">
          <cell r="A485">
            <v>411103</v>
          </cell>
          <cell r="C485" t="str">
            <v>Darilo ob rojstvu otroka</v>
          </cell>
          <cell r="D485">
            <v>482610.56007000001</v>
          </cell>
          <cell r="E485" t="str">
            <v xml:space="preserve"> </v>
          </cell>
          <cell r="G485">
            <v>107.46084336921358</v>
          </cell>
          <cell r="H485">
            <v>-1.321539605864487</v>
          </cell>
          <cell r="I485">
            <v>15172.3</v>
          </cell>
          <cell r="J485">
            <v>43183.131500000003</v>
          </cell>
          <cell r="K485">
            <v>41154.784650000001</v>
          </cell>
          <cell r="N485">
            <v>41298.917099999999</v>
          </cell>
          <cell r="O485">
            <v>40678.660499999998</v>
          </cell>
          <cell r="P485">
            <v>42233.842499999999</v>
          </cell>
          <cell r="Q485">
            <v>223721.63625000001</v>
          </cell>
          <cell r="R485">
            <v>43811.215899999996</v>
          </cell>
          <cell r="S485">
            <v>42066.439749999998</v>
          </cell>
          <cell r="T485">
            <v>44400.457999999999</v>
          </cell>
          <cell r="U485">
            <v>43988.288950000002</v>
          </cell>
          <cell r="V485">
            <v>41400</v>
          </cell>
          <cell r="W485">
            <v>41400</v>
          </cell>
          <cell r="X485">
            <v>0</v>
          </cell>
          <cell r="Y485">
            <v>480788.03885000001</v>
          </cell>
          <cell r="Z485" t="str">
            <v xml:space="preserve"> </v>
          </cell>
          <cell r="AA485">
            <v>99.622361926822407</v>
          </cell>
          <cell r="AB485">
            <v>-7.5859351328177951</v>
          </cell>
        </row>
        <row r="486">
          <cell r="A486">
            <v>411104</v>
          </cell>
          <cell r="C486" t="str">
            <v>Porodniško nadomestilo</v>
          </cell>
          <cell r="D486">
            <v>27260232.526500002</v>
          </cell>
          <cell r="E486" t="str">
            <v xml:space="preserve"> </v>
          </cell>
          <cell r="G486">
            <v>111.71732088358395</v>
          </cell>
          <cell r="H486">
            <v>2.5870715184425563</v>
          </cell>
          <cell r="I486">
            <v>2072790.2220000001</v>
          </cell>
          <cell r="J486">
            <v>2331517.8190000001</v>
          </cell>
          <cell r="K486">
            <v>2561896.2549999999</v>
          </cell>
          <cell r="N486">
            <v>1784202.1229999999</v>
          </cell>
          <cell r="O486">
            <v>2161765.4835000001</v>
          </cell>
          <cell r="P486">
            <v>2280429.04</v>
          </cell>
          <cell r="Q486">
            <v>13192600.942499999</v>
          </cell>
          <cell r="R486">
            <v>2172857.7570000002</v>
          </cell>
          <cell r="S486">
            <v>2400384.48</v>
          </cell>
          <cell r="T486">
            <v>2285989.0120000001</v>
          </cell>
          <cell r="U486">
            <v>2392998.9180000001</v>
          </cell>
          <cell r="V486">
            <v>2453720</v>
          </cell>
          <cell r="W486">
            <v>2500000</v>
          </cell>
          <cell r="X486">
            <v>0</v>
          </cell>
          <cell r="Y486">
            <v>27398551.109500002</v>
          </cell>
          <cell r="Z486" t="str">
            <v xml:space="preserve"> </v>
          </cell>
          <cell r="AA486">
            <v>100.50740059852951</v>
          </cell>
          <cell r="AB486">
            <v>-6.7649345097128872</v>
          </cell>
        </row>
        <row r="487">
          <cell r="A487">
            <v>411105</v>
          </cell>
          <cell r="C487" t="str">
            <v>Očetovsko nadomestilo</v>
          </cell>
          <cell r="D487">
            <v>0</v>
          </cell>
          <cell r="E487" t="str">
            <v xml:space="preserve"> </v>
          </cell>
          <cell r="G487" t="str">
            <v>…</v>
          </cell>
          <cell r="H487" t="str">
            <v>…</v>
          </cell>
          <cell r="I487">
            <v>0</v>
          </cell>
          <cell r="J487">
            <v>0</v>
          </cell>
          <cell r="K487">
            <v>0</v>
          </cell>
          <cell r="N487">
            <v>0</v>
          </cell>
          <cell r="O487">
            <v>0</v>
          </cell>
          <cell r="P487">
            <v>0</v>
          </cell>
          <cell r="Q487">
            <v>0</v>
          </cell>
          <cell r="R487">
            <v>0</v>
          </cell>
          <cell r="S487">
            <v>0</v>
          </cell>
          <cell r="T487">
            <v>0</v>
          </cell>
          <cell r="U487">
            <v>0</v>
          </cell>
          <cell r="V487">
            <v>0</v>
          </cell>
          <cell r="W487">
            <v>0</v>
          </cell>
          <cell r="X487">
            <v>0</v>
          </cell>
          <cell r="Y487">
            <v>0</v>
          </cell>
          <cell r="Z487" t="str">
            <v xml:space="preserve"> </v>
          </cell>
          <cell r="AA487" t="e">
            <v>#DIV/0!</v>
          </cell>
          <cell r="AB487" t="e">
            <v>#DIV/0!</v>
          </cell>
        </row>
        <row r="488">
          <cell r="A488">
            <v>411106</v>
          </cell>
          <cell r="C488" t="str">
            <v>Nadomestilo za nego in varstvo otroka</v>
          </cell>
          <cell r="D488">
            <v>0</v>
          </cell>
          <cell r="E488" t="str">
            <v xml:space="preserve"> </v>
          </cell>
          <cell r="G488" t="str">
            <v>…</v>
          </cell>
          <cell r="H488" t="str">
            <v>…</v>
          </cell>
          <cell r="I488">
            <v>0</v>
          </cell>
          <cell r="J488">
            <v>0</v>
          </cell>
          <cell r="K488">
            <v>0</v>
          </cell>
          <cell r="N488">
            <v>0</v>
          </cell>
          <cell r="O488">
            <v>0</v>
          </cell>
          <cell r="P488">
            <v>0</v>
          </cell>
          <cell r="Q488">
            <v>0</v>
          </cell>
          <cell r="R488">
            <v>0</v>
          </cell>
          <cell r="S488">
            <v>0</v>
          </cell>
          <cell r="T488">
            <v>0</v>
          </cell>
          <cell r="U488">
            <v>0</v>
          </cell>
          <cell r="V488">
            <v>0</v>
          </cell>
          <cell r="W488">
            <v>0</v>
          </cell>
          <cell r="X488">
            <v>0</v>
          </cell>
          <cell r="Y488">
            <v>0</v>
          </cell>
          <cell r="Z488" t="str">
            <v xml:space="preserve"> </v>
          </cell>
          <cell r="AA488" t="e">
            <v>#DIV/0!</v>
          </cell>
          <cell r="AB488" t="e">
            <v>#DIV/0!</v>
          </cell>
        </row>
        <row r="489">
          <cell r="A489">
            <v>411107</v>
          </cell>
          <cell r="C489" t="str">
            <v>Posvojiteljsko nadomestilo</v>
          </cell>
          <cell r="D489">
            <v>0</v>
          </cell>
          <cell r="E489" t="str">
            <v xml:space="preserve"> </v>
          </cell>
          <cell r="G489" t="str">
            <v>…</v>
          </cell>
          <cell r="H489" t="str">
            <v>…</v>
          </cell>
          <cell r="I489">
            <v>0</v>
          </cell>
          <cell r="J489">
            <v>0</v>
          </cell>
          <cell r="K489">
            <v>0</v>
          </cell>
          <cell r="N489">
            <v>0</v>
          </cell>
          <cell r="O489">
            <v>0</v>
          </cell>
          <cell r="P489">
            <v>0</v>
          </cell>
          <cell r="Q489">
            <v>0</v>
          </cell>
          <cell r="R489">
            <v>0</v>
          </cell>
          <cell r="S489">
            <v>0</v>
          </cell>
          <cell r="T489">
            <v>0</v>
          </cell>
          <cell r="U489">
            <v>0</v>
          </cell>
          <cell r="V489">
            <v>0</v>
          </cell>
          <cell r="W489">
            <v>0</v>
          </cell>
          <cell r="X489">
            <v>0</v>
          </cell>
          <cell r="Y489">
            <v>0</v>
          </cell>
          <cell r="Z489" t="str">
            <v xml:space="preserve"> </v>
          </cell>
          <cell r="AA489" t="e">
            <v>#DIV/0!</v>
          </cell>
          <cell r="AB489" t="e">
            <v>#DIV/0!</v>
          </cell>
        </row>
        <row r="490">
          <cell r="A490">
            <v>411108</v>
          </cell>
          <cell r="C490" t="str">
            <v>Starševski dodatek</v>
          </cell>
          <cell r="D490">
            <v>605540.33299999998</v>
          </cell>
          <cell r="E490" t="str">
            <v xml:space="preserve"> </v>
          </cell>
          <cell r="G490">
            <v>100.65039025058911</v>
          </cell>
          <cell r="H490">
            <v>-7.5753992189264352</v>
          </cell>
          <cell r="I490">
            <v>48713.057000000001</v>
          </cell>
          <cell r="J490">
            <v>50267.902000000002</v>
          </cell>
          <cell r="K490">
            <v>50399.58</v>
          </cell>
          <cell r="N490">
            <v>50503.896999999997</v>
          </cell>
          <cell r="O490">
            <v>50390.358999999997</v>
          </cell>
          <cell r="P490">
            <v>50429.678</v>
          </cell>
          <cell r="Q490">
            <v>300704.473</v>
          </cell>
          <cell r="R490">
            <v>49799.322</v>
          </cell>
          <cell r="S490">
            <v>50933.561000000002</v>
          </cell>
          <cell r="T490">
            <v>51321.868000000002</v>
          </cell>
          <cell r="U490">
            <v>51207.542999999998</v>
          </cell>
          <cell r="V490">
            <v>50350</v>
          </cell>
          <cell r="W490">
            <v>50350</v>
          </cell>
          <cell r="X490">
            <v>0</v>
          </cell>
          <cell r="Y490">
            <v>604666.76699999999</v>
          </cell>
          <cell r="Z490" t="str">
            <v xml:space="preserve"> </v>
          </cell>
          <cell r="AA490">
            <v>99.8557377680076</v>
          </cell>
          <cell r="AB490">
            <v>-7.3694454842230073</v>
          </cell>
        </row>
        <row r="491">
          <cell r="D491" t="str">
            <v xml:space="preserve"> </v>
          </cell>
          <cell r="Q491" t="str">
            <v xml:space="preserve"> </v>
          </cell>
          <cell r="Y491" t="str">
            <v xml:space="preserve"> </v>
          </cell>
        </row>
        <row r="492">
          <cell r="A492">
            <v>4112</v>
          </cell>
          <cell r="C492" t="str">
            <v>Transferi za zagotavljanje socialne varnosti</v>
          </cell>
          <cell r="D492">
            <v>14896666.676109999</v>
          </cell>
          <cell r="E492">
            <v>14712080</v>
          </cell>
          <cell r="F492">
            <v>184586.67610999942</v>
          </cell>
          <cell r="G492">
            <v>110.53303013624117</v>
          </cell>
          <cell r="H492">
            <v>1.4995685364932712</v>
          </cell>
          <cell r="I492">
            <v>1179872.3561100001</v>
          </cell>
          <cell r="J492">
            <v>1219550.86368</v>
          </cell>
          <cell r="K492">
            <v>1334379.9410999999</v>
          </cell>
          <cell r="L492">
            <v>3733803.1608899999</v>
          </cell>
          <cell r="N492">
            <v>1238465.9368899998</v>
          </cell>
          <cell r="O492">
            <v>1291009.7910100003</v>
          </cell>
          <cell r="P492">
            <v>1256191.4211300001</v>
          </cell>
          <cell r="Q492">
            <v>7519470.3099199999</v>
          </cell>
          <cell r="R492">
            <v>1196386.8522000001</v>
          </cell>
          <cell r="S492">
            <v>1191509.31057</v>
          </cell>
          <cell r="T492">
            <v>1199726.8638200001</v>
          </cell>
          <cell r="U492">
            <v>1205882.2320799998</v>
          </cell>
          <cell r="V492">
            <v>1254353</v>
          </cell>
          <cell r="W492">
            <v>1255688</v>
          </cell>
          <cell r="X492">
            <v>0</v>
          </cell>
          <cell r="Y492">
            <v>14823016.568589998</v>
          </cell>
          <cell r="Z492" t="str">
            <v xml:space="preserve"> </v>
          </cell>
          <cell r="AA492">
            <v>99.505593371179373</v>
          </cell>
          <cell r="AB492">
            <v>-7.694254757718582</v>
          </cell>
        </row>
        <row r="493">
          <cell r="C493" t="str">
            <v xml:space="preserve">                                 - dinamizirani sprejeti proračun</v>
          </cell>
          <cell r="D493">
            <v>14368176</v>
          </cell>
          <cell r="I493">
            <v>1179872</v>
          </cell>
          <cell r="J493">
            <v>1179872</v>
          </cell>
          <cell r="K493">
            <v>1179872</v>
          </cell>
          <cell r="N493">
            <v>1179872</v>
          </cell>
          <cell r="O493">
            <v>1179872</v>
          </cell>
          <cell r="P493">
            <v>1179872</v>
          </cell>
          <cell r="Q493">
            <v>7079232</v>
          </cell>
          <cell r="R493">
            <v>1179872</v>
          </cell>
          <cell r="S493">
            <v>1179872</v>
          </cell>
          <cell r="T493">
            <v>1179872</v>
          </cell>
          <cell r="U493">
            <v>1179872</v>
          </cell>
          <cell r="V493">
            <v>1195532</v>
          </cell>
          <cell r="W493">
            <v>1389584</v>
          </cell>
          <cell r="X493">
            <v>0</v>
          </cell>
          <cell r="Y493">
            <v>14383836</v>
          </cell>
        </row>
        <row r="494">
          <cell r="A494">
            <v>411200</v>
          </cell>
          <cell r="C494" t="str">
            <v>Denarni dodatek</v>
          </cell>
          <cell r="D494">
            <v>10336756.872370001</v>
          </cell>
          <cell r="E494" t="str">
            <v xml:space="preserve"> </v>
          </cell>
          <cell r="G494">
            <v>111.40226249145823</v>
          </cell>
          <cell r="H494">
            <v>2.297761700145287</v>
          </cell>
          <cell r="I494">
            <v>827300.69861000008</v>
          </cell>
          <cell r="J494">
            <v>864864.51059000008</v>
          </cell>
          <cell r="K494">
            <v>977703.53422999999</v>
          </cell>
          <cell r="N494">
            <v>881471.93452000001</v>
          </cell>
          <cell r="O494">
            <v>934093.49867000012</v>
          </cell>
          <cell r="P494">
            <v>825542.33019000001</v>
          </cell>
          <cell r="Q494">
            <v>5310976.5068100011</v>
          </cell>
          <cell r="R494">
            <v>811868.51843000005</v>
          </cell>
          <cell r="S494">
            <v>804589.65400999994</v>
          </cell>
          <cell r="T494">
            <v>815917.57984999986</v>
          </cell>
          <cell r="U494">
            <v>823962.97349999996</v>
          </cell>
          <cell r="V494">
            <v>859265</v>
          </cell>
          <cell r="W494">
            <v>860500</v>
          </cell>
          <cell r="X494">
            <v>0</v>
          </cell>
          <cell r="Y494">
            <v>10287080.232600002</v>
          </cell>
          <cell r="Z494" t="str">
            <v xml:space="preserve"> </v>
          </cell>
          <cell r="AA494">
            <v>99.519417546689297</v>
          </cell>
          <cell r="AB494">
            <v>-7.6814308472270056</v>
          </cell>
        </row>
        <row r="495">
          <cell r="A495">
            <v>411201</v>
          </cell>
          <cell r="C495" t="str">
            <v>Denarne pomoči kot edini vir</v>
          </cell>
          <cell r="D495">
            <v>366718.34560000006</v>
          </cell>
          <cell r="E495" t="str">
            <v xml:space="preserve"> </v>
          </cell>
          <cell r="G495">
            <v>101.01776003333811</v>
          </cell>
          <cell r="H495">
            <v>-7.2380532292579431</v>
          </cell>
          <cell r="I495">
            <v>30345.6878</v>
          </cell>
          <cell r="J495">
            <v>31131.855660000001</v>
          </cell>
          <cell r="K495">
            <v>30600.485960000002</v>
          </cell>
          <cell r="N495">
            <v>30200.37686</v>
          </cell>
          <cell r="O495">
            <v>29783.106500000002</v>
          </cell>
          <cell r="P495">
            <v>29764.794600000001</v>
          </cell>
          <cell r="Q495">
            <v>181826.30738000001</v>
          </cell>
          <cell r="R495">
            <v>30047.398719999997</v>
          </cell>
          <cell r="S495">
            <v>32977.613360000003</v>
          </cell>
          <cell r="T495">
            <v>29249.551920000002</v>
          </cell>
          <cell r="U495">
            <v>30354.061760000001</v>
          </cell>
          <cell r="V495">
            <v>30740</v>
          </cell>
          <cell r="W495">
            <v>30740</v>
          </cell>
          <cell r="X495">
            <v>0</v>
          </cell>
          <cell r="Y495">
            <v>365934.93314000004</v>
          </cell>
          <cell r="Z495" t="str">
            <v xml:space="preserve"> </v>
          </cell>
          <cell r="AA495">
            <v>99.786372165614395</v>
          </cell>
          <cell r="AB495">
            <v>-7.4337920541610316</v>
          </cell>
        </row>
        <row r="496">
          <cell r="A496">
            <v>411202</v>
          </cell>
          <cell r="C496" t="str">
            <v>Sredstva za varstvo duševno in telesno prizadetih</v>
          </cell>
          <cell r="D496">
            <v>3256594.2056999998</v>
          </cell>
          <cell r="E496" t="str">
            <v xml:space="preserve"> </v>
          </cell>
          <cell r="G496">
            <v>110.87330938486856</v>
          </cell>
          <cell r="H496">
            <v>1.8120380026341252</v>
          </cell>
          <cell r="I496">
            <v>251042.9362</v>
          </cell>
          <cell r="J496">
            <v>254537.32390000002</v>
          </cell>
          <cell r="K496">
            <v>250491.75890000002</v>
          </cell>
          <cell r="N496">
            <v>250687.55559999999</v>
          </cell>
          <cell r="O496">
            <v>252258.6531</v>
          </cell>
          <cell r="P496">
            <v>320982.56080000004</v>
          </cell>
          <cell r="Q496">
            <v>1580000.7885000003</v>
          </cell>
          <cell r="R496">
            <v>278400.0661</v>
          </cell>
          <cell r="S496">
            <v>279830.28730000003</v>
          </cell>
          <cell r="T496">
            <v>280125.76160000003</v>
          </cell>
          <cell r="U496">
            <v>279706.1629</v>
          </cell>
          <cell r="V496">
            <v>280000</v>
          </cell>
          <cell r="W496">
            <v>280000</v>
          </cell>
          <cell r="X496">
            <v>0</v>
          </cell>
          <cell r="Y496">
            <v>3258063.0663999999</v>
          </cell>
          <cell r="Z496" t="str">
            <v xml:space="preserve"> </v>
          </cell>
          <cell r="AA496">
            <v>100.04510419804313</v>
          </cell>
          <cell r="AB496">
            <v>-7.1937808923533026</v>
          </cell>
        </row>
        <row r="497">
          <cell r="A497">
            <v>411203</v>
          </cell>
          <cell r="C497" t="str">
            <v>Zdravstveno zavarovanje prejemnikov edinega vira</v>
          </cell>
          <cell r="D497">
            <v>33538</v>
          </cell>
          <cell r="E497" t="str">
            <v xml:space="preserve"> </v>
          </cell>
          <cell r="G497" t="str">
            <v>…</v>
          </cell>
          <cell r="H497" t="str">
            <v>…</v>
          </cell>
          <cell r="I497">
            <v>0</v>
          </cell>
          <cell r="J497">
            <v>0</v>
          </cell>
          <cell r="K497">
            <v>0</v>
          </cell>
          <cell r="N497">
            <v>0</v>
          </cell>
          <cell r="O497">
            <v>0</v>
          </cell>
          <cell r="P497">
            <v>0</v>
          </cell>
          <cell r="Q497">
            <v>0</v>
          </cell>
          <cell r="R497">
            <v>0</v>
          </cell>
          <cell r="S497">
            <v>0</v>
          </cell>
          <cell r="T497">
            <v>0</v>
          </cell>
          <cell r="U497">
            <v>0</v>
          </cell>
          <cell r="V497">
            <v>0</v>
          </cell>
          <cell r="W497">
            <v>0</v>
          </cell>
          <cell r="X497">
            <v>0</v>
          </cell>
          <cell r="Y497">
            <v>0</v>
          </cell>
          <cell r="Z497" t="str">
            <v xml:space="preserve"> </v>
          </cell>
          <cell r="AA497">
            <v>0</v>
          </cell>
          <cell r="AB497">
            <v>-100</v>
          </cell>
        </row>
        <row r="498">
          <cell r="A498">
            <v>411204</v>
          </cell>
          <cell r="C498" t="str">
            <v>Zdravstveno zavarovanje duševno in telesno prizadet.</v>
          </cell>
          <cell r="D498">
            <v>222349.23699999999</v>
          </cell>
          <cell r="E498" t="str">
            <v xml:space="preserve"> </v>
          </cell>
          <cell r="G498">
            <v>88.684683588665109</v>
          </cell>
          <cell r="H498">
            <v>-18.563192296909918</v>
          </cell>
          <cell r="I498">
            <v>17135.546999999999</v>
          </cell>
          <cell r="J498">
            <v>17444.138500000001</v>
          </cell>
          <cell r="K498">
            <v>17121.293000000001</v>
          </cell>
          <cell r="N498">
            <v>17183.612499999999</v>
          </cell>
          <cell r="O498">
            <v>17188.392500000002</v>
          </cell>
          <cell r="P498">
            <v>22088.987499999999</v>
          </cell>
          <cell r="Q498">
            <v>108161.97100000001</v>
          </cell>
          <cell r="R498">
            <v>18904.771499999999</v>
          </cell>
          <cell r="S498">
            <v>19063.778999999999</v>
          </cell>
          <cell r="T498">
            <v>19014.753499999999</v>
          </cell>
          <cell r="U498">
            <v>19066.863000000001</v>
          </cell>
          <cell r="V498">
            <v>19100</v>
          </cell>
          <cell r="W498">
            <v>19200</v>
          </cell>
          <cell r="X498">
            <v>0</v>
          </cell>
          <cell r="Y498">
            <v>222512.13800000001</v>
          </cell>
          <cell r="Z498" t="str">
            <v xml:space="preserve"> </v>
          </cell>
          <cell r="AA498">
            <v>100.07326357499487</v>
          </cell>
          <cell r="AB498">
            <v>-7.1676590213405689</v>
          </cell>
        </row>
        <row r="499">
          <cell r="A499">
            <v>411205</v>
          </cell>
          <cell r="C499" t="str">
            <v>Varstvo družin vojakov</v>
          </cell>
          <cell r="D499">
            <v>6277.7853999999998</v>
          </cell>
          <cell r="E499" t="str">
            <v xml:space="preserve"> </v>
          </cell>
          <cell r="G499">
            <v>148.64858532464149</v>
          </cell>
          <cell r="H499">
            <v>36.500078351369581</v>
          </cell>
          <cell r="I499">
            <v>0</v>
          </cell>
          <cell r="J499">
            <v>511.68228999999997</v>
          </cell>
          <cell r="K499">
            <v>480.18792999999999</v>
          </cell>
          <cell r="N499">
            <v>625.04092999999989</v>
          </cell>
          <cell r="O499">
            <v>852.43606000000011</v>
          </cell>
          <cell r="P499">
            <v>478.67920000000004</v>
          </cell>
          <cell r="Q499">
            <v>2948.0264099999999</v>
          </cell>
          <cell r="R499">
            <v>623.85771</v>
          </cell>
          <cell r="S499">
            <v>561.89465999999993</v>
          </cell>
          <cell r="T499">
            <v>322.46189000000004</v>
          </cell>
          <cell r="U499">
            <v>382.04973999999999</v>
          </cell>
          <cell r="V499">
            <v>673</v>
          </cell>
          <cell r="W499">
            <v>673</v>
          </cell>
          <cell r="X499">
            <v>0</v>
          </cell>
          <cell r="Y499">
            <v>6184.2904099999996</v>
          </cell>
          <cell r="Z499" t="str">
            <v xml:space="preserve"> </v>
          </cell>
          <cell r="AA499">
            <v>98.510701082582401</v>
          </cell>
          <cell r="AB499">
            <v>-8.6171604057677058</v>
          </cell>
        </row>
        <row r="500">
          <cell r="A500">
            <v>411212</v>
          </cell>
          <cell r="C500" t="str">
            <v>Drugi transferi za zagotavljanje socialne varnosti</v>
          </cell>
          <cell r="D500">
            <v>674432.23004000005</v>
          </cell>
          <cell r="E500" t="str">
            <v xml:space="preserve"> </v>
          </cell>
          <cell r="G500">
            <v>104.861703183351</v>
          </cell>
          <cell r="H500">
            <v>-3.7082615396225975</v>
          </cell>
          <cell r="I500">
            <v>54047.486499999999</v>
          </cell>
          <cell r="J500">
            <v>51061.352740000002</v>
          </cell>
          <cell r="K500">
            <v>57982.681079999995</v>
          </cell>
          <cell r="N500">
            <v>58297.41648</v>
          </cell>
          <cell r="O500">
            <v>56833.704180000001</v>
          </cell>
          <cell r="P500">
            <v>57334.068840000007</v>
          </cell>
          <cell r="Q500">
            <v>335556.70982000005</v>
          </cell>
          <cell r="R500">
            <v>56542.239740000005</v>
          </cell>
          <cell r="S500">
            <v>54486.082240000003</v>
          </cell>
          <cell r="T500">
            <v>55096.755060000003</v>
          </cell>
          <cell r="U500">
            <v>52410.121180000002</v>
          </cell>
          <cell r="V500">
            <v>64575</v>
          </cell>
          <cell r="W500">
            <v>64575</v>
          </cell>
          <cell r="X500">
            <v>0</v>
          </cell>
          <cell r="Y500">
            <v>683241.90804000001</v>
          </cell>
          <cell r="Z500" t="str">
            <v xml:space="preserve"> </v>
          </cell>
          <cell r="AA500">
            <v>101.30623620989725</v>
          </cell>
          <cell r="AB500">
            <v>-6.0238996197613659</v>
          </cell>
        </row>
        <row r="501">
          <cell r="Q501" t="str">
            <v xml:space="preserve"> </v>
          </cell>
        </row>
        <row r="502">
          <cell r="A502">
            <v>4113</v>
          </cell>
          <cell r="C502" t="str">
            <v>Transferi vojnim invalidom, veteranom in žrtvam vojn.n.</v>
          </cell>
          <cell r="D502">
            <v>15556884.858309999</v>
          </cell>
          <cell r="E502">
            <v>17848129</v>
          </cell>
          <cell r="F502">
            <v>-2291244.1416900009</v>
          </cell>
          <cell r="G502">
            <v>104.5946368552308</v>
          </cell>
          <cell r="H502">
            <v>-3.9535015103482181</v>
          </cell>
          <cell r="I502">
            <v>1207288.1250199999</v>
          </cell>
          <cell r="J502">
            <v>1130006.7020099999</v>
          </cell>
          <cell r="K502">
            <v>1246149.3845299999</v>
          </cell>
          <cell r="L502">
            <v>3583444.2115599997</v>
          </cell>
          <cell r="N502">
            <v>1227195.4738999999</v>
          </cell>
          <cell r="O502">
            <v>1259765.1723799999</v>
          </cell>
          <cell r="P502">
            <v>1282837.8008400002</v>
          </cell>
          <cell r="Q502">
            <v>7353242.6586799994</v>
          </cell>
          <cell r="R502">
            <v>1444562.9335699999</v>
          </cell>
          <cell r="S502">
            <v>1454184.4264100001</v>
          </cell>
          <cell r="T502">
            <v>1359787.8583200001</v>
          </cell>
          <cell r="U502">
            <v>1381261.0374500002</v>
          </cell>
          <cell r="V502">
            <v>1319397.4002479999</v>
          </cell>
          <cell r="W502">
            <v>1333935.17425048</v>
          </cell>
          <cell r="X502">
            <v>0</v>
          </cell>
          <cell r="Y502">
            <v>15646371.48892848</v>
          </cell>
          <cell r="Z502" t="str">
            <v xml:space="preserve"> </v>
          </cell>
          <cell r="AA502">
            <v>100.57522204113172</v>
          </cell>
          <cell r="AB502">
            <v>-6.7020203700076735</v>
          </cell>
        </row>
        <row r="503">
          <cell r="C503" t="str">
            <v xml:space="preserve">                                 - dinamizirani sprejeti proračun</v>
          </cell>
          <cell r="D503">
            <v>15197059</v>
          </cell>
          <cell r="I503">
            <v>1230279</v>
          </cell>
          <cell r="J503">
            <v>1230279</v>
          </cell>
          <cell r="K503">
            <v>1230279</v>
          </cell>
          <cell r="N503">
            <v>1230279</v>
          </cell>
          <cell r="O503">
            <v>1230279</v>
          </cell>
          <cell r="P503">
            <v>1230279</v>
          </cell>
          <cell r="Q503">
            <v>7381674</v>
          </cell>
          <cell r="R503">
            <v>1230279</v>
          </cell>
          <cell r="S503">
            <v>1230279</v>
          </cell>
          <cell r="T503">
            <v>1230279</v>
          </cell>
          <cell r="U503">
            <v>1230279</v>
          </cell>
          <cell r="V503">
            <v>1562320</v>
          </cell>
          <cell r="W503">
            <v>1649449</v>
          </cell>
          <cell r="X503">
            <v>14541</v>
          </cell>
          <cell r="Y503">
            <v>15529100</v>
          </cell>
        </row>
        <row r="504">
          <cell r="A504">
            <v>411300</v>
          </cell>
          <cell r="C504" t="str">
            <v>Varstvo vojnih invalidov</v>
          </cell>
          <cell r="D504">
            <v>6070464.9294400001</v>
          </cell>
          <cell r="E504" t="str">
            <v xml:space="preserve"> </v>
          </cell>
          <cell r="G504">
            <v>103.59138376716351</v>
          </cell>
          <cell r="H504">
            <v>-4.8747623809334328</v>
          </cell>
          <cell r="I504">
            <v>501853.75500999996</v>
          </cell>
          <cell r="J504">
            <v>478679.25890999998</v>
          </cell>
          <cell r="K504">
            <v>527297.63491999998</v>
          </cell>
          <cell r="N504">
            <v>497462.51500999997</v>
          </cell>
          <cell r="O504">
            <v>498508.58922000002</v>
          </cell>
          <cell r="P504">
            <v>503696.94253000006</v>
          </cell>
          <cell r="Q504">
            <v>3007498.6956000002</v>
          </cell>
          <cell r="R504">
            <v>518660.04130000004</v>
          </cell>
          <cell r="S504">
            <v>505295.51618000004</v>
          </cell>
          <cell r="T504">
            <v>498674.57751000003</v>
          </cell>
          <cell r="U504">
            <v>541543.09884999995</v>
          </cell>
          <cell r="V504">
            <v>503620</v>
          </cell>
          <cell r="W504">
            <v>510000</v>
          </cell>
          <cell r="X504">
            <v>0</v>
          </cell>
          <cell r="Y504">
            <v>6085291.9294400001</v>
          </cell>
          <cell r="Z504" t="str">
            <v xml:space="preserve"> </v>
          </cell>
          <cell r="AA504">
            <v>100.2442481782259</v>
          </cell>
          <cell r="AB504">
            <v>-7.0090462168590761</v>
          </cell>
        </row>
        <row r="505">
          <cell r="A505">
            <v>411301</v>
          </cell>
          <cell r="C505" t="str">
            <v>Varstvo vojnih veteranov</v>
          </cell>
          <cell r="D505">
            <v>1301063.0417599999</v>
          </cell>
          <cell r="E505" t="str">
            <v xml:space="preserve"> </v>
          </cell>
          <cell r="G505">
            <v>113.34666806422359</v>
          </cell>
          <cell r="H505">
            <v>4.0832580938692189</v>
          </cell>
          <cell r="I505">
            <v>100872.84855</v>
          </cell>
          <cell r="J505">
            <v>96967.685710000005</v>
          </cell>
          <cell r="K505">
            <v>94308.284</v>
          </cell>
          <cell r="N505">
            <v>95022.000499999995</v>
          </cell>
          <cell r="O505">
            <v>100663.1275</v>
          </cell>
          <cell r="P505">
            <v>112001.42449999999</v>
          </cell>
          <cell r="Q505">
            <v>599835.37075999996</v>
          </cell>
          <cell r="R505">
            <v>116721.99249999999</v>
          </cell>
          <cell r="S505">
            <v>120039.1865</v>
          </cell>
          <cell r="T505">
            <v>125304.073</v>
          </cell>
          <cell r="U505">
            <v>119238.41899999999</v>
          </cell>
          <cell r="V505">
            <v>111125</v>
          </cell>
          <cell r="W505">
            <v>112236.25</v>
          </cell>
          <cell r="X505">
            <v>0</v>
          </cell>
          <cell r="Y505">
            <v>1304500.2917599999</v>
          </cell>
          <cell r="Z505" t="str">
            <v xml:space="preserve"> </v>
          </cell>
          <cell r="AA505">
            <v>100.26418781332458</v>
          </cell>
          <cell r="AB505">
            <v>-6.9905493382888864</v>
          </cell>
        </row>
        <row r="506">
          <cell r="A506">
            <v>411302</v>
          </cell>
          <cell r="C506" t="str">
            <v>Varstvo žrtev vojnega nasilja</v>
          </cell>
          <cell r="D506">
            <v>4146766.6045899997</v>
          </cell>
          <cell r="E506" t="str">
            <v xml:space="preserve"> </v>
          </cell>
          <cell r="G506">
            <v>102.0256025201812</v>
          </cell>
          <cell r="H506">
            <v>-6.3125780347280056</v>
          </cell>
          <cell r="I506">
            <v>349067.57955999998</v>
          </cell>
          <cell r="J506">
            <v>311562.22950999998</v>
          </cell>
          <cell r="K506">
            <v>352566.97950999998</v>
          </cell>
          <cell r="N506">
            <v>344394.37268999999</v>
          </cell>
          <cell r="O506">
            <v>355990.54193000001</v>
          </cell>
          <cell r="P506">
            <v>356743.92717000004</v>
          </cell>
          <cell r="Q506">
            <v>2070325.6303700001</v>
          </cell>
          <cell r="R506">
            <v>354469.09749999997</v>
          </cell>
          <cell r="S506">
            <v>341522.79272000003</v>
          </cell>
          <cell r="T506">
            <v>339891.52818000002</v>
          </cell>
          <cell r="U506">
            <v>352786.55582000007</v>
          </cell>
          <cell r="V506">
            <v>351365</v>
          </cell>
          <cell r="W506">
            <v>354878.65</v>
          </cell>
          <cell r="X506">
            <v>0</v>
          </cell>
          <cell r="Y506">
            <v>4165239.2545899996</v>
          </cell>
          <cell r="Z506" t="str">
            <v xml:space="preserve"> </v>
          </cell>
          <cell r="AA506">
            <v>100.44547117697806</v>
          </cell>
          <cell r="AB506">
            <v>-6.8223829527105124</v>
          </cell>
        </row>
        <row r="507">
          <cell r="A507">
            <v>411303</v>
          </cell>
          <cell r="C507" t="str">
            <v>Republiške priznavalnine</v>
          </cell>
          <cell r="D507">
            <v>67820.555420000004</v>
          </cell>
          <cell r="E507" t="str">
            <v xml:space="preserve"> </v>
          </cell>
          <cell r="G507">
            <v>96.774652544132621</v>
          </cell>
          <cell r="H507">
            <v>-11.134387011815789</v>
          </cell>
          <cell r="I507">
            <v>0</v>
          </cell>
          <cell r="J507">
            <v>0</v>
          </cell>
          <cell r="K507">
            <v>0</v>
          </cell>
          <cell r="N507">
            <v>0</v>
          </cell>
          <cell r="O507">
            <v>17039.297910000001</v>
          </cell>
          <cell r="P507">
            <v>0</v>
          </cell>
          <cell r="Q507">
            <v>17039.297910000001</v>
          </cell>
          <cell r="R507">
            <v>16971.46228</v>
          </cell>
          <cell r="S507">
            <v>0</v>
          </cell>
          <cell r="T507">
            <v>0</v>
          </cell>
          <cell r="U507">
            <v>16942.863229999999</v>
          </cell>
          <cell r="V507">
            <v>0</v>
          </cell>
          <cell r="W507">
            <v>0</v>
          </cell>
          <cell r="X507">
            <v>0</v>
          </cell>
          <cell r="Y507">
            <v>50953.623420000004</v>
          </cell>
          <cell r="Z507" t="str">
            <v xml:space="preserve"> </v>
          </cell>
          <cell r="AA507">
            <v>75.13005917520691</v>
          </cell>
          <cell r="AB507">
            <v>-30.306067555466683</v>
          </cell>
        </row>
        <row r="508">
          <cell r="A508">
            <v>411304</v>
          </cell>
          <cell r="C508" t="str">
            <v>Sredstva za zdraviliško in klimatsko zdravljenje</v>
          </cell>
          <cell r="D508">
            <v>437011.90917</v>
          </cell>
          <cell r="E508" t="str">
            <v xml:space="preserve"> </v>
          </cell>
          <cell r="G508">
            <v>87.224752982300203</v>
          </cell>
          <cell r="H508">
            <v>-19.903808097061344</v>
          </cell>
          <cell r="I508">
            <v>2917.07602</v>
          </cell>
          <cell r="J508">
            <v>11392.548680000002</v>
          </cell>
          <cell r="K508">
            <v>8511.9921200000008</v>
          </cell>
          <cell r="N508">
            <v>4815.7381299999997</v>
          </cell>
          <cell r="O508">
            <v>13866.856300000001</v>
          </cell>
          <cell r="P508">
            <v>18117.949489999999</v>
          </cell>
          <cell r="Q508">
            <v>59622.160739999999</v>
          </cell>
          <cell r="R508">
            <v>61214.533989999996</v>
          </cell>
          <cell r="S508">
            <v>78602.935400000002</v>
          </cell>
          <cell r="T508">
            <v>78024.874759999992</v>
          </cell>
          <cell r="U508">
            <v>71850.392399999997</v>
          </cell>
          <cell r="V508">
            <v>73287.400248000005</v>
          </cell>
          <cell r="W508">
            <v>74020.274250480012</v>
          </cell>
          <cell r="X508">
            <v>0</v>
          </cell>
          <cell r="Y508">
            <v>496622.57178847998</v>
          </cell>
          <cell r="Z508" t="str">
            <v xml:space="preserve"> </v>
          </cell>
          <cell r="AA508">
            <v>113.64051216171573</v>
          </cell>
          <cell r="AB508">
            <v>5.4179148067863991</v>
          </cell>
        </row>
        <row r="509">
          <cell r="A509">
            <v>411305</v>
          </cell>
          <cell r="C509" t="str">
            <v>Sredstva iz naslova drugih zakonskih pravic VI,VV,ŽVN</v>
          </cell>
          <cell r="D509">
            <v>3533757.8179299999</v>
          </cell>
          <cell r="E509" t="str">
            <v xml:space="preserve"> </v>
          </cell>
          <cell r="G509">
            <v>109.40108844791237</v>
          </cell>
          <cell r="H509">
            <v>0.46013631580565573</v>
          </cell>
          <cell r="I509">
            <v>252576.86588</v>
          </cell>
          <cell r="J509">
            <v>231404.9792</v>
          </cell>
          <cell r="K509">
            <v>263464.49397999997</v>
          </cell>
          <cell r="N509">
            <v>285500.84756999998</v>
          </cell>
          <cell r="O509">
            <v>273696.75951999996</v>
          </cell>
          <cell r="P509">
            <v>292277.55715000001</v>
          </cell>
          <cell r="Q509">
            <v>1598921.5032999997</v>
          </cell>
          <cell r="R509">
            <v>376525.80599999998</v>
          </cell>
          <cell r="S509">
            <v>408723.99561000004</v>
          </cell>
          <cell r="T509">
            <v>317892.80486999999</v>
          </cell>
          <cell r="U509">
            <v>278899.70814999996</v>
          </cell>
          <cell r="V509">
            <v>280000</v>
          </cell>
          <cell r="W509">
            <v>282800</v>
          </cell>
          <cell r="X509">
            <v>0</v>
          </cell>
          <cell r="Y509">
            <v>3543763.8179299999</v>
          </cell>
          <cell r="Z509" t="str">
            <v xml:space="preserve"> </v>
          </cell>
          <cell r="AA509">
            <v>100.2831546618512</v>
          </cell>
          <cell r="AB509">
            <v>-6.9729548591361663</v>
          </cell>
        </row>
        <row r="510">
          <cell r="Q510" t="str">
            <v xml:space="preserve"> </v>
          </cell>
        </row>
        <row r="511">
          <cell r="A511">
            <v>4114</v>
          </cell>
          <cell r="C511" t="str">
            <v>Pokojnine</v>
          </cell>
          <cell r="D511">
            <v>0</v>
          </cell>
          <cell r="E511">
            <v>0</v>
          </cell>
          <cell r="F511">
            <v>0</v>
          </cell>
          <cell r="G511" t="str">
            <v>…</v>
          </cell>
          <cell r="H511" t="str">
            <v>…</v>
          </cell>
          <cell r="I511">
            <v>0</v>
          </cell>
          <cell r="J511">
            <v>0</v>
          </cell>
          <cell r="K511">
            <v>0</v>
          </cell>
          <cell r="L511">
            <v>0</v>
          </cell>
          <cell r="N511">
            <v>0</v>
          </cell>
          <cell r="O511">
            <v>0</v>
          </cell>
          <cell r="P511">
            <v>0</v>
          </cell>
          <cell r="Q511">
            <v>0</v>
          </cell>
          <cell r="R511">
            <v>0</v>
          </cell>
          <cell r="S511">
            <v>0</v>
          </cell>
          <cell r="T511">
            <v>0</v>
          </cell>
          <cell r="U511">
            <v>0</v>
          </cell>
          <cell r="V511">
            <v>0</v>
          </cell>
          <cell r="W511">
            <v>0</v>
          </cell>
          <cell r="X511">
            <v>0</v>
          </cell>
          <cell r="Y511">
            <v>0</v>
          </cell>
          <cell r="Z511" t="str">
            <v xml:space="preserve"> </v>
          </cell>
          <cell r="AA511" t="str">
            <v>…</v>
          </cell>
          <cell r="AB511" t="str">
            <v>…</v>
          </cell>
        </row>
        <row r="512">
          <cell r="A512">
            <v>4115</v>
          </cell>
          <cell r="C512" t="str">
            <v xml:space="preserve">Nadomestila plač </v>
          </cell>
          <cell r="D512">
            <v>0</v>
          </cell>
          <cell r="E512">
            <v>20094</v>
          </cell>
          <cell r="F512">
            <v>-20094</v>
          </cell>
          <cell r="G512" t="str">
            <v>…</v>
          </cell>
          <cell r="H512" t="str">
            <v>…</v>
          </cell>
          <cell r="I512">
            <v>0</v>
          </cell>
          <cell r="J512">
            <v>0</v>
          </cell>
          <cell r="K512">
            <v>0</v>
          </cell>
          <cell r="L512">
            <v>0</v>
          </cell>
          <cell r="N512">
            <v>0</v>
          </cell>
          <cell r="O512">
            <v>0</v>
          </cell>
          <cell r="P512">
            <v>0</v>
          </cell>
          <cell r="Q512">
            <v>0</v>
          </cell>
          <cell r="R512">
            <v>0</v>
          </cell>
          <cell r="S512">
            <v>0</v>
          </cell>
          <cell r="T512">
            <v>0</v>
          </cell>
          <cell r="U512">
            <v>0</v>
          </cell>
          <cell r="V512">
            <v>0</v>
          </cell>
          <cell r="W512">
            <v>0</v>
          </cell>
          <cell r="X512">
            <v>0</v>
          </cell>
          <cell r="Y512">
            <v>0</v>
          </cell>
          <cell r="Z512" t="str">
            <v xml:space="preserve"> </v>
          </cell>
          <cell r="AA512" t="str">
            <v>…</v>
          </cell>
          <cell r="AB512" t="str">
            <v>…</v>
          </cell>
        </row>
        <row r="513">
          <cell r="A513">
            <v>4116</v>
          </cell>
          <cell r="C513" t="str">
            <v>Boleznine</v>
          </cell>
          <cell r="D513">
            <v>0</v>
          </cell>
          <cell r="E513">
            <v>0</v>
          </cell>
          <cell r="F513">
            <v>0</v>
          </cell>
          <cell r="G513" t="str">
            <v>…</v>
          </cell>
          <cell r="H513" t="str">
            <v>…</v>
          </cell>
          <cell r="I513">
            <v>0</v>
          </cell>
          <cell r="J513">
            <v>0</v>
          </cell>
          <cell r="K513">
            <v>0</v>
          </cell>
          <cell r="L513">
            <v>0</v>
          </cell>
          <cell r="N513">
            <v>0</v>
          </cell>
          <cell r="O513">
            <v>0</v>
          </cell>
          <cell r="P513">
            <v>0</v>
          </cell>
          <cell r="Q513">
            <v>0</v>
          </cell>
          <cell r="R513">
            <v>0</v>
          </cell>
          <cell r="S513">
            <v>0</v>
          </cell>
          <cell r="T513">
            <v>0</v>
          </cell>
          <cell r="U513">
            <v>0</v>
          </cell>
          <cell r="V513">
            <v>0</v>
          </cell>
          <cell r="W513">
            <v>0</v>
          </cell>
          <cell r="X513">
            <v>0</v>
          </cell>
          <cell r="Y513">
            <v>0</v>
          </cell>
          <cell r="Z513" t="str">
            <v xml:space="preserve"> </v>
          </cell>
          <cell r="AA513" t="str">
            <v>…</v>
          </cell>
          <cell r="AB513" t="str">
            <v>…</v>
          </cell>
        </row>
        <row r="514">
          <cell r="D514" t="str">
            <v xml:space="preserve"> </v>
          </cell>
          <cell r="Q514" t="str">
            <v xml:space="preserve"> </v>
          </cell>
          <cell r="Y514" t="str">
            <v xml:space="preserve"> </v>
          </cell>
        </row>
        <row r="515">
          <cell r="A515">
            <v>4117</v>
          </cell>
          <cell r="C515" t="str">
            <v>Štipendije</v>
          </cell>
          <cell r="D515">
            <v>16144993.90167</v>
          </cell>
          <cell r="E515">
            <v>16597867</v>
          </cell>
          <cell r="F515">
            <v>-452873.09833000042</v>
          </cell>
          <cell r="G515">
            <v>108.61385086241651</v>
          </cell>
          <cell r="H515">
            <v>-0.26276321173874351</v>
          </cell>
          <cell r="I515">
            <v>1389281.706</v>
          </cell>
          <cell r="J515">
            <v>1424831.0528499999</v>
          </cell>
          <cell r="K515">
            <v>1376425.8090399997</v>
          </cell>
          <cell r="L515">
            <v>4190538.5678899996</v>
          </cell>
          <cell r="N515">
            <v>1361887.4495000001</v>
          </cell>
          <cell r="O515">
            <v>1353534.75294</v>
          </cell>
          <cell r="P515">
            <v>1355412.3269700003</v>
          </cell>
          <cell r="Q515">
            <v>8261373.0973000005</v>
          </cell>
          <cell r="R515">
            <v>1349624.858</v>
          </cell>
          <cell r="S515">
            <v>1131256.7790699999</v>
          </cell>
          <cell r="T515">
            <v>1153868.9775900005</v>
          </cell>
          <cell r="U515">
            <v>1268716.7879600003</v>
          </cell>
          <cell r="V515">
            <v>1296000</v>
          </cell>
          <cell r="W515">
            <v>1293550</v>
          </cell>
          <cell r="X515">
            <v>0</v>
          </cell>
          <cell r="Y515">
            <v>15754390.499919999</v>
          </cell>
          <cell r="Z515" t="str">
            <v xml:space="preserve"> </v>
          </cell>
          <cell r="AA515">
            <v>97.580653147787217</v>
          </cell>
          <cell r="AB515">
            <v>-9.4799135920341229</v>
          </cell>
        </row>
        <row r="516">
          <cell r="C516" t="str">
            <v xml:space="preserve">                                 - dinamizirani sprejeti proračun</v>
          </cell>
          <cell r="D516">
            <v>11354020</v>
          </cell>
          <cell r="I516">
            <v>889285</v>
          </cell>
          <cell r="J516">
            <v>889285</v>
          </cell>
          <cell r="K516">
            <v>889285</v>
          </cell>
          <cell r="N516">
            <v>889285</v>
          </cell>
          <cell r="O516">
            <v>889285</v>
          </cell>
          <cell r="P516">
            <v>889285</v>
          </cell>
          <cell r="Q516">
            <v>5335710</v>
          </cell>
          <cell r="R516">
            <v>889285</v>
          </cell>
          <cell r="S516">
            <v>889285</v>
          </cell>
          <cell r="T516">
            <v>889285</v>
          </cell>
          <cell r="U516">
            <v>889285</v>
          </cell>
          <cell r="V516">
            <v>1697120</v>
          </cell>
          <cell r="W516">
            <v>1571885</v>
          </cell>
          <cell r="X516">
            <v>0</v>
          </cell>
          <cell r="Y516">
            <v>12161855</v>
          </cell>
        </row>
        <row r="517">
          <cell r="A517">
            <v>411700</v>
          </cell>
          <cell r="C517" t="str">
            <v>Republiške štipendije</v>
          </cell>
          <cell r="D517">
            <v>15683380.99784</v>
          </cell>
          <cell r="E517" t="str">
            <v xml:space="preserve"> </v>
          </cell>
          <cell r="G517">
            <v>109.22293661215485</v>
          </cell>
          <cell r="H517">
            <v>0.29654418012383132</v>
          </cell>
          <cell r="I517">
            <v>1363512.321</v>
          </cell>
          <cell r="J517">
            <v>1366065.3859999997</v>
          </cell>
          <cell r="K517">
            <v>1348680.8063999999</v>
          </cell>
          <cell r="N517">
            <v>1335765.879</v>
          </cell>
          <cell r="O517">
            <v>1327469.2529</v>
          </cell>
          <cell r="P517">
            <v>1331958.2277000002</v>
          </cell>
          <cell r="Q517">
            <v>8073451.8729999997</v>
          </cell>
          <cell r="R517">
            <v>1327028.71762</v>
          </cell>
          <cell r="S517">
            <v>1100286.6239799999</v>
          </cell>
          <cell r="T517">
            <v>1117941.4082000004</v>
          </cell>
          <cell r="U517">
            <v>1218628.3750400003</v>
          </cell>
          <cell r="V517">
            <v>1230000</v>
          </cell>
          <cell r="W517">
            <v>1230000</v>
          </cell>
          <cell r="X517">
            <v>0</v>
          </cell>
          <cell r="Y517">
            <v>15297336.99784</v>
          </cell>
          <cell r="Z517" t="str">
            <v xml:space="preserve"> </v>
          </cell>
          <cell r="AA517">
            <v>97.53851545114432</v>
          </cell>
          <cell r="AB517">
            <v>-9.519002364430122</v>
          </cell>
        </row>
        <row r="518">
          <cell r="A518">
            <v>411701</v>
          </cell>
          <cell r="C518" t="str">
            <v>Kadrovske štipendije</v>
          </cell>
          <cell r="D518">
            <v>285665.049</v>
          </cell>
          <cell r="E518" t="str">
            <v xml:space="preserve"> </v>
          </cell>
          <cell r="G518">
            <v>115.63154764727932</v>
          </cell>
          <cell r="H518">
            <v>6.1814027982362916</v>
          </cell>
          <cell r="I518">
            <v>23764.984</v>
          </cell>
          <cell r="J518">
            <v>22645.407999999996</v>
          </cell>
          <cell r="K518">
            <v>22768.004000000001</v>
          </cell>
          <cell r="N518">
            <v>21745.513000000003</v>
          </cell>
          <cell r="O518">
            <v>21837.596999999998</v>
          </cell>
          <cell r="P518">
            <v>20936.718000000001</v>
          </cell>
          <cell r="Q518">
            <v>133698.22399999999</v>
          </cell>
          <cell r="R518">
            <v>19182.536</v>
          </cell>
          <cell r="S518">
            <v>16519.516</v>
          </cell>
          <cell r="T518">
            <v>17715.787</v>
          </cell>
          <cell r="U518">
            <v>13478.512999999999</v>
          </cell>
          <cell r="V518">
            <v>27450</v>
          </cell>
          <cell r="W518">
            <v>25000</v>
          </cell>
          <cell r="X518">
            <v>0</v>
          </cell>
          <cell r="Y518">
            <v>253044.576</v>
          </cell>
          <cell r="Z518" t="str">
            <v xml:space="preserve"> </v>
          </cell>
          <cell r="AA518">
            <v>88.580866607871229</v>
          </cell>
          <cell r="AB518">
            <v>-17.828509640193673</v>
          </cell>
        </row>
        <row r="519">
          <cell r="A519">
            <v>411702</v>
          </cell>
          <cell r="C519" t="str">
            <v>Druge štipendije</v>
          </cell>
          <cell r="D519">
            <v>175947.85483</v>
          </cell>
          <cell r="E519" t="str">
            <v xml:space="preserve"> </v>
          </cell>
          <cell r="G519">
            <v>68.070495419090406</v>
          </cell>
          <cell r="H519">
            <v>-37.492658017364192</v>
          </cell>
          <cell r="I519">
            <v>2004.4010000000001</v>
          </cell>
          <cell r="J519">
            <v>36120.258850000006</v>
          </cell>
          <cell r="K519">
            <v>4976.9986399999998</v>
          </cell>
          <cell r="N519">
            <v>4376.0574999999999</v>
          </cell>
          <cell r="O519">
            <v>4227.9030399999974</v>
          </cell>
          <cell r="P519">
            <v>2517.3812699999999</v>
          </cell>
          <cell r="Q519">
            <v>54223.0003</v>
          </cell>
          <cell r="R519">
            <v>3413.6043799999998</v>
          </cell>
          <cell r="S519">
            <v>14450.639090000004</v>
          </cell>
          <cell r="T519">
            <v>18211.78239</v>
          </cell>
          <cell r="U519">
            <v>36609.899920000003</v>
          </cell>
          <cell r="V519">
            <v>38550</v>
          </cell>
          <cell r="W519">
            <v>38550</v>
          </cell>
          <cell r="X519">
            <v>0</v>
          </cell>
          <cell r="Y519">
            <v>204008.92608</v>
          </cell>
          <cell r="Z519" t="str">
            <v xml:space="preserve"> </v>
          </cell>
          <cell r="AA519">
            <v>115.94851569921809</v>
          </cell>
          <cell r="AB519">
            <v>7.5589199436160328</v>
          </cell>
        </row>
        <row r="520">
          <cell r="D520" t="str">
            <v xml:space="preserve"> </v>
          </cell>
          <cell r="Q520" t="str">
            <v xml:space="preserve"> </v>
          </cell>
          <cell r="Y520" t="str">
            <v xml:space="preserve"> </v>
          </cell>
        </row>
        <row r="521">
          <cell r="A521">
            <v>4119</v>
          </cell>
          <cell r="C521" t="str">
            <v>Drugi transferi posameznikom</v>
          </cell>
          <cell r="D521">
            <v>6046834.925230002</v>
          </cell>
          <cell r="E521">
            <v>7497087</v>
          </cell>
          <cell r="F521">
            <v>-1450252.074769998</v>
          </cell>
          <cell r="G521">
            <v>95.253077174728702</v>
          </cell>
          <cell r="H521">
            <v>-12.531609573251885</v>
          </cell>
          <cell r="I521">
            <v>578637.48458000005</v>
          </cell>
          <cell r="J521">
            <v>687321.57255000004</v>
          </cell>
          <cell r="K521">
            <v>521162.00363000005</v>
          </cell>
          <cell r="L521">
            <v>1787121.0607600003</v>
          </cell>
          <cell r="N521">
            <v>629523.78579999995</v>
          </cell>
          <cell r="O521">
            <v>650582.47311999998</v>
          </cell>
          <cell r="P521">
            <v>566693.97407</v>
          </cell>
          <cell r="Q521">
            <v>3633921.2937500007</v>
          </cell>
          <cell r="R521">
            <v>313676.38154999999</v>
          </cell>
          <cell r="S521">
            <v>223549.55486999999</v>
          </cell>
          <cell r="T521">
            <v>374474.44300000003</v>
          </cell>
          <cell r="U521">
            <v>305973.99920000002</v>
          </cell>
          <cell r="V521">
            <v>485107</v>
          </cell>
          <cell r="W521">
            <v>190500</v>
          </cell>
          <cell r="X521">
            <v>665000</v>
          </cell>
          <cell r="Y521">
            <v>6192202.6723700017</v>
          </cell>
          <cell r="Z521" t="str">
            <v xml:space="preserve"> </v>
          </cell>
          <cell r="AA521">
            <v>102.4040303553428</v>
          </cell>
          <cell r="AB521">
            <v>-5.0055377037636362</v>
          </cell>
        </row>
        <row r="522">
          <cell r="C522" t="str">
            <v xml:space="preserve">                                 - dinamizirani sprejeti proračun</v>
          </cell>
          <cell r="D522">
            <v>7623761</v>
          </cell>
          <cell r="I522">
            <v>578636</v>
          </cell>
          <cell r="J522">
            <v>578636</v>
          </cell>
          <cell r="K522">
            <v>578636</v>
          </cell>
          <cell r="N522">
            <v>578636</v>
          </cell>
          <cell r="O522">
            <v>578636</v>
          </cell>
          <cell r="P522">
            <v>578636</v>
          </cell>
          <cell r="Q522">
            <v>3471816</v>
          </cell>
          <cell r="R522">
            <v>578636</v>
          </cell>
          <cell r="S522">
            <v>578636</v>
          </cell>
          <cell r="T522">
            <v>578636</v>
          </cell>
          <cell r="U522">
            <v>578636</v>
          </cell>
          <cell r="V522">
            <v>773820</v>
          </cell>
          <cell r="W522">
            <v>1217596</v>
          </cell>
          <cell r="X522">
            <v>41169</v>
          </cell>
          <cell r="Y522">
            <v>7818945</v>
          </cell>
        </row>
        <row r="523">
          <cell r="A523">
            <v>411900</v>
          </cell>
          <cell r="C523" t="str">
            <v>Regresiranje prevozov v šolo</v>
          </cell>
          <cell r="D523">
            <v>1325235.8134999997</v>
          </cell>
          <cell r="E523" t="str">
            <v xml:space="preserve"> </v>
          </cell>
          <cell r="G523">
            <v>86.665298395787275</v>
          </cell>
          <cell r="H523">
            <v>-20.417540499736205</v>
          </cell>
          <cell r="I523">
            <v>227945.40269999995</v>
          </cell>
          <cell r="J523">
            <v>175218.57606999998</v>
          </cell>
          <cell r="K523">
            <v>169172.99630000003</v>
          </cell>
          <cell r="N523">
            <v>161843.32657</v>
          </cell>
          <cell r="O523">
            <v>160264.99020999999</v>
          </cell>
          <cell r="P523">
            <v>138189.42739999999</v>
          </cell>
          <cell r="Q523">
            <v>1032634.7192499998</v>
          </cell>
          <cell r="R523">
            <v>84447.628619999989</v>
          </cell>
          <cell r="S523">
            <v>34616.550599999995</v>
          </cell>
          <cell r="T523">
            <v>25227.214</v>
          </cell>
          <cell r="U523">
            <v>51438.79451</v>
          </cell>
          <cell r="V523">
            <v>50000</v>
          </cell>
          <cell r="W523">
            <v>50000</v>
          </cell>
          <cell r="X523">
            <v>0</v>
          </cell>
          <cell r="Y523">
            <v>1328364.9069799997</v>
          </cell>
          <cell r="Z523" t="str">
            <v xml:space="preserve"> </v>
          </cell>
          <cell r="AA523">
            <v>100.23611597635112</v>
          </cell>
          <cell r="AB523">
            <v>-7.0165900033848629</v>
          </cell>
        </row>
        <row r="524">
          <cell r="A524">
            <v>411902</v>
          </cell>
          <cell r="C524" t="str">
            <v>Doplačila za šolo v naravi</v>
          </cell>
          <cell r="D524">
            <v>27075.59</v>
          </cell>
          <cell r="E524" t="str">
            <v xml:space="preserve"> </v>
          </cell>
          <cell r="G524">
            <v>101.79673430409395</v>
          </cell>
          <cell r="H524">
            <v>-6.5227416858641476</v>
          </cell>
          <cell r="I524">
            <v>0</v>
          </cell>
          <cell r="J524">
            <v>750.07500000000005</v>
          </cell>
          <cell r="K524">
            <v>175.22499999999999</v>
          </cell>
          <cell r="N524">
            <v>0</v>
          </cell>
          <cell r="O524">
            <v>1801.52</v>
          </cell>
          <cell r="P524">
            <v>1333.6</v>
          </cell>
          <cell r="Q524">
            <v>4060.42</v>
          </cell>
          <cell r="R524">
            <v>0</v>
          </cell>
          <cell r="S524">
            <v>10890.455</v>
          </cell>
          <cell r="T524">
            <v>0</v>
          </cell>
          <cell r="U524">
            <v>0</v>
          </cell>
          <cell r="V524">
            <v>6440</v>
          </cell>
          <cell r="W524">
            <v>4000</v>
          </cell>
          <cell r="X524">
            <v>0</v>
          </cell>
          <cell r="Y524">
            <v>25390.875</v>
          </cell>
          <cell r="Z524" t="str">
            <v xml:space="preserve"> </v>
          </cell>
          <cell r="AA524">
            <v>93.777734852684645</v>
          </cell>
          <cell r="AB524">
            <v>-13.007667112537433</v>
          </cell>
        </row>
        <row r="525">
          <cell r="A525">
            <v>411903</v>
          </cell>
          <cell r="C525" t="str">
            <v>Regresiranje prehrane učencev in dijakov</v>
          </cell>
          <cell r="D525">
            <v>1282573.4749999999</v>
          </cell>
          <cell r="E525" t="str">
            <v xml:space="preserve"> </v>
          </cell>
          <cell r="G525">
            <v>96.817107837417737</v>
          </cell>
          <cell r="H525">
            <v>-11.095401434878113</v>
          </cell>
          <cell r="I525">
            <v>127315.844</v>
          </cell>
          <cell r="J525">
            <v>250971.85200000001</v>
          </cell>
          <cell r="K525">
            <v>158850.196</v>
          </cell>
          <cell r="N525">
            <v>103140.48</v>
          </cell>
          <cell r="O525">
            <v>146994.09299999999</v>
          </cell>
          <cell r="P525">
            <v>123037.818</v>
          </cell>
          <cell r="Q525">
            <v>910310.28299999994</v>
          </cell>
          <cell r="R525">
            <v>0</v>
          </cell>
          <cell r="S525">
            <v>2841.68</v>
          </cell>
          <cell r="T525">
            <v>128467.872</v>
          </cell>
          <cell r="U525">
            <v>0</v>
          </cell>
          <cell r="V525">
            <v>50000</v>
          </cell>
          <cell r="W525">
            <v>50000</v>
          </cell>
          <cell r="X525">
            <v>150000</v>
          </cell>
          <cell r="Y525">
            <v>1291619.835</v>
          </cell>
          <cell r="Z525" t="str">
            <v xml:space="preserve"> </v>
          </cell>
          <cell r="AA525">
            <v>100.705328792177</v>
          </cell>
          <cell r="AB525">
            <v>-6.5813276510417467</v>
          </cell>
        </row>
        <row r="526">
          <cell r="A526">
            <v>411904</v>
          </cell>
          <cell r="C526" t="str">
            <v>Regresiranje študentske prehrane</v>
          </cell>
          <cell r="D526">
            <v>1570376.53015</v>
          </cell>
          <cell r="E526" t="str">
            <v xml:space="preserve"> </v>
          </cell>
          <cell r="G526">
            <v>109.68494422260197</v>
          </cell>
          <cell r="H526">
            <v>0.72079359283927147</v>
          </cell>
          <cell r="I526">
            <v>149489.45988000001</v>
          </cell>
          <cell r="J526">
            <v>130627.12235999999</v>
          </cell>
          <cell r="K526">
            <v>50883.416640000003</v>
          </cell>
          <cell r="N526">
            <v>253605.20178</v>
          </cell>
          <cell r="O526">
            <v>127069.89124</v>
          </cell>
          <cell r="P526">
            <v>146882.00336</v>
          </cell>
          <cell r="Q526">
            <v>858557.09526000009</v>
          </cell>
          <cell r="R526">
            <v>117881.93269</v>
          </cell>
          <cell r="S526">
            <v>44864.459480000005</v>
          </cell>
          <cell r="T526">
            <v>43666.351740000006</v>
          </cell>
          <cell r="U526">
            <v>94367.699099999998</v>
          </cell>
          <cell r="V526">
            <v>203120</v>
          </cell>
          <cell r="W526">
            <v>0</v>
          </cell>
          <cell r="X526">
            <v>100000</v>
          </cell>
          <cell r="Y526">
            <v>1462457.5382700001</v>
          </cell>
          <cell r="Z526" t="str">
            <v xml:space="preserve"> </v>
          </cell>
          <cell r="AA526">
            <v>93.12782700148405</v>
          </cell>
          <cell r="AB526">
            <v>-13.610550091387708</v>
          </cell>
        </row>
        <row r="527">
          <cell r="A527">
            <v>411905</v>
          </cell>
          <cell r="C527" t="str">
            <v>Regresiranje obrestne mere za kreditiranje študentov</v>
          </cell>
          <cell r="D527">
            <v>0</v>
          </cell>
          <cell r="E527" t="str">
            <v xml:space="preserve"> </v>
          </cell>
          <cell r="G527" t="str">
            <v>…</v>
          </cell>
          <cell r="H527" t="str">
            <v>…</v>
          </cell>
          <cell r="I527">
            <v>0</v>
          </cell>
          <cell r="J527">
            <v>0</v>
          </cell>
          <cell r="K527">
            <v>0</v>
          </cell>
          <cell r="N527">
            <v>0</v>
          </cell>
          <cell r="O527">
            <v>0</v>
          </cell>
          <cell r="P527">
            <v>0</v>
          </cell>
          <cell r="Q527">
            <v>0</v>
          </cell>
          <cell r="R527">
            <v>0</v>
          </cell>
          <cell r="S527">
            <v>0</v>
          </cell>
          <cell r="T527">
            <v>0</v>
          </cell>
          <cell r="U527">
            <v>0</v>
          </cell>
          <cell r="V527">
            <v>0</v>
          </cell>
          <cell r="W527">
            <v>0</v>
          </cell>
          <cell r="X527">
            <v>300000</v>
          </cell>
          <cell r="Y527">
            <v>300000</v>
          </cell>
          <cell r="Z527" t="str">
            <v xml:space="preserve"> </v>
          </cell>
          <cell r="AA527" t="e">
            <v>#DIV/0!</v>
          </cell>
          <cell r="AB527" t="e">
            <v>#DIV/0!</v>
          </cell>
        </row>
        <row r="528">
          <cell r="A528">
            <v>411906</v>
          </cell>
          <cell r="C528" t="str">
            <v>Nezgodno zavarovanje vrhunskih športnikov</v>
          </cell>
          <cell r="D528">
            <v>9688.7095000000008</v>
          </cell>
          <cell r="E528" t="str">
            <v xml:space="preserve"> </v>
          </cell>
          <cell r="G528" t="str">
            <v>…</v>
          </cell>
          <cell r="H528" t="str">
            <v>…</v>
          </cell>
          <cell r="I528">
            <v>0</v>
          </cell>
          <cell r="J528">
            <v>0</v>
          </cell>
          <cell r="K528">
            <v>0</v>
          </cell>
          <cell r="N528">
            <v>0</v>
          </cell>
          <cell r="O528">
            <v>0</v>
          </cell>
          <cell r="P528">
            <v>0</v>
          </cell>
          <cell r="Q528">
            <v>0</v>
          </cell>
          <cell r="R528">
            <v>0</v>
          </cell>
          <cell r="S528">
            <v>0</v>
          </cell>
          <cell r="T528">
            <v>0</v>
          </cell>
          <cell r="U528">
            <v>0</v>
          </cell>
          <cell r="V528">
            <v>0</v>
          </cell>
          <cell r="W528">
            <v>0</v>
          </cell>
          <cell r="X528">
            <v>0</v>
          </cell>
          <cell r="Y528">
            <v>0</v>
          </cell>
          <cell r="Z528" t="str">
            <v xml:space="preserve"> </v>
          </cell>
          <cell r="AA528">
            <v>0</v>
          </cell>
          <cell r="AB528">
            <v>-100</v>
          </cell>
        </row>
        <row r="529">
          <cell r="A529">
            <v>411907</v>
          </cell>
          <cell r="C529" t="str">
            <v>Pokojninsko, invalidsko in zdravstveno zavarovanje</v>
          </cell>
          <cell r="D529">
            <v>335966.69066999998</v>
          </cell>
          <cell r="E529" t="str">
            <v xml:space="preserve"> </v>
          </cell>
          <cell r="G529">
            <v>115.46946509034233</v>
          </cell>
          <cell r="H529">
            <v>6.0325666577982702</v>
          </cell>
          <cell r="I529">
            <v>29646.062999999998</v>
          </cell>
          <cell r="J529">
            <v>37998.035949999998</v>
          </cell>
          <cell r="K529">
            <v>15401.46</v>
          </cell>
          <cell r="N529">
            <v>20449.142319999999</v>
          </cell>
          <cell r="O529">
            <v>22810.207050000001</v>
          </cell>
          <cell r="P529">
            <v>22458.173070000001</v>
          </cell>
          <cell r="Q529">
            <v>148763.08139000001</v>
          </cell>
          <cell r="R529">
            <v>7127.5128600000007</v>
          </cell>
          <cell r="S529">
            <v>23725.25143</v>
          </cell>
          <cell r="T529">
            <v>59352.2235</v>
          </cell>
          <cell r="U529">
            <v>24508.706899999997</v>
          </cell>
          <cell r="V529">
            <v>12700</v>
          </cell>
          <cell r="W529">
            <v>15000</v>
          </cell>
          <cell r="X529">
            <v>30000</v>
          </cell>
          <cell r="Y529">
            <v>321176.77607999998</v>
          </cell>
          <cell r="Z529" t="str">
            <v xml:space="preserve"> </v>
          </cell>
          <cell r="AA529">
            <v>95.597803293979737</v>
          </cell>
          <cell r="AB529">
            <v>-11.319291935083726</v>
          </cell>
        </row>
        <row r="530">
          <cell r="C530" t="str">
            <v>določenih kategorij prebivalcev</v>
          </cell>
          <cell r="E530" t="str">
            <v xml:space="preserve"> </v>
          </cell>
          <cell r="Q530" t="str">
            <v xml:space="preserve"> </v>
          </cell>
          <cell r="V530" t="str">
            <v xml:space="preserve"> </v>
          </cell>
          <cell r="W530" t="str">
            <v xml:space="preserve"> </v>
          </cell>
          <cell r="X530" t="str">
            <v xml:space="preserve"> </v>
          </cell>
          <cell r="Z530" t="str">
            <v xml:space="preserve"> </v>
          </cell>
        </row>
        <row r="531">
          <cell r="A531">
            <v>411908</v>
          </cell>
          <cell r="C531" t="str">
            <v>Denarne nagrade in priznanja</v>
          </cell>
          <cell r="D531">
            <v>230300.617</v>
          </cell>
          <cell r="E531" t="str">
            <v xml:space="preserve"> </v>
          </cell>
          <cell r="G531">
            <v>100.96683960056656</v>
          </cell>
          <cell r="H531">
            <v>-7.2848121206918677</v>
          </cell>
          <cell r="I531">
            <v>15732.312</v>
          </cell>
          <cell r="J531">
            <v>22129.179</v>
          </cell>
          <cell r="K531">
            <v>17930.155999999999</v>
          </cell>
          <cell r="N531">
            <v>16424.314000000002</v>
          </cell>
          <cell r="O531">
            <v>16474.387999999999</v>
          </cell>
          <cell r="P531">
            <v>20037.18</v>
          </cell>
          <cell r="Q531">
            <v>108727.52899999998</v>
          </cell>
          <cell r="R531">
            <v>16381.268</v>
          </cell>
          <cell r="S531">
            <v>16205.853999999999</v>
          </cell>
          <cell r="T531">
            <v>16336.675999999999</v>
          </cell>
          <cell r="U531">
            <v>21106.121000000003</v>
          </cell>
          <cell r="V531">
            <v>21122</v>
          </cell>
          <cell r="W531">
            <v>21500</v>
          </cell>
          <cell r="X531">
            <v>0</v>
          </cell>
          <cell r="Y531">
            <v>221379.448</v>
          </cell>
          <cell r="Z531" t="str">
            <v xml:space="preserve"> </v>
          </cell>
          <cell r="AA531">
            <v>96.126293921305475</v>
          </cell>
          <cell r="AB531">
            <v>-10.829040889327018</v>
          </cell>
        </row>
        <row r="532">
          <cell r="A532">
            <v>411909</v>
          </cell>
          <cell r="C532" t="str">
            <v>Regresiranje oskrbe v domovih</v>
          </cell>
          <cell r="D532">
            <v>0</v>
          </cell>
          <cell r="E532" t="str">
            <v xml:space="preserve"> </v>
          </cell>
          <cell r="G532" t="str">
            <v>…</v>
          </cell>
          <cell r="H532" t="str">
            <v>…</v>
          </cell>
          <cell r="I532">
            <v>0</v>
          </cell>
          <cell r="J532">
            <v>0</v>
          </cell>
          <cell r="K532">
            <v>0</v>
          </cell>
          <cell r="N532">
            <v>0</v>
          </cell>
          <cell r="O532">
            <v>0</v>
          </cell>
          <cell r="P532">
            <v>0</v>
          </cell>
          <cell r="Q532">
            <v>0</v>
          </cell>
          <cell r="R532">
            <v>0</v>
          </cell>
          <cell r="S532">
            <v>0</v>
          </cell>
          <cell r="T532">
            <v>0</v>
          </cell>
          <cell r="U532">
            <v>0</v>
          </cell>
          <cell r="V532">
            <v>0</v>
          </cell>
          <cell r="W532">
            <v>0</v>
          </cell>
          <cell r="X532">
            <v>0</v>
          </cell>
          <cell r="Y532">
            <v>0</v>
          </cell>
          <cell r="Z532" t="str">
            <v xml:space="preserve"> </v>
          </cell>
          <cell r="AA532" t="e">
            <v>#DIV/0!</v>
          </cell>
          <cell r="AB532" t="e">
            <v>#DIV/0!</v>
          </cell>
        </row>
        <row r="533">
          <cell r="A533">
            <v>411920</v>
          </cell>
          <cell r="C533" t="str">
            <v>Subvencioniranje stanarin</v>
          </cell>
          <cell r="D533">
            <v>132876</v>
          </cell>
          <cell r="G533" t="str">
            <v>…</v>
          </cell>
          <cell r="H533" t="str">
            <v>…</v>
          </cell>
          <cell r="I533">
            <v>0</v>
          </cell>
          <cell r="J533">
            <v>13905</v>
          </cell>
          <cell r="K533">
            <v>13950</v>
          </cell>
          <cell r="N533">
            <v>13752</v>
          </cell>
          <cell r="O533">
            <v>13950</v>
          </cell>
          <cell r="P533">
            <v>13950</v>
          </cell>
          <cell r="Q533">
            <v>69507</v>
          </cell>
          <cell r="R533">
            <v>12357</v>
          </cell>
          <cell r="S533">
            <v>1773</v>
          </cell>
          <cell r="T533">
            <v>0</v>
          </cell>
          <cell r="U533">
            <v>0</v>
          </cell>
          <cell r="V533">
            <v>29225</v>
          </cell>
          <cell r="W533">
            <v>0</v>
          </cell>
          <cell r="X533">
            <v>15000</v>
          </cell>
          <cell r="Y533">
            <v>127862</v>
          </cell>
          <cell r="AA533">
            <v>96.226557090821515</v>
          </cell>
          <cell r="AB533">
            <v>-10.736032383282449</v>
          </cell>
        </row>
        <row r="534">
          <cell r="A534">
            <v>411999</v>
          </cell>
          <cell r="C534" t="str">
            <v>Drugi transferi posameznikom in gospodinjstvom</v>
          </cell>
          <cell r="D534">
            <v>1132741.4994100002</v>
          </cell>
          <cell r="E534" t="str">
            <v xml:space="preserve"> </v>
          </cell>
          <cell r="G534">
            <v>103.7764076864111</v>
          </cell>
          <cell r="H534">
            <v>-4.7048597920926483</v>
          </cell>
          <cell r="I534">
            <v>28508.402999999998</v>
          </cell>
          <cell r="J534">
            <v>55721.732170000003</v>
          </cell>
          <cell r="K534">
            <v>94798.553690000001</v>
          </cell>
          <cell r="N534">
            <v>60309.321129999997</v>
          </cell>
          <cell r="O534">
            <v>161217.38362000001</v>
          </cell>
          <cell r="P534">
            <v>100805.77224000001</v>
          </cell>
          <cell r="Q534">
            <v>501361.16585000005</v>
          </cell>
          <cell r="R534">
            <v>75481.039380000002</v>
          </cell>
          <cell r="S534">
            <v>88632.304359999995</v>
          </cell>
          <cell r="T534">
            <v>101424.10575999999</v>
          </cell>
          <cell r="U534">
            <v>114552.67769</v>
          </cell>
          <cell r="V534">
            <v>112500</v>
          </cell>
          <cell r="W534">
            <v>50000</v>
          </cell>
          <cell r="X534">
            <v>70000</v>
          </cell>
          <cell r="Y534">
            <v>1113951.2930399999</v>
          </cell>
          <cell r="Z534" t="str">
            <v xml:space="preserve"> </v>
          </cell>
          <cell r="AA534">
            <v>98.341174365043798</v>
          </cell>
          <cell r="AB534">
            <v>-8.7744208116476727</v>
          </cell>
        </row>
        <row r="535">
          <cell r="Q535" t="str">
            <v xml:space="preserve"> </v>
          </cell>
        </row>
        <row r="536">
          <cell r="A536">
            <v>412</v>
          </cell>
          <cell r="C536" t="str">
            <v>TRANSFERI NEPROFITNIM ORGANIZACIJAM IN USTANOVAM</v>
          </cell>
          <cell r="D536">
            <v>6270228.2739400007</v>
          </cell>
          <cell r="E536">
            <v>7077992</v>
          </cell>
          <cell r="F536">
            <v>-807763.72605999932</v>
          </cell>
          <cell r="G536">
            <v>105.28907901414534</v>
          </cell>
          <cell r="H536">
            <v>-3.3158135774606592</v>
          </cell>
          <cell r="I536">
            <v>62551.254740000004</v>
          </cell>
          <cell r="J536">
            <v>141976.23521999997</v>
          </cell>
          <cell r="K536">
            <v>401821.19376000005</v>
          </cell>
          <cell r="L536">
            <v>606348.68372000009</v>
          </cell>
          <cell r="N536">
            <v>379759.31319999998</v>
          </cell>
          <cell r="O536">
            <v>441809.12563000002</v>
          </cell>
          <cell r="P536">
            <v>751636.55343999981</v>
          </cell>
          <cell r="Q536">
            <v>2179553.6759899999</v>
          </cell>
          <cell r="R536">
            <v>587375.1651499999</v>
          </cell>
          <cell r="S536">
            <v>707324.19673000008</v>
          </cell>
          <cell r="T536">
            <v>388066.84282999998</v>
          </cell>
          <cell r="U536">
            <v>660498.12623000017</v>
          </cell>
          <cell r="V536">
            <v>383000</v>
          </cell>
          <cell r="W536">
            <v>500000</v>
          </cell>
          <cell r="X536">
            <v>500000</v>
          </cell>
          <cell r="Y536">
            <v>5905818.0069300001</v>
          </cell>
          <cell r="Z536" t="str">
            <v xml:space="preserve"> </v>
          </cell>
          <cell r="AA536">
            <v>94.188245609421529</v>
          </cell>
          <cell r="AB536">
            <v>-12.626859360462404</v>
          </cell>
        </row>
        <row r="537">
          <cell r="C537" t="str">
            <v xml:space="preserve">                                 - dinamizirani sprejeti proračun</v>
          </cell>
          <cell r="D537">
            <v>1984928</v>
          </cell>
          <cell r="I537">
            <v>62551</v>
          </cell>
          <cell r="J537">
            <v>62551</v>
          </cell>
          <cell r="K537">
            <v>62551</v>
          </cell>
          <cell r="N537">
            <v>62551</v>
          </cell>
          <cell r="O537">
            <v>62551</v>
          </cell>
          <cell r="P537">
            <v>62551</v>
          </cell>
          <cell r="Q537">
            <v>375306</v>
          </cell>
          <cell r="R537">
            <v>62551</v>
          </cell>
          <cell r="S537">
            <v>62551</v>
          </cell>
          <cell r="T537">
            <v>62551</v>
          </cell>
          <cell r="U537">
            <v>62551</v>
          </cell>
          <cell r="V537">
            <v>771024</v>
          </cell>
          <cell r="W537">
            <v>914787</v>
          </cell>
          <cell r="X537">
            <v>382080</v>
          </cell>
          <cell r="Y537">
            <v>2693401</v>
          </cell>
        </row>
        <row r="538">
          <cell r="C538" t="str">
            <v xml:space="preserve"> </v>
          </cell>
        </row>
        <row r="539">
          <cell r="A539">
            <v>4120</v>
          </cell>
          <cell r="C539" t="str">
            <v>Tekoči transferi neprofitnim organizac. in ustanovam</v>
          </cell>
          <cell r="D539">
            <v>6270228.2739400007</v>
          </cell>
          <cell r="E539">
            <v>7077992</v>
          </cell>
          <cell r="F539">
            <v>-807763.72605999932</v>
          </cell>
          <cell r="G539">
            <v>105.28907901414534</v>
          </cell>
          <cell r="H539">
            <v>-3.3158135774606592</v>
          </cell>
          <cell r="I539">
            <v>62551.254740000004</v>
          </cell>
          <cell r="J539">
            <v>141976.23521999997</v>
          </cell>
          <cell r="K539">
            <v>401821.19376000005</v>
          </cell>
          <cell r="L539">
            <v>606348.68372000009</v>
          </cell>
          <cell r="N539">
            <v>379759.31319999998</v>
          </cell>
          <cell r="O539">
            <v>441809.12563000002</v>
          </cell>
          <cell r="P539">
            <v>751636.55343999981</v>
          </cell>
          <cell r="Q539">
            <v>2179553.6759899999</v>
          </cell>
          <cell r="R539">
            <v>587375.1651499999</v>
          </cell>
          <cell r="S539">
            <v>707324.19673000008</v>
          </cell>
          <cell r="T539">
            <v>388066.84282999998</v>
          </cell>
          <cell r="U539">
            <v>660498.12623000017</v>
          </cell>
          <cell r="V539">
            <v>383000</v>
          </cell>
          <cell r="W539">
            <v>500000</v>
          </cell>
          <cell r="X539">
            <v>600000</v>
          </cell>
          <cell r="Y539">
            <v>6005818.0069300001</v>
          </cell>
          <cell r="Z539" t="str">
            <v xml:space="preserve"> </v>
          </cell>
          <cell r="AA539">
            <v>95.783083877361705</v>
          </cell>
          <cell r="AB539">
            <v>-11.147417553467804</v>
          </cell>
        </row>
        <row r="540">
          <cell r="C540" t="str">
            <v xml:space="preserve"> </v>
          </cell>
          <cell r="Q540" t="str">
            <v xml:space="preserve"> </v>
          </cell>
        </row>
        <row r="541">
          <cell r="A541">
            <v>413</v>
          </cell>
          <cell r="C541" t="str">
            <v xml:space="preserve">DRUGI TEKOČI DOMAČI TRANSFERI </v>
          </cell>
          <cell r="D541">
            <v>401574211.34972</v>
          </cell>
          <cell r="E541">
            <v>393040547</v>
          </cell>
          <cell r="F541">
            <v>8533664.3497200012</v>
          </cell>
          <cell r="G541">
            <v>107.95140714746687</v>
          </cell>
          <cell r="H541">
            <v>-0.87106781683483803</v>
          </cell>
          <cell r="I541">
            <v>40040726.037249997</v>
          </cell>
          <cell r="J541">
            <v>33235029.169440001</v>
          </cell>
          <cell r="K541">
            <v>33066151.13837</v>
          </cell>
          <cell r="L541">
            <v>106341906.34505999</v>
          </cell>
          <cell r="N541">
            <v>37479951.194219992</v>
          </cell>
          <cell r="O541">
            <v>32004274.144620001</v>
          </cell>
          <cell r="P541">
            <v>49471168.912179999</v>
          </cell>
          <cell r="Q541">
            <v>225297300.59608001</v>
          </cell>
          <cell r="R541">
            <v>33468048.265919998</v>
          </cell>
          <cell r="S541">
            <v>35414074.690970004</v>
          </cell>
          <cell r="T541">
            <v>33378328.613159999</v>
          </cell>
          <cell r="U541">
            <v>23388877.30559</v>
          </cell>
          <cell r="V541">
            <v>24868846</v>
          </cell>
          <cell r="W541">
            <v>20665349</v>
          </cell>
          <cell r="X541">
            <v>2850000</v>
          </cell>
          <cell r="Y541">
            <v>399330824.47171998</v>
          </cell>
          <cell r="Z541" t="e">
            <v>#VALUE!</v>
          </cell>
          <cell r="AA541">
            <v>99.441351856121472</v>
          </cell>
          <cell r="AB541">
            <v>-7.7538479998873129</v>
          </cell>
        </row>
        <row r="542">
          <cell r="C542" t="str">
            <v xml:space="preserve">                                 - dinamizirani sprejeti proračun</v>
          </cell>
          <cell r="D542">
            <v>462023466</v>
          </cell>
          <cell r="I542">
            <v>40041223</v>
          </cell>
          <cell r="J542">
            <v>40041223</v>
          </cell>
          <cell r="K542">
            <v>40041223</v>
          </cell>
          <cell r="N542">
            <v>40041223</v>
          </cell>
          <cell r="O542">
            <v>40041223</v>
          </cell>
          <cell r="P542">
            <v>40041223</v>
          </cell>
          <cell r="Q542">
            <v>240247338</v>
          </cell>
          <cell r="R542">
            <v>40041223</v>
          </cell>
          <cell r="S542">
            <v>40041223</v>
          </cell>
          <cell r="T542">
            <v>40041223</v>
          </cell>
          <cell r="U542">
            <v>40041223</v>
          </cell>
          <cell r="V542">
            <v>24568963</v>
          </cell>
          <cell r="W542">
            <v>20928043</v>
          </cell>
          <cell r="X542">
            <v>641970</v>
          </cell>
          <cell r="Y542">
            <v>446551206</v>
          </cell>
        </row>
        <row r="543">
          <cell r="D543" t="str">
            <v xml:space="preserve"> </v>
          </cell>
          <cell r="Q543" t="str">
            <v xml:space="preserve"> </v>
          </cell>
          <cell r="Y543" t="str">
            <v xml:space="preserve"> </v>
          </cell>
        </row>
        <row r="544">
          <cell r="A544">
            <v>4130</v>
          </cell>
          <cell r="C544" t="str">
            <v>Tekoči transferi drugim ravnem države</v>
          </cell>
          <cell r="D544">
            <v>32711726.467999998</v>
          </cell>
          <cell r="E544">
            <v>31917393</v>
          </cell>
          <cell r="F544">
            <v>794333.46799999848</v>
          </cell>
          <cell r="G544">
            <v>103.60410460241248</v>
          </cell>
          <cell r="H544">
            <v>-4.8630811731749475</v>
          </cell>
          <cell r="I544">
            <v>2491000</v>
          </cell>
          <cell r="J544">
            <v>2493995</v>
          </cell>
          <cell r="K544">
            <v>2349394</v>
          </cell>
          <cell r="L544">
            <v>7334389</v>
          </cell>
          <cell r="N544">
            <v>4807232.8600000003</v>
          </cell>
          <cell r="O544">
            <v>2465154</v>
          </cell>
          <cell r="P544">
            <v>2459434.5699999998</v>
          </cell>
          <cell r="Q544">
            <v>17066210.43</v>
          </cell>
          <cell r="R544">
            <v>2493135</v>
          </cell>
          <cell r="S544">
            <v>2519933.3969999999</v>
          </cell>
          <cell r="T544">
            <v>2626478</v>
          </cell>
          <cell r="U544">
            <v>2586724.6409999998</v>
          </cell>
          <cell r="V544">
            <v>2572927</v>
          </cell>
          <cell r="W544">
            <v>2565000</v>
          </cell>
          <cell r="X544">
            <v>600000</v>
          </cell>
          <cell r="Y544">
            <v>33030408.467999998</v>
          </cell>
          <cell r="Z544" t="str">
            <v xml:space="preserve"> </v>
          </cell>
          <cell r="AA544">
            <v>100.97421333084253</v>
          </cell>
          <cell r="AB544">
            <v>-6.3318985799234326</v>
          </cell>
        </row>
        <row r="545">
          <cell r="C545" t="str">
            <v xml:space="preserve">                                 - dinamizirani sprejeti proračun</v>
          </cell>
          <cell r="D545">
            <v>30911507</v>
          </cell>
          <cell r="I545">
            <v>2491000</v>
          </cell>
          <cell r="J545">
            <v>2491000</v>
          </cell>
          <cell r="K545">
            <v>2491000</v>
          </cell>
          <cell r="N545">
            <v>2491000</v>
          </cell>
          <cell r="O545">
            <v>2491000</v>
          </cell>
          <cell r="P545">
            <v>2491000</v>
          </cell>
          <cell r="Q545">
            <v>14946000</v>
          </cell>
          <cell r="R545">
            <v>2491000</v>
          </cell>
          <cell r="S545">
            <v>2491000</v>
          </cell>
          <cell r="T545">
            <v>2491000</v>
          </cell>
          <cell r="U545">
            <v>2491000</v>
          </cell>
          <cell r="V545">
            <v>2674841</v>
          </cell>
          <cell r="W545">
            <v>3510507</v>
          </cell>
          <cell r="X545">
            <v>0</v>
          </cell>
          <cell r="Y545">
            <v>31095348</v>
          </cell>
        </row>
        <row r="546">
          <cell r="A546">
            <v>413000</v>
          </cell>
          <cell r="C546" t="str">
            <v>Dopolnilna sredstva občinam</v>
          </cell>
          <cell r="D546">
            <v>32326116.939999998</v>
          </cell>
          <cell r="E546" t="str">
            <v xml:space="preserve"> </v>
          </cell>
          <cell r="G546" t="str">
            <v xml:space="preserve"> </v>
          </cell>
          <cell r="H546" t="str">
            <v xml:space="preserve"> </v>
          </cell>
          <cell r="I546">
            <v>2491000</v>
          </cell>
          <cell r="J546">
            <v>2493995</v>
          </cell>
          <cell r="K546">
            <v>2349394</v>
          </cell>
          <cell r="N546">
            <v>4807232.8600000003</v>
          </cell>
          <cell r="O546">
            <v>2465154</v>
          </cell>
          <cell r="P546">
            <v>2456834.5699999998</v>
          </cell>
          <cell r="Q546">
            <v>17063610.43</v>
          </cell>
          <cell r="R546">
            <v>2491000</v>
          </cell>
          <cell r="S546">
            <v>2493633.5099999998</v>
          </cell>
          <cell r="T546">
            <v>2603100</v>
          </cell>
          <cell r="U546">
            <v>2527510</v>
          </cell>
          <cell r="V546">
            <v>2532390</v>
          </cell>
          <cell r="W546" t="str">
            <v xml:space="preserve"> </v>
          </cell>
          <cell r="X546" t="str">
            <v xml:space="preserve"> </v>
          </cell>
          <cell r="Z546" t="str">
            <v xml:space="preserve"> </v>
          </cell>
          <cell r="AA546" t="str">
            <v xml:space="preserve"> </v>
          </cell>
          <cell r="AB546" t="str">
            <v xml:space="preserve"> </v>
          </cell>
        </row>
        <row r="547">
          <cell r="A547">
            <v>413001</v>
          </cell>
          <cell r="C547" t="str">
            <v>Sredstva za celostni razvoj podeželja in obnovo vasi</v>
          </cell>
          <cell r="D547">
            <v>68287.5</v>
          </cell>
          <cell r="E547" t="str">
            <v xml:space="preserve"> </v>
          </cell>
          <cell r="G547" t="str">
            <v xml:space="preserve"> </v>
          </cell>
          <cell r="H547" t="str">
            <v xml:space="preserve"> </v>
          </cell>
          <cell r="I547">
            <v>0</v>
          </cell>
          <cell r="J547">
            <v>0</v>
          </cell>
          <cell r="K547">
            <v>0</v>
          </cell>
          <cell r="N547">
            <v>0</v>
          </cell>
          <cell r="O547">
            <v>0</v>
          </cell>
          <cell r="P547">
            <v>500</v>
          </cell>
          <cell r="Q547">
            <v>500</v>
          </cell>
          <cell r="R547">
            <v>0</v>
          </cell>
          <cell r="S547">
            <v>0</v>
          </cell>
          <cell r="T547">
            <v>6589.5</v>
          </cell>
          <cell r="U547">
            <v>0</v>
          </cell>
          <cell r="V547">
            <v>0</v>
          </cell>
          <cell r="W547" t="str">
            <v xml:space="preserve"> </v>
          </cell>
          <cell r="X547" t="str">
            <v xml:space="preserve"> </v>
          </cell>
          <cell r="Z547" t="str">
            <v xml:space="preserve"> </v>
          </cell>
          <cell r="AA547" t="str">
            <v xml:space="preserve"> </v>
          </cell>
          <cell r="AB547" t="str">
            <v xml:space="preserve"> </v>
          </cell>
        </row>
        <row r="548">
          <cell r="A548">
            <v>413002</v>
          </cell>
          <cell r="C548" t="str">
            <v>Sredstva za demografsko ogrožena območja</v>
          </cell>
          <cell r="D548">
            <v>8800</v>
          </cell>
          <cell r="E548" t="str">
            <v xml:space="preserve"> </v>
          </cell>
          <cell r="G548" t="str">
            <v xml:space="preserve"> </v>
          </cell>
          <cell r="H548" t="str">
            <v xml:space="preserve"> </v>
          </cell>
          <cell r="I548">
            <v>0</v>
          </cell>
          <cell r="J548">
            <v>0</v>
          </cell>
          <cell r="K548">
            <v>0</v>
          </cell>
          <cell r="N548">
            <v>0</v>
          </cell>
          <cell r="O548">
            <v>0</v>
          </cell>
          <cell r="P548">
            <v>0</v>
          </cell>
          <cell r="Q548">
            <v>0</v>
          </cell>
          <cell r="R548">
            <v>0</v>
          </cell>
          <cell r="S548">
            <v>0</v>
          </cell>
          <cell r="T548">
            <v>0</v>
          </cell>
          <cell r="U548">
            <v>0</v>
          </cell>
          <cell r="V548">
            <v>0</v>
          </cell>
          <cell r="W548" t="str">
            <v xml:space="preserve"> </v>
          </cell>
          <cell r="X548" t="str">
            <v xml:space="preserve"> </v>
          </cell>
          <cell r="Z548" t="str">
            <v xml:space="preserve"> </v>
          </cell>
          <cell r="AA548" t="str">
            <v xml:space="preserve"> </v>
          </cell>
          <cell r="AB548" t="str">
            <v xml:space="preserve"> </v>
          </cell>
        </row>
        <row r="549">
          <cell r="A549">
            <v>413099</v>
          </cell>
          <cell r="C549" t="str">
            <v>Drugi tekoči transferi občinam</v>
          </cell>
          <cell r="D549">
            <v>308522.02799999999</v>
          </cell>
          <cell r="E549" t="str">
            <v xml:space="preserve"> </v>
          </cell>
          <cell r="G549" t="str">
            <v xml:space="preserve"> </v>
          </cell>
          <cell r="H549" t="str">
            <v xml:space="preserve"> </v>
          </cell>
          <cell r="I549">
            <v>0</v>
          </cell>
          <cell r="J549">
            <v>0</v>
          </cell>
          <cell r="K549">
            <v>0</v>
          </cell>
          <cell r="N549">
            <v>0</v>
          </cell>
          <cell r="O549">
            <v>0</v>
          </cell>
          <cell r="P549">
            <v>2100</v>
          </cell>
          <cell r="Q549">
            <v>2100</v>
          </cell>
          <cell r="R549">
            <v>2135</v>
          </cell>
          <cell r="S549">
            <v>26299.887000000002</v>
          </cell>
          <cell r="T549">
            <v>16788.5</v>
          </cell>
          <cell r="U549">
            <v>59214.641000000003</v>
          </cell>
          <cell r="V549">
            <v>40537</v>
          </cell>
          <cell r="W549" t="str">
            <v xml:space="preserve"> </v>
          </cell>
          <cell r="X549" t="str">
            <v xml:space="preserve"> </v>
          </cell>
          <cell r="Z549" t="str">
            <v xml:space="preserve"> </v>
          </cell>
          <cell r="AA549" t="str">
            <v xml:space="preserve"> </v>
          </cell>
          <cell r="AB549" t="str">
            <v xml:space="preserve"> </v>
          </cell>
        </row>
        <row r="550">
          <cell r="D550" t="str">
            <v xml:space="preserve"> </v>
          </cell>
          <cell r="Q550" t="str">
            <v xml:space="preserve"> </v>
          </cell>
          <cell r="Y550" t="str">
            <v xml:space="preserve"> </v>
          </cell>
        </row>
        <row r="551">
          <cell r="A551">
            <v>4131</v>
          </cell>
          <cell r="C551" t="str">
            <v>Tekoči transferi v sklade socialnega zavarovanja</v>
          </cell>
          <cell r="D551">
            <v>153876076.50099999</v>
          </cell>
          <cell r="E551">
            <v>153876076</v>
          </cell>
          <cell r="F551">
            <v>0.50099998712539673</v>
          </cell>
          <cell r="G551">
            <v>102.80024677419561</v>
          </cell>
          <cell r="H551">
            <v>-5.6012426315926547</v>
          </cell>
          <cell r="I551">
            <v>24402079.704999998</v>
          </cell>
          <cell r="J551">
            <v>15231504.328</v>
          </cell>
          <cell r="K551">
            <v>12890689.978</v>
          </cell>
          <cell r="L551">
            <v>52524274.011</v>
          </cell>
          <cell r="N551">
            <v>15316672.017000001</v>
          </cell>
          <cell r="O551">
            <v>12227338.978</v>
          </cell>
          <cell r="P551">
            <v>24243087.265000001</v>
          </cell>
          <cell r="Q551">
            <v>104311372.271</v>
          </cell>
          <cell r="R551">
            <v>13729064.179</v>
          </cell>
          <cell r="S551">
            <v>14863252.328</v>
          </cell>
          <cell r="T551">
            <v>14078028.222999999</v>
          </cell>
          <cell r="U551">
            <v>3073971.571</v>
          </cell>
          <cell r="V551">
            <v>3807488</v>
          </cell>
          <cell r="W551">
            <v>12899</v>
          </cell>
          <cell r="X551">
            <v>0</v>
          </cell>
          <cell r="Y551">
            <v>153876075.572</v>
          </cell>
          <cell r="Z551" t="str">
            <v xml:space="preserve"> </v>
          </cell>
          <cell r="AA551">
            <v>99.999999396267441</v>
          </cell>
          <cell r="AB551">
            <v>-7.2356220813845624</v>
          </cell>
        </row>
        <row r="552">
          <cell r="C552" t="str">
            <v xml:space="preserve">                                 - dinamizirani sprejeti proračun</v>
          </cell>
          <cell r="D552">
            <v>272062384</v>
          </cell>
          <cell r="E552" t="str">
            <v xml:space="preserve"> </v>
          </cell>
          <cell r="I552">
            <v>24402080</v>
          </cell>
          <cell r="J552">
            <v>24402080</v>
          </cell>
          <cell r="K552">
            <v>24402080</v>
          </cell>
          <cell r="N552">
            <v>24402080</v>
          </cell>
          <cell r="O552">
            <v>24402080</v>
          </cell>
          <cell r="P552">
            <v>24402080</v>
          </cell>
          <cell r="Q552">
            <v>146412480</v>
          </cell>
          <cell r="R552">
            <v>24402080</v>
          </cell>
          <cell r="S552">
            <v>24402080</v>
          </cell>
          <cell r="T552">
            <v>24402080</v>
          </cell>
          <cell r="U552">
            <v>24402080</v>
          </cell>
          <cell r="V552">
            <v>3646192</v>
          </cell>
          <cell r="W552">
            <v>3639504</v>
          </cell>
          <cell r="X552">
            <v>0</v>
          </cell>
          <cell r="Y552">
            <v>251306496</v>
          </cell>
          <cell r="Z552" t="str">
            <v xml:space="preserve"> </v>
          </cell>
        </row>
        <row r="553">
          <cell r="A553">
            <v>413100</v>
          </cell>
          <cell r="C553" t="str">
            <v>Tekoči transferi sredstev  v ZPIZ</v>
          </cell>
          <cell r="D553">
            <v>43502900</v>
          </cell>
          <cell r="E553">
            <v>43502900</v>
          </cell>
          <cell r="F553">
            <v>0</v>
          </cell>
          <cell r="G553">
            <v>108.59117907134981</v>
          </cell>
          <cell r="H553">
            <v>-0.28358211997262117</v>
          </cell>
          <cell r="I553">
            <v>2694866</v>
          </cell>
          <cell r="J553">
            <v>2694866</v>
          </cell>
          <cell r="K553">
            <v>2694866</v>
          </cell>
          <cell r="L553">
            <v>8084598</v>
          </cell>
          <cell r="N553">
            <v>2694866</v>
          </cell>
          <cell r="O553">
            <v>2882443.156</v>
          </cell>
          <cell r="P553">
            <v>2697732.105</v>
          </cell>
          <cell r="Q553">
            <v>16359639.261</v>
          </cell>
          <cell r="R553">
            <v>2694866</v>
          </cell>
          <cell r="S553">
            <v>11127073.033</v>
          </cell>
          <cell r="T553">
            <v>7000000</v>
          </cell>
          <cell r="U553">
            <v>2800000</v>
          </cell>
          <cell r="V553">
            <v>3521322</v>
          </cell>
          <cell r="W553">
            <v>0</v>
          </cell>
          <cell r="X553">
            <v>0</v>
          </cell>
          <cell r="Y553">
            <v>43502900.294</v>
          </cell>
          <cell r="Z553" t="str">
            <v xml:space="preserve"> </v>
          </cell>
          <cell r="AA553">
            <v>100.00000067581702</v>
          </cell>
          <cell r="AB553">
            <v>-7.2356208944183464</v>
          </cell>
        </row>
        <row r="554">
          <cell r="A554">
            <v>413101</v>
          </cell>
          <cell r="C554" t="str">
            <v>Dodatni transferi sredstev v ZPIZ</v>
          </cell>
          <cell r="D554">
            <v>110117250</v>
          </cell>
          <cell r="E554">
            <v>110117250</v>
          </cell>
          <cell r="F554">
            <v>0</v>
          </cell>
          <cell r="G554">
            <v>100.58776620524728</v>
          </cell>
          <cell r="H554">
            <v>-7.6329052293413469</v>
          </cell>
          <cell r="I554">
            <v>21686264</v>
          </cell>
          <cell r="J554">
            <v>12509000</v>
          </cell>
          <cell r="K554">
            <v>10175000</v>
          </cell>
          <cell r="L554">
            <v>44370264</v>
          </cell>
          <cell r="N554">
            <v>12601000</v>
          </cell>
          <cell r="O554">
            <v>9324000</v>
          </cell>
          <cell r="P554">
            <v>21524000</v>
          </cell>
          <cell r="Q554">
            <v>87819264</v>
          </cell>
          <cell r="R554">
            <v>11012000</v>
          </cell>
          <cell r="S554">
            <v>3714000</v>
          </cell>
          <cell r="T554">
            <v>7056000</v>
          </cell>
          <cell r="U554">
            <v>252000</v>
          </cell>
          <cell r="V554">
            <v>263986</v>
          </cell>
          <cell r="W554">
            <v>0</v>
          </cell>
          <cell r="X554">
            <v>0</v>
          </cell>
          <cell r="Y554">
            <v>110117250</v>
          </cell>
          <cell r="Z554" t="str">
            <v xml:space="preserve"> </v>
          </cell>
          <cell r="AA554">
            <v>100</v>
          </cell>
          <cell r="AB554">
            <v>-7.2356215213358013</v>
          </cell>
        </row>
        <row r="555">
          <cell r="C555" t="str">
            <v>v tem: dodatek za rekreacijo upokojencev</v>
          </cell>
          <cell r="I555">
            <v>2491000</v>
          </cell>
          <cell r="J555">
            <v>2491000</v>
          </cell>
          <cell r="K555">
            <v>2491000</v>
          </cell>
          <cell r="N555">
            <v>2491000</v>
          </cell>
          <cell r="O555">
            <v>2491000</v>
          </cell>
          <cell r="P555">
            <v>2491000</v>
          </cell>
          <cell r="Q555">
            <v>14946000</v>
          </cell>
          <cell r="R555">
            <v>2491000</v>
          </cell>
          <cell r="S555">
            <v>2491000</v>
          </cell>
          <cell r="T555">
            <v>2491000</v>
          </cell>
          <cell r="U555">
            <v>2491000</v>
          </cell>
        </row>
        <row r="556">
          <cell r="A556">
            <v>413199</v>
          </cell>
          <cell r="C556" t="str">
            <v>Drugi tekoči transferi v sklade socialn.zavarovanja</v>
          </cell>
          <cell r="D556">
            <v>255926.50099999999</v>
          </cell>
          <cell r="E556">
            <v>255926</v>
          </cell>
          <cell r="F556">
            <v>0.50099999998928979</v>
          </cell>
          <cell r="G556">
            <v>171.11149510821565</v>
          </cell>
          <cell r="H556">
            <v>57.12717640791152</v>
          </cell>
          <cell r="I556">
            <v>20949.705000000002</v>
          </cell>
          <cell r="J556">
            <v>27638.328000000001</v>
          </cell>
          <cell r="K556">
            <v>20823.977999999999</v>
          </cell>
          <cell r="L556">
            <v>69412.010999999999</v>
          </cell>
          <cell r="N556">
            <v>20806.017</v>
          </cell>
          <cell r="O556">
            <v>20895.822</v>
          </cell>
          <cell r="P556">
            <v>21355.16</v>
          </cell>
          <cell r="Q556">
            <v>132469.01</v>
          </cell>
          <cell r="R556">
            <v>22198.179</v>
          </cell>
          <cell r="S556">
            <v>22179.294999999998</v>
          </cell>
          <cell r="T556">
            <v>22028.223000000002</v>
          </cell>
          <cell r="U556">
            <v>21971.571</v>
          </cell>
          <cell r="V556">
            <v>22180</v>
          </cell>
          <cell r="W556">
            <v>12899</v>
          </cell>
          <cell r="X556">
            <v>0</v>
          </cell>
          <cell r="Y556">
            <v>255925.27799999999</v>
          </cell>
          <cell r="Z556" t="str">
            <v xml:space="preserve"> </v>
          </cell>
          <cell r="AA556">
            <v>99.999522128425454</v>
          </cell>
          <cell r="AB556">
            <v>-7.2360648159318544</v>
          </cell>
        </row>
        <row r="557">
          <cell r="D557" t="str">
            <v xml:space="preserve"> </v>
          </cell>
          <cell r="Q557" t="str">
            <v xml:space="preserve"> </v>
          </cell>
          <cell r="Y557" t="str">
            <v xml:space="preserve"> </v>
          </cell>
        </row>
        <row r="558">
          <cell r="A558">
            <v>4132</v>
          </cell>
          <cell r="C558" t="str">
            <v>Tekoči transferi v druge javne sklade in agencije</v>
          </cell>
          <cell r="D558">
            <v>1231400.2479599998</v>
          </cell>
          <cell r="E558">
            <v>2839310</v>
          </cell>
          <cell r="F558">
            <v>-1607909.7520400002</v>
          </cell>
          <cell r="G558">
            <v>112.54085490623014</v>
          </cell>
          <cell r="H558">
            <v>3.3433011076493386</v>
          </cell>
          <cell r="I558">
            <v>0</v>
          </cell>
          <cell r="J558">
            <v>6000</v>
          </cell>
          <cell r="K558">
            <v>110231.82246999998</v>
          </cell>
          <cell r="L558">
            <v>116231.82246999998</v>
          </cell>
          <cell r="N558">
            <v>233078.25065999999</v>
          </cell>
          <cell r="O558">
            <v>133266.91224999999</v>
          </cell>
          <cell r="P558">
            <v>69002.625119999997</v>
          </cell>
          <cell r="Q558">
            <v>551579.61049999995</v>
          </cell>
          <cell r="R558">
            <v>63408.629400000005</v>
          </cell>
          <cell r="S558">
            <v>58555.207000000002</v>
          </cell>
          <cell r="T558">
            <v>112969.39016</v>
          </cell>
          <cell r="U558">
            <v>65076.739179999997</v>
          </cell>
          <cell r="V558">
            <v>183431</v>
          </cell>
          <cell r="W558">
            <v>200000</v>
          </cell>
          <cell r="X558">
            <v>450000</v>
          </cell>
          <cell r="Y558">
            <v>1685020.5762399998</v>
          </cell>
          <cell r="Z558" t="str">
            <v xml:space="preserve"> </v>
          </cell>
          <cell r="AA558">
            <v>136.8377648966281</v>
          </cell>
          <cell r="AB558">
            <v>26.936702130452787</v>
          </cell>
        </row>
        <row r="559">
          <cell r="C559" t="str">
            <v xml:space="preserve">                                 - dinamizirani sprejeti proračun</v>
          </cell>
          <cell r="D559">
            <v>100322</v>
          </cell>
          <cell r="I559">
            <v>0</v>
          </cell>
          <cell r="J559">
            <v>0</v>
          </cell>
          <cell r="K559">
            <v>0</v>
          </cell>
          <cell r="N559">
            <v>0</v>
          </cell>
          <cell r="O559">
            <v>0</v>
          </cell>
          <cell r="P559">
            <v>0</v>
          </cell>
          <cell r="Q559">
            <v>0</v>
          </cell>
          <cell r="R559">
            <v>0</v>
          </cell>
          <cell r="S559">
            <v>0</v>
          </cell>
          <cell r="T559">
            <v>0</v>
          </cell>
          <cell r="U559">
            <v>0</v>
          </cell>
          <cell r="V559">
            <v>315961</v>
          </cell>
          <cell r="W559">
            <v>100322</v>
          </cell>
          <cell r="X559">
            <v>0</v>
          </cell>
          <cell r="Y559">
            <v>416283</v>
          </cell>
        </row>
        <row r="560">
          <cell r="D560" t="str">
            <v xml:space="preserve"> </v>
          </cell>
        </row>
        <row r="561">
          <cell r="D561" t="str">
            <v xml:space="preserve"> </v>
          </cell>
          <cell r="Q561" t="str">
            <v xml:space="preserve"> </v>
          </cell>
          <cell r="Y561" t="str">
            <v xml:space="preserve"> </v>
          </cell>
        </row>
        <row r="562">
          <cell r="A562">
            <v>4133</v>
          </cell>
          <cell r="C562" t="str">
            <v>Tekoči transferi v javne zavode in druge izvajalce jav.služb</v>
          </cell>
          <cell r="D562">
            <v>213755008.13275999</v>
          </cell>
          <cell r="E562">
            <v>204407768</v>
          </cell>
          <cell r="F562">
            <v>9347240.1327599883</v>
          </cell>
          <cell r="G562">
            <v>112.71450857477984</v>
          </cell>
          <cell r="H562">
            <v>3.5027626949309649</v>
          </cell>
          <cell r="I562">
            <v>13147646.332250001</v>
          </cell>
          <cell r="J562">
            <v>15503529.84144</v>
          </cell>
          <cell r="K562">
            <v>17715835.337899998</v>
          </cell>
          <cell r="L562">
            <v>46367011.511589997</v>
          </cell>
          <cell r="N562">
            <v>17122968.066559996</v>
          </cell>
          <cell r="O562">
            <v>17178514.254370004</v>
          </cell>
          <cell r="P562">
            <v>22699644.452059999</v>
          </cell>
          <cell r="Q562">
            <v>103368138.28457999</v>
          </cell>
          <cell r="R562">
            <v>17182440.457520001</v>
          </cell>
          <cell r="S562">
            <v>17972333.75897</v>
          </cell>
          <cell r="T562">
            <v>16560853</v>
          </cell>
          <cell r="U562">
            <v>17663104.35441</v>
          </cell>
          <cell r="V562">
            <v>18305000</v>
          </cell>
          <cell r="W562">
            <v>17887450</v>
          </cell>
          <cell r="X562">
            <v>1800000</v>
          </cell>
          <cell r="Y562">
            <v>210739319.85547999</v>
          </cell>
          <cell r="Z562" t="str">
            <v xml:space="preserve"> </v>
          </cell>
          <cell r="AA562">
            <v>98.589184738349147</v>
          </cell>
          <cell r="AB562">
            <v>-8.5443555302883567</v>
          </cell>
        </row>
        <row r="563">
          <cell r="C563" t="str">
            <v xml:space="preserve">                                 - dinamizirani sprejeti proračun</v>
          </cell>
          <cell r="D563">
            <v>158949253</v>
          </cell>
          <cell r="I563">
            <v>13148143</v>
          </cell>
          <cell r="J563">
            <v>13148143</v>
          </cell>
          <cell r="K563">
            <v>13148143</v>
          </cell>
          <cell r="N563">
            <v>13148143</v>
          </cell>
          <cell r="O563">
            <v>13148143</v>
          </cell>
          <cell r="P563">
            <v>13148143</v>
          </cell>
          <cell r="Q563">
            <v>78888858</v>
          </cell>
          <cell r="R563">
            <v>13148143</v>
          </cell>
          <cell r="S563">
            <v>13148143</v>
          </cell>
          <cell r="T563">
            <v>13148143</v>
          </cell>
          <cell r="U563">
            <v>13148143</v>
          </cell>
          <cell r="V563">
            <v>17931969</v>
          </cell>
          <cell r="W563">
            <v>13677710</v>
          </cell>
          <cell r="X563">
            <v>641970</v>
          </cell>
          <cell r="Y563">
            <v>163733079</v>
          </cell>
        </row>
        <row r="564">
          <cell r="E564" t="str">
            <v xml:space="preserve"> </v>
          </cell>
          <cell r="Z564" t="str">
            <v xml:space="preserve"> </v>
          </cell>
        </row>
        <row r="565">
          <cell r="A565">
            <v>413300</v>
          </cell>
          <cell r="C565" t="str">
            <v xml:space="preserve">- Sredstva za plače in druge izdatke zaposlenim v </v>
          </cell>
          <cell r="D565">
            <v>144522205.53161001</v>
          </cell>
          <cell r="G565">
            <v>110.55725201617706</v>
          </cell>
          <cell r="H565">
            <v>1.5218108504839734</v>
          </cell>
          <cell r="I565">
            <v>10005272.68935</v>
          </cell>
          <cell r="J565">
            <v>10757719.581449999</v>
          </cell>
          <cell r="K565">
            <v>11582189.246689998</v>
          </cell>
          <cell r="L565">
            <v>32345181.517489996</v>
          </cell>
          <cell r="N565">
            <v>11579802.033059996</v>
          </cell>
          <cell r="O565">
            <v>11469600.280360002</v>
          </cell>
          <cell r="P565">
            <v>15928816.917579999</v>
          </cell>
          <cell r="Q565">
            <v>71323400.748489991</v>
          </cell>
          <cell r="R565">
            <v>11764533.251639999</v>
          </cell>
          <cell r="S565">
            <v>11835179.110270001</v>
          </cell>
          <cell r="T565">
            <v>11606402</v>
          </cell>
          <cell r="U565">
            <v>12487686</v>
          </cell>
          <cell r="V565">
            <v>12495000</v>
          </cell>
          <cell r="W565">
            <v>12620000</v>
          </cell>
          <cell r="X565">
            <v>0</v>
          </cell>
          <cell r="Y565">
            <v>144132201.11039999</v>
          </cell>
          <cell r="AA565">
            <v>99.730142216017654</v>
          </cell>
          <cell r="AB565">
            <v>-7.4859534174233175</v>
          </cell>
        </row>
        <row r="566">
          <cell r="C566" t="str">
            <v xml:space="preserve">  javnih zavodih in drugih izvajalcih javnih služb</v>
          </cell>
          <cell r="Q566" t="str">
            <v xml:space="preserve"> </v>
          </cell>
        </row>
        <row r="567">
          <cell r="Q567" t="str">
            <v xml:space="preserve"> </v>
          </cell>
        </row>
        <row r="568">
          <cell r="A568">
            <v>413301</v>
          </cell>
          <cell r="C568" t="str">
            <v>- Sredstva za prispevke delodajalca javnim zavodom</v>
          </cell>
          <cell r="D568">
            <v>24381044.866499998</v>
          </cell>
          <cell r="G568">
            <v>121.27601725693644</v>
          </cell>
          <cell r="H568">
            <v>11.364570483871844</v>
          </cell>
          <cell r="I568">
            <v>1759334.8241100006</v>
          </cell>
          <cell r="J568">
            <v>1829689.56134</v>
          </cell>
          <cell r="K568">
            <v>1983070.0677300002</v>
          </cell>
          <cell r="L568">
            <v>5572094.4531800011</v>
          </cell>
          <cell r="N568">
            <v>1981524.6567700002</v>
          </cell>
          <cell r="O568">
            <v>1958135.7056200001</v>
          </cell>
          <cell r="P568">
            <v>1993511.9611500006</v>
          </cell>
          <cell r="Q568">
            <v>11505266.77672</v>
          </cell>
          <cell r="R568">
            <v>2019337.4241300004</v>
          </cell>
          <cell r="S568">
            <v>2106592.6660000002</v>
          </cell>
          <cell r="T568">
            <v>2039635</v>
          </cell>
          <cell r="U568">
            <v>2239993.3544100001</v>
          </cell>
          <cell r="V568">
            <v>2245000</v>
          </cell>
          <cell r="W568">
            <v>2267450</v>
          </cell>
          <cell r="X568">
            <v>0</v>
          </cell>
          <cell r="Y568">
            <v>24423275.22126</v>
          </cell>
          <cell r="AA568">
            <v>100.17320978239957</v>
          </cell>
          <cell r="AB568">
            <v>-7.0749445432285967</v>
          </cell>
        </row>
        <row r="569">
          <cell r="A569" t="str">
            <v xml:space="preserve"> </v>
          </cell>
          <cell r="C569" t="str">
            <v xml:space="preserve">  in drugim izvajalcem javnih služb</v>
          </cell>
          <cell r="Q569" t="str">
            <v xml:space="preserve"> </v>
          </cell>
        </row>
        <row r="570">
          <cell r="A570">
            <v>413302</v>
          </cell>
          <cell r="C570" t="str">
            <v>- Izdatki za blago in storitve  javnim zavodom</v>
          </cell>
          <cell r="D570">
            <v>44851757.734650001</v>
          </cell>
          <cell r="G570">
            <v>115.54522917882062</v>
          </cell>
          <cell r="H570">
            <v>6.1021388235267295</v>
          </cell>
          <cell r="I570">
            <v>1383038.8187899999</v>
          </cell>
          <cell r="J570">
            <v>2916120.6986500002</v>
          </cell>
          <cell r="K570">
            <v>4150576.02348</v>
          </cell>
          <cell r="L570">
            <v>8449735.5409200005</v>
          </cell>
          <cell r="N570">
            <v>3561641.3767299997</v>
          </cell>
          <cell r="O570">
            <v>3750778.2683899999</v>
          </cell>
          <cell r="P570">
            <v>4777315.57333</v>
          </cell>
          <cell r="Q570">
            <v>20539470.759369999</v>
          </cell>
          <cell r="R570">
            <v>3398569.7817500015</v>
          </cell>
          <cell r="S570">
            <v>4030561.9826999991</v>
          </cell>
          <cell r="T570">
            <v>2914816</v>
          </cell>
          <cell r="U570">
            <v>2935425</v>
          </cell>
          <cell r="V570">
            <v>3565000</v>
          </cell>
          <cell r="W570">
            <v>3000000</v>
          </cell>
          <cell r="X570">
            <v>1800000</v>
          </cell>
          <cell r="Y570">
            <v>42183843.523819998</v>
          </cell>
          <cell r="AA570">
            <v>94.051706453482154</v>
          </cell>
          <cell r="AB570">
            <v>-12.753519059849566</v>
          </cell>
        </row>
        <row r="571">
          <cell r="C571" t="str">
            <v xml:space="preserve">  in drugim izvajalcem javnih služb</v>
          </cell>
          <cell r="D571" t="str">
            <v xml:space="preserve"> </v>
          </cell>
          <cell r="Q571" t="str">
            <v xml:space="preserve"> </v>
          </cell>
        </row>
        <row r="572">
          <cell r="Q572" t="str">
            <v xml:space="preserve"> </v>
          </cell>
        </row>
        <row r="573">
          <cell r="A573">
            <v>414</v>
          </cell>
          <cell r="C573" t="str">
            <v>TEKOČI TRANSFERI V TUJINO</v>
          </cell>
          <cell r="D573">
            <v>2312720.3716400005</v>
          </cell>
          <cell r="E573">
            <v>2599018</v>
          </cell>
          <cell r="F573">
            <v>-286297.62835999951</v>
          </cell>
          <cell r="G573">
            <v>97.62840979575131</v>
          </cell>
          <cell r="H573">
            <v>-10.350404227960226</v>
          </cell>
          <cell r="I573">
            <v>8268.5195999999996</v>
          </cell>
          <cell r="J573">
            <v>111921.53532000001</v>
          </cell>
          <cell r="K573">
            <v>206428.37747000001</v>
          </cell>
          <cell r="L573">
            <v>326618.43239000003</v>
          </cell>
          <cell r="N573">
            <v>160700.17897000001</v>
          </cell>
          <cell r="O573">
            <v>127110.23477</v>
          </cell>
          <cell r="P573">
            <v>128818.03867000001</v>
          </cell>
          <cell r="Q573">
            <v>743246.88480000012</v>
          </cell>
          <cell r="R573">
            <v>132838.59896000003</v>
          </cell>
          <cell r="S573">
            <v>172728.98208000002</v>
          </cell>
          <cell r="T573">
            <v>137866.14745000002</v>
          </cell>
          <cell r="U573">
            <v>506572.22105000005</v>
          </cell>
          <cell r="V573">
            <v>357657</v>
          </cell>
          <cell r="W573">
            <v>330000</v>
          </cell>
          <cell r="X573">
            <v>250000</v>
          </cell>
          <cell r="Y573">
            <v>2630909.8343400005</v>
          </cell>
          <cell r="Z573">
            <v>0</v>
          </cell>
          <cell r="AA573">
            <v>113.75823323052086</v>
          </cell>
          <cell r="AB573">
            <v>5.5271180246019043</v>
          </cell>
        </row>
        <row r="574">
          <cell r="C574" t="str">
            <v xml:space="preserve">                                 - dinamizirani sprejeti proračun</v>
          </cell>
          <cell r="D574">
            <v>809554</v>
          </cell>
          <cell r="I574">
            <v>8269</v>
          </cell>
          <cell r="J574">
            <v>8269</v>
          </cell>
          <cell r="K574">
            <v>8269</v>
          </cell>
          <cell r="N574">
            <v>8269</v>
          </cell>
          <cell r="O574">
            <v>8269</v>
          </cell>
          <cell r="P574">
            <v>8269</v>
          </cell>
          <cell r="Q574">
            <v>49614</v>
          </cell>
          <cell r="R574">
            <v>8269</v>
          </cell>
          <cell r="S574">
            <v>8269</v>
          </cell>
          <cell r="T574">
            <v>8269</v>
          </cell>
          <cell r="U574">
            <v>8269</v>
          </cell>
          <cell r="V574">
            <v>181060</v>
          </cell>
          <cell r="W574">
            <v>593138</v>
          </cell>
          <cell r="X574">
            <v>125457</v>
          </cell>
          <cell r="Y574">
            <v>982345</v>
          </cell>
        </row>
        <row r="575">
          <cell r="Q575" t="str">
            <v xml:space="preserve"> </v>
          </cell>
        </row>
        <row r="576">
          <cell r="A576">
            <v>4140</v>
          </cell>
          <cell r="C576" t="str">
            <v>Tekoči transferi mednarodnim institucijam</v>
          </cell>
          <cell r="D576">
            <v>173457.89730999997</v>
          </cell>
          <cell r="E576">
            <v>113871</v>
          </cell>
          <cell r="F576">
            <v>59586.897309999971</v>
          </cell>
          <cell r="G576">
            <v>131.42159053822294</v>
          </cell>
          <cell r="H576">
            <v>20.680983047036676</v>
          </cell>
          <cell r="I576">
            <v>0</v>
          </cell>
          <cell r="J576">
            <v>0</v>
          </cell>
          <cell r="K576">
            <v>32682.643170000003</v>
          </cell>
          <cell r="L576">
            <v>32682.643170000003</v>
          </cell>
          <cell r="N576">
            <v>0</v>
          </cell>
          <cell r="O576">
            <v>6912.3257100000001</v>
          </cell>
          <cell r="P576">
            <v>0</v>
          </cell>
          <cell r="Q576">
            <v>39594.96888</v>
          </cell>
          <cell r="R576">
            <v>0</v>
          </cell>
          <cell r="S576">
            <v>0</v>
          </cell>
          <cell r="T576">
            <v>0</v>
          </cell>
          <cell r="U576">
            <v>106781.44095999999</v>
          </cell>
          <cell r="V576">
            <v>0</v>
          </cell>
          <cell r="W576">
            <v>0</v>
          </cell>
          <cell r="X576">
            <v>0</v>
          </cell>
          <cell r="Y576">
            <v>146376.40983999998</v>
          </cell>
          <cell r="Z576" t="str">
            <v xml:space="preserve"> </v>
          </cell>
          <cell r="AA576">
            <v>84.387284816671922</v>
          </cell>
          <cell r="AB576">
            <v>-21.718659724794136</v>
          </cell>
        </row>
        <row r="577">
          <cell r="A577">
            <v>4141</v>
          </cell>
          <cell r="C577" t="str">
            <v>Tekoči transferi tujim vladam in vladnim institucijam</v>
          </cell>
          <cell r="D577">
            <v>268261.89881000004</v>
          </cell>
          <cell r="E577">
            <v>585000</v>
          </cell>
          <cell r="F577">
            <v>-316738.10118999996</v>
          </cell>
          <cell r="G577" t="str">
            <v>…</v>
          </cell>
          <cell r="H577" t="str">
            <v>…</v>
          </cell>
          <cell r="I577">
            <v>0</v>
          </cell>
          <cell r="J577">
            <v>0</v>
          </cell>
          <cell r="K577">
            <v>0</v>
          </cell>
          <cell r="L577">
            <v>0</v>
          </cell>
          <cell r="N577">
            <v>0</v>
          </cell>
          <cell r="O577">
            <v>0</v>
          </cell>
          <cell r="P577">
            <v>0</v>
          </cell>
          <cell r="Q577">
            <v>0</v>
          </cell>
          <cell r="R577">
            <v>0</v>
          </cell>
          <cell r="S577">
            <v>0</v>
          </cell>
          <cell r="T577">
            <v>0</v>
          </cell>
          <cell r="U577">
            <v>207061.89881000001</v>
          </cell>
          <cell r="V577">
            <v>100000</v>
          </cell>
          <cell r="W577">
            <v>170000</v>
          </cell>
          <cell r="X577">
            <v>100000</v>
          </cell>
          <cell r="Y577">
            <v>577061.89881000004</v>
          </cell>
          <cell r="Z577" t="str">
            <v xml:space="preserve"> </v>
          </cell>
          <cell r="AA577">
            <v>215.11138979103089</v>
          </cell>
          <cell r="AB577">
            <v>99.546743776466514</v>
          </cell>
        </row>
        <row r="578">
          <cell r="A578">
            <v>4142</v>
          </cell>
          <cell r="C578" t="str">
            <v>Tekoči transferi neprofitnim organizacijam v tujini</v>
          </cell>
          <cell r="D578">
            <v>317151.01597000001</v>
          </cell>
          <cell r="E578">
            <v>420779</v>
          </cell>
          <cell r="F578">
            <v>-103627.98402999999</v>
          </cell>
          <cell r="G578">
            <v>70.297609863787912</v>
          </cell>
          <cell r="H578">
            <v>-35.44755751718283</v>
          </cell>
          <cell r="I578">
            <v>0</v>
          </cell>
          <cell r="J578">
            <v>6019.8503499999997</v>
          </cell>
          <cell r="K578">
            <v>10554.39673</v>
          </cell>
          <cell r="L578">
            <v>16574.247080000001</v>
          </cell>
          <cell r="N578">
            <v>13107.170240000001</v>
          </cell>
          <cell r="O578">
            <v>11571.032709999999</v>
          </cell>
          <cell r="P578">
            <v>17407.34042</v>
          </cell>
          <cell r="Q578">
            <v>58659.79045</v>
          </cell>
          <cell r="R578">
            <v>28656.06422</v>
          </cell>
          <cell r="S578">
            <v>75504.115740000008</v>
          </cell>
          <cell r="T578">
            <v>24863.02578</v>
          </cell>
          <cell r="U578">
            <v>25791.708440000002</v>
          </cell>
          <cell r="V578">
            <v>52807</v>
          </cell>
          <cell r="W578">
            <v>60000</v>
          </cell>
          <cell r="X578">
            <v>100000</v>
          </cell>
          <cell r="Y578">
            <v>426281.70462999999</v>
          </cell>
          <cell r="Z578" t="str">
            <v xml:space="preserve"> </v>
          </cell>
          <cell r="AA578">
            <v>134.40969228057679</v>
          </cell>
          <cell r="AB578">
            <v>24.684315659162138</v>
          </cell>
        </row>
        <row r="579">
          <cell r="A579">
            <v>4143</v>
          </cell>
          <cell r="C579" t="str">
            <v>Drugi tekoči transferi v tujino</v>
          </cell>
          <cell r="D579">
            <v>1553849.5595499999</v>
          </cell>
          <cell r="E579">
            <v>1479368</v>
          </cell>
          <cell r="F579">
            <v>74481.559549999889</v>
          </cell>
          <cell r="G579">
            <v>87.01332898136593</v>
          </cell>
          <cell r="H579">
            <v>-20.097953185155262</v>
          </cell>
          <cell r="I579">
            <v>8268.5195999999996</v>
          </cell>
          <cell r="J579">
            <v>105901.68497000002</v>
          </cell>
          <cell r="K579">
            <v>163191.33757</v>
          </cell>
          <cell r="L579">
            <v>277361.54214000003</v>
          </cell>
          <cell r="N579">
            <v>147593.00873</v>
          </cell>
          <cell r="O579">
            <v>108626.87634999999</v>
          </cell>
          <cell r="P579">
            <v>111410.69825</v>
          </cell>
          <cell r="Q579">
            <v>644992.12547000009</v>
          </cell>
          <cell r="R579">
            <v>104182.53474000002</v>
          </cell>
          <cell r="S579">
            <v>97224.866340000008</v>
          </cell>
          <cell r="T579">
            <v>113003.12167000002</v>
          </cell>
          <cell r="U579">
            <v>166937.17283999998</v>
          </cell>
          <cell r="V579">
            <v>204850</v>
          </cell>
          <cell r="W579">
            <v>100000</v>
          </cell>
          <cell r="X579">
            <v>50000</v>
          </cell>
          <cell r="Y579">
            <v>1481189.82106</v>
          </cell>
          <cell r="Z579" t="str">
            <v xml:space="preserve"> </v>
          </cell>
          <cell r="AA579">
            <v>95.323888465042756</v>
          </cell>
          <cell r="AB579">
            <v>-11.573387323708019</v>
          </cell>
        </row>
        <row r="580">
          <cell r="D580" t="str">
            <v xml:space="preserve"> </v>
          </cell>
          <cell r="Q580" t="str">
            <v xml:space="preserve"> </v>
          </cell>
          <cell r="Y580" t="str">
            <v xml:space="preserve"> </v>
          </cell>
          <cell r="AA580" t="str">
            <v xml:space="preserve"> </v>
          </cell>
          <cell r="AB580" t="str">
            <v xml:space="preserve"> </v>
          </cell>
        </row>
        <row r="581">
          <cell r="A581">
            <v>42</v>
          </cell>
          <cell r="B581" t="str">
            <v xml:space="preserve">    </v>
          </cell>
          <cell r="C581" t="str">
            <v xml:space="preserve">INVESTICIJSKI ODHODKI </v>
          </cell>
          <cell r="D581">
            <v>55991994.440779999</v>
          </cell>
          <cell r="E581">
            <v>73423778</v>
          </cell>
          <cell r="F581">
            <v>-17431783.559220001</v>
          </cell>
          <cell r="G581">
            <v>99.568264472392102</v>
          </cell>
          <cell r="H581">
            <v>-8.5690868022111175</v>
          </cell>
          <cell r="I581">
            <v>128787.50247000001</v>
          </cell>
          <cell r="J581">
            <v>2432302.0836999998</v>
          </cell>
          <cell r="K581">
            <v>2741737.9131700001</v>
          </cell>
          <cell r="L581">
            <v>5302827.4993399996</v>
          </cell>
          <cell r="N581">
            <v>2011648.3585699999</v>
          </cell>
          <cell r="O581">
            <v>2733867.52917</v>
          </cell>
          <cell r="P581">
            <v>3839293.2980299997</v>
          </cell>
          <cell r="Q581">
            <v>13887636.685109999</v>
          </cell>
          <cell r="R581">
            <v>3880097.6310000001</v>
          </cell>
          <cell r="S581">
            <v>3585816.5799799999</v>
          </cell>
          <cell r="T581">
            <v>3881270.1326600006</v>
          </cell>
          <cell r="U581">
            <v>4065952.3214100003</v>
          </cell>
          <cell r="V581">
            <v>4871350</v>
          </cell>
          <cell r="W581">
            <v>9160000</v>
          </cell>
          <cell r="X581">
            <v>17510000</v>
          </cell>
          <cell r="Y581">
            <v>60842123.350160003</v>
          </cell>
          <cell r="Z581">
            <v>0</v>
          </cell>
          <cell r="AA581">
            <v>108.66218279563115</v>
          </cell>
          <cell r="AB581">
            <v>0.7997985117172135</v>
          </cell>
        </row>
        <row r="582">
          <cell r="C582" t="str">
            <v xml:space="preserve">                                 - dinamizirani sprejeti proračun</v>
          </cell>
          <cell r="D582">
            <v>20415242</v>
          </cell>
          <cell r="I582">
            <v>128788</v>
          </cell>
          <cell r="J582">
            <v>128788</v>
          </cell>
          <cell r="K582">
            <v>128788</v>
          </cell>
          <cell r="N582">
            <v>128788</v>
          </cell>
          <cell r="O582">
            <v>128788</v>
          </cell>
          <cell r="P582">
            <v>128788</v>
          </cell>
          <cell r="Q582">
            <v>772728</v>
          </cell>
          <cell r="R582">
            <v>128788</v>
          </cell>
          <cell r="S582">
            <v>128788</v>
          </cell>
          <cell r="T582">
            <v>128788</v>
          </cell>
          <cell r="U582">
            <v>128788</v>
          </cell>
          <cell r="V582">
            <v>9019326</v>
          </cell>
          <cell r="W582">
            <v>12235706</v>
          </cell>
          <cell r="X582">
            <v>6762868</v>
          </cell>
          <cell r="Y582">
            <v>29305780</v>
          </cell>
        </row>
        <row r="583">
          <cell r="C583" t="str">
            <v xml:space="preserve"> </v>
          </cell>
          <cell r="Q583" t="str">
            <v xml:space="preserve"> </v>
          </cell>
        </row>
        <row r="584">
          <cell r="A584">
            <v>420</v>
          </cell>
          <cell r="C584" t="str">
            <v>NAKUP IN GRADNJA OSNOVNIH SREDSTEV</v>
          </cell>
          <cell r="D584">
            <v>55991994.440779999</v>
          </cell>
          <cell r="E584">
            <v>73423778</v>
          </cell>
          <cell r="F584">
            <v>-17431783.559220001</v>
          </cell>
          <cell r="G584">
            <v>99.568264472392102</v>
          </cell>
          <cell r="H584">
            <v>-8.5690868022111175</v>
          </cell>
          <cell r="I584">
            <v>128787.50247000001</v>
          </cell>
          <cell r="J584">
            <v>2432302.0836999998</v>
          </cell>
          <cell r="K584">
            <v>2741737.9131700001</v>
          </cell>
          <cell r="L584">
            <v>5302827.4993399996</v>
          </cell>
          <cell r="N584">
            <v>2011648.3585699999</v>
          </cell>
          <cell r="O584">
            <v>2733867.52917</v>
          </cell>
          <cell r="P584">
            <v>3839293.2980299997</v>
          </cell>
          <cell r="Q584">
            <v>13887636.685109999</v>
          </cell>
          <cell r="R584">
            <v>3880097.6310000001</v>
          </cell>
          <cell r="S584">
            <v>3585816.5799799999</v>
          </cell>
          <cell r="T584">
            <v>3881270.1326600006</v>
          </cell>
          <cell r="U584">
            <v>4065952.3214100003</v>
          </cell>
          <cell r="V584">
            <v>4871350</v>
          </cell>
          <cell r="W584">
            <v>9160000</v>
          </cell>
          <cell r="X584">
            <v>17510000</v>
          </cell>
          <cell r="Y584">
            <v>60842123.350160003</v>
          </cell>
          <cell r="Z584">
            <v>0</v>
          </cell>
          <cell r="AA584">
            <v>108.66218279563115</v>
          </cell>
          <cell r="AB584">
            <v>0.7997985117172135</v>
          </cell>
        </row>
        <row r="585">
          <cell r="Q585" t="str">
            <v xml:space="preserve"> </v>
          </cell>
        </row>
        <row r="586">
          <cell r="A586">
            <v>4200</v>
          </cell>
          <cell r="C586" t="str">
            <v>Nakup zgradb in prostorov</v>
          </cell>
          <cell r="D586">
            <v>1736941.6678099998</v>
          </cell>
          <cell r="E586">
            <v>5505153</v>
          </cell>
          <cell r="F586">
            <v>-3768211.3321900005</v>
          </cell>
          <cell r="G586">
            <v>71.401276843442517</v>
          </cell>
          <cell r="H586">
            <v>-34.434089216306234</v>
          </cell>
          <cell r="I586">
            <v>0</v>
          </cell>
          <cell r="J586">
            <v>100266.02687</v>
          </cell>
          <cell r="K586">
            <v>318349.05793000001</v>
          </cell>
          <cell r="L586">
            <v>418615.08480000001</v>
          </cell>
          <cell r="N586">
            <v>232140.08849999995</v>
          </cell>
          <cell r="O586">
            <v>7792.0993300000009</v>
          </cell>
          <cell r="P586">
            <v>92128.409420000011</v>
          </cell>
          <cell r="Q586">
            <v>750675.68204999994</v>
          </cell>
          <cell r="R586">
            <v>90442.193780000001</v>
          </cell>
          <cell r="S586">
            <v>38155.071620000002</v>
          </cell>
          <cell r="T586">
            <v>94084.519530000005</v>
          </cell>
          <cell r="U586">
            <v>127418.1721</v>
          </cell>
          <cell r="V586">
            <v>53000</v>
          </cell>
          <cell r="W586">
            <v>1000000</v>
          </cell>
          <cell r="X586">
            <v>1760000</v>
          </cell>
          <cell r="Y586">
            <v>3913775.6390800001</v>
          </cell>
          <cell r="Z586" t="str">
            <v xml:space="preserve"> </v>
          </cell>
          <cell r="AA586">
            <v>225.32568085689562</v>
          </cell>
          <cell r="AB586">
            <v>109.02196739971765</v>
          </cell>
        </row>
        <row r="587">
          <cell r="A587">
            <v>4201</v>
          </cell>
          <cell r="C587" t="str">
            <v>Nakup prevoznih sredstev</v>
          </cell>
          <cell r="D587">
            <v>1132498.6475</v>
          </cell>
          <cell r="E587">
            <v>1725379</v>
          </cell>
          <cell r="F587">
            <v>-592880.35250000004</v>
          </cell>
          <cell r="G587">
            <v>74.646652031060341</v>
          </cell>
          <cell r="H587">
            <v>-31.453946711606676</v>
          </cell>
          <cell r="I587">
            <v>0</v>
          </cell>
          <cell r="J587">
            <v>0</v>
          </cell>
          <cell r="K587">
            <v>16474.055</v>
          </cell>
          <cell r="L587">
            <v>16474.055</v>
          </cell>
          <cell r="N587">
            <v>25740.753860000004</v>
          </cell>
          <cell r="O587">
            <v>26770.61047</v>
          </cell>
          <cell r="P587">
            <v>3256.9213599999998</v>
          </cell>
          <cell r="Q587">
            <v>72242.340689999997</v>
          </cell>
          <cell r="R587">
            <v>40089.260329999997</v>
          </cell>
          <cell r="S587">
            <v>27822.631340000004</v>
          </cell>
          <cell r="T587">
            <v>144733.96511000002</v>
          </cell>
          <cell r="U587">
            <v>298458.50849000004</v>
          </cell>
          <cell r="V587">
            <v>108500</v>
          </cell>
          <cell r="W587">
            <v>300000</v>
          </cell>
          <cell r="X587">
            <v>500000</v>
          </cell>
          <cell r="Y587">
            <v>1491846.7059599999</v>
          </cell>
          <cell r="Z587" t="str">
            <v xml:space="preserve"> </v>
          </cell>
          <cell r="AA587">
            <v>131.73055078284321</v>
          </cell>
          <cell r="AB587">
            <v>22.199026700225616</v>
          </cell>
        </row>
        <row r="588">
          <cell r="A588">
            <v>4202</v>
          </cell>
          <cell r="C588" t="str">
            <v>Nakup opreme</v>
          </cell>
          <cell r="D588">
            <v>12337952.345960001</v>
          </cell>
          <cell r="E588">
            <v>16048155</v>
          </cell>
          <cell r="F588">
            <v>-3710202.6540399995</v>
          </cell>
          <cell r="G588">
            <v>91.493178726473118</v>
          </cell>
          <cell r="H588">
            <v>-15.984225228215692</v>
          </cell>
          <cell r="I588">
            <v>3727.6364700000004</v>
          </cell>
          <cell r="J588">
            <v>382509.91712</v>
          </cell>
          <cell r="K588">
            <v>914144.04119999986</v>
          </cell>
          <cell r="L588">
            <v>1300381.59479</v>
          </cell>
          <cell r="N588">
            <v>247869.91037999996</v>
          </cell>
          <cell r="O588">
            <v>485721.01485999988</v>
          </cell>
          <cell r="P588">
            <v>575570.04157999984</v>
          </cell>
          <cell r="Q588">
            <v>2609542.5616099997</v>
          </cell>
          <cell r="R588">
            <v>516898.42988999997</v>
          </cell>
          <cell r="S588">
            <v>473788.58489</v>
          </cell>
          <cell r="T588">
            <v>605089.5385400001</v>
          </cell>
          <cell r="U588">
            <v>794583.49502000003</v>
          </cell>
          <cell r="V588">
            <v>1500000</v>
          </cell>
          <cell r="W588">
            <v>2000000</v>
          </cell>
          <cell r="X588">
            <v>5500000</v>
          </cell>
          <cell r="Y588">
            <v>13999902.60995</v>
          </cell>
          <cell r="Z588" t="str">
            <v xml:space="preserve"> </v>
          </cell>
          <cell r="AA588">
            <v>113.47022761466734</v>
          </cell>
          <cell r="AB588">
            <v>5.259951405071746</v>
          </cell>
        </row>
        <row r="589">
          <cell r="A589">
            <v>4203</v>
          </cell>
          <cell r="C589" t="str">
            <v>Nakup drugih osnovnih sredstev</v>
          </cell>
          <cell r="D589">
            <v>198116.77835000001</v>
          </cell>
          <cell r="E589">
            <v>533811</v>
          </cell>
          <cell r="F589">
            <v>-335694.22164999996</v>
          </cell>
          <cell r="G589">
            <v>78.904759498678743</v>
          </cell>
          <cell r="H589">
            <v>-27.543838844188485</v>
          </cell>
          <cell r="I589">
            <v>0</v>
          </cell>
          <cell r="J589">
            <v>0</v>
          </cell>
          <cell r="K589">
            <v>1392.3251</v>
          </cell>
          <cell r="L589">
            <v>1392.3251</v>
          </cell>
          <cell r="N589">
            <v>4850.3050099999991</v>
          </cell>
          <cell r="O589">
            <v>5329.1726699999999</v>
          </cell>
          <cell r="P589">
            <v>2421.2624100000003</v>
          </cell>
          <cell r="Q589">
            <v>13993.065189999998</v>
          </cell>
          <cell r="R589">
            <v>7575.2727199999999</v>
          </cell>
          <cell r="S589">
            <v>1202.52676</v>
          </cell>
          <cell r="T589">
            <v>2531.2799600000003</v>
          </cell>
          <cell r="U589">
            <v>30330.396189999996</v>
          </cell>
          <cell r="V589">
            <v>60850</v>
          </cell>
          <cell r="W589">
            <v>100000</v>
          </cell>
          <cell r="X589">
            <v>300000</v>
          </cell>
          <cell r="Y589">
            <v>516482.54081999999</v>
          </cell>
          <cell r="Z589" t="str">
            <v xml:space="preserve"> </v>
          </cell>
          <cell r="AA589">
            <v>260.69601228199053</v>
          </cell>
          <cell r="AB589">
            <v>141.8330355120506</v>
          </cell>
        </row>
        <row r="590">
          <cell r="A590">
            <v>4204</v>
          </cell>
          <cell r="C590" t="str">
            <v>Novogradnje, rekonstrukcije in adaptacije</v>
          </cell>
          <cell r="D590">
            <v>25981418.176729999</v>
          </cell>
          <cell r="E590">
            <v>30805535</v>
          </cell>
          <cell r="F590">
            <v>-4824116.8232700005</v>
          </cell>
          <cell r="G590">
            <v>117.94360549086109</v>
          </cell>
          <cell r="H590">
            <v>8.3045045829762074</v>
          </cell>
          <cell r="I590">
            <v>0</v>
          </cell>
          <cell r="J590">
            <v>1486826.8961700001</v>
          </cell>
          <cell r="K590">
            <v>890069.16993000009</v>
          </cell>
          <cell r="L590">
            <v>2376896.0661000004</v>
          </cell>
          <cell r="N590">
            <v>972861.04663</v>
          </cell>
          <cell r="O590">
            <v>1568083.46673</v>
          </cell>
          <cell r="P590">
            <v>2278547.21667</v>
          </cell>
          <cell r="Q590">
            <v>7196387.7961300006</v>
          </cell>
          <cell r="R590">
            <v>2269460.0525000002</v>
          </cell>
          <cell r="S590">
            <v>2195047.62849</v>
          </cell>
          <cell r="T590">
            <v>2136928.9096500003</v>
          </cell>
          <cell r="U590">
            <v>1666864.0261900001</v>
          </cell>
          <cell r="V590">
            <v>1865000</v>
          </cell>
          <cell r="W590">
            <v>3500000</v>
          </cell>
          <cell r="X590">
            <v>5400000</v>
          </cell>
          <cell r="Y590">
            <v>26229688.41296</v>
          </cell>
          <cell r="Z590" t="str">
            <v xml:space="preserve"> </v>
          </cell>
          <cell r="AA590">
            <v>100.95556845489044</v>
          </cell>
          <cell r="AB590">
            <v>-6.3491943832185171</v>
          </cell>
        </row>
        <row r="591">
          <cell r="A591">
            <v>4205</v>
          </cell>
          <cell r="C591" t="str">
            <v>Investicijsko vzdrževanje in obnove</v>
          </cell>
          <cell r="D591">
            <v>8200299.6143699996</v>
          </cell>
          <cell r="E591">
            <v>11107184</v>
          </cell>
          <cell r="F591">
            <v>-2906884.3856300004</v>
          </cell>
          <cell r="G591">
            <v>77.019179763932328</v>
          </cell>
          <cell r="H591">
            <v>-29.275317021182431</v>
          </cell>
          <cell r="I591">
            <v>0</v>
          </cell>
          <cell r="J591">
            <v>363351.78503999999</v>
          </cell>
          <cell r="K591">
            <v>340004.61284999992</v>
          </cell>
          <cell r="L591">
            <v>703356.39788999991</v>
          </cell>
          <cell r="N591">
            <v>197260.22814999998</v>
          </cell>
          <cell r="O591">
            <v>345457.86244000006</v>
          </cell>
          <cell r="P591">
            <v>457281.43325999996</v>
          </cell>
          <cell r="Q591">
            <v>1703355.9217399997</v>
          </cell>
          <cell r="R591">
            <v>483814.43345000001</v>
          </cell>
          <cell r="S591">
            <v>444214.93690000009</v>
          </cell>
          <cell r="T591">
            <v>499665.96001000004</v>
          </cell>
          <cell r="U591">
            <v>623915.75484000007</v>
          </cell>
          <cell r="V591">
            <v>400000</v>
          </cell>
          <cell r="W591">
            <v>1500000</v>
          </cell>
          <cell r="X591">
            <v>2000000</v>
          </cell>
          <cell r="Y591">
            <v>7654967.0069399998</v>
          </cell>
          <cell r="Z591" t="str">
            <v xml:space="preserve"> </v>
          </cell>
          <cell r="AA591">
            <v>93.349845334012272</v>
          </cell>
          <cell r="AB591">
            <v>-13.404596165109211</v>
          </cell>
        </row>
        <row r="592">
          <cell r="A592">
            <v>4206</v>
          </cell>
          <cell r="C592" t="str">
            <v>Nakup zemljišč in naravnih bogastev</v>
          </cell>
          <cell r="D592">
            <v>951401.21924000001</v>
          </cell>
          <cell r="E592">
            <v>1261269</v>
          </cell>
          <cell r="F592">
            <v>-309867.78075999999</v>
          </cell>
          <cell r="G592">
            <v>68.978069921888689</v>
          </cell>
          <cell r="H592">
            <v>-36.659256270074671</v>
          </cell>
          <cell r="I592">
            <v>0</v>
          </cell>
          <cell r="J592">
            <v>0</v>
          </cell>
          <cell r="K592">
            <v>104425.99782000002</v>
          </cell>
          <cell r="L592">
            <v>104425.99782000002</v>
          </cell>
          <cell r="N592">
            <v>55129.784319999999</v>
          </cell>
          <cell r="O592">
            <v>31665.195399999997</v>
          </cell>
          <cell r="P592">
            <v>70553.613259999984</v>
          </cell>
          <cell r="Q592">
            <v>261774.59080000001</v>
          </cell>
          <cell r="R592">
            <v>40927.518230000001</v>
          </cell>
          <cell r="S592">
            <v>39048.524389999999</v>
          </cell>
          <cell r="T592">
            <v>22461.12873</v>
          </cell>
          <cell r="U592">
            <v>131169.75577000002</v>
          </cell>
          <cell r="V592">
            <v>145000</v>
          </cell>
          <cell r="W592">
            <v>250000</v>
          </cell>
          <cell r="X592">
            <v>300000</v>
          </cell>
          <cell r="Y592">
            <v>1190381.51792</v>
          </cell>
          <cell r="Z592" t="str">
            <v xml:space="preserve"> </v>
          </cell>
          <cell r="AA592">
            <v>125.11877153898358</v>
          </cell>
          <cell r="AB592">
            <v>16.065650778277913</v>
          </cell>
        </row>
        <row r="593">
          <cell r="A593">
            <v>4207</v>
          </cell>
          <cell r="C593" t="str">
            <v>Nakup nematerialnega premoženja</v>
          </cell>
          <cell r="D593">
            <v>226896.35337999999</v>
          </cell>
          <cell r="E593">
            <v>70464</v>
          </cell>
          <cell r="F593">
            <v>156432.35337999999</v>
          </cell>
          <cell r="G593">
            <v>191.24574857935062</v>
          </cell>
          <cell r="H593">
            <v>75.615930743205354</v>
          </cell>
          <cell r="I593">
            <v>0</v>
          </cell>
          <cell r="J593">
            <v>4884.3301499999998</v>
          </cell>
          <cell r="K593">
            <v>5016.2375400000001</v>
          </cell>
          <cell r="L593">
            <v>9900.5676899999999</v>
          </cell>
          <cell r="N593">
            <v>71404.902700000006</v>
          </cell>
          <cell r="O593">
            <v>55515.844190000003</v>
          </cell>
          <cell r="P593">
            <v>10776.51662</v>
          </cell>
          <cell r="Q593">
            <v>147597.83120000002</v>
          </cell>
          <cell r="R593">
            <v>5656.9468100000004</v>
          </cell>
          <cell r="S593">
            <v>5656.9468100000004</v>
          </cell>
          <cell r="T593">
            <v>5656.9468100000004</v>
          </cell>
          <cell r="U593">
            <v>10867.607460000001</v>
          </cell>
          <cell r="V593">
            <v>31500</v>
          </cell>
          <cell r="W593">
            <v>10000</v>
          </cell>
          <cell r="X593">
            <v>0</v>
          </cell>
          <cell r="Y593">
            <v>216936.27909</v>
          </cell>
          <cell r="Z593" t="str">
            <v xml:space="preserve"> </v>
          </cell>
          <cell r="AA593">
            <v>95.610297767404333</v>
          </cell>
          <cell r="AB593">
            <v>-11.307701514467212</v>
          </cell>
        </row>
        <row r="594">
          <cell r="A594">
            <v>4208</v>
          </cell>
          <cell r="C594" t="str">
            <v>Študije izvedljivosti projektov in projektna dokument.</v>
          </cell>
          <cell r="D594">
            <v>5210969.6374399997</v>
          </cell>
          <cell r="E594">
            <v>6344825</v>
          </cell>
          <cell r="F594">
            <v>-1133855.3625600003</v>
          </cell>
          <cell r="G594">
            <v>121.18192152539305</v>
          </cell>
          <cell r="H594">
            <v>11.278164853437133</v>
          </cell>
          <cell r="I594">
            <v>125059.86600000001</v>
          </cell>
          <cell r="J594">
            <v>94463.128349999984</v>
          </cell>
          <cell r="K594">
            <v>151862.41580000002</v>
          </cell>
          <cell r="L594">
            <v>371385.41015000001</v>
          </cell>
          <cell r="N594">
            <v>204391.33901999998</v>
          </cell>
          <cell r="O594">
            <v>207532.26307999992</v>
          </cell>
          <cell r="P594">
            <v>348757.88344999996</v>
          </cell>
          <cell r="Q594">
            <v>1132066.8956999998</v>
          </cell>
          <cell r="R594">
            <v>425233.52328999998</v>
          </cell>
          <cell r="S594">
            <v>360879.72877999983</v>
          </cell>
          <cell r="T594">
            <v>370117.88431999995</v>
          </cell>
          <cell r="U594">
            <v>382344.60534999997</v>
          </cell>
          <cell r="V594">
            <v>707500</v>
          </cell>
          <cell r="W594">
            <v>500000</v>
          </cell>
          <cell r="X594">
            <v>1750000</v>
          </cell>
          <cell r="Y594">
            <v>5628142.6374399997</v>
          </cell>
          <cell r="Z594" t="str">
            <v xml:space="preserve"> </v>
          </cell>
          <cell r="AA594">
            <v>108.00566936722635</v>
          </cell>
          <cell r="AB594">
            <v>0.19078791022852215</v>
          </cell>
        </row>
        <row r="595">
          <cell r="A595">
            <v>4209</v>
          </cell>
          <cell r="C595" t="str">
            <v>Nakup blagovnih rezerv in intervencijskih zalog</v>
          </cell>
          <cell r="D595">
            <v>15500</v>
          </cell>
          <cell r="E595">
            <v>22003</v>
          </cell>
          <cell r="F595">
            <v>-6503</v>
          </cell>
          <cell r="G595" t="str">
            <v>…</v>
          </cell>
          <cell r="H595" t="str">
            <v>…</v>
          </cell>
          <cell r="I595">
            <v>0</v>
          </cell>
          <cell r="J595">
            <v>0</v>
          </cell>
          <cell r="K595">
            <v>0</v>
          </cell>
          <cell r="L595">
            <v>0</v>
          </cell>
          <cell r="N595">
            <v>0</v>
          </cell>
          <cell r="O595">
            <v>0</v>
          </cell>
          <cell r="P595">
            <v>0</v>
          </cell>
          <cell r="Q595">
            <v>0</v>
          </cell>
          <cell r="R595">
            <v>0</v>
          </cell>
          <cell r="S595">
            <v>0</v>
          </cell>
          <cell r="T595">
            <v>0</v>
          </cell>
          <cell r="U595">
            <v>0</v>
          </cell>
          <cell r="V595">
            <v>0</v>
          </cell>
          <cell r="W595">
            <v>0</v>
          </cell>
          <cell r="X595">
            <v>0</v>
          </cell>
          <cell r="Y595">
            <v>0</v>
          </cell>
          <cell r="Z595" t="str">
            <v xml:space="preserve"> </v>
          </cell>
          <cell r="AA595" t="str">
            <v>…</v>
          </cell>
          <cell r="AB595" t="str">
            <v>…</v>
          </cell>
        </row>
        <row r="596">
          <cell r="Q596" t="str">
            <v xml:space="preserve"> </v>
          </cell>
        </row>
        <row r="597">
          <cell r="A597">
            <v>43</v>
          </cell>
          <cell r="C597" t="str">
            <v>INVESTICIJSKI TRANSFERI</v>
          </cell>
          <cell r="D597">
            <v>49667569.949589998</v>
          </cell>
          <cell r="E597">
            <v>52978238</v>
          </cell>
          <cell r="F597">
            <v>-3310668.0504100025</v>
          </cell>
          <cell r="G597">
            <v>93.194918963865092</v>
          </cell>
          <cell r="H597">
            <v>-14.421562016652814</v>
          </cell>
          <cell r="I597">
            <v>14500</v>
          </cell>
          <cell r="J597">
            <v>4845716.7296099989</v>
          </cell>
          <cell r="K597">
            <v>3974257.1212199996</v>
          </cell>
          <cell r="L597">
            <v>8834473.850829998</v>
          </cell>
          <cell r="N597">
            <v>6201264.2926700013</v>
          </cell>
          <cell r="O597">
            <v>3502565.47645</v>
          </cell>
          <cell r="P597">
            <v>3998554.6566499998</v>
          </cell>
          <cell r="Q597">
            <v>22536858.2766</v>
          </cell>
          <cell r="R597">
            <v>4366704.2624699995</v>
          </cell>
          <cell r="S597">
            <v>3164990.3735400001</v>
          </cell>
          <cell r="T597">
            <v>2861024.32583</v>
          </cell>
          <cell r="U597">
            <v>3774225.9968999997</v>
          </cell>
          <cell r="V597">
            <v>4958415</v>
          </cell>
          <cell r="W597">
            <v>2250000</v>
          </cell>
          <cell r="X597">
            <v>5780000</v>
          </cell>
          <cell r="Y597">
            <v>49692218.235339999</v>
          </cell>
          <cell r="Z597">
            <v>0</v>
          </cell>
          <cell r="AA597">
            <v>100.0496265184204</v>
          </cell>
          <cell r="AB597">
            <v>-7.1895857899625213</v>
          </cell>
        </row>
        <row r="598">
          <cell r="C598" t="str">
            <v xml:space="preserve">                                 - dinamizirani sprejeti proračun</v>
          </cell>
          <cell r="D598">
            <v>6110110</v>
          </cell>
          <cell r="I598">
            <v>14500</v>
          </cell>
          <cell r="J598">
            <v>14500</v>
          </cell>
          <cell r="K598">
            <v>14500</v>
          </cell>
          <cell r="N598">
            <v>14500</v>
          </cell>
          <cell r="O598">
            <v>14500</v>
          </cell>
          <cell r="P598">
            <v>14500</v>
          </cell>
          <cell r="Q598">
            <v>87000</v>
          </cell>
          <cell r="R598">
            <v>14500</v>
          </cell>
          <cell r="S598">
            <v>14500</v>
          </cell>
          <cell r="T598">
            <v>14500</v>
          </cell>
          <cell r="U598">
            <v>14500</v>
          </cell>
          <cell r="V598">
            <v>4676350</v>
          </cell>
          <cell r="W598">
            <v>2751962</v>
          </cell>
          <cell r="X598">
            <v>3198648</v>
          </cell>
          <cell r="Y598">
            <v>10771960</v>
          </cell>
        </row>
        <row r="599">
          <cell r="C599" t="str">
            <v xml:space="preserve"> </v>
          </cell>
          <cell r="Q599" t="str">
            <v xml:space="preserve"> </v>
          </cell>
        </row>
        <row r="600">
          <cell r="A600">
            <v>430</v>
          </cell>
          <cell r="C600" t="str">
            <v>INVESTICIJSKI TRANSFERI</v>
          </cell>
          <cell r="D600">
            <v>49667569.949589998</v>
          </cell>
          <cell r="E600">
            <v>52978238</v>
          </cell>
          <cell r="F600">
            <v>-3310668.0504100025</v>
          </cell>
          <cell r="G600">
            <v>93.194918963865092</v>
          </cell>
          <cell r="H600">
            <v>-14.421562016652814</v>
          </cell>
          <cell r="I600">
            <v>14500</v>
          </cell>
          <cell r="J600">
            <v>4845716.7296099989</v>
          </cell>
          <cell r="K600">
            <v>3974257.1212199996</v>
          </cell>
          <cell r="L600">
            <v>8834473.850829998</v>
          </cell>
          <cell r="N600">
            <v>6201264.2926700013</v>
          </cell>
          <cell r="O600">
            <v>3502565.47645</v>
          </cell>
          <cell r="P600">
            <v>3998554.6566499998</v>
          </cell>
          <cell r="Q600">
            <v>22536858.2766</v>
          </cell>
          <cell r="R600">
            <v>4366704.2624699995</v>
          </cell>
          <cell r="S600">
            <v>3164990.3735400001</v>
          </cell>
          <cell r="T600">
            <v>2861024.32583</v>
          </cell>
          <cell r="U600">
            <v>3774225.9968999997</v>
          </cell>
          <cell r="V600">
            <v>4958415</v>
          </cell>
          <cell r="W600">
            <v>2250000</v>
          </cell>
          <cell r="X600">
            <v>5780000</v>
          </cell>
          <cell r="Y600">
            <v>49692218.235339999</v>
          </cell>
          <cell r="Z600">
            <v>0</v>
          </cell>
          <cell r="AA600">
            <v>100.0496265184204</v>
          </cell>
          <cell r="AB600">
            <v>-7.1895857899625213</v>
          </cell>
        </row>
        <row r="601">
          <cell r="Q601" t="str">
            <v xml:space="preserve"> </v>
          </cell>
        </row>
        <row r="602">
          <cell r="A602">
            <v>4300</v>
          </cell>
          <cell r="C602" t="str">
            <v>Investicijski transferi drugim ravnem države</v>
          </cell>
          <cell r="D602">
            <v>9546907.7047000006</v>
          </cell>
          <cell r="E602">
            <v>9647307</v>
          </cell>
          <cell r="F602">
            <v>-100399.29529999942</v>
          </cell>
          <cell r="G602">
            <v>107.98745256599747</v>
          </cell>
          <cell r="H602">
            <v>-0.83796825895548466</v>
          </cell>
          <cell r="I602">
            <v>14500</v>
          </cell>
          <cell r="J602">
            <v>163526.42778</v>
          </cell>
          <cell r="K602">
            <v>824020.7858999999</v>
          </cell>
          <cell r="L602">
            <v>1002047.2136799999</v>
          </cell>
          <cell r="N602">
            <v>2879200.5133800004</v>
          </cell>
          <cell r="O602">
            <v>390114.65560999996</v>
          </cell>
          <cell r="P602">
            <v>475600.63276000001</v>
          </cell>
          <cell r="Q602">
            <v>4746963.0154300006</v>
          </cell>
          <cell r="R602">
            <v>838136.63107999985</v>
          </cell>
          <cell r="S602">
            <v>263574.70737999998</v>
          </cell>
          <cell r="T602">
            <v>941280.86815999995</v>
          </cell>
          <cell r="U602">
            <v>554476.87361000001</v>
          </cell>
          <cell r="V602">
            <v>604450</v>
          </cell>
          <cell r="W602">
            <v>1000000</v>
          </cell>
          <cell r="X602">
            <v>1000000</v>
          </cell>
          <cell r="Y602">
            <v>9948882.095660001</v>
          </cell>
          <cell r="Z602" t="str">
            <v xml:space="preserve"> </v>
          </cell>
          <cell r="AA602">
            <v>104.2105192947671</v>
          </cell>
          <cell r="AB602">
            <v>-3.3297594668208745</v>
          </cell>
        </row>
        <row r="603">
          <cell r="A603">
            <v>4301</v>
          </cell>
          <cell r="C603" t="str">
            <v>Kapitalski transferi javnim skladom in agencijam</v>
          </cell>
          <cell r="D603">
            <v>267667.489</v>
          </cell>
          <cell r="E603">
            <v>220972</v>
          </cell>
          <cell r="F603">
            <v>46695.489000000001</v>
          </cell>
          <cell r="G603">
            <v>12.370192265291898</v>
          </cell>
          <cell r="H603">
            <v>-88.64077845244087</v>
          </cell>
          <cell r="I603">
            <v>0</v>
          </cell>
          <cell r="J603">
            <v>0</v>
          </cell>
          <cell r="K603">
            <v>0</v>
          </cell>
          <cell r="L603">
            <v>0</v>
          </cell>
          <cell r="N603">
            <v>200000</v>
          </cell>
          <cell r="O603">
            <v>0</v>
          </cell>
          <cell r="P603">
            <v>0</v>
          </cell>
          <cell r="Q603">
            <v>200000</v>
          </cell>
          <cell r="R603">
            <v>0</v>
          </cell>
          <cell r="S603">
            <v>0</v>
          </cell>
          <cell r="T603">
            <v>0</v>
          </cell>
          <cell r="U603">
            <v>36667.489000000001</v>
          </cell>
          <cell r="V603">
            <v>26000</v>
          </cell>
          <cell r="W603">
            <v>0</v>
          </cell>
          <cell r="X603">
            <v>0</v>
          </cell>
          <cell r="Y603">
            <v>262667.489</v>
          </cell>
          <cell r="Z603" t="str">
            <v xml:space="preserve"> </v>
          </cell>
          <cell r="AA603">
            <v>98.132010720211156</v>
          </cell>
          <cell r="AB603">
            <v>-8.9684501667800021</v>
          </cell>
        </row>
        <row r="604">
          <cell r="A604">
            <v>4302</v>
          </cell>
          <cell r="C604" t="str">
            <v xml:space="preserve">Investicijski transferi neprofitnim organizacijam </v>
          </cell>
          <cell r="D604">
            <v>1090601.2080899999</v>
          </cell>
          <cell r="E604">
            <v>1224852</v>
          </cell>
          <cell r="F604">
            <v>-134250.79191000015</v>
          </cell>
          <cell r="G604">
            <v>94.614635869948188</v>
          </cell>
          <cell r="H604">
            <v>-13.117873397660077</v>
          </cell>
          <cell r="I604">
            <v>0</v>
          </cell>
          <cell r="J604">
            <v>0</v>
          </cell>
          <cell r="K604">
            <v>11314.406000000001</v>
          </cell>
          <cell r="L604">
            <v>11314.406000000001</v>
          </cell>
          <cell r="N604">
            <v>118181.139</v>
          </cell>
          <cell r="O604">
            <v>35576.74</v>
          </cell>
          <cell r="P604">
            <v>47460.272499999999</v>
          </cell>
          <cell r="Q604">
            <v>212532.5575</v>
          </cell>
          <cell r="R604">
            <v>140978.11016999997</v>
          </cell>
          <cell r="S604">
            <v>67316.858390000009</v>
          </cell>
          <cell r="T604">
            <v>74325.931880000004</v>
          </cell>
          <cell r="U604">
            <v>106500.43088</v>
          </cell>
          <cell r="V604">
            <v>159500</v>
          </cell>
          <cell r="W604">
            <v>130000</v>
          </cell>
          <cell r="X604">
            <v>140000</v>
          </cell>
          <cell r="Y604">
            <v>1031153.88882</v>
          </cell>
          <cell r="Z604" t="str">
            <v xml:space="preserve"> </v>
          </cell>
          <cell r="AA604">
            <v>94.549124021775881</v>
          </cell>
          <cell r="AB604">
            <v>-12.29209274417822</v>
          </cell>
        </row>
        <row r="605">
          <cell r="A605">
            <v>4303</v>
          </cell>
          <cell r="C605" t="str">
            <v>Investicijski transferi javnim podjetjem (vključno DARS)</v>
          </cell>
          <cell r="D605">
            <v>27793063.913000003</v>
          </cell>
          <cell r="E605">
            <v>29984569</v>
          </cell>
          <cell r="F605">
            <v>-2191505.0869999975</v>
          </cell>
          <cell r="G605">
            <v>83.208984432982959</v>
          </cell>
          <cell r="H605">
            <v>-23.591382522513356</v>
          </cell>
          <cell r="I605">
            <v>0</v>
          </cell>
          <cell r="J605">
            <v>4613400</v>
          </cell>
          <cell r="K605">
            <v>2630100</v>
          </cell>
          <cell r="L605">
            <v>7243500</v>
          </cell>
          <cell r="N605">
            <v>2679600</v>
          </cell>
          <cell r="O605">
            <v>2748900</v>
          </cell>
          <cell r="P605">
            <v>3042600</v>
          </cell>
          <cell r="Q605">
            <v>15714600</v>
          </cell>
          <cell r="R605">
            <v>2315000</v>
          </cell>
          <cell r="S605">
            <v>2315000</v>
          </cell>
          <cell r="T605">
            <v>1115000</v>
          </cell>
          <cell r="U605">
            <v>2339991.44</v>
          </cell>
          <cell r="V605">
            <v>2336815</v>
          </cell>
          <cell r="W605">
            <v>0</v>
          </cell>
          <cell r="X605">
            <v>2340000</v>
          </cell>
          <cell r="Y605">
            <v>28476406.440000001</v>
          </cell>
          <cell r="Z605" t="str">
            <v xml:space="preserve"> </v>
          </cell>
          <cell r="AA605">
            <v>102.45868008341597</v>
          </cell>
          <cell r="AB605">
            <v>-4.9548422231762856</v>
          </cell>
        </row>
        <row r="606">
          <cell r="A606">
            <v>4304</v>
          </cell>
          <cell r="C606" t="str">
            <v>Kapitalski transferi finančnim institucijam</v>
          </cell>
          <cell r="D606">
            <v>0</v>
          </cell>
          <cell r="E606">
            <v>0</v>
          </cell>
          <cell r="F606">
            <v>0</v>
          </cell>
          <cell r="G606" t="str">
            <v>…</v>
          </cell>
          <cell r="H606" t="str">
            <v>…</v>
          </cell>
          <cell r="I606">
            <v>0</v>
          </cell>
          <cell r="J606">
            <v>0</v>
          </cell>
          <cell r="K606">
            <v>0</v>
          </cell>
          <cell r="L606">
            <v>0</v>
          </cell>
          <cell r="N606">
            <v>0</v>
          </cell>
          <cell r="O606">
            <v>0</v>
          </cell>
          <cell r="P606">
            <v>0</v>
          </cell>
          <cell r="Q606">
            <v>0</v>
          </cell>
          <cell r="R606">
            <v>0</v>
          </cell>
          <cell r="S606">
            <v>0</v>
          </cell>
          <cell r="T606">
            <v>0</v>
          </cell>
          <cell r="U606">
            <v>0</v>
          </cell>
          <cell r="V606">
            <v>0</v>
          </cell>
          <cell r="W606">
            <v>0</v>
          </cell>
          <cell r="X606">
            <v>0</v>
          </cell>
          <cell r="Y606">
            <v>0</v>
          </cell>
          <cell r="Z606" t="str">
            <v xml:space="preserve"> </v>
          </cell>
          <cell r="AA606" t="e">
            <v>#DIV/0!</v>
          </cell>
          <cell r="AB606" t="e">
            <v>#DIV/0!</v>
          </cell>
        </row>
        <row r="607">
          <cell r="A607">
            <v>4305</v>
          </cell>
          <cell r="C607" t="str">
            <v>Investicijski transferi privatnim podjetjem in zasebnikom</v>
          </cell>
          <cell r="D607">
            <v>4678775.1238299999</v>
          </cell>
          <cell r="E607">
            <v>4635256</v>
          </cell>
          <cell r="F607">
            <v>43519.123829999939</v>
          </cell>
          <cell r="G607">
            <v>142.6837907603134</v>
          </cell>
          <cell r="H607">
            <v>31.022764701848843</v>
          </cell>
          <cell r="I607">
            <v>0</v>
          </cell>
          <cell r="J607">
            <v>54.338999999999999</v>
          </cell>
          <cell r="K607">
            <v>195085.45575999998</v>
          </cell>
          <cell r="L607">
            <v>195139.79475999999</v>
          </cell>
          <cell r="N607">
            <v>8555.491</v>
          </cell>
          <cell r="O607">
            <v>34436.197</v>
          </cell>
          <cell r="P607">
            <v>17502.417000000001</v>
          </cell>
          <cell r="Q607">
            <v>255633.89976</v>
          </cell>
          <cell r="R607">
            <v>17478.293099999999</v>
          </cell>
          <cell r="S607">
            <v>59760.534</v>
          </cell>
          <cell r="T607">
            <v>140943.40934000001</v>
          </cell>
          <cell r="U607">
            <v>123491.84183999999</v>
          </cell>
          <cell r="V607">
            <v>1392150</v>
          </cell>
          <cell r="W607">
            <v>500000</v>
          </cell>
          <cell r="X607">
            <v>1500000</v>
          </cell>
          <cell r="Y607">
            <v>3989457.97804</v>
          </cell>
          <cell r="Z607" t="str">
            <v xml:space="preserve"> </v>
          </cell>
          <cell r="AA607">
            <v>85.267145191929387</v>
          </cell>
          <cell r="AB607">
            <v>-20.9024627162065</v>
          </cell>
        </row>
        <row r="608">
          <cell r="A608">
            <v>4306</v>
          </cell>
          <cell r="C608" t="str">
            <v xml:space="preserve">Investicijski transferi posameznikom </v>
          </cell>
          <cell r="D608">
            <v>718050.78759999981</v>
          </cell>
          <cell r="E608">
            <v>894473</v>
          </cell>
          <cell r="F608">
            <v>-176422.21240000019</v>
          </cell>
          <cell r="G608">
            <v>410.04951473774594</v>
          </cell>
          <cell r="H608">
            <v>276.53766275275109</v>
          </cell>
          <cell r="I608">
            <v>0</v>
          </cell>
          <cell r="J608">
            <v>0</v>
          </cell>
          <cell r="K608">
            <v>0</v>
          </cell>
          <cell r="L608">
            <v>0</v>
          </cell>
          <cell r="N608">
            <v>0</v>
          </cell>
          <cell r="O608">
            <v>0</v>
          </cell>
          <cell r="P608">
            <v>1000</v>
          </cell>
          <cell r="Q608">
            <v>1000</v>
          </cell>
          <cell r="R608">
            <v>607076.75099999993</v>
          </cell>
          <cell r="S608">
            <v>5131.8013699999992</v>
          </cell>
          <cell r="T608">
            <v>11779.59518</v>
          </cell>
          <cell r="U608">
            <v>8456.3416500000003</v>
          </cell>
          <cell r="V608">
            <v>9500</v>
          </cell>
          <cell r="W608">
            <v>20000</v>
          </cell>
          <cell r="X608">
            <v>150000</v>
          </cell>
          <cell r="Y608">
            <v>812944.48919999984</v>
          </cell>
          <cell r="Z608" t="str">
            <v xml:space="preserve"> </v>
          </cell>
          <cell r="AA608">
            <v>113.21545818745929</v>
          </cell>
          <cell r="AB608">
            <v>5.0236161293685484</v>
          </cell>
        </row>
        <row r="609">
          <cell r="A609">
            <v>4307</v>
          </cell>
          <cell r="C609" t="str">
            <v>Investicijski transferi javnim zavodom in javn.gosp.službam</v>
          </cell>
          <cell r="D609">
            <v>5437806.601809999</v>
          </cell>
          <cell r="E609">
            <v>6370709</v>
          </cell>
          <cell r="F609">
            <v>-932902.39819000103</v>
          </cell>
          <cell r="G609">
            <v>127.03931546227483</v>
          </cell>
          <cell r="H609">
            <v>16.656855337258776</v>
          </cell>
          <cell r="I609">
            <v>0</v>
          </cell>
          <cell r="J609">
            <v>68735.962830000004</v>
          </cell>
          <cell r="K609">
            <v>313736.47356000001</v>
          </cell>
          <cell r="L609">
            <v>382472.43639000005</v>
          </cell>
          <cell r="N609">
            <v>315727.14928999997</v>
          </cell>
          <cell r="O609">
            <v>293537.88384000002</v>
          </cell>
          <cell r="P609">
            <v>414391.33438999997</v>
          </cell>
          <cell r="Q609">
            <v>1406128.80391</v>
          </cell>
          <cell r="R609">
            <v>448034.47712</v>
          </cell>
          <cell r="S609">
            <v>448229.35083999997</v>
          </cell>
          <cell r="T609">
            <v>577694.52127000003</v>
          </cell>
          <cell r="U609">
            <v>604641.57992000005</v>
          </cell>
          <cell r="V609">
            <v>430000</v>
          </cell>
          <cell r="W609">
            <v>600000</v>
          </cell>
          <cell r="X609">
            <v>650000</v>
          </cell>
          <cell r="Y609">
            <v>5164728.7330599995</v>
          </cell>
          <cell r="Z609" t="str">
            <v xml:space="preserve"> </v>
          </cell>
          <cell r="AA609">
            <v>94.978161439961767</v>
          </cell>
          <cell r="AB609">
            <v>-11.894098849757171</v>
          </cell>
        </row>
        <row r="610">
          <cell r="A610">
            <v>4308</v>
          </cell>
          <cell r="C610" t="str">
            <v>Investicijski transferi v tujino</v>
          </cell>
          <cell r="D610">
            <v>134697.12156</v>
          </cell>
          <cell r="E610">
            <v>100</v>
          </cell>
          <cell r="F610">
            <v>134597.12156</v>
          </cell>
          <cell r="G610" t="str">
            <v>…</v>
          </cell>
          <cell r="H610" t="str">
            <v>…</v>
          </cell>
          <cell r="I610">
            <v>0</v>
          </cell>
          <cell r="J610">
            <v>0</v>
          </cell>
          <cell r="K610">
            <v>0</v>
          </cell>
          <cell r="L610">
            <v>0</v>
          </cell>
          <cell r="N610">
            <v>0</v>
          </cell>
          <cell r="O610">
            <v>0</v>
          </cell>
          <cell r="P610">
            <v>0</v>
          </cell>
          <cell r="Q610">
            <v>0</v>
          </cell>
          <cell r="R610">
            <v>0</v>
          </cell>
          <cell r="S610">
            <v>5977.1215599999996</v>
          </cell>
          <cell r="T610">
            <v>0</v>
          </cell>
          <cell r="U610">
            <v>0</v>
          </cell>
          <cell r="V610">
            <v>0</v>
          </cell>
          <cell r="W610">
            <v>0</v>
          </cell>
          <cell r="X610">
            <v>0</v>
          </cell>
          <cell r="Y610">
            <v>5977.1215599999996</v>
          </cell>
          <cell r="Z610" t="str">
            <v xml:space="preserve"> </v>
          </cell>
          <cell r="AA610">
            <v>4.4374530730692179</v>
          </cell>
          <cell r="AB610">
            <v>-95.883624236484962</v>
          </cell>
        </row>
        <row r="611">
          <cell r="E611" t="str">
            <v xml:space="preserve"> </v>
          </cell>
          <cell r="F611" t="str">
            <v xml:space="preserve"> </v>
          </cell>
          <cell r="Z611" t="str">
            <v xml:space="preserve"> </v>
          </cell>
        </row>
        <row r="612">
          <cell r="A612" t="str">
            <v xml:space="preserve"> </v>
          </cell>
          <cell r="I612" t="str">
            <v xml:space="preserve"> </v>
          </cell>
          <cell r="J612" t="str">
            <v xml:space="preserve"> </v>
          </cell>
          <cell r="K612" t="str">
            <v xml:space="preserve"> </v>
          </cell>
          <cell r="N612" t="str">
            <v xml:space="preserve"> </v>
          </cell>
          <cell r="O612" t="str">
            <v xml:space="preserve"> </v>
          </cell>
          <cell r="P612" t="str">
            <v xml:space="preserve"> </v>
          </cell>
          <cell r="Q612" t="str">
            <v xml:space="preserve"> </v>
          </cell>
          <cell r="R612" t="str">
            <v xml:space="preserve"> </v>
          </cell>
        </row>
        <row r="613">
          <cell r="A613" t="str">
            <v xml:space="preserve"> </v>
          </cell>
          <cell r="B613" t="str">
            <v>III.</v>
          </cell>
          <cell r="C613" t="str">
            <v>PRORAČUNSKI PRESEŽEK</v>
          </cell>
          <cell r="D613">
            <v>-38598926.246579885</v>
          </cell>
          <cell r="E613">
            <v>-38393134.630328059</v>
          </cell>
          <cell r="F613">
            <v>-205791.61625182629</v>
          </cell>
          <cell r="G613" t="str">
            <v>…</v>
          </cell>
          <cell r="H613" t="str">
            <v>…</v>
          </cell>
          <cell r="I613">
            <v>-31962839.383703858</v>
          </cell>
          <cell r="J613">
            <v>-12622501.18694111</v>
          </cell>
          <cell r="K613">
            <v>4538510.4259258509</v>
          </cell>
          <cell r="L613">
            <v>-40046830.144719124</v>
          </cell>
          <cell r="N613">
            <v>18657123.475384489</v>
          </cell>
          <cell r="O613">
            <v>13457859.586742729</v>
          </cell>
          <cell r="P613">
            <v>-30796151.769871831</v>
          </cell>
          <cell r="Q613">
            <v>-38727998.852463782</v>
          </cell>
          <cell r="R613">
            <v>34842465.294680536</v>
          </cell>
          <cell r="S613">
            <v>8451092.0722460151</v>
          </cell>
          <cell r="T613">
            <v>-21512261.605926618</v>
          </cell>
          <cell r="U613">
            <v>27961410.612970203</v>
          </cell>
          <cell r="V613">
            <v>31207014.699798822</v>
          </cell>
          <cell r="W613">
            <v>20302559.262124345</v>
          </cell>
          <cell r="X613">
            <v>17787611.889999993</v>
          </cell>
          <cell r="Y613">
            <v>80311893.373429418</v>
          </cell>
          <cell r="Z613" t="e">
            <v>#VALUE!</v>
          </cell>
          <cell r="AA613" t="str">
            <v>…</v>
          </cell>
          <cell r="AB613" t="str">
            <v>…</v>
          </cell>
        </row>
        <row r="614">
          <cell r="C614" t="str">
            <v xml:space="preserve">(PRORAČUNSKI PRIMANJKLJAJ)   </v>
          </cell>
          <cell r="D614" t="str">
            <v xml:space="preserve"> </v>
          </cell>
          <cell r="Y614" t="str">
            <v xml:space="preserve"> </v>
          </cell>
        </row>
        <row r="615">
          <cell r="C615" t="str">
            <v xml:space="preserve">                                 - dinamizirani sprejeti proračun</v>
          </cell>
          <cell r="D615">
            <v>-358224143</v>
          </cell>
          <cell r="I615">
            <v>-36044352</v>
          </cell>
          <cell r="J615">
            <v>-36044352</v>
          </cell>
          <cell r="K615">
            <v>-36044352</v>
          </cell>
          <cell r="N615">
            <v>-36044352</v>
          </cell>
          <cell r="O615">
            <v>-36044352</v>
          </cell>
          <cell r="P615">
            <v>-36044352</v>
          </cell>
          <cell r="Q615">
            <v>-216266112</v>
          </cell>
          <cell r="R615">
            <v>-36044352</v>
          </cell>
          <cell r="S615">
            <v>-36044352</v>
          </cell>
          <cell r="T615">
            <v>-36044352</v>
          </cell>
          <cell r="U615">
            <v>-36044352</v>
          </cell>
          <cell r="V615">
            <v>22641894</v>
          </cell>
          <cell r="W615">
            <v>-15835977</v>
          </cell>
          <cell r="X615">
            <v>54099706</v>
          </cell>
          <cell r="Y615">
            <v>-299537897</v>
          </cell>
        </row>
        <row r="616">
          <cell r="C616" t="str">
            <v>( SKUPAJ PRIHODKI MINUS SKUPAJ ODHODKI)</v>
          </cell>
        </row>
        <row r="618">
          <cell r="A618" t="str">
            <v xml:space="preserve"> </v>
          </cell>
          <cell r="B618" t="str">
            <v>III/1.</v>
          </cell>
          <cell r="C618" t="str">
            <v>PRIMARNI PRESEŽEK (PRIMANJKLJAJ)</v>
          </cell>
          <cell r="D618">
            <v>15639812.944770098</v>
          </cell>
          <cell r="E618">
            <v>18619149.369671941</v>
          </cell>
          <cell r="F618">
            <v>-2979336.4249018431</v>
          </cell>
          <cell r="G618" t="str">
            <v>…</v>
          </cell>
          <cell r="H618" t="str">
            <v>…</v>
          </cell>
          <cell r="I618">
            <v>-32161416.851715855</v>
          </cell>
          <cell r="J618">
            <v>-12737063.792407647</v>
          </cell>
          <cell r="K618">
            <v>4424854.7649824172</v>
          </cell>
          <cell r="L618">
            <v>-40473625.879141092</v>
          </cell>
          <cell r="N618">
            <v>18348756.635179982</v>
          </cell>
          <cell r="O618">
            <v>12978148.164990082</v>
          </cell>
          <cell r="P618">
            <v>-32679215.982900292</v>
          </cell>
          <cell r="Q618">
            <v>-41825937.06187135</v>
          </cell>
          <cell r="R618">
            <v>34558597.409163937</v>
          </cell>
          <cell r="S618">
            <v>8256779.9793972969</v>
          </cell>
          <cell r="T618">
            <v>-21676767.520451881</v>
          </cell>
          <cell r="U618">
            <v>27595532.757972166</v>
          </cell>
          <cell r="V618">
            <v>31055566.715798825</v>
          </cell>
          <cell r="W618">
            <v>17936397.77212435</v>
          </cell>
          <cell r="X618">
            <v>17787611.889999993</v>
          </cell>
          <cell r="Y618">
            <v>73687781.942133188</v>
          </cell>
          <cell r="Z618" t="e">
            <v>#VALUE!</v>
          </cell>
          <cell r="AA618" t="str">
            <v>…</v>
          </cell>
          <cell r="AB618" t="str">
            <v>…</v>
          </cell>
        </row>
        <row r="619">
          <cell r="C619" t="str">
            <v xml:space="preserve"> (I. - 7102)- (II.- 403- 404)</v>
          </cell>
        </row>
        <row r="620">
          <cell r="C620" t="str">
            <v xml:space="preserve">(PRIHODKI BREZ PRIHODKOV OD OBRESTI </v>
          </cell>
        </row>
        <row r="621">
          <cell r="C621" t="str">
            <v>MINUS ODHODKI BREZ PLAČIL OBRESTI )</v>
          </cell>
        </row>
        <row r="623">
          <cell r="A623" t="str">
            <v xml:space="preserve"> </v>
          </cell>
          <cell r="B623" t="str">
            <v>III/2.</v>
          </cell>
          <cell r="C623" t="str">
            <v>TEKOČI PRESEŽEK (PRIMANJKLJAJ)</v>
          </cell>
          <cell r="D623">
            <v>59823864.93701005</v>
          </cell>
          <cell r="E623">
            <v>74217381.369671941</v>
          </cell>
          <cell r="F623">
            <v>-14393516.432661891</v>
          </cell>
          <cell r="G623" t="str">
            <v>…</v>
          </cell>
          <cell r="H623" t="str">
            <v>…</v>
          </cell>
          <cell r="I623">
            <v>-32179659.863919079</v>
          </cell>
          <cell r="J623">
            <v>-5634025.6671505943</v>
          </cell>
          <cell r="K623">
            <v>10739276.656546161</v>
          </cell>
          <cell r="L623">
            <v>-27074408.87452352</v>
          </cell>
          <cell r="N623">
            <v>24190465.244541004</v>
          </cell>
          <cell r="O623">
            <v>19285304.672913387</v>
          </cell>
          <cell r="P623">
            <v>-23693520.496373877</v>
          </cell>
          <cell r="Q623">
            <v>-7292159.4534430504</v>
          </cell>
          <cell r="R623">
            <v>41623890.318749458</v>
          </cell>
          <cell r="S623">
            <v>15007500.338718846</v>
          </cell>
          <cell r="T623">
            <v>-15031737.742262363</v>
          </cell>
          <cell r="U623">
            <v>35472073.13300392</v>
          </cell>
          <cell r="V623">
            <v>40727541.385798827</v>
          </cell>
          <cell r="W623">
            <v>31483271.896124348</v>
          </cell>
          <cell r="X623">
            <v>41077611.889999993</v>
          </cell>
          <cell r="Y623">
            <v>183067991.76669002</v>
          </cell>
          <cell r="Z623" t="e">
            <v>#VALUE!</v>
          </cell>
          <cell r="AA623" t="str">
            <v>…</v>
          </cell>
          <cell r="AB623" t="str">
            <v>…</v>
          </cell>
        </row>
        <row r="624">
          <cell r="C624" t="str">
            <v xml:space="preserve"> (70 + 71) - (40 + 41)</v>
          </cell>
        </row>
        <row r="625">
          <cell r="B625" t="str">
            <v>(TEKOČI PRIHODKI MINUS TEKOČI ODHODKI IN TEKOČI TRANSFERI)</v>
          </cell>
        </row>
        <row r="631">
          <cell r="B631" t="str">
            <v>B.   RAČUN FINANČNIH TERJATEV IN NALOŽB</v>
          </cell>
        </row>
        <row r="633">
          <cell r="A633" t="str">
            <v xml:space="preserve"> </v>
          </cell>
          <cell r="Q633" t="str">
            <v xml:space="preserve"> - V  TISOČIH   TOLARJEV</v>
          </cell>
          <cell r="X633" t="str">
            <v>- V TISOČ TOLARJIH</v>
          </cell>
        </row>
        <row r="634">
          <cell r="A634" t="str">
            <v xml:space="preserve"> </v>
          </cell>
          <cell r="B634" t="str">
            <v xml:space="preserve"> </v>
          </cell>
          <cell r="D634" t="str">
            <v>O C E N A</v>
          </cell>
          <cell r="E634" t="str">
            <v xml:space="preserve"> </v>
          </cell>
          <cell r="F634" t="str">
            <v>RAZLIKA</v>
          </cell>
          <cell r="G634" t="str">
            <v>NOMINALNI</v>
          </cell>
          <cell r="H634" t="str">
            <v>REALNE</v>
          </cell>
          <cell r="I634" t="str">
            <v xml:space="preserve"> </v>
          </cell>
          <cell r="L634" t="str">
            <v xml:space="preserve"> </v>
          </cell>
          <cell r="N634" t="str">
            <v xml:space="preserve"> </v>
          </cell>
          <cell r="O634" t="str">
            <v xml:space="preserve"> </v>
          </cell>
          <cell r="P634" t="str">
            <v xml:space="preserve"> </v>
          </cell>
          <cell r="Q634" t="str">
            <v xml:space="preserve"> </v>
          </cell>
          <cell r="R634" t="str">
            <v xml:space="preserve"> </v>
          </cell>
          <cell r="S634" t="str">
            <v xml:space="preserve"> </v>
          </cell>
          <cell r="T634" t="str">
            <v xml:space="preserve"> </v>
          </cell>
          <cell r="U634" t="str">
            <v xml:space="preserve"> </v>
          </cell>
          <cell r="Y634" t="str">
            <v xml:space="preserve"> </v>
          </cell>
          <cell r="Z634" t="str">
            <v xml:space="preserve"> </v>
          </cell>
          <cell r="AA634" t="str">
            <v>NOMINALNI</v>
          </cell>
          <cell r="AB634" t="str">
            <v>REALNE</v>
          </cell>
        </row>
        <row r="635">
          <cell r="A635" t="str">
            <v xml:space="preserve"> </v>
          </cell>
          <cell r="B635" t="str">
            <v xml:space="preserve"> </v>
          </cell>
          <cell r="C635" t="str">
            <v xml:space="preserve"> </v>
          </cell>
          <cell r="D635" t="str">
            <v>REALIZACIJE</v>
          </cell>
          <cell r="E635" t="str">
            <v>SPREJETI</v>
          </cell>
          <cell r="F635" t="str">
            <v xml:space="preserve">OCENA </v>
          </cell>
          <cell r="G635" t="str">
            <v>INDEKSI</v>
          </cell>
          <cell r="H635" t="str">
            <v>STOPNJE</v>
          </cell>
          <cell r="I635" t="str">
            <v>PROJEKCIJE</v>
          </cell>
          <cell r="J635" t="str">
            <v>PROJEKCIJE</v>
          </cell>
          <cell r="K635" t="str">
            <v>PROJEKCIJE</v>
          </cell>
          <cell r="L635" t="str">
            <v>SKUPAJ</v>
          </cell>
          <cell r="N635" t="str">
            <v>PROJEKCIJE</v>
          </cell>
          <cell r="O635" t="str">
            <v>PROJEKCIJE</v>
          </cell>
          <cell r="P635" t="str">
            <v>PROJEKCIJE</v>
          </cell>
          <cell r="Q635" t="str">
            <v>SKUPAJ</v>
          </cell>
          <cell r="R635" t="str">
            <v>PROJEKCIJE</v>
          </cell>
          <cell r="S635" t="str">
            <v>PROJEKCIJE</v>
          </cell>
          <cell r="T635" t="str">
            <v>PROJEKCIJE</v>
          </cell>
          <cell r="U635" t="str">
            <v>PROJEKCIJE</v>
          </cell>
          <cell r="V635" t="str">
            <v>PROJEKCIJE</v>
          </cell>
          <cell r="W635" t="str">
            <v>PROJEKCIJE</v>
          </cell>
          <cell r="X635" t="str">
            <v>PROJEKCIJE</v>
          </cell>
          <cell r="Y635" t="str">
            <v>PROJEKCIJE</v>
          </cell>
          <cell r="Z635" t="str">
            <v>PREDLOG</v>
          </cell>
          <cell r="AA635" t="str">
            <v>INDEKSI</v>
          </cell>
          <cell r="AB635" t="str">
            <v>STOPNJE</v>
          </cell>
        </row>
        <row r="636">
          <cell r="A636" t="str">
            <v>KONTO</v>
          </cell>
          <cell r="B636" t="str">
            <v xml:space="preserve"> </v>
          </cell>
          <cell r="C636" t="str">
            <v xml:space="preserve"> </v>
          </cell>
          <cell r="D636" t="str">
            <v>JANUAR -</v>
          </cell>
          <cell r="E636" t="str">
            <v>PRORAČUN</v>
          </cell>
          <cell r="F636">
            <v>2000</v>
          </cell>
          <cell r="G636" t="str">
            <v>RASTI</v>
          </cell>
          <cell r="H636" t="str">
            <v>RASTI</v>
          </cell>
          <cell r="I636" t="str">
            <v>JANUAR</v>
          </cell>
          <cell r="J636" t="str">
            <v>FEBRUAR</v>
          </cell>
          <cell r="K636" t="str">
            <v>MAREC</v>
          </cell>
          <cell r="L636" t="str">
            <v>JANUAR -</v>
          </cell>
          <cell r="N636" t="str">
            <v>APRIL</v>
          </cell>
          <cell r="O636" t="str">
            <v>MAJ</v>
          </cell>
          <cell r="P636" t="str">
            <v>JUNIJ</v>
          </cell>
          <cell r="Q636" t="str">
            <v>JANUAR -</v>
          </cell>
          <cell r="R636" t="str">
            <v>JULIJ</v>
          </cell>
          <cell r="S636" t="str">
            <v>AVGUST</v>
          </cell>
          <cell r="T636" t="str">
            <v>SEPTEMBER</v>
          </cell>
          <cell r="U636" t="str">
            <v>OKTOBER</v>
          </cell>
          <cell r="V636" t="str">
            <v>NOVEMBER</v>
          </cell>
          <cell r="W636" t="str">
            <v>DECEMBER</v>
          </cell>
          <cell r="X636" t="str">
            <v>JANUAR</v>
          </cell>
          <cell r="Y636" t="str">
            <v>JANUAR -</v>
          </cell>
          <cell r="Z636" t="str">
            <v>PRORAČUNA</v>
          </cell>
          <cell r="AA636" t="str">
            <v>RASTI</v>
          </cell>
          <cell r="AB636" t="str">
            <v>RASTI</v>
          </cell>
        </row>
        <row r="637">
          <cell r="A637" t="str">
            <v xml:space="preserve"> </v>
          </cell>
          <cell r="B637" t="str">
            <v xml:space="preserve"> </v>
          </cell>
          <cell r="C637" t="str">
            <v xml:space="preserve"> </v>
          </cell>
          <cell r="D637" t="str">
            <v>DECEMBER</v>
          </cell>
          <cell r="E637" t="str">
            <v>ZA LETO</v>
          </cell>
          <cell r="F637" t="str">
            <v>MINUS</v>
          </cell>
          <cell r="G637" t="str">
            <v>I.XII.2000/</v>
          </cell>
          <cell r="H637" t="str">
            <v>I.XII.2000/</v>
          </cell>
          <cell r="I637">
            <v>2001</v>
          </cell>
          <cell r="J637">
            <v>2001</v>
          </cell>
          <cell r="K637">
            <v>2001</v>
          </cell>
          <cell r="L637" t="str">
            <v>MAREC</v>
          </cell>
          <cell r="N637">
            <v>2001</v>
          </cell>
          <cell r="O637">
            <v>2001</v>
          </cell>
          <cell r="P637">
            <v>2001</v>
          </cell>
          <cell r="Q637" t="str">
            <v>JUNIJ</v>
          </cell>
          <cell r="R637">
            <v>2001</v>
          </cell>
          <cell r="S637">
            <v>2001</v>
          </cell>
          <cell r="T637">
            <v>2001</v>
          </cell>
          <cell r="U637">
            <v>2001</v>
          </cell>
          <cell r="V637">
            <v>2001</v>
          </cell>
          <cell r="W637">
            <v>2001</v>
          </cell>
          <cell r="X637">
            <v>2002</v>
          </cell>
          <cell r="Y637" t="str">
            <v>DECEMBER</v>
          </cell>
          <cell r="Z637" t="str">
            <v>ZA LETO</v>
          </cell>
          <cell r="AA637" t="str">
            <v>I.XII.2001/</v>
          </cell>
          <cell r="AB637" t="str">
            <v>I.XII.2001/</v>
          </cell>
        </row>
        <row r="638">
          <cell r="C638" t="str">
            <v xml:space="preserve"> </v>
          </cell>
          <cell r="D638" t="str">
            <v>2 0 0 0</v>
          </cell>
          <cell r="E638" t="str">
            <v>2 0 0 0</v>
          </cell>
          <cell r="F638" t="str">
            <v>SPR.PROR.</v>
          </cell>
          <cell r="G638" t="str">
            <v>I.-XII.1999</v>
          </cell>
          <cell r="H638" t="str">
            <v>I.-XII.1999</v>
          </cell>
          <cell r="I638" t="str">
            <v xml:space="preserve"> </v>
          </cell>
          <cell r="J638" t="str">
            <v xml:space="preserve"> </v>
          </cell>
          <cell r="K638" t="str">
            <v xml:space="preserve"> </v>
          </cell>
          <cell r="L638" t="str">
            <v>2 0 0 1</v>
          </cell>
          <cell r="N638" t="str">
            <v xml:space="preserve"> </v>
          </cell>
          <cell r="O638" t="str">
            <v xml:space="preserve"> </v>
          </cell>
          <cell r="P638" t="str">
            <v xml:space="preserve"> </v>
          </cell>
          <cell r="Q638" t="str">
            <v>2 0 0 1</v>
          </cell>
          <cell r="R638" t="str">
            <v xml:space="preserve"> </v>
          </cell>
          <cell r="S638" t="str">
            <v xml:space="preserve"> </v>
          </cell>
          <cell r="T638" t="str">
            <v xml:space="preserve"> </v>
          </cell>
          <cell r="U638" t="str">
            <v xml:space="preserve"> </v>
          </cell>
          <cell r="V638" t="str">
            <v xml:space="preserve"> </v>
          </cell>
          <cell r="W638" t="str">
            <v xml:space="preserve"> </v>
          </cell>
          <cell r="X638" t="str">
            <v>ZA LETO 2001</v>
          </cell>
          <cell r="Y638" t="str">
            <v>2 0 0 1</v>
          </cell>
          <cell r="Z638" t="str">
            <v>2 0 0 1</v>
          </cell>
          <cell r="AA638" t="str">
            <v>I.-XII.2000</v>
          </cell>
          <cell r="AB638" t="str">
            <v>I.-XII.2000</v>
          </cell>
        </row>
        <row r="639">
          <cell r="A639" t="str">
            <v xml:space="preserve"> </v>
          </cell>
          <cell r="D639" t="str">
            <v>(1)</v>
          </cell>
          <cell r="E639" t="str">
            <v>(2)</v>
          </cell>
          <cell r="F639" t="str">
            <v>(3=1-2)</v>
          </cell>
          <cell r="G639" t="str">
            <v xml:space="preserve"> </v>
          </cell>
          <cell r="H639" t="str">
            <v xml:space="preserve"> </v>
          </cell>
          <cell r="I639" t="str">
            <v xml:space="preserve"> </v>
          </cell>
          <cell r="J639" t="str">
            <v xml:space="preserve"> </v>
          </cell>
          <cell r="K639" t="str">
            <v xml:space="preserve"> </v>
          </cell>
          <cell r="L639" t="str">
            <v xml:space="preserve"> </v>
          </cell>
          <cell r="N639" t="str">
            <v xml:space="preserve"> </v>
          </cell>
          <cell r="O639" t="str">
            <v xml:space="preserve"> </v>
          </cell>
          <cell r="P639" t="str">
            <v xml:space="preserve"> </v>
          </cell>
          <cell r="Q639" t="str">
            <v xml:space="preserve"> </v>
          </cell>
          <cell r="R639" t="str">
            <v xml:space="preserve"> </v>
          </cell>
          <cell r="S639" t="str">
            <v xml:space="preserve"> </v>
          </cell>
          <cell r="T639" t="str">
            <v xml:space="preserve"> </v>
          </cell>
          <cell r="U639" t="str">
            <v xml:space="preserve"> </v>
          </cell>
          <cell r="V639" t="str">
            <v xml:space="preserve"> </v>
          </cell>
          <cell r="W639" t="str">
            <v xml:space="preserve"> </v>
          </cell>
          <cell r="X639" t="str">
            <v xml:space="preserve"> </v>
          </cell>
          <cell r="Y639" t="str">
            <v>(1)</v>
          </cell>
          <cell r="Z639" t="str">
            <v>(2)</v>
          </cell>
          <cell r="AA639" t="str">
            <v xml:space="preserve"> </v>
          </cell>
          <cell r="AB639" t="str">
            <v xml:space="preserve"> </v>
          </cell>
        </row>
        <row r="640">
          <cell r="A640" t="str">
            <v xml:space="preserve"> </v>
          </cell>
          <cell r="B640" t="str">
            <v>IV.</v>
          </cell>
          <cell r="C640" t="str">
            <v xml:space="preserve">PREJETA VRAČILA DANIH POSOJIL </v>
          </cell>
          <cell r="Q640" t="str">
            <v xml:space="preserve"> </v>
          </cell>
        </row>
        <row r="641">
          <cell r="C641" t="str">
            <v>IN PRODAJA KAPITALSKIH DELEŽEV</v>
          </cell>
          <cell r="D641">
            <v>17296535.220880002</v>
          </cell>
          <cell r="E641">
            <v>30904300</v>
          </cell>
          <cell r="F641">
            <v>-13607764.779119998</v>
          </cell>
          <cell r="G641">
            <v>113.86832026633409</v>
          </cell>
          <cell r="H641">
            <v>4.5622775632085251</v>
          </cell>
          <cell r="I641" t="e">
            <v>#VALUE!</v>
          </cell>
          <cell r="J641" t="e">
            <v>#VALUE!</v>
          </cell>
          <cell r="K641" t="e">
            <v>#VALUE!</v>
          </cell>
          <cell r="L641" t="e">
            <v>#VALUE!</v>
          </cell>
          <cell r="N641" t="e">
            <v>#VALUE!</v>
          </cell>
          <cell r="O641" t="e">
            <v>#VALUE!</v>
          </cell>
          <cell r="P641" t="e">
            <v>#VALUE!</v>
          </cell>
          <cell r="Q641" t="e">
            <v>#VALUE!</v>
          </cell>
          <cell r="R641" t="e">
            <v>#VALUE!</v>
          </cell>
          <cell r="S641" t="e">
            <v>#VALUE!</v>
          </cell>
          <cell r="T641" t="e">
            <v>#VALUE!</v>
          </cell>
          <cell r="U641" t="e">
            <v>#VALUE!</v>
          </cell>
          <cell r="V641">
            <v>7774</v>
          </cell>
          <cell r="W641">
            <v>3120040</v>
          </cell>
          <cell r="X641">
            <v>0</v>
          </cell>
          <cell r="Y641" t="e">
            <v>#VALUE!</v>
          </cell>
          <cell r="Z641" t="e">
            <v>#VALUE!</v>
          </cell>
          <cell r="AA641" t="e">
            <v>#VALUE!</v>
          </cell>
          <cell r="AB641" t="e">
            <v>#VALUE!</v>
          </cell>
        </row>
        <row r="642">
          <cell r="C642" t="str">
            <v xml:space="preserve">                                 - dinamizirani sprejeti proračun</v>
          </cell>
          <cell r="D642">
            <v>28219710</v>
          </cell>
          <cell r="I642">
            <v>319916</v>
          </cell>
          <cell r="J642">
            <v>319916</v>
          </cell>
          <cell r="K642">
            <v>319916</v>
          </cell>
          <cell r="N642">
            <v>319916</v>
          </cell>
          <cell r="O642">
            <v>319916</v>
          </cell>
          <cell r="P642">
            <v>319916</v>
          </cell>
          <cell r="Q642">
            <v>1919496</v>
          </cell>
          <cell r="R642">
            <v>319916</v>
          </cell>
          <cell r="S642">
            <v>319916</v>
          </cell>
          <cell r="T642">
            <v>319916</v>
          </cell>
          <cell r="U642">
            <v>319916</v>
          </cell>
          <cell r="V642">
            <v>3061</v>
          </cell>
          <cell r="W642">
            <v>24700634</v>
          </cell>
          <cell r="X642">
            <v>0</v>
          </cell>
          <cell r="Y642">
            <v>27902855</v>
          </cell>
        </row>
        <row r="644">
          <cell r="A644">
            <v>750</v>
          </cell>
          <cell r="C644" t="str">
            <v xml:space="preserve">PREJETA VRAČILA DANIH POSOJIL </v>
          </cell>
          <cell r="D644">
            <v>13660474.272159999</v>
          </cell>
          <cell r="E644">
            <v>5442900</v>
          </cell>
          <cell r="F644">
            <v>8217574.2721599992</v>
          </cell>
          <cell r="G644">
            <v>235.43355880559017</v>
          </cell>
          <cell r="H644">
            <v>116.19243232836561</v>
          </cell>
          <cell r="I644" t="e">
            <v>#VALUE!</v>
          </cell>
          <cell r="J644" t="e">
            <v>#VALUE!</v>
          </cell>
          <cell r="K644" t="e">
            <v>#VALUE!</v>
          </cell>
          <cell r="L644" t="e">
            <v>#VALUE!</v>
          </cell>
          <cell r="N644" t="e">
            <v>#VALUE!</v>
          </cell>
          <cell r="O644" t="e">
            <v>#VALUE!</v>
          </cell>
          <cell r="P644" t="e">
            <v>#VALUE!</v>
          </cell>
          <cell r="Q644" t="e">
            <v>#VALUE!</v>
          </cell>
          <cell r="R644" t="e">
            <v>#VALUE!</v>
          </cell>
          <cell r="S644" t="e">
            <v>#VALUE!</v>
          </cell>
          <cell r="T644" t="e">
            <v>#VALUE!</v>
          </cell>
          <cell r="U644" t="e">
            <v>#VALUE!</v>
          </cell>
          <cell r="V644">
            <v>3730</v>
          </cell>
          <cell r="W644">
            <v>3110040</v>
          </cell>
          <cell r="X644">
            <v>0</v>
          </cell>
          <cell r="Y644" t="e">
            <v>#VALUE!</v>
          </cell>
          <cell r="Z644">
            <v>0</v>
          </cell>
          <cell r="AA644" t="e">
            <v>#VALUE!</v>
          </cell>
          <cell r="AB644" t="e">
            <v>#VALUE!</v>
          </cell>
        </row>
        <row r="645">
          <cell r="A645">
            <v>7500</v>
          </cell>
          <cell r="C645" t="str">
            <v>Prejeta vračila danih posojil od posameznikov</v>
          </cell>
          <cell r="D645">
            <v>2234.4697000000001</v>
          </cell>
          <cell r="E645">
            <v>101100</v>
          </cell>
          <cell r="F645">
            <v>-98865.530299999999</v>
          </cell>
          <cell r="G645" t="str">
            <v>…</v>
          </cell>
          <cell r="H645" t="str">
            <v>…</v>
          </cell>
          <cell r="I645" t="e">
            <v>#VALUE!</v>
          </cell>
          <cell r="J645" t="e">
            <v>#VALUE!</v>
          </cell>
          <cell r="K645" t="e">
            <v>#VALUE!</v>
          </cell>
          <cell r="L645" t="e">
            <v>#VALUE!</v>
          </cell>
          <cell r="N645" t="e">
            <v>#VALUE!</v>
          </cell>
          <cell r="O645" t="e">
            <v>#VALUE!</v>
          </cell>
          <cell r="P645" t="e">
            <v>#VALUE!</v>
          </cell>
          <cell r="Q645" t="e">
            <v>#VALUE!</v>
          </cell>
          <cell r="R645" t="e">
            <v>#VALUE!</v>
          </cell>
          <cell r="S645" t="e">
            <v>#VALUE!</v>
          </cell>
          <cell r="T645" t="e">
            <v>#VALUE!</v>
          </cell>
          <cell r="U645" t="e">
            <v>#VALUE!</v>
          </cell>
          <cell r="V645">
            <v>35</v>
          </cell>
          <cell r="W645">
            <v>40</v>
          </cell>
          <cell r="X645">
            <v>0</v>
          </cell>
          <cell r="Y645" t="e">
            <v>#VALUE!</v>
          </cell>
          <cell r="Z645" t="str">
            <v xml:space="preserve"> </v>
          </cell>
          <cell r="AA645" t="e">
            <v>#VALUE!</v>
          </cell>
          <cell r="AB645" t="e">
            <v>#VALUE!</v>
          </cell>
        </row>
        <row r="646">
          <cell r="A646">
            <v>7501</v>
          </cell>
          <cell r="C646" t="str">
            <v>Prejeta vračila danih posojil od javnih podjetij</v>
          </cell>
          <cell r="D646">
            <v>0</v>
          </cell>
          <cell r="E646">
            <v>0</v>
          </cell>
          <cell r="F646">
            <v>0</v>
          </cell>
          <cell r="G646">
            <v>0</v>
          </cell>
          <cell r="H646">
            <v>-100</v>
          </cell>
          <cell r="I646" t="e">
            <v>#VALUE!</v>
          </cell>
          <cell r="J646" t="e">
            <v>#VALUE!</v>
          </cell>
          <cell r="K646" t="e">
            <v>#VALUE!</v>
          </cell>
          <cell r="L646" t="e">
            <v>#VALUE!</v>
          </cell>
          <cell r="N646" t="e">
            <v>#VALUE!</v>
          </cell>
          <cell r="O646" t="e">
            <v>#VALUE!</v>
          </cell>
          <cell r="P646" t="e">
            <v>#VALUE!</v>
          </cell>
          <cell r="Q646" t="e">
            <v>#VALUE!</v>
          </cell>
          <cell r="R646" t="e">
            <v>#VALUE!</v>
          </cell>
          <cell r="S646" t="e">
            <v>#VALUE!</v>
          </cell>
          <cell r="T646" t="e">
            <v>#VALUE!</v>
          </cell>
          <cell r="U646" t="e">
            <v>#VALUE!</v>
          </cell>
          <cell r="V646">
            <v>0</v>
          </cell>
          <cell r="W646">
            <v>0</v>
          </cell>
          <cell r="X646">
            <v>0</v>
          </cell>
          <cell r="Y646" t="e">
            <v>#VALUE!</v>
          </cell>
          <cell r="Z646" t="str">
            <v xml:space="preserve"> </v>
          </cell>
          <cell r="AA646" t="e">
            <v>#VALUE!</v>
          </cell>
          <cell r="AB646" t="e">
            <v>#VALUE!</v>
          </cell>
        </row>
        <row r="647">
          <cell r="A647">
            <v>7502</v>
          </cell>
          <cell r="C647" t="str">
            <v>Prejeta vračila danih posojil od finančnih institucij</v>
          </cell>
          <cell r="D647">
            <v>13061900.0701</v>
          </cell>
          <cell r="E647">
            <v>5341800</v>
          </cell>
          <cell r="F647">
            <v>7720100.0701000001</v>
          </cell>
          <cell r="G647">
            <v>236.5121250981627</v>
          </cell>
          <cell r="H647">
            <v>117.18285132980961</v>
          </cell>
          <cell r="I647" t="e">
            <v>#VALUE!</v>
          </cell>
          <cell r="J647" t="e">
            <v>#VALUE!</v>
          </cell>
          <cell r="K647" t="e">
            <v>#VALUE!</v>
          </cell>
          <cell r="L647" t="e">
            <v>#VALUE!</v>
          </cell>
          <cell r="N647" t="e">
            <v>#VALUE!</v>
          </cell>
          <cell r="O647" t="e">
            <v>#VALUE!</v>
          </cell>
          <cell r="P647">
            <v>3032421</v>
          </cell>
          <cell r="Q647" t="e">
            <v>#VALUE!</v>
          </cell>
          <cell r="R647" t="e">
            <v>#VALUE!</v>
          </cell>
          <cell r="S647" t="e">
            <v>#VALUE!</v>
          </cell>
          <cell r="T647" t="e">
            <v>#VALUE!</v>
          </cell>
          <cell r="U647" t="e">
            <v>#VALUE!</v>
          </cell>
          <cell r="V647">
            <v>0</v>
          </cell>
          <cell r="W647">
            <v>3100000</v>
          </cell>
          <cell r="X647">
            <v>0</v>
          </cell>
          <cell r="Y647" t="e">
            <v>#VALUE!</v>
          </cell>
          <cell r="Z647" t="str">
            <v xml:space="preserve"> </v>
          </cell>
          <cell r="AA647" t="e">
            <v>#VALUE!</v>
          </cell>
          <cell r="AB647" t="e">
            <v>#VALUE!</v>
          </cell>
        </row>
        <row r="648">
          <cell r="A648">
            <v>7503</v>
          </cell>
          <cell r="C648" t="str">
            <v>Prejeta vračila posojil od privatnih podjetij in zasebn.</v>
          </cell>
          <cell r="D648">
            <v>190941.26101999998</v>
          </cell>
          <cell r="E648">
            <v>0</v>
          </cell>
          <cell r="F648">
            <v>190941.26101999998</v>
          </cell>
          <cell r="G648">
            <v>70.069930392915978</v>
          </cell>
          <cell r="H648">
            <v>-35.656629574916465</v>
          </cell>
          <cell r="I648" t="e">
            <v>#VALUE!</v>
          </cell>
          <cell r="J648" t="e">
            <v>#VALUE!</v>
          </cell>
          <cell r="K648" t="e">
            <v>#VALUE!</v>
          </cell>
          <cell r="L648" t="e">
            <v>#VALUE!</v>
          </cell>
          <cell r="N648" t="e">
            <v>#VALUE!</v>
          </cell>
          <cell r="O648" t="e">
            <v>#VALUE!</v>
          </cell>
          <cell r="P648">
            <v>181879</v>
          </cell>
          <cell r="Q648" t="e">
            <v>#VALUE!</v>
          </cell>
          <cell r="R648" t="e">
            <v>#VALUE!</v>
          </cell>
          <cell r="S648" t="e">
            <v>#VALUE!</v>
          </cell>
          <cell r="T648" t="e">
            <v>#VALUE!</v>
          </cell>
          <cell r="U648" t="e">
            <v>#VALUE!</v>
          </cell>
          <cell r="V648">
            <v>0</v>
          </cell>
          <cell r="W648">
            <v>0</v>
          </cell>
          <cell r="X648">
            <v>0</v>
          </cell>
          <cell r="Y648" t="e">
            <v>#VALUE!</v>
          </cell>
          <cell r="Z648" t="str">
            <v xml:space="preserve"> </v>
          </cell>
          <cell r="AA648" t="e">
            <v>#VALUE!</v>
          </cell>
          <cell r="AB648" t="e">
            <v>#VALUE!</v>
          </cell>
        </row>
        <row r="649">
          <cell r="A649">
            <v>7504</v>
          </cell>
          <cell r="C649" t="str">
            <v>Prejeta vračila danih posojil od drugih ravni države</v>
          </cell>
          <cell r="D649">
            <v>405398.47133999993</v>
          </cell>
          <cell r="E649">
            <v>0</v>
          </cell>
          <cell r="F649">
            <v>405398.47133999993</v>
          </cell>
          <cell r="G649" t="str">
            <v>…</v>
          </cell>
          <cell r="H649" t="str">
            <v>…</v>
          </cell>
          <cell r="I649" t="e">
            <v>#VALUE!</v>
          </cell>
          <cell r="J649" t="e">
            <v>#VALUE!</v>
          </cell>
          <cell r="K649" t="e">
            <v>#VALUE!</v>
          </cell>
          <cell r="L649" t="e">
            <v>#VALUE!</v>
          </cell>
          <cell r="N649" t="e">
            <v>#VALUE!</v>
          </cell>
          <cell r="O649" t="e">
            <v>#VALUE!</v>
          </cell>
          <cell r="P649" t="e">
            <v>#VALUE!</v>
          </cell>
          <cell r="Q649" t="e">
            <v>#VALUE!</v>
          </cell>
          <cell r="R649" t="e">
            <v>#VALUE!</v>
          </cell>
          <cell r="S649" t="e">
            <v>#VALUE!</v>
          </cell>
          <cell r="T649" t="e">
            <v>#VALUE!</v>
          </cell>
          <cell r="U649">
            <v>12495</v>
          </cell>
          <cell r="V649">
            <v>3695</v>
          </cell>
          <cell r="W649">
            <v>10000</v>
          </cell>
          <cell r="X649">
            <v>0</v>
          </cell>
          <cell r="Y649" t="e">
            <v>#VALUE!</v>
          </cell>
          <cell r="Z649" t="str">
            <v xml:space="preserve"> </v>
          </cell>
          <cell r="AA649" t="str">
            <v>…</v>
          </cell>
          <cell r="AB649" t="str">
            <v>…</v>
          </cell>
        </row>
        <row r="650">
          <cell r="A650">
            <v>7505</v>
          </cell>
          <cell r="C650" t="str">
            <v>Prejeta vračila danih posojil iz tujine</v>
          </cell>
          <cell r="D650">
            <v>0</v>
          </cell>
          <cell r="E650">
            <v>0</v>
          </cell>
          <cell r="F650">
            <v>0</v>
          </cell>
          <cell r="I650" t="e">
            <v>#VALUE!</v>
          </cell>
          <cell r="J650" t="e">
            <v>#VALUE!</v>
          </cell>
          <cell r="K650" t="e">
            <v>#VALUE!</v>
          </cell>
          <cell r="L650" t="e">
            <v>#VALUE!</v>
          </cell>
          <cell r="N650" t="e">
            <v>#VALUE!</v>
          </cell>
          <cell r="O650" t="e">
            <v>#VALUE!</v>
          </cell>
          <cell r="P650" t="e">
            <v>#VALUE!</v>
          </cell>
          <cell r="Q650" t="e">
            <v>#VALUE!</v>
          </cell>
          <cell r="R650" t="e">
            <v>#VALUE!</v>
          </cell>
          <cell r="S650" t="e">
            <v>#VALUE!</v>
          </cell>
          <cell r="T650" t="e">
            <v>#VALUE!</v>
          </cell>
          <cell r="U650" t="e">
            <v>#VALUE!</v>
          </cell>
          <cell r="V650">
            <v>0</v>
          </cell>
          <cell r="W650">
            <v>0</v>
          </cell>
          <cell r="X650">
            <v>0</v>
          </cell>
          <cell r="Y650" t="e">
            <v>#VALUE!</v>
          </cell>
          <cell r="Z650" t="str">
            <v xml:space="preserve"> </v>
          </cell>
        </row>
        <row r="651">
          <cell r="P651">
            <v>181879</v>
          </cell>
        </row>
        <row r="652">
          <cell r="A652">
            <v>751</v>
          </cell>
          <cell r="C652" t="str">
            <v xml:space="preserve">PRODAJA KAPITALSKIH DELEŽEV </v>
          </cell>
          <cell r="D652">
            <v>0</v>
          </cell>
          <cell r="E652">
            <v>21961400</v>
          </cell>
          <cell r="F652">
            <v>-21961400</v>
          </cell>
          <cell r="G652" t="str">
            <v>…</v>
          </cell>
          <cell r="H652" t="str">
            <v>…</v>
          </cell>
          <cell r="I652" t="e">
            <v>#VALUE!</v>
          </cell>
          <cell r="J652" t="e">
            <v>#VALUE!</v>
          </cell>
          <cell r="K652" t="e">
            <v>#VALUE!</v>
          </cell>
          <cell r="L652" t="e">
            <v>#VALUE!</v>
          </cell>
          <cell r="N652" t="e">
            <v>#VALUE!</v>
          </cell>
          <cell r="O652" t="e">
            <v>#VALUE!</v>
          </cell>
          <cell r="P652" t="e">
            <v>#VALUE!</v>
          </cell>
          <cell r="Q652" t="e">
            <v>#VALUE!</v>
          </cell>
          <cell r="R652" t="e">
            <v>#VALUE!</v>
          </cell>
          <cell r="S652" t="e">
            <v>#VALUE!</v>
          </cell>
          <cell r="T652" t="e">
            <v>#VALUE!</v>
          </cell>
          <cell r="U652" t="e">
            <v>#VALUE!</v>
          </cell>
          <cell r="V652">
            <v>0</v>
          </cell>
          <cell r="W652">
            <v>0</v>
          </cell>
          <cell r="X652">
            <v>0</v>
          </cell>
          <cell r="Y652" t="e">
            <v>#VALUE!</v>
          </cell>
          <cell r="Z652" t="e">
            <v>#VALUE!</v>
          </cell>
          <cell r="AA652" t="str">
            <v>…</v>
          </cell>
          <cell r="AB652" t="str">
            <v>…</v>
          </cell>
        </row>
        <row r="653">
          <cell r="A653">
            <v>7510</v>
          </cell>
          <cell r="C653" t="str">
            <v xml:space="preserve">Prodaja kapitalskih deležev v javnih podjetjih </v>
          </cell>
          <cell r="D653">
            <v>0</v>
          </cell>
          <cell r="E653">
            <v>21961400</v>
          </cell>
          <cell r="F653">
            <v>-21961400</v>
          </cell>
          <cell r="G653" t="str">
            <v>…</v>
          </cell>
          <cell r="H653" t="str">
            <v>…</v>
          </cell>
          <cell r="I653" t="e">
            <v>#VALUE!</v>
          </cell>
          <cell r="J653" t="e">
            <v>#VALUE!</v>
          </cell>
          <cell r="K653" t="e">
            <v>#VALUE!</v>
          </cell>
          <cell r="L653" t="e">
            <v>#VALUE!</v>
          </cell>
          <cell r="N653" t="e">
            <v>#VALUE!</v>
          </cell>
          <cell r="O653" t="e">
            <v>#VALUE!</v>
          </cell>
          <cell r="P653" t="e">
            <v>#VALUE!</v>
          </cell>
          <cell r="Q653" t="e">
            <v>#VALUE!</v>
          </cell>
          <cell r="R653" t="e">
            <v>#VALUE!</v>
          </cell>
          <cell r="S653" t="e">
            <v>#VALUE!</v>
          </cell>
          <cell r="T653" t="e">
            <v>#VALUE!</v>
          </cell>
          <cell r="U653" t="e">
            <v>#VALUE!</v>
          </cell>
          <cell r="V653">
            <v>0</v>
          </cell>
          <cell r="W653">
            <v>0</v>
          </cell>
          <cell r="X653">
            <v>0</v>
          </cell>
          <cell r="Y653" t="e">
            <v>#VALUE!</v>
          </cell>
          <cell r="Z653" t="str">
            <v xml:space="preserve"> </v>
          </cell>
          <cell r="AA653" t="str">
            <v>…</v>
          </cell>
          <cell r="AB653" t="str">
            <v>…</v>
          </cell>
        </row>
        <row r="654">
          <cell r="A654">
            <v>7511</v>
          </cell>
          <cell r="C654" t="str">
            <v>Prodaja kapitalskih deležev v finančnih institucijah</v>
          </cell>
          <cell r="D654">
            <v>0</v>
          </cell>
          <cell r="E654">
            <v>0</v>
          </cell>
          <cell r="F654">
            <v>0</v>
          </cell>
          <cell r="I654" t="e">
            <v>#VALUE!</v>
          </cell>
          <cell r="J654" t="e">
            <v>#VALUE!</v>
          </cell>
          <cell r="K654" t="e">
            <v>#VALUE!</v>
          </cell>
          <cell r="L654" t="e">
            <v>#VALUE!</v>
          </cell>
          <cell r="N654" t="e">
            <v>#VALUE!</v>
          </cell>
          <cell r="O654" t="e">
            <v>#VALUE!</v>
          </cell>
          <cell r="P654" t="e">
            <v>#VALUE!</v>
          </cell>
          <cell r="Q654" t="e">
            <v>#VALUE!</v>
          </cell>
          <cell r="R654" t="e">
            <v>#VALUE!</v>
          </cell>
          <cell r="S654" t="e">
            <v>#VALUE!</v>
          </cell>
          <cell r="T654" t="e">
            <v>#VALUE!</v>
          </cell>
          <cell r="U654" t="e">
            <v>#VALUE!</v>
          </cell>
          <cell r="V654">
            <v>0</v>
          </cell>
          <cell r="W654">
            <v>0</v>
          </cell>
          <cell r="X654">
            <v>0</v>
          </cell>
          <cell r="Y654" t="e">
            <v>#VALUE!</v>
          </cell>
          <cell r="Z654" t="str">
            <v xml:space="preserve"> </v>
          </cell>
        </row>
        <row r="655">
          <cell r="A655">
            <v>7512</v>
          </cell>
          <cell r="C655" t="str">
            <v>Prodaja kapitalskih deležev v privatnih podjetjih</v>
          </cell>
          <cell r="D655">
            <v>0</v>
          </cell>
          <cell r="E655">
            <v>0</v>
          </cell>
          <cell r="F655">
            <v>0</v>
          </cell>
          <cell r="I655" t="e">
            <v>#VALUE!</v>
          </cell>
          <cell r="J655" t="e">
            <v>#VALUE!</v>
          </cell>
          <cell r="K655" t="e">
            <v>#VALUE!</v>
          </cell>
          <cell r="L655" t="e">
            <v>#VALUE!</v>
          </cell>
          <cell r="N655" t="e">
            <v>#VALUE!</v>
          </cell>
          <cell r="O655" t="e">
            <v>#VALUE!</v>
          </cell>
          <cell r="P655" t="e">
            <v>#VALUE!</v>
          </cell>
          <cell r="Q655" t="e">
            <v>#VALUE!</v>
          </cell>
          <cell r="R655" t="e">
            <v>#VALUE!</v>
          </cell>
          <cell r="S655" t="e">
            <v>#VALUE!</v>
          </cell>
          <cell r="T655" t="e">
            <v>#VALUE!</v>
          </cell>
          <cell r="U655" t="e">
            <v>#VALUE!</v>
          </cell>
          <cell r="V655">
            <v>0</v>
          </cell>
          <cell r="W655">
            <v>0</v>
          </cell>
          <cell r="X655">
            <v>0</v>
          </cell>
          <cell r="Y655" t="e">
            <v>#VALUE!</v>
          </cell>
          <cell r="Z655" t="str">
            <v xml:space="preserve"> </v>
          </cell>
        </row>
        <row r="657">
          <cell r="A657">
            <v>752</v>
          </cell>
          <cell r="C657" t="str">
            <v>KUPNINE IZ NASLOVA PRIVATIZACIJE PODJETIJ</v>
          </cell>
          <cell r="D657">
            <v>3636060.9487199998</v>
          </cell>
          <cell r="E657">
            <v>3500000</v>
          </cell>
          <cell r="F657">
            <v>136060.94871999975</v>
          </cell>
          <cell r="G657">
            <v>38.732255190578456</v>
          </cell>
          <cell r="H657">
            <v>-64.433190825915105</v>
          </cell>
          <cell r="I657" t="e">
            <v>#VALUE!</v>
          </cell>
          <cell r="J657" t="e">
            <v>#VALUE!</v>
          </cell>
          <cell r="K657" t="e">
            <v>#VALUE!</v>
          </cell>
          <cell r="L657" t="e">
            <v>#VALUE!</v>
          </cell>
          <cell r="N657" t="e">
            <v>#VALUE!</v>
          </cell>
          <cell r="O657" t="e">
            <v>#VALUE!</v>
          </cell>
          <cell r="P657" t="e">
            <v>#VALUE!</v>
          </cell>
          <cell r="Q657" t="e">
            <v>#VALUE!</v>
          </cell>
          <cell r="R657" t="e">
            <v>#VALUE!</v>
          </cell>
          <cell r="S657" t="e">
            <v>#VALUE!</v>
          </cell>
          <cell r="T657" t="e">
            <v>#VALUE!</v>
          </cell>
          <cell r="U657" t="e">
            <v>#VALUE!</v>
          </cell>
          <cell r="V657">
            <v>4044</v>
          </cell>
          <cell r="W657">
            <v>10000</v>
          </cell>
          <cell r="X657">
            <v>0</v>
          </cell>
          <cell r="Y657" t="e">
            <v>#VALUE!</v>
          </cell>
          <cell r="Z657" t="str">
            <v xml:space="preserve"> </v>
          </cell>
          <cell r="AA657" t="e">
            <v>#VALUE!</v>
          </cell>
          <cell r="AB657" t="e">
            <v>#VALUE!</v>
          </cell>
        </row>
        <row r="658">
          <cell r="A658">
            <v>7520</v>
          </cell>
          <cell r="C658" t="str">
            <v>Sredstva kupnin iz naslova privatizacije podjetij</v>
          </cell>
          <cell r="D658">
            <v>3636060.9487199998</v>
          </cell>
          <cell r="E658">
            <v>3500000</v>
          </cell>
          <cell r="F658">
            <v>136060.94871999975</v>
          </cell>
          <cell r="G658">
            <v>38.732255190578456</v>
          </cell>
          <cell r="H658">
            <v>-64.433190825915105</v>
          </cell>
          <cell r="I658" t="e">
            <v>#VALUE!</v>
          </cell>
          <cell r="J658" t="e">
            <v>#VALUE!</v>
          </cell>
          <cell r="K658" t="e">
            <v>#VALUE!</v>
          </cell>
          <cell r="L658" t="e">
            <v>#VALUE!</v>
          </cell>
          <cell r="N658" t="e">
            <v>#VALUE!</v>
          </cell>
          <cell r="O658" t="e">
            <v>#VALUE!</v>
          </cell>
          <cell r="P658" t="e">
            <v>#VALUE!</v>
          </cell>
          <cell r="Q658" t="e">
            <v>#VALUE!</v>
          </cell>
          <cell r="R658" t="e">
            <v>#VALUE!</v>
          </cell>
          <cell r="S658" t="e">
            <v>#VALUE!</v>
          </cell>
          <cell r="T658" t="e">
            <v>#VALUE!</v>
          </cell>
          <cell r="U658" t="e">
            <v>#VALUE!</v>
          </cell>
          <cell r="V658">
            <v>4044</v>
          </cell>
          <cell r="W658">
            <v>10000</v>
          </cell>
          <cell r="X658">
            <v>0</v>
          </cell>
          <cell r="Y658" t="e">
            <v>#VALUE!</v>
          </cell>
          <cell r="Z658" t="str">
            <v xml:space="preserve"> </v>
          </cell>
          <cell r="AA658" t="e">
            <v>#VALUE!</v>
          </cell>
          <cell r="AB658" t="e">
            <v>#VALUE!</v>
          </cell>
        </row>
        <row r="660">
          <cell r="I660" t="str">
            <v xml:space="preserve"> </v>
          </cell>
          <cell r="J660" t="str">
            <v xml:space="preserve"> </v>
          </cell>
          <cell r="K660" t="str">
            <v xml:space="preserve"> </v>
          </cell>
          <cell r="N660" t="str">
            <v xml:space="preserve"> </v>
          </cell>
          <cell r="O660" t="str">
            <v xml:space="preserve"> </v>
          </cell>
          <cell r="P660" t="str">
            <v xml:space="preserve"> </v>
          </cell>
          <cell r="Q660" t="str">
            <v xml:space="preserve"> </v>
          </cell>
          <cell r="R660" t="str">
            <v xml:space="preserve"> </v>
          </cell>
          <cell r="S660" t="str">
            <v xml:space="preserve"> </v>
          </cell>
          <cell r="T660" t="str">
            <v xml:space="preserve"> </v>
          </cell>
        </row>
        <row r="661">
          <cell r="A661" t="str">
            <v xml:space="preserve"> </v>
          </cell>
          <cell r="B661" t="str">
            <v>V.</v>
          </cell>
          <cell r="C661" t="str">
            <v xml:space="preserve">DANA POSOJILA IN POVEČANJE </v>
          </cell>
          <cell r="Q661" t="str">
            <v xml:space="preserve"> </v>
          </cell>
        </row>
        <row r="662">
          <cell r="C662" t="str">
            <v xml:space="preserve">KAPITALSKIH DELEŽEV  </v>
          </cell>
          <cell r="D662">
            <v>12397944.89758</v>
          </cell>
          <cell r="E662">
            <v>31838515</v>
          </cell>
          <cell r="F662">
            <v>-19440570.102420002</v>
          </cell>
          <cell r="G662">
            <v>75.563341277210199</v>
          </cell>
          <cell r="H662">
            <v>-30.612175135711482</v>
          </cell>
          <cell r="I662" t="e">
            <v>#VALUE!</v>
          </cell>
          <cell r="J662" t="e">
            <v>#VALUE!</v>
          </cell>
          <cell r="K662" t="e">
            <v>#VALUE!</v>
          </cell>
          <cell r="L662" t="e">
            <v>#VALUE!</v>
          </cell>
          <cell r="N662" t="e">
            <v>#VALUE!</v>
          </cell>
          <cell r="O662" t="e">
            <v>#VALUE!</v>
          </cell>
          <cell r="P662" t="e">
            <v>#VALUE!</v>
          </cell>
          <cell r="Q662" t="e">
            <v>#VALUE!</v>
          </cell>
          <cell r="R662" t="e">
            <v>#VALUE!</v>
          </cell>
          <cell r="S662" t="e">
            <v>#VALUE!</v>
          </cell>
          <cell r="T662" t="e">
            <v>#VALUE!</v>
          </cell>
          <cell r="U662" t="e">
            <v>#VALUE!</v>
          </cell>
          <cell r="V662">
            <v>1242416</v>
          </cell>
          <cell r="W662">
            <v>1238700</v>
          </cell>
          <cell r="X662">
            <v>0</v>
          </cell>
          <cell r="Y662" t="e">
            <v>#VALUE!</v>
          </cell>
          <cell r="Z662" t="e">
            <v>#VALUE!</v>
          </cell>
          <cell r="AA662" t="e">
            <v>#VALUE!</v>
          </cell>
          <cell r="AB662" t="e">
            <v>#VALUE!</v>
          </cell>
        </row>
        <row r="663">
          <cell r="C663" t="str">
            <v xml:space="preserve">                                 - dinamizirani sprejeti proračun</v>
          </cell>
          <cell r="D663">
            <v>35472134</v>
          </cell>
          <cell r="I663">
            <v>1036854</v>
          </cell>
          <cell r="J663">
            <v>1036854</v>
          </cell>
          <cell r="K663">
            <v>1036854</v>
          </cell>
          <cell r="N663">
            <v>1036854</v>
          </cell>
          <cell r="O663">
            <v>1036854</v>
          </cell>
          <cell r="P663">
            <v>1036854</v>
          </cell>
          <cell r="Q663">
            <v>6221124</v>
          </cell>
          <cell r="R663">
            <v>1036854</v>
          </cell>
          <cell r="S663">
            <v>1036854</v>
          </cell>
          <cell r="T663">
            <v>1036854</v>
          </cell>
          <cell r="U663">
            <v>1036854</v>
          </cell>
          <cell r="V663">
            <v>466685</v>
          </cell>
          <cell r="W663">
            <v>24066740</v>
          </cell>
          <cell r="X663">
            <v>0</v>
          </cell>
          <cell r="Y663">
            <v>34901965</v>
          </cell>
        </row>
        <row r="664">
          <cell r="Q664" t="str">
            <v xml:space="preserve"> </v>
          </cell>
        </row>
        <row r="665">
          <cell r="A665">
            <v>440</v>
          </cell>
          <cell r="C665" t="str">
            <v>DANA POSOJILA</v>
          </cell>
          <cell r="D665">
            <v>5901901.5554300006</v>
          </cell>
          <cell r="E665">
            <v>5443415</v>
          </cell>
          <cell r="F665">
            <v>458486.55543000065</v>
          </cell>
          <cell r="G665">
            <v>114.84349841917295</v>
          </cell>
          <cell r="H665">
            <v>5.4577579606730495</v>
          </cell>
          <cell r="I665" t="e">
            <v>#VALUE!</v>
          </cell>
          <cell r="J665" t="e">
            <v>#VALUE!</v>
          </cell>
          <cell r="K665" t="e">
            <v>#VALUE!</v>
          </cell>
          <cell r="L665" t="e">
            <v>#VALUE!</v>
          </cell>
          <cell r="N665" t="e">
            <v>#VALUE!</v>
          </cell>
          <cell r="O665" t="e">
            <v>#VALUE!</v>
          </cell>
          <cell r="P665" t="e">
            <v>#VALUE!</v>
          </cell>
          <cell r="Q665" t="e">
            <v>#VALUE!</v>
          </cell>
          <cell r="R665" t="e">
            <v>#VALUE!</v>
          </cell>
          <cell r="S665" t="e">
            <v>#VALUE!</v>
          </cell>
          <cell r="T665" t="e">
            <v>#VALUE!</v>
          </cell>
          <cell r="U665" t="e">
            <v>#VALUE!</v>
          </cell>
          <cell r="V665">
            <v>81492</v>
          </cell>
          <cell r="W665">
            <v>1238700</v>
          </cell>
          <cell r="X665">
            <v>0</v>
          </cell>
          <cell r="Y665" t="e">
            <v>#VALUE!</v>
          </cell>
          <cell r="Z665" t="e">
            <v>#VALUE!</v>
          </cell>
          <cell r="AA665" t="e">
            <v>#VALUE!</v>
          </cell>
          <cell r="AB665" t="e">
            <v>#VALUE!</v>
          </cell>
        </row>
        <row r="666">
          <cell r="A666">
            <v>4400</v>
          </cell>
          <cell r="C666" t="str">
            <v xml:space="preserve">Dana posojila posameznikom </v>
          </cell>
          <cell r="D666">
            <v>4417.9119999999994</v>
          </cell>
          <cell r="E666">
            <v>24000</v>
          </cell>
          <cell r="F666">
            <v>-19582.088</v>
          </cell>
          <cell r="G666">
            <v>10.170615590036372</v>
          </cell>
          <cell r="H666">
            <v>-90.660591744686528</v>
          </cell>
          <cell r="I666" t="e">
            <v>#VALUE!</v>
          </cell>
          <cell r="J666" t="e">
            <v>#VALUE!</v>
          </cell>
          <cell r="K666" t="e">
            <v>#VALUE!</v>
          </cell>
          <cell r="L666" t="e">
            <v>#VALUE!</v>
          </cell>
          <cell r="N666" t="e">
            <v>#VALUE!</v>
          </cell>
          <cell r="O666" t="e">
            <v>#VALUE!</v>
          </cell>
          <cell r="P666" t="e">
            <v>#VALUE!</v>
          </cell>
          <cell r="Q666" t="e">
            <v>#VALUE!</v>
          </cell>
          <cell r="R666" t="e">
            <v>#VALUE!</v>
          </cell>
          <cell r="S666" t="e">
            <v>#VALUE!</v>
          </cell>
          <cell r="T666" t="e">
            <v>#VALUE!</v>
          </cell>
          <cell r="U666" t="e">
            <v>#VALUE!</v>
          </cell>
          <cell r="V666">
            <v>-17</v>
          </cell>
          <cell r="W666">
            <v>0</v>
          </cell>
          <cell r="X666">
            <v>0</v>
          </cell>
          <cell r="Y666" t="e">
            <v>#VALUE!</v>
          </cell>
          <cell r="Z666" t="str">
            <v xml:space="preserve"> </v>
          </cell>
          <cell r="AA666" t="e">
            <v>#VALUE!</v>
          </cell>
          <cell r="AB666" t="e">
            <v>#VALUE!</v>
          </cell>
        </row>
        <row r="667">
          <cell r="A667">
            <v>4401</v>
          </cell>
          <cell r="C667" t="str">
            <v>Dana posojila javnim skladom</v>
          </cell>
          <cell r="D667">
            <v>0</v>
          </cell>
          <cell r="E667">
            <v>0</v>
          </cell>
          <cell r="F667">
            <v>0</v>
          </cell>
          <cell r="I667" t="e">
            <v>#VALUE!</v>
          </cell>
          <cell r="J667" t="e">
            <v>#VALUE!</v>
          </cell>
          <cell r="K667" t="e">
            <v>#VALUE!</v>
          </cell>
          <cell r="L667" t="e">
            <v>#VALUE!</v>
          </cell>
          <cell r="N667" t="e">
            <v>#VALUE!</v>
          </cell>
          <cell r="O667" t="e">
            <v>#VALUE!</v>
          </cell>
          <cell r="P667" t="e">
            <v>#VALUE!</v>
          </cell>
          <cell r="Q667" t="e">
            <v>#VALUE!</v>
          </cell>
          <cell r="R667" t="e">
            <v>#VALUE!</v>
          </cell>
          <cell r="S667" t="e">
            <v>#VALUE!</v>
          </cell>
          <cell r="T667" t="e">
            <v>#VALUE!</v>
          </cell>
          <cell r="U667" t="e">
            <v>#VALUE!</v>
          </cell>
          <cell r="V667">
            <v>0</v>
          </cell>
          <cell r="W667">
            <v>0</v>
          </cell>
          <cell r="X667">
            <v>0</v>
          </cell>
          <cell r="Y667" t="e">
            <v>#VALUE!</v>
          </cell>
          <cell r="Z667" t="str">
            <v xml:space="preserve"> </v>
          </cell>
          <cell r="AA667" t="e">
            <v>#VALUE!</v>
          </cell>
          <cell r="AB667" t="e">
            <v>#VALUE!</v>
          </cell>
        </row>
        <row r="668">
          <cell r="A668">
            <v>4402</v>
          </cell>
          <cell r="C668" t="str">
            <v>Dana posojila javnim podjetjem</v>
          </cell>
          <cell r="D668">
            <v>0</v>
          </cell>
          <cell r="E668">
            <v>0</v>
          </cell>
          <cell r="F668">
            <v>0</v>
          </cell>
          <cell r="I668" t="e">
            <v>#VALUE!</v>
          </cell>
          <cell r="J668" t="e">
            <v>#VALUE!</v>
          </cell>
          <cell r="K668" t="e">
            <v>#VALUE!</v>
          </cell>
          <cell r="L668" t="e">
            <v>#VALUE!</v>
          </cell>
          <cell r="N668" t="e">
            <v>#VALUE!</v>
          </cell>
          <cell r="O668" t="e">
            <v>#VALUE!</v>
          </cell>
          <cell r="P668" t="e">
            <v>#VALUE!</v>
          </cell>
          <cell r="Q668" t="e">
            <v>#VALUE!</v>
          </cell>
          <cell r="R668" t="e">
            <v>#VALUE!</v>
          </cell>
          <cell r="S668" t="e">
            <v>#VALUE!</v>
          </cell>
          <cell r="T668" t="e">
            <v>#VALUE!</v>
          </cell>
          <cell r="U668" t="e">
            <v>#VALUE!</v>
          </cell>
          <cell r="V668">
            <v>0</v>
          </cell>
          <cell r="W668">
            <v>0</v>
          </cell>
          <cell r="X668">
            <v>0</v>
          </cell>
          <cell r="Y668" t="e">
            <v>#VALUE!</v>
          </cell>
          <cell r="Z668" t="str">
            <v xml:space="preserve"> </v>
          </cell>
          <cell r="AA668" t="e">
            <v>#VALUE!</v>
          </cell>
          <cell r="AB668" t="e">
            <v>#VALUE!</v>
          </cell>
        </row>
        <row r="669">
          <cell r="A669">
            <v>4403</v>
          </cell>
          <cell r="C669" t="str">
            <v>Dana posojila finančnim institucijam</v>
          </cell>
          <cell r="D669">
            <v>0</v>
          </cell>
          <cell r="E669">
            <v>0</v>
          </cell>
          <cell r="F669">
            <v>0</v>
          </cell>
          <cell r="I669" t="e">
            <v>#VALUE!</v>
          </cell>
          <cell r="J669" t="e">
            <v>#VALUE!</v>
          </cell>
          <cell r="K669" t="e">
            <v>#VALUE!</v>
          </cell>
          <cell r="L669" t="e">
            <v>#VALUE!</v>
          </cell>
          <cell r="N669" t="e">
            <v>#VALUE!</v>
          </cell>
          <cell r="O669" t="e">
            <v>#VALUE!</v>
          </cell>
          <cell r="P669" t="e">
            <v>#VALUE!</v>
          </cell>
          <cell r="Q669" t="e">
            <v>#VALUE!</v>
          </cell>
          <cell r="R669" t="e">
            <v>#VALUE!</v>
          </cell>
          <cell r="S669" t="e">
            <v>#VALUE!</v>
          </cell>
          <cell r="T669" t="e">
            <v>#VALUE!</v>
          </cell>
          <cell r="U669" t="e">
            <v>#VALUE!</v>
          </cell>
          <cell r="V669">
            <v>0</v>
          </cell>
          <cell r="W669">
            <v>0</v>
          </cell>
          <cell r="X669">
            <v>0</v>
          </cell>
          <cell r="Y669" t="e">
            <v>#VALUE!</v>
          </cell>
          <cell r="Z669" t="str">
            <v xml:space="preserve"> </v>
          </cell>
          <cell r="AA669" t="e">
            <v>#VALUE!</v>
          </cell>
          <cell r="AB669" t="e">
            <v>#VALUE!</v>
          </cell>
        </row>
        <row r="670">
          <cell r="A670">
            <v>4404</v>
          </cell>
          <cell r="C670" t="str">
            <v>Dana posojila privatnim podjetjem in zasebnikom</v>
          </cell>
          <cell r="D670">
            <v>5897483.6434299992</v>
          </cell>
          <cell r="E670">
            <v>5419415</v>
          </cell>
          <cell r="F670">
            <v>478068.64342999924</v>
          </cell>
          <cell r="G670">
            <v>115.73578616225937</v>
          </cell>
          <cell r="H670">
            <v>6.2771222793933674</v>
          </cell>
          <cell r="I670" t="e">
            <v>#VALUE!</v>
          </cell>
          <cell r="J670" t="e">
            <v>#VALUE!</v>
          </cell>
          <cell r="K670" t="e">
            <v>#VALUE!</v>
          </cell>
          <cell r="L670" t="e">
            <v>#VALUE!</v>
          </cell>
          <cell r="N670" t="e">
            <v>#VALUE!</v>
          </cell>
          <cell r="O670" t="e">
            <v>#VALUE!</v>
          </cell>
          <cell r="P670" t="e">
            <v>#VALUE!</v>
          </cell>
          <cell r="Q670" t="e">
            <v>#VALUE!</v>
          </cell>
          <cell r="R670" t="e">
            <v>#VALUE!</v>
          </cell>
          <cell r="S670" t="e">
            <v>#VALUE!</v>
          </cell>
          <cell r="T670" t="e">
            <v>#VALUE!</v>
          </cell>
          <cell r="U670" t="e">
            <v>#VALUE!</v>
          </cell>
          <cell r="V670">
            <v>81509</v>
          </cell>
          <cell r="W670">
            <v>1238700</v>
          </cell>
          <cell r="X670">
            <v>0</v>
          </cell>
          <cell r="Y670" t="e">
            <v>#VALUE!</v>
          </cell>
          <cell r="Z670" t="str">
            <v xml:space="preserve"> </v>
          </cell>
          <cell r="AA670" t="e">
            <v>#VALUE!</v>
          </cell>
          <cell r="AB670" t="e">
            <v>#VALUE!</v>
          </cell>
        </row>
        <row r="671">
          <cell r="C671" t="str">
            <v xml:space="preserve"> - jamstva Republike Slovenije (MF)</v>
          </cell>
          <cell r="E671">
            <v>216336</v>
          </cell>
          <cell r="I671">
            <v>0</v>
          </cell>
          <cell r="J671">
            <v>0</v>
          </cell>
          <cell r="K671">
            <v>0</v>
          </cell>
          <cell r="L671">
            <v>0</v>
          </cell>
          <cell r="N671">
            <v>0</v>
          </cell>
          <cell r="O671">
            <v>0</v>
          </cell>
          <cell r="P671">
            <v>0</v>
          </cell>
          <cell r="R671">
            <v>0</v>
          </cell>
          <cell r="S671">
            <v>0</v>
          </cell>
          <cell r="T671">
            <v>0</v>
          </cell>
          <cell r="U671">
            <v>0</v>
          </cell>
          <cell r="V671">
            <v>216336</v>
          </cell>
          <cell r="W671">
            <v>216336</v>
          </cell>
          <cell r="X671">
            <v>216336</v>
          </cell>
          <cell r="Z671">
            <v>216336</v>
          </cell>
        </row>
        <row r="672">
          <cell r="C672" t="str">
            <v xml:space="preserve"> - druga dana posojila (MGD)</v>
          </cell>
          <cell r="E672">
            <v>5203079</v>
          </cell>
          <cell r="I672">
            <v>0</v>
          </cell>
          <cell r="J672">
            <v>0</v>
          </cell>
          <cell r="K672">
            <v>0</v>
          </cell>
          <cell r="L672">
            <v>0</v>
          </cell>
          <cell r="N672">
            <v>0</v>
          </cell>
          <cell r="O672">
            <v>0</v>
          </cell>
          <cell r="P672">
            <v>0</v>
          </cell>
          <cell r="R672">
            <v>0</v>
          </cell>
          <cell r="S672">
            <v>0</v>
          </cell>
          <cell r="T672">
            <v>0</v>
          </cell>
          <cell r="U672">
            <v>0</v>
          </cell>
          <cell r="V672">
            <v>-134827</v>
          </cell>
          <cell r="W672">
            <v>1022364</v>
          </cell>
          <cell r="X672">
            <v>-216336</v>
          </cell>
          <cell r="Z672" t="e">
            <v>#VALUE!</v>
          </cell>
        </row>
        <row r="673">
          <cell r="A673">
            <v>4405</v>
          </cell>
          <cell r="C673" t="str">
            <v>Dana posojila drugim ravnem države</v>
          </cell>
          <cell r="D673">
            <v>0</v>
          </cell>
          <cell r="E673">
            <v>0</v>
          </cell>
          <cell r="F673">
            <v>0</v>
          </cell>
          <cell r="I673" t="e">
            <v>#VALUE!</v>
          </cell>
          <cell r="J673" t="e">
            <v>#VALUE!</v>
          </cell>
          <cell r="K673" t="e">
            <v>#VALUE!</v>
          </cell>
          <cell r="L673" t="e">
            <v>#VALUE!</v>
          </cell>
          <cell r="N673" t="e">
            <v>#VALUE!</v>
          </cell>
          <cell r="O673" t="e">
            <v>#VALUE!</v>
          </cell>
          <cell r="P673" t="e">
            <v>#VALUE!</v>
          </cell>
          <cell r="Q673" t="e">
            <v>#VALUE!</v>
          </cell>
          <cell r="R673" t="e">
            <v>#VALUE!</v>
          </cell>
          <cell r="S673" t="e">
            <v>#VALUE!</v>
          </cell>
          <cell r="T673" t="e">
            <v>#VALUE!</v>
          </cell>
          <cell r="U673" t="e">
            <v>#VALUE!</v>
          </cell>
          <cell r="V673">
            <v>0</v>
          </cell>
          <cell r="W673">
            <v>0</v>
          </cell>
          <cell r="X673">
            <v>0</v>
          </cell>
          <cell r="Y673" t="e">
            <v>#VALUE!</v>
          </cell>
          <cell r="Z673" t="str">
            <v xml:space="preserve"> </v>
          </cell>
          <cell r="AA673" t="e">
            <v>#VALUE!</v>
          </cell>
          <cell r="AB673" t="e">
            <v>#VALUE!</v>
          </cell>
        </row>
        <row r="674">
          <cell r="A674">
            <v>4406</v>
          </cell>
          <cell r="C674" t="str">
            <v>Dana posojila v tujino</v>
          </cell>
          <cell r="D674">
            <v>0</v>
          </cell>
          <cell r="E674">
            <v>0</v>
          </cell>
          <cell r="F674">
            <v>0</v>
          </cell>
          <cell r="I674" t="e">
            <v>#VALUE!</v>
          </cell>
          <cell r="J674" t="e">
            <v>#VALUE!</v>
          </cell>
          <cell r="K674" t="e">
            <v>#VALUE!</v>
          </cell>
          <cell r="L674" t="e">
            <v>#VALUE!</v>
          </cell>
          <cell r="N674" t="e">
            <v>#VALUE!</v>
          </cell>
          <cell r="O674" t="e">
            <v>#VALUE!</v>
          </cell>
          <cell r="P674" t="e">
            <v>#VALUE!</v>
          </cell>
          <cell r="Q674" t="e">
            <v>#VALUE!</v>
          </cell>
          <cell r="R674" t="e">
            <v>#VALUE!</v>
          </cell>
          <cell r="S674" t="e">
            <v>#VALUE!</v>
          </cell>
          <cell r="T674" t="e">
            <v>#VALUE!</v>
          </cell>
          <cell r="U674" t="e">
            <v>#VALUE!</v>
          </cell>
          <cell r="V674">
            <v>0</v>
          </cell>
          <cell r="W674">
            <v>0</v>
          </cell>
          <cell r="X674">
            <v>0</v>
          </cell>
          <cell r="Y674" t="e">
            <v>#VALUE!</v>
          </cell>
          <cell r="Z674" t="str">
            <v xml:space="preserve"> </v>
          </cell>
          <cell r="AA674" t="e">
            <v>#VALUE!</v>
          </cell>
          <cell r="AB674" t="e">
            <v>#VALUE!</v>
          </cell>
        </row>
        <row r="675">
          <cell r="C675" t="str">
            <v xml:space="preserve"> </v>
          </cell>
        </row>
        <row r="676">
          <cell r="A676">
            <v>441</v>
          </cell>
          <cell r="C676" t="str">
            <v xml:space="preserve">POVEČANJE KAPITALSKIH DELEŽEV </v>
          </cell>
          <cell r="D676">
            <v>1487033.39683</v>
          </cell>
          <cell r="E676">
            <v>22895100</v>
          </cell>
          <cell r="F676">
            <v>-21408066.60317</v>
          </cell>
          <cell r="G676">
            <v>40.85669641408802</v>
          </cell>
          <cell r="H676">
            <v>-62.482372438853979</v>
          </cell>
          <cell r="I676" t="e">
            <v>#VALUE!</v>
          </cell>
          <cell r="J676" t="e">
            <v>#VALUE!</v>
          </cell>
          <cell r="K676" t="e">
            <v>#VALUE!</v>
          </cell>
          <cell r="L676" t="e">
            <v>#VALUE!</v>
          </cell>
          <cell r="N676" t="e">
            <v>#VALUE!</v>
          </cell>
          <cell r="O676" t="e">
            <v>#VALUE!</v>
          </cell>
          <cell r="P676" t="e">
            <v>#VALUE!</v>
          </cell>
          <cell r="Q676" t="e">
            <v>#VALUE!</v>
          </cell>
          <cell r="R676" t="e">
            <v>#VALUE!</v>
          </cell>
          <cell r="S676" t="e">
            <v>#VALUE!</v>
          </cell>
          <cell r="T676" t="e">
            <v>#VALUE!</v>
          </cell>
          <cell r="U676" t="e">
            <v>#VALUE!</v>
          </cell>
          <cell r="V676">
            <v>408636</v>
          </cell>
          <cell r="W676">
            <v>0</v>
          </cell>
          <cell r="X676">
            <v>0</v>
          </cell>
          <cell r="Y676" t="e">
            <v>#VALUE!</v>
          </cell>
          <cell r="Z676">
            <v>0</v>
          </cell>
          <cell r="AA676" t="e">
            <v>#VALUE!</v>
          </cell>
          <cell r="AB676" t="e">
            <v>#VALUE!</v>
          </cell>
        </row>
        <row r="677">
          <cell r="A677">
            <v>4410</v>
          </cell>
          <cell r="C677" t="str">
            <v>Povečanje kapitalskih deležev v javnih podjetjih</v>
          </cell>
          <cell r="D677">
            <v>805026.51249999995</v>
          </cell>
          <cell r="E677">
            <v>17409000</v>
          </cell>
          <cell r="F677">
            <v>-16603973.487500001</v>
          </cell>
          <cell r="G677">
            <v>25.196447965571206</v>
          </cell>
          <cell r="H677">
            <v>-76.86276587183545</v>
          </cell>
          <cell r="I677" t="e">
            <v>#VALUE!</v>
          </cell>
          <cell r="J677" t="e">
            <v>#VALUE!</v>
          </cell>
          <cell r="K677" t="e">
            <v>#VALUE!</v>
          </cell>
          <cell r="L677" t="e">
            <v>#VALUE!</v>
          </cell>
          <cell r="N677" t="e">
            <v>#VALUE!</v>
          </cell>
          <cell r="O677" t="e">
            <v>#VALUE!</v>
          </cell>
          <cell r="P677" t="e">
            <v>#VALUE!</v>
          </cell>
          <cell r="Q677" t="e">
            <v>#VALUE!</v>
          </cell>
          <cell r="R677" t="e">
            <v>#VALUE!</v>
          </cell>
          <cell r="S677" t="e">
            <v>#VALUE!</v>
          </cell>
          <cell r="T677" t="e">
            <v>#VALUE!</v>
          </cell>
          <cell r="U677" t="e">
            <v>#VALUE!</v>
          </cell>
          <cell r="V677">
            <v>408636</v>
          </cell>
          <cell r="W677">
            <v>0</v>
          </cell>
          <cell r="X677">
            <v>0</v>
          </cell>
          <cell r="Y677" t="e">
            <v>#VALUE!</v>
          </cell>
          <cell r="Z677" t="str">
            <v xml:space="preserve"> </v>
          </cell>
          <cell r="AA677" t="e">
            <v>#VALUE!</v>
          </cell>
          <cell r="AB677" t="e">
            <v>#VALUE!</v>
          </cell>
        </row>
        <row r="678">
          <cell r="A678">
            <v>4411</v>
          </cell>
          <cell r="C678" t="str">
            <v>Povečanje kapitalskih deležev v finančnih institucijah</v>
          </cell>
          <cell r="D678">
            <v>0</v>
          </cell>
          <cell r="E678">
            <v>5486100</v>
          </cell>
          <cell r="F678">
            <v>-5486100</v>
          </cell>
          <cell r="G678" t="str">
            <v>…</v>
          </cell>
          <cell r="H678" t="str">
            <v>…</v>
          </cell>
          <cell r="I678" t="e">
            <v>#VALUE!</v>
          </cell>
          <cell r="J678" t="e">
            <v>#VALUE!</v>
          </cell>
          <cell r="K678" t="e">
            <v>#VALUE!</v>
          </cell>
          <cell r="L678" t="e">
            <v>#VALUE!</v>
          </cell>
          <cell r="N678" t="e">
            <v>#VALUE!</v>
          </cell>
          <cell r="O678" t="e">
            <v>#VALUE!</v>
          </cell>
          <cell r="P678" t="e">
            <v>#VALUE!</v>
          </cell>
          <cell r="Q678" t="e">
            <v>#VALUE!</v>
          </cell>
          <cell r="R678" t="e">
            <v>#VALUE!</v>
          </cell>
          <cell r="S678" t="e">
            <v>#VALUE!</v>
          </cell>
          <cell r="T678" t="e">
            <v>#VALUE!</v>
          </cell>
          <cell r="U678" t="e">
            <v>#VALUE!</v>
          </cell>
          <cell r="V678">
            <v>0</v>
          </cell>
          <cell r="W678">
            <v>0</v>
          </cell>
          <cell r="X678">
            <v>0</v>
          </cell>
          <cell r="Y678" t="e">
            <v>#VALUE!</v>
          </cell>
          <cell r="Z678" t="str">
            <v xml:space="preserve"> </v>
          </cell>
          <cell r="AA678" t="e">
            <v>#VALUE!</v>
          </cell>
          <cell r="AB678" t="e">
            <v>#VALUE!</v>
          </cell>
        </row>
        <row r="679">
          <cell r="A679">
            <v>4412</v>
          </cell>
          <cell r="C679" t="str">
            <v>Povečanje kapitalskih deležev v privatnih podjetjih</v>
          </cell>
          <cell r="D679">
            <v>0</v>
          </cell>
          <cell r="E679">
            <v>0</v>
          </cell>
          <cell r="F679">
            <v>0</v>
          </cell>
          <cell r="I679" t="e">
            <v>#VALUE!</v>
          </cell>
          <cell r="J679" t="e">
            <v>#VALUE!</v>
          </cell>
          <cell r="K679" t="e">
            <v>#VALUE!</v>
          </cell>
          <cell r="L679" t="e">
            <v>#VALUE!</v>
          </cell>
          <cell r="N679" t="e">
            <v>#VALUE!</v>
          </cell>
          <cell r="O679" t="e">
            <v>#VALUE!</v>
          </cell>
          <cell r="P679" t="e">
            <v>#VALUE!</v>
          </cell>
          <cell r="Q679" t="e">
            <v>#VALUE!</v>
          </cell>
          <cell r="R679" t="e">
            <v>#VALUE!</v>
          </cell>
          <cell r="S679" t="e">
            <v>#VALUE!</v>
          </cell>
          <cell r="T679" t="e">
            <v>#VALUE!</v>
          </cell>
          <cell r="U679" t="e">
            <v>#VALUE!</v>
          </cell>
          <cell r="V679">
            <v>0</v>
          </cell>
          <cell r="W679">
            <v>0</v>
          </cell>
          <cell r="X679">
            <v>0</v>
          </cell>
          <cell r="Y679" t="e">
            <v>#VALUE!</v>
          </cell>
          <cell r="Z679" t="str">
            <v xml:space="preserve"> </v>
          </cell>
          <cell r="AA679" t="e">
            <v>#VALUE!</v>
          </cell>
          <cell r="AB679" t="e">
            <v>#VALUE!</v>
          </cell>
        </row>
        <row r="680">
          <cell r="A680">
            <v>4413</v>
          </cell>
          <cell r="C680" t="str">
            <v>Skupna vlaganja (joint ventures)</v>
          </cell>
          <cell r="D680">
            <v>0</v>
          </cell>
          <cell r="E680">
            <v>0</v>
          </cell>
          <cell r="F680">
            <v>0</v>
          </cell>
          <cell r="I680" t="e">
            <v>#VALUE!</v>
          </cell>
          <cell r="J680" t="e">
            <v>#VALUE!</v>
          </cell>
          <cell r="K680" t="e">
            <v>#VALUE!</v>
          </cell>
          <cell r="L680" t="e">
            <v>#VALUE!</v>
          </cell>
          <cell r="N680" t="e">
            <v>#VALUE!</v>
          </cell>
          <cell r="O680" t="e">
            <v>#VALUE!</v>
          </cell>
          <cell r="P680" t="e">
            <v>#VALUE!</v>
          </cell>
          <cell r="Q680" t="e">
            <v>#VALUE!</v>
          </cell>
          <cell r="R680" t="e">
            <v>#VALUE!</v>
          </cell>
          <cell r="S680" t="e">
            <v>#VALUE!</v>
          </cell>
          <cell r="T680" t="e">
            <v>#VALUE!</v>
          </cell>
          <cell r="U680" t="e">
            <v>#VALUE!</v>
          </cell>
          <cell r="V680">
            <v>0</v>
          </cell>
          <cell r="W680">
            <v>0</v>
          </cell>
          <cell r="X680">
            <v>0</v>
          </cell>
          <cell r="Y680" t="e">
            <v>#VALUE!</v>
          </cell>
          <cell r="Z680" t="str">
            <v xml:space="preserve"> </v>
          </cell>
          <cell r="AA680" t="e">
            <v>#VALUE!</v>
          </cell>
          <cell r="AB680" t="e">
            <v>#VALUE!</v>
          </cell>
        </row>
        <row r="681">
          <cell r="A681">
            <v>4414</v>
          </cell>
          <cell r="C681" t="str">
            <v>Povečanje kapitalskih deležev v tujino</v>
          </cell>
          <cell r="D681">
            <v>257075.88433</v>
          </cell>
          <cell r="E681">
            <v>0</v>
          </cell>
          <cell r="F681">
            <v>257075.88433</v>
          </cell>
          <cell r="G681">
            <v>87.253212254609139</v>
          </cell>
          <cell r="H681">
            <v>-19.877674697328615</v>
          </cell>
          <cell r="I681" t="e">
            <v>#VALUE!</v>
          </cell>
          <cell r="J681" t="e">
            <v>#VALUE!</v>
          </cell>
          <cell r="K681" t="e">
            <v>#VALUE!</v>
          </cell>
          <cell r="L681" t="e">
            <v>#VALUE!</v>
          </cell>
          <cell r="N681" t="e">
            <v>#VALUE!</v>
          </cell>
          <cell r="O681" t="e">
            <v>#VALUE!</v>
          </cell>
          <cell r="P681" t="e">
            <v>#VALUE!</v>
          </cell>
          <cell r="Q681" t="e">
            <v>#VALUE!</v>
          </cell>
          <cell r="R681" t="e">
            <v>#VALUE!</v>
          </cell>
          <cell r="S681" t="e">
            <v>#VALUE!</v>
          </cell>
          <cell r="T681" t="e">
            <v>#VALUE!</v>
          </cell>
          <cell r="U681" t="e">
            <v>#VALUE!</v>
          </cell>
          <cell r="V681">
            <v>0</v>
          </cell>
          <cell r="W681">
            <v>0</v>
          </cell>
          <cell r="X681">
            <v>0</v>
          </cell>
          <cell r="Y681" t="e">
            <v>#VALUE!</v>
          </cell>
          <cell r="Z681" t="str">
            <v xml:space="preserve"> </v>
          </cell>
          <cell r="AA681" t="e">
            <v>#VALUE!</v>
          </cell>
          <cell r="AB681" t="e">
            <v>#VALUE!</v>
          </cell>
        </row>
        <row r="682">
          <cell r="A682">
            <v>4415</v>
          </cell>
          <cell r="C682" t="str">
            <v>Povečanje drugih finančnih naložb</v>
          </cell>
          <cell r="D682">
            <v>424931</v>
          </cell>
          <cell r="E682">
            <v>0</v>
          </cell>
          <cell r="F682">
            <v>424931</v>
          </cell>
        </row>
        <row r="684">
          <cell r="A684">
            <v>442</v>
          </cell>
          <cell r="C684" t="str">
            <v>PORABA SREDSTEV KUPNIN IZ NASLOVA PRIVATIZACIJE</v>
          </cell>
          <cell r="D684">
            <v>5009009.9453199999</v>
          </cell>
          <cell r="E684">
            <v>3500000</v>
          </cell>
          <cell r="F684">
            <v>1509009.9453199999</v>
          </cell>
          <cell r="G684">
            <v>65.660588850961645</v>
          </cell>
          <cell r="H684">
            <v>-39.705611707105923</v>
          </cell>
          <cell r="I684" t="e">
            <v>#VALUE!</v>
          </cell>
          <cell r="J684" t="e">
            <v>#VALUE!</v>
          </cell>
          <cell r="K684" t="e">
            <v>#VALUE!</v>
          </cell>
          <cell r="L684" t="e">
            <v>#VALUE!</v>
          </cell>
          <cell r="N684" t="e">
            <v>#VALUE!</v>
          </cell>
          <cell r="O684" t="e">
            <v>#VALUE!</v>
          </cell>
          <cell r="P684" t="e">
            <v>#VALUE!</v>
          </cell>
          <cell r="Q684" t="e">
            <v>#VALUE!</v>
          </cell>
          <cell r="R684" t="e">
            <v>#VALUE!</v>
          </cell>
          <cell r="S684" t="e">
            <v>#VALUE!</v>
          </cell>
          <cell r="T684" t="e">
            <v>#VALUE!</v>
          </cell>
          <cell r="U684" t="e">
            <v>#VALUE!</v>
          </cell>
          <cell r="V684">
            <v>752288</v>
          </cell>
          <cell r="W684">
            <v>0</v>
          </cell>
          <cell r="X684">
            <v>0</v>
          </cell>
          <cell r="Y684" t="e">
            <v>#VALUE!</v>
          </cell>
          <cell r="Z684" t="e">
            <v>#VALUE!</v>
          </cell>
          <cell r="AA684" t="e">
            <v>#VALUE!</v>
          </cell>
          <cell r="AB684" t="e">
            <v>#VALUE!</v>
          </cell>
        </row>
        <row r="685">
          <cell r="A685" t="str">
            <v xml:space="preserve"> </v>
          </cell>
          <cell r="C685" t="str">
            <v>PODJETIJ</v>
          </cell>
        </row>
        <row r="686">
          <cell r="A686">
            <v>4420</v>
          </cell>
          <cell r="C686" t="str">
            <v xml:space="preserve">Dana posojila iz sredstev kupnin </v>
          </cell>
          <cell r="D686">
            <v>976334.08</v>
          </cell>
          <cell r="E686">
            <v>665000</v>
          </cell>
          <cell r="F686">
            <v>311334.08</v>
          </cell>
          <cell r="G686">
            <v>43.985372659740442</v>
          </cell>
          <cell r="H686">
            <v>-59.60939149702439</v>
          </cell>
          <cell r="I686" t="e">
            <v>#VALUE!</v>
          </cell>
          <cell r="J686" t="e">
            <v>#VALUE!</v>
          </cell>
          <cell r="K686" t="e">
            <v>#VALUE!</v>
          </cell>
          <cell r="L686" t="e">
            <v>#VALUE!</v>
          </cell>
          <cell r="N686" t="e">
            <v>#VALUE!</v>
          </cell>
          <cell r="O686" t="e">
            <v>#VALUE!</v>
          </cell>
          <cell r="P686" t="e">
            <v>#VALUE!</v>
          </cell>
          <cell r="Q686" t="e">
            <v>#VALUE!</v>
          </cell>
          <cell r="R686" t="e">
            <v>#VALUE!</v>
          </cell>
          <cell r="S686" t="e">
            <v>#VALUE!</v>
          </cell>
          <cell r="T686" t="e">
            <v>#VALUE!</v>
          </cell>
          <cell r="U686" t="e">
            <v>#VALUE!</v>
          </cell>
          <cell r="V686">
            <v>115000</v>
          </cell>
          <cell r="W686">
            <v>0</v>
          </cell>
          <cell r="X686">
            <v>0</v>
          </cell>
          <cell r="Y686" t="e">
            <v>#VALUE!</v>
          </cell>
          <cell r="Z686" t="str">
            <v xml:space="preserve"> </v>
          </cell>
          <cell r="AA686" t="e">
            <v>#VALUE!</v>
          </cell>
          <cell r="AB686" t="e">
            <v>#VALUE!</v>
          </cell>
        </row>
        <row r="687">
          <cell r="A687">
            <v>4421</v>
          </cell>
          <cell r="C687" t="str">
            <v xml:space="preserve">Sredstva kupnin, razporejena v javne sklade in agencije </v>
          </cell>
          <cell r="D687">
            <v>3532675.8653200003</v>
          </cell>
          <cell r="E687">
            <v>2835000</v>
          </cell>
          <cell r="F687">
            <v>697675.86532000033</v>
          </cell>
          <cell r="G687">
            <v>65.311542555400209</v>
          </cell>
          <cell r="H687">
            <v>-40.026131721395586</v>
          </cell>
          <cell r="I687" t="e">
            <v>#VALUE!</v>
          </cell>
          <cell r="J687" t="e">
            <v>#VALUE!</v>
          </cell>
          <cell r="K687" t="e">
            <v>#VALUE!</v>
          </cell>
          <cell r="L687" t="e">
            <v>#VALUE!</v>
          </cell>
          <cell r="N687" t="e">
            <v>#VALUE!</v>
          </cell>
          <cell r="O687" t="e">
            <v>#VALUE!</v>
          </cell>
          <cell r="P687" t="e">
            <v>#VALUE!</v>
          </cell>
          <cell r="Q687" t="e">
            <v>#VALUE!</v>
          </cell>
          <cell r="R687" t="e">
            <v>#VALUE!</v>
          </cell>
          <cell r="S687" t="e">
            <v>#VALUE!</v>
          </cell>
          <cell r="T687" t="e">
            <v>#VALUE!</v>
          </cell>
          <cell r="U687" t="e">
            <v>#VALUE!</v>
          </cell>
          <cell r="V687">
            <v>637288</v>
          </cell>
          <cell r="W687">
            <v>0</v>
          </cell>
          <cell r="X687">
            <v>0</v>
          </cell>
          <cell r="Y687" t="e">
            <v>#VALUE!</v>
          </cell>
          <cell r="Z687" t="str">
            <v xml:space="preserve"> </v>
          </cell>
          <cell r="AA687" t="e">
            <v>#VALUE!</v>
          </cell>
          <cell r="AB687" t="e">
            <v>#VALUE!</v>
          </cell>
        </row>
        <row r="688">
          <cell r="A688">
            <v>4422</v>
          </cell>
          <cell r="C688" t="str">
            <v>Povečanje kapitalskih deležev države iz sredstev kupnin</v>
          </cell>
          <cell r="D688">
            <v>500000</v>
          </cell>
          <cell r="E688">
            <v>0</v>
          </cell>
          <cell r="F688">
            <v>500000</v>
          </cell>
          <cell r="G688" t="str">
            <v>…</v>
          </cell>
          <cell r="H688" t="str">
            <v>…</v>
          </cell>
          <cell r="I688" t="e">
            <v>#VALUE!</v>
          </cell>
          <cell r="J688" t="e">
            <v>#VALUE!</v>
          </cell>
          <cell r="K688" t="e">
            <v>#VALUE!</v>
          </cell>
          <cell r="L688" t="e">
            <v>#VALUE!</v>
          </cell>
          <cell r="N688" t="e">
            <v>#VALUE!</v>
          </cell>
          <cell r="O688" t="e">
            <v>#VALUE!</v>
          </cell>
          <cell r="P688" t="e">
            <v>#VALUE!</v>
          </cell>
          <cell r="Q688" t="e">
            <v>#VALUE!</v>
          </cell>
          <cell r="R688" t="e">
            <v>#VALUE!</v>
          </cell>
          <cell r="S688" t="e">
            <v>#VALUE!</v>
          </cell>
          <cell r="T688" t="e">
            <v>#VALUE!</v>
          </cell>
          <cell r="U688" t="e">
            <v>#VALUE!</v>
          </cell>
          <cell r="V688">
            <v>0</v>
          </cell>
          <cell r="W688">
            <v>0</v>
          </cell>
          <cell r="X688">
            <v>0</v>
          </cell>
          <cell r="Y688" t="e">
            <v>#VALUE!</v>
          </cell>
          <cell r="Z688" t="str">
            <v xml:space="preserve"> </v>
          </cell>
          <cell r="AA688" t="e">
            <v>#VALUE!</v>
          </cell>
          <cell r="AB688" t="e">
            <v>#VALUE!</v>
          </cell>
        </row>
        <row r="691">
          <cell r="A691" t="str">
            <v xml:space="preserve"> </v>
          </cell>
          <cell r="B691" t="str">
            <v>VI.</v>
          </cell>
          <cell r="C691" t="str">
            <v>PREJETA MINUS DANA POSOJILA</v>
          </cell>
          <cell r="D691">
            <v>4898590.3233000021</v>
          </cell>
          <cell r="E691">
            <v>-934215</v>
          </cell>
          <cell r="F691">
            <v>5832805.3233000021</v>
          </cell>
          <cell r="G691" t="str">
            <v>…</v>
          </cell>
          <cell r="H691" t="str">
            <v>…</v>
          </cell>
          <cell r="I691" t="e">
            <v>#VALUE!</v>
          </cell>
          <cell r="J691" t="e">
            <v>#VALUE!</v>
          </cell>
          <cell r="K691" t="e">
            <v>#VALUE!</v>
          </cell>
          <cell r="L691" t="e">
            <v>#VALUE!</v>
          </cell>
          <cell r="N691" t="e">
            <v>#VALUE!</v>
          </cell>
          <cell r="O691" t="e">
            <v>#VALUE!</v>
          </cell>
          <cell r="P691" t="e">
            <v>#VALUE!</v>
          </cell>
          <cell r="Q691" t="e">
            <v>#VALUE!</v>
          </cell>
          <cell r="R691" t="e">
            <v>#VALUE!</v>
          </cell>
          <cell r="S691" t="e">
            <v>#VALUE!</v>
          </cell>
          <cell r="T691" t="e">
            <v>#VALUE!</v>
          </cell>
          <cell r="U691" t="e">
            <v>#VALUE!</v>
          </cell>
          <cell r="V691">
            <v>-1234642</v>
          </cell>
          <cell r="W691">
            <v>1881340</v>
          </cell>
          <cell r="X691">
            <v>0</v>
          </cell>
          <cell r="Y691" t="e">
            <v>#VALUE!</v>
          </cell>
          <cell r="Z691" t="e">
            <v>#VALUE!</v>
          </cell>
          <cell r="AA691" t="str">
            <v>…</v>
          </cell>
          <cell r="AB691" t="str">
            <v>…</v>
          </cell>
        </row>
        <row r="692">
          <cell r="C692" t="str">
            <v xml:space="preserve">IN SPREMEMBE KAPITALSKIH </v>
          </cell>
        </row>
        <row r="693">
          <cell r="C693" t="str">
            <v xml:space="preserve"> DELEŽEV (IV. - V.)</v>
          </cell>
        </row>
        <row r="695">
          <cell r="A695" t="str">
            <v xml:space="preserve"> </v>
          </cell>
          <cell r="B695" t="str">
            <v>VII.</v>
          </cell>
          <cell r="C695" t="str">
            <v xml:space="preserve">SKUPNI PRESEŽEK (PRIMANJKLJAJ) </v>
          </cell>
          <cell r="D695">
            <v>-33700335.923279881</v>
          </cell>
          <cell r="E695">
            <v>-39327349.630328059</v>
          </cell>
          <cell r="I695" t="e">
            <v>#VALUE!</v>
          </cell>
          <cell r="J695" t="e">
            <v>#VALUE!</v>
          </cell>
          <cell r="K695" t="e">
            <v>#VALUE!</v>
          </cell>
          <cell r="O695" t="e">
            <v>#VALUE!</v>
          </cell>
          <cell r="P695" t="e">
            <v>#VALUE!</v>
          </cell>
          <cell r="Q695" t="e">
            <v>#VALUE!</v>
          </cell>
          <cell r="R695" t="e">
            <v>#VALUE!</v>
          </cell>
          <cell r="S695" t="e">
            <v>#VALUE!</v>
          </cell>
          <cell r="T695" t="e">
            <v>#VALUE!</v>
          </cell>
          <cell r="U695" t="e">
            <v>#VALUE!</v>
          </cell>
          <cell r="V695">
            <v>29972372.699798822</v>
          </cell>
          <cell r="W695">
            <v>22183899.262124345</v>
          </cell>
          <cell r="X695">
            <v>17787611.889999993</v>
          </cell>
          <cell r="Y695" t="e">
            <v>#VALUE!</v>
          </cell>
          <cell r="Z695" t="e">
            <v>#VALUE!</v>
          </cell>
        </row>
        <row r="696">
          <cell r="C696" t="str">
            <v xml:space="preserve">(PRIHODKI MINUS ODHODKI TER </v>
          </cell>
        </row>
        <row r="697">
          <cell r="C697" t="str">
            <v>SALDO PREJETIH IN DANIH POSOJIL</v>
          </cell>
        </row>
        <row r="698">
          <cell r="C698" t="str">
            <v xml:space="preserve"> (I. + IV.) - (II.+ V.)</v>
          </cell>
        </row>
        <row r="704">
          <cell r="B704" t="str">
            <v>C.    R A Č U N    F I N A N C I R A N J A</v>
          </cell>
        </row>
        <row r="706">
          <cell r="A706" t="str">
            <v xml:space="preserve"> </v>
          </cell>
          <cell r="Q706" t="str">
            <v xml:space="preserve"> - V  TISOČIH   TOLARJEV</v>
          </cell>
          <cell r="X706" t="str">
            <v>- V TISOČ TOLARJIH</v>
          </cell>
        </row>
        <row r="707">
          <cell r="A707" t="str">
            <v xml:space="preserve"> </v>
          </cell>
          <cell r="B707" t="str">
            <v xml:space="preserve"> </v>
          </cell>
          <cell r="D707" t="str">
            <v>O C E N A</v>
          </cell>
          <cell r="E707" t="str">
            <v xml:space="preserve"> </v>
          </cell>
          <cell r="F707" t="str">
            <v>RAZLIKA</v>
          </cell>
          <cell r="G707" t="str">
            <v>NOMINALNI</v>
          </cell>
          <cell r="H707" t="str">
            <v>REALNE</v>
          </cell>
          <cell r="I707" t="str">
            <v xml:space="preserve"> </v>
          </cell>
          <cell r="L707" t="str">
            <v xml:space="preserve"> </v>
          </cell>
          <cell r="N707" t="str">
            <v xml:space="preserve"> </v>
          </cell>
          <cell r="O707" t="str">
            <v xml:space="preserve"> </v>
          </cell>
          <cell r="P707" t="str">
            <v xml:space="preserve"> </v>
          </cell>
          <cell r="Q707" t="str">
            <v xml:space="preserve"> </v>
          </cell>
          <cell r="R707" t="str">
            <v xml:space="preserve"> </v>
          </cell>
          <cell r="S707" t="str">
            <v xml:space="preserve"> </v>
          </cell>
          <cell r="T707" t="str">
            <v xml:space="preserve"> </v>
          </cell>
          <cell r="U707" t="str">
            <v xml:space="preserve"> </v>
          </cell>
          <cell r="Y707" t="str">
            <v xml:space="preserve"> </v>
          </cell>
          <cell r="Z707" t="str">
            <v xml:space="preserve"> </v>
          </cell>
          <cell r="AA707" t="str">
            <v>NOMINALNI</v>
          </cell>
          <cell r="AB707" t="str">
            <v>REALNE</v>
          </cell>
        </row>
        <row r="708">
          <cell r="A708" t="str">
            <v xml:space="preserve"> </v>
          </cell>
          <cell r="B708" t="str">
            <v xml:space="preserve"> </v>
          </cell>
          <cell r="C708" t="str">
            <v xml:space="preserve"> </v>
          </cell>
          <cell r="D708" t="str">
            <v>REALIZACIJE</v>
          </cell>
          <cell r="E708" t="str">
            <v>SPREJETI</v>
          </cell>
          <cell r="F708" t="str">
            <v xml:space="preserve">OCENA </v>
          </cell>
          <cell r="G708" t="str">
            <v>INDEKSI</v>
          </cell>
          <cell r="H708" t="str">
            <v>STOPNJE</v>
          </cell>
          <cell r="I708" t="str">
            <v>PROJEKCIJE</v>
          </cell>
          <cell r="J708" t="str">
            <v>PROJEKCIJE</v>
          </cell>
          <cell r="K708" t="str">
            <v>PROJEKCIJE</v>
          </cell>
          <cell r="L708" t="str">
            <v>SKUPAJ</v>
          </cell>
          <cell r="N708" t="str">
            <v>PROJEKCIJE</v>
          </cell>
          <cell r="O708" t="str">
            <v>PROJEKCIJE</v>
          </cell>
          <cell r="P708" t="str">
            <v>PROJEKCIJE</v>
          </cell>
          <cell r="Q708" t="str">
            <v>SKUPAJ</v>
          </cell>
          <cell r="R708" t="str">
            <v>PROJEKCIJE</v>
          </cell>
          <cell r="S708" t="str">
            <v>PROJEKCIJE</v>
          </cell>
          <cell r="T708" t="str">
            <v>PROJEKCIJE</v>
          </cell>
          <cell r="U708" t="str">
            <v>PROJEKCIJE</v>
          </cell>
          <cell r="V708" t="str">
            <v>PROJEKCIJE</v>
          </cell>
          <cell r="W708" t="str">
            <v>PROJEKCIJE</v>
          </cell>
          <cell r="X708" t="str">
            <v>PROJEKCIJE</v>
          </cell>
          <cell r="Y708" t="str">
            <v>PROJEKCIJE</v>
          </cell>
          <cell r="Z708" t="str">
            <v>PREDLOG</v>
          </cell>
          <cell r="AA708" t="str">
            <v>INDEKSI</v>
          </cell>
          <cell r="AB708" t="str">
            <v>STOPNJE</v>
          </cell>
        </row>
        <row r="709">
          <cell r="A709" t="str">
            <v>KONTO</v>
          </cell>
          <cell r="B709" t="str">
            <v xml:space="preserve"> </v>
          </cell>
          <cell r="C709" t="str">
            <v xml:space="preserve"> </v>
          </cell>
          <cell r="D709" t="str">
            <v>JANUAR -</v>
          </cell>
          <cell r="E709" t="str">
            <v>PRORAČUN</v>
          </cell>
          <cell r="F709">
            <v>2000</v>
          </cell>
          <cell r="G709" t="str">
            <v>RASTI</v>
          </cell>
          <cell r="H709" t="str">
            <v>RASTI</v>
          </cell>
          <cell r="I709" t="str">
            <v>JANUAR</v>
          </cell>
          <cell r="J709" t="str">
            <v>FEBRUAR</v>
          </cell>
          <cell r="K709" t="str">
            <v>MAREC</v>
          </cell>
          <cell r="L709" t="str">
            <v>JANUAR -</v>
          </cell>
          <cell r="N709" t="str">
            <v>APRIL</v>
          </cell>
          <cell r="O709" t="str">
            <v>MAJ</v>
          </cell>
          <cell r="P709" t="str">
            <v>JUNIJ</v>
          </cell>
          <cell r="Q709" t="str">
            <v>JANUAR -</v>
          </cell>
          <cell r="R709" t="str">
            <v>JULIJ</v>
          </cell>
          <cell r="S709" t="str">
            <v>AVGUST</v>
          </cell>
          <cell r="T709" t="str">
            <v>SEPTEMBER</v>
          </cell>
          <cell r="U709" t="str">
            <v>OKTOBER</v>
          </cell>
          <cell r="V709" t="str">
            <v>NOVEMBER</v>
          </cell>
          <cell r="W709" t="str">
            <v>DECEMBER</v>
          </cell>
          <cell r="X709" t="str">
            <v>JANUAR</v>
          </cell>
          <cell r="Y709" t="str">
            <v>JANUAR -</v>
          </cell>
          <cell r="Z709" t="str">
            <v>PRORAČUNA</v>
          </cell>
          <cell r="AA709" t="str">
            <v>RASTI</v>
          </cell>
          <cell r="AB709" t="str">
            <v>RASTI</v>
          </cell>
        </row>
        <row r="710">
          <cell r="A710" t="str">
            <v xml:space="preserve"> </v>
          </cell>
          <cell r="B710" t="str">
            <v xml:space="preserve"> </v>
          </cell>
          <cell r="C710" t="str">
            <v xml:space="preserve"> </v>
          </cell>
          <cell r="D710" t="str">
            <v>DECEMBER</v>
          </cell>
          <cell r="E710" t="str">
            <v>ZA LETO</v>
          </cell>
          <cell r="F710" t="str">
            <v>MINUS</v>
          </cell>
          <cell r="G710" t="str">
            <v>I.XII.2000/</v>
          </cell>
          <cell r="H710" t="str">
            <v>I.XII.2000/</v>
          </cell>
          <cell r="I710">
            <v>2001</v>
          </cell>
          <cell r="J710">
            <v>2001</v>
          </cell>
          <cell r="K710">
            <v>2001</v>
          </cell>
          <cell r="L710" t="str">
            <v>MAREC</v>
          </cell>
          <cell r="N710">
            <v>2001</v>
          </cell>
          <cell r="O710">
            <v>2001</v>
          </cell>
          <cell r="P710">
            <v>2001</v>
          </cell>
          <cell r="Q710" t="str">
            <v>JUNIJ</v>
          </cell>
          <cell r="R710">
            <v>2001</v>
          </cell>
          <cell r="S710">
            <v>2001</v>
          </cell>
          <cell r="T710">
            <v>2001</v>
          </cell>
          <cell r="U710">
            <v>2001</v>
          </cell>
          <cell r="V710">
            <v>2001</v>
          </cell>
          <cell r="W710">
            <v>2001</v>
          </cell>
          <cell r="X710">
            <v>2002</v>
          </cell>
          <cell r="Y710" t="str">
            <v>DECEMBER</v>
          </cell>
          <cell r="Z710" t="str">
            <v>ZA LETO</v>
          </cell>
          <cell r="AA710" t="str">
            <v>I.XII.2001/</v>
          </cell>
          <cell r="AB710" t="str">
            <v>I.XII.2001/</v>
          </cell>
        </row>
        <row r="711">
          <cell r="C711" t="str">
            <v xml:space="preserve"> </v>
          </cell>
          <cell r="D711" t="str">
            <v>2 0 0 0</v>
          </cell>
          <cell r="E711" t="str">
            <v>2 0 0 0</v>
          </cell>
          <cell r="F711" t="str">
            <v>SPR.PROR.</v>
          </cell>
          <cell r="G711" t="str">
            <v>I.-XII.1999</v>
          </cell>
          <cell r="H711" t="str">
            <v>I.-XII.1999</v>
          </cell>
          <cell r="I711" t="str">
            <v xml:space="preserve"> </v>
          </cell>
          <cell r="J711" t="str">
            <v xml:space="preserve"> </v>
          </cell>
          <cell r="K711" t="str">
            <v xml:space="preserve"> </v>
          </cell>
          <cell r="L711" t="str">
            <v>2 0 0 1</v>
          </cell>
          <cell r="N711" t="str">
            <v xml:space="preserve"> </v>
          </cell>
          <cell r="O711" t="str">
            <v xml:space="preserve"> </v>
          </cell>
          <cell r="P711" t="str">
            <v xml:space="preserve"> </v>
          </cell>
          <cell r="Q711" t="str">
            <v>2 0 0 1</v>
          </cell>
          <cell r="R711" t="str">
            <v xml:space="preserve"> </v>
          </cell>
          <cell r="S711" t="str">
            <v xml:space="preserve"> </v>
          </cell>
          <cell r="T711" t="str">
            <v xml:space="preserve"> </v>
          </cell>
          <cell r="U711" t="str">
            <v xml:space="preserve"> </v>
          </cell>
          <cell r="V711" t="str">
            <v xml:space="preserve"> </v>
          </cell>
          <cell r="W711" t="str">
            <v xml:space="preserve"> </v>
          </cell>
          <cell r="X711" t="str">
            <v>ZA LETO 2001</v>
          </cell>
          <cell r="Y711" t="str">
            <v>2 0 0 1</v>
          </cell>
          <cell r="Z711" t="str">
            <v>2 0 0 1</v>
          </cell>
          <cell r="AA711" t="str">
            <v>I.-XII.2000</v>
          </cell>
          <cell r="AB711" t="str">
            <v>I.-XII.2000</v>
          </cell>
        </row>
        <row r="712">
          <cell r="A712" t="str">
            <v xml:space="preserve"> </v>
          </cell>
          <cell r="D712" t="str">
            <v>(1)</v>
          </cell>
          <cell r="E712" t="str">
            <v>(2)</v>
          </cell>
          <cell r="F712" t="str">
            <v>(3=1-2)</v>
          </cell>
          <cell r="G712" t="str">
            <v xml:space="preserve"> </v>
          </cell>
          <cell r="H712" t="str">
            <v xml:space="preserve"> </v>
          </cell>
          <cell r="I712" t="str">
            <v xml:space="preserve"> </v>
          </cell>
          <cell r="J712" t="str">
            <v xml:space="preserve"> </v>
          </cell>
          <cell r="K712" t="str">
            <v xml:space="preserve"> </v>
          </cell>
          <cell r="L712" t="str">
            <v xml:space="preserve"> </v>
          </cell>
          <cell r="N712" t="str">
            <v xml:space="preserve"> </v>
          </cell>
          <cell r="O712" t="str">
            <v xml:space="preserve"> </v>
          </cell>
          <cell r="P712" t="str">
            <v xml:space="preserve"> </v>
          </cell>
          <cell r="Q712" t="str">
            <v xml:space="preserve"> </v>
          </cell>
          <cell r="R712" t="str">
            <v xml:space="preserve"> </v>
          </cell>
          <cell r="S712" t="str">
            <v xml:space="preserve"> </v>
          </cell>
          <cell r="T712" t="str">
            <v xml:space="preserve"> </v>
          </cell>
          <cell r="U712" t="str">
            <v xml:space="preserve"> </v>
          </cell>
          <cell r="V712" t="str">
            <v xml:space="preserve"> </v>
          </cell>
          <cell r="W712" t="str">
            <v xml:space="preserve"> </v>
          </cell>
          <cell r="X712" t="str">
            <v xml:space="preserve"> </v>
          </cell>
          <cell r="Y712" t="str">
            <v>(1)</v>
          </cell>
          <cell r="Z712" t="str">
            <v>(2)</v>
          </cell>
          <cell r="AA712" t="str">
            <v xml:space="preserve"> </v>
          </cell>
          <cell r="AB712" t="str">
            <v xml:space="preserve"> </v>
          </cell>
        </row>
        <row r="713">
          <cell r="A713" t="str">
            <v xml:space="preserve"> </v>
          </cell>
          <cell r="B713" t="str">
            <v>VII.</v>
          </cell>
          <cell r="C713" t="str">
            <v xml:space="preserve">Z  A  D  O  L  Ž  E  V  A  N  J  E  </v>
          </cell>
          <cell r="D713">
            <v>157554886.31495997</v>
          </cell>
          <cell r="E713">
            <v>157554886</v>
          </cell>
          <cell r="F713">
            <v>0.31495997309684753</v>
          </cell>
          <cell r="G713">
            <v>135.67756541954014</v>
          </cell>
          <cell r="H713">
            <v>24.589132616657608</v>
          </cell>
          <cell r="I713" t="e">
            <v>#VALUE!</v>
          </cell>
          <cell r="J713" t="e">
            <v>#VALUE!</v>
          </cell>
          <cell r="K713" t="e">
            <v>#VALUE!</v>
          </cell>
          <cell r="L713" t="e">
            <v>#VALUE!</v>
          </cell>
          <cell r="N713" t="e">
            <v>#VALUE!</v>
          </cell>
          <cell r="O713" t="e">
            <v>#VALUE!</v>
          </cell>
          <cell r="P713" t="e">
            <v>#VALUE!</v>
          </cell>
          <cell r="Q713" t="e">
            <v>#VALUE!</v>
          </cell>
          <cell r="R713" t="e">
            <v>#VALUE!</v>
          </cell>
          <cell r="S713" t="e">
            <v>#VALUE!</v>
          </cell>
          <cell r="T713" t="e">
            <v>#VALUE!</v>
          </cell>
          <cell r="U713" t="e">
            <v>#VALUE!</v>
          </cell>
          <cell r="V713">
            <v>-2226696</v>
          </cell>
          <cell r="W713">
            <v>0</v>
          </cell>
          <cell r="X713">
            <v>-980034</v>
          </cell>
          <cell r="Y713" t="e">
            <v>#VALUE!</v>
          </cell>
          <cell r="Z713">
            <v>157554886</v>
          </cell>
          <cell r="AA713" t="e">
            <v>#VALUE!</v>
          </cell>
          <cell r="AB713" t="e">
            <v>#VALUE!</v>
          </cell>
        </row>
        <row r="714">
          <cell r="C714" t="str">
            <v xml:space="preserve">                                 - dinamizirani sprejeti proračun</v>
          </cell>
          <cell r="D714">
            <v>149554886</v>
          </cell>
          <cell r="I714">
            <v>16350000</v>
          </cell>
          <cell r="J714">
            <v>21335700</v>
          </cell>
          <cell r="K714">
            <v>81203000</v>
          </cell>
          <cell r="N714">
            <v>1595000</v>
          </cell>
          <cell r="O714">
            <v>6209000</v>
          </cell>
          <cell r="P714">
            <v>7609000</v>
          </cell>
          <cell r="Q714">
            <v>134301700</v>
          </cell>
          <cell r="R714">
            <v>8209000</v>
          </cell>
          <cell r="S714">
            <v>209000</v>
          </cell>
          <cell r="T714">
            <v>209000</v>
          </cell>
          <cell r="U714">
            <v>209000</v>
          </cell>
          <cell r="V714">
            <v>2209000</v>
          </cell>
          <cell r="W714">
            <v>6208186</v>
          </cell>
          <cell r="X714">
            <v>0</v>
          </cell>
          <cell r="Y714">
            <v>151554886</v>
          </cell>
        </row>
        <row r="716">
          <cell r="A716">
            <v>500</v>
          </cell>
          <cell r="C716" t="str">
            <v xml:space="preserve">DOMAČE ZADOLŽEVANJE </v>
          </cell>
          <cell r="D716">
            <v>73350534.862500012</v>
          </cell>
          <cell r="E716" t="str">
            <v xml:space="preserve"> </v>
          </cell>
          <cell r="G716">
            <v>182.59298131264705</v>
          </cell>
          <cell r="H716">
            <v>67.670322601145131</v>
          </cell>
          <cell r="I716" t="e">
            <v>#VALUE!</v>
          </cell>
          <cell r="J716" t="e">
            <v>#VALUE!</v>
          </cell>
          <cell r="K716" t="e">
            <v>#VALUE!</v>
          </cell>
          <cell r="L716" t="e">
            <v>#VALUE!</v>
          </cell>
          <cell r="N716" t="e">
            <v>#VALUE!</v>
          </cell>
          <cell r="O716" t="e">
            <v>#VALUE!</v>
          </cell>
          <cell r="P716" t="e">
            <v>#VALUE!</v>
          </cell>
          <cell r="Q716" t="e">
            <v>#VALUE!</v>
          </cell>
          <cell r="R716" t="e">
            <v>#VALUE!</v>
          </cell>
          <cell r="S716" t="e">
            <v>#VALUE!</v>
          </cell>
          <cell r="T716" t="e">
            <v>#VALUE!</v>
          </cell>
          <cell r="U716" t="e">
            <v>#VALUE!</v>
          </cell>
          <cell r="V716">
            <v>-2300000</v>
          </cell>
          <cell r="W716">
            <v>0</v>
          </cell>
          <cell r="X716">
            <v>-980034</v>
          </cell>
          <cell r="Y716" t="e">
            <v>#VALUE!</v>
          </cell>
          <cell r="Z716" t="str">
            <v xml:space="preserve"> </v>
          </cell>
          <cell r="AA716" t="e">
            <v>#VALUE!</v>
          </cell>
          <cell r="AB716" t="e">
            <v>#VALUE!</v>
          </cell>
        </row>
        <row r="718">
          <cell r="A718">
            <v>5000</v>
          </cell>
          <cell r="C718" t="str">
            <v>Najeti krediti pri  Banki Slovenije</v>
          </cell>
          <cell r="D718">
            <v>0</v>
          </cell>
          <cell r="I718" t="e">
            <v>#VALUE!</v>
          </cell>
          <cell r="J718" t="e">
            <v>#VALUE!</v>
          </cell>
          <cell r="K718" t="e">
            <v>#VALUE!</v>
          </cell>
          <cell r="L718" t="e">
            <v>#VALUE!</v>
          </cell>
          <cell r="N718" t="e">
            <v>#VALUE!</v>
          </cell>
          <cell r="O718" t="e">
            <v>#VALUE!</v>
          </cell>
          <cell r="P718" t="e">
            <v>#VALUE!</v>
          </cell>
          <cell r="Q718" t="e">
            <v>#VALUE!</v>
          </cell>
          <cell r="R718" t="e">
            <v>#VALUE!</v>
          </cell>
          <cell r="S718" t="e">
            <v>#VALUE!</v>
          </cell>
          <cell r="T718" t="e">
            <v>#VALUE!</v>
          </cell>
          <cell r="U718" t="e">
            <v>#VALUE!</v>
          </cell>
          <cell r="V718">
            <v>0</v>
          </cell>
          <cell r="W718">
            <v>0</v>
          </cell>
          <cell r="X718">
            <v>0</v>
          </cell>
          <cell r="Y718" t="e">
            <v>#VALUE!</v>
          </cell>
          <cell r="AA718" t="e">
            <v>#VALUE!</v>
          </cell>
          <cell r="AB718" t="e">
            <v>#VALUE!</v>
          </cell>
        </row>
        <row r="719">
          <cell r="A719">
            <v>5001</v>
          </cell>
          <cell r="C719" t="str">
            <v xml:space="preserve">Najeti krediti pri poslovnih bankah </v>
          </cell>
          <cell r="D719">
            <v>13023213.170030002</v>
          </cell>
          <cell r="E719" t="str">
            <v xml:space="preserve"> </v>
          </cell>
          <cell r="G719">
            <v>51.233347693870279</v>
          </cell>
          <cell r="H719">
            <v>-52.953767039604891</v>
          </cell>
          <cell r="I719" t="e">
            <v>#VALUE!</v>
          </cell>
          <cell r="J719" t="e">
            <v>#VALUE!</v>
          </cell>
          <cell r="K719" t="e">
            <v>#VALUE!</v>
          </cell>
          <cell r="L719" t="e">
            <v>#VALUE!</v>
          </cell>
          <cell r="N719" t="e">
            <v>#VALUE!</v>
          </cell>
          <cell r="O719" t="e">
            <v>#VALUE!</v>
          </cell>
          <cell r="P719" t="e">
            <v>#VALUE!</v>
          </cell>
          <cell r="Q719" t="e">
            <v>#VALUE!</v>
          </cell>
          <cell r="R719" t="e">
            <v>#VALUE!</v>
          </cell>
          <cell r="S719" t="e">
            <v>#VALUE!</v>
          </cell>
          <cell r="T719" t="e">
            <v>#VALUE!</v>
          </cell>
          <cell r="U719" t="e">
            <v>#VALUE!</v>
          </cell>
          <cell r="V719">
            <v>0</v>
          </cell>
          <cell r="W719">
            <v>0</v>
          </cell>
          <cell r="X719">
            <v>0</v>
          </cell>
          <cell r="Y719" t="e">
            <v>#VALUE!</v>
          </cell>
          <cell r="Z719" t="str">
            <v xml:space="preserve"> </v>
          </cell>
          <cell r="AA719" t="e">
            <v>#VALUE!</v>
          </cell>
          <cell r="AB719" t="e">
            <v>#VALUE!</v>
          </cell>
        </row>
        <row r="720">
          <cell r="C720" t="str">
            <v>Evidenčno: najeti krediti pri poslovnih bankah za T R P</v>
          </cell>
          <cell r="I720">
            <v>0</v>
          </cell>
          <cell r="L720">
            <v>0</v>
          </cell>
          <cell r="Q720" t="e">
            <v>#REF!</v>
          </cell>
        </row>
        <row r="721">
          <cell r="A721">
            <v>5002</v>
          </cell>
          <cell r="C721" t="str">
            <v>Najeti krediti pri drugih finančnih institucijah</v>
          </cell>
          <cell r="D721">
            <v>0</v>
          </cell>
          <cell r="I721" t="e">
            <v>#VALUE!</v>
          </cell>
          <cell r="J721" t="e">
            <v>#VALUE!</v>
          </cell>
          <cell r="K721" t="e">
            <v>#VALUE!</v>
          </cell>
          <cell r="L721" t="e">
            <v>#VALUE!</v>
          </cell>
          <cell r="N721" t="e">
            <v>#VALUE!</v>
          </cell>
          <cell r="O721" t="e">
            <v>#VALUE!</v>
          </cell>
          <cell r="P721" t="e">
            <v>#VALUE!</v>
          </cell>
          <cell r="Q721" t="e">
            <v>#VALUE!</v>
          </cell>
          <cell r="R721" t="e">
            <v>#VALUE!</v>
          </cell>
          <cell r="S721" t="e">
            <v>#VALUE!</v>
          </cell>
          <cell r="T721" t="e">
            <v>#VALUE!</v>
          </cell>
          <cell r="U721" t="e">
            <v>#VALUE!</v>
          </cell>
          <cell r="Y721" t="e">
            <v>#VALUE!</v>
          </cell>
          <cell r="AA721" t="e">
            <v>#VALUE!</v>
          </cell>
          <cell r="AB721" t="e">
            <v>#VALUE!</v>
          </cell>
        </row>
        <row r="722">
          <cell r="A722">
            <v>5003</v>
          </cell>
          <cell r="C722" t="str">
            <v xml:space="preserve">Najeti krediti pri drugih domačih kreditodajalcih </v>
          </cell>
          <cell r="D722">
            <v>0</v>
          </cell>
          <cell r="E722" t="str">
            <v xml:space="preserve"> </v>
          </cell>
          <cell r="I722" t="e">
            <v>#VALUE!</v>
          </cell>
          <cell r="J722" t="e">
            <v>#VALUE!</v>
          </cell>
          <cell r="K722" t="e">
            <v>#VALUE!</v>
          </cell>
          <cell r="L722" t="e">
            <v>#VALUE!</v>
          </cell>
          <cell r="N722" t="e">
            <v>#VALUE!</v>
          </cell>
          <cell r="O722" t="e">
            <v>#VALUE!</v>
          </cell>
          <cell r="P722" t="e">
            <v>#VALUE!</v>
          </cell>
          <cell r="Q722" t="e">
            <v>#VALUE!</v>
          </cell>
          <cell r="R722" t="e">
            <v>#VALUE!</v>
          </cell>
          <cell r="S722" t="e">
            <v>#VALUE!</v>
          </cell>
          <cell r="T722" t="e">
            <v>#VALUE!</v>
          </cell>
          <cell r="U722">
            <v>0</v>
          </cell>
          <cell r="V722">
            <v>0</v>
          </cell>
          <cell r="W722">
            <v>0</v>
          </cell>
          <cell r="X722">
            <v>0</v>
          </cell>
          <cell r="Y722" t="e">
            <v>#VALUE!</v>
          </cell>
          <cell r="Z722" t="str">
            <v xml:space="preserve"> </v>
          </cell>
          <cell r="AA722" t="e">
            <v>#VALUE!</v>
          </cell>
          <cell r="AB722" t="e">
            <v>#VALUE!</v>
          </cell>
        </row>
        <row r="723">
          <cell r="A723">
            <v>5004</v>
          </cell>
          <cell r="C723" t="str">
            <v xml:space="preserve">Sredstva, pridobljena z izdajo vrednostnih papirjev </v>
          </cell>
          <cell r="D723">
            <v>60853065.692469999</v>
          </cell>
          <cell r="E723" t="str">
            <v xml:space="preserve"> </v>
          </cell>
          <cell r="G723">
            <v>468.02130172178556</v>
          </cell>
          <cell r="H723">
            <v>329.77162692542288</v>
          </cell>
          <cell r="I723" t="e">
            <v>#VALUE!</v>
          </cell>
          <cell r="J723" t="e">
            <v>#VALUE!</v>
          </cell>
          <cell r="K723" t="e">
            <v>#VALUE!</v>
          </cell>
          <cell r="L723" t="e">
            <v>#VALUE!</v>
          </cell>
          <cell r="N723" t="e">
            <v>#VALUE!</v>
          </cell>
          <cell r="O723" t="e">
            <v>#VALUE!</v>
          </cell>
          <cell r="P723" t="e">
            <v>#VALUE!</v>
          </cell>
          <cell r="Q723" t="e">
            <v>#VALUE!</v>
          </cell>
          <cell r="R723" t="e">
            <v>#VALUE!</v>
          </cell>
          <cell r="S723" t="e">
            <v>#VALUE!</v>
          </cell>
          <cell r="T723" t="e">
            <v>#VALUE!</v>
          </cell>
          <cell r="U723">
            <v>7813791</v>
          </cell>
          <cell r="V723">
            <v>-2300000</v>
          </cell>
          <cell r="W723">
            <v>0</v>
          </cell>
          <cell r="X723">
            <v>-980034</v>
          </cell>
          <cell r="Y723" t="e">
            <v>#VALUE!</v>
          </cell>
          <cell r="Z723" t="str">
            <v xml:space="preserve"> </v>
          </cell>
          <cell r="AA723" t="e">
            <v>#VALUE!</v>
          </cell>
          <cell r="AB723" t="e">
            <v>#VALUE!</v>
          </cell>
        </row>
        <row r="725">
          <cell r="A725">
            <v>501</v>
          </cell>
          <cell r="C725" t="str">
            <v xml:space="preserve">ZADOLŽEVANJE V TUJINI </v>
          </cell>
          <cell r="D725">
            <v>84204351.452459991</v>
          </cell>
          <cell r="E725" t="str">
            <v xml:space="preserve"> </v>
          </cell>
          <cell r="G725">
            <v>110.86392470171673</v>
          </cell>
          <cell r="H725">
            <v>1.8034202954239902</v>
          </cell>
          <cell r="I725" t="e">
            <v>#VALUE!</v>
          </cell>
          <cell r="J725" t="e">
            <v>#VALUE!</v>
          </cell>
          <cell r="K725" t="e">
            <v>#VALUE!</v>
          </cell>
          <cell r="L725" t="e">
            <v>#VALUE!</v>
          </cell>
          <cell r="N725" t="e">
            <v>#VALUE!</v>
          </cell>
          <cell r="O725" t="e">
            <v>#VALUE!</v>
          </cell>
          <cell r="P725" t="e">
            <v>#VALUE!</v>
          </cell>
          <cell r="Q725" t="e">
            <v>#VALUE!</v>
          </cell>
          <cell r="R725" t="e">
            <v>#VALUE!</v>
          </cell>
          <cell r="S725" t="e">
            <v>#VALUE!</v>
          </cell>
          <cell r="T725" t="e">
            <v>#VALUE!</v>
          </cell>
          <cell r="U725" t="e">
            <v>#VALUE!</v>
          </cell>
          <cell r="V725">
            <v>73304</v>
          </cell>
          <cell r="W725">
            <v>0</v>
          </cell>
          <cell r="X725">
            <v>0</v>
          </cell>
          <cell r="Y725" t="e">
            <v>#VALUE!</v>
          </cell>
          <cell r="Z725" t="str">
            <v xml:space="preserve"> </v>
          </cell>
          <cell r="AA725" t="e">
            <v>#VALUE!</v>
          </cell>
          <cell r="AB725" t="e">
            <v>#VALUE!</v>
          </cell>
        </row>
        <row r="727">
          <cell r="A727">
            <v>5010</v>
          </cell>
          <cell r="C727" t="str">
            <v>Najeti krediti pri mednarodnih finančnih institucijah</v>
          </cell>
          <cell r="D727">
            <v>3248552.4524599998</v>
          </cell>
          <cell r="G727">
            <v>106.36654831667873</v>
          </cell>
          <cell r="H727">
            <v>-2.3264019130590157</v>
          </cell>
          <cell r="I727" t="e">
            <v>#VALUE!</v>
          </cell>
          <cell r="J727" t="e">
            <v>#VALUE!</v>
          </cell>
          <cell r="K727" t="e">
            <v>#VALUE!</v>
          </cell>
          <cell r="L727" t="e">
            <v>#VALUE!</v>
          </cell>
          <cell r="N727" t="e">
            <v>#VALUE!</v>
          </cell>
          <cell r="O727" t="e">
            <v>#VALUE!</v>
          </cell>
          <cell r="P727" t="e">
            <v>#VALUE!</v>
          </cell>
          <cell r="Q727" t="e">
            <v>#VALUE!</v>
          </cell>
          <cell r="R727" t="e">
            <v>#VALUE!</v>
          </cell>
          <cell r="S727" t="e">
            <v>#VALUE!</v>
          </cell>
          <cell r="T727" t="e">
            <v>#VALUE!</v>
          </cell>
          <cell r="U727" t="e">
            <v>#VALUE!</v>
          </cell>
          <cell r="V727">
            <v>73304</v>
          </cell>
          <cell r="Y727" t="e">
            <v>#VALUE!</v>
          </cell>
          <cell r="AA727" t="e">
            <v>#VALUE!</v>
          </cell>
          <cell r="AB727" t="e">
            <v>#VALUE!</v>
          </cell>
        </row>
        <row r="728">
          <cell r="A728">
            <v>5011</v>
          </cell>
          <cell r="C728" t="str">
            <v xml:space="preserve">Najeti krediti pri tujih vladah </v>
          </cell>
          <cell r="D728">
            <v>402559</v>
          </cell>
          <cell r="I728" t="e">
            <v>#VALUE!</v>
          </cell>
          <cell r="J728" t="e">
            <v>#VALUE!</v>
          </cell>
          <cell r="K728" t="e">
            <v>#VALUE!</v>
          </cell>
          <cell r="L728" t="e">
            <v>#VALUE!</v>
          </cell>
          <cell r="N728" t="e">
            <v>#VALUE!</v>
          </cell>
          <cell r="O728" t="e">
            <v>#VALUE!</v>
          </cell>
          <cell r="P728" t="e">
            <v>#VALUE!</v>
          </cell>
          <cell r="Q728" t="e">
            <v>#VALUE!</v>
          </cell>
          <cell r="R728" t="e">
            <v>#VALUE!</v>
          </cell>
          <cell r="S728" t="e">
            <v>#VALUE!</v>
          </cell>
          <cell r="T728" t="e">
            <v>#VALUE!</v>
          </cell>
          <cell r="U728" t="e">
            <v>#VALUE!</v>
          </cell>
          <cell r="Y728" t="e">
            <v>#VALUE!</v>
          </cell>
          <cell r="AA728" t="e">
            <v>#VALUE!</v>
          </cell>
          <cell r="AB728" t="e">
            <v>#VALUE!</v>
          </cell>
        </row>
        <row r="729">
          <cell r="C729" t="str">
            <v>Evidenčno: najeti tuji krediti za T R P</v>
          </cell>
          <cell r="I729">
            <v>0</v>
          </cell>
          <cell r="J729">
            <v>0</v>
          </cell>
          <cell r="K729">
            <v>0</v>
          </cell>
          <cell r="L729">
            <v>0</v>
          </cell>
        </row>
        <row r="730">
          <cell r="A730">
            <v>5012</v>
          </cell>
          <cell r="C730" t="str">
            <v>Najeti krediti pri tujih poslovnih bankah in finanč.instit.</v>
          </cell>
          <cell r="D730">
            <v>0</v>
          </cell>
          <cell r="I730" t="e">
            <v>#VALUE!</v>
          </cell>
          <cell r="J730" t="e">
            <v>#VALUE!</v>
          </cell>
          <cell r="K730" t="e">
            <v>#VALUE!</v>
          </cell>
          <cell r="L730" t="e">
            <v>#VALUE!</v>
          </cell>
          <cell r="N730" t="e">
            <v>#VALUE!</v>
          </cell>
          <cell r="O730" t="e">
            <v>#VALUE!</v>
          </cell>
          <cell r="P730" t="e">
            <v>#VALUE!</v>
          </cell>
          <cell r="Q730" t="e">
            <v>#VALUE!</v>
          </cell>
          <cell r="R730" t="e">
            <v>#VALUE!</v>
          </cell>
          <cell r="S730" t="e">
            <v>#VALUE!</v>
          </cell>
          <cell r="T730" t="e">
            <v>#VALUE!</v>
          </cell>
          <cell r="U730" t="e">
            <v>#VALUE!</v>
          </cell>
          <cell r="Y730" t="e">
            <v>#VALUE!</v>
          </cell>
          <cell r="AA730" t="e">
            <v>#VALUE!</v>
          </cell>
          <cell r="AB730" t="e">
            <v>#VALUE!</v>
          </cell>
        </row>
        <row r="731">
          <cell r="A731">
            <v>5013</v>
          </cell>
          <cell r="C731" t="str">
            <v>Najeti krediti pri drugih tujih kreditodajalcih</v>
          </cell>
          <cell r="D731">
            <v>0</v>
          </cell>
          <cell r="E731" t="str">
            <v xml:space="preserve"> </v>
          </cell>
          <cell r="I731" t="e">
            <v>#VALUE!</v>
          </cell>
          <cell r="J731" t="e">
            <v>#VALUE!</v>
          </cell>
          <cell r="K731" t="e">
            <v>#VALUE!</v>
          </cell>
          <cell r="L731" t="e">
            <v>#VALUE!</v>
          </cell>
          <cell r="N731" t="e">
            <v>#VALUE!</v>
          </cell>
          <cell r="O731" t="e">
            <v>#VALUE!</v>
          </cell>
          <cell r="P731" t="e">
            <v>#VALUE!</v>
          </cell>
          <cell r="Q731" t="e">
            <v>#VALUE!</v>
          </cell>
          <cell r="R731" t="e">
            <v>#VALUE!</v>
          </cell>
          <cell r="S731" t="e">
            <v>#VALUE!</v>
          </cell>
          <cell r="T731" t="e">
            <v>#VALUE!</v>
          </cell>
          <cell r="U731" t="e">
            <v>#VALUE!</v>
          </cell>
          <cell r="V731">
            <v>0</v>
          </cell>
          <cell r="W731">
            <v>0</v>
          </cell>
          <cell r="X731">
            <v>0</v>
          </cell>
          <cell r="Y731" t="e">
            <v>#VALUE!</v>
          </cell>
          <cell r="Z731" t="str">
            <v xml:space="preserve"> </v>
          </cell>
          <cell r="AA731" t="e">
            <v>#VALUE!</v>
          </cell>
          <cell r="AB731" t="e">
            <v>#VALUE!</v>
          </cell>
        </row>
        <row r="732">
          <cell r="A732">
            <v>5014</v>
          </cell>
          <cell r="C732" t="str">
            <v xml:space="preserve">Sredstva, pridobljena z izdajo vrednostnih papirjev </v>
          </cell>
          <cell r="D732">
            <v>80553240</v>
          </cell>
          <cell r="G732">
            <v>111.51785225172483</v>
          </cell>
          <cell r="H732">
            <v>2.4039047306931423</v>
          </cell>
          <cell r="I732" t="e">
            <v>#VALUE!</v>
          </cell>
          <cell r="J732" t="e">
            <v>#VALUE!</v>
          </cell>
          <cell r="K732" t="e">
            <v>#VALUE!</v>
          </cell>
          <cell r="L732" t="e">
            <v>#VALUE!</v>
          </cell>
          <cell r="N732" t="e">
            <v>#VALUE!</v>
          </cell>
          <cell r="O732" t="e">
            <v>#VALUE!</v>
          </cell>
          <cell r="P732" t="e">
            <v>#VALUE!</v>
          </cell>
          <cell r="Q732" t="e">
            <v>#VALUE!</v>
          </cell>
          <cell r="R732" t="e">
            <v>#VALUE!</v>
          </cell>
          <cell r="S732" t="e">
            <v>#VALUE!</v>
          </cell>
          <cell r="T732" t="e">
            <v>#VALUE!</v>
          </cell>
          <cell r="U732" t="e">
            <v>#VALUE!</v>
          </cell>
          <cell r="Y732" t="e">
            <v>#VALUE!</v>
          </cell>
          <cell r="AA732" t="e">
            <v>#VALUE!</v>
          </cell>
          <cell r="AB732" t="e">
            <v>#VALUE!</v>
          </cell>
        </row>
        <row r="733">
          <cell r="A733" t="str">
            <v xml:space="preserve"> </v>
          </cell>
        </row>
        <row r="734">
          <cell r="I734" t="str">
            <v xml:space="preserve"> </v>
          </cell>
          <cell r="J734" t="str">
            <v xml:space="preserve"> </v>
          </cell>
          <cell r="K734" t="str">
            <v xml:space="preserve"> </v>
          </cell>
          <cell r="N734" t="str">
            <v xml:space="preserve"> </v>
          </cell>
          <cell r="O734" t="str">
            <v xml:space="preserve"> </v>
          </cell>
          <cell r="P734" t="str">
            <v xml:space="preserve"> </v>
          </cell>
          <cell r="Q734" t="str">
            <v xml:space="preserve"> </v>
          </cell>
          <cell r="R734" t="str">
            <v xml:space="preserve"> </v>
          </cell>
        </row>
        <row r="735">
          <cell r="I735" t="str">
            <v xml:space="preserve"> </v>
          </cell>
          <cell r="J735" t="str">
            <v xml:space="preserve"> </v>
          </cell>
          <cell r="K735" t="str">
            <v xml:space="preserve"> </v>
          </cell>
          <cell r="Q735" t="str">
            <v xml:space="preserve"> </v>
          </cell>
        </row>
        <row r="736">
          <cell r="A736" t="str">
            <v xml:space="preserve"> </v>
          </cell>
          <cell r="B736" t="str">
            <v>VIII.</v>
          </cell>
          <cell r="C736" t="str">
            <v>O D P L A Č I L A    D O L G A</v>
          </cell>
          <cell r="D736">
            <v>120464563.36069</v>
          </cell>
          <cell r="E736">
            <v>117983036</v>
          </cell>
          <cell r="F736">
            <v>2481527.3606899977</v>
          </cell>
          <cell r="G736">
            <v>162.75371903526525</v>
          </cell>
          <cell r="H736">
            <v>49.452450904743102</v>
          </cell>
          <cell r="I736" t="e">
            <v>#VALUE!</v>
          </cell>
          <cell r="J736" t="e">
            <v>#VALUE!</v>
          </cell>
          <cell r="K736" t="e">
            <v>#VALUE!</v>
          </cell>
          <cell r="L736" t="e">
            <v>#VALUE!</v>
          </cell>
          <cell r="N736" t="e">
            <v>#VALUE!</v>
          </cell>
          <cell r="O736" t="e">
            <v>#VALUE!</v>
          </cell>
          <cell r="P736" t="e">
            <v>#VALUE!</v>
          </cell>
          <cell r="Q736" t="e">
            <v>#VALUE!</v>
          </cell>
          <cell r="R736" t="e">
            <v>#VALUE!</v>
          </cell>
          <cell r="S736" t="e">
            <v>#VALUE!</v>
          </cell>
          <cell r="T736" t="e">
            <v>#VALUE!</v>
          </cell>
          <cell r="U736" t="e">
            <v>#VALUE!</v>
          </cell>
          <cell r="V736">
            <v>972149</v>
          </cell>
          <cell r="W736">
            <v>32383194</v>
          </cell>
          <cell r="X736">
            <v>0</v>
          </cell>
          <cell r="Y736" t="e">
            <v>#VALUE!</v>
          </cell>
          <cell r="Z736" t="e">
            <v>#VALUE!</v>
          </cell>
          <cell r="AA736" t="e">
            <v>#VALUE!</v>
          </cell>
          <cell r="AB736" t="e">
            <v>#VALUE!</v>
          </cell>
        </row>
        <row r="737">
          <cell r="C737" t="str">
            <v xml:space="preserve">                                 - dinamizirani sprejeti proračun</v>
          </cell>
          <cell r="D737">
            <v>102266824</v>
          </cell>
          <cell r="I737">
            <v>8639115</v>
          </cell>
          <cell r="J737">
            <v>4484950</v>
          </cell>
          <cell r="K737">
            <v>5304868</v>
          </cell>
          <cell r="N737">
            <v>4026161</v>
          </cell>
          <cell r="O737">
            <v>8010100</v>
          </cell>
          <cell r="P737">
            <v>8340503</v>
          </cell>
          <cell r="Q737">
            <v>38805697</v>
          </cell>
          <cell r="R737">
            <v>26776809</v>
          </cell>
          <cell r="S737">
            <v>1278710</v>
          </cell>
          <cell r="T737">
            <v>1278710</v>
          </cell>
          <cell r="U737">
            <v>1278710</v>
          </cell>
          <cell r="V737">
            <v>1172412</v>
          </cell>
          <cell r="W737">
            <v>31569478</v>
          </cell>
          <cell r="X737">
            <v>0</v>
          </cell>
          <cell r="Y737">
            <v>102160526</v>
          </cell>
        </row>
        <row r="739">
          <cell r="A739">
            <v>550</v>
          </cell>
          <cell r="C739" t="str">
            <v xml:space="preserve">ODPLAČILA DOMAČEGA DOLGA </v>
          </cell>
          <cell r="D739">
            <v>106085483.39032999</v>
          </cell>
          <cell r="E739">
            <v>103682464</v>
          </cell>
          <cell r="F739">
            <v>2403019.3903299868</v>
          </cell>
          <cell r="G739">
            <v>178.49315646766502</v>
          </cell>
          <cell r="H739">
            <v>63.905561494641887</v>
          </cell>
          <cell r="I739" t="e">
            <v>#VALUE!</v>
          </cell>
          <cell r="J739" t="e">
            <v>#VALUE!</v>
          </cell>
          <cell r="K739" t="e">
            <v>#VALUE!</v>
          </cell>
          <cell r="L739" t="e">
            <v>#VALUE!</v>
          </cell>
          <cell r="N739" t="e">
            <v>#VALUE!</v>
          </cell>
          <cell r="O739" t="e">
            <v>#VALUE!</v>
          </cell>
          <cell r="P739" t="e">
            <v>#VALUE!</v>
          </cell>
          <cell r="Q739" t="e">
            <v>#VALUE!</v>
          </cell>
          <cell r="R739" t="e">
            <v>#VALUE!</v>
          </cell>
          <cell r="S739" t="e">
            <v>#VALUE!</v>
          </cell>
          <cell r="T739" t="e">
            <v>#VALUE!</v>
          </cell>
          <cell r="U739" t="e">
            <v>#VALUE!</v>
          </cell>
          <cell r="V739">
            <v>645152</v>
          </cell>
          <cell r="W739">
            <v>27238684</v>
          </cell>
          <cell r="X739">
            <v>0</v>
          </cell>
          <cell r="Y739" t="e">
            <v>#VALUE!</v>
          </cell>
          <cell r="Z739" t="e">
            <v>#VALUE!</v>
          </cell>
          <cell r="AA739" t="e">
            <v>#VALUE!</v>
          </cell>
          <cell r="AB739" t="e">
            <v>#VALUE!</v>
          </cell>
        </row>
        <row r="740">
          <cell r="I740" t="str">
            <v xml:space="preserve"> </v>
          </cell>
        </row>
        <row r="741">
          <cell r="A741">
            <v>5500</v>
          </cell>
          <cell r="C741" t="str">
            <v>Odplačila kreditov Banki Slovenije</v>
          </cell>
          <cell r="D741">
            <v>0</v>
          </cell>
          <cell r="E741">
            <v>0</v>
          </cell>
          <cell r="F741">
            <v>0</v>
          </cell>
          <cell r="I741" t="e">
            <v>#VALUE!</v>
          </cell>
          <cell r="J741" t="e">
            <v>#VALUE!</v>
          </cell>
          <cell r="K741" t="e">
            <v>#VALUE!</v>
          </cell>
          <cell r="L741" t="e">
            <v>#VALUE!</v>
          </cell>
          <cell r="N741" t="e">
            <v>#VALUE!</v>
          </cell>
          <cell r="O741" t="e">
            <v>#VALUE!</v>
          </cell>
          <cell r="P741" t="e">
            <v>#VALUE!</v>
          </cell>
          <cell r="Q741" t="e">
            <v>#VALUE!</v>
          </cell>
          <cell r="R741" t="e">
            <v>#VALUE!</v>
          </cell>
          <cell r="S741" t="e">
            <v>#VALUE!</v>
          </cell>
          <cell r="T741" t="e">
            <v>#VALUE!</v>
          </cell>
          <cell r="U741" t="e">
            <v>#VALUE!</v>
          </cell>
          <cell r="V741">
            <v>0</v>
          </cell>
          <cell r="W741">
            <v>0</v>
          </cell>
          <cell r="X741">
            <v>0</v>
          </cell>
          <cell r="Y741" t="e">
            <v>#VALUE!</v>
          </cell>
          <cell r="Z741" t="str">
            <v xml:space="preserve"> </v>
          </cell>
          <cell r="AA741" t="e">
            <v>#VALUE!</v>
          </cell>
          <cell r="AB741" t="e">
            <v>#VALUE!</v>
          </cell>
        </row>
        <row r="742">
          <cell r="A742">
            <v>5501</v>
          </cell>
          <cell r="C742" t="str">
            <v>Odplačila kreditov poslovnim bankam</v>
          </cell>
          <cell r="D742">
            <v>22116318.218499999</v>
          </cell>
          <cell r="E742">
            <v>20525816</v>
          </cell>
          <cell r="F742">
            <v>1590502.2184999995</v>
          </cell>
          <cell r="G742">
            <v>80.894256453268767</v>
          </cell>
          <cell r="H742">
            <v>-25.716936222893693</v>
          </cell>
          <cell r="I742" t="e">
            <v>#VALUE!</v>
          </cell>
          <cell r="J742" t="e">
            <v>#VALUE!</v>
          </cell>
          <cell r="K742" t="e">
            <v>#VALUE!</v>
          </cell>
          <cell r="L742" t="e">
            <v>#VALUE!</v>
          </cell>
          <cell r="N742" t="e">
            <v>#VALUE!</v>
          </cell>
          <cell r="O742" t="e">
            <v>#VALUE!</v>
          </cell>
          <cell r="P742" t="e">
            <v>#VALUE!</v>
          </cell>
          <cell r="Q742" t="e">
            <v>#VALUE!</v>
          </cell>
          <cell r="R742" t="e">
            <v>#VALUE!</v>
          </cell>
          <cell r="S742" t="e">
            <v>#VALUE!</v>
          </cell>
          <cell r="T742" t="e">
            <v>#VALUE!</v>
          </cell>
          <cell r="U742" t="e">
            <v>#VALUE!</v>
          </cell>
          <cell r="V742">
            <v>80312</v>
          </cell>
          <cell r="W742">
            <v>5909397</v>
          </cell>
          <cell r="X742">
            <v>0</v>
          </cell>
          <cell r="Y742" t="e">
            <v>#VALUE!</v>
          </cell>
          <cell r="Z742" t="str">
            <v xml:space="preserve"> </v>
          </cell>
          <cell r="AA742" t="e">
            <v>#VALUE!</v>
          </cell>
          <cell r="AB742" t="e">
            <v>#VALUE!</v>
          </cell>
        </row>
        <row r="743">
          <cell r="C743" t="str">
            <v xml:space="preserve"> - odplačila kreditov poslovnim bankam (MF)</v>
          </cell>
          <cell r="E743">
            <v>5103034</v>
          </cell>
          <cell r="I743" t="e">
            <v>#N/A</v>
          </cell>
          <cell r="J743" t="e">
            <v>#N/A</v>
          </cell>
          <cell r="K743" t="e">
            <v>#N/A</v>
          </cell>
          <cell r="L743" t="e">
            <v>#N/A</v>
          </cell>
          <cell r="N743" t="e">
            <v>#N/A</v>
          </cell>
          <cell r="O743" t="e">
            <v>#N/A</v>
          </cell>
          <cell r="P743" t="e">
            <v>#N/A</v>
          </cell>
          <cell r="Q743" t="e">
            <v>#N/A</v>
          </cell>
          <cell r="R743" t="e">
            <v>#N/A</v>
          </cell>
          <cell r="S743" t="e">
            <v>#N/A</v>
          </cell>
          <cell r="T743" t="e">
            <v>#N/A</v>
          </cell>
          <cell r="U743" t="e">
            <v>#N/A</v>
          </cell>
          <cell r="V743">
            <v>5103034</v>
          </cell>
          <cell r="W743">
            <v>5103034</v>
          </cell>
          <cell r="X743">
            <v>5103034</v>
          </cell>
          <cell r="Z743">
            <v>5103034</v>
          </cell>
        </row>
        <row r="744">
          <cell r="C744" t="str">
            <v xml:space="preserve"> - odplačila stanov.kreditov poslovnim bankam (SSSV)</v>
          </cell>
          <cell r="E744">
            <v>11674</v>
          </cell>
          <cell r="I744" t="e">
            <v>#N/A</v>
          </cell>
          <cell r="J744" t="e">
            <v>#N/A</v>
          </cell>
          <cell r="K744" t="e">
            <v>#N/A</v>
          </cell>
          <cell r="L744" t="e">
            <v>#N/A</v>
          </cell>
          <cell r="N744" t="e">
            <v>#N/A</v>
          </cell>
          <cell r="O744" t="e">
            <v>#N/A</v>
          </cell>
          <cell r="P744" t="e">
            <v>#N/A</v>
          </cell>
          <cell r="Q744" t="e">
            <v>#N/A</v>
          </cell>
          <cell r="R744" t="e">
            <v>#N/A</v>
          </cell>
          <cell r="S744" t="e">
            <v>#N/A</v>
          </cell>
          <cell r="T744" t="e">
            <v>#N/A</v>
          </cell>
          <cell r="U744" t="e">
            <v>#N/A</v>
          </cell>
          <cell r="V744">
            <v>11674</v>
          </cell>
          <cell r="W744">
            <v>11674</v>
          </cell>
          <cell r="X744">
            <v>11674</v>
          </cell>
          <cell r="Z744">
            <v>11674</v>
          </cell>
        </row>
        <row r="745">
          <cell r="C745" t="str">
            <v xml:space="preserve"> - odplačila stanov.kreditov poslovnim bankam (MNZ)</v>
          </cell>
          <cell r="E745">
            <v>15411108</v>
          </cell>
          <cell r="I745" t="e">
            <v>#N/A</v>
          </cell>
          <cell r="J745" t="e">
            <v>#N/A</v>
          </cell>
          <cell r="K745" t="e">
            <v>#N/A</v>
          </cell>
          <cell r="L745" t="e">
            <v>#N/A</v>
          </cell>
          <cell r="N745" t="e">
            <v>#N/A</v>
          </cell>
          <cell r="O745" t="e">
            <v>#N/A</v>
          </cell>
          <cell r="P745" t="e">
            <v>#N/A</v>
          </cell>
          <cell r="Q745" t="e">
            <v>#N/A</v>
          </cell>
          <cell r="R745" t="e">
            <v>#N/A</v>
          </cell>
          <cell r="S745" t="e">
            <v>#N/A</v>
          </cell>
          <cell r="T745" t="e">
            <v>#N/A</v>
          </cell>
          <cell r="U745" t="e">
            <v>#N/A</v>
          </cell>
          <cell r="V745">
            <v>-5034396</v>
          </cell>
          <cell r="W745">
            <v>794689</v>
          </cell>
          <cell r="X745">
            <v>-5114708</v>
          </cell>
          <cell r="Z745" t="e">
            <v>#VALUE!</v>
          </cell>
        </row>
        <row r="746">
          <cell r="A746">
            <v>5502</v>
          </cell>
          <cell r="C746" t="str">
            <v>Odplačila kreditov drugim finančnim institucijam</v>
          </cell>
          <cell r="D746">
            <v>0</v>
          </cell>
          <cell r="E746">
            <v>0</v>
          </cell>
          <cell r="F746">
            <v>0</v>
          </cell>
          <cell r="I746" t="e">
            <v>#VALUE!</v>
          </cell>
          <cell r="J746" t="e">
            <v>#VALUE!</v>
          </cell>
          <cell r="K746" t="e">
            <v>#VALUE!</v>
          </cell>
          <cell r="L746" t="e">
            <v>#VALUE!</v>
          </cell>
          <cell r="N746" t="e">
            <v>#VALUE!</v>
          </cell>
          <cell r="O746" t="e">
            <v>#VALUE!</v>
          </cell>
          <cell r="P746" t="e">
            <v>#VALUE!</v>
          </cell>
          <cell r="Q746" t="e">
            <v>#VALUE!</v>
          </cell>
          <cell r="R746" t="e">
            <v>#VALUE!</v>
          </cell>
          <cell r="S746" t="e">
            <v>#VALUE!</v>
          </cell>
          <cell r="T746" t="e">
            <v>#VALUE!</v>
          </cell>
          <cell r="U746" t="e">
            <v>#VALUE!</v>
          </cell>
          <cell r="V746">
            <v>0</v>
          </cell>
          <cell r="W746">
            <v>0</v>
          </cell>
          <cell r="X746">
            <v>0</v>
          </cell>
          <cell r="Y746" t="e">
            <v>#VALUE!</v>
          </cell>
          <cell r="Z746" t="str">
            <v xml:space="preserve"> </v>
          </cell>
          <cell r="AA746" t="e">
            <v>#VALUE!</v>
          </cell>
          <cell r="AB746" t="e">
            <v>#VALUE!</v>
          </cell>
        </row>
        <row r="747">
          <cell r="A747">
            <v>5503</v>
          </cell>
          <cell r="C747" t="str">
            <v xml:space="preserve">Odplačila kreditov drugim domačim kreditodajalcem </v>
          </cell>
          <cell r="D747">
            <v>0</v>
          </cell>
          <cell r="E747">
            <v>0</v>
          </cell>
          <cell r="F747">
            <v>0</v>
          </cell>
          <cell r="I747" t="e">
            <v>#VALUE!</v>
          </cell>
          <cell r="J747" t="e">
            <v>#VALUE!</v>
          </cell>
          <cell r="K747" t="e">
            <v>#VALUE!</v>
          </cell>
          <cell r="L747" t="e">
            <v>#VALUE!</v>
          </cell>
          <cell r="N747" t="e">
            <v>#VALUE!</v>
          </cell>
          <cell r="O747" t="e">
            <v>#VALUE!</v>
          </cell>
          <cell r="P747" t="e">
            <v>#VALUE!</v>
          </cell>
          <cell r="Q747" t="e">
            <v>#VALUE!</v>
          </cell>
          <cell r="R747" t="e">
            <v>#VALUE!</v>
          </cell>
          <cell r="S747" t="e">
            <v>#VALUE!</v>
          </cell>
          <cell r="T747" t="e">
            <v>#VALUE!</v>
          </cell>
          <cell r="U747" t="e">
            <v>#VALUE!</v>
          </cell>
          <cell r="V747">
            <v>0</v>
          </cell>
          <cell r="W747">
            <v>0</v>
          </cell>
          <cell r="X747">
            <v>0</v>
          </cell>
          <cell r="Y747" t="e">
            <v>#VALUE!</v>
          </cell>
          <cell r="Z747" t="str">
            <v xml:space="preserve"> </v>
          </cell>
          <cell r="AA747" t="e">
            <v>#VALUE!</v>
          </cell>
          <cell r="AB747" t="e">
            <v>#VALUE!</v>
          </cell>
        </row>
        <row r="748">
          <cell r="A748">
            <v>5504</v>
          </cell>
          <cell r="C748" t="str">
            <v>Odplačila glavnice vrednostnih papirjev</v>
          </cell>
          <cell r="D748">
            <v>83969165.171829998</v>
          </cell>
          <cell r="E748">
            <v>83156648</v>
          </cell>
          <cell r="F748">
            <v>812517.17182999849</v>
          </cell>
          <cell r="G748">
            <v>261.63399570722174</v>
          </cell>
          <cell r="H748">
            <v>140.25160303693457</v>
          </cell>
          <cell r="I748" t="e">
            <v>#VALUE!</v>
          </cell>
          <cell r="J748" t="e">
            <v>#VALUE!</v>
          </cell>
          <cell r="K748" t="e">
            <v>#VALUE!</v>
          </cell>
          <cell r="L748" t="e">
            <v>#VALUE!</v>
          </cell>
          <cell r="N748" t="e">
            <v>#VALUE!</v>
          </cell>
          <cell r="O748" t="e">
            <v>#VALUE!</v>
          </cell>
          <cell r="P748" t="e">
            <v>#VALUE!</v>
          </cell>
          <cell r="Q748" t="e">
            <v>#VALUE!</v>
          </cell>
          <cell r="R748" t="e">
            <v>#VALUE!</v>
          </cell>
          <cell r="S748" t="e">
            <v>#VALUE!</v>
          </cell>
          <cell r="T748" t="e">
            <v>#VALUE!</v>
          </cell>
          <cell r="U748" t="e">
            <v>#VALUE!</v>
          </cell>
          <cell r="V748">
            <v>564840</v>
          </cell>
          <cell r="W748">
            <v>21329287</v>
          </cell>
          <cell r="X748">
            <v>0</v>
          </cell>
          <cell r="Y748" t="e">
            <v>#VALUE!</v>
          </cell>
          <cell r="Z748" t="str">
            <v xml:space="preserve"> </v>
          </cell>
          <cell r="AA748" t="e">
            <v>#VALUE!</v>
          </cell>
          <cell r="AB748" t="e">
            <v>#VALUE!</v>
          </cell>
        </row>
        <row r="749">
          <cell r="I749" t="str">
            <v xml:space="preserve"> </v>
          </cell>
          <cell r="AA749" t="str">
            <v xml:space="preserve"> </v>
          </cell>
          <cell r="AB749" t="str">
            <v xml:space="preserve"> </v>
          </cell>
        </row>
        <row r="750">
          <cell r="A750">
            <v>551</v>
          </cell>
          <cell r="C750" t="str">
            <v>ODPLAČILA DOLGA V TUJINO</v>
          </cell>
          <cell r="D750">
            <v>14379079.97036</v>
          </cell>
          <cell r="E750">
            <v>14300572</v>
          </cell>
          <cell r="F750">
            <v>78507.970359999686</v>
          </cell>
          <cell r="G750">
            <v>98.604691680388214</v>
          </cell>
          <cell r="H750">
            <v>-9.4539103026738189</v>
          </cell>
          <cell r="I750" t="e">
            <v>#VALUE!</v>
          </cell>
          <cell r="J750" t="e">
            <v>#VALUE!</v>
          </cell>
          <cell r="K750" t="e">
            <v>#VALUE!</v>
          </cell>
          <cell r="L750" t="e">
            <v>#VALUE!</v>
          </cell>
          <cell r="N750" t="e">
            <v>#VALUE!</v>
          </cell>
          <cell r="O750" t="e">
            <v>#VALUE!</v>
          </cell>
          <cell r="P750" t="e">
            <v>#VALUE!</v>
          </cell>
          <cell r="Q750" t="e">
            <v>#VALUE!</v>
          </cell>
          <cell r="R750" t="e">
            <v>#VALUE!</v>
          </cell>
          <cell r="S750" t="e">
            <v>#VALUE!</v>
          </cell>
          <cell r="T750" t="e">
            <v>#VALUE!</v>
          </cell>
          <cell r="U750" t="e">
            <v>#VALUE!</v>
          </cell>
          <cell r="V750">
            <v>326997</v>
          </cell>
          <cell r="W750">
            <v>5144510</v>
          </cell>
          <cell r="X750">
            <v>0</v>
          </cell>
          <cell r="Y750" t="e">
            <v>#VALUE!</v>
          </cell>
          <cell r="Z750">
            <v>0</v>
          </cell>
          <cell r="AA750" t="e">
            <v>#VALUE!</v>
          </cell>
          <cell r="AB750" t="e">
            <v>#VALUE!</v>
          </cell>
        </row>
        <row r="751">
          <cell r="I751" t="str">
            <v xml:space="preserve"> </v>
          </cell>
        </row>
        <row r="752">
          <cell r="A752">
            <v>5510</v>
          </cell>
          <cell r="C752" t="str">
            <v>Odplačila dolga mednarodnim finančnim institucijam</v>
          </cell>
          <cell r="D752">
            <v>9675318.1717199981</v>
          </cell>
          <cell r="E752">
            <v>8957937</v>
          </cell>
          <cell r="F752">
            <v>717381.17171999812</v>
          </cell>
          <cell r="G752">
            <v>211.53871092369525</v>
          </cell>
          <cell r="H752">
            <v>94.250423254081937</v>
          </cell>
          <cell r="I752" t="e">
            <v>#VALUE!</v>
          </cell>
          <cell r="J752" t="e">
            <v>#VALUE!</v>
          </cell>
          <cell r="K752" t="e">
            <v>#VALUE!</v>
          </cell>
          <cell r="L752" t="e">
            <v>#VALUE!</v>
          </cell>
          <cell r="N752" t="e">
            <v>#VALUE!</v>
          </cell>
          <cell r="O752" t="e">
            <v>#VALUE!</v>
          </cell>
          <cell r="P752" t="e">
            <v>#VALUE!</v>
          </cell>
          <cell r="Q752" t="e">
            <v>#VALUE!</v>
          </cell>
          <cell r="R752" t="e">
            <v>#VALUE!</v>
          </cell>
          <cell r="S752" t="e">
            <v>#VALUE!</v>
          </cell>
          <cell r="T752" t="e">
            <v>#VALUE!</v>
          </cell>
          <cell r="U752" t="e">
            <v>#VALUE!</v>
          </cell>
          <cell r="V752">
            <v>326997</v>
          </cell>
          <cell r="W752">
            <v>2589367</v>
          </cell>
          <cell r="X752">
            <v>0</v>
          </cell>
          <cell r="Y752" t="e">
            <v>#VALUE!</v>
          </cell>
          <cell r="Z752" t="str">
            <v xml:space="preserve"> </v>
          </cell>
          <cell r="AA752" t="e">
            <v>#VALUE!</v>
          </cell>
          <cell r="AB752" t="e">
            <v>#VALUE!</v>
          </cell>
        </row>
        <row r="753">
          <cell r="A753">
            <v>5511</v>
          </cell>
          <cell r="C753" t="str">
            <v xml:space="preserve">Odplačila dolga tujim vladam </v>
          </cell>
          <cell r="D753">
            <v>2521190.0715899998</v>
          </cell>
          <cell r="E753">
            <v>3403120</v>
          </cell>
          <cell r="F753">
            <v>-881929.92841000017</v>
          </cell>
          <cell r="G753">
            <v>66.199201667883003</v>
          </cell>
          <cell r="H753">
            <v>-39.211017752173547</v>
          </cell>
          <cell r="I753" t="e">
            <v>#VALUE!</v>
          </cell>
          <cell r="J753" t="e">
            <v>#VALUE!</v>
          </cell>
          <cell r="K753" t="e">
            <v>#VALUE!</v>
          </cell>
          <cell r="L753" t="e">
            <v>#VALUE!</v>
          </cell>
          <cell r="N753" t="e">
            <v>#VALUE!</v>
          </cell>
          <cell r="O753" t="e">
            <v>#VALUE!</v>
          </cell>
          <cell r="P753" t="e">
            <v>#VALUE!</v>
          </cell>
          <cell r="Q753" t="e">
            <v>#VALUE!</v>
          </cell>
          <cell r="R753" t="e">
            <v>#VALUE!</v>
          </cell>
          <cell r="S753" t="e">
            <v>#VALUE!</v>
          </cell>
          <cell r="T753" t="e">
            <v>#VALUE!</v>
          </cell>
          <cell r="U753" t="e">
            <v>#VALUE!</v>
          </cell>
          <cell r="V753">
            <v>0</v>
          </cell>
          <cell r="W753">
            <v>1568170</v>
          </cell>
          <cell r="X753">
            <v>0</v>
          </cell>
          <cell r="Y753" t="e">
            <v>#VALUE!</v>
          </cell>
          <cell r="Z753" t="str">
            <v xml:space="preserve"> </v>
          </cell>
          <cell r="AA753" t="e">
            <v>#VALUE!</v>
          </cell>
          <cell r="AB753" t="e">
            <v>#VALUE!</v>
          </cell>
        </row>
        <row r="754">
          <cell r="A754">
            <v>5512</v>
          </cell>
          <cell r="C754" t="str">
            <v>Odplačila dolga tujim bankam in finančnim institucijam</v>
          </cell>
          <cell r="D754">
            <v>132359.36960999999</v>
          </cell>
          <cell r="E754">
            <v>133255</v>
          </cell>
          <cell r="F754">
            <v>-895.63039000000572</v>
          </cell>
          <cell r="G754">
            <v>3.0112553966704034</v>
          </cell>
          <cell r="H754">
            <v>-97.234843529228286</v>
          </cell>
          <cell r="I754" t="e">
            <v>#VALUE!</v>
          </cell>
          <cell r="J754" t="e">
            <v>#VALUE!</v>
          </cell>
          <cell r="K754" t="e">
            <v>#VALUE!</v>
          </cell>
          <cell r="L754" t="e">
            <v>#VALUE!</v>
          </cell>
          <cell r="N754" t="e">
            <v>#VALUE!</v>
          </cell>
          <cell r="O754" t="e">
            <v>#VALUE!</v>
          </cell>
          <cell r="P754" t="e">
            <v>#VALUE!</v>
          </cell>
          <cell r="Q754" t="e">
            <v>#VALUE!</v>
          </cell>
          <cell r="R754" t="e">
            <v>#VALUE!</v>
          </cell>
          <cell r="S754" t="e">
            <v>#VALUE!</v>
          </cell>
          <cell r="T754" t="e">
            <v>#VALUE!</v>
          </cell>
          <cell r="U754" t="e">
            <v>#VALUE!</v>
          </cell>
          <cell r="V754">
            <v>0</v>
          </cell>
          <cell r="W754">
            <v>0</v>
          </cell>
          <cell r="X754">
            <v>0</v>
          </cell>
          <cell r="Y754" t="e">
            <v>#VALUE!</v>
          </cell>
          <cell r="Z754" t="str">
            <v xml:space="preserve"> </v>
          </cell>
          <cell r="AA754" t="e">
            <v>#VALUE!</v>
          </cell>
          <cell r="AB754" t="e">
            <v>#VALUE!</v>
          </cell>
        </row>
        <row r="755">
          <cell r="A755">
            <v>5513</v>
          </cell>
          <cell r="C755" t="str">
            <v>Odplačila dolga drugim tujim kreditodajalcem</v>
          </cell>
          <cell r="D755">
            <v>0</v>
          </cell>
          <cell r="E755">
            <v>1806260</v>
          </cell>
          <cell r="F755">
            <v>-1806260</v>
          </cell>
          <cell r="G755">
            <v>0</v>
          </cell>
          <cell r="H755">
            <v>-100</v>
          </cell>
          <cell r="I755" t="e">
            <v>#VALUE!</v>
          </cell>
          <cell r="J755" t="e">
            <v>#VALUE!</v>
          </cell>
          <cell r="K755" t="e">
            <v>#VALUE!</v>
          </cell>
          <cell r="L755" t="e">
            <v>#VALUE!</v>
          </cell>
          <cell r="N755" t="e">
            <v>#VALUE!</v>
          </cell>
          <cell r="O755" t="e">
            <v>#VALUE!</v>
          </cell>
          <cell r="P755" t="e">
            <v>#VALUE!</v>
          </cell>
          <cell r="Q755" t="e">
            <v>#VALUE!</v>
          </cell>
          <cell r="R755" t="e">
            <v>#VALUE!</v>
          </cell>
          <cell r="S755" t="e">
            <v>#VALUE!</v>
          </cell>
          <cell r="T755" t="e">
            <v>#VALUE!</v>
          </cell>
          <cell r="U755" t="e">
            <v>#VALUE!</v>
          </cell>
          <cell r="V755">
            <v>0</v>
          </cell>
          <cell r="W755">
            <v>986973</v>
          </cell>
          <cell r="X755">
            <v>0</v>
          </cell>
          <cell r="Y755" t="e">
            <v>#VALUE!</v>
          </cell>
          <cell r="Z755" t="str">
            <v xml:space="preserve"> </v>
          </cell>
          <cell r="AA755" t="e">
            <v>#VALUE!</v>
          </cell>
          <cell r="AB755" t="e">
            <v>#VALUE!</v>
          </cell>
        </row>
        <row r="756">
          <cell r="A756">
            <v>5514</v>
          </cell>
          <cell r="C756" t="str">
            <v>Odplačila glavnice vrednostnih papirjev, izdanih na tujih trgih</v>
          </cell>
          <cell r="D756">
            <v>2050212.3574399999</v>
          </cell>
          <cell r="G756" t="str">
            <v>…</v>
          </cell>
          <cell r="H756" t="str">
            <v>…</v>
          </cell>
          <cell r="I756" t="e">
            <v>#VALUE!</v>
          </cell>
          <cell r="J756" t="e">
            <v>#VALUE!</v>
          </cell>
          <cell r="K756" t="e">
            <v>#VALUE!</v>
          </cell>
          <cell r="N756" t="e">
            <v>#VALUE!</v>
          </cell>
          <cell r="O756" t="e">
            <v>#VALUE!</v>
          </cell>
          <cell r="P756" t="e">
            <v>#VALUE!</v>
          </cell>
          <cell r="Q756" t="e">
            <v>#VALUE!</v>
          </cell>
          <cell r="R756" t="e">
            <v>#VALUE!</v>
          </cell>
          <cell r="S756" t="e">
            <v>#VALUE!</v>
          </cell>
          <cell r="T756" t="e">
            <v>#VALUE!</v>
          </cell>
          <cell r="U756" t="e">
            <v>#VALUE!</v>
          </cell>
          <cell r="Y756" t="e">
            <v>#VALUE!</v>
          </cell>
          <cell r="Z756" t="str">
            <v xml:space="preserve"> </v>
          </cell>
          <cell r="AA756" t="e">
            <v>#VALUE!</v>
          </cell>
          <cell r="AB756" t="e">
            <v>#VALUE!</v>
          </cell>
        </row>
        <row r="758">
          <cell r="B758" t="str">
            <v>IX.</v>
          </cell>
          <cell r="C758" t="str">
            <v xml:space="preserve">POVEČANJE (ZMANJŠANJE) </v>
          </cell>
          <cell r="D758">
            <v>3389987.0309900939</v>
          </cell>
          <cell r="E758">
            <v>244500.3696719408</v>
          </cell>
          <cell r="F758">
            <v>3145486.6613181531</v>
          </cell>
          <cell r="G758" t="str">
            <v>…</v>
          </cell>
          <cell r="H758" t="str">
            <v>…</v>
          </cell>
          <cell r="I758" t="e">
            <v>#VALUE!</v>
          </cell>
          <cell r="J758" t="e">
            <v>#VALUE!</v>
          </cell>
          <cell r="K758" t="e">
            <v>#VALUE!</v>
          </cell>
          <cell r="L758" t="e">
            <v>#VALUE!</v>
          </cell>
          <cell r="N758" t="e">
            <v>#VALUE!</v>
          </cell>
          <cell r="O758" t="e">
            <v>#VALUE!</v>
          </cell>
          <cell r="P758" t="e">
            <v>#VALUE!</v>
          </cell>
          <cell r="Q758" t="e">
            <v>#VALUE!</v>
          </cell>
          <cell r="R758" t="e">
            <v>#VALUE!</v>
          </cell>
          <cell r="S758" t="e">
            <v>#VALUE!</v>
          </cell>
          <cell r="T758" t="e">
            <v>#VALUE!</v>
          </cell>
          <cell r="U758" t="e">
            <v>#VALUE!</v>
          </cell>
          <cell r="V758">
            <v>26773527.699798822</v>
          </cell>
          <cell r="W758">
            <v>-10199294.737875655</v>
          </cell>
          <cell r="X758">
            <v>16807577.889999993</v>
          </cell>
          <cell r="Y758" t="e">
            <v>#VALUE!</v>
          </cell>
          <cell r="Z758" t="e">
            <v>#VALUE!</v>
          </cell>
          <cell r="AA758" t="str">
            <v>…</v>
          </cell>
          <cell r="AB758" t="str">
            <v>…</v>
          </cell>
        </row>
        <row r="759">
          <cell r="C759" t="str">
            <v>SREDSTEV NA RAČUNIH (I.+IV.+VII.-II.-V.-VIII.)</v>
          </cell>
        </row>
        <row r="760">
          <cell r="A760" t="str">
            <v xml:space="preserve"> </v>
          </cell>
          <cell r="B760" t="str">
            <v>X.</v>
          </cell>
          <cell r="C760" t="str">
            <v>NETO FINANCRANJE (VI.+VII.-VIII.-IX. = - III.)</v>
          </cell>
          <cell r="D760">
            <v>38598926.246579885</v>
          </cell>
          <cell r="E760">
            <v>38393134.630328059</v>
          </cell>
          <cell r="F760">
            <v>205791.61625182629</v>
          </cell>
          <cell r="G760" t="str">
            <v>…</v>
          </cell>
          <cell r="H760" t="str">
            <v>…</v>
          </cell>
          <cell r="I760" t="e">
            <v>#VALUE!</v>
          </cell>
          <cell r="J760" t="e">
            <v>#VALUE!</v>
          </cell>
          <cell r="K760" t="e">
            <v>#VALUE!</v>
          </cell>
          <cell r="L760" t="e">
            <v>#VALUE!</v>
          </cell>
          <cell r="N760" t="e">
            <v>#VALUE!</v>
          </cell>
          <cell r="O760" t="e">
            <v>#VALUE!</v>
          </cell>
          <cell r="P760" t="e">
            <v>#VALUE!</v>
          </cell>
          <cell r="Q760" t="e">
            <v>#VALUE!</v>
          </cell>
          <cell r="R760" t="e">
            <v>#VALUE!</v>
          </cell>
          <cell r="S760" t="e">
            <v>#VALUE!</v>
          </cell>
          <cell r="T760" t="e">
            <v>#VALUE!</v>
          </cell>
          <cell r="U760" t="e">
            <v>#VALUE!</v>
          </cell>
          <cell r="V760">
            <v>-31207014.699798822</v>
          </cell>
          <cell r="W760">
            <v>-20302559.262124345</v>
          </cell>
          <cell r="X760">
            <v>-17787611.889999993</v>
          </cell>
          <cell r="Y760" t="e">
            <v>#VALUE!</v>
          </cell>
          <cell r="Z760" t="e">
            <v>#VALUE!</v>
          </cell>
          <cell r="AA760" t="str">
            <v>…</v>
          </cell>
          <cell r="AB760" t="str">
            <v>…</v>
          </cell>
        </row>
        <row r="762">
          <cell r="A762" t="str">
            <v xml:space="preserve">  *)  V realiziranem obsegu zadolževanja državnega proračuna v obdobju januar - december 1999 je zajeto tudi zadolževanje proračuna, ki je posledica zagotavljanja sredstev za realizacijo temeljnih razvojnih programov v obrambi, ki skladno z zakonom o izvr</v>
          </cell>
        </row>
        <row r="763">
          <cell r="A763" t="str">
            <v xml:space="preserve">       V obdobju  januar - december 1999 je bil skupni realizirani obseg zadolževanja za realizacijo temeljnih razvojnih programov v obrambi znašal 8.551.513 tisoč SIT. Skupni obseg zadolževanja - vključno z zadolževanjem za TRP, je v obdobju januar-decem</v>
          </cell>
        </row>
        <row r="775">
          <cell r="A775" t="str">
            <v xml:space="preserve"> </v>
          </cell>
        </row>
        <row r="776">
          <cell r="A776" t="str">
            <v xml:space="preserve"> </v>
          </cell>
        </row>
        <row r="777">
          <cell r="A777" t="str">
            <v xml:space="preserve"> </v>
          </cell>
        </row>
        <row r="778">
          <cell r="A778" t="str">
            <v xml:space="preserve"> </v>
          </cell>
        </row>
      </sheetData>
      <sheetData sheetId="2" refreshError="1"/>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OP_Dollars"/>
      <sheetName val="SR Table 2004"/>
      <sheetName val="SR Table 2008"/>
      <sheetName val="SR_%GDP"/>
      <sheetName val="Export of goods EU NonEU"/>
      <sheetName val="ControlSheet"/>
      <sheetName val="CurrentAccount"/>
      <sheetName val="CapitalAccount"/>
      <sheetName val="IntLiq"/>
      <sheetName val="i1-CA"/>
      <sheetName val="i2-KA"/>
      <sheetName val="i3-LQ"/>
      <sheetName val="BOP$_1994-2001"/>
      <sheetName val="BOP_SIT_1994-2001"/>
      <sheetName val="BOP_Euros_1994-2001"/>
      <sheetName val="Assu"/>
      <sheetName val="BoP monthly"/>
      <sheetName val="BoP monthly Euros"/>
      <sheetName val="BoP monthly SIT"/>
      <sheetName val="BoP"/>
      <sheetName val="SR table"/>
      <sheetName val="Assu. summary"/>
      <sheetName val="Export_goods"/>
      <sheetName val="Import_goods"/>
      <sheetName val="Mission vs now"/>
      <sheetName val="Graphs"/>
      <sheetName val="Exchange rates"/>
      <sheetName val="X Services"/>
      <sheetName val="M Services"/>
      <sheetName val="oil prices"/>
      <sheetName val="Services"/>
      <sheetName val="Exports EU_non"/>
      <sheetName val="IndProd_X"/>
      <sheetName val="BoP 2002"/>
      <sheetName val="SR_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sheetName val="2000"/>
      <sheetName val="Sheet1"/>
      <sheetName val="01budg"/>
    </sheetNames>
    <sheetDataSet>
      <sheetData sheetId="0"/>
      <sheetData sheetId="1"/>
      <sheetData sheetId="2" refreshError="1">
        <row r="1">
          <cell r="B1">
            <v>2</v>
          </cell>
          <cell r="C1">
            <v>3</v>
          </cell>
          <cell r="D1">
            <v>4</v>
          </cell>
          <cell r="E1">
            <v>5</v>
          </cell>
          <cell r="F1">
            <v>6</v>
          </cell>
          <cell r="G1">
            <v>7</v>
          </cell>
        </row>
        <row r="2">
          <cell r="B2" t="str">
            <v>dp</v>
          </cell>
          <cell r="C2" t="str">
            <v>obc</v>
          </cell>
          <cell r="D2" t="str">
            <v>zpiz</v>
          </cell>
          <cell r="E2" t="str">
            <v>zzzs</v>
          </cell>
          <cell r="F2" t="str">
            <v>transf</v>
          </cell>
          <cell r="G2" t="str">
            <v>kons</v>
          </cell>
        </row>
        <row r="3">
          <cell r="A3" t="str">
            <v xml:space="preserve"> </v>
          </cell>
          <cell r="B3">
            <v>990420566.6057899</v>
          </cell>
          <cell r="C3">
            <v>212965245.63728854</v>
          </cell>
          <cell r="D3">
            <v>573659212</v>
          </cell>
          <cell r="E3">
            <v>267358776</v>
          </cell>
          <cell r="F3">
            <v>320035517.45775002</v>
          </cell>
          <cell r="G3">
            <v>1724368282.7853284</v>
          </cell>
        </row>
        <row r="4">
          <cell r="G4">
            <v>0</v>
          </cell>
        </row>
        <row r="6">
          <cell r="B6">
            <v>983116425.64517999</v>
          </cell>
          <cell r="C6">
            <v>156351577.80875269</v>
          </cell>
          <cell r="D6">
            <v>404051234</v>
          </cell>
          <cell r="E6">
            <v>219041344</v>
          </cell>
          <cell r="F6">
            <v>66691193.158750005</v>
          </cell>
          <cell r="G6">
            <v>1695869388.2951827</v>
          </cell>
        </row>
        <row r="9">
          <cell r="A9">
            <v>70</v>
          </cell>
          <cell r="B9">
            <v>927670011.15130997</v>
          </cell>
          <cell r="C9">
            <v>126944666.95649269</v>
          </cell>
          <cell r="D9">
            <v>399575470</v>
          </cell>
          <cell r="E9">
            <v>213233683</v>
          </cell>
          <cell r="F9">
            <v>66691193.158750005</v>
          </cell>
          <cell r="G9">
            <v>1600732637.9490528</v>
          </cell>
        </row>
        <row r="12">
          <cell r="A12">
            <v>700</v>
          </cell>
          <cell r="B12">
            <v>220558053.54218003</v>
          </cell>
          <cell r="C12">
            <v>90869468.997870043</v>
          </cell>
          <cell r="D12">
            <v>0</v>
          </cell>
          <cell r="E12">
            <v>0</v>
          </cell>
          <cell r="F12">
            <v>0</v>
          </cell>
          <cell r="G12">
            <v>311427522.54005009</v>
          </cell>
        </row>
        <row r="13">
          <cell r="A13">
            <v>7000</v>
          </cell>
          <cell r="B13">
            <v>168763223.20554003</v>
          </cell>
          <cell r="C13">
            <v>90869468.997870043</v>
          </cell>
          <cell r="D13">
            <v>0</v>
          </cell>
          <cell r="E13">
            <v>0</v>
          </cell>
          <cell r="F13">
            <v>0</v>
          </cell>
          <cell r="G13">
            <v>259632692.20341009</v>
          </cell>
        </row>
        <row r="14">
          <cell r="A14">
            <v>7001</v>
          </cell>
          <cell r="B14">
            <v>51794830.336640008</v>
          </cell>
          <cell r="C14">
            <v>0</v>
          </cell>
          <cell r="D14">
            <v>0</v>
          </cell>
          <cell r="E14">
            <v>0</v>
          </cell>
          <cell r="F14">
            <v>0</v>
          </cell>
          <cell r="G14">
            <v>51794830.336640008</v>
          </cell>
        </row>
        <row r="15">
          <cell r="A15">
            <v>7002</v>
          </cell>
          <cell r="B15">
            <v>0</v>
          </cell>
          <cell r="C15">
            <v>0</v>
          </cell>
          <cell r="D15">
            <v>0</v>
          </cell>
          <cell r="E15">
            <v>0</v>
          </cell>
          <cell r="F15">
            <v>0</v>
          </cell>
          <cell r="G15">
            <v>0</v>
          </cell>
        </row>
        <row r="16">
          <cell r="B16" t="str">
            <v xml:space="preserve"> </v>
          </cell>
          <cell r="C16" t="str">
            <v xml:space="preserve"> </v>
          </cell>
          <cell r="D16" t="str">
            <v xml:space="preserve"> </v>
          </cell>
          <cell r="E16" t="str">
            <v xml:space="preserve"> </v>
          </cell>
          <cell r="G16" t="str">
            <v xml:space="preserve"> </v>
          </cell>
        </row>
        <row r="17">
          <cell r="A17">
            <v>701</v>
          </cell>
          <cell r="B17">
            <v>6568891.7910199994</v>
          </cell>
          <cell r="C17">
            <v>0</v>
          </cell>
          <cell r="D17">
            <v>399462367</v>
          </cell>
          <cell r="E17">
            <v>213233683</v>
          </cell>
          <cell r="F17">
            <v>66691193.158750005</v>
          </cell>
          <cell r="G17">
            <v>552573748.63226998</v>
          </cell>
        </row>
        <row r="18">
          <cell r="A18">
            <v>7010</v>
          </cell>
          <cell r="B18">
            <v>3753070.10984</v>
          </cell>
          <cell r="C18">
            <v>0</v>
          </cell>
          <cell r="D18">
            <v>236100557</v>
          </cell>
          <cell r="E18">
            <v>102065053</v>
          </cell>
          <cell r="G18">
            <v>341918680.10984004</v>
          </cell>
        </row>
        <row r="19">
          <cell r="A19">
            <v>7011</v>
          </cell>
          <cell r="B19">
            <v>2419313.4799099998</v>
          </cell>
          <cell r="C19">
            <v>0</v>
          </cell>
          <cell r="D19">
            <v>139743089</v>
          </cell>
          <cell r="E19">
            <v>97832198</v>
          </cell>
          <cell r="F19">
            <v>66691193.158750005</v>
          </cell>
          <cell r="G19">
            <v>173303407.32115999</v>
          </cell>
        </row>
        <row r="20">
          <cell r="A20">
            <v>7012</v>
          </cell>
          <cell r="B20">
            <v>363828.22435999999</v>
          </cell>
          <cell r="C20">
            <v>0</v>
          </cell>
          <cell r="D20">
            <v>21309204</v>
          </cell>
          <cell r="E20">
            <v>12202269</v>
          </cell>
          <cell r="F20">
            <v>0</v>
          </cell>
          <cell r="G20">
            <v>33875301.224360004</v>
          </cell>
        </row>
        <row r="21">
          <cell r="A21">
            <v>7013</v>
          </cell>
          <cell r="B21">
            <v>32679.976910000001</v>
          </cell>
          <cell r="C21">
            <v>0</v>
          </cell>
          <cell r="D21">
            <v>2309517</v>
          </cell>
          <cell r="E21">
            <v>1134163</v>
          </cell>
          <cell r="G21">
            <v>3476359.9769100002</v>
          </cell>
        </row>
        <row r="23">
          <cell r="A23">
            <v>702</v>
          </cell>
          <cell r="B23">
            <v>68070623.233820006</v>
          </cell>
          <cell r="C23">
            <v>0</v>
          </cell>
          <cell r="D23">
            <v>0</v>
          </cell>
          <cell r="E23">
            <v>0</v>
          </cell>
          <cell r="F23">
            <v>0</v>
          </cell>
          <cell r="G23">
            <v>68070623.233820006</v>
          </cell>
        </row>
        <row r="24">
          <cell r="A24">
            <v>7020</v>
          </cell>
          <cell r="B24">
            <v>63849278.782150008</v>
          </cell>
          <cell r="C24">
            <v>0</v>
          </cell>
          <cell r="D24">
            <v>0</v>
          </cell>
          <cell r="E24">
            <v>0</v>
          </cell>
          <cell r="G24">
            <v>63849278.782150008</v>
          </cell>
        </row>
        <row r="25">
          <cell r="A25">
            <v>7021</v>
          </cell>
          <cell r="B25">
            <v>4221344.4516700003</v>
          </cell>
          <cell r="C25">
            <v>0</v>
          </cell>
          <cell r="D25">
            <v>0</v>
          </cell>
          <cell r="E25">
            <v>0</v>
          </cell>
          <cell r="G25">
            <v>4221344.4516700003</v>
          </cell>
        </row>
        <row r="27">
          <cell r="A27">
            <v>703</v>
          </cell>
          <cell r="B27">
            <v>1042715.6938100002</v>
          </cell>
          <cell r="C27">
            <v>25989643.503652647</v>
          </cell>
          <cell r="D27">
            <v>0</v>
          </cell>
          <cell r="E27">
            <v>0</v>
          </cell>
          <cell r="F27">
            <v>0</v>
          </cell>
          <cell r="G27">
            <v>27032359.197462648</v>
          </cell>
        </row>
        <row r="28">
          <cell r="A28">
            <v>7030</v>
          </cell>
          <cell r="B28">
            <v>0</v>
          </cell>
          <cell r="C28">
            <v>20064151.834900003</v>
          </cell>
          <cell r="D28">
            <v>0</v>
          </cell>
          <cell r="E28">
            <v>0</v>
          </cell>
          <cell r="G28">
            <v>20064151.834900003</v>
          </cell>
        </row>
        <row r="29">
          <cell r="A29">
            <v>7031</v>
          </cell>
          <cell r="B29">
            <v>0</v>
          </cell>
          <cell r="C29">
            <v>2982</v>
          </cell>
          <cell r="D29">
            <v>0</v>
          </cell>
          <cell r="E29">
            <v>0</v>
          </cell>
          <cell r="G29">
            <v>2982</v>
          </cell>
        </row>
        <row r="30">
          <cell r="A30">
            <v>7032</v>
          </cell>
          <cell r="B30">
            <v>0</v>
          </cell>
          <cell r="C30">
            <v>443449.1992052265</v>
          </cell>
          <cell r="D30">
            <v>0</v>
          </cell>
          <cell r="E30">
            <v>0</v>
          </cell>
          <cell r="G30">
            <v>443449.1992052265</v>
          </cell>
        </row>
        <row r="31">
          <cell r="A31">
            <v>7033</v>
          </cell>
          <cell r="B31">
            <v>1042715.6938100002</v>
          </cell>
          <cell r="C31">
            <v>5479060.469547417</v>
          </cell>
          <cell r="D31">
            <v>0</v>
          </cell>
          <cell r="E31">
            <v>0</v>
          </cell>
          <cell r="G31">
            <v>6521776.1633574171</v>
          </cell>
        </row>
        <row r="34">
          <cell r="A34">
            <v>704</v>
          </cell>
          <cell r="B34">
            <v>593340277.41894996</v>
          </cell>
          <cell r="C34">
            <v>10062830.454969998</v>
          </cell>
          <cell r="D34">
            <v>0</v>
          </cell>
          <cell r="E34">
            <v>0</v>
          </cell>
          <cell r="F34">
            <v>0</v>
          </cell>
          <cell r="G34">
            <v>603403107.87391996</v>
          </cell>
        </row>
        <row r="35">
          <cell r="A35">
            <v>7040</v>
          </cell>
          <cell r="B35">
            <v>410386855.48887002</v>
          </cell>
          <cell r="C35">
            <v>0</v>
          </cell>
          <cell r="D35">
            <v>0</v>
          </cell>
          <cell r="E35">
            <v>0</v>
          </cell>
          <cell r="G35">
            <v>410386855.48887002</v>
          </cell>
        </row>
        <row r="36">
          <cell r="A36">
            <v>7041</v>
          </cell>
          <cell r="B36">
            <v>7761896.0202599987</v>
          </cell>
          <cell r="C36">
            <v>0</v>
          </cell>
          <cell r="D36">
            <v>0</v>
          </cell>
          <cell r="E36">
            <v>0</v>
          </cell>
          <cell r="G36">
            <v>7761896.0202599987</v>
          </cell>
        </row>
        <row r="37">
          <cell r="A37">
            <v>7042</v>
          </cell>
          <cell r="B37">
            <v>134131645.11741999</v>
          </cell>
          <cell r="C37">
            <v>0</v>
          </cell>
          <cell r="D37">
            <v>0</v>
          </cell>
          <cell r="E37">
            <v>0</v>
          </cell>
          <cell r="G37">
            <v>134131645.11741999</v>
          </cell>
        </row>
        <row r="38">
          <cell r="A38">
            <v>7043</v>
          </cell>
          <cell r="B38">
            <v>0</v>
          </cell>
          <cell r="C38">
            <v>0</v>
          </cell>
          <cell r="D38">
            <v>0</v>
          </cell>
          <cell r="E38">
            <v>0</v>
          </cell>
          <cell r="G38">
            <v>0</v>
          </cell>
        </row>
        <row r="39">
          <cell r="A39">
            <v>7044</v>
          </cell>
          <cell r="B39">
            <v>15312319.317160001</v>
          </cell>
          <cell r="C39">
            <v>3298687.4700599997</v>
          </cell>
          <cell r="D39">
            <v>0</v>
          </cell>
          <cell r="E39">
            <v>0</v>
          </cell>
          <cell r="G39">
            <v>18611006.787220001</v>
          </cell>
        </row>
        <row r="40">
          <cell r="B40" t="str">
            <v xml:space="preserve"> </v>
          </cell>
          <cell r="C40" t="str">
            <v xml:space="preserve"> </v>
          </cell>
          <cell r="D40" t="str">
            <v xml:space="preserve"> </v>
          </cell>
          <cell r="E40" t="str">
            <v xml:space="preserve"> </v>
          </cell>
        </row>
        <row r="41">
          <cell r="A41">
            <v>7045</v>
          </cell>
          <cell r="B41">
            <v>0</v>
          </cell>
          <cell r="C41">
            <v>0</v>
          </cell>
          <cell r="D41">
            <v>0</v>
          </cell>
          <cell r="E41">
            <v>0</v>
          </cell>
          <cell r="G41">
            <v>0</v>
          </cell>
        </row>
        <row r="42">
          <cell r="A42">
            <v>7046</v>
          </cell>
          <cell r="B42">
            <v>16039347.605929997</v>
          </cell>
          <cell r="C42">
            <v>19313</v>
          </cell>
          <cell r="D42">
            <v>0</v>
          </cell>
          <cell r="E42">
            <v>0</v>
          </cell>
          <cell r="G42">
            <v>16058660.605929997</v>
          </cell>
        </row>
        <row r="43">
          <cell r="A43">
            <v>7047</v>
          </cell>
          <cell r="B43">
            <v>5076377.7784500001</v>
          </cell>
          <cell r="C43">
            <v>6744829.9849099992</v>
          </cell>
          <cell r="D43">
            <v>0</v>
          </cell>
          <cell r="E43">
            <v>0</v>
          </cell>
          <cell r="G43">
            <v>11821207.763359999</v>
          </cell>
        </row>
        <row r="44">
          <cell r="A44">
            <v>7048</v>
          </cell>
          <cell r="B44">
            <v>4631836.0908599999</v>
          </cell>
          <cell r="C44">
            <v>0</v>
          </cell>
          <cell r="D44">
            <v>0</v>
          </cell>
          <cell r="E44">
            <v>0</v>
          </cell>
          <cell r="G44">
            <v>4631836.0908599999</v>
          </cell>
        </row>
        <row r="45">
          <cell r="B45" t="str">
            <v xml:space="preserve"> </v>
          </cell>
          <cell r="C45" t="str">
            <v xml:space="preserve"> </v>
          </cell>
          <cell r="D45" t="str">
            <v xml:space="preserve"> </v>
          </cell>
          <cell r="E45" t="str">
            <v xml:space="preserve"> </v>
          </cell>
        </row>
        <row r="46">
          <cell r="A46">
            <v>705</v>
          </cell>
          <cell r="B46">
            <v>38089449.247640006</v>
          </cell>
          <cell r="C46">
            <v>0</v>
          </cell>
          <cell r="D46">
            <v>0</v>
          </cell>
          <cell r="E46">
            <v>0</v>
          </cell>
          <cell r="F46">
            <v>0</v>
          </cell>
          <cell r="G46">
            <v>38089449.247640006</v>
          </cell>
        </row>
        <row r="47">
          <cell r="A47">
            <v>7050</v>
          </cell>
          <cell r="B47">
            <v>36034569.703370005</v>
          </cell>
          <cell r="C47">
            <v>0</v>
          </cell>
          <cell r="D47">
            <v>0</v>
          </cell>
          <cell r="E47">
            <v>0</v>
          </cell>
          <cell r="G47">
            <v>36034569.703370005</v>
          </cell>
        </row>
        <row r="48">
          <cell r="A48">
            <v>7051</v>
          </cell>
          <cell r="B48">
            <v>2054879.54427</v>
          </cell>
          <cell r="C48">
            <v>0</v>
          </cell>
          <cell r="D48">
            <v>0</v>
          </cell>
          <cell r="E48">
            <v>0</v>
          </cell>
          <cell r="G48">
            <v>2054879.54427</v>
          </cell>
        </row>
        <row r="49">
          <cell r="A49">
            <v>7052</v>
          </cell>
          <cell r="B49">
            <v>0</v>
          </cell>
          <cell r="C49">
            <v>0</v>
          </cell>
          <cell r="D49">
            <v>0</v>
          </cell>
          <cell r="E49">
            <v>0</v>
          </cell>
          <cell r="G49">
            <v>0</v>
          </cell>
        </row>
        <row r="50">
          <cell r="A50">
            <v>7053</v>
          </cell>
          <cell r="B50">
            <v>0</v>
          </cell>
          <cell r="C50">
            <v>0</v>
          </cell>
          <cell r="D50">
            <v>0</v>
          </cell>
          <cell r="E50">
            <v>0</v>
          </cell>
          <cell r="G50">
            <v>0</v>
          </cell>
        </row>
        <row r="51">
          <cell r="A51">
            <v>7054</v>
          </cell>
          <cell r="B51">
            <v>0</v>
          </cell>
          <cell r="C51">
            <v>0</v>
          </cell>
          <cell r="D51">
            <v>0</v>
          </cell>
          <cell r="E51">
            <v>0</v>
          </cell>
          <cell r="G51">
            <v>0</v>
          </cell>
        </row>
        <row r="52">
          <cell r="A52">
            <v>7055</v>
          </cell>
          <cell r="B52">
            <v>0</v>
          </cell>
          <cell r="C52">
            <v>0</v>
          </cell>
          <cell r="D52">
            <v>0</v>
          </cell>
          <cell r="E52">
            <v>0</v>
          </cell>
          <cell r="G52">
            <v>0</v>
          </cell>
        </row>
        <row r="53">
          <cell r="A53">
            <v>7056</v>
          </cell>
          <cell r="B53">
            <v>0</v>
          </cell>
          <cell r="C53">
            <v>0</v>
          </cell>
          <cell r="D53">
            <v>0</v>
          </cell>
          <cell r="E53">
            <v>0</v>
          </cell>
          <cell r="G53">
            <v>0</v>
          </cell>
        </row>
        <row r="55">
          <cell r="A55">
            <v>706</v>
          </cell>
          <cell r="B55">
            <v>0.22389000002294779</v>
          </cell>
          <cell r="C55">
            <v>22724</v>
          </cell>
          <cell r="D55">
            <v>113103</v>
          </cell>
          <cell r="E55">
            <v>0</v>
          </cell>
          <cell r="F55">
            <v>0</v>
          </cell>
          <cell r="G55">
            <v>135827.22389000002</v>
          </cell>
        </row>
        <row r="56">
          <cell r="A56">
            <v>7060</v>
          </cell>
          <cell r="B56">
            <v>0.22389000002294779</v>
          </cell>
          <cell r="C56">
            <v>22724</v>
          </cell>
          <cell r="D56">
            <v>113103</v>
          </cell>
          <cell r="E56">
            <v>0</v>
          </cell>
          <cell r="G56">
            <v>135827.22389000002</v>
          </cell>
        </row>
        <row r="58">
          <cell r="A58">
            <v>71</v>
          </cell>
          <cell r="B58">
            <v>55446414.493869998</v>
          </cell>
          <cell r="C58">
            <v>29406910.852260001</v>
          </cell>
          <cell r="D58">
            <v>4475764</v>
          </cell>
          <cell r="E58">
            <v>5807661</v>
          </cell>
          <cell r="F58">
            <v>0</v>
          </cell>
          <cell r="G58">
            <v>95136750.346130013</v>
          </cell>
        </row>
        <row r="60">
          <cell r="A60" t="str">
            <v xml:space="preserve">                     </v>
          </cell>
        </row>
        <row r="61">
          <cell r="A61">
            <v>710</v>
          </cell>
          <cell r="B61">
            <v>14250187.51513</v>
          </cell>
          <cell r="C61">
            <v>13011905.576620001</v>
          </cell>
          <cell r="D61">
            <v>509231</v>
          </cell>
          <cell r="E61">
            <v>1386613</v>
          </cell>
          <cell r="F61">
            <v>0</v>
          </cell>
          <cell r="G61">
            <v>29157937.091750003</v>
          </cell>
        </row>
        <row r="62">
          <cell r="A62">
            <v>7100</v>
          </cell>
          <cell r="B62">
            <v>3988474</v>
          </cell>
          <cell r="C62">
            <v>128270.497</v>
          </cell>
          <cell r="D62">
            <v>0</v>
          </cell>
          <cell r="E62">
            <v>0</v>
          </cell>
          <cell r="G62">
            <v>4116744.497</v>
          </cell>
        </row>
        <row r="63">
          <cell r="A63">
            <v>7101</v>
          </cell>
          <cell r="B63">
            <v>212359.68280000001</v>
          </cell>
          <cell r="C63">
            <v>287799.32</v>
          </cell>
          <cell r="D63">
            <v>0</v>
          </cell>
          <cell r="E63">
            <v>1140</v>
          </cell>
          <cell r="G63">
            <v>501299.00280000002</v>
          </cell>
        </row>
        <row r="64">
          <cell r="A64">
            <v>7102</v>
          </cell>
          <cell r="B64">
            <v>6221461.0178999994</v>
          </cell>
          <cell r="C64">
            <v>1811440.6785800001</v>
          </cell>
          <cell r="D64">
            <v>480691</v>
          </cell>
          <cell r="E64">
            <v>1283446</v>
          </cell>
          <cell r="G64">
            <v>9797038.6964799985</v>
          </cell>
        </row>
        <row r="65">
          <cell r="A65">
            <v>7103</v>
          </cell>
          <cell r="B65">
            <v>3827892.8144299998</v>
          </cell>
          <cell r="C65">
            <v>10784395.081040001</v>
          </cell>
          <cell r="D65">
            <v>28540</v>
          </cell>
          <cell r="E65">
            <v>102027</v>
          </cell>
          <cell r="G65">
            <v>14742854.895470001</v>
          </cell>
        </row>
        <row r="68">
          <cell r="A68">
            <v>711</v>
          </cell>
          <cell r="B68">
            <v>18929095.327160001</v>
          </cell>
          <cell r="C68">
            <v>991995.37537999998</v>
          </cell>
          <cell r="D68">
            <v>0</v>
          </cell>
          <cell r="E68">
            <v>0</v>
          </cell>
          <cell r="F68">
            <v>0</v>
          </cell>
          <cell r="G68">
            <v>19921090.702539999</v>
          </cell>
        </row>
        <row r="69">
          <cell r="A69">
            <v>7110</v>
          </cell>
          <cell r="B69">
            <v>7368535.1503799995</v>
          </cell>
          <cell r="C69">
            <v>0</v>
          </cell>
          <cell r="D69">
            <v>0</v>
          </cell>
          <cell r="E69">
            <v>0</v>
          </cell>
          <cell r="G69">
            <v>7368535.1503799995</v>
          </cell>
        </row>
        <row r="70">
          <cell r="A70">
            <v>7111</v>
          </cell>
          <cell r="B70">
            <v>11560560.17678</v>
          </cell>
          <cell r="C70">
            <v>991995.37537999998</v>
          </cell>
          <cell r="D70">
            <v>0</v>
          </cell>
          <cell r="E70">
            <v>0</v>
          </cell>
          <cell r="G70">
            <v>12552555.55216</v>
          </cell>
        </row>
        <row r="72">
          <cell r="A72">
            <v>712</v>
          </cell>
          <cell r="B72">
            <v>7277832.1754399994</v>
          </cell>
          <cell r="C72">
            <v>383403.99226000003</v>
          </cell>
          <cell r="D72">
            <v>0</v>
          </cell>
          <cell r="E72">
            <v>14654</v>
          </cell>
          <cell r="F72">
            <v>0</v>
          </cell>
          <cell r="G72">
            <v>7675890.1676999992</v>
          </cell>
        </row>
        <row r="73">
          <cell r="A73">
            <v>7120</v>
          </cell>
          <cell r="B73">
            <v>7277832.1754399994</v>
          </cell>
          <cell r="C73">
            <v>383403.99226000003</v>
          </cell>
          <cell r="D73">
            <v>0</v>
          </cell>
          <cell r="E73">
            <v>14654</v>
          </cell>
          <cell r="G73">
            <v>7675890.1676999992</v>
          </cell>
        </row>
        <row r="74">
          <cell r="F74" t="str">
            <v xml:space="preserve"> </v>
          </cell>
        </row>
        <row r="75">
          <cell r="A75">
            <v>713</v>
          </cell>
          <cell r="B75">
            <v>5583412.4761399999</v>
          </cell>
          <cell r="C75">
            <v>1332068.9080000001</v>
          </cell>
          <cell r="D75">
            <v>37009</v>
          </cell>
          <cell r="E75">
            <v>2269066</v>
          </cell>
          <cell r="F75">
            <v>0</v>
          </cell>
          <cell r="G75">
            <v>9221556.3841399997</v>
          </cell>
        </row>
        <row r="76">
          <cell r="A76">
            <v>7130</v>
          </cell>
          <cell r="B76">
            <v>5583412.4761399999</v>
          </cell>
          <cell r="C76">
            <v>1332068.9080000001</v>
          </cell>
          <cell r="D76">
            <v>37009</v>
          </cell>
          <cell r="E76">
            <v>2269066</v>
          </cell>
          <cell r="F76">
            <v>0</v>
          </cell>
          <cell r="G76">
            <v>9221556.3841399997</v>
          </cell>
        </row>
        <row r="77">
          <cell r="G77" t="str">
            <v xml:space="preserve"> </v>
          </cell>
        </row>
        <row r="79">
          <cell r="A79">
            <v>714</v>
          </cell>
          <cell r="B79">
            <v>9405887</v>
          </cell>
          <cell r="C79">
            <v>13687537</v>
          </cell>
          <cell r="D79">
            <v>3929524</v>
          </cell>
          <cell r="E79">
            <v>2137328</v>
          </cell>
          <cell r="F79">
            <v>0</v>
          </cell>
          <cell r="G79">
            <v>29160276</v>
          </cell>
        </row>
        <row r="80">
          <cell r="A80">
            <v>7140</v>
          </cell>
          <cell r="B80">
            <v>0</v>
          </cell>
          <cell r="C80">
            <v>0</v>
          </cell>
          <cell r="D80">
            <v>3151793</v>
          </cell>
          <cell r="E80">
            <v>0</v>
          </cell>
          <cell r="G80">
            <v>3151793</v>
          </cell>
        </row>
        <row r="81">
          <cell r="A81">
            <v>7141</v>
          </cell>
          <cell r="B81">
            <v>9405887</v>
          </cell>
          <cell r="C81">
            <v>13687537</v>
          </cell>
          <cell r="D81">
            <v>777731</v>
          </cell>
          <cell r="E81">
            <v>2137328</v>
          </cell>
          <cell r="F81">
            <v>0</v>
          </cell>
          <cell r="G81">
            <v>26008483</v>
          </cell>
        </row>
        <row r="83">
          <cell r="A83">
            <v>72</v>
          </cell>
          <cell r="B83">
            <v>858733.65596</v>
          </cell>
          <cell r="C83">
            <v>5802085.8195358394</v>
          </cell>
          <cell r="D83">
            <v>219</v>
          </cell>
          <cell r="E83">
            <v>33702</v>
          </cell>
          <cell r="F83">
            <v>0</v>
          </cell>
          <cell r="G83">
            <v>6694740.4754958395</v>
          </cell>
        </row>
        <row r="86">
          <cell r="A86">
            <v>720</v>
          </cell>
          <cell r="B86">
            <v>841314.75445999997</v>
          </cell>
          <cell r="C86">
            <v>3060118.7385358396</v>
          </cell>
          <cell r="D86">
            <v>219</v>
          </cell>
          <cell r="E86">
            <v>33702</v>
          </cell>
          <cell r="F86">
            <v>0</v>
          </cell>
          <cell r="G86">
            <v>3935354.4929958396</v>
          </cell>
        </row>
        <row r="87">
          <cell r="A87">
            <v>7200</v>
          </cell>
          <cell r="B87">
            <v>720651.83476</v>
          </cell>
          <cell r="C87">
            <v>2925931.4359999998</v>
          </cell>
          <cell r="G87">
            <v>3646583.2707599998</v>
          </cell>
        </row>
        <row r="88">
          <cell r="A88">
            <v>7201</v>
          </cell>
          <cell r="B88">
            <v>47457.046000000002</v>
          </cell>
          <cell r="C88">
            <v>18683.188391919193</v>
          </cell>
          <cell r="G88">
            <v>66140.234391919192</v>
          </cell>
        </row>
        <row r="89">
          <cell r="A89">
            <v>7202</v>
          </cell>
          <cell r="B89">
            <v>73205.873699999996</v>
          </cell>
          <cell r="C89">
            <v>778.11414392059555</v>
          </cell>
          <cell r="G89">
            <v>73983.987843920593</v>
          </cell>
        </row>
        <row r="90">
          <cell r="A90">
            <v>7203</v>
          </cell>
          <cell r="B90">
            <v>0</v>
          </cell>
          <cell r="C90">
            <v>114726</v>
          </cell>
          <cell r="G90">
            <v>114726</v>
          </cell>
        </row>
        <row r="92">
          <cell r="A92">
            <v>721</v>
          </cell>
          <cell r="B92">
            <v>0</v>
          </cell>
          <cell r="C92">
            <v>9170</v>
          </cell>
          <cell r="D92">
            <v>0</v>
          </cell>
          <cell r="E92">
            <v>0</v>
          </cell>
          <cell r="F92">
            <v>0</v>
          </cell>
          <cell r="G92">
            <v>9170</v>
          </cell>
        </row>
        <row r="93">
          <cell r="A93">
            <v>7210</v>
          </cell>
          <cell r="B93">
            <v>0</v>
          </cell>
          <cell r="C93">
            <v>0</v>
          </cell>
          <cell r="D93">
            <v>0</v>
          </cell>
          <cell r="E93">
            <v>0</v>
          </cell>
          <cell r="G93">
            <v>0</v>
          </cell>
        </row>
        <row r="94">
          <cell r="A94">
            <v>7211</v>
          </cell>
          <cell r="B94">
            <v>0</v>
          </cell>
          <cell r="C94">
            <v>0</v>
          </cell>
          <cell r="D94">
            <v>0</v>
          </cell>
          <cell r="E94">
            <v>0</v>
          </cell>
          <cell r="G94">
            <v>0</v>
          </cell>
        </row>
        <row r="96">
          <cell r="A96">
            <v>722</v>
          </cell>
          <cell r="B96">
            <v>17418.9015</v>
          </cell>
          <cell r="C96">
            <v>2732797.0809999998</v>
          </cell>
          <cell r="D96">
            <v>0</v>
          </cell>
          <cell r="E96">
            <v>0</v>
          </cell>
          <cell r="F96">
            <v>0</v>
          </cell>
          <cell r="G96">
            <v>2750215.9824999999</v>
          </cell>
        </row>
        <row r="97">
          <cell r="A97">
            <v>7220</v>
          </cell>
          <cell r="B97">
            <v>7187.3779999999997</v>
          </cell>
          <cell r="C97">
            <v>43582.055</v>
          </cell>
          <cell r="D97">
            <v>0</v>
          </cell>
          <cell r="E97">
            <v>0</v>
          </cell>
          <cell r="G97">
            <v>50769.432999999997</v>
          </cell>
        </row>
        <row r="98">
          <cell r="A98">
            <v>7221</v>
          </cell>
          <cell r="B98">
            <v>10231.523499999999</v>
          </cell>
          <cell r="C98">
            <v>2631912.0259999996</v>
          </cell>
          <cell r="D98">
            <v>0</v>
          </cell>
          <cell r="E98">
            <v>0</v>
          </cell>
          <cell r="G98">
            <v>2642143.5494999997</v>
          </cell>
        </row>
        <row r="99">
          <cell r="A99">
            <v>7222</v>
          </cell>
          <cell r="B99">
            <v>0</v>
          </cell>
          <cell r="C99">
            <v>57303</v>
          </cell>
          <cell r="D99">
            <v>0</v>
          </cell>
          <cell r="E99">
            <v>0</v>
          </cell>
          <cell r="G99">
            <v>57303</v>
          </cell>
        </row>
        <row r="101">
          <cell r="A101">
            <v>73</v>
          </cell>
          <cell r="B101">
            <v>6445407.3046499994</v>
          </cell>
          <cell r="C101">
            <v>788215</v>
          </cell>
          <cell r="D101">
            <v>0</v>
          </cell>
          <cell r="E101">
            <v>100</v>
          </cell>
          <cell r="F101">
            <v>0</v>
          </cell>
          <cell r="G101">
            <v>7233722.3046499994</v>
          </cell>
        </row>
        <row r="104">
          <cell r="A104">
            <v>730</v>
          </cell>
          <cell r="B104">
            <v>7205.71144</v>
          </cell>
          <cell r="C104">
            <v>681067</v>
          </cell>
          <cell r="D104">
            <v>0</v>
          </cell>
          <cell r="E104">
            <v>100</v>
          </cell>
          <cell r="F104">
            <v>0</v>
          </cell>
          <cell r="G104">
            <v>688372.71143999998</v>
          </cell>
        </row>
        <row r="105">
          <cell r="A105">
            <v>7300</v>
          </cell>
          <cell r="B105">
            <v>7205.71144</v>
          </cell>
          <cell r="G105" t="str">
            <v>…</v>
          </cell>
        </row>
        <row r="106">
          <cell r="A106">
            <v>7301</v>
          </cell>
          <cell r="B106">
            <v>0</v>
          </cell>
          <cell r="G106" t="str">
            <v>…</v>
          </cell>
        </row>
        <row r="108">
          <cell r="A108">
            <v>731</v>
          </cell>
          <cell r="B108">
            <v>6438201.5932099996</v>
          </cell>
          <cell r="C108">
            <v>107148</v>
          </cell>
          <cell r="D108">
            <v>0</v>
          </cell>
          <cell r="E108">
            <v>0</v>
          </cell>
          <cell r="F108">
            <v>0</v>
          </cell>
          <cell r="G108">
            <v>6545349.5932099996</v>
          </cell>
        </row>
        <row r="109">
          <cell r="A109">
            <v>7310</v>
          </cell>
          <cell r="B109">
            <v>5480672.40233</v>
          </cell>
          <cell r="G109" t="str">
            <v>…</v>
          </cell>
        </row>
        <row r="110">
          <cell r="A110">
            <v>7311</v>
          </cell>
          <cell r="B110">
            <v>957529.19087999989</v>
          </cell>
          <cell r="G110" t="str">
            <v>…</v>
          </cell>
        </row>
        <row r="112">
          <cell r="A112">
            <v>74</v>
          </cell>
          <cell r="B112">
            <v>0</v>
          </cell>
          <cell r="C112">
            <v>50023367.009000003</v>
          </cell>
          <cell r="D112">
            <v>169607759</v>
          </cell>
          <cell r="E112">
            <v>48283630</v>
          </cell>
          <cell r="F112">
            <v>253344324.29899999</v>
          </cell>
          <cell r="G112">
            <v>14570431.710000008</v>
          </cell>
        </row>
        <row r="114">
          <cell r="A114">
            <v>740</v>
          </cell>
          <cell r="B114">
            <v>0</v>
          </cell>
          <cell r="C114">
            <v>50023367.009000003</v>
          </cell>
          <cell r="D114">
            <v>169607759</v>
          </cell>
          <cell r="E114">
            <v>48283630</v>
          </cell>
          <cell r="F114">
            <v>253344324.29899999</v>
          </cell>
          <cell r="G114">
            <v>14570431.710000008</v>
          </cell>
        </row>
        <row r="116">
          <cell r="A116">
            <v>7400</v>
          </cell>
          <cell r="B116">
            <v>0</v>
          </cell>
          <cell r="C116">
            <v>47544130.299000002</v>
          </cell>
          <cell r="D116">
            <v>156307759</v>
          </cell>
          <cell r="E116">
            <v>1834116</v>
          </cell>
          <cell r="F116">
            <v>205782544.29899999</v>
          </cell>
          <cell r="G116">
            <v>-96539</v>
          </cell>
        </row>
        <row r="117">
          <cell r="A117">
            <v>7401</v>
          </cell>
          <cell r="B117">
            <v>0</v>
          </cell>
          <cell r="C117">
            <v>1346433</v>
          </cell>
          <cell r="D117">
            <v>0</v>
          </cell>
          <cell r="E117">
            <v>2136136</v>
          </cell>
          <cell r="F117">
            <v>3482569</v>
          </cell>
          <cell r="G117">
            <v>0</v>
          </cell>
        </row>
        <row r="118">
          <cell r="A118">
            <v>7402</v>
          </cell>
          <cell r="B118">
            <v>0</v>
          </cell>
          <cell r="C118">
            <v>67038.817999999999</v>
          </cell>
          <cell r="D118">
            <v>0</v>
          </cell>
          <cell r="E118">
            <v>44313378</v>
          </cell>
          <cell r="F118">
            <v>44079211</v>
          </cell>
          <cell r="G118">
            <v>301205.8180000037</v>
          </cell>
        </row>
        <row r="119">
          <cell r="A119">
            <v>7403</v>
          </cell>
          <cell r="B119">
            <v>0</v>
          </cell>
          <cell r="C119">
            <v>1065764.892</v>
          </cell>
          <cell r="D119">
            <v>13300000</v>
          </cell>
          <cell r="E119">
            <v>0</v>
          </cell>
          <cell r="F119">
            <v>0</v>
          </cell>
          <cell r="G119">
            <v>14365764.892000001</v>
          </cell>
        </row>
        <row r="122">
          <cell r="G122" t="str">
            <v xml:space="preserve"> </v>
          </cell>
        </row>
        <row r="123">
          <cell r="B123" t="str">
            <v xml:space="preserve"> </v>
          </cell>
          <cell r="C123" t="str">
            <v xml:space="preserve"> </v>
          </cell>
          <cell r="D123" t="str">
            <v xml:space="preserve"> </v>
          </cell>
          <cell r="E123" t="str">
            <v xml:space="preserve"> </v>
          </cell>
          <cell r="G123">
            <v>4074000000</v>
          </cell>
        </row>
        <row r="124">
          <cell r="F124" t="str">
            <v xml:space="preserve"> </v>
          </cell>
        </row>
        <row r="126">
          <cell r="A126" t="str">
            <v xml:space="preserve"> </v>
          </cell>
          <cell r="B126">
            <v>1027806519</v>
          </cell>
          <cell r="C126">
            <v>210833879.96885312</v>
          </cell>
          <cell r="D126">
            <v>587960140</v>
          </cell>
          <cell r="E126">
            <v>270262568</v>
          </cell>
          <cell r="F126">
            <v>320035517.49675</v>
          </cell>
          <cell r="G126">
            <v>1776827589.4721031</v>
          </cell>
        </row>
        <row r="127">
          <cell r="B127" t="str">
            <v xml:space="preserve"> </v>
          </cell>
          <cell r="G127">
            <v>0</v>
          </cell>
        </row>
        <row r="129">
          <cell r="A129">
            <v>40</v>
          </cell>
          <cell r="B129">
            <v>527330251</v>
          </cell>
          <cell r="C129">
            <v>86298519.27034311</v>
          </cell>
          <cell r="D129">
            <v>6982609</v>
          </cell>
          <cell r="E129">
            <v>241302833</v>
          </cell>
          <cell r="F129">
            <v>71976689.158749998</v>
          </cell>
          <cell r="G129">
            <v>789937523.11159301</v>
          </cell>
        </row>
        <row r="130">
          <cell r="G130" t="str">
            <v xml:space="preserve"> </v>
          </cell>
        </row>
        <row r="131">
          <cell r="B131" t="str">
            <v xml:space="preserve"> </v>
          </cell>
          <cell r="C131" t="str">
            <v xml:space="preserve"> </v>
          </cell>
          <cell r="D131" t="str">
            <v xml:space="preserve"> </v>
          </cell>
          <cell r="E131" t="str">
            <v xml:space="preserve"> </v>
          </cell>
        </row>
        <row r="132">
          <cell r="B132">
            <v>260366461</v>
          </cell>
          <cell r="C132">
            <v>27404309.936310001</v>
          </cell>
          <cell r="D132">
            <v>2226039</v>
          </cell>
          <cell r="E132">
            <v>97219158</v>
          </cell>
          <cell r="F132">
            <v>0</v>
          </cell>
          <cell r="G132">
            <v>387215967.93630999</v>
          </cell>
        </row>
        <row r="134">
          <cell r="A134">
            <v>400</v>
          </cell>
          <cell r="B134">
            <v>114833588</v>
          </cell>
          <cell r="C134">
            <v>11710709.90512</v>
          </cell>
          <cell r="D134">
            <v>2226039</v>
          </cell>
          <cell r="E134">
            <v>3040650</v>
          </cell>
          <cell r="F134">
            <v>0</v>
          </cell>
          <cell r="G134">
            <v>131810986.90512</v>
          </cell>
        </row>
        <row r="135">
          <cell r="A135">
            <v>4000</v>
          </cell>
          <cell r="B135">
            <v>97381186</v>
          </cell>
          <cell r="G135" t="str">
            <v xml:space="preserve"> </v>
          </cell>
        </row>
        <row r="136">
          <cell r="A136">
            <v>4001</v>
          </cell>
          <cell r="B136">
            <v>3750935</v>
          </cell>
          <cell r="G136" t="str">
            <v xml:space="preserve"> </v>
          </cell>
        </row>
        <row r="137">
          <cell r="A137">
            <v>4002</v>
          </cell>
          <cell r="B137">
            <v>8895850</v>
          </cell>
          <cell r="G137" t="str">
            <v xml:space="preserve"> </v>
          </cell>
        </row>
        <row r="138">
          <cell r="A138">
            <v>4003</v>
          </cell>
          <cell r="B138">
            <v>2472796</v>
          </cell>
          <cell r="G138" t="str">
            <v xml:space="preserve"> </v>
          </cell>
        </row>
        <row r="139">
          <cell r="A139">
            <v>4004</v>
          </cell>
          <cell r="B139">
            <v>1652104</v>
          </cell>
          <cell r="G139" t="str">
            <v xml:space="preserve"> </v>
          </cell>
        </row>
        <row r="140">
          <cell r="A140">
            <v>4005</v>
          </cell>
          <cell r="B140">
            <v>13054</v>
          </cell>
          <cell r="G140" t="str">
            <v xml:space="preserve"> </v>
          </cell>
        </row>
        <row r="141">
          <cell r="A141">
            <v>4009</v>
          </cell>
          <cell r="B141">
            <v>667663</v>
          </cell>
          <cell r="G141" t="str">
            <v xml:space="preserve"> </v>
          </cell>
        </row>
        <row r="143">
          <cell r="A143">
            <v>413300</v>
          </cell>
          <cell r="B143">
            <v>145532873</v>
          </cell>
          <cell r="C143">
            <v>15693600.031190002</v>
          </cell>
          <cell r="D143">
            <v>0</v>
          </cell>
          <cell r="E143">
            <v>94178508</v>
          </cell>
          <cell r="F143">
            <v>0</v>
          </cell>
          <cell r="G143">
            <v>255404981.03119001</v>
          </cell>
        </row>
        <row r="145">
          <cell r="A145" t="str">
            <v xml:space="preserve"> </v>
          </cell>
          <cell r="B145">
            <v>43248608</v>
          </cell>
          <cell r="C145">
            <v>3617480.1587499995</v>
          </cell>
          <cell r="D145">
            <v>319677</v>
          </cell>
          <cell r="E145">
            <v>19505428</v>
          </cell>
          <cell r="F145">
            <v>66691193.158750005</v>
          </cell>
          <cell r="G145">
            <v>0</v>
          </cell>
        </row>
        <row r="147">
          <cell r="A147">
            <v>401</v>
          </cell>
          <cell r="B147">
            <v>18625706</v>
          </cell>
          <cell r="C147">
            <v>1636150.5471999997</v>
          </cell>
          <cell r="D147">
            <v>319677</v>
          </cell>
          <cell r="E147">
            <v>432419</v>
          </cell>
          <cell r="F147">
            <v>21013952.547200002</v>
          </cell>
          <cell r="G147">
            <v>0</v>
          </cell>
        </row>
        <row r="148">
          <cell r="A148">
            <v>4010</v>
          </cell>
          <cell r="B148">
            <v>11598999</v>
          </cell>
          <cell r="C148">
            <v>1030774.8447359998</v>
          </cell>
          <cell r="D148">
            <v>177934.95734078001</v>
          </cell>
          <cell r="E148">
            <v>240390</v>
          </cell>
          <cell r="F148">
            <v>13048098.802076781</v>
          </cell>
          <cell r="G148">
            <v>0</v>
          </cell>
        </row>
        <row r="149">
          <cell r="A149">
            <v>4011</v>
          </cell>
          <cell r="B149">
            <v>6867311</v>
          </cell>
          <cell r="C149">
            <v>585741.89589759987</v>
          </cell>
          <cell r="D149">
            <v>138526.63229591062</v>
          </cell>
          <cell r="E149">
            <v>187702</v>
          </cell>
          <cell r="F149">
            <v>7779281.5281935101</v>
          </cell>
          <cell r="G149">
            <v>0</v>
          </cell>
        </row>
        <row r="150">
          <cell r="A150">
            <v>4012</v>
          </cell>
          <cell r="B150">
            <v>59759</v>
          </cell>
          <cell r="C150">
            <v>8998.828009599998</v>
          </cell>
          <cell r="D150">
            <v>1205.8622268080273</v>
          </cell>
          <cell r="E150">
            <v>1623</v>
          </cell>
          <cell r="F150">
            <v>71586.690236408016</v>
          </cell>
          <cell r="G150">
            <v>0</v>
          </cell>
        </row>
        <row r="151">
          <cell r="A151">
            <v>4013</v>
          </cell>
          <cell r="B151">
            <v>99637</v>
          </cell>
          <cell r="C151">
            <v>10634.978556800024</v>
          </cell>
          <cell r="D151">
            <v>2009.5481365013256</v>
          </cell>
          <cell r="E151">
            <v>2704</v>
          </cell>
          <cell r="F151">
            <v>114985.52669330135</v>
          </cell>
          <cell r="G151">
            <v>0</v>
          </cell>
        </row>
        <row r="153">
          <cell r="A153">
            <v>413301</v>
          </cell>
          <cell r="B153">
            <v>24622902</v>
          </cell>
          <cell r="C153">
            <v>1981329.61155</v>
          </cell>
          <cell r="D153">
            <v>0</v>
          </cell>
          <cell r="E153">
            <v>19073009</v>
          </cell>
          <cell r="F153">
            <v>45677240.611550003</v>
          </cell>
          <cell r="G153">
            <v>0</v>
          </cell>
        </row>
        <row r="155">
          <cell r="B155">
            <v>151786704</v>
          </cell>
          <cell r="C155">
            <v>53485618.945879996</v>
          </cell>
          <cell r="D155">
            <v>4337700</v>
          </cell>
          <cell r="E155">
            <v>124578247</v>
          </cell>
          <cell r="F155">
            <v>5285496</v>
          </cell>
          <cell r="G155">
            <v>328902773.94588</v>
          </cell>
        </row>
        <row r="157">
          <cell r="A157">
            <v>402</v>
          </cell>
          <cell r="B157">
            <v>108206547</v>
          </cell>
          <cell r="C157">
            <v>30477401.499349996</v>
          </cell>
          <cell r="D157">
            <v>4337700</v>
          </cell>
          <cell r="E157">
            <v>5044692</v>
          </cell>
          <cell r="F157">
            <v>0</v>
          </cell>
          <cell r="G157">
            <v>148066340.49935001</v>
          </cell>
        </row>
        <row r="158">
          <cell r="A158">
            <v>4020</v>
          </cell>
          <cell r="B158">
            <v>16479541</v>
          </cell>
          <cell r="C158">
            <v>4358669.9051900003</v>
          </cell>
          <cell r="F158" t="str">
            <v xml:space="preserve"> </v>
          </cell>
          <cell r="G158" t="str">
            <v xml:space="preserve"> </v>
          </cell>
        </row>
        <row r="159">
          <cell r="A159">
            <v>4021</v>
          </cell>
          <cell r="B159">
            <v>16342687</v>
          </cell>
          <cell r="C159">
            <v>864541.15859000001</v>
          </cell>
          <cell r="G159" t="str">
            <v xml:space="preserve"> </v>
          </cell>
        </row>
        <row r="160">
          <cell r="A160">
            <v>4022</v>
          </cell>
          <cell r="B160">
            <v>8127034</v>
          </cell>
          <cell r="C160">
            <v>4185952.2609199998</v>
          </cell>
          <cell r="G160" t="str">
            <v xml:space="preserve"> </v>
          </cell>
        </row>
        <row r="161">
          <cell r="A161">
            <v>4023</v>
          </cell>
          <cell r="B161">
            <v>4766241</v>
          </cell>
          <cell r="C161">
            <v>560711.09895000001</v>
          </cell>
          <cell r="G161" t="str">
            <v xml:space="preserve"> </v>
          </cell>
        </row>
        <row r="162">
          <cell r="A162">
            <v>4024</v>
          </cell>
          <cell r="B162">
            <v>3026602</v>
          </cell>
          <cell r="C162">
            <v>253182.95628999997</v>
          </cell>
          <cell r="G162" t="str">
            <v xml:space="preserve"> </v>
          </cell>
        </row>
        <row r="163">
          <cell r="A163">
            <v>4025</v>
          </cell>
          <cell r="B163">
            <v>23315091</v>
          </cell>
          <cell r="C163">
            <v>12247296.022330001</v>
          </cell>
          <cell r="G163" t="str">
            <v xml:space="preserve"> </v>
          </cell>
        </row>
        <row r="164">
          <cell r="A164">
            <v>4026</v>
          </cell>
          <cell r="B164">
            <v>9318955</v>
          </cell>
          <cell r="C164">
            <v>708887.77944999991</v>
          </cell>
          <cell r="G164" t="str">
            <v xml:space="preserve"> </v>
          </cell>
        </row>
        <row r="165">
          <cell r="A165">
            <v>4027</v>
          </cell>
          <cell r="B165">
            <v>2588471</v>
          </cell>
          <cell r="C165">
            <v>1366158.6610000001</v>
          </cell>
          <cell r="G165" t="str">
            <v xml:space="preserve"> </v>
          </cell>
        </row>
        <row r="166">
          <cell r="A166">
            <v>4029</v>
          </cell>
          <cell r="B166">
            <v>24241925</v>
          </cell>
          <cell r="C166">
            <v>5932001.6566299992</v>
          </cell>
          <cell r="G166" t="str">
            <v xml:space="preserve"> </v>
          </cell>
        </row>
        <row r="167">
          <cell r="A167">
            <v>402934</v>
          </cell>
          <cell r="B167" t="str">
            <v xml:space="preserve"> </v>
          </cell>
          <cell r="C167" t="str">
            <v xml:space="preserve"> </v>
          </cell>
          <cell r="D167" t="str">
            <v xml:space="preserve"> </v>
          </cell>
          <cell r="E167" t="str">
            <v xml:space="preserve"> </v>
          </cell>
          <cell r="F167" t="str">
            <v xml:space="preserve"> </v>
          </cell>
          <cell r="G167" t="str">
            <v xml:space="preserve"> </v>
          </cell>
        </row>
        <row r="169">
          <cell r="A169">
            <v>413302</v>
          </cell>
          <cell r="B169">
            <v>43580157</v>
          </cell>
          <cell r="C169">
            <v>23008217.446530003</v>
          </cell>
          <cell r="D169">
            <v>0</v>
          </cell>
          <cell r="E169">
            <v>119533555</v>
          </cell>
          <cell r="F169">
            <v>5285496</v>
          </cell>
          <cell r="G169">
            <v>180836433.44652998</v>
          </cell>
        </row>
        <row r="171">
          <cell r="A171">
            <v>403</v>
          </cell>
          <cell r="B171">
            <v>34499424</v>
          </cell>
          <cell r="C171">
            <v>589073.31040312722</v>
          </cell>
          <cell r="D171">
            <v>99193</v>
          </cell>
          <cell r="E171">
            <v>0</v>
          </cell>
          <cell r="F171">
            <v>0</v>
          </cell>
          <cell r="G171">
            <v>35187690.310403123</v>
          </cell>
        </row>
        <row r="172">
          <cell r="A172">
            <v>4030</v>
          </cell>
          <cell r="B172">
            <v>0</v>
          </cell>
          <cell r="C172">
            <v>0</v>
          </cell>
          <cell r="D172">
            <v>0</v>
          </cell>
          <cell r="E172">
            <v>0</v>
          </cell>
          <cell r="G172">
            <v>0</v>
          </cell>
        </row>
        <row r="173">
          <cell r="A173">
            <v>4031</v>
          </cell>
          <cell r="B173">
            <v>5390564</v>
          </cell>
          <cell r="C173">
            <v>353402.71340312727</v>
          </cell>
          <cell r="D173">
            <v>91105</v>
          </cell>
          <cell r="E173">
            <v>0</v>
          </cell>
          <cell r="G173">
            <v>5835071.7134031272</v>
          </cell>
        </row>
        <row r="174">
          <cell r="A174">
            <v>4032</v>
          </cell>
          <cell r="B174">
            <v>0</v>
          </cell>
          <cell r="C174">
            <v>12000</v>
          </cell>
          <cell r="D174">
            <v>0</v>
          </cell>
          <cell r="E174">
            <v>0</v>
          </cell>
          <cell r="G174">
            <v>12000</v>
          </cell>
        </row>
        <row r="175">
          <cell r="A175">
            <v>4033</v>
          </cell>
          <cell r="B175">
            <v>4034</v>
          </cell>
          <cell r="C175">
            <v>187392.59700000001</v>
          </cell>
          <cell r="D175">
            <v>8088</v>
          </cell>
          <cell r="E175">
            <v>0</v>
          </cell>
          <cell r="G175">
            <v>199514.59700000001</v>
          </cell>
        </row>
        <row r="176">
          <cell r="A176">
            <v>4034</v>
          </cell>
          <cell r="B176">
            <v>29104826</v>
          </cell>
          <cell r="C176">
            <v>36278</v>
          </cell>
          <cell r="D176">
            <v>0</v>
          </cell>
          <cell r="E176">
            <v>0</v>
          </cell>
          <cell r="G176">
            <v>29141104</v>
          </cell>
        </row>
        <row r="178">
          <cell r="A178">
            <v>404</v>
          </cell>
          <cell r="B178">
            <v>26017782</v>
          </cell>
          <cell r="C178">
            <v>0</v>
          </cell>
          <cell r="D178">
            <v>0</v>
          </cell>
          <cell r="E178">
            <v>0</v>
          </cell>
          <cell r="F178">
            <v>0</v>
          </cell>
          <cell r="G178">
            <v>26017782</v>
          </cell>
        </row>
        <row r="179">
          <cell r="A179">
            <v>4040</v>
          </cell>
          <cell r="B179">
            <v>4415289</v>
          </cell>
          <cell r="C179">
            <v>0</v>
          </cell>
          <cell r="D179">
            <v>0</v>
          </cell>
          <cell r="E179">
            <v>0</v>
          </cell>
          <cell r="G179">
            <v>4415289</v>
          </cell>
        </row>
        <row r="180">
          <cell r="A180">
            <v>4041</v>
          </cell>
          <cell r="B180">
            <v>181591</v>
          </cell>
          <cell r="C180">
            <v>0</v>
          </cell>
          <cell r="D180">
            <v>0</v>
          </cell>
          <cell r="E180">
            <v>0</v>
          </cell>
          <cell r="G180">
            <v>181591</v>
          </cell>
        </row>
        <row r="181">
          <cell r="A181">
            <v>4042</v>
          </cell>
          <cell r="B181">
            <v>3843862</v>
          </cell>
          <cell r="C181">
            <v>0</v>
          </cell>
          <cell r="D181">
            <v>0</v>
          </cell>
          <cell r="E181">
            <v>0</v>
          </cell>
          <cell r="G181">
            <v>3843862</v>
          </cell>
        </row>
        <row r="182">
          <cell r="A182">
            <v>4043</v>
          </cell>
          <cell r="B182">
            <v>0</v>
          </cell>
          <cell r="C182">
            <v>0</v>
          </cell>
          <cell r="D182">
            <v>0</v>
          </cell>
          <cell r="E182">
            <v>0</v>
          </cell>
          <cell r="G182">
            <v>0</v>
          </cell>
        </row>
        <row r="183">
          <cell r="A183">
            <v>4044</v>
          </cell>
          <cell r="B183">
            <v>17577040</v>
          </cell>
        </row>
        <row r="185">
          <cell r="A185">
            <v>409</v>
          </cell>
          <cell r="B185">
            <v>11411272</v>
          </cell>
          <cell r="C185">
            <v>1202036.919</v>
          </cell>
          <cell r="D185">
            <v>0</v>
          </cell>
          <cell r="E185">
            <v>0</v>
          </cell>
          <cell r="F185">
            <v>0</v>
          </cell>
          <cell r="G185">
            <v>12613308.919</v>
          </cell>
        </row>
        <row r="186">
          <cell r="A186">
            <v>4090</v>
          </cell>
          <cell r="B186">
            <v>0</v>
          </cell>
          <cell r="C186">
            <v>0</v>
          </cell>
          <cell r="G186">
            <v>0</v>
          </cell>
        </row>
        <row r="187">
          <cell r="A187">
            <v>4091</v>
          </cell>
          <cell r="B187">
            <v>11411272</v>
          </cell>
          <cell r="C187">
            <v>1202036.919</v>
          </cell>
          <cell r="G187">
            <v>12613308.919</v>
          </cell>
        </row>
        <row r="188">
          <cell r="A188">
            <v>4092</v>
          </cell>
          <cell r="B188">
            <v>0</v>
          </cell>
          <cell r="G188">
            <v>0</v>
          </cell>
        </row>
        <row r="190">
          <cell r="A190">
            <v>41</v>
          </cell>
          <cell r="B190">
            <v>399233971</v>
          </cell>
          <cell r="C190">
            <v>50600971.001400009</v>
          </cell>
          <cell r="D190">
            <v>580661104</v>
          </cell>
          <cell r="E190">
            <v>27425918</v>
          </cell>
          <cell r="F190">
            <v>237774052.338</v>
          </cell>
          <cell r="G190">
            <v>820147911.66339993</v>
          </cell>
        </row>
        <row r="192">
          <cell r="B192" t="str">
            <v xml:space="preserve"> </v>
          </cell>
          <cell r="C192" t="str">
            <v xml:space="preserve"> </v>
          </cell>
          <cell r="D192" t="str">
            <v xml:space="preserve"> </v>
          </cell>
          <cell r="E192" t="str">
            <v xml:space="preserve"> </v>
          </cell>
        </row>
        <row r="193">
          <cell r="A193">
            <v>410</v>
          </cell>
          <cell r="B193">
            <v>52410913</v>
          </cell>
          <cell r="C193">
            <v>6745601.2280000001</v>
          </cell>
          <cell r="D193">
            <v>0</v>
          </cell>
          <cell r="E193">
            <v>0</v>
          </cell>
          <cell r="F193">
            <v>0</v>
          </cell>
          <cell r="G193">
            <v>59156514.228</v>
          </cell>
        </row>
        <row r="194">
          <cell r="A194">
            <v>4100</v>
          </cell>
          <cell r="B194">
            <v>15147365</v>
          </cell>
          <cell r="C194">
            <v>1780407.0359999998</v>
          </cell>
          <cell r="D194">
            <v>0</v>
          </cell>
          <cell r="E194">
            <v>0</v>
          </cell>
          <cell r="G194">
            <v>16927772.035999998</v>
          </cell>
        </row>
        <row r="195">
          <cell r="A195">
            <v>4101</v>
          </cell>
          <cell r="B195">
            <v>0</v>
          </cell>
          <cell r="C195">
            <v>0</v>
          </cell>
          <cell r="D195">
            <v>0</v>
          </cell>
          <cell r="E195">
            <v>0</v>
          </cell>
          <cell r="G195">
            <v>0</v>
          </cell>
        </row>
        <row r="196">
          <cell r="A196">
            <v>4102</v>
          </cell>
          <cell r="B196">
            <v>37263548</v>
          </cell>
          <cell r="C196">
            <v>4965194.1919999998</v>
          </cell>
          <cell r="D196">
            <v>0</v>
          </cell>
          <cell r="E196">
            <v>0</v>
          </cell>
          <cell r="G196">
            <v>42228742.192000002</v>
          </cell>
        </row>
        <row r="198">
          <cell r="A198">
            <v>411</v>
          </cell>
          <cell r="B198">
            <v>150523814</v>
          </cell>
          <cell r="C198">
            <v>23567318.112500004</v>
          </cell>
          <cell r="D198">
            <v>536139275</v>
          </cell>
          <cell r="E198">
            <v>25194218</v>
          </cell>
          <cell r="F198">
            <v>4557323</v>
          </cell>
          <cell r="G198">
            <v>730867302.11249995</v>
          </cell>
        </row>
        <row r="199">
          <cell r="A199">
            <v>4110</v>
          </cell>
          <cell r="B199">
            <v>24228423</v>
          </cell>
          <cell r="C199">
            <v>151568</v>
          </cell>
          <cell r="D199">
            <v>0</v>
          </cell>
          <cell r="E199">
            <v>0</v>
          </cell>
          <cell r="F199">
            <v>4557323</v>
          </cell>
          <cell r="G199">
            <v>19822668</v>
          </cell>
        </row>
        <row r="200">
          <cell r="A200">
            <v>4111</v>
          </cell>
          <cell r="B200">
            <v>73536211</v>
          </cell>
          <cell r="C200">
            <v>99907</v>
          </cell>
          <cell r="D200">
            <v>0</v>
          </cell>
          <cell r="E200">
            <v>0</v>
          </cell>
          <cell r="G200">
            <v>73636118</v>
          </cell>
        </row>
        <row r="201">
          <cell r="A201">
            <v>4112</v>
          </cell>
          <cell r="B201">
            <v>14895812</v>
          </cell>
          <cell r="C201">
            <v>410113.73800000001</v>
          </cell>
          <cell r="D201">
            <v>23027265</v>
          </cell>
          <cell r="E201">
            <v>0</v>
          </cell>
          <cell r="G201">
            <v>38333190.737999998</v>
          </cell>
        </row>
        <row r="202">
          <cell r="A202">
            <v>4113</v>
          </cell>
          <cell r="B202">
            <v>15564807</v>
          </cell>
          <cell r="C202">
            <v>1810</v>
          </cell>
          <cell r="D202">
            <v>0</v>
          </cell>
          <cell r="E202">
            <v>0</v>
          </cell>
          <cell r="G202">
            <v>15566617</v>
          </cell>
        </row>
        <row r="203">
          <cell r="A203">
            <v>4114</v>
          </cell>
          <cell r="B203">
            <v>0</v>
          </cell>
          <cell r="C203">
            <v>0</v>
          </cell>
          <cell r="D203">
            <v>490776677</v>
          </cell>
          <cell r="E203">
            <v>0</v>
          </cell>
          <cell r="G203">
            <v>490776677</v>
          </cell>
        </row>
        <row r="204">
          <cell r="A204">
            <v>4115</v>
          </cell>
          <cell r="B204">
            <v>0</v>
          </cell>
          <cell r="C204">
            <v>0</v>
          </cell>
          <cell r="D204">
            <v>22321856</v>
          </cell>
          <cell r="E204">
            <v>0</v>
          </cell>
          <cell r="G204">
            <v>22321856</v>
          </cell>
        </row>
        <row r="205">
          <cell r="A205">
            <v>4116</v>
          </cell>
          <cell r="B205">
            <v>0</v>
          </cell>
          <cell r="C205">
            <v>0</v>
          </cell>
          <cell r="D205">
            <v>0</v>
          </cell>
          <cell r="E205">
            <v>22737257</v>
          </cell>
          <cell r="G205">
            <v>22737257</v>
          </cell>
        </row>
        <row r="206">
          <cell r="A206">
            <v>4117</v>
          </cell>
          <cell r="B206">
            <v>16147630</v>
          </cell>
          <cell r="C206">
            <v>174932.43</v>
          </cell>
          <cell r="D206">
            <v>4233</v>
          </cell>
          <cell r="E206">
            <v>0</v>
          </cell>
          <cell r="G206">
            <v>16326795.43</v>
          </cell>
        </row>
        <row r="207">
          <cell r="A207">
            <v>4119</v>
          </cell>
          <cell r="B207">
            <v>6150931</v>
          </cell>
          <cell r="C207">
            <v>22728986.944500003</v>
          </cell>
          <cell r="D207">
            <v>9244</v>
          </cell>
          <cell r="E207">
            <v>2456961</v>
          </cell>
          <cell r="G207">
            <v>31346122.944500003</v>
          </cell>
        </row>
        <row r="209">
          <cell r="A209">
            <v>412</v>
          </cell>
          <cell r="B209">
            <v>6202353</v>
          </cell>
          <cell r="C209">
            <v>9295023.8498999998</v>
          </cell>
          <cell r="D209">
            <v>442618</v>
          </cell>
          <cell r="E209">
            <v>838636</v>
          </cell>
          <cell r="F209">
            <v>0</v>
          </cell>
          <cell r="G209">
            <v>16778630.8499</v>
          </cell>
        </row>
        <row r="211">
          <cell r="A211">
            <v>4120</v>
          </cell>
          <cell r="B211">
            <v>6202353</v>
          </cell>
          <cell r="C211">
            <v>9295023.8498999998</v>
          </cell>
          <cell r="D211">
            <v>442618</v>
          </cell>
          <cell r="E211">
            <v>838636</v>
          </cell>
          <cell r="G211">
            <v>16778630.8499</v>
          </cell>
        </row>
        <row r="213">
          <cell r="A213">
            <v>413</v>
          </cell>
          <cell r="B213">
            <v>187777114</v>
          </cell>
          <cell r="C213">
            <v>10993027.811000001</v>
          </cell>
          <cell r="D213">
            <v>44079211</v>
          </cell>
          <cell r="E213">
            <v>0</v>
          </cell>
          <cell r="F213">
            <v>233216729.338</v>
          </cell>
          <cell r="G213">
            <v>9632623.47299999</v>
          </cell>
        </row>
        <row r="215">
          <cell r="A215">
            <v>4130</v>
          </cell>
          <cell r="B215">
            <v>32750071</v>
          </cell>
          <cell r="C215">
            <v>3678443.4729999998</v>
          </cell>
          <cell r="D215">
            <v>0</v>
          </cell>
          <cell r="E215">
            <v>0</v>
          </cell>
          <cell r="F215">
            <v>33320292</v>
          </cell>
          <cell r="G215">
            <v>3108222.4729999974</v>
          </cell>
        </row>
        <row r="217">
          <cell r="A217">
            <v>4131</v>
          </cell>
          <cell r="B217">
            <v>153876076</v>
          </cell>
          <cell r="C217">
            <v>1941150.338</v>
          </cell>
          <cell r="D217">
            <v>44079211</v>
          </cell>
          <cell r="E217">
            <v>0</v>
          </cell>
          <cell r="F217">
            <v>199896437.338</v>
          </cell>
          <cell r="G217">
            <v>0</v>
          </cell>
        </row>
        <row r="219">
          <cell r="A219">
            <v>4132</v>
          </cell>
          <cell r="B219">
            <v>1150967</v>
          </cell>
          <cell r="C219">
            <v>5373434</v>
          </cell>
          <cell r="D219">
            <v>0</v>
          </cell>
          <cell r="E219">
            <v>0</v>
          </cell>
          <cell r="F219">
            <v>0</v>
          </cell>
          <cell r="G219">
            <v>6524401</v>
          </cell>
        </row>
        <row r="220">
          <cell r="G220" t="str">
            <v xml:space="preserve"> </v>
          </cell>
        </row>
        <row r="226">
          <cell r="A226">
            <v>414</v>
          </cell>
          <cell r="B226">
            <v>2319777</v>
          </cell>
          <cell r="C226">
            <v>0</v>
          </cell>
          <cell r="D226">
            <v>0</v>
          </cell>
          <cell r="E226">
            <v>1393064</v>
          </cell>
          <cell r="F226">
            <v>0</v>
          </cell>
          <cell r="G226">
            <v>3712841</v>
          </cell>
        </row>
        <row r="227">
          <cell r="A227">
            <v>4140</v>
          </cell>
          <cell r="B227">
            <v>186268</v>
          </cell>
          <cell r="C227">
            <v>0</v>
          </cell>
          <cell r="D227">
            <v>0</v>
          </cell>
          <cell r="E227">
            <v>0</v>
          </cell>
          <cell r="G227">
            <v>186268</v>
          </cell>
        </row>
        <row r="228">
          <cell r="A228">
            <v>4141</v>
          </cell>
          <cell r="B228">
            <v>268245</v>
          </cell>
          <cell r="C228">
            <v>0</v>
          </cell>
          <cell r="D228">
            <v>0</v>
          </cell>
          <cell r="E228">
            <v>0</v>
          </cell>
          <cell r="G228">
            <v>268245</v>
          </cell>
        </row>
        <row r="229">
          <cell r="A229">
            <v>4142</v>
          </cell>
          <cell r="B229">
            <v>321906</v>
          </cell>
          <cell r="C229">
            <v>0</v>
          </cell>
          <cell r="D229">
            <v>0</v>
          </cell>
          <cell r="E229">
            <v>1393064</v>
          </cell>
          <cell r="G229">
            <v>1714970</v>
          </cell>
        </row>
        <row r="230">
          <cell r="A230">
            <v>4143</v>
          </cell>
          <cell r="B230">
            <v>1543358</v>
          </cell>
          <cell r="C230">
            <v>0</v>
          </cell>
          <cell r="D230">
            <v>0</v>
          </cell>
          <cell r="E230">
            <v>0</v>
          </cell>
          <cell r="G230">
            <v>1543358</v>
          </cell>
        </row>
        <row r="232">
          <cell r="A232">
            <v>42</v>
          </cell>
          <cell r="B232">
            <v>50927849</v>
          </cell>
          <cell r="C232">
            <v>55130761.665270001</v>
          </cell>
          <cell r="D232">
            <v>316427</v>
          </cell>
          <cell r="E232">
            <v>1533817</v>
          </cell>
          <cell r="F232">
            <v>0</v>
          </cell>
          <cell r="G232">
            <v>107908854.66527</v>
          </cell>
        </row>
        <row r="234">
          <cell r="A234">
            <v>420</v>
          </cell>
          <cell r="B234">
            <v>50927849</v>
          </cell>
          <cell r="C234">
            <v>55130761.665270001</v>
          </cell>
          <cell r="D234">
            <v>316427</v>
          </cell>
          <cell r="E234">
            <v>1533817</v>
          </cell>
          <cell r="F234">
            <v>0</v>
          </cell>
          <cell r="G234">
            <v>107908854.66527</v>
          </cell>
        </row>
        <row r="235">
          <cell r="A235">
            <v>4200</v>
          </cell>
          <cell r="B235">
            <v>1901549</v>
          </cell>
          <cell r="C235">
            <v>1997033.6</v>
          </cell>
        </row>
        <row r="236">
          <cell r="A236">
            <v>4201</v>
          </cell>
          <cell r="B236">
            <v>1359451</v>
          </cell>
          <cell r="C236">
            <v>425715.51</v>
          </cell>
        </row>
        <row r="237">
          <cell r="A237">
            <v>4202</v>
          </cell>
          <cell r="B237">
            <v>11147220</v>
          </cell>
          <cell r="C237">
            <v>2127431.3332400001</v>
          </cell>
        </row>
        <row r="238">
          <cell r="A238">
            <v>4203</v>
          </cell>
          <cell r="B238">
            <v>259054</v>
          </cell>
          <cell r="C238">
            <v>212606.932</v>
          </cell>
        </row>
        <row r="239">
          <cell r="A239">
            <v>4204</v>
          </cell>
          <cell r="B239">
            <v>22991832</v>
          </cell>
          <cell r="C239">
            <v>33715166.522929996</v>
          </cell>
        </row>
        <row r="240">
          <cell r="A240">
            <v>4205</v>
          </cell>
          <cell r="B240">
            <v>7500866</v>
          </cell>
          <cell r="C240">
            <v>10255462.120579999</v>
          </cell>
        </row>
        <row r="241">
          <cell r="A241">
            <v>4206</v>
          </cell>
          <cell r="B241">
            <v>892067</v>
          </cell>
          <cell r="C241">
            <v>2740201.4320000005</v>
          </cell>
        </row>
        <row r="242">
          <cell r="A242">
            <v>4207</v>
          </cell>
          <cell r="B242">
            <v>242557</v>
          </cell>
          <cell r="C242">
            <v>27083</v>
          </cell>
        </row>
        <row r="243">
          <cell r="A243">
            <v>4208</v>
          </cell>
          <cell r="B243">
            <v>4617859</v>
          </cell>
          <cell r="C243">
            <v>3630061.2145199995</v>
          </cell>
        </row>
        <row r="244">
          <cell r="A244">
            <v>4209</v>
          </cell>
          <cell r="B244">
            <v>15394</v>
          </cell>
          <cell r="C244">
            <v>0</v>
          </cell>
        </row>
        <row r="246">
          <cell r="A246">
            <v>43</v>
          </cell>
          <cell r="B246">
            <v>50314448</v>
          </cell>
          <cell r="C246">
            <v>18803628.03184</v>
          </cell>
          <cell r="D246">
            <v>0</v>
          </cell>
          <cell r="E246">
            <v>0</v>
          </cell>
          <cell r="F246">
            <v>10284776</v>
          </cell>
          <cell r="G246">
            <v>58833300.031839997</v>
          </cell>
        </row>
        <row r="248">
          <cell r="A248">
            <v>430</v>
          </cell>
          <cell r="B248">
            <v>50314448</v>
          </cell>
          <cell r="C248">
            <v>18803628.03184</v>
          </cell>
          <cell r="D248">
            <v>0</v>
          </cell>
          <cell r="E248">
            <v>0</v>
          </cell>
          <cell r="F248">
            <v>10284776</v>
          </cell>
          <cell r="G248">
            <v>58833300.031839997</v>
          </cell>
        </row>
        <row r="249">
          <cell r="G249" t="str">
            <v xml:space="preserve"> </v>
          </cell>
        </row>
        <row r="250">
          <cell r="A250">
            <v>4300</v>
          </cell>
          <cell r="B250">
            <v>9878528</v>
          </cell>
          <cell r="C250">
            <v>1443781</v>
          </cell>
          <cell r="D250">
            <v>0</v>
          </cell>
          <cell r="E250">
            <v>0</v>
          </cell>
          <cell r="F250">
            <v>10284776</v>
          </cell>
          <cell r="G250">
            <v>1037533</v>
          </cell>
        </row>
        <row r="251">
          <cell r="A251">
            <v>4301</v>
          </cell>
          <cell r="B251">
            <v>267667</v>
          </cell>
          <cell r="C251">
            <v>2032122</v>
          </cell>
          <cell r="D251">
            <v>0</v>
          </cell>
          <cell r="E251">
            <v>0</v>
          </cell>
          <cell r="G251">
            <v>2299789</v>
          </cell>
        </row>
        <row r="252">
          <cell r="A252">
            <v>4302</v>
          </cell>
          <cell r="B252">
            <v>1072191</v>
          </cell>
          <cell r="C252">
            <v>853080</v>
          </cell>
          <cell r="D252">
            <v>0</v>
          </cell>
          <cell r="E252">
            <v>0</v>
          </cell>
          <cell r="G252">
            <v>1925271</v>
          </cell>
        </row>
        <row r="253">
          <cell r="A253">
            <v>4303</v>
          </cell>
          <cell r="B253">
            <v>28364112</v>
          </cell>
          <cell r="C253">
            <v>4147448.8059999999</v>
          </cell>
          <cell r="D253">
            <v>0</v>
          </cell>
          <cell r="E253">
            <v>0</v>
          </cell>
          <cell r="G253">
            <v>32511560.806000002</v>
          </cell>
        </row>
        <row r="254">
          <cell r="A254">
            <v>4304</v>
          </cell>
          <cell r="B254">
            <v>0</v>
          </cell>
          <cell r="C254">
            <v>0</v>
          </cell>
          <cell r="D254">
            <v>0</v>
          </cell>
          <cell r="E254">
            <v>0</v>
          </cell>
          <cell r="G254">
            <v>0</v>
          </cell>
        </row>
        <row r="255">
          <cell r="A255">
            <v>4305</v>
          </cell>
          <cell r="B255">
            <v>4448043</v>
          </cell>
          <cell r="C255">
            <v>942606.81632999994</v>
          </cell>
          <cell r="D255">
            <v>0</v>
          </cell>
          <cell r="E255">
            <v>0</v>
          </cell>
          <cell r="G255">
            <v>5390649.8163299998</v>
          </cell>
        </row>
        <row r="256">
          <cell r="A256">
            <v>4306</v>
          </cell>
          <cell r="B256">
            <v>718998</v>
          </cell>
          <cell r="C256">
            <v>248792</v>
          </cell>
          <cell r="D256">
            <v>0</v>
          </cell>
          <cell r="E256">
            <v>0</v>
          </cell>
          <cell r="G256">
            <v>967790</v>
          </cell>
        </row>
        <row r="257">
          <cell r="A257">
            <v>4307</v>
          </cell>
          <cell r="B257">
            <v>5313957</v>
          </cell>
          <cell r="C257">
            <v>9135797.4095099997</v>
          </cell>
          <cell r="D257">
            <v>0</v>
          </cell>
          <cell r="E257">
            <v>0</v>
          </cell>
          <cell r="G257">
            <v>14449754.40951</v>
          </cell>
        </row>
        <row r="258">
          <cell r="A258">
            <v>4308</v>
          </cell>
          <cell r="B258">
            <v>250952</v>
          </cell>
          <cell r="C258">
            <v>0</v>
          </cell>
          <cell r="D258">
            <v>0</v>
          </cell>
          <cell r="E258">
            <v>0</v>
          </cell>
          <cell r="G258">
            <v>250952</v>
          </cell>
        </row>
        <row r="262">
          <cell r="A262" t="str">
            <v>III.</v>
          </cell>
          <cell r="B262">
            <v>-37385952.3942101</v>
          </cell>
          <cell r="C262">
            <v>2131365.6684354246</v>
          </cell>
          <cell r="D262">
            <v>-14300928</v>
          </cell>
          <cell r="E262">
            <v>-2903792</v>
          </cell>
          <cell r="F262">
            <v>-3.8999974727630615E-2</v>
          </cell>
          <cell r="G262">
            <v>-52459306.686774731</v>
          </cell>
        </row>
        <row r="263">
          <cell r="B263">
            <v>-0.91767188007388556</v>
          </cell>
          <cell r="C263">
            <v>5.2316290339602958E-2</v>
          </cell>
          <cell r="D263">
            <v>-0.35102916053019145</v>
          </cell>
          <cell r="E263">
            <v>-7.1276190476190479E-2</v>
          </cell>
          <cell r="G263">
            <v>0</v>
          </cell>
        </row>
        <row r="264">
          <cell r="G264" t="str">
            <v xml:space="preserve"> </v>
          </cell>
        </row>
        <row r="265">
          <cell r="B265" t="str">
            <v xml:space="preserve"> </v>
          </cell>
          <cell r="C265" t="str">
            <v xml:space="preserve"> </v>
          </cell>
          <cell r="D265" t="str">
            <v xml:space="preserve"> </v>
          </cell>
          <cell r="E265" t="str">
            <v xml:space="preserve"> </v>
          </cell>
        </row>
        <row r="266">
          <cell r="G266" t="str">
            <v xml:space="preserve"> </v>
          </cell>
        </row>
        <row r="267">
          <cell r="A267" t="str">
            <v>III.A</v>
          </cell>
          <cell r="B267">
            <v>16909792.58788991</v>
          </cell>
          <cell r="C267">
            <v>908998.30025857687</v>
          </cell>
          <cell r="D267">
            <v>-14682426</v>
          </cell>
          <cell r="E267">
            <v>-4187238</v>
          </cell>
          <cell r="F267">
            <v>-3.8999974727630615E-2</v>
          </cell>
          <cell r="G267">
            <v>-1050873.0728516579</v>
          </cell>
        </row>
        <row r="268">
          <cell r="G268" t="str">
            <v xml:space="preserve"> </v>
          </cell>
        </row>
        <row r="269">
          <cell r="G269" t="str">
            <v xml:space="preserve"> </v>
          </cell>
        </row>
        <row r="271">
          <cell r="G271" t="str">
            <v xml:space="preserve"> </v>
          </cell>
        </row>
        <row r="272">
          <cell r="A272" t="str">
            <v>III.B</v>
          </cell>
          <cell r="B272">
            <v>56552203.645179987</v>
          </cell>
          <cell r="C272">
            <v>19452087.537009567</v>
          </cell>
          <cell r="D272">
            <v>-183592479</v>
          </cell>
          <cell r="E272">
            <v>-49687407</v>
          </cell>
          <cell r="F272">
            <v>-243059548.338</v>
          </cell>
          <cell r="G272">
            <v>85783953.520189762</v>
          </cell>
        </row>
        <row r="274">
          <cell r="G274" t="str">
            <v xml:space="preserve"> </v>
          </cell>
        </row>
        <row r="276">
          <cell r="A276" t="str">
            <v xml:space="preserve"> </v>
          </cell>
        </row>
        <row r="279">
          <cell r="A279" t="str">
            <v xml:space="preserve">B.    RAČUN FINANČNIH TERJATEV IN NALOŽB </v>
          </cell>
        </row>
        <row r="280">
          <cell r="A280" t="str">
            <v>B.   GENERAL GOVERNMENT LENDING AND REPAYMENTS</v>
          </cell>
          <cell r="F280" t="str">
            <v xml:space="preserve"> </v>
          </cell>
        </row>
        <row r="281">
          <cell r="F281" t="str">
            <v xml:space="preserve"> </v>
          </cell>
        </row>
        <row r="282">
          <cell r="A282" t="str">
            <v xml:space="preserve"> </v>
          </cell>
          <cell r="F282" t="str">
            <v>- V TISOČIH TOLARJEV</v>
          </cell>
        </row>
        <row r="283">
          <cell r="A283" t="str">
            <v xml:space="preserve"> </v>
          </cell>
        </row>
        <row r="284">
          <cell r="B284" t="str">
            <v>OCENE  REALIZACIJE ZA  LETO    2 0 0 0</v>
          </cell>
        </row>
        <row r="285">
          <cell r="A285" t="str">
            <v xml:space="preserve"> </v>
          </cell>
          <cell r="B285" t="str">
            <v xml:space="preserve"> </v>
          </cell>
          <cell r="C285" t="str">
            <v xml:space="preserve"> </v>
          </cell>
          <cell r="D285" t="str">
            <v xml:space="preserve"> </v>
          </cell>
          <cell r="E285" t="str">
            <v xml:space="preserve"> </v>
          </cell>
          <cell r="F285" t="str">
            <v>TRANSFERNI</v>
          </cell>
          <cell r="G285" t="str">
            <v>KONSOLIDIRANA</v>
          </cell>
        </row>
        <row r="286">
          <cell r="A286" t="str">
            <v>KONTO</v>
          </cell>
          <cell r="B286" t="str">
            <v>DRŽAVNI</v>
          </cell>
          <cell r="C286" t="str">
            <v>PRORAČUNI</v>
          </cell>
          <cell r="D286" t="str">
            <v>Z P I Z</v>
          </cell>
          <cell r="E286" t="str">
            <v>Z Z Z S</v>
          </cell>
          <cell r="F286" t="str">
            <v>TOKOVI</v>
          </cell>
          <cell r="G286" t="str">
            <v>GLOBALNA</v>
          </cell>
        </row>
        <row r="287">
          <cell r="A287" t="str">
            <v xml:space="preserve"> </v>
          </cell>
          <cell r="B287" t="str">
            <v>PRORAČUN</v>
          </cell>
          <cell r="C287" t="str">
            <v>OBČIN</v>
          </cell>
          <cell r="F287" t="str">
            <v xml:space="preserve">(SE </v>
          </cell>
          <cell r="G287" t="str">
            <v>BILANCA</v>
          </cell>
        </row>
        <row r="288">
          <cell r="F288" t="str">
            <v>KONSOLIDIRAJO)</v>
          </cell>
          <cell r="G288" t="str">
            <v>1 9 9 9</v>
          </cell>
        </row>
        <row r="289">
          <cell r="A289" t="str">
            <v xml:space="preserve"> </v>
          </cell>
          <cell r="B289" t="str">
            <v>(1)</v>
          </cell>
          <cell r="C289" t="str">
            <v>(2)</v>
          </cell>
          <cell r="D289" t="str">
            <v>(3)</v>
          </cell>
          <cell r="E289" t="str">
            <v>(3)</v>
          </cell>
          <cell r="F289" t="str">
            <v>(5)</v>
          </cell>
          <cell r="G289" t="str">
            <v>(6=1+2+3+4-5)</v>
          </cell>
        </row>
        <row r="290">
          <cell r="A290" t="str">
            <v xml:space="preserve"> </v>
          </cell>
        </row>
        <row r="291">
          <cell r="B291">
            <v>17527032.900559999</v>
          </cell>
          <cell r="C291">
            <v>1983966.511609941</v>
          </cell>
          <cell r="D291">
            <v>48913</v>
          </cell>
          <cell r="E291">
            <v>760198</v>
          </cell>
          <cell r="F291">
            <v>718464</v>
          </cell>
          <cell r="G291">
            <v>19601646.412169941</v>
          </cell>
        </row>
        <row r="293">
          <cell r="A293">
            <v>750</v>
          </cell>
          <cell r="B293">
            <v>13771971.951839998</v>
          </cell>
          <cell r="C293">
            <v>1447789.711609941</v>
          </cell>
          <cell r="D293">
            <v>48913</v>
          </cell>
          <cell r="E293">
            <v>723951</v>
          </cell>
          <cell r="F293">
            <v>718464</v>
          </cell>
          <cell r="G293">
            <v>15274161.663449941</v>
          </cell>
        </row>
        <row r="294">
          <cell r="A294">
            <v>7500</v>
          </cell>
          <cell r="B294">
            <v>2856.2887000000001</v>
          </cell>
          <cell r="C294">
            <v>520793.28899999999</v>
          </cell>
          <cell r="D294">
            <v>48913</v>
          </cell>
          <cell r="E294">
            <v>5487</v>
          </cell>
          <cell r="G294">
            <v>578049.57770000002</v>
          </cell>
        </row>
        <row r="295">
          <cell r="A295">
            <v>7501</v>
          </cell>
          <cell r="B295">
            <v>0</v>
          </cell>
          <cell r="C295">
            <v>26770.2</v>
          </cell>
          <cell r="D295">
            <v>0</v>
          </cell>
          <cell r="E295">
            <v>0</v>
          </cell>
          <cell r="G295">
            <v>26770.2</v>
          </cell>
        </row>
        <row r="296">
          <cell r="A296">
            <v>7502</v>
          </cell>
          <cell r="B296">
            <v>13149987.0701</v>
          </cell>
          <cell r="C296">
            <v>480930.77399999998</v>
          </cell>
          <cell r="D296">
            <v>0</v>
          </cell>
          <cell r="E296">
            <v>0</v>
          </cell>
          <cell r="G296">
            <v>13630917.8441</v>
          </cell>
        </row>
        <row r="297">
          <cell r="A297">
            <v>7503</v>
          </cell>
          <cell r="B297">
            <v>190941.26101999998</v>
          </cell>
          <cell r="C297">
            <v>318755.44860994106</v>
          </cell>
          <cell r="D297">
            <v>0</v>
          </cell>
          <cell r="E297">
            <v>0</v>
          </cell>
          <cell r="G297">
            <v>509696.70962994103</v>
          </cell>
        </row>
        <row r="298">
          <cell r="A298">
            <v>7504</v>
          </cell>
          <cell r="B298">
            <v>428187.33201999997</v>
          </cell>
          <cell r="C298">
            <v>100540</v>
          </cell>
          <cell r="D298">
            <v>0</v>
          </cell>
          <cell r="E298">
            <v>0</v>
          </cell>
          <cell r="G298">
            <v>528727.33201999997</v>
          </cell>
        </row>
        <row r="299">
          <cell r="A299">
            <v>7506</v>
          </cell>
          <cell r="B299">
            <v>0</v>
          </cell>
          <cell r="C299">
            <v>0</v>
          </cell>
          <cell r="D299">
            <v>0</v>
          </cell>
          <cell r="E299">
            <v>718464</v>
          </cell>
          <cell r="F299">
            <v>718464</v>
          </cell>
          <cell r="G299">
            <v>0</v>
          </cell>
        </row>
        <row r="300">
          <cell r="A300">
            <v>7505</v>
          </cell>
          <cell r="B300">
            <v>0</v>
          </cell>
          <cell r="C300">
            <v>0</v>
          </cell>
          <cell r="D300">
            <v>0</v>
          </cell>
          <cell r="E300">
            <v>0</v>
          </cell>
        </row>
        <row r="302">
          <cell r="A302">
            <v>751</v>
          </cell>
          <cell r="B302">
            <v>0</v>
          </cell>
          <cell r="C302">
            <v>536176.80000000005</v>
          </cell>
          <cell r="D302">
            <v>0</v>
          </cell>
          <cell r="E302">
            <v>36247</v>
          </cell>
          <cell r="F302">
            <v>0</v>
          </cell>
          <cell r="G302">
            <v>572423.80000000005</v>
          </cell>
        </row>
        <row r="303">
          <cell r="A303">
            <v>7510</v>
          </cell>
          <cell r="B303">
            <v>0</v>
          </cell>
          <cell r="C303">
            <v>178354</v>
          </cell>
          <cell r="G303" t="str">
            <v>…</v>
          </cell>
        </row>
        <row r="304">
          <cell r="A304">
            <v>7511</v>
          </cell>
          <cell r="B304">
            <v>0</v>
          </cell>
          <cell r="C304">
            <v>9895</v>
          </cell>
          <cell r="G304" t="str">
            <v>…</v>
          </cell>
        </row>
        <row r="305">
          <cell r="A305">
            <v>7512</v>
          </cell>
          <cell r="B305">
            <v>0</v>
          </cell>
          <cell r="C305">
            <v>347927.8</v>
          </cell>
          <cell r="G305" t="str">
            <v>…</v>
          </cell>
        </row>
        <row r="307">
          <cell r="A307">
            <v>752</v>
          </cell>
          <cell r="B307">
            <v>3755060.9487199998</v>
          </cell>
          <cell r="C307">
            <v>0</v>
          </cell>
          <cell r="D307">
            <v>0</v>
          </cell>
          <cell r="E307">
            <v>0</v>
          </cell>
          <cell r="F307">
            <v>0</v>
          </cell>
          <cell r="G307">
            <v>3755060.9487199998</v>
          </cell>
        </row>
        <row r="308">
          <cell r="A308">
            <v>7520</v>
          </cell>
          <cell r="B308">
            <v>3755060.9487199998</v>
          </cell>
          <cell r="C308">
            <v>0</v>
          </cell>
          <cell r="D308">
            <v>0</v>
          </cell>
          <cell r="E308">
            <v>0</v>
          </cell>
          <cell r="G308">
            <v>3755060.9487199998</v>
          </cell>
        </row>
        <row r="311">
          <cell r="A311" t="str">
            <v xml:space="preserve"> </v>
          </cell>
        </row>
        <row r="312">
          <cell r="B312">
            <v>12397944.897579998</v>
          </cell>
          <cell r="C312">
            <v>1681594.59</v>
          </cell>
          <cell r="D312">
            <v>0</v>
          </cell>
          <cell r="E312">
            <v>0</v>
          </cell>
          <cell r="F312">
            <v>0</v>
          </cell>
          <cell r="G312">
            <v>14079539.487579998</v>
          </cell>
        </row>
        <row r="314">
          <cell r="A314">
            <v>440</v>
          </cell>
          <cell r="B314">
            <v>5901901.5554299988</v>
          </cell>
          <cell r="C314">
            <v>1143233.5900000001</v>
          </cell>
          <cell r="D314">
            <v>0</v>
          </cell>
          <cell r="E314">
            <v>0</v>
          </cell>
          <cell r="F314">
            <v>0</v>
          </cell>
          <cell r="G314">
            <v>7045135.1454299986</v>
          </cell>
        </row>
        <row r="315">
          <cell r="A315">
            <v>4400</v>
          </cell>
          <cell r="B315">
            <v>4417.9119999999994</v>
          </cell>
          <cell r="C315">
            <v>88654</v>
          </cell>
          <cell r="D315">
            <v>0</v>
          </cell>
          <cell r="E315">
            <v>0</v>
          </cell>
          <cell r="G315">
            <v>93071.911999999997</v>
          </cell>
        </row>
        <row r="316">
          <cell r="A316">
            <v>4401</v>
          </cell>
          <cell r="B316">
            <v>0</v>
          </cell>
          <cell r="C316">
            <v>4343.59</v>
          </cell>
          <cell r="D316">
            <v>0</v>
          </cell>
          <cell r="E316">
            <v>0</v>
          </cell>
          <cell r="G316">
            <v>4343.59</v>
          </cell>
        </row>
        <row r="317">
          <cell r="A317">
            <v>4402</v>
          </cell>
          <cell r="B317">
            <v>0</v>
          </cell>
          <cell r="C317">
            <v>55345</v>
          </cell>
          <cell r="D317">
            <v>0</v>
          </cell>
          <cell r="E317">
            <v>0</v>
          </cell>
          <cell r="G317">
            <v>55345</v>
          </cell>
        </row>
        <row r="318">
          <cell r="A318">
            <v>4403</v>
          </cell>
          <cell r="B318">
            <v>0</v>
          </cell>
          <cell r="C318">
            <v>573259</v>
          </cell>
          <cell r="D318">
            <v>0</v>
          </cell>
          <cell r="E318">
            <v>0</v>
          </cell>
          <cell r="G318">
            <v>573259</v>
          </cell>
        </row>
        <row r="319">
          <cell r="A319">
            <v>4404</v>
          </cell>
          <cell r="B319">
            <v>5897483.6434299992</v>
          </cell>
          <cell r="C319">
            <v>256568</v>
          </cell>
          <cell r="D319">
            <v>0</v>
          </cell>
          <cell r="E319">
            <v>0</v>
          </cell>
          <cell r="G319">
            <v>6154051.6434299992</v>
          </cell>
        </row>
        <row r="320">
          <cell r="A320">
            <v>4405</v>
          </cell>
          <cell r="B320">
            <v>0</v>
          </cell>
          <cell r="C320">
            <v>165064</v>
          </cell>
          <cell r="D320">
            <v>0</v>
          </cell>
          <cell r="E320">
            <v>0</v>
          </cell>
          <cell r="F320">
            <v>0</v>
          </cell>
          <cell r="G320">
            <v>165064</v>
          </cell>
        </row>
        <row r="321">
          <cell r="A321">
            <v>4406</v>
          </cell>
          <cell r="B321">
            <v>0</v>
          </cell>
          <cell r="C321">
            <v>0</v>
          </cell>
          <cell r="D321">
            <v>0</v>
          </cell>
          <cell r="E321">
            <v>0</v>
          </cell>
        </row>
        <row r="323">
          <cell r="A323">
            <v>441</v>
          </cell>
          <cell r="B323">
            <v>1487033.39683</v>
          </cell>
          <cell r="C323">
            <v>538361</v>
          </cell>
          <cell r="D323">
            <v>0</v>
          </cell>
          <cell r="E323">
            <v>0</v>
          </cell>
          <cell r="F323">
            <v>0</v>
          </cell>
          <cell r="G323">
            <v>2025394.39683</v>
          </cell>
        </row>
        <row r="324">
          <cell r="A324">
            <v>4410</v>
          </cell>
          <cell r="B324">
            <v>805026.51249999995</v>
          </cell>
          <cell r="C324">
            <v>154431</v>
          </cell>
          <cell r="D324">
            <v>0</v>
          </cell>
          <cell r="E324">
            <v>0</v>
          </cell>
          <cell r="G324">
            <v>959457.51249999995</v>
          </cell>
        </row>
        <row r="325">
          <cell r="A325">
            <v>4411</v>
          </cell>
          <cell r="B325">
            <v>0</v>
          </cell>
          <cell r="C325">
            <v>5380</v>
          </cell>
          <cell r="D325">
            <v>0</v>
          </cell>
          <cell r="E325">
            <v>0</v>
          </cell>
          <cell r="G325">
            <v>5380</v>
          </cell>
        </row>
        <row r="326">
          <cell r="A326">
            <v>4412</v>
          </cell>
          <cell r="B326">
            <v>0</v>
          </cell>
          <cell r="C326">
            <v>361323</v>
          </cell>
          <cell r="D326">
            <v>0</v>
          </cell>
          <cell r="E326">
            <v>0</v>
          </cell>
          <cell r="G326">
            <v>361323</v>
          </cell>
        </row>
        <row r="327">
          <cell r="A327">
            <v>4413</v>
          </cell>
          <cell r="B327">
            <v>0</v>
          </cell>
          <cell r="C327">
            <v>17227</v>
          </cell>
          <cell r="D327">
            <v>0</v>
          </cell>
          <cell r="E327">
            <v>0</v>
          </cell>
          <cell r="G327">
            <v>17227</v>
          </cell>
        </row>
        <row r="328">
          <cell r="A328">
            <v>4414</v>
          </cell>
          <cell r="B328">
            <v>257075.88433</v>
          </cell>
          <cell r="C328">
            <v>0</v>
          </cell>
          <cell r="D328">
            <v>0</v>
          </cell>
          <cell r="E328">
            <v>0</v>
          </cell>
          <cell r="G328">
            <v>257075.88433</v>
          </cell>
        </row>
        <row r="329">
          <cell r="A329">
            <v>4415</v>
          </cell>
          <cell r="B329">
            <v>424931</v>
          </cell>
          <cell r="C329">
            <v>0</v>
          </cell>
          <cell r="D329">
            <v>0</v>
          </cell>
          <cell r="E329">
            <v>0</v>
          </cell>
          <cell r="G329">
            <v>424931</v>
          </cell>
        </row>
        <row r="331">
          <cell r="A331">
            <v>442</v>
          </cell>
          <cell r="B331">
            <v>5009009.9453199999</v>
          </cell>
          <cell r="C331">
            <v>0</v>
          </cell>
          <cell r="D331">
            <v>0</v>
          </cell>
          <cell r="E331">
            <v>0</v>
          </cell>
          <cell r="F331">
            <v>0</v>
          </cell>
          <cell r="G331">
            <v>5009009.9453199999</v>
          </cell>
        </row>
        <row r="332">
          <cell r="A332">
            <v>4420</v>
          </cell>
          <cell r="B332">
            <v>976334.08</v>
          </cell>
          <cell r="C332">
            <v>0</v>
          </cell>
          <cell r="D332">
            <v>0</v>
          </cell>
          <cell r="E332">
            <v>0</v>
          </cell>
          <cell r="G332">
            <v>976334.08</v>
          </cell>
        </row>
        <row r="333">
          <cell r="A333">
            <v>4421</v>
          </cell>
          <cell r="B333">
            <v>3532675.8653200003</v>
          </cell>
          <cell r="C333">
            <v>0</v>
          </cell>
          <cell r="D333">
            <v>0</v>
          </cell>
          <cell r="E333">
            <v>0</v>
          </cell>
          <cell r="G333">
            <v>3532675.8653200003</v>
          </cell>
        </row>
        <row r="334">
          <cell r="A334">
            <v>4422</v>
          </cell>
          <cell r="B334">
            <v>500000</v>
          </cell>
          <cell r="C334">
            <v>0</v>
          </cell>
          <cell r="D334">
            <v>0</v>
          </cell>
          <cell r="E334">
            <v>0</v>
          </cell>
          <cell r="G334">
            <v>500000</v>
          </cell>
        </row>
        <row r="335">
          <cell r="D335" t="str">
            <v xml:space="preserve"> </v>
          </cell>
          <cell r="E335" t="str">
            <v xml:space="preserve"> </v>
          </cell>
        </row>
        <row r="337">
          <cell r="A337" t="str">
            <v xml:space="preserve"> </v>
          </cell>
          <cell r="B337">
            <v>5129088.0029800013</v>
          </cell>
          <cell r="C337">
            <v>302371.92160994117</v>
          </cell>
          <cell r="D337">
            <v>48913</v>
          </cell>
          <cell r="E337">
            <v>760198</v>
          </cell>
          <cell r="F337">
            <v>718464</v>
          </cell>
          <cell r="G337">
            <v>5522106.9245899431</v>
          </cell>
        </row>
        <row r="338">
          <cell r="G338" t="str">
            <v xml:space="preserve"> </v>
          </cell>
        </row>
        <row r="339">
          <cell r="G339" t="str">
            <v xml:space="preserve"> </v>
          </cell>
        </row>
        <row r="342">
          <cell r="A342" t="str">
            <v xml:space="preserve"> </v>
          </cell>
          <cell r="B342">
            <v>-32256864.391230099</v>
          </cell>
          <cell r="C342">
            <v>2433737.5900453655</v>
          </cell>
          <cell r="D342">
            <v>-14252015</v>
          </cell>
          <cell r="E342">
            <v>-2143594</v>
          </cell>
          <cell r="F342">
            <v>718463.96100002527</v>
          </cell>
          <cell r="G342">
            <v>-46937199.762184784</v>
          </cell>
        </row>
        <row r="343">
          <cell r="G343">
            <v>-46937199.762184754</v>
          </cell>
        </row>
        <row r="344">
          <cell r="G344" t="str">
            <v xml:space="preserve"> </v>
          </cell>
        </row>
        <row r="348">
          <cell r="B348" t="str">
            <v xml:space="preserve"> </v>
          </cell>
          <cell r="C348" t="str">
            <v xml:space="preserve"> </v>
          </cell>
          <cell r="D348" t="str">
            <v xml:space="preserve"> </v>
          </cell>
          <cell r="E348" t="str">
            <v xml:space="preserve"> </v>
          </cell>
        </row>
        <row r="351">
          <cell r="A351" t="str">
            <v>C.    R A Č U N    F I N A N C I R A N J A</v>
          </cell>
          <cell r="G351" t="str">
            <v xml:space="preserve"> </v>
          </cell>
        </row>
        <row r="352">
          <cell r="A352" t="str">
            <v>C.    GENERAL GOVERNMENT  F I N A N C I N G</v>
          </cell>
        </row>
        <row r="354">
          <cell r="A354" t="str">
            <v xml:space="preserve"> </v>
          </cell>
          <cell r="F354" t="str">
            <v>- V TISOČIH TOLARJEV</v>
          </cell>
        </row>
        <row r="355">
          <cell r="A355" t="str">
            <v xml:space="preserve"> </v>
          </cell>
        </row>
        <row r="356">
          <cell r="B356" t="str">
            <v>OCENE  REALIZACIJE ZA  LETO    2 0 0 0</v>
          </cell>
        </row>
        <row r="357">
          <cell r="A357" t="str">
            <v xml:space="preserve"> </v>
          </cell>
          <cell r="B357" t="str">
            <v xml:space="preserve"> </v>
          </cell>
          <cell r="C357" t="str">
            <v xml:space="preserve"> </v>
          </cell>
          <cell r="D357" t="str">
            <v xml:space="preserve"> </v>
          </cell>
          <cell r="E357" t="str">
            <v xml:space="preserve"> </v>
          </cell>
          <cell r="F357" t="str">
            <v>TRANSFERNI</v>
          </cell>
          <cell r="G357" t="str">
            <v>KONSOLIDIRANA</v>
          </cell>
        </row>
        <row r="358">
          <cell r="A358" t="str">
            <v>KONTO</v>
          </cell>
          <cell r="B358" t="str">
            <v>DRŽAVNI</v>
          </cell>
          <cell r="C358" t="str">
            <v>PRORAČUNI</v>
          </cell>
          <cell r="D358" t="str">
            <v>Z P I Z</v>
          </cell>
          <cell r="E358" t="str">
            <v>Z Z Z S</v>
          </cell>
          <cell r="F358" t="str">
            <v>TOKOVI</v>
          </cell>
          <cell r="G358" t="str">
            <v>GLOBALNA</v>
          </cell>
        </row>
        <row r="359">
          <cell r="A359" t="str">
            <v xml:space="preserve"> </v>
          </cell>
          <cell r="B359" t="str">
            <v>PRORAČUN</v>
          </cell>
          <cell r="C359" t="str">
            <v>OBČIN</v>
          </cell>
          <cell r="F359" t="str">
            <v xml:space="preserve">(SE </v>
          </cell>
          <cell r="G359" t="str">
            <v>BILANCA</v>
          </cell>
        </row>
        <row r="360">
          <cell r="F360" t="str">
            <v>KONSOLIDIRAJO)</v>
          </cell>
          <cell r="G360" t="str">
            <v>1 9 9 9</v>
          </cell>
        </row>
        <row r="361">
          <cell r="A361" t="str">
            <v xml:space="preserve"> </v>
          </cell>
          <cell r="B361" t="str">
            <v>(1)</v>
          </cell>
          <cell r="C361" t="str">
            <v>(2)</v>
          </cell>
          <cell r="D361" t="str">
            <v>(3)</v>
          </cell>
          <cell r="E361" t="str">
            <v>(3)</v>
          </cell>
          <cell r="F361" t="str">
            <v>(5)</v>
          </cell>
          <cell r="G361" t="str">
            <v>(6=1+2+3+4-5)</v>
          </cell>
        </row>
        <row r="362">
          <cell r="A362" t="str">
            <v xml:space="preserve"> </v>
          </cell>
          <cell r="B362">
            <v>164314949.47442999</v>
          </cell>
          <cell r="C362">
            <v>1604900</v>
          </cell>
          <cell r="D362">
            <v>23239000</v>
          </cell>
          <cell r="E362">
            <v>0</v>
          </cell>
          <cell r="F362">
            <v>0</v>
          </cell>
          <cell r="G362">
            <v>189158849.47442999</v>
          </cell>
        </row>
        <row r="363">
          <cell r="G363" t="str">
            <v xml:space="preserve"> </v>
          </cell>
        </row>
        <row r="364">
          <cell r="A364">
            <v>500</v>
          </cell>
          <cell r="B364">
            <v>80007169.862499997</v>
          </cell>
          <cell r="C364">
            <v>1604900</v>
          </cell>
          <cell r="D364">
            <v>23239000</v>
          </cell>
          <cell r="E364">
            <v>0</v>
          </cell>
          <cell r="G364">
            <v>104851069.8625</v>
          </cell>
        </row>
        <row r="366">
          <cell r="A366">
            <v>5000</v>
          </cell>
          <cell r="B366">
            <v>0</v>
          </cell>
          <cell r="C366">
            <v>0</v>
          </cell>
          <cell r="D366">
            <v>0</v>
          </cell>
          <cell r="E366">
            <v>0</v>
          </cell>
          <cell r="G366">
            <v>0</v>
          </cell>
        </row>
        <row r="367">
          <cell r="A367">
            <v>5001</v>
          </cell>
          <cell r="B367">
            <v>14947770.170030002</v>
          </cell>
          <cell r="C367">
            <v>1037366</v>
          </cell>
          <cell r="D367">
            <v>23239000</v>
          </cell>
          <cell r="E367">
            <v>0</v>
          </cell>
          <cell r="G367">
            <v>39224136.170029998</v>
          </cell>
        </row>
        <row r="368">
          <cell r="A368">
            <v>5002</v>
          </cell>
          <cell r="B368">
            <v>0</v>
          </cell>
          <cell r="C368">
            <v>36000</v>
          </cell>
          <cell r="D368">
            <v>0</v>
          </cell>
          <cell r="E368">
            <v>0</v>
          </cell>
          <cell r="G368">
            <v>36000</v>
          </cell>
        </row>
        <row r="369">
          <cell r="A369">
            <v>5003</v>
          </cell>
          <cell r="B369">
            <v>0</v>
          </cell>
          <cell r="C369">
            <v>531534</v>
          </cell>
          <cell r="D369">
            <v>0</v>
          </cell>
          <cell r="E369">
            <v>0</v>
          </cell>
          <cell r="G369">
            <v>531534</v>
          </cell>
        </row>
        <row r="370">
          <cell r="A370">
            <v>500301</v>
          </cell>
          <cell r="B370">
            <v>0</v>
          </cell>
          <cell r="C370">
            <v>0</v>
          </cell>
          <cell r="D370">
            <v>0</v>
          </cell>
          <cell r="E370">
            <v>0</v>
          </cell>
          <cell r="G370">
            <v>0</v>
          </cell>
        </row>
        <row r="371">
          <cell r="A371">
            <v>5004</v>
          </cell>
          <cell r="B371">
            <v>65059399.692469999</v>
          </cell>
          <cell r="C371">
            <v>0</v>
          </cell>
          <cell r="D371">
            <v>0</v>
          </cell>
          <cell r="E371">
            <v>0</v>
          </cell>
          <cell r="G371">
            <v>65059399.692469999</v>
          </cell>
        </row>
        <row r="372">
          <cell r="G372" t="str">
            <v xml:space="preserve"> </v>
          </cell>
        </row>
        <row r="373">
          <cell r="A373">
            <v>501</v>
          </cell>
          <cell r="B373">
            <v>84307779.611929998</v>
          </cell>
          <cell r="C373">
            <v>0</v>
          </cell>
          <cell r="D373">
            <v>0</v>
          </cell>
          <cell r="E373">
            <v>0</v>
          </cell>
          <cell r="G373">
            <v>84307779.611929998</v>
          </cell>
        </row>
        <row r="375">
          <cell r="A375">
            <v>5010</v>
          </cell>
          <cell r="B375">
            <v>3351980.6119299997</v>
          </cell>
          <cell r="C375">
            <v>0</v>
          </cell>
          <cell r="D375">
            <v>0</v>
          </cell>
          <cell r="E375">
            <v>0</v>
          </cell>
          <cell r="G375">
            <v>3351980.6119299997</v>
          </cell>
        </row>
        <row r="376">
          <cell r="A376">
            <v>5011</v>
          </cell>
          <cell r="B376">
            <v>402559</v>
          </cell>
          <cell r="C376">
            <v>0</v>
          </cell>
          <cell r="D376">
            <v>0</v>
          </cell>
          <cell r="E376">
            <v>0</v>
          </cell>
          <cell r="G376">
            <v>402559</v>
          </cell>
        </row>
        <row r="377">
          <cell r="A377">
            <v>5012</v>
          </cell>
          <cell r="B377">
            <v>0</v>
          </cell>
          <cell r="C377">
            <v>0</v>
          </cell>
          <cell r="D377">
            <v>0</v>
          </cell>
          <cell r="E377">
            <v>0</v>
          </cell>
          <cell r="G377">
            <v>0</v>
          </cell>
        </row>
        <row r="378">
          <cell r="A378">
            <v>5013</v>
          </cell>
          <cell r="B378">
            <v>0</v>
          </cell>
          <cell r="C378">
            <v>0</v>
          </cell>
          <cell r="D378">
            <v>0</v>
          </cell>
          <cell r="E378">
            <v>0</v>
          </cell>
          <cell r="G378">
            <v>0</v>
          </cell>
        </row>
        <row r="379">
          <cell r="A379">
            <v>5014</v>
          </cell>
          <cell r="B379">
            <v>80553240</v>
          </cell>
          <cell r="C379">
            <v>0</v>
          </cell>
          <cell r="D379">
            <v>0</v>
          </cell>
          <cell r="E379">
            <v>0</v>
          </cell>
          <cell r="G379">
            <v>80553240</v>
          </cell>
        </row>
        <row r="381">
          <cell r="A381" t="str">
            <v xml:space="preserve"> </v>
          </cell>
        </row>
        <row r="382">
          <cell r="A382" t="str">
            <v xml:space="preserve"> </v>
          </cell>
          <cell r="B382">
            <v>120606868.54439999</v>
          </cell>
          <cell r="C382">
            <v>3755735.6783083309</v>
          </cell>
          <cell r="D382">
            <v>9800000</v>
          </cell>
          <cell r="E382">
            <v>0</v>
          </cell>
          <cell r="F382">
            <v>718464</v>
          </cell>
          <cell r="G382">
            <v>131393927.86526833</v>
          </cell>
        </row>
        <row r="383">
          <cell r="G383" t="str">
            <v xml:space="preserve"> </v>
          </cell>
        </row>
        <row r="384">
          <cell r="A384">
            <v>550</v>
          </cell>
          <cell r="B384">
            <v>106146218.57404</v>
          </cell>
          <cell r="C384">
            <v>3755735.6783083309</v>
          </cell>
          <cell r="D384">
            <v>9800000</v>
          </cell>
          <cell r="E384">
            <v>0</v>
          </cell>
          <cell r="F384">
            <v>718464</v>
          </cell>
          <cell r="G384">
            <v>118983490.25234833</v>
          </cell>
        </row>
        <row r="386">
          <cell r="A386">
            <v>5500</v>
          </cell>
          <cell r="B386">
            <v>0</v>
          </cell>
          <cell r="C386">
            <v>0</v>
          </cell>
          <cell r="D386">
            <v>0</v>
          </cell>
          <cell r="E386">
            <v>0</v>
          </cell>
          <cell r="G386">
            <v>0</v>
          </cell>
        </row>
        <row r="387">
          <cell r="A387">
            <v>5501</v>
          </cell>
          <cell r="B387">
            <v>22116318.402209997</v>
          </cell>
          <cell r="C387">
            <v>1234621.9665166084</v>
          </cell>
          <cell r="D387">
            <v>6100000</v>
          </cell>
          <cell r="E387">
            <v>0</v>
          </cell>
          <cell r="G387">
            <v>29450940.368726604</v>
          </cell>
        </row>
        <row r="388">
          <cell r="A388">
            <v>5502</v>
          </cell>
          <cell r="B388">
            <v>0</v>
          </cell>
          <cell r="C388">
            <v>1579577</v>
          </cell>
          <cell r="D388">
            <v>0</v>
          </cell>
          <cell r="E388">
            <v>0</v>
          </cell>
          <cell r="G388">
            <v>1579577</v>
          </cell>
        </row>
        <row r="389">
          <cell r="A389">
            <v>5503</v>
          </cell>
          <cell r="B389">
            <v>0</v>
          </cell>
          <cell r="C389">
            <v>682577.71179172269</v>
          </cell>
          <cell r="D389">
            <v>3700000</v>
          </cell>
          <cell r="E389">
            <v>0</v>
          </cell>
          <cell r="G389">
            <v>4382577.711791723</v>
          </cell>
        </row>
        <row r="390">
          <cell r="A390">
            <v>5503</v>
          </cell>
        </row>
        <row r="391">
          <cell r="A391">
            <v>5505</v>
          </cell>
          <cell r="B391">
            <v>718464</v>
          </cell>
          <cell r="C391">
            <v>0</v>
          </cell>
          <cell r="D391">
            <v>0</v>
          </cell>
          <cell r="E391">
            <v>0</v>
          </cell>
          <cell r="F391">
            <v>718464</v>
          </cell>
          <cell r="G391">
            <v>0</v>
          </cell>
        </row>
        <row r="392">
          <cell r="A392">
            <v>5504</v>
          </cell>
          <cell r="B392">
            <v>83311436.171829998</v>
          </cell>
          <cell r="C392">
            <v>258959</v>
          </cell>
          <cell r="D392">
            <v>0</v>
          </cell>
          <cell r="E392">
            <v>0</v>
          </cell>
          <cell r="G392">
            <v>83570395.171829998</v>
          </cell>
        </row>
        <row r="394">
          <cell r="A394">
            <v>551</v>
          </cell>
          <cell r="B394">
            <v>14460649.970359998</v>
          </cell>
          <cell r="C394">
            <v>0</v>
          </cell>
          <cell r="D394">
            <v>0</v>
          </cell>
          <cell r="E394">
            <v>0</v>
          </cell>
          <cell r="F394">
            <v>0</v>
          </cell>
          <cell r="G394">
            <v>12410437.612919997</v>
          </cell>
        </row>
        <row r="396">
          <cell r="A396">
            <v>5510</v>
          </cell>
          <cell r="B396">
            <v>9675318.1717199981</v>
          </cell>
          <cell r="C396">
            <v>0</v>
          </cell>
          <cell r="D396">
            <v>0</v>
          </cell>
          <cell r="E396">
            <v>0</v>
          </cell>
          <cell r="G396">
            <v>9675318.1717199981</v>
          </cell>
        </row>
        <row r="397">
          <cell r="A397">
            <v>5511</v>
          </cell>
          <cell r="B397">
            <v>2602760.0715899998</v>
          </cell>
          <cell r="C397">
            <v>0</v>
          </cell>
          <cell r="D397">
            <v>0</v>
          </cell>
          <cell r="E397">
            <v>0</v>
          </cell>
          <cell r="G397">
            <v>2602760.0715899998</v>
          </cell>
        </row>
        <row r="398">
          <cell r="A398">
            <v>5512</v>
          </cell>
          <cell r="B398">
            <v>132359.36960999999</v>
          </cell>
          <cell r="C398">
            <v>0</v>
          </cell>
          <cell r="D398">
            <v>0</v>
          </cell>
          <cell r="E398">
            <v>0</v>
          </cell>
          <cell r="G398">
            <v>132359.36960999999</v>
          </cell>
        </row>
        <row r="399">
          <cell r="A399">
            <v>5513</v>
          </cell>
          <cell r="B399">
            <v>0</v>
          </cell>
          <cell r="C399">
            <v>0</v>
          </cell>
          <cell r="D399">
            <v>0</v>
          </cell>
          <cell r="E399">
            <v>0</v>
          </cell>
          <cell r="G399">
            <v>0</v>
          </cell>
        </row>
        <row r="400">
          <cell r="A400">
            <v>5514</v>
          </cell>
          <cell r="B400">
            <v>2050212.3574399999</v>
          </cell>
          <cell r="C400">
            <v>0</v>
          </cell>
          <cell r="D400">
            <v>0</v>
          </cell>
          <cell r="E400">
            <v>0</v>
          </cell>
        </row>
        <row r="402">
          <cell r="A402" t="str">
            <v xml:space="preserve"> </v>
          </cell>
          <cell r="G402" t="str">
            <v xml:space="preserve"> </v>
          </cell>
        </row>
        <row r="403">
          <cell r="B403">
            <v>11451216.538799897</v>
          </cell>
          <cell r="C403">
            <v>282901.91173703549</v>
          </cell>
          <cell r="D403">
            <v>-813015</v>
          </cell>
          <cell r="E403">
            <v>-2143594</v>
          </cell>
          <cell r="F403">
            <v>-3.8999974727630615E-2</v>
          </cell>
          <cell r="G403">
            <v>10827721.846976951</v>
          </cell>
        </row>
        <row r="404">
          <cell r="A404" t="str">
            <v xml:space="preserve"> </v>
          </cell>
          <cell r="B404">
            <v>37385952.3942101</v>
          </cell>
          <cell r="C404">
            <v>-2131365.6684354255</v>
          </cell>
          <cell r="D404">
            <v>14300928</v>
          </cell>
          <cell r="E404">
            <v>2903792</v>
          </cell>
          <cell r="F404">
            <v>3.8999974727630615E-2</v>
          </cell>
          <cell r="G404">
            <v>52459306.686774641</v>
          </cell>
        </row>
        <row r="405">
          <cell r="G405" t="str">
            <v xml:space="preserve"> </v>
          </cell>
        </row>
        <row r="406">
          <cell r="B406" t="str">
            <v xml:space="preserve"> </v>
          </cell>
          <cell r="C406" t="str">
            <v xml:space="preserve"> </v>
          </cell>
          <cell r="G406" t="str">
            <v xml:space="preserve"> </v>
          </cell>
        </row>
      </sheetData>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R Table"/>
      <sheetName val="CGG (MoF--CZK)"/>
      <sheetName val="CGG (MoF--%GDP)"/>
      <sheetName val="Adjusted"/>
      <sheetName val="Debt"/>
      <sheetName val="Assump"/>
      <sheetName val="Sel. Ind. Tbl"/>
      <sheetName val="FiscalChartData"/>
      <sheetName val="Figur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Table 1. Czech Republic: Selected Economic and Financial Indicators, 1997–2002</v>
          </cell>
        </row>
        <row r="6">
          <cell r="D6">
            <v>1994</v>
          </cell>
          <cell r="E6">
            <v>1997</v>
          </cell>
          <cell r="F6">
            <v>1998</v>
          </cell>
          <cell r="G6">
            <v>1999</v>
          </cell>
        </row>
        <row r="10">
          <cell r="A10" t="str">
            <v>Real sector</v>
          </cell>
        </row>
        <row r="11">
          <cell r="A11" t="str">
            <v xml:space="preserve">  Real GDP </v>
          </cell>
          <cell r="D11">
            <v>3.2</v>
          </cell>
          <cell r="E11">
            <v>-1</v>
          </cell>
          <cell r="F11" t="str">
            <v>-2.2</v>
          </cell>
          <cell r="G11" t="str">
            <v>-0.8</v>
          </cell>
        </row>
        <row r="12">
          <cell r="A12" t="str">
            <v xml:space="preserve">  CPI inflation</v>
          </cell>
        </row>
        <row r="13">
          <cell r="A13" t="str">
            <v xml:space="preserve">    Period average</v>
          </cell>
          <cell r="D13">
            <v>10</v>
          </cell>
          <cell r="E13">
            <v>8.5</v>
          </cell>
          <cell r="F13">
            <v>10.7</v>
          </cell>
          <cell r="G13" t="str">
            <v>2.1</v>
          </cell>
        </row>
        <row r="14">
          <cell r="A14" t="str">
            <v xml:space="preserve">    12-month change</v>
          </cell>
          <cell r="D14">
            <v>10.199999999999999</v>
          </cell>
          <cell r="E14">
            <v>10</v>
          </cell>
          <cell r="F14">
            <v>6.8</v>
          </cell>
          <cell r="G14" t="str">
            <v>2.5</v>
          </cell>
        </row>
        <row r="15">
          <cell r="A15" t="str">
            <v xml:space="preserve">  Net inflation, 12-month change 2/</v>
          </cell>
          <cell r="D15" t="str">
            <v>...</v>
          </cell>
          <cell r="E15">
            <v>6.8</v>
          </cell>
          <cell r="F15">
            <v>1.7</v>
          </cell>
          <cell r="G15">
            <v>1.5</v>
          </cell>
        </row>
        <row r="16">
          <cell r="A16" t="str">
            <v xml:space="preserve">  Real wages (industry), period average</v>
          </cell>
          <cell r="D16">
            <v>7.7</v>
          </cell>
          <cell r="E16">
            <v>3.2</v>
          </cell>
          <cell r="F16">
            <v>-0.2</v>
          </cell>
          <cell r="G16">
            <v>4.5999999999999996</v>
          </cell>
        </row>
        <row r="17">
          <cell r="A17" t="str">
            <v xml:space="preserve">  Registered unemployed, per. average (percent of labor force)</v>
          </cell>
          <cell r="E17">
            <v>4.3</v>
          </cell>
          <cell r="F17">
            <v>6.1</v>
          </cell>
          <cell r="G17" t="str">
            <v>8.6</v>
          </cell>
        </row>
        <row r="19">
          <cell r="A19" t="str">
            <v xml:space="preserve"> </v>
          </cell>
        </row>
        <row r="20">
          <cell r="A20" t="str">
            <v>Fiscal sector 3/</v>
          </cell>
        </row>
        <row r="21">
          <cell r="A21" t="str">
            <v xml:space="preserve">  Revenues</v>
          </cell>
          <cell r="D21">
            <v>43.9</v>
          </cell>
          <cell r="E21">
            <v>39.614958084338504</v>
          </cell>
          <cell r="F21">
            <v>38.622620161234991</v>
          </cell>
          <cell r="G21">
            <v>39.416899580093521</v>
          </cell>
        </row>
        <row r="22">
          <cell r="A22" t="str">
            <v xml:space="preserve">  Expenditures and net lending</v>
          </cell>
          <cell r="D22">
            <v>43.1</v>
          </cell>
          <cell r="E22">
            <v>41.621004797249405</v>
          </cell>
          <cell r="F22">
            <v>40.993229785459221</v>
          </cell>
          <cell r="G22">
            <v>42.021114540420967</v>
          </cell>
        </row>
        <row r="23">
          <cell r="A23" t="str">
            <v xml:space="preserve">  Overall Balance</v>
          </cell>
          <cell r="D23">
            <v>0.8</v>
          </cell>
          <cell r="E23">
            <v>-2.0060467129109076</v>
          </cell>
          <cell r="F23">
            <v>-2.3706096242242349</v>
          </cell>
          <cell r="G23">
            <v>-2.6042149603274525</v>
          </cell>
        </row>
        <row r="24">
          <cell r="A24" t="str">
            <v xml:space="preserve">    Excluding grants to transformation institutions</v>
          </cell>
        </row>
        <row r="25">
          <cell r="A25" t="str">
            <v xml:space="preserve">      to cover costs related to bad asset management</v>
          </cell>
          <cell r="E25">
            <v>-1.6429343998914263</v>
          </cell>
          <cell r="F25">
            <v>-1.3699965261405209</v>
          </cell>
          <cell r="G25">
            <v>-2.1944286225212979</v>
          </cell>
        </row>
        <row r="26">
          <cell r="A26" t="str">
            <v xml:space="preserve">  Gross debt </v>
          </cell>
          <cell r="D26">
            <v>18.100000000000001</v>
          </cell>
          <cell r="E26">
            <v>12.947037390448719</v>
          </cell>
          <cell r="F26">
            <v>13.067809954839825</v>
          </cell>
          <cell r="G26">
            <v>14.549693349052232</v>
          </cell>
        </row>
        <row r="27">
          <cell r="A27" t="str">
            <v xml:space="preserve">  Loan guarantees outstanding 4/</v>
          </cell>
          <cell r="E27">
            <v>16.976988798878043</v>
          </cell>
          <cell r="F27">
            <v>17.064381832695002</v>
          </cell>
          <cell r="G27">
            <v>15.381558555097824</v>
          </cell>
        </row>
        <row r="30">
          <cell r="A30" t="str">
            <v>Money and credit (end-of-period)</v>
          </cell>
        </row>
        <row r="31">
          <cell r="A31" t="str">
            <v xml:space="preserve">  Broad money </v>
          </cell>
          <cell r="D31">
            <v>19.899999999999999</v>
          </cell>
          <cell r="E31">
            <v>8.6999999999999993</v>
          </cell>
          <cell r="F31">
            <v>5.2</v>
          </cell>
          <cell r="G31">
            <v>8.1</v>
          </cell>
        </row>
        <row r="32">
          <cell r="A32" t="str">
            <v xml:space="preserve">  Credit to enterprises and households</v>
          </cell>
          <cell r="D32">
            <v>16.600000000000001</v>
          </cell>
          <cell r="E32">
            <v>9.4</v>
          </cell>
          <cell r="F32">
            <v>-3.5</v>
          </cell>
          <cell r="G32">
            <v>-3.9</v>
          </cell>
        </row>
        <row r="33">
          <cell r="A33" t="str">
            <v xml:space="preserve">  Net foreign assets</v>
          </cell>
          <cell r="D33">
            <v>11.2</v>
          </cell>
          <cell r="E33">
            <v>20.100000000000001</v>
          </cell>
          <cell r="F33">
            <v>25.6</v>
          </cell>
          <cell r="G33">
            <v>33.200000000000003</v>
          </cell>
        </row>
        <row r="34">
          <cell r="A34" t="str">
            <v xml:space="preserve">  Velocity (percentage change, end-of-period)</v>
          </cell>
          <cell r="D34">
            <v>4</v>
          </cell>
          <cell r="E34">
            <v>-2.2999999999999998</v>
          </cell>
          <cell r="F34">
            <v>2.4</v>
          </cell>
          <cell r="G34">
            <v>-5.7</v>
          </cell>
        </row>
        <row r="37">
          <cell r="A37" t="str">
            <v>Interest rates</v>
          </cell>
        </row>
        <row r="38">
          <cell r="A38" t="str">
            <v xml:space="preserve">  Average lending rate </v>
          </cell>
          <cell r="D38">
            <v>12.8</v>
          </cell>
          <cell r="E38">
            <v>13.2</v>
          </cell>
          <cell r="F38">
            <v>12.9</v>
          </cell>
          <cell r="G38">
            <v>8.6999999999999993</v>
          </cell>
        </row>
        <row r="39">
          <cell r="A39" t="str">
            <v xml:space="preserve">  Average deposit rate </v>
          </cell>
          <cell r="D39">
            <v>6.9</v>
          </cell>
          <cell r="E39">
            <v>7.7</v>
          </cell>
          <cell r="F39">
            <v>8.1</v>
          </cell>
          <cell r="G39">
            <v>4.5</v>
          </cell>
        </row>
        <row r="42">
          <cell r="A42" t="str">
            <v xml:space="preserve">Balance of payments </v>
          </cell>
        </row>
        <row r="43">
          <cell r="A43" t="str">
            <v xml:space="preserve">  Merchandise exports</v>
          </cell>
          <cell r="D43">
            <v>16</v>
          </cell>
          <cell r="E43">
            <v>22.776700000000002</v>
          </cell>
          <cell r="F43">
            <v>26.351400000000002</v>
          </cell>
          <cell r="G43">
            <v>26.264599999999998</v>
          </cell>
        </row>
        <row r="44">
          <cell r="A44" t="str">
            <v xml:space="preserve">  Merchandise imports</v>
          </cell>
          <cell r="D44">
            <v>17.3</v>
          </cell>
          <cell r="E44">
            <v>27.3171</v>
          </cell>
          <cell r="F44">
            <v>28.904900000000001</v>
          </cell>
          <cell r="G44">
            <v>28.167200000000001</v>
          </cell>
        </row>
        <row r="45">
          <cell r="A45" t="str">
            <v xml:space="preserve">  Trade balance</v>
          </cell>
          <cell r="D45">
            <v>-1.3</v>
          </cell>
          <cell r="E45">
            <v>-4.5403999999999982</v>
          </cell>
          <cell r="F45">
            <v>-2.5535000000000001</v>
          </cell>
          <cell r="G45">
            <v>-1.9026000000000023</v>
          </cell>
        </row>
        <row r="46">
          <cell r="A46" t="str">
            <v xml:space="preserve">  Current account</v>
          </cell>
          <cell r="D46">
            <v>-0.8</v>
          </cell>
          <cell r="E46">
            <v>-3.2109999999999967</v>
          </cell>
          <cell r="F46">
            <v>-1.3357000000000003</v>
          </cell>
          <cell r="G46">
            <v>-1.5671000000000022</v>
          </cell>
        </row>
        <row r="47">
          <cell r="A47" t="str">
            <v xml:space="preserve">    (Percent of GDP)</v>
          </cell>
          <cell r="D47">
            <v>-2</v>
          </cell>
          <cell r="E47">
            <v>-6.1035594439117942</v>
          </cell>
          <cell r="F47">
            <v>-2.396763610076186</v>
          </cell>
          <cell r="G47">
            <v>-2.9580687397708703</v>
          </cell>
        </row>
        <row r="48">
          <cell r="A48" t="str">
            <v xml:space="preserve">  Non-debt capital inflows (percent of GDP) 5/</v>
          </cell>
          <cell r="D48">
            <v>3</v>
          </cell>
          <cell r="E48">
            <v>3.2977468948123891</v>
          </cell>
          <cell r="F48">
            <v>6.8181348275858973</v>
          </cell>
          <cell r="G48">
            <v>10.747844807211624</v>
          </cell>
        </row>
        <row r="51">
          <cell r="A51" t="str">
            <v>Reserves and external debt</v>
          </cell>
        </row>
        <row r="52">
          <cell r="A52" t="str">
            <v xml:space="preserve">  Gross official reserves (end-of-period)</v>
          </cell>
          <cell r="D52">
            <v>6.2</v>
          </cell>
          <cell r="E52">
            <v>9.7739999999999991</v>
          </cell>
          <cell r="F52">
            <v>12.617000000000001</v>
          </cell>
          <cell r="G52">
            <v>12.824999999999999</v>
          </cell>
        </row>
        <row r="53">
          <cell r="A53" t="str">
            <v xml:space="preserve">   (In months of  imports of goods and services)</v>
          </cell>
          <cell r="D53">
            <v>4.3</v>
          </cell>
          <cell r="E53">
            <v>3.5850348453356156</v>
          </cell>
          <cell r="F53">
            <v>4.3751426796318507</v>
          </cell>
          <cell r="G53">
            <v>4.5273361083736594</v>
          </cell>
        </row>
        <row r="54">
          <cell r="A54" t="str">
            <v xml:space="preserve">  Total external debt (end-of-period)  7/</v>
          </cell>
          <cell r="D54">
            <v>10.7</v>
          </cell>
          <cell r="E54">
            <v>21.616499999999998</v>
          </cell>
          <cell r="F54">
            <v>24.348400000000002</v>
          </cell>
          <cell r="G54">
            <v>22.798399999999997</v>
          </cell>
        </row>
        <row r="55">
          <cell r="A55" t="str">
            <v xml:space="preserve">   (Percent of GDP) </v>
          </cell>
          <cell r="D55">
            <v>26.9</v>
          </cell>
          <cell r="E55">
            <v>44.865238494726746</v>
          </cell>
          <cell r="F55">
            <v>40.42263804704443</v>
          </cell>
          <cell r="G55">
            <v>44.877294053464261</v>
          </cell>
        </row>
        <row r="56">
          <cell r="A56" t="str">
            <v xml:space="preserve">  Short-term debt (convertible currencies, end-of-period)  7/</v>
          </cell>
          <cell r="D56">
            <v>2.9</v>
          </cell>
          <cell r="E56">
            <v>7.0591999999999997</v>
          </cell>
          <cell r="F56">
            <v>9.0919000000000008</v>
          </cell>
          <cell r="G56">
            <v>8.5187999999999988</v>
          </cell>
        </row>
        <row r="57">
          <cell r="A57" t="str">
            <v xml:space="preserve">  External debt service ratio in convertible currencies  7/</v>
          </cell>
        </row>
        <row r="58">
          <cell r="A58" t="str">
            <v xml:space="preserve">    (Percent of exports of goods and nonfactor services)</v>
          </cell>
          <cell r="D58">
            <v>13.1</v>
          </cell>
          <cell r="E58">
            <v>15.722020515115785</v>
          </cell>
          <cell r="F58">
            <v>15.139651764372179</v>
          </cell>
          <cell r="G58">
            <v>12.767906099552311</v>
          </cell>
        </row>
        <row r="61">
          <cell r="A61" t="str">
            <v>Exchange rate (period average)</v>
          </cell>
        </row>
        <row r="62">
          <cell r="A62" t="str">
            <v xml:space="preserve">  Nominal effective </v>
          </cell>
          <cell r="D62">
            <v>-0.17093711260115496</v>
          </cell>
          <cell r="E62">
            <v>-3.7</v>
          </cell>
          <cell r="F62">
            <v>-0.6</v>
          </cell>
          <cell r="G62">
            <v>-3.6</v>
          </cell>
        </row>
        <row r="63">
          <cell r="A63" t="str">
            <v xml:space="preserve">  Real effective (ULC-based)</v>
          </cell>
          <cell r="D63">
            <v>9.0117606701676003</v>
          </cell>
          <cell r="E63">
            <v>-0.4</v>
          </cell>
          <cell r="F63">
            <v>8.1</v>
          </cell>
          <cell r="G63">
            <v>-0.7</v>
          </cell>
        </row>
        <row r="65">
          <cell r="A65" t="str">
            <v>Memorandum item:</v>
          </cell>
        </row>
        <row r="66">
          <cell r="A66" t="str">
            <v xml:space="preserve">  GDP in nominal terms</v>
          </cell>
        </row>
        <row r="67">
          <cell r="A67" t="str">
            <v xml:space="preserve">    (In US$ billions)</v>
          </cell>
          <cell r="D67">
            <v>39.799999999999997</v>
          </cell>
          <cell r="E67">
            <v>52.608646307244861</v>
          </cell>
          <cell r="F67">
            <v>55.729317417229232</v>
          </cell>
          <cell r="G67">
            <v>52.977132645044229</v>
          </cell>
        </row>
        <row r="68">
          <cell r="A68" t="str">
            <v xml:space="preserve">    (In CZK billions)</v>
          </cell>
          <cell r="D68">
            <v>1148.5999999999999</v>
          </cell>
          <cell r="E68">
            <v>1668.8</v>
          </cell>
          <cell r="F68">
            <v>1798.3</v>
          </cell>
          <cell r="G68">
            <v>1833</v>
          </cell>
        </row>
        <row r="70">
          <cell r="A70" t="str">
            <v xml:space="preserve">  </v>
          </cell>
        </row>
        <row r="71">
          <cell r="A71" t="str">
            <v>Sources: Czech authorities; and staff estimates and projections.</v>
          </cell>
        </row>
        <row r="73">
          <cell r="A73" t="str">
            <v>1/ Staff projections.</v>
          </cell>
        </row>
        <row r="74">
          <cell r="A74" t="str">
            <v>2/ Net inflation excludes regulated prices and changes in indirect taxes. Authorities' target range for 2001.</v>
          </cell>
        </row>
        <row r="75">
          <cell r="A75" t="str">
            <v>3/ General government operations and debt; central government guarantees. Revenues and expenditures include privatization receipts and therefore</v>
          </cell>
        </row>
      </sheetData>
      <sheetData sheetId="8"/>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22"/>
      <sheetName val="Table 23"/>
      <sheetName val="Table 24"/>
      <sheetName val="Table 25"/>
      <sheetName val="Table26"/>
      <sheetName val="Table 27"/>
      <sheetName val="Table28"/>
      <sheetName val="Table 29"/>
      <sheetName val="ControlSheet"/>
      <sheetName val="Table 30"/>
      <sheetName val="Table21"/>
      <sheetName val="Table 22"/>
      <sheetName val="Table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Rank"/>
      <sheetName val="Commercial Banks"/>
      <sheetName val="T7"/>
    </sheetNames>
    <sheetDataSet>
      <sheetData sheetId="0" refreshError="1"/>
      <sheetData sheetId="1" refreshError="1"/>
      <sheetData sheetId="2" refreshError="1">
        <row r="3">
          <cell r="B3" t="str">
            <v>External Debt Sustainability Framework, 2000-2010</v>
          </cell>
        </row>
        <row r="4">
          <cell r="B4" t="str">
            <v>(In percent of GDP, unless otherwise indicated)</v>
          </cell>
        </row>
        <row r="7">
          <cell r="F7" t="str">
            <v xml:space="preserve">Actual </v>
          </cell>
          <cell r="S7" t="str">
            <v>Projections</v>
          </cell>
        </row>
        <row r="8">
          <cell r="C8">
            <v>1995</v>
          </cell>
          <cell r="D8">
            <v>1996</v>
          </cell>
          <cell r="E8">
            <v>1997</v>
          </cell>
          <cell r="F8">
            <v>1998</v>
          </cell>
          <cell r="G8">
            <v>1999</v>
          </cell>
          <cell r="H8">
            <v>2000</v>
          </cell>
          <cell r="I8">
            <v>2001</v>
          </cell>
          <cell r="J8">
            <v>2002</v>
          </cell>
          <cell r="K8">
            <v>2003</v>
          </cell>
          <cell r="L8">
            <v>2004</v>
          </cell>
          <cell r="M8">
            <v>2005</v>
          </cell>
          <cell r="S8">
            <v>2006</v>
          </cell>
          <cell r="T8">
            <v>2007</v>
          </cell>
          <cell r="U8">
            <v>2008</v>
          </cell>
          <cell r="V8">
            <v>2009</v>
          </cell>
          <cell r="W8">
            <v>2010</v>
          </cell>
          <cell r="X8">
            <v>2011</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27.827143186829524</v>
          </cell>
          <cell r="D12">
            <v>28.477824267660534</v>
          </cell>
          <cell r="E12">
            <v>31.072419950435865</v>
          </cell>
          <cell r="F12">
            <v>36.574292747427883</v>
          </cell>
          <cell r="G12">
            <v>40.264478031766188</v>
          </cell>
          <cell r="H12">
            <v>45.409712848704906</v>
          </cell>
          <cell r="I12">
            <v>46.054244929808483</v>
          </cell>
          <cell r="J12">
            <v>47.523120253755543</v>
          </cell>
          <cell r="K12">
            <v>52.299048021540614</v>
          </cell>
          <cell r="L12">
            <v>46.437884371086149</v>
          </cell>
          <cell r="M12">
            <v>37.800126732454714</v>
          </cell>
          <cell r="S12">
            <v>38.362436203717643</v>
          </cell>
          <cell r="T12">
            <v>38.406957404478156</v>
          </cell>
          <cell r="U12">
            <v>38.146187105693365</v>
          </cell>
          <cell r="V12">
            <v>36.808499323906979</v>
          </cell>
          <cell r="W12">
            <v>35.558309557314352</v>
          </cell>
          <cell r="X12">
            <v>34.529000742578553</v>
          </cell>
          <cell r="AA12">
            <v>-1.7918969785476864</v>
          </cell>
        </row>
        <row r="14">
          <cell r="A14">
            <v>2</v>
          </cell>
          <cell r="B14" t="str">
            <v>Change in external debt</v>
          </cell>
          <cell r="D14">
            <v>0.65068108083100995</v>
          </cell>
          <cell r="E14">
            <v>2.5945956827753314</v>
          </cell>
          <cell r="F14">
            <v>5.5018727969920178</v>
          </cell>
          <cell r="G14">
            <v>3.6901852843383054</v>
          </cell>
          <cell r="H14">
            <v>5.1452348169387179</v>
          </cell>
          <cell r="I14">
            <v>0.64453208110357707</v>
          </cell>
          <cell r="J14">
            <v>1.46887532394706</v>
          </cell>
          <cell r="K14">
            <v>4.7759277677850704</v>
          </cell>
          <cell r="L14">
            <v>-5.8611636504544649</v>
          </cell>
          <cell r="M14">
            <v>-8.6377576386314345</v>
          </cell>
          <cell r="S14">
            <v>0.56230947126292818</v>
          </cell>
          <cell r="T14">
            <v>4.452120076051358E-2</v>
          </cell>
          <cell r="U14">
            <v>-0.26077029878479152</v>
          </cell>
          <cell r="V14">
            <v>-1.3376877817863857</v>
          </cell>
          <cell r="W14">
            <v>-1.2501897665926265</v>
          </cell>
          <cell r="X14">
            <v>-1.0293088147357992</v>
          </cell>
          <cell r="Y14">
            <v>0</v>
          </cell>
        </row>
        <row r="15">
          <cell r="A15">
            <v>3</v>
          </cell>
          <cell r="B15" t="str">
            <v>Identified external debt-creating flows (4+8+9)</v>
          </cell>
          <cell r="D15">
            <v>2.5155907450021102</v>
          </cell>
          <cell r="E15">
            <v>-1.6629987718349488</v>
          </cell>
          <cell r="F15">
            <v>-2.090591783671492</v>
          </cell>
          <cell r="G15">
            <v>6.2629521364405036</v>
          </cell>
          <cell r="H15">
            <v>6.4528783696999321</v>
          </cell>
          <cell r="I15">
            <v>-2.1706731470476841</v>
          </cell>
          <cell r="J15">
            <v>-3.8432895871342665</v>
          </cell>
          <cell r="K15">
            <v>7.4168454666967314</v>
          </cell>
          <cell r="L15">
            <v>-6.3385907149520051</v>
          </cell>
          <cell r="M15">
            <v>-11.519119623015765</v>
          </cell>
          <cell r="S15">
            <v>0.42302703127567698</v>
          </cell>
          <cell r="T15">
            <v>0.63506520301859881</v>
          </cell>
          <cell r="U15">
            <v>-0.66785436892264993</v>
          </cell>
          <cell r="V15">
            <v>-1.5555077461891385</v>
          </cell>
          <cell r="W15">
            <v>-1.5347336122325728</v>
          </cell>
          <cell r="X15">
            <v>-1.5222228799874453</v>
          </cell>
          <cell r="Y15">
            <v>0</v>
          </cell>
        </row>
        <row r="16">
          <cell r="A16">
            <v>4</v>
          </cell>
          <cell r="B16" t="str">
            <v>Current account deficit, excluding interest payments</v>
          </cell>
          <cell r="D16">
            <v>2.9500705138157968</v>
          </cell>
          <cell r="E16">
            <v>2.6435604766287164</v>
          </cell>
          <cell r="F16">
            <v>3.538040599460019</v>
          </cell>
          <cell r="G16">
            <v>2.5657779902981943</v>
          </cell>
          <cell r="H16">
            <v>-3.895406019845713</v>
          </cell>
          <cell r="I16">
            <v>-4.0882190744706284</v>
          </cell>
          <cell r="J16">
            <v>-2.0265264117934039</v>
          </cell>
          <cell r="K16">
            <v>-1.5842426889007037</v>
          </cell>
          <cell r="L16">
            <v>-1.4885347019879471</v>
          </cell>
          <cell r="M16">
            <v>-1.4646583321137183</v>
          </cell>
          <cell r="S16">
            <v>0.42992179530000463</v>
          </cell>
          <cell r="T16">
            <v>0.62345597052561874</v>
          </cell>
          <cell r="U16">
            <v>0.5839605977487039</v>
          </cell>
          <cell r="V16">
            <v>0.27555274141605451</v>
          </cell>
          <cell r="W16">
            <v>0.2407546828294263</v>
          </cell>
          <cell r="X16">
            <v>0.25937471636527804</v>
          </cell>
          <cell r="Y16">
            <v>1.7918969785476864</v>
          </cell>
        </row>
        <row r="17">
          <cell r="A17">
            <v>5</v>
          </cell>
          <cell r="B17" t="str">
            <v>Deficit in balance of goods and services</v>
          </cell>
          <cell r="D17">
            <v>3.9608664324196017</v>
          </cell>
          <cell r="E17">
            <v>-3.4796248445492726</v>
          </cell>
          <cell r="F17">
            <v>-3.3729061676472778</v>
          </cell>
          <cell r="G17">
            <v>-3.2060102481046986</v>
          </cell>
          <cell r="H17">
            <v>-8.4798428565616959</v>
          </cell>
          <cell r="I17">
            <v>-10.212378201437215</v>
          </cell>
          <cell r="J17">
            <v>-7.7666073678079464</v>
          </cell>
          <cell r="K17">
            <v>-7.6148200625131821</v>
          </cell>
          <cell r="L17">
            <v>-6.9611039964526569</v>
          </cell>
          <cell r="M17">
            <v>-6.4358952596151333</v>
          </cell>
          <cell r="S17">
            <v>-4.2174776308203601</v>
          </cell>
          <cell r="T17">
            <v>-4.3446568370763874</v>
          </cell>
          <cell r="U17">
            <v>-3.5168279362037289</v>
          </cell>
          <cell r="V17">
            <v>-3.5279129148168131</v>
          </cell>
          <cell r="W17">
            <v>-3.6047560160212573</v>
          </cell>
          <cell r="X17">
            <v>-3.8126296595809919</v>
          </cell>
        </row>
        <row r="18">
          <cell r="A18">
            <v>6</v>
          </cell>
          <cell r="B18" t="str">
            <v>Exports</v>
          </cell>
          <cell r="C18">
            <v>13.103093361120566</v>
          </cell>
          <cell r="D18">
            <v>13.36046046502681</v>
          </cell>
          <cell r="E18">
            <v>13.134972090158284</v>
          </cell>
          <cell r="F18">
            <v>15.114023623695646</v>
          </cell>
          <cell r="G18">
            <v>14.747596544067695</v>
          </cell>
          <cell r="H18">
            <v>17.280052193586215</v>
          </cell>
          <cell r="I18">
            <v>20.101132871743602</v>
          </cell>
          <cell r="J18">
            <v>18.272643716278289</v>
          </cell>
          <cell r="K18">
            <v>19.864572856665035</v>
          </cell>
          <cell r="L18">
            <v>18.996571727027138</v>
          </cell>
          <cell r="M18">
            <v>18.194553293237256</v>
          </cell>
          <cell r="S18">
            <v>18.01940401077719</v>
          </cell>
          <cell r="T18">
            <v>18.511563328201756</v>
          </cell>
          <cell r="U18">
            <v>18.001409286695633</v>
          </cell>
          <cell r="V18">
            <v>18.490670415665349</v>
          </cell>
          <cell r="W18">
            <v>18.950518280149431</v>
          </cell>
          <cell r="X18">
            <v>19.703028249700498</v>
          </cell>
        </row>
        <row r="19">
          <cell r="A19">
            <v>7</v>
          </cell>
          <cell r="B19" t="str">
            <v xml:space="preserve">Imports </v>
          </cell>
          <cell r="D19">
            <v>17.321326897446411</v>
          </cell>
          <cell r="E19">
            <v>9.6553472456090113</v>
          </cell>
          <cell r="F19">
            <v>11.741117456048368</v>
          </cell>
          <cell r="G19">
            <v>11.541586295962997</v>
          </cell>
          <cell r="H19">
            <v>8.8002093370245191</v>
          </cell>
          <cell r="I19">
            <v>9.8887546703063869</v>
          </cell>
          <cell r="J19">
            <v>10.506036348470342</v>
          </cell>
          <cell r="K19">
            <v>12.249752794151853</v>
          </cell>
          <cell r="L19">
            <v>12.035467730574481</v>
          </cell>
          <cell r="M19">
            <v>11.758658033622122</v>
          </cell>
          <cell r="S19">
            <v>13.80192637995683</v>
          </cell>
          <cell r="T19">
            <v>14.166906491125369</v>
          </cell>
          <cell r="U19">
            <v>14.484581350491904</v>
          </cell>
          <cell r="V19">
            <v>14.962757500848536</v>
          </cell>
          <cell r="W19">
            <v>15.345762264128174</v>
          </cell>
          <cell r="X19">
            <v>15.890398590119506</v>
          </cell>
        </row>
        <row r="20">
          <cell r="A20">
            <v>8</v>
          </cell>
          <cell r="B20" t="str">
            <v>Net non-debt creating capital inflows (negative)</v>
          </cell>
          <cell r="D20">
            <v>-1.2249435894567466</v>
          </cell>
          <cell r="E20">
            <v>-2.7787779755663116</v>
          </cell>
          <cell r="F20">
            <v>-5.0517492114984872</v>
          </cell>
          <cell r="G20">
            <v>-2.2312266369523392</v>
          </cell>
          <cell r="H20">
            <v>-1.7213625282789431</v>
          </cell>
          <cell r="I20">
            <v>-2.6376295689416644</v>
          </cell>
          <cell r="J20">
            <v>-3.0484042579074391</v>
          </cell>
          <cell r="K20">
            <v>-1.7616416644231585</v>
          </cell>
          <cell r="L20">
            <v>-1.0431233239018987</v>
          </cell>
          <cell r="M20">
            <v>-2.536062120970223</v>
          </cell>
          <cell r="S20">
            <v>-2.2242392649417373</v>
          </cell>
          <cell r="T20">
            <v>-2.0233225857366341</v>
          </cell>
          <cell r="U20">
            <v>-2.1643698851007245</v>
          </cell>
          <cell r="V20">
            <v>-2.1891096614786472</v>
          </cell>
          <cell r="W20">
            <v>-2.2231514682321389</v>
          </cell>
          <cell r="X20">
            <v>-2.1373981249157614</v>
          </cell>
          <cell r="Y20">
            <v>-2.1373981249157614</v>
          </cell>
        </row>
        <row r="21">
          <cell r="A21" t="str">
            <v>hide</v>
          </cell>
          <cell r="B21" t="str">
            <v>Net foreign direct investment, equity</v>
          </cell>
          <cell r="D21">
            <v>1.0469220077109218</v>
          </cell>
          <cell r="E21">
            <v>2.7787779755663116</v>
          </cell>
          <cell r="F21">
            <v>5.0517492114984872</v>
          </cell>
          <cell r="G21">
            <v>2.2312266369523392</v>
          </cell>
          <cell r="H21">
            <v>1.7213625282789431</v>
          </cell>
          <cell r="I21">
            <v>2.6376295689416644</v>
          </cell>
          <cell r="J21">
            <v>3.0484042579074391</v>
          </cell>
          <cell r="K21">
            <v>1.7616416644231585</v>
          </cell>
          <cell r="L21">
            <v>1.0431233239018987</v>
          </cell>
          <cell r="M21">
            <v>2.536062120970223</v>
          </cell>
          <cell r="S21">
            <v>2.2242392649417373</v>
          </cell>
          <cell r="T21">
            <v>2.0233225857366341</v>
          </cell>
          <cell r="U21">
            <v>2.1643698851007245</v>
          </cell>
          <cell r="V21">
            <v>2.1891096614786472</v>
          </cell>
          <cell r="W21">
            <v>2.2231514682321389</v>
          </cell>
          <cell r="X21">
            <v>2.1373981249157614</v>
          </cell>
        </row>
        <row r="22">
          <cell r="A22" t="str">
            <v>hide</v>
          </cell>
          <cell r="B22" t="str">
            <v>Net portfolio investment,equity</v>
          </cell>
          <cell r="D22">
            <v>0.17802158174582483</v>
          </cell>
          <cell r="E22">
            <v>0</v>
          </cell>
          <cell r="F22">
            <v>0</v>
          </cell>
          <cell r="G22">
            <v>0</v>
          </cell>
          <cell r="H22">
            <v>0</v>
          </cell>
          <cell r="I22">
            <v>0</v>
          </cell>
          <cell r="J22">
            <v>0</v>
          </cell>
          <cell r="K22">
            <v>0</v>
          </cell>
          <cell r="L22">
            <v>0</v>
          </cell>
          <cell r="M22">
            <v>0</v>
          </cell>
          <cell r="S22">
            <v>0</v>
          </cell>
          <cell r="T22">
            <v>0</v>
          </cell>
          <cell r="U22">
            <v>0</v>
          </cell>
          <cell r="V22">
            <v>0</v>
          </cell>
          <cell r="W22">
            <v>0</v>
          </cell>
          <cell r="X22">
            <v>0</v>
          </cell>
        </row>
        <row r="23">
          <cell r="A23">
            <v>9</v>
          </cell>
          <cell r="B23" t="str">
            <v>Automatic debt dynamics 1/</v>
          </cell>
          <cell r="D23">
            <v>0.79046382064306009</v>
          </cell>
          <cell r="E23">
            <v>-1.5277812728973537</v>
          </cell>
          <cell r="F23">
            <v>-0.57688317163302405</v>
          </cell>
          <cell r="G23">
            <v>5.9284007830946486</v>
          </cell>
          <cell r="H23">
            <v>12.069646917824588</v>
          </cell>
          <cell r="I23">
            <v>4.5551754963646092</v>
          </cell>
          <cell r="J23">
            <v>1.231641082566576</v>
          </cell>
          <cell r="K23">
            <v>10.762729820020594</v>
          </cell>
          <cell r="L23">
            <v>-3.8069326890621591</v>
          </cell>
          <cell r="M23">
            <v>-7.5183991699318238</v>
          </cell>
          <cell r="S23">
            <v>2.2173445009174095</v>
          </cell>
          <cell r="T23">
            <v>2.0349318182296141</v>
          </cell>
          <cell r="U23">
            <v>0.91255491842937064</v>
          </cell>
          <cell r="V23">
            <v>0.35804917387345414</v>
          </cell>
          <cell r="W23">
            <v>0.44766317317013982</v>
          </cell>
          <cell r="X23">
            <v>0.35580052856303801</v>
          </cell>
          <cell r="Y23">
            <v>0.34550114636807505</v>
          </cell>
        </row>
        <row r="24">
          <cell r="A24" t="str">
            <v>hide</v>
          </cell>
          <cell r="B24" t="str">
            <v>Denominator: 1+g+r+gr</v>
          </cell>
          <cell r="D24">
            <v>1.0523677390395292</v>
          </cell>
          <cell r="E24">
            <v>1.1362937126984194</v>
          </cell>
          <cell r="F24">
            <v>1.0980310692167397</v>
          </cell>
          <cell r="G24">
            <v>0.92317891156420873</v>
          </cell>
          <cell r="H24">
            <v>0.82139295787955102</v>
          </cell>
          <cell r="I24">
            <v>0.96995753887179526</v>
          </cell>
          <cell r="J24">
            <v>1.0489437125477905</v>
          </cell>
          <cell r="K24">
            <v>0.86751322901733152</v>
          </cell>
          <cell r="L24">
            <v>1.1481493764611281</v>
          </cell>
          <cell r="M24">
            <v>1.2728316963506765</v>
          </cell>
          <cell r="S24">
            <v>1.0097757027456906</v>
          </cell>
          <cell r="T24">
            <v>1.0024077788894341</v>
          </cell>
          <cell r="U24">
            <v>1.0375663615710768</v>
          </cell>
          <cell r="V24">
            <v>1.0574563311184948</v>
          </cell>
          <cell r="W24">
            <v>1.0577951371017122</v>
          </cell>
          <cell r="X24">
            <v>1.0610887317759343</v>
          </cell>
          <cell r="Y24">
            <v>1.0610887317759343</v>
          </cell>
        </row>
        <row r="25">
          <cell r="A25">
            <v>10</v>
          </cell>
          <cell r="B25" t="str">
            <v>Contribution from nominal interest rate</v>
          </cell>
          <cell r="D25">
            <v>2.1751932441746984</v>
          </cell>
          <cell r="E25">
            <v>1.8880155018602462</v>
          </cell>
          <cell r="F25">
            <v>2.1972300900851853</v>
          </cell>
          <cell r="G25">
            <v>2.884920323964534</v>
          </cell>
          <cell r="H25">
            <v>3.3143742376902647</v>
          </cell>
          <cell r="I25">
            <v>3.1487020390966287</v>
          </cell>
          <cell r="J25">
            <v>3.3805321035872917</v>
          </cell>
          <cell r="K25">
            <v>3.504990642287158</v>
          </cell>
          <cell r="L25">
            <v>2.9413803029138967</v>
          </cell>
          <cell r="M25">
            <v>2.435569453119637</v>
          </cell>
          <cell r="S25">
            <v>2.5979496801034268</v>
          </cell>
          <cell r="T25">
            <v>2.1707737659105324</v>
          </cell>
          <cell r="U25">
            <v>2.3231478470577671</v>
          </cell>
          <cell r="V25">
            <v>2.4380841098801538</v>
          </cell>
          <cell r="W25">
            <v>2.4651166296581692</v>
          </cell>
          <cell r="X25">
            <v>2.4077219784129658</v>
          </cell>
          <cell r="Y25">
            <v>2.3380254859006047</v>
          </cell>
        </row>
        <row r="26">
          <cell r="A26">
            <v>11</v>
          </cell>
          <cell r="B26" t="str">
            <v xml:space="preserve">Contribution from real GDP growth </v>
          </cell>
          <cell r="D26">
            <v>-1.3756500739943727</v>
          </cell>
          <cell r="E26">
            <v>-0.51523887317358985</v>
          </cell>
          <cell r="F26">
            <v>-0.97071502540586418</v>
          </cell>
          <cell r="G26">
            <v>-0.22573576848553051</v>
          </cell>
          <cell r="H26">
            <v>2.0607977923516989</v>
          </cell>
          <cell r="I26">
            <v>-1.3693086011474331</v>
          </cell>
          <cell r="J26">
            <v>-0.6460750920598235</v>
          </cell>
          <cell r="K26">
            <v>-1.0584688235787245</v>
          </cell>
          <cell r="L26">
            <v>-1.7494252388140368</v>
          </cell>
          <cell r="M26">
            <v>-1.3863891877543575</v>
          </cell>
          <cell r="S26">
            <v>-1.4973668519008954</v>
          </cell>
          <cell r="T26">
            <v>-1.5308115923130348</v>
          </cell>
          <cell r="U26">
            <v>-1.4806554578859941</v>
          </cell>
          <cell r="V26">
            <v>-1.4429413672466396</v>
          </cell>
          <cell r="W26">
            <v>-1.3918951990934589</v>
          </cell>
          <cell r="X26">
            <v>-1.3404462225435483</v>
          </cell>
          <cell r="Y26">
            <v>-1.3016442342116938</v>
          </cell>
        </row>
        <row r="27">
          <cell r="A27">
            <v>12</v>
          </cell>
          <cell r="B27" t="str">
            <v xml:space="preserve">Contribution from price and exchange rate changes 2/ </v>
          </cell>
          <cell r="D27">
            <v>-9.0793495372656057E-3</v>
          </cell>
          <cell r="E27">
            <v>-2.9005579015840102</v>
          </cell>
          <cell r="F27">
            <v>-1.8033982363123451</v>
          </cell>
          <cell r="G27">
            <v>3.2692162276156456</v>
          </cell>
          <cell r="H27">
            <v>6.6944748877826248</v>
          </cell>
          <cell r="I27">
            <v>2.7757820584154138</v>
          </cell>
          <cell r="J27">
            <v>-1.5028159289608922</v>
          </cell>
          <cell r="K27">
            <v>8.3162080013121606</v>
          </cell>
          <cell r="L27">
            <v>-4.9988877531620188</v>
          </cell>
          <cell r="M27">
            <v>-8.5675794352971035</v>
          </cell>
          <cell r="S27">
            <v>1.1167616727148784</v>
          </cell>
          <cell r="T27">
            <v>1.3949696446321163</v>
          </cell>
          <cell r="U27">
            <v>7.0062529257597636E-2</v>
          </cell>
          <cell r="V27">
            <v>-0.63709356876006007</v>
          </cell>
          <cell r="W27">
            <v>-0.62555825739457049</v>
          </cell>
          <cell r="X27">
            <v>-0.71147522730637947</v>
          </cell>
          <cell r="Y27">
            <v>-0.69088010532083577</v>
          </cell>
        </row>
        <row r="28">
          <cell r="A28">
            <v>13</v>
          </cell>
          <cell r="B28" t="str">
            <v>Residual, incl. change in gross foreign assets (2-3)</v>
          </cell>
          <cell r="D28">
            <v>-1.8649096641711003</v>
          </cell>
          <cell r="E28">
            <v>4.2575944546102802</v>
          </cell>
          <cell r="F28">
            <v>7.5924645806635098</v>
          </cell>
          <cell r="G28">
            <v>-2.5727668521021982</v>
          </cell>
          <cell r="H28">
            <v>-1.3076435527612142</v>
          </cell>
          <cell r="I28">
            <v>2.8152052281512612</v>
          </cell>
          <cell r="J28">
            <v>5.3121649110813269</v>
          </cell>
          <cell r="K28">
            <v>-2.6409176989116609</v>
          </cell>
          <cell r="L28">
            <v>0.47742706449754024</v>
          </cell>
          <cell r="M28">
            <v>2.8813619843843306</v>
          </cell>
          <cell r="S28">
            <v>0.13928243998725121</v>
          </cell>
          <cell r="T28">
            <v>-0.59054400225808523</v>
          </cell>
          <cell r="U28">
            <v>0.40708407013785841</v>
          </cell>
          <cell r="V28">
            <v>0.21781996440275275</v>
          </cell>
          <cell r="W28">
            <v>0.28454384563994628</v>
          </cell>
          <cell r="X28">
            <v>0.49291406525164616</v>
          </cell>
          <cell r="Y28">
            <v>0</v>
          </cell>
        </row>
        <row r="30">
          <cell r="B30" t="str">
            <v>External debt-to-exports ratio (in percent)</v>
          </cell>
          <cell r="C30">
            <v>212.37079230006927</v>
          </cell>
          <cell r="D30">
            <v>213.15002085598692</v>
          </cell>
          <cell r="E30">
            <v>236.56251217859591</v>
          </cell>
          <cell r="F30">
            <v>241.98911989317656</v>
          </cell>
          <cell r="G30">
            <v>273.02400029354482</v>
          </cell>
          <cell r="H30">
            <v>262.78689635879397</v>
          </cell>
          <cell r="I30">
            <v>229.11268346744515</v>
          </cell>
          <cell r="J30">
            <v>260.07796677729397</v>
          </cell>
          <cell r="K30">
            <v>263.27798940812886</v>
          </cell>
          <cell r="L30">
            <v>244.45402590730211</v>
          </cell>
          <cell r="M30">
            <v>207.75517883423205</v>
          </cell>
          <cell r="S30">
            <v>212.89514448298914</v>
          </cell>
          <cell r="T30">
            <v>207.47549368759377</v>
          </cell>
          <cell r="U30">
            <v>211.9066707398637</v>
          </cell>
          <cell r="V30">
            <v>199.06525018542709</v>
          </cell>
          <cell r="W30">
            <v>187.63766263090281</v>
          </cell>
          <cell r="X30">
            <v>175.24717675367197</v>
          </cell>
        </row>
        <row r="32">
          <cell r="B32" t="str">
            <v>Gross external financing need (in billions of US dollars) 3/</v>
          </cell>
          <cell r="D32">
            <v>11.902903431120297</v>
          </cell>
          <cell r="E32">
            <v>16.156556433588076</v>
          </cell>
          <cell r="F32">
            <v>14.938820385104657</v>
          </cell>
          <cell r="G32">
            <v>13.928871145543585</v>
          </cell>
          <cell r="H32">
            <v>8.3624089357911302</v>
          </cell>
          <cell r="I32">
            <v>8.7420668794403174</v>
          </cell>
          <cell r="J32">
            <v>10.764463026050214</v>
          </cell>
          <cell r="K32">
            <v>13.221166021095659</v>
          </cell>
          <cell r="L32">
            <v>12.769018636732786</v>
          </cell>
          <cell r="M32">
            <v>12.459160155848535</v>
          </cell>
          <cell r="S32">
            <v>15.71926270793422</v>
          </cell>
          <cell r="T32">
            <v>15.665410145180729</v>
          </cell>
          <cell r="U32">
            <v>16.26746031902503</v>
          </cell>
          <cell r="V32">
            <v>17.560776988044715</v>
          </cell>
          <cell r="W32">
            <v>18.35981727621348</v>
          </cell>
          <cell r="X32">
            <v>19.702522674881639</v>
          </cell>
        </row>
        <row r="33">
          <cell r="B33" t="str">
            <v>in percent of GDP</v>
          </cell>
          <cell r="D33">
            <v>12.868599531303843</v>
          </cell>
          <cell r="E33">
            <v>16.127938498970661</v>
          </cell>
          <cell r="F33">
            <v>15.877870398278644</v>
          </cell>
          <cell r="G33">
            <v>15.289965510820011</v>
          </cell>
          <cell r="H33">
            <v>10.338290815625511</v>
          </cell>
          <cell r="I33">
            <v>11.142399997094715</v>
          </cell>
          <cell r="J33">
            <v>13.079911532749117</v>
          </cell>
          <cell r="K33">
            <v>18.518512063793203</v>
          </cell>
          <cell r="L33">
            <v>15.577417381349324</v>
          </cell>
          <cell r="M33">
            <v>11.94141309964313</v>
          </cell>
          <cell r="O33" t="str">
            <v>10-Year</v>
          </cell>
          <cell r="Q33" t="str">
            <v>10-Year</v>
          </cell>
          <cell r="S33">
            <v>14.920185054561713</v>
          </cell>
          <cell r="T33">
            <v>14.833354610832055</v>
          </cell>
          <cell r="U33">
            <v>14.845727414903282</v>
          </cell>
          <cell r="V33">
            <v>15.155246759834155</v>
          </cell>
          <cell r="W33">
            <v>14.979112165640679</v>
          </cell>
          <cell r="X33">
            <v>15.149135553183534</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81.707227570937263</v>
          </cell>
          <cell r="D37">
            <v>92.495717208120297</v>
          </cell>
          <cell r="E37">
            <v>100.1774432275969</v>
          </cell>
          <cell r="F37">
            <v>94.085793688832538</v>
          </cell>
          <cell r="G37">
            <v>91.098120108163485</v>
          </cell>
          <cell r="H37">
            <v>80.887731685318911</v>
          </cell>
          <cell r="I37">
            <v>78.457665150414059</v>
          </cell>
          <cell r="J37">
            <v>82.29767456070671</v>
          </cell>
          <cell r="K37">
            <v>71.394321398776185</v>
          </cell>
          <cell r="L37">
            <v>81.971345596870236</v>
          </cell>
          <cell r="M37">
            <v>104.33572686821191</v>
          </cell>
          <cell r="S37">
            <v>105.35568191983113</v>
          </cell>
          <cell r="T37">
            <v>105.60935510663963</v>
          </cell>
          <cell r="U37">
            <v>109.5767143258639</v>
          </cell>
          <cell r="V37">
            <v>115.87259030704746</v>
          </cell>
          <cell r="W37">
            <v>122.56946255017381</v>
          </cell>
          <cell r="X37">
            <v>130.05707557182183</v>
          </cell>
          <cell r="Y37">
            <v>138.00209737699129</v>
          </cell>
        </row>
        <row r="38">
          <cell r="B38" t="str">
            <v>Real GDP growth (in percent)</v>
          </cell>
          <cell r="D38">
            <v>5.2024375925308952</v>
          </cell>
          <cell r="E38">
            <v>2.0558547121516613</v>
          </cell>
          <cell r="F38">
            <v>3.4302936782888205</v>
          </cell>
          <cell r="G38">
            <v>0.56978408985430828</v>
          </cell>
          <cell r="H38">
            <v>-4.2040152436993106</v>
          </cell>
          <cell r="I38">
            <v>2.9248614831591579</v>
          </cell>
          <cell r="J38">
            <v>1.4715177866508666</v>
          </cell>
          <cell r="K38">
            <v>1.9321873270398138</v>
          </cell>
          <cell r="L38">
            <v>3.8406081431585637</v>
          </cell>
          <cell r="M38">
            <v>3.8000010671251472</v>
          </cell>
          <cell r="O38">
            <v>2.1023530636259924</v>
          </cell>
          <cell r="Q38">
            <v>2.5927705138243669</v>
          </cell>
          <cell r="S38">
            <v>3.9999989308187711</v>
          </cell>
          <cell r="T38">
            <v>4.0000000000000036</v>
          </cell>
          <cell r="U38">
            <v>4.0000000000000036</v>
          </cell>
          <cell r="V38">
            <v>4.0000000000000036</v>
          </cell>
          <cell r="W38">
            <v>4.0000000000000036</v>
          </cell>
          <cell r="X38">
            <v>4.0000000000000036</v>
          </cell>
          <cell r="Y38">
            <v>4.0000000000000036</v>
          </cell>
          <cell r="AA38">
            <v>4.0000000000000036</v>
          </cell>
        </row>
        <row r="39">
          <cell r="B39" t="str">
            <v>Exchange rate appreciation (US dollar value of local currency, change in percent)</v>
          </cell>
          <cell r="D39">
            <v>-15.833544271756207</v>
          </cell>
          <cell r="E39">
            <v>-4.7301108491746398</v>
          </cell>
          <cell r="F39">
            <v>-9.1393437237915265</v>
          </cell>
          <cell r="G39">
            <v>-20.020542863885392</v>
          </cell>
          <cell r="H39">
            <v>-23.866322974537969</v>
          </cell>
          <cell r="I39">
            <v>-15.943530805049377</v>
          </cell>
          <cell r="J39">
            <v>-2.706029207657179</v>
          </cell>
          <cell r="K39">
            <v>-20.022759085308184</v>
          </cell>
          <cell r="L39">
            <v>3.1163950889241621</v>
          </cell>
          <cell r="M39">
            <v>16.255256826027818</v>
          </cell>
          <cell r="O39">
            <v>-9.2890531866208494</v>
          </cell>
          <cell r="Q39">
            <v>12.474578760318973</v>
          </cell>
          <cell r="S39">
            <v>-6.9211955886601784</v>
          </cell>
          <cell r="T39">
            <v>-8.2899294418391278</v>
          </cell>
          <cell r="U39">
            <v>-3.9094667116496118</v>
          </cell>
          <cell r="V39">
            <v>-1.4623929276467051</v>
          </cell>
          <cell r="W39">
            <v>-1.2513873295957101</v>
          </cell>
          <cell r="X39">
            <v>-0.94391970054537033</v>
          </cell>
          <cell r="Y39">
            <v>-0.94391970054537033</v>
          </cell>
          <cell r="AA39">
            <v>-3.171419222255305</v>
          </cell>
        </row>
        <row r="40">
          <cell r="A40" t="str">
            <v>hide</v>
          </cell>
          <cell r="B40" t="str">
            <v>GDP deflator (change in domestic currency)</v>
          </cell>
          <cell r="D40">
            <v>18.850957257864987</v>
          </cell>
          <cell r="E40">
            <v>16.868378789801476</v>
          </cell>
          <cell r="F40">
            <v>16.839852933650889</v>
          </cell>
          <cell r="G40">
            <v>14.773045408734209</v>
          </cell>
          <cell r="H40">
            <v>12.622940834170926</v>
          </cell>
          <cell r="I40">
            <v>12.114371909063681</v>
          </cell>
          <cell r="J40">
            <v>6.248326749264943</v>
          </cell>
          <cell r="K40">
            <v>6.4138962871332472</v>
          </cell>
          <cell r="L40">
            <v>7.2268257111746337</v>
          </cell>
          <cell r="M40">
            <v>5.477790491049972</v>
          </cell>
          <cell r="O40">
            <v>11.743638637190895</v>
          </cell>
          <cell r="Q40">
            <v>5.0673609055697169</v>
          </cell>
          <cell r="S40">
            <v>4.3135643865808815</v>
          </cell>
          <cell r="T40">
            <v>5.097905571479644</v>
          </cell>
          <cell r="U40">
            <v>3.8250001230937469</v>
          </cell>
          <cell r="V40">
            <v>3.187500080166128</v>
          </cell>
          <cell r="W40">
            <v>2.9999998224260915</v>
          </cell>
          <cell r="X40">
            <v>2.9999999619656492</v>
          </cell>
          <cell r="Y40">
            <v>2.9999999619656492</v>
          </cell>
          <cell r="AA40">
            <v>3.6220811118262519</v>
          </cell>
        </row>
        <row r="41">
          <cell r="B41" t="str">
            <v>GDP deflator in US dollars (change in percent)</v>
          </cell>
          <cell r="D41">
            <v>3.2638323034883676E-2</v>
          </cell>
          <cell r="E41">
            <v>11.340374925410558</v>
          </cell>
          <cell r="F41">
            <v>6.1614571676720242</v>
          </cell>
          <cell r="G41">
            <v>-8.2051413435080711</v>
          </cell>
          <cell r="H41">
            <v>-14.256013968735115</v>
          </cell>
          <cell r="I41">
            <v>-5.7606175131455162</v>
          </cell>
          <cell r="J41">
            <v>3.3732159947827967</v>
          </cell>
          <cell r="K41">
            <v>-14.893101799729159</v>
          </cell>
          <cell r="L41">
            <v>10.568437241646954</v>
          </cell>
          <cell r="M41">
            <v>22.623476229789684</v>
          </cell>
          <cell r="O41">
            <v>1.0984725257219039</v>
          </cell>
          <cell r="Q41">
            <v>12.087375907357632</v>
          </cell>
          <cell r="S41">
            <v>-2.9061814301173494</v>
          </cell>
          <cell r="T41">
            <v>-3.6146366452467271</v>
          </cell>
          <cell r="U41">
            <v>-0.23400369508876917</v>
          </cell>
          <cell r="V41">
            <v>1.678493376778345</v>
          </cell>
          <cell r="W41">
            <v>1.7110708751646442</v>
          </cell>
          <cell r="X41">
            <v>2.0277626707629226</v>
          </cell>
          <cell r="Y41">
            <v>2.0277626707629226</v>
          </cell>
          <cell r="AA41">
            <v>0.31373731647408309</v>
          </cell>
        </row>
        <row r="42">
          <cell r="B42" t="str">
            <v>Nominal external interest rate (in percent)</v>
          </cell>
          <cell r="D42">
            <v>8.2261523613017147</v>
          </cell>
          <cell r="E42">
            <v>7.5333709628835681</v>
          </cell>
          <cell r="F42">
            <v>7.7645285078531066</v>
          </cell>
          <cell r="G42">
            <v>7.2818840900603377</v>
          </cell>
          <cell r="H42">
            <v>6.7613037389144361</v>
          </cell>
          <cell r="I42">
            <v>6.7256696615950364</v>
          </cell>
          <cell r="J42">
            <v>7.699589691522041</v>
          </cell>
          <cell r="K42">
            <v>6.3982030925795019</v>
          </cell>
          <cell r="L42">
            <v>6.4573717658009313</v>
          </cell>
          <cell r="M42">
            <v>6.6757347811571908</v>
          </cell>
          <cell r="O42">
            <v>7.1523808653667853</v>
          </cell>
          <cell r="Q42">
            <v>0.632728572841883</v>
          </cell>
          <cell r="S42">
            <v>6.9400467424147756</v>
          </cell>
          <cell r="T42">
            <v>5.6722166903126876</v>
          </cell>
          <cell r="U42">
            <v>6.2759984699604416</v>
          </cell>
          <cell r="V42">
            <v>6.7586505320930854</v>
          </cell>
          <cell r="W42">
            <v>7.0842018314703612</v>
          </cell>
          <cell r="X42">
            <v>7.1848372218744379</v>
          </cell>
          <cell r="Y42">
            <v>7.1848372218744379</v>
          </cell>
          <cell r="AA42">
            <v>6.5951809491422022</v>
          </cell>
        </row>
        <row r="43">
          <cell r="B43" t="str">
            <v>Growth of exports (US dollar terms, in percent)</v>
          </cell>
          <cell r="D43">
            <v>15.4273540668169</v>
          </cell>
          <cell r="E43">
            <v>6.477059015827713</v>
          </cell>
          <cell r="F43">
            <v>8.0699752548217809</v>
          </cell>
          <cell r="G43">
            <v>-5.522908847250485</v>
          </cell>
          <cell r="H43">
            <v>4.0392095060575839</v>
          </cell>
          <cell r="I43">
            <v>12.830940267924063</v>
          </cell>
          <cell r="J43">
            <v>-4.6472909755288399</v>
          </cell>
          <cell r="K43">
            <v>-5.6908238922011911</v>
          </cell>
          <cell r="L43">
            <v>9.7979913319264931</v>
          </cell>
          <cell r="M43">
            <v>21.909386942831087</v>
          </cell>
          <cell r="O43">
            <v>6.26908926712251</v>
          </cell>
          <cell r="Q43">
            <v>9.3898329726107885</v>
          </cell>
          <cell r="S43">
            <v>5.5129399861186812E-3</v>
          </cell>
          <cell r="T43">
            <v>2.9786283081039588</v>
          </cell>
          <cell r="U43">
            <v>0.89724139232363331</v>
          </cell>
          <cell r="V43">
            <v>8.6196985261700387</v>
          </cell>
          <cell r="W43">
            <v>8.4101637835497058</v>
          </cell>
          <cell r="X43">
            <v>10.322371919082185</v>
          </cell>
          <cell r="AA43">
            <v>6.2456207858459036</v>
          </cell>
        </row>
        <row r="44">
          <cell r="B44" t="str">
            <v>Growth of imports  (US dollar terms, in percent)</v>
          </cell>
          <cell r="D44">
            <v>15.149557118289669</v>
          </cell>
          <cell r="E44">
            <v>-39.628070199976783</v>
          </cell>
          <cell r="F44">
            <v>14.207768227972828</v>
          </cell>
          <cell r="G44">
            <v>-4.8209353473688381</v>
          </cell>
          <cell r="H44">
            <v>-32.298117956247687</v>
          </cell>
          <cell r="I44">
            <v>8.9936815725844887</v>
          </cell>
          <cell r="J44">
            <v>11.442149582471828</v>
          </cell>
          <cell r="K44">
            <v>1.1496843209189533</v>
          </cell>
          <cell r="L44">
            <v>12.806478648893282</v>
          </cell>
          <cell r="M44">
            <v>24.355720831037075</v>
          </cell>
          <cell r="O44">
            <v>1.1357916798574816</v>
          </cell>
          <cell r="Q44">
            <v>21.149208607026498</v>
          </cell>
          <cell r="S44">
            <v>18.524153604219642</v>
          </cell>
          <cell r="T44">
            <v>2.891559327008264</v>
          </cell>
          <cell r="U44">
            <v>6.083246756267191</v>
          </cell>
          <cell r="V44">
            <v>9.2365893593858939</v>
          </cell>
          <cell r="W44">
            <v>8.4871735520220213</v>
          </cell>
          <cell r="X44">
            <v>9.8747823483366304</v>
          </cell>
          <cell r="AA44">
            <v>7.3146702686039999</v>
          </cell>
        </row>
        <row r="45">
          <cell r="B45" t="str">
            <v xml:space="preserve">Current account balance, excluding interest payments </v>
          </cell>
          <cell r="D45">
            <v>-2.9500705138157968</v>
          </cell>
          <cell r="E45">
            <v>-2.6435604766287164</v>
          </cell>
          <cell r="F45">
            <v>-3.538040599460019</v>
          </cell>
          <cell r="G45">
            <v>-2.5657779902981943</v>
          </cell>
          <cell r="H45">
            <v>3.895406019845713</v>
          </cell>
          <cell r="I45">
            <v>4.0882190744706284</v>
          </cell>
          <cell r="J45">
            <v>2.0265264117934039</v>
          </cell>
          <cell r="K45">
            <v>1.5842426889007037</v>
          </cell>
          <cell r="L45">
            <v>1.4885347019879471</v>
          </cell>
          <cell r="M45">
            <v>1.4646583321137183</v>
          </cell>
          <cell r="O45">
            <v>0.28501376489093888</v>
          </cell>
          <cell r="Q45">
            <v>2.9220476950900864</v>
          </cell>
          <cell r="S45">
            <v>-0.42992179530000463</v>
          </cell>
          <cell r="T45">
            <v>-0.62345597052561874</v>
          </cell>
          <cell r="U45">
            <v>-0.5839605977487039</v>
          </cell>
          <cell r="V45">
            <v>-0.27555274141605451</v>
          </cell>
          <cell r="W45">
            <v>-0.2407546828294263</v>
          </cell>
          <cell r="X45">
            <v>-0.25937471636527804</v>
          </cell>
          <cell r="AA45">
            <v>-0.39661974177701625</v>
          </cell>
        </row>
        <row r="46">
          <cell r="B46" t="str">
            <v xml:space="preserve">Net non-debt creating capital inflows </v>
          </cell>
          <cell r="D46">
            <v>1.2249435894567466</v>
          </cell>
          <cell r="E46">
            <v>2.7787779755663116</v>
          </cell>
          <cell r="F46">
            <v>5.0517492114984872</v>
          </cell>
          <cell r="G46">
            <v>2.2312266369523392</v>
          </cell>
          <cell r="H46">
            <v>1.7213625282789431</v>
          </cell>
          <cell r="I46">
            <v>2.6376295689416644</v>
          </cell>
          <cell r="J46">
            <v>3.0484042579074391</v>
          </cell>
          <cell r="K46">
            <v>1.7616416644231585</v>
          </cell>
          <cell r="L46">
            <v>1.0431233239018987</v>
          </cell>
          <cell r="M46">
            <v>2.536062120970223</v>
          </cell>
          <cell r="O46">
            <v>2.4034920877897212</v>
          </cell>
          <cell r="Q46">
            <v>1.144500861411893</v>
          </cell>
          <cell r="S46">
            <v>2.2242392649417373</v>
          </cell>
          <cell r="T46">
            <v>2.0233225857366341</v>
          </cell>
          <cell r="U46">
            <v>2.1643698851007245</v>
          </cell>
          <cell r="V46">
            <v>2.1891096614786472</v>
          </cell>
          <cell r="W46">
            <v>2.2231514682321389</v>
          </cell>
          <cell r="X46">
            <v>2.1373981249157614</v>
          </cell>
          <cell r="AA46">
            <v>2.1474703450927812</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2006-10 4/</v>
          </cell>
          <cell r="S52">
            <v>38.362436203717643</v>
          </cell>
          <cell r="T52">
            <v>36.517410581820911</v>
          </cell>
          <cell r="U52">
            <v>35.596738813813253</v>
          </cell>
          <cell r="V52">
            <v>34.47368961576715</v>
          </cell>
          <cell r="W52">
            <v>33.382665120145923</v>
          </cell>
          <cell r="X52">
            <v>32.479239090583306</v>
          </cell>
          <cell r="AA52">
            <v>-1.1718830177957513</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B. Bound Tests</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B1. Nominal interest rate is at baseline plus one-half standard deviation</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B3. Non-interest current account is at baseline minus one-half standard deviations</v>
          </cell>
          <cell r="S58">
            <v>38.362436203717643</v>
          </cell>
          <cell r="T58">
            <v>39.867981252023199</v>
          </cell>
          <cell r="U58">
            <v>41.102948940827886</v>
          </cell>
          <cell r="V58">
            <v>41.254037875555525</v>
          </cell>
          <cell r="W58">
            <v>41.518938379509017</v>
          </cell>
          <cell r="X58">
            <v>42.010296148767431</v>
          </cell>
          <cell r="AA58">
            <v>-1.7170382776421289</v>
          </cell>
        </row>
        <row r="59">
          <cell r="B59" t="str">
            <v>B4. Combination of B1-B3 using 1/4 standard deviation shocks</v>
          </cell>
          <cell r="S59">
            <v>38.362436203717643</v>
          </cell>
          <cell r="T59">
            <v>39.435287130689105</v>
          </cell>
          <cell r="U59">
            <v>40.221021074611002</v>
          </cell>
          <cell r="V59">
            <v>39.911150563619607</v>
          </cell>
          <cell r="W59">
            <v>39.693516525364224</v>
          </cell>
          <cell r="X59">
            <v>39.694851118100829</v>
          </cell>
          <cell r="AA59">
            <v>-1.4970944791441685</v>
          </cell>
        </row>
        <row r="60">
          <cell r="B60" t="str">
            <v>B5. One time 30 percent real depreciation in 2006</v>
          </cell>
          <cell r="S60">
            <v>38.362436203717643</v>
          </cell>
          <cell r="T60">
            <v>53.813861201643761</v>
          </cell>
          <cell r="U60">
            <v>53.193309786544049</v>
          </cell>
          <cell r="V60">
            <v>51.182611620582676</v>
          </cell>
          <cell r="W60">
            <v>49.306492268877761</v>
          </cell>
          <cell r="X60">
            <v>47.735491001450598</v>
          </cell>
          <cell r="AA60">
            <v>-2.5426090836976432</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 xml:space="preserve">1/ Derived as [r - g - r(1+g) + ea(1+r)]/(1+g+r+gr) times previous period debt stock, with r = nominal effective interest rate on external debt; r = change in domestic GDP deflator in US dollar terms, </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and rising inflation (based on GDP deflator). </v>
          </cell>
        </row>
        <row r="67">
          <cell r="B67" t="str">
            <v xml:space="preserve">3/ Defined as current account deficit, plus amortization on medium- and long-term debt, plus short-term debt at end of previous period. </v>
          </cell>
        </row>
        <row r="68">
          <cell r="B68" t="str">
            <v>4/ The key variables include real GDP growth; nominal interest rate; dollar deflator growth; and both non-interest current account and non-debt inflows in percent of GDP.</v>
          </cell>
        </row>
        <row r="69">
          <cell r="B69" t="str">
            <v xml:space="preserve">5/ The implied change in other key variables under this scenario is discussed in the text. </v>
          </cell>
        </row>
        <row r="70">
          <cell r="B70" t="str">
            <v xml:space="preserve">6/ Long-run, constant balance that stabilizes the debt ratio assuming that key variables (real GDP growth, nominal interest rate, dollar deflator growth, and non-debt inflows in percent of GDP) remain </v>
          </cell>
        </row>
        <row r="71">
          <cell r="B71" t="str">
            <v>at their levels of the last projection year.</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sheetData sheetId="5" refreshError="1">
        <row r="2">
          <cell r="B2" t="str">
            <v>Table --. Country: External Sustainability Framework--Gross External Financing Need, 2000-2010</v>
          </cell>
        </row>
        <row r="7">
          <cell r="F7" t="str">
            <v xml:space="preserve">Actual </v>
          </cell>
          <cell r="O7" t="str">
            <v>Projections</v>
          </cell>
        </row>
        <row r="8">
          <cell r="C8">
            <v>1995</v>
          </cell>
          <cell r="D8">
            <v>1996</v>
          </cell>
          <cell r="E8">
            <v>1997</v>
          </cell>
          <cell r="F8">
            <v>1998</v>
          </cell>
          <cell r="G8">
            <v>1999</v>
          </cell>
          <cell r="H8">
            <v>2000</v>
          </cell>
          <cell r="I8">
            <v>2001</v>
          </cell>
          <cell r="J8">
            <v>2002</v>
          </cell>
          <cell r="K8">
            <v>2003</v>
          </cell>
          <cell r="L8">
            <v>2004</v>
          </cell>
          <cell r="M8">
            <v>2005</v>
          </cell>
          <cell r="O8">
            <v>2006</v>
          </cell>
          <cell r="P8">
            <v>2007</v>
          </cell>
          <cell r="Q8">
            <v>2008</v>
          </cell>
          <cell r="R8">
            <v>2009</v>
          </cell>
          <cell r="S8">
            <v>2010</v>
          </cell>
          <cell r="T8">
            <v>2011</v>
          </cell>
        </row>
        <row r="10">
          <cell r="C10" t="str">
            <v>I. Baseline Projections</v>
          </cell>
        </row>
        <row r="12">
          <cell r="B12" t="str">
            <v>Gross external financing need in billions of U.S. dollars 1/</v>
          </cell>
          <cell r="D12">
            <v>11.902903431120297</v>
          </cell>
          <cell r="E12">
            <v>16.156556433588076</v>
          </cell>
          <cell r="F12">
            <v>14.938820385104657</v>
          </cell>
          <cell r="G12">
            <v>13.928871145543585</v>
          </cell>
          <cell r="H12">
            <v>8.3624089357911302</v>
          </cell>
          <cell r="I12">
            <v>8.7420668794403174</v>
          </cell>
          <cell r="J12">
            <v>10.764463026050214</v>
          </cell>
          <cell r="K12">
            <v>13.221166021095659</v>
          </cell>
          <cell r="L12">
            <v>12.769018636732786</v>
          </cell>
          <cell r="M12">
            <v>12.459160155848535</v>
          </cell>
          <cell r="O12">
            <v>15.71926270793422</v>
          </cell>
          <cell r="P12">
            <v>15.665410145180729</v>
          </cell>
          <cell r="Q12">
            <v>16.26746031902503</v>
          </cell>
          <cell r="R12">
            <v>17.560776988044715</v>
          </cell>
          <cell r="S12">
            <v>18.35981727621348</v>
          </cell>
          <cell r="T12">
            <v>19.702522674881639</v>
          </cell>
        </row>
        <row r="13">
          <cell r="B13" t="str">
            <v>in percent of GDP</v>
          </cell>
          <cell r="D13">
            <v>12.868599531303843</v>
          </cell>
          <cell r="E13">
            <v>16.127938498970661</v>
          </cell>
          <cell r="F13">
            <v>15.877870398278644</v>
          </cell>
          <cell r="G13">
            <v>15.289965510820011</v>
          </cell>
          <cell r="H13">
            <v>10.338290815625511</v>
          </cell>
          <cell r="I13">
            <v>11.142399997094715</v>
          </cell>
          <cell r="J13">
            <v>13.079911532749117</v>
          </cell>
          <cell r="K13">
            <v>18.518512063793203</v>
          </cell>
          <cell r="L13">
            <v>15.577417381349324</v>
          </cell>
          <cell r="M13">
            <v>11.94141309964313</v>
          </cell>
          <cell r="O13">
            <v>14.920185054561713</v>
          </cell>
          <cell r="P13">
            <v>14.833354610832055</v>
          </cell>
          <cell r="Q13">
            <v>14.845727414903282</v>
          </cell>
          <cell r="R13">
            <v>15.155246759834155</v>
          </cell>
          <cell r="S13">
            <v>14.979112165640679</v>
          </cell>
          <cell r="T13">
            <v>15.149135553183534</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15.71926270793422</v>
          </cell>
          <cell r="P20">
            <v>15.071303921348086</v>
          </cell>
          <cell r="Q20">
            <v>15.073083911987634</v>
          </cell>
          <cell r="R20">
            <v>16.069170061389251</v>
          </cell>
          <cell r="S20">
            <v>16.339335382450585</v>
          </cell>
          <cell r="T20">
            <v>17.047037299397999</v>
          </cell>
        </row>
        <row r="21">
          <cell r="B21" t="str">
            <v>A2. Country-specific shock in 2005, with reduction in GDP growth (relative to baseline) of one standard deviation 4/</v>
          </cell>
          <cell r="O21" t="e">
            <v>#REF!</v>
          </cell>
          <cell r="P21" t="e">
            <v>#REF!</v>
          </cell>
          <cell r="Q21" t="e">
            <v>#REF!</v>
          </cell>
          <cell r="R21" t="e">
            <v>#REF!</v>
          </cell>
          <cell r="S21" t="e">
            <v>#REF!</v>
          </cell>
          <cell r="T21" t="e">
            <v>#REF!</v>
          </cell>
        </row>
        <row r="22">
          <cell r="B22" t="str">
            <v>A3. Selected variables are consistent with market forecast in 2005-09</v>
          </cell>
          <cell r="O22" t="e">
            <v>#REF!</v>
          </cell>
          <cell r="P22" t="e">
            <v>#REF!</v>
          </cell>
          <cell r="Q22" t="e">
            <v>#REF!</v>
          </cell>
          <cell r="R22" t="e">
            <v>#REF!</v>
          </cell>
          <cell r="S22" t="e">
            <v>#REF!</v>
          </cell>
          <cell r="T22" t="e">
            <v>#REF!</v>
          </cell>
        </row>
        <row r="24">
          <cell r="B24" t="str">
            <v>B. Bound Tests</v>
          </cell>
        </row>
        <row r="26">
          <cell r="B26" t="str">
            <v>B1. Nominal interest rate is at baseline plus one-half standard deviations</v>
          </cell>
          <cell r="O26">
            <v>15.71926270793422</v>
          </cell>
          <cell r="P26">
            <v>15.827014674736052</v>
          </cell>
          <cell r="Q26">
            <v>16.480580992588948</v>
          </cell>
          <cell r="R26">
            <v>17.845234669402966</v>
          </cell>
          <cell r="S26">
            <v>18.718747899794696</v>
          </cell>
          <cell r="T26">
            <v>20.152173359418743</v>
          </cell>
        </row>
        <row r="27">
          <cell r="B27" t="str">
            <v>B2. Real GDP growth is at baseline minus one-half standard deviations</v>
          </cell>
          <cell r="O27">
            <v>15.71926270793422</v>
          </cell>
          <cell r="P27">
            <v>15.655034647860722</v>
          </cell>
          <cell r="Q27">
            <v>16.244172896959885</v>
          </cell>
          <cell r="R27">
            <v>17.535080813597546</v>
          </cell>
          <cell r="S27">
            <v>18.324396914440758</v>
          </cell>
          <cell r="T27">
            <v>19.650290535757751</v>
          </cell>
        </row>
        <row r="28">
          <cell r="B28" t="str">
            <v>B3. Non-interest current account is at baseline minus one-half standard deviations</v>
          </cell>
          <cell r="O28">
            <v>15.71926270793422</v>
          </cell>
          <cell r="P28">
            <v>17.61597185630017</v>
          </cell>
          <cell r="Q28">
            <v>18.900297166103066</v>
          </cell>
          <cell r="R28">
            <v>21.127290789891287</v>
          </cell>
          <cell r="S28">
            <v>22.943489867158064</v>
          </cell>
          <cell r="T28">
            <v>25.546854191073582</v>
          </cell>
        </row>
        <row r="29">
          <cell r="B29" t="str">
            <v>B4. Combination of B1-B3 using 1/4 standard deviation shocks</v>
          </cell>
          <cell r="O29">
            <v>15.71926270793422</v>
          </cell>
          <cell r="P29">
            <v>16.710226960499956</v>
          </cell>
          <cell r="Q29">
            <v>17.665684899811922</v>
          </cell>
          <cell r="R29">
            <v>19.450088642104429</v>
          </cell>
          <cell r="S29">
            <v>20.776926302188706</v>
          </cell>
          <cell r="T29">
            <v>22.769202611448801</v>
          </cell>
        </row>
        <row r="30">
          <cell r="B30" t="str">
            <v>B5. One time 30 percent nominal depreciation in 2006</v>
          </cell>
          <cell r="O30">
            <v>15.71926270793422</v>
          </cell>
          <cell r="P30">
            <v>15.382683416381989</v>
          </cell>
          <cell r="Q30">
            <v>15.896303232028647</v>
          </cell>
          <cell r="R30">
            <v>17.205881419937587</v>
          </cell>
          <cell r="S30">
            <v>17.949629032244427</v>
          </cell>
          <cell r="T30">
            <v>19.199984818557894</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A2. Country-specific shock in 2005, with reduction in GDP growth (relative to baseline) of one standard deviation 4/</v>
          </cell>
          <cell r="O37" t="e">
            <v>#REF!</v>
          </cell>
          <cell r="P37" t="e">
            <v>#REF!</v>
          </cell>
          <cell r="Q37" t="e">
            <v>#REF!</v>
          </cell>
          <cell r="R37" t="e">
            <v>#REF!</v>
          </cell>
          <cell r="S37" t="e">
            <v>#REF!</v>
          </cell>
          <cell r="T37" t="e">
            <v>#REF!</v>
          </cell>
        </row>
        <row r="38">
          <cell r="B38" t="str">
            <v>A3. Selected variables are consistent with market forecast in 2005-09</v>
          </cell>
          <cell r="O38" t="e">
            <v>#REF!</v>
          </cell>
          <cell r="P38" t="e">
            <v>#REF!</v>
          </cell>
          <cell r="Q38" t="e">
            <v>#REF!</v>
          </cell>
          <cell r="R38" t="e">
            <v>#REF!</v>
          </cell>
          <cell r="S38" t="e">
            <v>#REF!</v>
          </cell>
          <cell r="T38" t="e">
            <v>#REF!</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B2. Real GDP growth is at baseline minus one-half standard deviations</v>
          </cell>
          <cell r="O43">
            <v>14.920185054561713</v>
          </cell>
          <cell r="P43">
            <v>15.010641491220122</v>
          </cell>
          <cell r="Q43">
            <v>15.201083672016411</v>
          </cell>
          <cell r="R43">
            <v>15.713389878471162</v>
          </cell>
          <cell r="S43">
            <v>15.71946817072099</v>
          </cell>
          <cell r="T43">
            <v>16.086925178614116</v>
          </cell>
        </row>
        <row r="44">
          <cell r="B44" t="str">
            <v>B3. Non-interest current account is at baseline minus one-half standard deviations</v>
          </cell>
          <cell r="O44">
            <v>14.920185054561713</v>
          </cell>
          <cell r="P44">
            <v>16.680313821168916</v>
          </cell>
          <cell r="Q44">
            <v>17.248461301638006</v>
          </cell>
          <cell r="R44">
            <v>18.233208331587896</v>
          </cell>
          <cell r="S44">
            <v>18.718765171843799</v>
          </cell>
          <cell r="T44">
            <v>19.642802268736055</v>
          </cell>
        </row>
        <row r="45">
          <cell r="B45" t="str">
            <v>B4. Combination of B1-B4 using 1/4 standard deviation shocks</v>
          </cell>
          <cell r="O45">
            <v>14.920185054561713</v>
          </cell>
          <cell r="P45">
            <v>15.921912080140505</v>
          </cell>
          <cell r="Q45">
            <v>16.324606925434885</v>
          </cell>
          <cell r="R45">
            <v>17.103565684204309</v>
          </cell>
          <cell r="S45">
            <v>17.380412178477933</v>
          </cell>
          <cell r="T45">
            <v>18.063011353489674</v>
          </cell>
        </row>
        <row r="46">
          <cell r="B46" t="str">
            <v>B5. One time 30 percent nominal depreciation in 2006</v>
          </cell>
          <cell r="O46">
            <v>14.920185054561713</v>
          </cell>
          <cell r="P46">
            <v>20.582021479050727</v>
          </cell>
          <cell r="Q46">
            <v>20.499165433566162</v>
          </cell>
          <cell r="R46">
            <v>20.982369247424025</v>
          </cell>
          <cell r="S46">
            <v>20.693383729692549</v>
          </cell>
          <cell r="T46">
            <v>20.860524153743697</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debt. Interest expenditures are derived by applying the respective interest rate to the previous period debt stock under each alternative scenario.</v>
          </cell>
        </row>
        <row r="52">
          <cell r="B52" t="str">
            <v>3/ The key variables include real GDP growth; nominal interest rate; dollar deflator growth; and both non-interest current account and non-debt inflows in percent of GDP.</v>
          </cell>
        </row>
        <row r="53">
          <cell r="B53" t="str">
            <v xml:space="preserve">4/ The implied change in other key variables under this scenario is discussed in the text.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ontrolSheet"/>
      <sheetName val="Data"/>
      <sheetName val="Bloomberg via EDSS"/>
      <sheetName val="Module1"/>
    </sheetNames>
    <sheetDataSet>
      <sheetData sheetId="0"/>
      <sheetData sheetId="1"/>
      <sheetData sheetId="2"/>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EdssLlsWeoRequest"/>
      <sheetName val="EdssGeeDatabase"/>
      <sheetName val="EdssGeeGAS"/>
      <sheetName val="IfsMonthly"/>
      <sheetName val="EdssPcpiMonEnd"/>
      <sheetName val="IfsAnnual"/>
      <sheetName val="OecdEo"/>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NationalAccou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A"/>
      <sheetName val="DATAQ"/>
      <sheetName val="DataM"/>
      <sheetName val="T Vulnerability"/>
      <sheetName val="PDR vulnerability table"/>
    </sheetNames>
    <sheetDataSet>
      <sheetData sheetId="0"/>
      <sheetData sheetId="1"/>
      <sheetData sheetId="2"/>
      <sheetData sheetId="3"/>
      <sheetData sheetId="4" refreshError="1">
        <row r="5">
          <cell r="B5">
            <v>2000</v>
          </cell>
          <cell r="C5">
            <v>2001</v>
          </cell>
          <cell r="D5">
            <v>2002</v>
          </cell>
          <cell r="E5">
            <v>2003</v>
          </cell>
        </row>
        <row r="8">
          <cell r="A8" t="str">
            <v>Key Economic and Market Indicators</v>
          </cell>
        </row>
        <row r="9">
          <cell r="A9" t="str">
            <v>Real GDP growth (in percent)</v>
          </cell>
          <cell r="B9">
            <v>2.035398622287147</v>
          </cell>
          <cell r="C9">
            <v>3.7857410702522287</v>
          </cell>
          <cell r="D9">
            <v>4.6111781486932273</v>
          </cell>
          <cell r="E9">
            <v>4.4672623016402326</v>
          </cell>
        </row>
        <row r="10">
          <cell r="A10" t="str">
            <v>CPI inflation (period average, in percent)</v>
          </cell>
          <cell r="B10">
            <v>12.028861672837749</v>
          </cell>
          <cell r="C10">
            <v>7.3037809647979515</v>
          </cell>
          <cell r="D10">
            <v>3.3233106504193728</v>
          </cell>
          <cell r="E10">
            <v>8.5</v>
          </cell>
        </row>
        <row r="11">
          <cell r="A11" t="str">
            <v>Short-term interbank rate (in percent)</v>
          </cell>
          <cell r="B11">
            <v>8.5816666666666652</v>
          </cell>
          <cell r="C11">
            <v>7.769166666666667</v>
          </cell>
          <cell r="D11">
            <v>7.8066666666666675</v>
          </cell>
          <cell r="E11">
            <v>6.32</v>
          </cell>
        </row>
        <row r="12">
          <cell r="A12" t="str">
            <v>EMBI secondary market spread (basis points, end of period)</v>
          </cell>
          <cell r="B12" t="str">
            <v>…</v>
          </cell>
          <cell r="C12" t="str">
            <v>…</v>
          </cell>
          <cell r="D12" t="str">
            <v>…</v>
          </cell>
          <cell r="E12" t="str">
            <v>…</v>
          </cell>
        </row>
        <row r="13">
          <cell r="A13" t="str">
            <v>Exchange rate Sk/US$ (end of period)</v>
          </cell>
          <cell r="B13">
            <v>47.389000000000003</v>
          </cell>
          <cell r="C13">
            <v>48.466999999999999</v>
          </cell>
          <cell r="D13">
            <v>40.036000000000001</v>
          </cell>
          <cell r="E13">
            <v>32.92</v>
          </cell>
        </row>
        <row r="16">
          <cell r="A16" t="str">
            <v>External Sector</v>
          </cell>
        </row>
        <row r="17">
          <cell r="A17" t="str">
            <v>Exchange rate regime</v>
          </cell>
          <cell r="B17" t="str">
            <v>Managed floating</v>
          </cell>
        </row>
        <row r="18">
          <cell r="A18" t="str">
            <v>Current account balance (percent of GDP)</v>
          </cell>
          <cell r="B18">
            <v>-3.4636573362638488</v>
          </cell>
          <cell r="C18">
            <v>-8.407194853338007</v>
          </cell>
          <cell r="D18">
            <v>-7.999629388763382</v>
          </cell>
          <cell r="E18">
            <v>-0.85626393194781836</v>
          </cell>
        </row>
        <row r="19">
          <cell r="A19" t="str">
            <v>Net FDI inflows (percent of GDP)</v>
          </cell>
          <cell r="B19">
            <v>10.36732895897099</v>
          </cell>
          <cell r="C19">
            <v>5.4439924505726625</v>
          </cell>
          <cell r="D19">
            <v>16.350849739075539</v>
          </cell>
          <cell r="E19">
            <v>1.7749988247863249</v>
          </cell>
        </row>
        <row r="20">
          <cell r="A20" t="str">
            <v>Export growth (US$ value, GNFS)</v>
          </cell>
          <cell r="B20">
            <v>14.864495470165579</v>
          </cell>
          <cell r="C20">
            <v>7.0974774345985594</v>
          </cell>
          <cell r="D20">
            <v>13.425324299569155</v>
          </cell>
          <cell r="E20">
            <v>46.484482044883435</v>
          </cell>
        </row>
        <row r="21">
          <cell r="A21" t="str">
            <v xml:space="preserve">Real effective exchange rate (2000 = 100)  </v>
          </cell>
          <cell r="B21">
            <v>100</v>
          </cell>
          <cell r="C21">
            <v>100.55386661515627</v>
          </cell>
          <cell r="D21">
            <v>100.48456753547046</v>
          </cell>
          <cell r="E21">
            <v>112.13728474870786</v>
          </cell>
        </row>
        <row r="22">
          <cell r="A22" t="str">
            <v>Gross official international reserves (GIR) in US$ billion</v>
          </cell>
          <cell r="B22">
            <v>4.0768000000000004</v>
          </cell>
          <cell r="C22">
            <v>4.1886427230136505</v>
          </cell>
          <cell r="D22">
            <v>9.1954999999999991</v>
          </cell>
          <cell r="E22">
            <v>12.148999999999999</v>
          </cell>
        </row>
        <row r="23">
          <cell r="A23" t="str">
            <v xml:space="preserve">GIR in percent of external short-term debt at remaining maturity </v>
          </cell>
          <cell r="B23">
            <v>102.00364298724955</v>
          </cell>
          <cell r="C23">
            <v>95.151087781354732</v>
          </cell>
          <cell r="D23">
            <v>132.1382382526225</v>
          </cell>
          <cell r="E23">
            <v>85.344552581958979</v>
          </cell>
        </row>
        <row r="24">
          <cell r="A24" t="str">
            <v xml:space="preserve">Net official international reserves (NIR) in US$ billion </v>
          </cell>
          <cell r="B24">
            <v>3.7529386739026509</v>
          </cell>
          <cell r="C24">
            <v>3.9225599483835722</v>
          </cell>
          <cell r="D24">
            <v>8.760844984422743</v>
          </cell>
          <cell r="E24">
            <v>11.070891728261516</v>
          </cell>
        </row>
        <row r="25">
          <cell r="A25" t="str">
            <v xml:space="preserve">Total gross external debt in percent of GDP </v>
          </cell>
          <cell r="B25">
            <v>53.440365724419458</v>
          </cell>
          <cell r="C25">
            <v>52.866938251067076</v>
          </cell>
          <cell r="D25">
            <v>54.079111901055896</v>
          </cell>
          <cell r="E25">
            <v>55.333568051282043</v>
          </cell>
        </row>
        <row r="26">
          <cell r="A26" t="str">
            <v xml:space="preserve">o/w  Short-term debt (original maturity in percent of GDP) </v>
          </cell>
          <cell r="B26">
            <v>11.945279953480025</v>
          </cell>
          <cell r="C26">
            <v>14.712790651057189</v>
          </cell>
          <cell r="D26">
            <v>17.48005113098489</v>
          </cell>
          <cell r="E26">
            <v>23.804002980669871</v>
          </cell>
        </row>
        <row r="27">
          <cell r="A27" t="str">
            <v xml:space="preserve">           Private sector debt (in percent of GDP)</v>
          </cell>
          <cell r="B27">
            <v>36.702174625308288</v>
          </cell>
          <cell r="C27">
            <v>36.322982150625464</v>
          </cell>
          <cell r="D27">
            <v>38.647387577371205</v>
          </cell>
          <cell r="E27">
            <v>39.237170299145291</v>
          </cell>
        </row>
        <row r="28">
          <cell r="A28" t="str">
            <v xml:space="preserve">Total gross external debt in percent of exports of GNFS </v>
          </cell>
          <cell r="B28">
            <v>76.522845875333601</v>
          </cell>
          <cell r="C28">
            <v>73.026982378869192</v>
          </cell>
          <cell r="D28">
            <v>76.422736734087025</v>
          </cell>
          <cell r="E28">
            <v>72.004489784546053</v>
          </cell>
        </row>
        <row r="29">
          <cell r="A29" t="str">
            <v>Gross external financing requirement (in US billion)</v>
          </cell>
          <cell r="B29">
            <v>5.0892999999999997</v>
          </cell>
          <cell r="C29">
            <v>5.752751323431581</v>
          </cell>
          <cell r="D29">
            <v>6.3409941559352418</v>
          </cell>
          <cell r="E29">
            <v>7.2389381908149346</v>
          </cell>
        </row>
        <row r="32">
          <cell r="A32" t="str">
            <v>Public Sector  2/</v>
          </cell>
        </row>
        <row r="33">
          <cell r="A33" t="str">
            <v xml:space="preserve">Overall balance (percent of GDP) </v>
          </cell>
          <cell r="B33">
            <v>-12.307524310042298</v>
          </cell>
          <cell r="C33">
            <v>-5.9985147044261815</v>
          </cell>
          <cell r="D33">
            <v>-5.7045228472601535</v>
          </cell>
          <cell r="E33">
            <v>-3.3646353646353639</v>
          </cell>
        </row>
        <row r="34">
          <cell r="A34" t="str">
            <v xml:space="preserve">Primary balance (percent of GDP) </v>
          </cell>
          <cell r="B34">
            <v>-9.9463749854134385</v>
          </cell>
          <cell r="C34">
            <v>-3.2516090702049709</v>
          </cell>
          <cell r="D34">
            <v>-2.6017658838521784</v>
          </cell>
          <cell r="E34">
            <v>-1.5393772893772892</v>
          </cell>
        </row>
        <row r="35">
          <cell r="A35" t="str">
            <v xml:space="preserve">Debt-stabilizing primary balance (percent of GDP) </v>
          </cell>
          <cell r="B35" t="str">
            <v>…</v>
          </cell>
          <cell r="C35" t="str">
            <v>…</v>
          </cell>
          <cell r="D35" t="str">
            <v>…</v>
          </cell>
          <cell r="E35" t="str">
            <v>…</v>
          </cell>
        </row>
        <row r="36">
          <cell r="A36" t="str">
            <v>Gross public sector financing requirement (in percent of GDP)</v>
          </cell>
          <cell r="B36">
            <v>20.865759518525536</v>
          </cell>
          <cell r="C36">
            <v>19.043443116006475</v>
          </cell>
          <cell r="D36">
            <v>17.643546331694886</v>
          </cell>
          <cell r="E36">
            <v>18.027599132814743</v>
          </cell>
        </row>
        <row r="37">
          <cell r="A37" t="str">
            <v xml:space="preserve">Public sector gross debt (PSGD, in percent of GDP) </v>
          </cell>
          <cell r="B37">
            <v>49.878650520994469</v>
          </cell>
          <cell r="C37">
            <v>48.736112486384791</v>
          </cell>
          <cell r="D37">
            <v>43.272073548152193</v>
          </cell>
          <cell r="E37">
            <v>42.6048951048951</v>
          </cell>
        </row>
        <row r="38">
          <cell r="A38" t="str">
            <v>o/w  External debt from official creditors (in percent of total PSGD)</v>
          </cell>
          <cell r="B38">
            <v>3.2481681945142005</v>
          </cell>
          <cell r="C38">
            <v>2.8645439528958558</v>
          </cell>
          <cell r="D38">
            <v>3.1435923731612352</v>
          </cell>
          <cell r="E38">
            <v>4.3166072210823874</v>
          </cell>
        </row>
        <row r="39">
          <cell r="A39" t="str">
            <v>External debt from private creditors (in percent of total PSGD)</v>
          </cell>
          <cell r="B39">
            <v>27.098280730805495</v>
          </cell>
          <cell r="C39">
            <v>28.467599278530177</v>
          </cell>
          <cell r="D39">
            <v>28.37375774263916</v>
          </cell>
          <cell r="E39">
            <v>25.575408870195592</v>
          </cell>
        </row>
        <row r="40">
          <cell r="A40" t="str">
            <v>Debt linked to foreign currency (in percent of total PSGD)</v>
          </cell>
          <cell r="B40">
            <v>23.533137585693254</v>
          </cell>
          <cell r="C40">
            <v>19.27088539698407</v>
          </cell>
          <cell r="D40">
            <v>23.677971841888819</v>
          </cell>
          <cell r="E40">
            <v>20.31518064755652</v>
          </cell>
        </row>
        <row r="41">
          <cell r="A41" t="str">
            <v>Debt at variable interest rate or indexed to inflation (in percent of total PSGD)</v>
          </cell>
          <cell r="B41" t="str">
            <v>…</v>
          </cell>
          <cell r="C41" t="str">
            <v>…</v>
          </cell>
          <cell r="D41" t="str">
            <v>…</v>
          </cell>
          <cell r="E41" t="str">
            <v>…</v>
          </cell>
        </row>
        <row r="42">
          <cell r="A42" t="str">
            <v>Public sector net debt (in percent of GDP)</v>
          </cell>
          <cell r="B42" t="str">
            <v>…</v>
          </cell>
          <cell r="C42" t="str">
            <v>…</v>
          </cell>
          <cell r="D42" t="str">
            <v>…</v>
          </cell>
          <cell r="E42">
            <v>29.039377289377292</v>
          </cell>
        </row>
        <row r="45">
          <cell r="A45" t="str">
            <v xml:space="preserve">Financial Sector </v>
          </cell>
        </row>
        <row r="46">
          <cell r="A46" t="str">
            <v>Capital adequacy ratio (in percent)</v>
          </cell>
          <cell r="B46">
            <v>13.75</v>
          </cell>
          <cell r="C46">
            <v>19.75</v>
          </cell>
          <cell r="D46">
            <v>21.3</v>
          </cell>
          <cell r="E46">
            <v>21.6</v>
          </cell>
        </row>
        <row r="47">
          <cell r="A47" t="str">
            <v xml:space="preserve">NPLs in percent of total loans </v>
          </cell>
          <cell r="B47">
            <v>20.11</v>
          </cell>
          <cell r="C47">
            <v>20.53</v>
          </cell>
          <cell r="D47">
            <v>9.2200000000000006</v>
          </cell>
          <cell r="E47">
            <v>6.41</v>
          </cell>
        </row>
        <row r="48">
          <cell r="A48" t="str">
            <v>Provisions in percent of NPLs</v>
          </cell>
          <cell r="B48">
            <v>83.8</v>
          </cell>
          <cell r="C48">
            <v>88.6</v>
          </cell>
          <cell r="D48">
            <v>86.14</v>
          </cell>
          <cell r="E48">
            <v>88.3</v>
          </cell>
        </row>
        <row r="49">
          <cell r="A49" t="str">
            <v>Return on average assets (in percent)</v>
          </cell>
          <cell r="B49">
            <v>0.52</v>
          </cell>
          <cell r="C49">
            <v>0.98</v>
          </cell>
          <cell r="D49">
            <v>1.17</v>
          </cell>
          <cell r="E49">
            <v>1.1499999999999999</v>
          </cell>
        </row>
        <row r="50">
          <cell r="A50" t="str">
            <v xml:space="preserve">FX deposits held by residents (in percent of total deposits) </v>
          </cell>
          <cell r="B50">
            <v>17.433906452209278</v>
          </cell>
          <cell r="C50">
            <v>17.548839539155118</v>
          </cell>
          <cell r="D50">
            <v>17.245838047518991</v>
          </cell>
          <cell r="E50">
            <v>14.151813153042406</v>
          </cell>
        </row>
        <row r="51">
          <cell r="A51" t="str">
            <v>FX deposits held by residents (in percent of gross international reserves)</v>
          </cell>
          <cell r="B51">
            <v>48.810666969492246</v>
          </cell>
          <cell r="C51">
            <v>51.770607264047207</v>
          </cell>
          <cell r="D51">
            <v>28.982669879094573</v>
          </cell>
          <cell r="E51">
            <v>23.028161766610555</v>
          </cell>
        </row>
        <row r="52">
          <cell r="A52" t="str">
            <v>FX loans to residents (in percent of total loans)</v>
          </cell>
          <cell r="B52">
            <v>12.30806726785279</v>
          </cell>
          <cell r="C52">
            <v>15.932102441929718</v>
          </cell>
          <cell r="D52">
            <v>15.928424757993549</v>
          </cell>
          <cell r="E52">
            <v>17.703225806451613</v>
          </cell>
        </row>
        <row r="53">
          <cell r="A53" t="str">
            <v>Net open forex position (sum of on- and off- balance sheet exposure) (in percent of capital)</v>
          </cell>
          <cell r="B53" t="str">
            <v>…</v>
          </cell>
          <cell r="C53" t="str">
            <v>…</v>
          </cell>
          <cell r="D53" t="str">
            <v>…</v>
          </cell>
          <cell r="E53" t="str">
            <v>…</v>
          </cell>
        </row>
        <row r="54">
          <cell r="A54" t="str">
            <v>Ratio of gross notional off-balance sheet exposure to capital</v>
          </cell>
          <cell r="B54" t="str">
            <v>…</v>
          </cell>
          <cell r="C54" t="str">
            <v>…</v>
          </cell>
          <cell r="D54" t="str">
            <v>…</v>
          </cell>
          <cell r="E54" t="str">
            <v>…</v>
          </cell>
        </row>
        <row r="56">
          <cell r="A56" t="str">
            <v>Memo item:</v>
          </cell>
        </row>
        <row r="57">
          <cell r="A57" t="str">
            <v>Nominal GDP in billions of U.S. dollars</v>
          </cell>
          <cell r="B57">
            <v>20.217357897053152</v>
          </cell>
          <cell r="C57">
            <v>20.887244248114019</v>
          </cell>
          <cell r="D57">
            <v>24.237343290661691</v>
          </cell>
          <cell r="E57">
            <v>32.692979392245896</v>
          </cell>
        </row>
        <row r="59">
          <cell r="A59" t="str">
            <v>1/ Staff projection, or actual data for period specified in column G</v>
          </cell>
        </row>
        <row r="60">
          <cell r="A60" t="str">
            <v>2/  General government.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assum"/>
      <sheetName val="table"/>
      <sheetName val="work Q real"/>
      <sheetName val="work Q current"/>
      <sheetName val="Disp inc"/>
      <sheetName val="F1-reerproj"/>
      <sheetName val="Tab ann curr"/>
      <sheetName val="Tab ann cst"/>
      <sheetName val="tab quart"/>
      <sheetName val="ControlSheet"/>
      <sheetName val="CompCht"/>
      <sheetName val="tab Defl"/>
      <sheetName val="auth  inves"/>
      <sheetName val="auth inves 2"/>
      <sheetName val="auth curr"/>
      <sheetName val="auth  const"/>
      <sheetName val="auth disp inc"/>
      <sheetName val="To WEO "/>
      <sheetName val="WEO Q1&amp;2"/>
      <sheetName val="WEO Q3"/>
      <sheetName val="work Q current (2)"/>
      <sheetName val="J - GDPsec-real"/>
      <sheetName val="K-sect, Q-const."/>
      <sheetName val="K1-sect, Q-curr."/>
      <sheetName val="M- GDPsec-nom"/>
      <sheetName val="output for Qdata charts"/>
      <sheetName val="unemployment"/>
      <sheetName val="WEO 3"/>
      <sheetName val="WEO p3"/>
      <sheetName val="WEO p"/>
      <sheetName val="Svkre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2"/>
      <sheetName val="1993"/>
      <sheetName val="1994"/>
      <sheetName val="1995"/>
      <sheetName val="1996"/>
      <sheetName val="1997"/>
      <sheetName val="1998"/>
      <sheetName val="SPRPR1999"/>
      <sheetName val="1999"/>
      <sheetName val="2000"/>
      <sheetName val="2000_OR"/>
      <sheetName val="2001"/>
      <sheetName val="2002"/>
      <sheetName val="2003"/>
      <sheetName val="2004"/>
      <sheetName val="GLOBAL"/>
      <sheetName val="pro2001"/>
      <sheetName val="N"/>
      <sheetName val="O"/>
      <sheetName val="P"/>
      <sheetName val="Q"/>
      <sheetName val="R"/>
      <sheetName val="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K4</v>
          </cell>
          <cell r="B1" t="str">
            <v>SumOfSumOfVlada2001</v>
          </cell>
        </row>
        <row r="2">
          <cell r="A2">
            <v>4000</v>
          </cell>
          <cell r="B2">
            <v>116099625</v>
          </cell>
        </row>
        <row r="3">
          <cell r="A3">
            <v>4001</v>
          </cell>
          <cell r="B3">
            <v>4067599</v>
          </cell>
        </row>
        <row r="4">
          <cell r="A4">
            <v>4002</v>
          </cell>
          <cell r="B4">
            <v>10307895</v>
          </cell>
        </row>
        <row r="5">
          <cell r="A5">
            <v>4003</v>
          </cell>
          <cell r="B5">
            <v>2873977</v>
          </cell>
        </row>
        <row r="6">
          <cell r="A6">
            <v>4004</v>
          </cell>
          <cell r="B6">
            <v>1888601</v>
          </cell>
        </row>
        <row r="7">
          <cell r="A7">
            <v>4005</v>
          </cell>
          <cell r="B7">
            <v>21100</v>
          </cell>
        </row>
        <row r="8">
          <cell r="A8">
            <v>4009</v>
          </cell>
          <cell r="B8">
            <v>1158808</v>
          </cell>
        </row>
        <row r="9">
          <cell r="A9">
            <v>4010</v>
          </cell>
          <cell r="B9">
            <v>13632799</v>
          </cell>
        </row>
        <row r="10">
          <cell r="A10">
            <v>4011</v>
          </cell>
          <cell r="B10">
            <v>8153372</v>
          </cell>
        </row>
        <row r="11">
          <cell r="A11">
            <v>4012</v>
          </cell>
          <cell r="B11">
            <v>71104</v>
          </cell>
        </row>
        <row r="12">
          <cell r="A12">
            <v>4013</v>
          </cell>
          <cell r="B12">
            <v>118403</v>
          </cell>
        </row>
        <row r="13">
          <cell r="A13">
            <v>4020</v>
          </cell>
          <cell r="B13">
            <v>19255336</v>
          </cell>
        </row>
        <row r="14">
          <cell r="A14">
            <v>4021</v>
          </cell>
          <cell r="B14">
            <v>27116246</v>
          </cell>
        </row>
        <row r="15">
          <cell r="A15">
            <v>4022</v>
          </cell>
          <cell r="B15">
            <v>8724342</v>
          </cell>
        </row>
        <row r="16">
          <cell r="A16">
            <v>4023</v>
          </cell>
          <cell r="B16">
            <v>5340942</v>
          </cell>
        </row>
        <row r="17">
          <cell r="A17">
            <v>4024</v>
          </cell>
          <cell r="B17">
            <v>3518915</v>
          </cell>
        </row>
        <row r="18">
          <cell r="A18">
            <v>4025</v>
          </cell>
          <cell r="B18">
            <v>19437363</v>
          </cell>
        </row>
        <row r="19">
          <cell r="A19">
            <v>4026</v>
          </cell>
          <cell r="B19">
            <v>10106960</v>
          </cell>
        </row>
        <row r="20">
          <cell r="A20">
            <v>4027</v>
          </cell>
          <cell r="B20">
            <v>2795690</v>
          </cell>
        </row>
        <row r="21">
          <cell r="A21">
            <v>4028</v>
          </cell>
          <cell r="B21">
            <v>6131232</v>
          </cell>
        </row>
        <row r="22">
          <cell r="A22">
            <v>4029</v>
          </cell>
          <cell r="B22">
            <v>21932134</v>
          </cell>
        </row>
        <row r="23">
          <cell r="A23">
            <v>403</v>
          </cell>
          <cell r="B23">
            <v>0</v>
          </cell>
        </row>
        <row r="24">
          <cell r="A24">
            <v>4031</v>
          </cell>
          <cell r="B24">
            <v>5364906</v>
          </cell>
        </row>
        <row r="25">
          <cell r="A25">
            <v>4033</v>
          </cell>
          <cell r="B25">
            <v>583</v>
          </cell>
        </row>
        <row r="26">
          <cell r="A26">
            <v>4034</v>
          </cell>
          <cell r="B26">
            <v>28754100</v>
          </cell>
        </row>
        <row r="27">
          <cell r="A27">
            <v>404</v>
          </cell>
          <cell r="B27">
            <v>0</v>
          </cell>
        </row>
        <row r="28">
          <cell r="A28">
            <v>4040</v>
          </cell>
          <cell r="B28">
            <v>5433243</v>
          </cell>
        </row>
        <row r="29">
          <cell r="A29">
            <v>4041</v>
          </cell>
          <cell r="B29">
            <v>120554</v>
          </cell>
        </row>
        <row r="30">
          <cell r="A30">
            <v>4042</v>
          </cell>
          <cell r="B30">
            <v>3713823</v>
          </cell>
        </row>
        <row r="31">
          <cell r="A31">
            <v>4043</v>
          </cell>
          <cell r="B31">
            <v>0</v>
          </cell>
        </row>
        <row r="32">
          <cell r="A32">
            <v>4044</v>
          </cell>
          <cell r="B32">
            <v>26595247</v>
          </cell>
        </row>
        <row r="33">
          <cell r="A33">
            <v>4090</v>
          </cell>
          <cell r="B33">
            <v>2500000</v>
          </cell>
        </row>
        <row r="34">
          <cell r="A34">
            <v>4091</v>
          </cell>
          <cell r="B34">
            <v>6000000</v>
          </cell>
        </row>
        <row r="35">
          <cell r="A35">
            <v>4100</v>
          </cell>
          <cell r="B35">
            <v>16736926</v>
          </cell>
        </row>
        <row r="36">
          <cell r="A36">
            <v>4102</v>
          </cell>
          <cell r="B36">
            <v>51535980</v>
          </cell>
        </row>
        <row r="37">
          <cell r="A37">
            <v>4110</v>
          </cell>
          <cell r="B37">
            <v>29622540</v>
          </cell>
        </row>
        <row r="38">
          <cell r="A38">
            <v>4111</v>
          </cell>
          <cell r="B38">
            <v>81639700</v>
          </cell>
        </row>
        <row r="39">
          <cell r="A39">
            <v>4112</v>
          </cell>
          <cell r="B39">
            <v>17784137</v>
          </cell>
        </row>
        <row r="40">
          <cell r="A40">
            <v>4113</v>
          </cell>
          <cell r="B40">
            <v>16262142</v>
          </cell>
        </row>
        <row r="41">
          <cell r="A41">
            <v>4115</v>
          </cell>
          <cell r="B41">
            <v>4369</v>
          </cell>
        </row>
        <row r="42">
          <cell r="A42">
            <v>4117</v>
          </cell>
          <cell r="B42">
            <v>18483877</v>
          </cell>
        </row>
        <row r="43">
          <cell r="A43">
            <v>4119</v>
          </cell>
          <cell r="B43">
            <v>8279744</v>
          </cell>
        </row>
        <row r="44">
          <cell r="A44">
            <v>4120</v>
          </cell>
          <cell r="B44">
            <v>7392858</v>
          </cell>
        </row>
        <row r="45">
          <cell r="A45">
            <v>4130</v>
          </cell>
          <cell r="B45">
            <v>34099788</v>
          </cell>
        </row>
        <row r="46">
          <cell r="A46">
            <v>4131</v>
          </cell>
          <cell r="B46">
            <v>186303423</v>
          </cell>
        </row>
        <row r="47">
          <cell r="A47">
            <v>4132</v>
          </cell>
          <cell r="B47">
            <v>1635373</v>
          </cell>
        </row>
        <row r="48">
          <cell r="A48">
            <v>4133</v>
          </cell>
          <cell r="B48">
            <v>248814249</v>
          </cell>
        </row>
        <row r="49">
          <cell r="A49">
            <v>4134</v>
          </cell>
          <cell r="B49">
            <v>49900</v>
          </cell>
        </row>
        <row r="50">
          <cell r="A50">
            <v>4140</v>
          </cell>
          <cell r="B50">
            <v>82250</v>
          </cell>
        </row>
        <row r="51">
          <cell r="A51">
            <v>4141</v>
          </cell>
          <cell r="B51">
            <v>285726</v>
          </cell>
        </row>
        <row r="52">
          <cell r="A52">
            <v>4142</v>
          </cell>
          <cell r="B52">
            <v>389890</v>
          </cell>
        </row>
        <row r="53">
          <cell r="A53">
            <v>4143</v>
          </cell>
          <cell r="B53">
            <v>1647957</v>
          </cell>
        </row>
        <row r="54">
          <cell r="A54">
            <v>4200</v>
          </cell>
          <cell r="B54">
            <v>2547111</v>
          </cell>
        </row>
        <row r="55">
          <cell r="A55">
            <v>4201</v>
          </cell>
          <cell r="B55">
            <v>1730810</v>
          </cell>
        </row>
        <row r="56">
          <cell r="A56">
            <v>4202</v>
          </cell>
          <cell r="B56">
            <v>14709557</v>
          </cell>
        </row>
        <row r="57">
          <cell r="A57">
            <v>4203</v>
          </cell>
          <cell r="B57">
            <v>61238</v>
          </cell>
        </row>
        <row r="58">
          <cell r="A58">
            <v>4204</v>
          </cell>
          <cell r="B58">
            <v>25913289</v>
          </cell>
        </row>
        <row r="59">
          <cell r="A59">
            <v>4205</v>
          </cell>
          <cell r="B59">
            <v>9132392</v>
          </cell>
        </row>
        <row r="60">
          <cell r="A60">
            <v>4206</v>
          </cell>
          <cell r="B60">
            <v>1904079</v>
          </cell>
        </row>
        <row r="61">
          <cell r="A61">
            <v>4207</v>
          </cell>
          <cell r="B61">
            <v>184826</v>
          </cell>
        </row>
        <row r="62">
          <cell r="A62">
            <v>4208</v>
          </cell>
          <cell r="B62">
            <v>9848430</v>
          </cell>
        </row>
        <row r="63">
          <cell r="A63">
            <v>4209</v>
          </cell>
          <cell r="B63">
            <v>33982</v>
          </cell>
        </row>
        <row r="64">
          <cell r="A64">
            <v>4300</v>
          </cell>
          <cell r="B64">
            <v>9582751</v>
          </cell>
        </row>
        <row r="65">
          <cell r="A65">
            <v>4301</v>
          </cell>
          <cell r="B65">
            <v>143962</v>
          </cell>
        </row>
        <row r="66">
          <cell r="A66">
            <v>4302</v>
          </cell>
          <cell r="B66">
            <v>961164</v>
          </cell>
        </row>
        <row r="67">
          <cell r="A67">
            <v>4303</v>
          </cell>
          <cell r="B67">
            <v>28704744</v>
          </cell>
        </row>
        <row r="68">
          <cell r="A68">
            <v>4305</v>
          </cell>
          <cell r="B68">
            <v>4109747</v>
          </cell>
        </row>
        <row r="69">
          <cell r="A69">
            <v>4306</v>
          </cell>
          <cell r="B69">
            <v>1851400</v>
          </cell>
        </row>
        <row r="70">
          <cell r="A70">
            <v>4307</v>
          </cell>
          <cell r="B70">
            <v>5915246</v>
          </cell>
        </row>
        <row r="71">
          <cell r="A71">
            <v>4308</v>
          </cell>
          <cell r="B71">
            <v>127105</v>
          </cell>
        </row>
        <row r="72">
          <cell r="B72">
            <v>1199747561</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hyperlink" Target="http://www.rozpoctovarada.sk/download2/dp1_2012_final.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9"/>
  <dimension ref="A1:N34"/>
  <sheetViews>
    <sheetView showGridLines="0" tabSelected="1" zoomScaleNormal="100" workbookViewId="0">
      <selection sqref="A1:M1"/>
    </sheetView>
  </sheetViews>
  <sheetFormatPr defaultRowHeight="15" x14ac:dyDescent="0.25"/>
  <cols>
    <col min="1" max="1" width="15.85546875" style="2" customWidth="1"/>
    <col min="2" max="2" width="10.7109375" style="2" customWidth="1"/>
    <col min="3" max="14" width="10.7109375" style="1" customWidth="1"/>
    <col min="15" max="16384" width="9.140625" style="1"/>
  </cols>
  <sheetData>
    <row r="1" spans="1:14" s="6" customFormat="1" ht="12.75" x14ac:dyDescent="0.2">
      <c r="A1" s="188" t="s">
        <v>36</v>
      </c>
      <c r="B1" s="188"/>
      <c r="C1" s="188"/>
      <c r="D1" s="188"/>
      <c r="E1" s="188"/>
      <c r="F1" s="188"/>
      <c r="G1" s="188"/>
      <c r="H1" s="188"/>
      <c r="I1" s="188"/>
      <c r="J1" s="188"/>
      <c r="K1" s="188"/>
      <c r="L1" s="188"/>
      <c r="M1" s="188"/>
    </row>
    <row r="2" spans="1:14" s="6" customFormat="1" ht="12.75" x14ac:dyDescent="0.2">
      <c r="A2" s="25" t="s">
        <v>43</v>
      </c>
      <c r="B2" s="26">
        <v>0</v>
      </c>
      <c r="C2" s="26" t="s">
        <v>40</v>
      </c>
      <c r="D2" s="26" t="s">
        <v>44</v>
      </c>
      <c r="E2" s="26" t="s">
        <v>45</v>
      </c>
      <c r="F2" s="26" t="s">
        <v>46</v>
      </c>
      <c r="G2" s="27" t="s">
        <v>47</v>
      </c>
      <c r="H2" s="27" t="s">
        <v>48</v>
      </c>
      <c r="I2" s="27" t="s">
        <v>49</v>
      </c>
      <c r="J2" s="27" t="s">
        <v>50</v>
      </c>
      <c r="K2" s="27" t="s">
        <v>51</v>
      </c>
      <c r="L2" s="27" t="s">
        <v>52</v>
      </c>
      <c r="M2" s="27" t="s">
        <v>53</v>
      </c>
    </row>
    <row r="3" spans="1:14" s="6" customFormat="1" ht="12.75" x14ac:dyDescent="0.2">
      <c r="A3" s="28" t="s">
        <v>38</v>
      </c>
      <c r="B3" s="29">
        <v>1363</v>
      </c>
      <c r="C3" s="29">
        <v>499</v>
      </c>
      <c r="D3" s="29">
        <v>363</v>
      </c>
      <c r="E3" s="29">
        <v>260</v>
      </c>
      <c r="F3" s="29">
        <v>181</v>
      </c>
      <c r="G3" s="29">
        <v>116</v>
      </c>
      <c r="H3" s="29">
        <v>72</v>
      </c>
      <c r="I3" s="29">
        <v>18</v>
      </c>
      <c r="J3" s="29">
        <v>8</v>
      </c>
      <c r="K3" s="29">
        <v>9</v>
      </c>
      <c r="L3" s="29">
        <v>5</v>
      </c>
      <c r="M3" s="29">
        <v>21</v>
      </c>
    </row>
    <row r="4" spans="1:14" s="6" customFormat="1" ht="12.75" x14ac:dyDescent="0.2">
      <c r="A4" s="28" t="s">
        <v>39</v>
      </c>
      <c r="B4" s="30">
        <f>B3</f>
        <v>1363</v>
      </c>
      <c r="C4" s="30">
        <f>B4+C3</f>
        <v>1862</v>
      </c>
      <c r="D4" s="30">
        <f t="shared" ref="D4:M4" si="0">C4+D3</f>
        <v>2225</v>
      </c>
      <c r="E4" s="30">
        <f t="shared" si="0"/>
        <v>2485</v>
      </c>
      <c r="F4" s="30">
        <f t="shared" si="0"/>
        <v>2666</v>
      </c>
      <c r="G4" s="30">
        <f t="shared" si="0"/>
        <v>2782</v>
      </c>
      <c r="H4" s="30">
        <f t="shared" si="0"/>
        <v>2854</v>
      </c>
      <c r="I4" s="30">
        <f t="shared" si="0"/>
        <v>2872</v>
      </c>
      <c r="J4" s="30">
        <f t="shared" si="0"/>
        <v>2880</v>
      </c>
      <c r="K4" s="30">
        <f t="shared" si="0"/>
        <v>2889</v>
      </c>
      <c r="L4" s="30">
        <f t="shared" si="0"/>
        <v>2894</v>
      </c>
      <c r="M4" s="30">
        <f t="shared" si="0"/>
        <v>2915</v>
      </c>
    </row>
    <row r="5" spans="1:14" s="6" customFormat="1" ht="12.75" x14ac:dyDescent="0.2">
      <c r="A5" s="31"/>
      <c r="B5" s="31"/>
    </row>
    <row r="6" spans="1:14" s="6" customFormat="1" ht="12.75" x14ac:dyDescent="0.2">
      <c r="A6" s="31"/>
      <c r="B6" s="31"/>
      <c r="D6" s="24"/>
      <c r="E6" s="24"/>
      <c r="F6" s="24"/>
      <c r="G6" s="23"/>
      <c r="H6" s="24"/>
      <c r="I6" s="24"/>
      <c r="J6" s="24"/>
      <c r="K6" s="24"/>
      <c r="L6" s="24"/>
      <c r="M6" s="24"/>
    </row>
    <row r="7" spans="1:14" s="6" customFormat="1" ht="12.75" x14ac:dyDescent="0.2">
      <c r="A7" s="188" t="s">
        <v>37</v>
      </c>
      <c r="B7" s="188"/>
      <c r="C7" s="188"/>
      <c r="D7" s="188"/>
      <c r="E7" s="188"/>
      <c r="F7" s="188"/>
      <c r="G7" s="188"/>
      <c r="H7" s="188"/>
      <c r="I7" s="188"/>
      <c r="J7" s="188"/>
      <c r="K7" s="188"/>
      <c r="L7" s="188"/>
      <c r="M7" s="188"/>
    </row>
    <row r="8" spans="1:14" s="6" customFormat="1" ht="12.75" x14ac:dyDescent="0.2">
      <c r="A8" s="25" t="s">
        <v>43</v>
      </c>
      <c r="B8" s="26">
        <v>0</v>
      </c>
      <c r="C8" s="26" t="s">
        <v>40</v>
      </c>
      <c r="D8" s="26" t="s">
        <v>44</v>
      </c>
      <c r="E8" s="26" t="s">
        <v>45</v>
      </c>
      <c r="F8" s="26" t="s">
        <v>46</v>
      </c>
      <c r="G8" s="27" t="s">
        <v>47</v>
      </c>
      <c r="H8" s="27" t="s">
        <v>48</v>
      </c>
      <c r="I8" s="27" t="s">
        <v>49</v>
      </c>
      <c r="J8" s="27" t="s">
        <v>50</v>
      </c>
      <c r="K8" s="27" t="s">
        <v>51</v>
      </c>
      <c r="L8" s="27" t="s">
        <v>52</v>
      </c>
      <c r="M8" s="27" t="s">
        <v>53</v>
      </c>
    </row>
    <row r="9" spans="1:14" s="6" customFormat="1" ht="12.75" x14ac:dyDescent="0.2">
      <c r="A9" s="28" t="s">
        <v>41</v>
      </c>
      <c r="B9" s="29">
        <v>0</v>
      </c>
      <c r="C9" s="29">
        <v>26397352.24000001</v>
      </c>
      <c r="D9" s="29">
        <v>68975074.840000004</v>
      </c>
      <c r="E9" s="29">
        <v>133148916.76999995</v>
      </c>
      <c r="F9" s="29">
        <v>123271818.91</v>
      </c>
      <c r="G9" s="29">
        <v>33705664.710000001</v>
      </c>
      <c r="H9" s="29">
        <v>137725732.72</v>
      </c>
      <c r="I9" s="29">
        <v>2384811.1399999997</v>
      </c>
      <c r="J9" s="29">
        <v>38448066.850000001</v>
      </c>
      <c r="K9" s="29">
        <v>3104892.26</v>
      </c>
      <c r="L9" s="29">
        <v>1647885.82</v>
      </c>
      <c r="M9" s="29">
        <v>13203218.249999998</v>
      </c>
    </row>
    <row r="10" spans="1:14" s="6" customFormat="1" ht="12.75" x14ac:dyDescent="0.2">
      <c r="A10" s="28" t="s">
        <v>42</v>
      </c>
      <c r="B10" s="32">
        <f>B9/SUM($B$9:$M$9)</f>
        <v>0</v>
      </c>
      <c r="C10" s="32">
        <f t="shared" ref="C10:M10" si="1">C9/SUM($B$9:$M$9)</f>
        <v>4.5355228375826187E-2</v>
      </c>
      <c r="D10" s="32">
        <f t="shared" si="1"/>
        <v>0.11851113866137895</v>
      </c>
      <c r="E10" s="32">
        <f t="shared" si="1"/>
        <v>0.22877292666293639</v>
      </c>
      <c r="F10" s="32">
        <f t="shared" si="1"/>
        <v>0.21180235987814122</v>
      </c>
      <c r="G10" s="32">
        <f t="shared" si="1"/>
        <v>5.7912176440354797E-2</v>
      </c>
      <c r="H10" s="32">
        <f t="shared" si="1"/>
        <v>0.23663669007220078</v>
      </c>
      <c r="I10" s="32">
        <f t="shared" si="1"/>
        <v>4.0975190581430208E-3</v>
      </c>
      <c r="J10" s="32">
        <f t="shared" si="1"/>
        <v>6.6060445636224221E-2</v>
      </c>
      <c r="K10" s="32">
        <f t="shared" si="1"/>
        <v>5.3347432823677415E-3</v>
      </c>
      <c r="L10" s="32">
        <f t="shared" si="1"/>
        <v>2.8313535775808395E-3</v>
      </c>
      <c r="M10" s="32">
        <f t="shared" si="1"/>
        <v>2.2685418354845801E-2</v>
      </c>
    </row>
    <row r="11" spans="1:14" s="6" customFormat="1" ht="12.75" x14ac:dyDescent="0.2">
      <c r="A11" s="28" t="s">
        <v>39</v>
      </c>
      <c r="B11" s="32">
        <f>B10</f>
        <v>0</v>
      </c>
      <c r="C11" s="32">
        <f>B11+C10</f>
        <v>4.5355228375826187E-2</v>
      </c>
      <c r="D11" s="32">
        <f t="shared" ref="D11:M11" si="2">C11+D10</f>
        <v>0.16386636703720514</v>
      </c>
      <c r="E11" s="32">
        <f t="shared" si="2"/>
        <v>0.3926392937001415</v>
      </c>
      <c r="F11" s="32">
        <f t="shared" si="2"/>
        <v>0.60444165357828272</v>
      </c>
      <c r="G11" s="32">
        <f t="shared" si="2"/>
        <v>0.66235383001863757</v>
      </c>
      <c r="H11" s="32">
        <f t="shared" si="2"/>
        <v>0.89899052009083835</v>
      </c>
      <c r="I11" s="32">
        <f t="shared" si="2"/>
        <v>0.90308803914898139</v>
      </c>
      <c r="J11" s="32">
        <f t="shared" si="2"/>
        <v>0.96914848478520566</v>
      </c>
      <c r="K11" s="32">
        <f t="shared" si="2"/>
        <v>0.97448322806757337</v>
      </c>
      <c r="L11" s="32">
        <f t="shared" si="2"/>
        <v>0.97731458164515417</v>
      </c>
      <c r="M11" s="32">
        <f t="shared" si="2"/>
        <v>1</v>
      </c>
      <c r="N11" s="33"/>
    </row>
    <row r="13" spans="1:14" x14ac:dyDescent="0.25">
      <c r="J13" s="16"/>
      <c r="K13" s="17"/>
      <c r="L13" s="17"/>
      <c r="M13" s="17"/>
    </row>
    <row r="14" spans="1:14" x14ac:dyDescent="0.25">
      <c r="A14" s="19" t="s">
        <v>36</v>
      </c>
      <c r="H14" s="19" t="s">
        <v>37</v>
      </c>
    </row>
    <row r="29" spans="6:13" ht="5.25" customHeight="1" x14ac:dyDescent="0.25"/>
    <row r="30" spans="6:13" x14ac:dyDescent="0.25">
      <c r="F30" s="18" t="s">
        <v>35</v>
      </c>
      <c r="M30" s="18" t="s">
        <v>35</v>
      </c>
    </row>
    <row r="33" spans="1:13" x14ac:dyDescent="0.25">
      <c r="A33" s="96" t="s">
        <v>16</v>
      </c>
      <c r="B33" s="97">
        <v>0</v>
      </c>
      <c r="C33" s="97">
        <v>10</v>
      </c>
      <c r="D33" s="97">
        <v>20</v>
      </c>
      <c r="E33" s="97">
        <v>30</v>
      </c>
      <c r="F33" s="97">
        <v>40</v>
      </c>
      <c r="G33" s="97">
        <v>50</v>
      </c>
      <c r="H33" s="97">
        <v>60</v>
      </c>
      <c r="I33" s="97">
        <v>70</v>
      </c>
      <c r="J33" s="97">
        <v>80</v>
      </c>
      <c r="K33" s="97">
        <v>90</v>
      </c>
      <c r="L33" s="97">
        <v>100</v>
      </c>
      <c r="M33" s="97" t="s">
        <v>17</v>
      </c>
    </row>
    <row r="34" spans="1:13" x14ac:dyDescent="0.25">
      <c r="A34" s="20"/>
      <c r="B34" s="21"/>
      <c r="C34" s="21"/>
      <c r="D34" s="21"/>
      <c r="E34" s="21"/>
      <c r="F34" s="21"/>
      <c r="G34" s="21"/>
      <c r="H34" s="21"/>
      <c r="I34" s="21"/>
      <c r="J34" s="21"/>
      <c r="K34" s="21"/>
      <c r="L34" s="21"/>
      <c r="M34" s="22"/>
    </row>
  </sheetData>
  <mergeCells count="2">
    <mergeCell ref="A1:M1"/>
    <mergeCell ref="A7:M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0"/>
  <dimension ref="A1:G15"/>
  <sheetViews>
    <sheetView showGridLines="0" zoomScaleNormal="100" workbookViewId="0">
      <selection sqref="A1:G1"/>
    </sheetView>
  </sheetViews>
  <sheetFormatPr defaultRowHeight="15" x14ac:dyDescent="0.25"/>
  <cols>
    <col min="1" max="1" width="18.140625" style="1" bestFit="1" customWidth="1"/>
    <col min="2" max="2" width="15.85546875" style="1" bestFit="1" customWidth="1"/>
    <col min="3" max="3" width="11.42578125" style="1" bestFit="1" customWidth="1"/>
    <col min="4" max="4" width="13.7109375" style="1" bestFit="1" customWidth="1"/>
    <col min="5" max="5" width="18" style="1" bestFit="1" customWidth="1"/>
    <col min="6" max="6" width="15.28515625" style="1" bestFit="1" customWidth="1"/>
    <col min="7" max="7" width="7.28515625" style="1" customWidth="1"/>
    <col min="8" max="16384" width="9.140625" style="1"/>
  </cols>
  <sheetData>
    <row r="1" spans="1:7" x14ac:dyDescent="0.25">
      <c r="A1" s="189" t="s">
        <v>54</v>
      </c>
      <c r="B1" s="189"/>
      <c r="C1" s="189"/>
      <c r="D1" s="189"/>
      <c r="E1" s="189"/>
      <c r="F1" s="189"/>
      <c r="G1" s="189"/>
    </row>
    <row r="2" spans="1:7" x14ac:dyDescent="0.25">
      <c r="A2" s="3" t="s">
        <v>2</v>
      </c>
      <c r="B2" s="3" t="s">
        <v>3</v>
      </c>
      <c r="C2" s="4" t="s">
        <v>4</v>
      </c>
      <c r="D2" s="4" t="s">
        <v>5</v>
      </c>
      <c r="E2" s="5" t="s">
        <v>2</v>
      </c>
      <c r="F2" s="3" t="s">
        <v>3</v>
      </c>
      <c r="G2" s="4" t="s">
        <v>6</v>
      </c>
    </row>
    <row r="3" spans="1:7" x14ac:dyDescent="0.25">
      <c r="A3" s="6" t="s">
        <v>0</v>
      </c>
      <c r="B3" s="6" t="s">
        <v>8</v>
      </c>
      <c r="C3" s="7">
        <v>1238.4266129160194</v>
      </c>
      <c r="D3" s="7">
        <v>58.921330645800971</v>
      </c>
      <c r="E3" s="8" t="s">
        <v>1</v>
      </c>
      <c r="F3" s="6" t="s">
        <v>1</v>
      </c>
      <c r="G3" s="9">
        <v>370.12283120000012</v>
      </c>
    </row>
    <row r="4" spans="1:7" x14ac:dyDescent="0.25">
      <c r="A4" s="6" t="s">
        <v>7</v>
      </c>
      <c r="B4" s="6" t="s">
        <v>10</v>
      </c>
      <c r="C4" s="7">
        <v>522.05648212642063</v>
      </c>
      <c r="D4" s="7">
        <v>23.102824106321034</v>
      </c>
      <c r="E4" s="8" t="s">
        <v>0</v>
      </c>
      <c r="F4" s="6" t="s">
        <v>8</v>
      </c>
      <c r="G4" s="9">
        <v>347.64372270000007</v>
      </c>
    </row>
    <row r="5" spans="1:7" x14ac:dyDescent="0.25">
      <c r="A5" s="6" t="s">
        <v>9</v>
      </c>
      <c r="B5" s="6" t="s">
        <v>13</v>
      </c>
      <c r="C5" s="7">
        <v>448.4703836565883</v>
      </c>
      <c r="D5" s="7">
        <v>19.423519182829416</v>
      </c>
      <c r="E5" s="8" t="s">
        <v>7</v>
      </c>
      <c r="F5" s="6" t="s">
        <v>10</v>
      </c>
      <c r="G5" s="9">
        <v>65.623375500000009</v>
      </c>
    </row>
    <row r="6" spans="1:7" x14ac:dyDescent="0.25">
      <c r="A6" s="6" t="s">
        <v>11</v>
      </c>
      <c r="B6" s="6" t="s">
        <v>18</v>
      </c>
      <c r="C6" s="7">
        <v>270.22778182682043</v>
      </c>
      <c r="D6" s="7">
        <v>10.511389091341023</v>
      </c>
      <c r="E6" s="8" t="s">
        <v>12</v>
      </c>
      <c r="F6" s="6" t="s">
        <v>19</v>
      </c>
      <c r="G6" s="9">
        <v>38.8378905</v>
      </c>
    </row>
    <row r="7" spans="1:7" x14ac:dyDescent="0.25">
      <c r="A7" s="6" t="s">
        <v>14</v>
      </c>
      <c r="B7" s="6" t="s">
        <v>22</v>
      </c>
      <c r="C7" s="7">
        <v>250.68118263447502</v>
      </c>
      <c r="D7" s="7">
        <v>9.5340591317237511</v>
      </c>
      <c r="E7" s="8" t="s">
        <v>15</v>
      </c>
      <c r="F7" s="6" t="s">
        <v>23</v>
      </c>
      <c r="G7" s="9">
        <v>28.873664300000019</v>
      </c>
    </row>
    <row r="8" spans="1:7" x14ac:dyDescent="0.25">
      <c r="A8" s="6" t="s">
        <v>20</v>
      </c>
      <c r="B8" s="6" t="s">
        <v>25</v>
      </c>
      <c r="C8" s="7">
        <v>236.61733154614959</v>
      </c>
      <c r="D8" s="7">
        <v>8.8308665773074804</v>
      </c>
      <c r="E8" s="8" t="s">
        <v>21</v>
      </c>
      <c r="F8" s="6" t="s">
        <v>26</v>
      </c>
      <c r="G8" s="9">
        <v>17.042800100000004</v>
      </c>
    </row>
    <row r="9" spans="1:7" x14ac:dyDescent="0.25">
      <c r="A9" s="11" t="s">
        <v>24</v>
      </c>
      <c r="B9" s="11" t="s">
        <v>28</v>
      </c>
      <c r="C9" s="7">
        <v>231.81884150910278</v>
      </c>
      <c r="D9" s="7">
        <v>8.5909420754551391</v>
      </c>
      <c r="E9" s="8" t="s">
        <v>11</v>
      </c>
      <c r="F9" s="6" t="s">
        <v>18</v>
      </c>
      <c r="G9" s="9">
        <v>16.212134800000005</v>
      </c>
    </row>
    <row r="10" spans="1:7" x14ac:dyDescent="0.25">
      <c r="A10" s="11" t="s">
        <v>27</v>
      </c>
      <c r="B10" s="11" t="s">
        <v>30</v>
      </c>
      <c r="C10" s="7">
        <v>207.03560743049928</v>
      </c>
      <c r="D10" s="7">
        <v>7.3517803715249643</v>
      </c>
      <c r="E10" s="8" t="s">
        <v>20</v>
      </c>
      <c r="F10" s="6" t="s">
        <v>25</v>
      </c>
      <c r="G10" s="9">
        <v>13.4651517</v>
      </c>
    </row>
    <row r="11" spans="1:7" x14ac:dyDescent="0.25">
      <c r="A11" s="11" t="s">
        <v>12</v>
      </c>
      <c r="B11" s="11" t="s">
        <v>19</v>
      </c>
      <c r="C11" s="7">
        <v>199.66275581918552</v>
      </c>
      <c r="D11" s="7">
        <v>6.983137790959276</v>
      </c>
      <c r="E11" s="8" t="s">
        <v>29</v>
      </c>
      <c r="F11" s="6" t="s">
        <v>23</v>
      </c>
      <c r="G11" s="9">
        <v>10.922746100000001</v>
      </c>
    </row>
    <row r="12" spans="1:7" x14ac:dyDescent="0.25">
      <c r="A12" s="12" t="s">
        <v>31</v>
      </c>
      <c r="B12" s="12" t="s">
        <v>28</v>
      </c>
      <c r="C12" s="13">
        <v>195.00436577634875</v>
      </c>
      <c r="D12" s="13">
        <v>6.7502182888174378</v>
      </c>
      <c r="E12" s="14" t="s">
        <v>32</v>
      </c>
      <c r="F12" s="12" t="s">
        <v>33</v>
      </c>
      <c r="G12" s="15">
        <v>10.856576</v>
      </c>
    </row>
    <row r="13" spans="1:7" x14ac:dyDescent="0.25">
      <c r="A13" s="224" t="s">
        <v>34</v>
      </c>
      <c r="B13" s="224"/>
      <c r="C13" s="224"/>
      <c r="D13" s="224"/>
      <c r="E13" s="224"/>
      <c r="F13" s="224"/>
      <c r="G13" s="224"/>
    </row>
    <row r="14" spans="1:7" x14ac:dyDescent="0.25">
      <c r="A14" s="10"/>
      <c r="B14" s="10"/>
    </row>
    <row r="15" spans="1:7" x14ac:dyDescent="0.25">
      <c r="A15" s="34"/>
    </row>
  </sheetData>
  <mergeCells count="2">
    <mergeCell ref="A13:G13"/>
    <mergeCell ref="A1:G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W2927"/>
  <sheetViews>
    <sheetView showGridLines="0" zoomScaleNormal="100" workbookViewId="0">
      <pane xSplit="4" ySplit="2" topLeftCell="E3" activePane="bottomRight" state="frozen"/>
      <selection pane="topRight" activeCell="F1" sqref="F1"/>
      <selection pane="bottomLeft" activeCell="A4" sqref="A4"/>
      <selection pane="bottomRight" sqref="A1:D1"/>
    </sheetView>
  </sheetViews>
  <sheetFormatPr defaultRowHeight="15" customHeight="1" x14ac:dyDescent="0.2"/>
  <cols>
    <col min="1" max="1" width="28.28515625" style="35" bestFit="1" customWidth="1"/>
    <col min="2" max="2" width="20.5703125" style="35" bestFit="1" customWidth="1"/>
    <col min="3" max="3" width="7" style="35" bestFit="1" customWidth="1"/>
    <col min="4" max="4" width="0.7109375" style="35" customWidth="1"/>
    <col min="5" max="5" width="7.140625" style="35" bestFit="1" customWidth="1"/>
    <col min="6" max="6" width="9.140625" style="35" bestFit="1" customWidth="1"/>
    <col min="7" max="7" width="7.5703125" style="35" bestFit="1" customWidth="1"/>
    <col min="8" max="8" width="11.140625" style="35" bestFit="1" customWidth="1"/>
    <col min="9" max="9" width="9.140625" style="35" bestFit="1" customWidth="1"/>
    <col min="10" max="11" width="11.140625" style="35" bestFit="1" customWidth="1"/>
    <col min="12" max="12" width="9.140625" style="35" bestFit="1" customWidth="1"/>
    <col min="13" max="13" width="10.140625" style="35" bestFit="1" customWidth="1"/>
    <col min="14" max="14" width="0.7109375" style="35" customWidth="1"/>
    <col min="15" max="15" width="14.85546875" style="35" bestFit="1" customWidth="1"/>
    <col min="16" max="16" width="14.140625" style="35" bestFit="1" customWidth="1"/>
    <col min="17" max="17" width="0.7109375" style="35" customWidth="1"/>
    <col min="18" max="18" width="10.28515625" style="54" bestFit="1" customWidth="1"/>
    <col min="19" max="19" width="10.140625" style="54" bestFit="1" customWidth="1"/>
    <col min="20" max="20" width="0.7109375" style="35" customWidth="1"/>
    <col min="21" max="21" width="4.5703125" style="35" customWidth="1"/>
    <col min="22" max="22" width="2.7109375" style="35" customWidth="1"/>
    <col min="23" max="16384" width="9.140625" style="35"/>
  </cols>
  <sheetData>
    <row r="1" spans="1:23" s="44" customFormat="1" ht="15" customHeight="1" x14ac:dyDescent="0.2">
      <c r="A1" s="227" t="s">
        <v>2951</v>
      </c>
      <c r="B1" s="227"/>
      <c r="C1" s="227"/>
      <c r="D1" s="227"/>
      <c r="F1" s="45"/>
      <c r="H1" s="46"/>
      <c r="I1" s="47"/>
      <c r="J1" s="47"/>
      <c r="L1" s="45"/>
      <c r="M1" s="45"/>
      <c r="N1" s="45"/>
      <c r="Q1" s="45"/>
      <c r="T1" s="45"/>
      <c r="U1" s="55" t="s">
        <v>73</v>
      </c>
    </row>
    <row r="2" spans="1:23" s="44" customFormat="1" ht="15" customHeight="1" x14ac:dyDescent="0.2">
      <c r="A2" s="48" t="s">
        <v>2884</v>
      </c>
      <c r="B2" s="48" t="s">
        <v>2882</v>
      </c>
      <c r="C2" s="48" t="s">
        <v>75</v>
      </c>
      <c r="D2" s="50"/>
      <c r="E2" s="49" t="s">
        <v>76</v>
      </c>
      <c r="F2" s="49" t="s">
        <v>77</v>
      </c>
      <c r="G2" s="49" t="s">
        <v>78</v>
      </c>
      <c r="H2" s="49" t="s">
        <v>79</v>
      </c>
      <c r="I2" s="49" t="s">
        <v>80</v>
      </c>
      <c r="J2" s="49" t="s">
        <v>81</v>
      </c>
      <c r="K2" s="49" t="s">
        <v>82</v>
      </c>
      <c r="L2" s="49" t="s">
        <v>83</v>
      </c>
      <c r="M2" s="49" t="s">
        <v>84</v>
      </c>
      <c r="N2" s="49"/>
      <c r="O2" s="49" t="s">
        <v>2885</v>
      </c>
      <c r="P2" s="49" t="s">
        <v>2886</v>
      </c>
      <c r="Q2" s="50"/>
      <c r="R2" s="49" t="s">
        <v>2883</v>
      </c>
      <c r="S2" s="49" t="s">
        <v>74</v>
      </c>
      <c r="T2" s="50"/>
      <c r="U2" s="52"/>
    </row>
    <row r="3" spans="1:23" s="44" customFormat="1" ht="15" customHeight="1" x14ac:dyDescent="0.2">
      <c r="A3" s="51" t="s">
        <v>988</v>
      </c>
      <c r="B3" s="51" t="s">
        <v>987</v>
      </c>
      <c r="C3" s="35">
        <v>511226</v>
      </c>
      <c r="D3" s="50"/>
      <c r="E3" s="52">
        <v>0</v>
      </c>
      <c r="F3" s="52">
        <v>0</v>
      </c>
      <c r="G3" s="52">
        <v>0</v>
      </c>
      <c r="H3" s="52">
        <v>25312.13</v>
      </c>
      <c r="I3" s="52">
        <v>0</v>
      </c>
      <c r="J3" s="52">
        <v>25312.13</v>
      </c>
      <c r="K3" s="52">
        <v>57079</v>
      </c>
      <c r="L3" s="52">
        <v>2091.84</v>
      </c>
      <c r="M3" s="52">
        <v>79226.78</v>
      </c>
      <c r="N3" s="50"/>
      <c r="O3" s="124">
        <f t="shared" ref="O3:O66" si="0">IFERROR(ROUND(J3/K3*100,4),$U$1)</f>
        <v>44.345799999999997</v>
      </c>
      <c r="P3" s="124">
        <f t="shared" ref="P3:P66" si="1">IFERROR((L3+M3)/K3*100,$U$1)</f>
        <v>142.46679163965732</v>
      </c>
      <c r="Q3" s="50"/>
      <c r="R3" s="53" t="str">
        <f t="shared" ref="R3:R66" si="2">IF(AND(ISNUMBER(O3),O3&gt;60),(O3-60)*0.05,"")</f>
        <v/>
      </c>
      <c r="S3" s="53" t="str">
        <f t="shared" ref="S3:S66" si="3">IF(AND(ISNUMBER(O3),O3&gt;60),(J3-(K3*0.6))*0.05,"")</f>
        <v/>
      </c>
      <c r="T3" s="50"/>
      <c r="V3" s="98" t="s">
        <v>2887</v>
      </c>
      <c r="W3" s="98" t="s">
        <v>2896</v>
      </c>
    </row>
    <row r="4" spans="1:23" s="44" customFormat="1" ht="15" customHeight="1" x14ac:dyDescent="0.2">
      <c r="A4" s="51" t="s">
        <v>2756</v>
      </c>
      <c r="B4" s="51" t="s">
        <v>1214</v>
      </c>
      <c r="C4" s="35">
        <v>557757</v>
      </c>
      <c r="D4" s="50"/>
      <c r="E4" s="52">
        <v>0</v>
      </c>
      <c r="F4" s="52">
        <v>0</v>
      </c>
      <c r="G4" s="52">
        <v>0</v>
      </c>
      <c r="H4" s="52">
        <v>132700.82999999999</v>
      </c>
      <c r="I4" s="52">
        <v>0</v>
      </c>
      <c r="J4" s="52">
        <v>132700.82999999999</v>
      </c>
      <c r="K4" s="52">
        <v>287946.34999999998</v>
      </c>
      <c r="L4" s="52">
        <v>5907.21</v>
      </c>
      <c r="M4" s="52">
        <v>13225.35</v>
      </c>
      <c r="N4" s="50"/>
      <c r="O4" s="124">
        <f t="shared" si="0"/>
        <v>46.085299999999997</v>
      </c>
      <c r="P4" s="124">
        <f t="shared" si="1"/>
        <v>6.6444877665579032</v>
      </c>
      <c r="Q4" s="50"/>
      <c r="R4" s="53" t="str">
        <f t="shared" si="2"/>
        <v/>
      </c>
      <c r="S4" s="53" t="str">
        <f t="shared" si="3"/>
        <v/>
      </c>
      <c r="T4" s="50"/>
      <c r="V4" s="98" t="s">
        <v>2888</v>
      </c>
      <c r="W4" s="98" t="s">
        <v>2897</v>
      </c>
    </row>
    <row r="5" spans="1:23" s="44" customFormat="1" ht="15" customHeight="1" x14ac:dyDescent="0.2">
      <c r="A5" s="51" t="s">
        <v>29</v>
      </c>
      <c r="B5" s="51" t="s">
        <v>23</v>
      </c>
      <c r="C5" s="35">
        <v>503673</v>
      </c>
      <c r="D5" s="50"/>
      <c r="E5" s="52">
        <v>0</v>
      </c>
      <c r="F5" s="52">
        <v>0</v>
      </c>
      <c r="G5" s="52">
        <v>0</v>
      </c>
      <c r="H5" s="52">
        <v>629306.98</v>
      </c>
      <c r="I5" s="52">
        <v>0</v>
      </c>
      <c r="J5" s="52">
        <v>629306.98</v>
      </c>
      <c r="K5" s="52">
        <v>684753.42999999993</v>
      </c>
      <c r="L5" s="52">
        <v>5508.66</v>
      </c>
      <c r="M5" s="52">
        <v>7692</v>
      </c>
      <c r="N5" s="50"/>
      <c r="O5" s="124">
        <f t="shared" si="0"/>
        <v>91.902699999999996</v>
      </c>
      <c r="P5" s="124">
        <f t="shared" si="1"/>
        <v>1.9277975723319856</v>
      </c>
      <c r="Q5" s="50"/>
      <c r="R5" s="53">
        <f t="shared" si="2"/>
        <v>1.595135</v>
      </c>
      <c r="S5" s="53">
        <f t="shared" si="3"/>
        <v>10922.746100000002</v>
      </c>
      <c r="T5" s="50"/>
      <c r="V5" s="98" t="s">
        <v>2889</v>
      </c>
      <c r="W5" s="98" t="s">
        <v>2898</v>
      </c>
    </row>
    <row r="6" spans="1:23" s="44" customFormat="1" ht="15" customHeight="1" x14ac:dyDescent="0.2">
      <c r="A6" s="51" t="s">
        <v>1580</v>
      </c>
      <c r="B6" s="51" t="s">
        <v>1575</v>
      </c>
      <c r="C6" s="35">
        <v>519014</v>
      </c>
      <c r="D6" s="50"/>
      <c r="E6" s="52">
        <v>0</v>
      </c>
      <c r="F6" s="52">
        <v>0</v>
      </c>
      <c r="G6" s="52">
        <v>0</v>
      </c>
      <c r="H6" s="52">
        <v>0.16</v>
      </c>
      <c r="I6" s="52">
        <v>0</v>
      </c>
      <c r="J6" s="52">
        <v>0.16</v>
      </c>
      <c r="K6" s="52">
        <v>128342.67</v>
      </c>
      <c r="L6" s="52">
        <v>80.58</v>
      </c>
      <c r="M6" s="52">
        <v>3300</v>
      </c>
      <c r="N6" s="50"/>
      <c r="O6" s="124">
        <f t="shared" si="0"/>
        <v>1E-4</v>
      </c>
      <c r="P6" s="124">
        <f t="shared" si="1"/>
        <v>2.6340265478347926</v>
      </c>
      <c r="Q6" s="50"/>
      <c r="R6" s="53" t="str">
        <f t="shared" si="2"/>
        <v/>
      </c>
      <c r="S6" s="53" t="str">
        <f t="shared" si="3"/>
        <v/>
      </c>
      <c r="T6" s="50"/>
      <c r="V6" s="98" t="s">
        <v>2890</v>
      </c>
      <c r="W6" s="98" t="s">
        <v>2899</v>
      </c>
    </row>
    <row r="7" spans="1:23" s="44" customFormat="1" ht="15" customHeight="1" x14ac:dyDescent="0.2">
      <c r="A7" s="51" t="s">
        <v>1580</v>
      </c>
      <c r="B7" s="51" t="s">
        <v>1961</v>
      </c>
      <c r="C7" s="35">
        <v>523399</v>
      </c>
      <c r="D7" s="50"/>
      <c r="E7" s="52">
        <v>0</v>
      </c>
      <c r="F7" s="52">
        <v>0</v>
      </c>
      <c r="G7" s="52">
        <v>0</v>
      </c>
      <c r="H7" s="52">
        <v>10028.08</v>
      </c>
      <c r="I7" s="52">
        <v>0</v>
      </c>
      <c r="J7" s="52">
        <v>10028.08</v>
      </c>
      <c r="K7" s="52">
        <v>44344.46</v>
      </c>
      <c r="L7" s="52">
        <v>452.77</v>
      </c>
      <c r="M7" s="52">
        <v>1571.92</v>
      </c>
      <c r="N7" s="50"/>
      <c r="O7" s="124">
        <f t="shared" si="0"/>
        <v>22.614100000000001</v>
      </c>
      <c r="P7" s="124">
        <f t="shared" si="1"/>
        <v>4.5658240059750419</v>
      </c>
      <c r="Q7" s="50"/>
      <c r="R7" s="53" t="str">
        <f t="shared" si="2"/>
        <v/>
      </c>
      <c r="S7" s="53" t="str">
        <f t="shared" si="3"/>
        <v/>
      </c>
      <c r="T7" s="50"/>
      <c r="V7" s="98" t="s">
        <v>2891</v>
      </c>
      <c r="W7" s="98" t="s">
        <v>2902</v>
      </c>
    </row>
    <row r="8" spans="1:23" ht="15" customHeight="1" x14ac:dyDescent="0.2">
      <c r="A8" s="51" t="s">
        <v>1057</v>
      </c>
      <c r="B8" s="51" t="s">
        <v>1056</v>
      </c>
      <c r="C8" s="35">
        <v>512044</v>
      </c>
      <c r="D8" s="50"/>
      <c r="E8" s="52">
        <v>0</v>
      </c>
      <c r="F8" s="52">
        <v>0</v>
      </c>
      <c r="G8" s="52">
        <v>0</v>
      </c>
      <c r="H8" s="52">
        <v>0</v>
      </c>
      <c r="I8" s="52">
        <v>0</v>
      </c>
      <c r="J8" s="52">
        <v>0</v>
      </c>
      <c r="K8" s="52">
        <v>34568.14</v>
      </c>
      <c r="L8" s="52">
        <v>0</v>
      </c>
      <c r="M8" s="52">
        <v>0</v>
      </c>
      <c r="N8" s="50"/>
      <c r="O8" s="124">
        <f t="shared" si="0"/>
        <v>0</v>
      </c>
      <c r="P8" s="124">
        <f t="shared" si="1"/>
        <v>0</v>
      </c>
      <c r="Q8" s="50"/>
      <c r="R8" s="53" t="str">
        <f t="shared" si="2"/>
        <v/>
      </c>
      <c r="S8" s="53" t="str">
        <f t="shared" si="3"/>
        <v/>
      </c>
      <c r="T8" s="50"/>
      <c r="V8" s="99" t="s">
        <v>2892</v>
      </c>
      <c r="W8" s="99" t="s">
        <v>56</v>
      </c>
    </row>
    <row r="9" spans="1:23" ht="15" customHeight="1" x14ac:dyDescent="0.2">
      <c r="A9" s="51" t="s">
        <v>2021</v>
      </c>
      <c r="B9" s="51" t="s">
        <v>1537</v>
      </c>
      <c r="C9" s="35">
        <v>524158</v>
      </c>
      <c r="D9" s="50"/>
      <c r="E9" s="52">
        <v>0</v>
      </c>
      <c r="F9" s="52">
        <v>0</v>
      </c>
      <c r="G9" s="52">
        <v>0</v>
      </c>
      <c r="H9" s="52">
        <v>0</v>
      </c>
      <c r="I9" s="52">
        <v>0</v>
      </c>
      <c r="J9" s="52">
        <v>0</v>
      </c>
      <c r="K9" s="52">
        <v>295702.19</v>
      </c>
      <c r="L9" s="52">
        <v>0</v>
      </c>
      <c r="M9" s="52">
        <v>0</v>
      </c>
      <c r="N9" s="50"/>
      <c r="O9" s="124">
        <f t="shared" si="0"/>
        <v>0</v>
      </c>
      <c r="P9" s="124">
        <f t="shared" si="1"/>
        <v>0</v>
      </c>
      <c r="Q9" s="50"/>
      <c r="R9" s="53" t="str">
        <f t="shared" si="2"/>
        <v/>
      </c>
      <c r="S9" s="53" t="str">
        <f t="shared" si="3"/>
        <v/>
      </c>
      <c r="T9" s="50"/>
      <c r="V9" s="99" t="s">
        <v>2893</v>
      </c>
      <c r="W9" s="99" t="s">
        <v>3070</v>
      </c>
    </row>
    <row r="10" spans="1:23" ht="15" customHeight="1" x14ac:dyDescent="0.2">
      <c r="A10" s="51" t="s">
        <v>570</v>
      </c>
      <c r="B10" s="51" t="s">
        <v>569</v>
      </c>
      <c r="C10" s="35">
        <v>505838</v>
      </c>
      <c r="D10" s="50"/>
      <c r="E10" s="52">
        <v>0</v>
      </c>
      <c r="F10" s="52">
        <v>0</v>
      </c>
      <c r="G10" s="52">
        <v>0</v>
      </c>
      <c r="H10" s="52">
        <v>46200</v>
      </c>
      <c r="I10" s="52">
        <v>0</v>
      </c>
      <c r="J10" s="52">
        <v>46200</v>
      </c>
      <c r="K10" s="52">
        <v>283090.67</v>
      </c>
      <c r="L10" s="52">
        <v>1824.33</v>
      </c>
      <c r="M10" s="52">
        <v>28800</v>
      </c>
      <c r="N10" s="50"/>
      <c r="O10" s="124">
        <f t="shared" si="0"/>
        <v>16.319900000000001</v>
      </c>
      <c r="P10" s="124">
        <f t="shared" si="1"/>
        <v>10.817852103709388</v>
      </c>
      <c r="Q10" s="50"/>
      <c r="R10" s="53" t="str">
        <f t="shared" si="2"/>
        <v/>
      </c>
      <c r="S10" s="53" t="str">
        <f t="shared" si="3"/>
        <v/>
      </c>
      <c r="T10" s="50"/>
      <c r="V10" s="99" t="s">
        <v>2894</v>
      </c>
      <c r="W10" s="99" t="s">
        <v>2900</v>
      </c>
    </row>
    <row r="11" spans="1:23" ht="15" customHeight="1" x14ac:dyDescent="0.2">
      <c r="A11" s="51" t="s">
        <v>1674</v>
      </c>
      <c r="B11" s="51" t="s">
        <v>1547</v>
      </c>
      <c r="C11" s="35">
        <v>520012</v>
      </c>
      <c r="D11" s="50"/>
      <c r="E11" s="52">
        <v>0</v>
      </c>
      <c r="F11" s="52">
        <v>0</v>
      </c>
      <c r="G11" s="52">
        <v>0</v>
      </c>
      <c r="H11" s="52">
        <v>4979.1400000000003</v>
      </c>
      <c r="I11" s="52">
        <v>0</v>
      </c>
      <c r="J11" s="52">
        <v>4979.1400000000003</v>
      </c>
      <c r="K11" s="52">
        <v>53659.44</v>
      </c>
      <c r="L11" s="52">
        <v>198.41</v>
      </c>
      <c r="M11" s="52">
        <v>6638.76</v>
      </c>
      <c r="N11" s="50"/>
      <c r="O11" s="124">
        <f t="shared" si="0"/>
        <v>9.2791999999999994</v>
      </c>
      <c r="P11" s="124">
        <f t="shared" si="1"/>
        <v>12.741784111052967</v>
      </c>
      <c r="Q11" s="50"/>
      <c r="R11" s="53" t="str">
        <f t="shared" si="2"/>
        <v/>
      </c>
      <c r="S11" s="53" t="str">
        <f t="shared" si="3"/>
        <v/>
      </c>
      <c r="T11" s="50"/>
      <c r="V11" s="99" t="s">
        <v>2895</v>
      </c>
      <c r="W11" s="99" t="s">
        <v>2901</v>
      </c>
    </row>
    <row r="12" spans="1:23" ht="15" customHeight="1" x14ac:dyDescent="0.2">
      <c r="A12" s="51" t="s">
        <v>86</v>
      </c>
      <c r="B12" s="51" t="s">
        <v>85</v>
      </c>
      <c r="C12" s="44">
        <v>500020</v>
      </c>
      <c r="D12" s="50"/>
      <c r="E12" s="52">
        <v>0</v>
      </c>
      <c r="F12" s="52">
        <v>0</v>
      </c>
      <c r="G12" s="52">
        <v>0</v>
      </c>
      <c r="H12" s="52">
        <v>91543.52</v>
      </c>
      <c r="I12" s="52">
        <v>0</v>
      </c>
      <c r="J12" s="52">
        <v>91543.52</v>
      </c>
      <c r="K12" s="52">
        <v>839463.89</v>
      </c>
      <c r="L12" s="52">
        <v>14603.8</v>
      </c>
      <c r="M12" s="52">
        <v>72014.63</v>
      </c>
      <c r="N12" s="50"/>
      <c r="O12" s="124">
        <f t="shared" si="0"/>
        <v>10.904999999999999</v>
      </c>
      <c r="P12" s="124">
        <f t="shared" si="1"/>
        <v>10.31830326853011</v>
      </c>
      <c r="Q12" s="50"/>
      <c r="R12" s="53" t="str">
        <f t="shared" si="2"/>
        <v/>
      </c>
      <c r="S12" s="53" t="str">
        <f t="shared" si="3"/>
        <v/>
      </c>
      <c r="T12" s="50"/>
    </row>
    <row r="13" spans="1:23" ht="15" customHeight="1" x14ac:dyDescent="0.2">
      <c r="A13" s="51" t="s">
        <v>335</v>
      </c>
      <c r="B13" s="51" t="s">
        <v>334</v>
      </c>
      <c r="C13" s="35">
        <v>503029</v>
      </c>
      <c r="D13" s="50"/>
      <c r="E13" s="52">
        <v>0</v>
      </c>
      <c r="F13" s="52">
        <v>0</v>
      </c>
      <c r="G13" s="52">
        <v>0</v>
      </c>
      <c r="H13" s="52">
        <v>90542.92</v>
      </c>
      <c r="I13" s="52">
        <v>0</v>
      </c>
      <c r="J13" s="52">
        <v>90542.92</v>
      </c>
      <c r="K13" s="52">
        <v>428546.76</v>
      </c>
      <c r="L13" s="52">
        <v>22051.55</v>
      </c>
      <c r="M13" s="52">
        <v>53404.06</v>
      </c>
      <c r="N13" s="50"/>
      <c r="O13" s="124">
        <f t="shared" si="0"/>
        <v>21.1279</v>
      </c>
      <c r="P13" s="124">
        <f t="shared" si="1"/>
        <v>17.607322477481805</v>
      </c>
      <c r="Q13" s="50"/>
      <c r="R13" s="53" t="str">
        <f t="shared" si="2"/>
        <v/>
      </c>
      <c r="S13" s="53" t="str">
        <f t="shared" si="3"/>
        <v/>
      </c>
      <c r="T13" s="50"/>
    </row>
    <row r="14" spans="1:23" ht="15" customHeight="1" x14ac:dyDescent="0.2">
      <c r="A14" s="51" t="s">
        <v>1581</v>
      </c>
      <c r="B14" s="51" t="s">
        <v>1575</v>
      </c>
      <c r="C14" s="35">
        <v>519022</v>
      </c>
      <c r="D14" s="50"/>
      <c r="E14" s="52">
        <v>0</v>
      </c>
      <c r="F14" s="52">
        <v>0</v>
      </c>
      <c r="G14" s="52">
        <v>0</v>
      </c>
      <c r="H14" s="52">
        <v>11091.43</v>
      </c>
      <c r="I14" s="52">
        <v>0</v>
      </c>
      <c r="J14" s="52">
        <v>11091.43</v>
      </c>
      <c r="K14" s="52">
        <v>65812.210000000006</v>
      </c>
      <c r="L14" s="52">
        <v>395.31</v>
      </c>
      <c r="M14" s="52">
        <v>2400</v>
      </c>
      <c r="N14" s="50"/>
      <c r="O14" s="124">
        <f t="shared" si="0"/>
        <v>16.853100000000001</v>
      </c>
      <c r="P14" s="124">
        <f t="shared" si="1"/>
        <v>4.2474033313878987</v>
      </c>
      <c r="Q14" s="50"/>
      <c r="R14" s="53" t="str">
        <f t="shared" si="2"/>
        <v/>
      </c>
      <c r="S14" s="53" t="str">
        <f t="shared" si="3"/>
        <v/>
      </c>
      <c r="T14" s="50"/>
    </row>
    <row r="15" spans="1:23" ht="15" customHeight="1" x14ac:dyDescent="0.2">
      <c r="A15" s="51" t="s">
        <v>2686</v>
      </c>
      <c r="B15" s="51" t="s">
        <v>508</v>
      </c>
      <c r="C15" s="35">
        <v>556220</v>
      </c>
      <c r="D15" s="50"/>
      <c r="E15" s="52">
        <v>0</v>
      </c>
      <c r="F15" s="52">
        <v>0</v>
      </c>
      <c r="G15" s="52">
        <v>0</v>
      </c>
      <c r="H15" s="52">
        <v>0</v>
      </c>
      <c r="I15" s="52">
        <v>0</v>
      </c>
      <c r="J15" s="52">
        <v>0</v>
      </c>
      <c r="K15" s="52">
        <v>43833.98</v>
      </c>
      <c r="L15" s="52">
        <v>4178.3500000000004</v>
      </c>
      <c r="M15" s="52">
        <v>6023.75</v>
      </c>
      <c r="N15" s="50"/>
      <c r="O15" s="124">
        <f t="shared" si="0"/>
        <v>0</v>
      </c>
      <c r="P15" s="124">
        <f t="shared" si="1"/>
        <v>23.27440948779919</v>
      </c>
      <c r="Q15" s="50"/>
      <c r="R15" s="53" t="str">
        <f t="shared" si="2"/>
        <v/>
      </c>
      <c r="S15" s="53" t="str">
        <f t="shared" si="3"/>
        <v/>
      </c>
      <c r="T15" s="50"/>
    </row>
    <row r="16" spans="1:23" ht="15" customHeight="1" x14ac:dyDescent="0.2">
      <c r="A16" s="51" t="s">
        <v>2140</v>
      </c>
      <c r="B16" s="51" t="s">
        <v>1221</v>
      </c>
      <c r="C16" s="35">
        <v>525537</v>
      </c>
      <c r="D16" s="50"/>
      <c r="E16" s="52">
        <v>0</v>
      </c>
      <c r="F16" s="52">
        <v>0</v>
      </c>
      <c r="G16" s="52">
        <v>0</v>
      </c>
      <c r="H16" s="52">
        <v>0</v>
      </c>
      <c r="I16" s="52">
        <v>0</v>
      </c>
      <c r="J16" s="52">
        <v>0</v>
      </c>
      <c r="K16" s="52">
        <v>32164.28</v>
      </c>
      <c r="L16" s="52">
        <v>0</v>
      </c>
      <c r="M16" s="52">
        <v>0</v>
      </c>
      <c r="N16" s="50"/>
      <c r="O16" s="124">
        <f t="shared" si="0"/>
        <v>0</v>
      </c>
      <c r="P16" s="124">
        <f t="shared" si="1"/>
        <v>0</v>
      </c>
      <c r="Q16" s="50"/>
      <c r="R16" s="53" t="str">
        <f t="shared" si="2"/>
        <v/>
      </c>
      <c r="S16" s="53" t="str">
        <f t="shared" si="3"/>
        <v/>
      </c>
      <c r="T16" s="50"/>
    </row>
    <row r="17" spans="1:20" ht="15" customHeight="1" x14ac:dyDescent="0.2">
      <c r="A17" s="51" t="s">
        <v>2212</v>
      </c>
      <c r="B17" s="51" t="s">
        <v>2211</v>
      </c>
      <c r="C17" s="35">
        <v>526363</v>
      </c>
      <c r="D17" s="50"/>
      <c r="E17" s="52">
        <v>0</v>
      </c>
      <c r="F17" s="52">
        <v>0</v>
      </c>
      <c r="G17" s="52">
        <v>0</v>
      </c>
      <c r="H17" s="52">
        <v>48810.400000000001</v>
      </c>
      <c r="I17" s="52">
        <v>19428.439999999999</v>
      </c>
      <c r="J17" s="52">
        <v>29381.960000000003</v>
      </c>
      <c r="K17" s="52">
        <v>176709.78</v>
      </c>
      <c r="L17" s="52">
        <v>1908.15</v>
      </c>
      <c r="M17" s="52">
        <v>6000</v>
      </c>
      <c r="N17" s="50"/>
      <c r="O17" s="124">
        <f t="shared" si="0"/>
        <v>16.627199999999998</v>
      </c>
      <c r="P17" s="124">
        <f t="shared" si="1"/>
        <v>4.4752191983941128</v>
      </c>
      <c r="Q17" s="50"/>
      <c r="R17" s="53" t="str">
        <f t="shared" si="2"/>
        <v/>
      </c>
      <c r="S17" s="53" t="str">
        <f t="shared" si="3"/>
        <v/>
      </c>
      <c r="T17" s="50"/>
    </row>
    <row r="18" spans="1:20" ht="15" customHeight="1" x14ac:dyDescent="0.2">
      <c r="A18" s="51" t="s">
        <v>87</v>
      </c>
      <c r="B18" s="51" t="s">
        <v>85</v>
      </c>
      <c r="C18" s="44">
        <v>500046</v>
      </c>
      <c r="D18" s="50"/>
      <c r="E18" s="52">
        <v>0</v>
      </c>
      <c r="F18" s="52">
        <v>0</v>
      </c>
      <c r="G18" s="52">
        <v>0</v>
      </c>
      <c r="H18" s="52">
        <v>20774.150000000001</v>
      </c>
      <c r="I18" s="52">
        <v>0</v>
      </c>
      <c r="J18" s="52">
        <v>20774.150000000001</v>
      </c>
      <c r="K18" s="52">
        <v>602833.89</v>
      </c>
      <c r="L18" s="52">
        <v>1056.77</v>
      </c>
      <c r="M18" s="52">
        <v>26998.27</v>
      </c>
      <c r="N18" s="50"/>
      <c r="O18" s="124">
        <f t="shared" si="0"/>
        <v>3.4460999999999999</v>
      </c>
      <c r="P18" s="124">
        <f t="shared" si="1"/>
        <v>4.6538591252724695</v>
      </c>
      <c r="Q18" s="50"/>
      <c r="R18" s="53" t="str">
        <f t="shared" si="2"/>
        <v/>
      </c>
      <c r="S18" s="53" t="str">
        <f t="shared" si="3"/>
        <v/>
      </c>
      <c r="T18" s="50"/>
    </row>
    <row r="19" spans="1:20" ht="15" customHeight="1" x14ac:dyDescent="0.2">
      <c r="A19" s="51" t="s">
        <v>2613</v>
      </c>
      <c r="B19" s="51" t="s">
        <v>2434</v>
      </c>
      <c r="C19" s="35">
        <v>544060</v>
      </c>
      <c r="D19" s="50"/>
      <c r="E19" s="52">
        <v>0</v>
      </c>
      <c r="F19" s="52">
        <v>0</v>
      </c>
      <c r="G19" s="52">
        <v>0</v>
      </c>
      <c r="H19" s="52">
        <v>86477.43</v>
      </c>
      <c r="I19" s="52">
        <v>32636.560000000001</v>
      </c>
      <c r="J19" s="52">
        <v>53840.869999999995</v>
      </c>
      <c r="K19" s="52">
        <v>83183.350000000006</v>
      </c>
      <c r="L19" s="52">
        <v>1842.16</v>
      </c>
      <c r="M19" s="52">
        <v>164917.04</v>
      </c>
      <c r="N19" s="50"/>
      <c r="O19" s="124">
        <f t="shared" si="0"/>
        <v>64.725499999999997</v>
      </c>
      <c r="P19" s="124">
        <f t="shared" si="1"/>
        <v>200.47184923425178</v>
      </c>
      <c r="Q19" s="50"/>
      <c r="R19" s="53">
        <f t="shared" si="2"/>
        <v>0.23627499999999985</v>
      </c>
      <c r="S19" s="53">
        <f t="shared" si="3"/>
        <v>196.54299999999967</v>
      </c>
      <c r="T19" s="50"/>
    </row>
    <row r="20" spans="1:20" ht="15" customHeight="1" x14ac:dyDescent="0.2">
      <c r="A20" s="51" t="s">
        <v>860</v>
      </c>
      <c r="B20" s="51" t="s">
        <v>859</v>
      </c>
      <c r="C20" s="35">
        <v>509558</v>
      </c>
      <c r="D20" s="50"/>
      <c r="E20" s="52">
        <v>0</v>
      </c>
      <c r="F20" s="52">
        <v>0</v>
      </c>
      <c r="G20" s="52">
        <v>0</v>
      </c>
      <c r="H20" s="52">
        <v>0</v>
      </c>
      <c r="I20" s="52">
        <v>0</v>
      </c>
      <c r="J20" s="52">
        <v>0</v>
      </c>
      <c r="K20" s="52">
        <v>740861.12</v>
      </c>
      <c r="L20" s="52">
        <v>0</v>
      </c>
      <c r="M20" s="52">
        <v>0</v>
      </c>
      <c r="N20" s="50"/>
      <c r="O20" s="124">
        <f t="shared" si="0"/>
        <v>0</v>
      </c>
      <c r="P20" s="124">
        <f t="shared" si="1"/>
        <v>0</v>
      </c>
      <c r="Q20" s="50"/>
      <c r="R20" s="53" t="str">
        <f t="shared" si="2"/>
        <v/>
      </c>
      <c r="S20" s="53" t="str">
        <f t="shared" si="3"/>
        <v/>
      </c>
      <c r="T20" s="50"/>
    </row>
    <row r="21" spans="1:20" ht="15" customHeight="1" x14ac:dyDescent="0.2">
      <c r="A21" s="51" t="s">
        <v>1505</v>
      </c>
      <c r="B21" s="51" t="s">
        <v>1504</v>
      </c>
      <c r="C21" s="35">
        <v>518166</v>
      </c>
      <c r="D21" s="50"/>
      <c r="E21" s="52">
        <v>0</v>
      </c>
      <c r="F21" s="52">
        <v>0</v>
      </c>
      <c r="G21" s="52">
        <v>0</v>
      </c>
      <c r="H21" s="52">
        <v>30297</v>
      </c>
      <c r="I21" s="52">
        <v>0</v>
      </c>
      <c r="J21" s="52">
        <v>30297</v>
      </c>
      <c r="K21" s="52">
        <v>393349.33</v>
      </c>
      <c r="L21" s="52">
        <v>8307.8700000000008</v>
      </c>
      <c r="M21" s="52">
        <v>42650.51</v>
      </c>
      <c r="N21" s="50"/>
      <c r="O21" s="124">
        <f t="shared" si="0"/>
        <v>7.7023000000000001</v>
      </c>
      <c r="P21" s="124">
        <f t="shared" si="1"/>
        <v>12.954993465986075</v>
      </c>
      <c r="Q21" s="50"/>
      <c r="R21" s="53" t="str">
        <f t="shared" si="2"/>
        <v/>
      </c>
      <c r="S21" s="53" t="str">
        <f t="shared" si="3"/>
        <v/>
      </c>
      <c r="T21" s="50"/>
    </row>
    <row r="22" spans="1:20" ht="15" customHeight="1" x14ac:dyDescent="0.2">
      <c r="A22" s="51" t="s">
        <v>2833</v>
      </c>
      <c r="B22" s="51" t="s">
        <v>85</v>
      </c>
      <c r="C22" s="35">
        <v>581623</v>
      </c>
      <c r="D22" s="50"/>
      <c r="E22" s="52">
        <v>0</v>
      </c>
      <c r="F22" s="52">
        <v>0</v>
      </c>
      <c r="G22" s="52">
        <v>0</v>
      </c>
      <c r="H22" s="52">
        <v>0</v>
      </c>
      <c r="I22" s="52">
        <v>0</v>
      </c>
      <c r="J22" s="52">
        <v>0</v>
      </c>
      <c r="K22" s="52">
        <v>219058.6</v>
      </c>
      <c r="L22" s="52">
        <v>3173.91</v>
      </c>
      <c r="M22" s="52">
        <v>11020.47</v>
      </c>
      <c r="N22" s="50"/>
      <c r="O22" s="124">
        <f t="shared" si="0"/>
        <v>0</v>
      </c>
      <c r="P22" s="124">
        <f t="shared" si="1"/>
        <v>6.479718212387005</v>
      </c>
      <c r="Q22" s="50"/>
      <c r="R22" s="53" t="str">
        <f t="shared" si="2"/>
        <v/>
      </c>
      <c r="S22" s="53" t="str">
        <f t="shared" si="3"/>
        <v/>
      </c>
      <c r="T22" s="50"/>
    </row>
    <row r="23" spans="1:20" ht="15" customHeight="1" x14ac:dyDescent="0.2">
      <c r="A23" s="51" t="s">
        <v>1215</v>
      </c>
      <c r="B23" s="51" t="s">
        <v>1214</v>
      </c>
      <c r="C23" s="35">
        <v>514489</v>
      </c>
      <c r="D23" s="50"/>
      <c r="E23" s="52">
        <v>0</v>
      </c>
      <c r="F23" s="52">
        <v>0</v>
      </c>
      <c r="G23" s="52">
        <v>0</v>
      </c>
      <c r="H23" s="52">
        <v>0</v>
      </c>
      <c r="I23" s="52">
        <v>0</v>
      </c>
      <c r="J23" s="52">
        <v>0</v>
      </c>
      <c r="K23" s="52">
        <v>37652.76</v>
      </c>
      <c r="L23" s="52">
        <v>0</v>
      </c>
      <c r="M23" s="52">
        <v>0</v>
      </c>
      <c r="N23" s="50"/>
      <c r="O23" s="124">
        <f t="shared" si="0"/>
        <v>0</v>
      </c>
      <c r="P23" s="124">
        <f t="shared" si="1"/>
        <v>0</v>
      </c>
      <c r="Q23" s="50"/>
      <c r="R23" s="53" t="str">
        <f t="shared" si="2"/>
        <v/>
      </c>
      <c r="S23" s="53" t="str">
        <f t="shared" si="3"/>
        <v/>
      </c>
      <c r="T23" s="50"/>
    </row>
    <row r="24" spans="1:20" ht="15" customHeight="1" x14ac:dyDescent="0.2">
      <c r="A24" s="51" t="s">
        <v>761</v>
      </c>
      <c r="B24" s="51" t="s">
        <v>760</v>
      </c>
      <c r="C24" s="35">
        <v>508446</v>
      </c>
      <c r="D24" s="50"/>
      <c r="E24" s="52">
        <v>0</v>
      </c>
      <c r="F24" s="52">
        <v>0</v>
      </c>
      <c r="G24" s="52">
        <v>0</v>
      </c>
      <c r="H24" s="52">
        <v>0</v>
      </c>
      <c r="I24" s="52">
        <v>0</v>
      </c>
      <c r="J24" s="52">
        <v>0</v>
      </c>
      <c r="K24" s="52">
        <v>421595.36</v>
      </c>
      <c r="L24" s="52">
        <v>0</v>
      </c>
      <c r="M24" s="52">
        <v>0</v>
      </c>
      <c r="N24" s="50"/>
      <c r="O24" s="124">
        <f t="shared" si="0"/>
        <v>0</v>
      </c>
      <c r="P24" s="124">
        <f t="shared" si="1"/>
        <v>0</v>
      </c>
      <c r="Q24" s="50"/>
      <c r="R24" s="53" t="str">
        <f t="shared" si="2"/>
        <v/>
      </c>
      <c r="S24" s="53" t="str">
        <f t="shared" si="3"/>
        <v/>
      </c>
      <c r="T24" s="50"/>
    </row>
    <row r="25" spans="1:20" ht="15" customHeight="1" x14ac:dyDescent="0.2">
      <c r="A25" s="51" t="s">
        <v>1506</v>
      </c>
      <c r="B25" s="51" t="s">
        <v>1504</v>
      </c>
      <c r="C25" s="35">
        <v>518174</v>
      </c>
      <c r="D25" s="50"/>
      <c r="E25" s="52">
        <v>0</v>
      </c>
      <c r="F25" s="52">
        <v>0</v>
      </c>
      <c r="G25" s="52">
        <v>0</v>
      </c>
      <c r="H25" s="52">
        <v>0</v>
      </c>
      <c r="I25" s="52">
        <v>0</v>
      </c>
      <c r="J25" s="52">
        <v>0</v>
      </c>
      <c r="K25" s="52">
        <v>38005.51</v>
      </c>
      <c r="L25" s="52">
        <v>0</v>
      </c>
      <c r="M25" s="52">
        <v>0</v>
      </c>
      <c r="N25" s="50"/>
      <c r="O25" s="124">
        <f t="shared" si="0"/>
        <v>0</v>
      </c>
      <c r="P25" s="124">
        <f t="shared" si="1"/>
        <v>0</v>
      </c>
      <c r="Q25" s="50"/>
      <c r="R25" s="53" t="str">
        <f t="shared" si="2"/>
        <v/>
      </c>
      <c r="S25" s="53" t="str">
        <f t="shared" si="3"/>
        <v/>
      </c>
      <c r="T25" s="50"/>
    </row>
    <row r="26" spans="1:20" ht="15" customHeight="1" x14ac:dyDescent="0.2">
      <c r="A26" s="51" t="s">
        <v>200</v>
      </c>
      <c r="B26" s="51" t="s">
        <v>199</v>
      </c>
      <c r="C26" s="35">
        <v>501441</v>
      </c>
      <c r="D26" s="50"/>
      <c r="E26" s="52">
        <v>0</v>
      </c>
      <c r="F26" s="52">
        <v>0</v>
      </c>
      <c r="G26" s="52">
        <v>0</v>
      </c>
      <c r="H26" s="52">
        <v>0</v>
      </c>
      <c r="I26" s="52">
        <v>0</v>
      </c>
      <c r="J26" s="52">
        <v>0</v>
      </c>
      <c r="K26" s="52">
        <v>169909.34</v>
      </c>
      <c r="L26" s="52">
        <v>0</v>
      </c>
      <c r="M26" s="52">
        <v>6974.3</v>
      </c>
      <c r="N26" s="50"/>
      <c r="O26" s="124">
        <f t="shared" si="0"/>
        <v>0</v>
      </c>
      <c r="P26" s="124">
        <f t="shared" si="1"/>
        <v>4.1047184339601346</v>
      </c>
      <c r="Q26" s="50"/>
      <c r="R26" s="53" t="str">
        <f t="shared" si="2"/>
        <v/>
      </c>
      <c r="S26" s="53" t="str">
        <f t="shared" si="3"/>
        <v/>
      </c>
      <c r="T26" s="50"/>
    </row>
    <row r="27" spans="1:20" ht="15" customHeight="1" x14ac:dyDescent="0.2">
      <c r="A27" s="51" t="s">
        <v>2374</v>
      </c>
      <c r="B27" s="51" t="s">
        <v>22</v>
      </c>
      <c r="C27" s="35">
        <v>528102</v>
      </c>
      <c r="D27" s="50"/>
      <c r="E27" s="52">
        <v>0</v>
      </c>
      <c r="F27" s="52">
        <v>0</v>
      </c>
      <c r="G27" s="52">
        <v>0</v>
      </c>
      <c r="H27" s="52">
        <v>0</v>
      </c>
      <c r="I27" s="52">
        <v>0</v>
      </c>
      <c r="J27" s="52">
        <v>0</v>
      </c>
      <c r="K27" s="52">
        <v>215725.04</v>
      </c>
      <c r="L27" s="52">
        <v>0</v>
      </c>
      <c r="M27" s="52">
        <v>0</v>
      </c>
      <c r="N27" s="50"/>
      <c r="O27" s="124">
        <f t="shared" si="0"/>
        <v>0</v>
      </c>
      <c r="P27" s="124">
        <f t="shared" si="1"/>
        <v>0</v>
      </c>
      <c r="Q27" s="50"/>
      <c r="R27" s="53" t="str">
        <f t="shared" si="2"/>
        <v/>
      </c>
      <c r="S27" s="53" t="str">
        <f t="shared" si="3"/>
        <v/>
      </c>
      <c r="T27" s="50"/>
    </row>
    <row r="28" spans="1:20" ht="15" customHeight="1" x14ac:dyDescent="0.2">
      <c r="A28" s="51" t="s">
        <v>2375</v>
      </c>
      <c r="B28" s="51" t="s">
        <v>22</v>
      </c>
      <c r="C28" s="35">
        <v>528111</v>
      </c>
      <c r="D28" s="50"/>
      <c r="E28" s="52">
        <v>0</v>
      </c>
      <c r="F28" s="52">
        <v>0</v>
      </c>
      <c r="G28" s="52">
        <v>0</v>
      </c>
      <c r="H28" s="52">
        <v>46182.98</v>
      </c>
      <c r="I28" s="52">
        <v>0</v>
      </c>
      <c r="J28" s="52">
        <v>46182.98</v>
      </c>
      <c r="K28" s="52">
        <v>292216.5</v>
      </c>
      <c r="L28" s="52">
        <v>2434.98</v>
      </c>
      <c r="M28" s="52">
        <v>52477.17</v>
      </c>
      <c r="N28" s="50"/>
      <c r="O28" s="124">
        <f t="shared" si="0"/>
        <v>15.804399999999999</v>
      </c>
      <c r="P28" s="124">
        <f t="shared" si="1"/>
        <v>18.791598010379289</v>
      </c>
      <c r="Q28" s="50"/>
      <c r="R28" s="53" t="str">
        <f t="shared" si="2"/>
        <v/>
      </c>
      <c r="S28" s="53" t="str">
        <f t="shared" si="3"/>
        <v/>
      </c>
      <c r="T28" s="50"/>
    </row>
    <row r="29" spans="1:20" ht="15" customHeight="1" x14ac:dyDescent="0.2">
      <c r="A29" s="51" t="s">
        <v>1770</v>
      </c>
      <c r="B29" s="51" t="s">
        <v>1500</v>
      </c>
      <c r="C29" s="35">
        <v>521141</v>
      </c>
      <c r="D29" s="50"/>
      <c r="E29" s="52">
        <v>0</v>
      </c>
      <c r="F29" s="52">
        <v>0</v>
      </c>
      <c r="G29" s="52">
        <v>0</v>
      </c>
      <c r="H29" s="52">
        <v>85000</v>
      </c>
      <c r="I29" s="52">
        <v>0</v>
      </c>
      <c r="J29" s="52">
        <v>85000</v>
      </c>
      <c r="K29" s="52">
        <v>229112.37</v>
      </c>
      <c r="L29" s="52">
        <v>0</v>
      </c>
      <c r="M29" s="52">
        <v>0</v>
      </c>
      <c r="N29" s="50"/>
      <c r="O29" s="124">
        <f t="shared" si="0"/>
        <v>37.099699999999999</v>
      </c>
      <c r="P29" s="124">
        <f t="shared" si="1"/>
        <v>0</v>
      </c>
      <c r="Q29" s="50"/>
      <c r="R29" s="53" t="str">
        <f t="shared" si="2"/>
        <v/>
      </c>
      <c r="S29" s="53" t="str">
        <f t="shared" si="3"/>
        <v/>
      </c>
      <c r="T29" s="50"/>
    </row>
    <row r="30" spans="1:20" ht="15" customHeight="1" x14ac:dyDescent="0.2">
      <c r="A30" s="51" t="s">
        <v>1396</v>
      </c>
      <c r="B30" s="51" t="s">
        <v>1394</v>
      </c>
      <c r="C30" s="35">
        <v>516601</v>
      </c>
      <c r="D30" s="50"/>
      <c r="E30" s="52">
        <v>0</v>
      </c>
      <c r="F30" s="52">
        <v>0</v>
      </c>
      <c r="G30" s="52">
        <v>0</v>
      </c>
      <c r="H30" s="52">
        <v>37134.839999999997</v>
      </c>
      <c r="I30" s="52">
        <v>37134.839999999997</v>
      </c>
      <c r="J30" s="52">
        <v>0</v>
      </c>
      <c r="K30" s="52">
        <v>120822.81000000001</v>
      </c>
      <c r="L30" s="52">
        <v>2676.84</v>
      </c>
      <c r="M30" s="52">
        <v>56291.03</v>
      </c>
      <c r="N30" s="50"/>
      <c r="O30" s="124">
        <f t="shared" si="0"/>
        <v>0</v>
      </c>
      <c r="P30" s="124">
        <f t="shared" si="1"/>
        <v>48.805246294139323</v>
      </c>
      <c r="Q30" s="50"/>
      <c r="R30" s="53" t="str">
        <f t="shared" si="2"/>
        <v/>
      </c>
      <c r="S30" s="53" t="str">
        <f t="shared" si="3"/>
        <v/>
      </c>
      <c r="T30" s="50"/>
    </row>
    <row r="31" spans="1:20" ht="15" customHeight="1" x14ac:dyDescent="0.2">
      <c r="A31" s="51" t="s">
        <v>2850</v>
      </c>
      <c r="B31" s="51" t="s">
        <v>85</v>
      </c>
      <c r="C31" s="35">
        <v>582697</v>
      </c>
      <c r="D31" s="50"/>
      <c r="E31" s="52">
        <v>0</v>
      </c>
      <c r="F31" s="52">
        <v>0</v>
      </c>
      <c r="G31" s="52">
        <v>0</v>
      </c>
      <c r="H31" s="52">
        <v>0</v>
      </c>
      <c r="I31" s="52">
        <v>0</v>
      </c>
      <c r="J31" s="52">
        <v>0</v>
      </c>
      <c r="K31" s="52">
        <v>68336.850000000006</v>
      </c>
      <c r="L31" s="52">
        <v>0</v>
      </c>
      <c r="M31" s="52">
        <v>0</v>
      </c>
      <c r="N31" s="50"/>
      <c r="O31" s="124">
        <f t="shared" si="0"/>
        <v>0</v>
      </c>
      <c r="P31" s="124">
        <f t="shared" si="1"/>
        <v>0</v>
      </c>
      <c r="Q31" s="50"/>
      <c r="R31" s="53" t="str">
        <f t="shared" si="2"/>
        <v/>
      </c>
      <c r="S31" s="53" t="str">
        <f t="shared" si="3"/>
        <v/>
      </c>
      <c r="T31" s="50"/>
    </row>
    <row r="32" spans="1:20" ht="15" customHeight="1" x14ac:dyDescent="0.2">
      <c r="A32" s="51" t="s">
        <v>762</v>
      </c>
      <c r="B32" s="51" t="s">
        <v>759</v>
      </c>
      <c r="C32" s="35">
        <v>508454</v>
      </c>
      <c r="D32" s="50"/>
      <c r="E32" s="52">
        <v>0</v>
      </c>
      <c r="F32" s="52">
        <v>0</v>
      </c>
      <c r="G32" s="52">
        <v>0</v>
      </c>
      <c r="H32" s="52">
        <v>0</v>
      </c>
      <c r="I32" s="52">
        <v>0</v>
      </c>
      <c r="J32" s="52">
        <v>0</v>
      </c>
      <c r="K32" s="52">
        <v>840343.66</v>
      </c>
      <c r="L32" s="52">
        <v>0</v>
      </c>
      <c r="M32" s="52">
        <v>0</v>
      </c>
      <c r="N32" s="50"/>
      <c r="O32" s="124">
        <f t="shared" si="0"/>
        <v>0</v>
      </c>
      <c r="P32" s="124">
        <f t="shared" si="1"/>
        <v>0</v>
      </c>
      <c r="Q32" s="50"/>
      <c r="R32" s="53" t="str">
        <f t="shared" si="2"/>
        <v/>
      </c>
      <c r="S32" s="53" t="str">
        <f t="shared" si="3"/>
        <v/>
      </c>
      <c r="T32" s="50"/>
    </row>
    <row r="33" spans="1:20" ht="15" customHeight="1" x14ac:dyDescent="0.2">
      <c r="A33" s="51" t="s">
        <v>711</v>
      </c>
      <c r="B33" s="51" t="s">
        <v>710</v>
      </c>
      <c r="C33" s="35">
        <v>507806</v>
      </c>
      <c r="D33" s="50"/>
      <c r="E33" s="52">
        <v>0</v>
      </c>
      <c r="F33" s="52">
        <v>0</v>
      </c>
      <c r="G33" s="52">
        <v>0</v>
      </c>
      <c r="H33" s="52">
        <v>80846.990000000005</v>
      </c>
      <c r="I33" s="52">
        <v>0</v>
      </c>
      <c r="J33" s="52">
        <v>80846.990000000005</v>
      </c>
      <c r="K33" s="52">
        <v>1065678.46</v>
      </c>
      <c r="L33" s="52">
        <v>2883.79</v>
      </c>
      <c r="M33" s="52">
        <v>17024.52</v>
      </c>
      <c r="N33" s="50"/>
      <c r="O33" s="124">
        <f t="shared" si="0"/>
        <v>7.5864000000000003</v>
      </c>
      <c r="P33" s="124">
        <f t="shared" si="1"/>
        <v>1.868134784295068</v>
      </c>
      <c r="Q33" s="50"/>
      <c r="R33" s="53" t="str">
        <f t="shared" si="2"/>
        <v/>
      </c>
      <c r="S33" s="53" t="str">
        <f t="shared" si="3"/>
        <v/>
      </c>
      <c r="T33" s="50"/>
    </row>
    <row r="34" spans="1:20" ht="15" customHeight="1" x14ac:dyDescent="0.2">
      <c r="A34" s="51" t="s">
        <v>1864</v>
      </c>
      <c r="B34" s="51" t="s">
        <v>30</v>
      </c>
      <c r="C34" s="35">
        <v>522287</v>
      </c>
      <c r="D34" s="50"/>
      <c r="E34" s="52">
        <v>0</v>
      </c>
      <c r="F34" s="52">
        <v>0</v>
      </c>
      <c r="G34" s="52">
        <v>0</v>
      </c>
      <c r="H34" s="52">
        <v>5638.78</v>
      </c>
      <c r="I34" s="52">
        <v>0</v>
      </c>
      <c r="J34" s="52">
        <v>5638.78</v>
      </c>
      <c r="K34" s="52">
        <v>134694.19</v>
      </c>
      <c r="L34" s="52">
        <v>231.26</v>
      </c>
      <c r="M34" s="52">
        <v>1000</v>
      </c>
      <c r="N34" s="50"/>
      <c r="O34" s="124">
        <f t="shared" si="0"/>
        <v>4.1863999999999999</v>
      </c>
      <c r="P34" s="124">
        <f t="shared" si="1"/>
        <v>0.91411515225712403</v>
      </c>
      <c r="Q34" s="50"/>
      <c r="R34" s="53" t="str">
        <f t="shared" si="2"/>
        <v/>
      </c>
      <c r="S34" s="53" t="str">
        <f t="shared" si="3"/>
        <v/>
      </c>
      <c r="T34" s="50"/>
    </row>
    <row r="35" spans="1:20" ht="15" customHeight="1" x14ac:dyDescent="0.2">
      <c r="A35" s="51" t="s">
        <v>162</v>
      </c>
      <c r="B35" s="51" t="s">
        <v>161</v>
      </c>
      <c r="C35" s="35">
        <v>501034</v>
      </c>
      <c r="D35" s="50"/>
      <c r="E35" s="52">
        <v>0</v>
      </c>
      <c r="F35" s="52">
        <v>0</v>
      </c>
      <c r="G35" s="52">
        <v>0</v>
      </c>
      <c r="H35" s="52">
        <v>26252</v>
      </c>
      <c r="I35" s="52">
        <v>0</v>
      </c>
      <c r="J35" s="52">
        <v>26252</v>
      </c>
      <c r="K35" s="52">
        <v>402304.31</v>
      </c>
      <c r="L35" s="52">
        <v>0</v>
      </c>
      <c r="M35" s="52">
        <v>42989.89</v>
      </c>
      <c r="N35" s="50"/>
      <c r="O35" s="124">
        <f t="shared" si="0"/>
        <v>6.5254000000000003</v>
      </c>
      <c r="P35" s="124">
        <f t="shared" si="1"/>
        <v>10.685913357478075</v>
      </c>
      <c r="Q35" s="50"/>
      <c r="R35" s="53" t="str">
        <f t="shared" si="2"/>
        <v/>
      </c>
      <c r="S35" s="53" t="str">
        <f t="shared" si="3"/>
        <v/>
      </c>
      <c r="T35" s="50"/>
    </row>
    <row r="36" spans="1:20" ht="15" customHeight="1" x14ac:dyDescent="0.2">
      <c r="A36" s="51" t="s">
        <v>2022</v>
      </c>
      <c r="B36" s="51" t="s">
        <v>1537</v>
      </c>
      <c r="C36" s="35">
        <v>524174</v>
      </c>
      <c r="D36" s="50"/>
      <c r="E36" s="52">
        <v>0</v>
      </c>
      <c r="F36" s="52">
        <v>0</v>
      </c>
      <c r="G36" s="52">
        <v>0</v>
      </c>
      <c r="H36" s="52">
        <v>0</v>
      </c>
      <c r="I36" s="52">
        <v>0</v>
      </c>
      <c r="J36" s="52">
        <v>0</v>
      </c>
      <c r="K36" s="52">
        <v>511478.49</v>
      </c>
      <c r="L36" s="52">
        <v>0</v>
      </c>
      <c r="M36" s="52">
        <v>0</v>
      </c>
      <c r="N36" s="50"/>
      <c r="O36" s="124">
        <f t="shared" si="0"/>
        <v>0</v>
      </c>
      <c r="P36" s="124">
        <f t="shared" si="1"/>
        <v>0</v>
      </c>
      <c r="Q36" s="50"/>
      <c r="R36" s="53" t="str">
        <f t="shared" si="2"/>
        <v/>
      </c>
      <c r="S36" s="53" t="str">
        <f t="shared" si="3"/>
        <v/>
      </c>
      <c r="T36" s="50"/>
    </row>
    <row r="37" spans="1:20" ht="15" customHeight="1" x14ac:dyDescent="0.2">
      <c r="A37" s="51" t="s">
        <v>2024</v>
      </c>
      <c r="B37" s="51" t="s">
        <v>2023</v>
      </c>
      <c r="C37" s="35">
        <v>524182</v>
      </c>
      <c r="D37" s="50"/>
      <c r="E37" s="52">
        <v>0</v>
      </c>
      <c r="F37" s="52">
        <v>0</v>
      </c>
      <c r="G37" s="52">
        <v>0</v>
      </c>
      <c r="H37" s="52">
        <v>132930.38</v>
      </c>
      <c r="I37" s="52">
        <v>23500</v>
      </c>
      <c r="J37" s="52">
        <v>109430.38</v>
      </c>
      <c r="K37" s="52">
        <v>149967.04999999999</v>
      </c>
      <c r="L37" s="52">
        <v>4169.07</v>
      </c>
      <c r="M37" s="52">
        <v>92545.7</v>
      </c>
      <c r="N37" s="50"/>
      <c r="O37" s="124">
        <f t="shared" si="0"/>
        <v>72.9696</v>
      </c>
      <c r="P37" s="124">
        <f t="shared" si="1"/>
        <v>64.490679785992995</v>
      </c>
      <c r="Q37" s="50"/>
      <c r="R37" s="53">
        <f t="shared" si="2"/>
        <v>0.64848000000000006</v>
      </c>
      <c r="S37" s="53">
        <f t="shared" si="3"/>
        <v>972.5075000000005</v>
      </c>
      <c r="T37" s="50"/>
    </row>
    <row r="38" spans="1:20" ht="15" customHeight="1" x14ac:dyDescent="0.2">
      <c r="A38" s="51" t="s">
        <v>253</v>
      </c>
      <c r="B38" s="51" t="s">
        <v>252</v>
      </c>
      <c r="C38" s="35">
        <v>502049</v>
      </c>
      <c r="D38" s="50"/>
      <c r="E38" s="52">
        <v>0</v>
      </c>
      <c r="F38" s="52">
        <v>0</v>
      </c>
      <c r="G38" s="52">
        <v>0</v>
      </c>
      <c r="H38" s="52">
        <v>0</v>
      </c>
      <c r="I38" s="52">
        <v>0</v>
      </c>
      <c r="J38" s="52">
        <v>0</v>
      </c>
      <c r="K38" s="52">
        <v>126028.64</v>
      </c>
      <c r="L38" s="52">
        <v>0</v>
      </c>
      <c r="M38" s="52">
        <v>0</v>
      </c>
      <c r="N38" s="50"/>
      <c r="O38" s="124">
        <f t="shared" si="0"/>
        <v>0</v>
      </c>
      <c r="P38" s="124">
        <f t="shared" si="1"/>
        <v>0</v>
      </c>
      <c r="Q38" s="50"/>
      <c r="R38" s="53" t="str">
        <f t="shared" si="2"/>
        <v/>
      </c>
      <c r="S38" s="53" t="str">
        <f t="shared" si="3"/>
        <v/>
      </c>
      <c r="T38" s="50"/>
    </row>
    <row r="39" spans="1:20" ht="15" customHeight="1" x14ac:dyDescent="0.2">
      <c r="A39" s="51" t="s">
        <v>336</v>
      </c>
      <c r="B39" s="51" t="s">
        <v>334</v>
      </c>
      <c r="C39" s="35">
        <v>503037</v>
      </c>
      <c r="D39" s="50"/>
      <c r="E39" s="52">
        <v>0</v>
      </c>
      <c r="F39" s="52">
        <v>0</v>
      </c>
      <c r="G39" s="52">
        <v>0</v>
      </c>
      <c r="H39" s="52">
        <v>0</v>
      </c>
      <c r="I39" s="52">
        <v>0</v>
      </c>
      <c r="J39" s="52">
        <v>0</v>
      </c>
      <c r="K39" s="52">
        <v>331131.20999999996</v>
      </c>
      <c r="L39" s="52">
        <v>9945.3700000000008</v>
      </c>
      <c r="M39" s="52">
        <v>21846.59</v>
      </c>
      <c r="N39" s="50"/>
      <c r="O39" s="124">
        <f t="shared" si="0"/>
        <v>0</v>
      </c>
      <c r="P39" s="124">
        <f t="shared" si="1"/>
        <v>9.6010158631679587</v>
      </c>
      <c r="Q39" s="50"/>
      <c r="R39" s="53" t="str">
        <f t="shared" si="2"/>
        <v/>
      </c>
      <c r="S39" s="53" t="str">
        <f t="shared" si="3"/>
        <v/>
      </c>
      <c r="T39" s="50"/>
    </row>
    <row r="40" spans="1:20" ht="15" customHeight="1" x14ac:dyDescent="0.2">
      <c r="A40" s="51" t="s">
        <v>201</v>
      </c>
      <c r="B40" s="51" t="s">
        <v>199</v>
      </c>
      <c r="C40" s="35">
        <v>501450</v>
      </c>
      <c r="D40" s="50"/>
      <c r="E40" s="52">
        <v>0</v>
      </c>
      <c r="F40" s="52">
        <v>0</v>
      </c>
      <c r="G40" s="52">
        <v>0</v>
      </c>
      <c r="H40" s="52">
        <v>295992.81</v>
      </c>
      <c r="I40" s="52">
        <v>0</v>
      </c>
      <c r="J40" s="52">
        <v>295992.81</v>
      </c>
      <c r="K40" s="52">
        <v>669920.44000000006</v>
      </c>
      <c r="L40" s="52">
        <v>18291.599999999999</v>
      </c>
      <c r="M40" s="52">
        <v>22166.11</v>
      </c>
      <c r="N40" s="50"/>
      <c r="O40" s="124">
        <f t="shared" si="0"/>
        <v>44.183300000000003</v>
      </c>
      <c r="P40" s="124">
        <f t="shared" si="1"/>
        <v>6.0391813093507034</v>
      </c>
      <c r="Q40" s="50"/>
      <c r="R40" s="53" t="str">
        <f t="shared" si="2"/>
        <v/>
      </c>
      <c r="S40" s="53" t="str">
        <f t="shared" si="3"/>
        <v/>
      </c>
      <c r="T40" s="50"/>
    </row>
    <row r="41" spans="1:20" ht="15" customHeight="1" x14ac:dyDescent="0.2">
      <c r="A41" s="51" t="s">
        <v>764</v>
      </c>
      <c r="B41" s="51" t="s">
        <v>759</v>
      </c>
      <c r="C41" s="35">
        <v>508471</v>
      </c>
      <c r="D41" s="50"/>
      <c r="E41" s="52">
        <v>0</v>
      </c>
      <c r="F41" s="52">
        <v>0</v>
      </c>
      <c r="G41" s="52">
        <v>0</v>
      </c>
      <c r="H41" s="52">
        <v>0</v>
      </c>
      <c r="I41" s="52">
        <v>0</v>
      </c>
      <c r="J41" s="52">
        <v>0</v>
      </c>
      <c r="K41" s="52">
        <v>87440</v>
      </c>
      <c r="L41" s="52">
        <v>0</v>
      </c>
      <c r="M41" s="52">
        <v>0</v>
      </c>
      <c r="N41" s="50"/>
      <c r="O41" s="124">
        <f t="shared" si="0"/>
        <v>0</v>
      </c>
      <c r="P41" s="124">
        <f t="shared" si="1"/>
        <v>0</v>
      </c>
      <c r="Q41" s="50"/>
      <c r="R41" s="53" t="str">
        <f t="shared" si="2"/>
        <v/>
      </c>
      <c r="S41" s="53" t="str">
        <f t="shared" si="3"/>
        <v/>
      </c>
      <c r="T41" s="50"/>
    </row>
    <row r="42" spans="1:20" ht="15" customHeight="1" x14ac:dyDescent="0.2">
      <c r="A42" s="51" t="s">
        <v>2214</v>
      </c>
      <c r="B42" s="51" t="s">
        <v>2213</v>
      </c>
      <c r="C42" s="35">
        <v>526371</v>
      </c>
      <c r="D42" s="50"/>
      <c r="E42" s="52">
        <v>0</v>
      </c>
      <c r="F42" s="52">
        <v>0</v>
      </c>
      <c r="G42" s="52">
        <v>0</v>
      </c>
      <c r="H42" s="52">
        <v>14296.8</v>
      </c>
      <c r="I42" s="52">
        <v>14296.8</v>
      </c>
      <c r="J42" s="52">
        <v>0</v>
      </c>
      <c r="K42" s="52">
        <v>31328.77</v>
      </c>
      <c r="L42" s="52">
        <v>346.81</v>
      </c>
      <c r="M42" s="52">
        <v>0</v>
      </c>
      <c r="N42" s="50"/>
      <c r="O42" s="124">
        <f t="shared" si="0"/>
        <v>0</v>
      </c>
      <c r="P42" s="124">
        <f t="shared" si="1"/>
        <v>1.1070016473675792</v>
      </c>
      <c r="Q42" s="50"/>
      <c r="R42" s="53" t="str">
        <f t="shared" si="2"/>
        <v/>
      </c>
      <c r="S42" s="53" t="str">
        <f t="shared" si="3"/>
        <v/>
      </c>
      <c r="T42" s="50"/>
    </row>
    <row r="43" spans="1:20" ht="15" customHeight="1" x14ac:dyDescent="0.2">
      <c r="A43" s="51" t="s">
        <v>1330</v>
      </c>
      <c r="B43" s="51" t="s">
        <v>28</v>
      </c>
      <c r="C43" s="35">
        <v>515868</v>
      </c>
      <c r="D43" s="50"/>
      <c r="E43" s="52">
        <v>0</v>
      </c>
      <c r="F43" s="52">
        <v>0</v>
      </c>
      <c r="G43" s="52">
        <v>0</v>
      </c>
      <c r="H43" s="52">
        <v>36994.550000000003</v>
      </c>
      <c r="I43" s="52">
        <v>0</v>
      </c>
      <c r="J43" s="52">
        <v>36994.550000000003</v>
      </c>
      <c r="K43" s="52">
        <v>1249625.18</v>
      </c>
      <c r="L43" s="52">
        <v>19505.71</v>
      </c>
      <c r="M43" s="52">
        <v>18459.22</v>
      </c>
      <c r="N43" s="50"/>
      <c r="O43" s="124">
        <f t="shared" si="0"/>
        <v>2.9605000000000001</v>
      </c>
      <c r="P43" s="124">
        <f t="shared" si="1"/>
        <v>3.0381053941310627</v>
      </c>
      <c r="Q43" s="50"/>
      <c r="R43" s="53" t="str">
        <f t="shared" si="2"/>
        <v/>
      </c>
      <c r="S43" s="53" t="str">
        <f t="shared" si="3"/>
        <v/>
      </c>
      <c r="T43" s="50"/>
    </row>
    <row r="44" spans="1:20" ht="15" customHeight="1" x14ac:dyDescent="0.2">
      <c r="A44" s="51" t="s">
        <v>202</v>
      </c>
      <c r="B44" s="51" t="s">
        <v>199</v>
      </c>
      <c r="C44" s="35">
        <v>501468</v>
      </c>
      <c r="D44" s="50"/>
      <c r="E44" s="52">
        <v>0</v>
      </c>
      <c r="F44" s="52">
        <v>0</v>
      </c>
      <c r="G44" s="52">
        <v>0</v>
      </c>
      <c r="H44" s="52">
        <v>1652</v>
      </c>
      <c r="I44" s="52">
        <v>1652</v>
      </c>
      <c r="J44" s="52">
        <v>0</v>
      </c>
      <c r="K44" s="52">
        <v>286360.58</v>
      </c>
      <c r="L44" s="52">
        <v>6404.17</v>
      </c>
      <c r="M44" s="52">
        <v>14372.24</v>
      </c>
      <c r="N44" s="50"/>
      <c r="O44" s="124">
        <f t="shared" si="0"/>
        <v>0</v>
      </c>
      <c r="P44" s="124">
        <f t="shared" si="1"/>
        <v>7.2553317219849189</v>
      </c>
      <c r="Q44" s="50"/>
      <c r="R44" s="53" t="str">
        <f t="shared" si="2"/>
        <v/>
      </c>
      <c r="S44" s="53" t="str">
        <f t="shared" si="3"/>
        <v/>
      </c>
      <c r="T44" s="50"/>
    </row>
    <row r="45" spans="1:20" ht="15" customHeight="1" x14ac:dyDescent="0.2">
      <c r="A45" s="51" t="s">
        <v>2281</v>
      </c>
      <c r="B45" s="51" t="s">
        <v>26</v>
      </c>
      <c r="C45" s="35">
        <v>527114</v>
      </c>
      <c r="D45" s="50"/>
      <c r="E45" s="52">
        <v>0</v>
      </c>
      <c r="F45" s="52">
        <v>0</v>
      </c>
      <c r="G45" s="52">
        <v>0</v>
      </c>
      <c r="H45" s="52">
        <v>1088.49</v>
      </c>
      <c r="I45" s="52">
        <v>0</v>
      </c>
      <c r="J45" s="52">
        <v>1088.49</v>
      </c>
      <c r="K45" s="52">
        <v>28127.3</v>
      </c>
      <c r="L45" s="52">
        <v>0</v>
      </c>
      <c r="M45" s="52">
        <v>80.760000000000005</v>
      </c>
      <c r="N45" s="50"/>
      <c r="O45" s="124">
        <f t="shared" si="0"/>
        <v>3.8698999999999999</v>
      </c>
      <c r="P45" s="124">
        <f t="shared" si="1"/>
        <v>0.2871231863705368</v>
      </c>
      <c r="Q45" s="50"/>
      <c r="R45" s="53" t="str">
        <f t="shared" si="2"/>
        <v/>
      </c>
      <c r="S45" s="53" t="str">
        <f t="shared" si="3"/>
        <v/>
      </c>
      <c r="T45" s="50"/>
    </row>
    <row r="46" spans="1:20" ht="15" customHeight="1" x14ac:dyDescent="0.2">
      <c r="A46" s="51" t="s">
        <v>2829</v>
      </c>
      <c r="B46" s="51" t="s">
        <v>643</v>
      </c>
      <c r="C46" s="35">
        <v>581399</v>
      </c>
      <c r="D46" s="50"/>
      <c r="E46" s="52">
        <v>0</v>
      </c>
      <c r="F46" s="52">
        <v>0</v>
      </c>
      <c r="G46" s="52">
        <v>0</v>
      </c>
      <c r="H46" s="52">
        <v>0</v>
      </c>
      <c r="I46" s="52">
        <v>0</v>
      </c>
      <c r="J46" s="52">
        <v>0</v>
      </c>
      <c r="K46" s="52">
        <v>821728.75</v>
      </c>
      <c r="L46" s="52">
        <v>6337.82</v>
      </c>
      <c r="M46" s="52">
        <v>22292.5</v>
      </c>
      <c r="N46" s="50"/>
      <c r="O46" s="124">
        <f t="shared" si="0"/>
        <v>0</v>
      </c>
      <c r="P46" s="124">
        <f t="shared" si="1"/>
        <v>3.4841570287032066</v>
      </c>
      <c r="Q46" s="50"/>
      <c r="R46" s="53" t="str">
        <f t="shared" si="2"/>
        <v/>
      </c>
      <c r="S46" s="53" t="str">
        <f t="shared" si="3"/>
        <v/>
      </c>
      <c r="T46" s="50"/>
    </row>
    <row r="47" spans="1:20" ht="15" customHeight="1" x14ac:dyDescent="0.2">
      <c r="A47" s="51" t="s">
        <v>337</v>
      </c>
      <c r="B47" s="51" t="s">
        <v>334</v>
      </c>
      <c r="C47" s="35">
        <v>503045</v>
      </c>
      <c r="D47" s="50"/>
      <c r="E47" s="52">
        <v>0</v>
      </c>
      <c r="F47" s="52">
        <v>0</v>
      </c>
      <c r="G47" s="52">
        <v>0</v>
      </c>
      <c r="H47" s="52">
        <v>565976.69999999995</v>
      </c>
      <c r="I47" s="52">
        <v>0</v>
      </c>
      <c r="J47" s="52">
        <v>565976.69999999995</v>
      </c>
      <c r="K47" s="52">
        <v>1299931.3400000001</v>
      </c>
      <c r="L47" s="52">
        <v>42023.28</v>
      </c>
      <c r="M47" s="52">
        <v>61677.69</v>
      </c>
      <c r="N47" s="50"/>
      <c r="O47" s="124">
        <f t="shared" si="0"/>
        <v>43.539000000000001</v>
      </c>
      <c r="P47" s="124">
        <f t="shared" si="1"/>
        <v>7.9774190227616169</v>
      </c>
      <c r="Q47" s="50"/>
      <c r="R47" s="53" t="str">
        <f t="shared" si="2"/>
        <v/>
      </c>
      <c r="S47" s="53" t="str">
        <f t="shared" si="3"/>
        <v/>
      </c>
      <c r="T47" s="50"/>
    </row>
    <row r="48" spans="1:20" ht="15" customHeight="1" x14ac:dyDescent="0.2">
      <c r="A48" s="51" t="s">
        <v>511</v>
      </c>
      <c r="B48" s="51" t="s">
        <v>511</v>
      </c>
      <c r="C48" s="35">
        <v>542652</v>
      </c>
      <c r="D48" s="50"/>
      <c r="E48" s="52">
        <v>0</v>
      </c>
      <c r="F48" s="52">
        <v>0</v>
      </c>
      <c r="G48" s="52">
        <v>0</v>
      </c>
      <c r="H48" s="52">
        <v>554738.02</v>
      </c>
      <c r="I48" s="52">
        <v>0</v>
      </c>
      <c r="J48" s="52">
        <v>554738.02</v>
      </c>
      <c r="K48" s="52">
        <v>10574504.98</v>
      </c>
      <c r="L48" s="52">
        <v>37576.53</v>
      </c>
      <c r="M48" s="52">
        <v>225310.8</v>
      </c>
      <c r="N48" s="50"/>
      <c r="O48" s="124">
        <f t="shared" si="0"/>
        <v>5.2460000000000004</v>
      </c>
      <c r="P48" s="124">
        <f t="shared" si="1"/>
        <v>2.4860485715143135</v>
      </c>
      <c r="Q48" s="50"/>
      <c r="R48" s="53" t="str">
        <f t="shared" si="2"/>
        <v/>
      </c>
      <c r="S48" s="53" t="str">
        <f t="shared" si="3"/>
        <v/>
      </c>
      <c r="T48" s="50"/>
    </row>
    <row r="49" spans="1:20" ht="15" customHeight="1" x14ac:dyDescent="0.2">
      <c r="A49" s="51" t="s">
        <v>1865</v>
      </c>
      <c r="B49" s="51" t="s">
        <v>30</v>
      </c>
      <c r="C49" s="35">
        <v>522295</v>
      </c>
      <c r="D49" s="50"/>
      <c r="E49" s="52">
        <v>0</v>
      </c>
      <c r="F49" s="52">
        <v>0</v>
      </c>
      <c r="G49" s="52">
        <v>0</v>
      </c>
      <c r="H49" s="52">
        <v>0</v>
      </c>
      <c r="I49" s="52">
        <v>0</v>
      </c>
      <c r="J49" s="52">
        <v>0</v>
      </c>
      <c r="K49" s="52">
        <v>178220.97</v>
      </c>
      <c r="L49" s="52">
        <v>104.43</v>
      </c>
      <c r="M49" s="52">
        <v>9128.59</v>
      </c>
      <c r="N49" s="50"/>
      <c r="O49" s="124">
        <f t="shared" si="0"/>
        <v>0</v>
      </c>
      <c r="P49" s="124">
        <f t="shared" si="1"/>
        <v>5.1806585947770341</v>
      </c>
      <c r="Q49" s="50"/>
      <c r="R49" s="53" t="str">
        <f t="shared" si="2"/>
        <v/>
      </c>
      <c r="S49" s="53" t="str">
        <f t="shared" si="3"/>
        <v/>
      </c>
      <c r="T49" s="50"/>
    </row>
    <row r="50" spans="1:20" ht="15" customHeight="1" x14ac:dyDescent="0.2">
      <c r="A50" s="51" t="s">
        <v>1397</v>
      </c>
      <c r="B50" s="51" t="s">
        <v>1394</v>
      </c>
      <c r="C50" s="35">
        <v>516627</v>
      </c>
      <c r="D50" s="50"/>
      <c r="E50" s="52">
        <v>0</v>
      </c>
      <c r="F50" s="52">
        <v>0</v>
      </c>
      <c r="G50" s="52">
        <v>0</v>
      </c>
      <c r="H50" s="52">
        <v>0</v>
      </c>
      <c r="I50" s="52">
        <v>0</v>
      </c>
      <c r="J50" s="52">
        <v>0</v>
      </c>
      <c r="K50" s="52">
        <v>874781.97</v>
      </c>
      <c r="L50" s="52">
        <v>646.33000000000004</v>
      </c>
      <c r="M50" s="52">
        <v>2129.61</v>
      </c>
      <c r="N50" s="50"/>
      <c r="O50" s="124">
        <f t="shared" si="0"/>
        <v>0</v>
      </c>
      <c r="P50" s="124">
        <f t="shared" si="1"/>
        <v>0.31732935693679193</v>
      </c>
      <c r="Q50" s="50"/>
      <c r="R50" s="53" t="str">
        <f t="shared" si="2"/>
        <v/>
      </c>
      <c r="S50" s="53" t="str">
        <f t="shared" si="3"/>
        <v/>
      </c>
      <c r="T50" s="50"/>
    </row>
    <row r="51" spans="1:20" ht="15" customHeight="1" x14ac:dyDescent="0.2">
      <c r="A51" s="51" t="s">
        <v>759</v>
      </c>
      <c r="B51" s="51" t="s">
        <v>759</v>
      </c>
      <c r="C51" s="35">
        <v>508438</v>
      </c>
      <c r="D51" s="50"/>
      <c r="E51" s="52">
        <v>0</v>
      </c>
      <c r="F51" s="52">
        <v>0</v>
      </c>
      <c r="G51" s="52">
        <v>0</v>
      </c>
      <c r="H51" s="52">
        <v>10447958.970000001</v>
      </c>
      <c r="I51" s="52">
        <v>1163521.71</v>
      </c>
      <c r="J51" s="52">
        <v>9284437.2600000016</v>
      </c>
      <c r="K51" s="52">
        <v>44032972.530000001</v>
      </c>
      <c r="L51" s="52">
        <v>339821.84</v>
      </c>
      <c r="M51" s="52">
        <v>1085747.19</v>
      </c>
      <c r="N51" s="50"/>
      <c r="O51" s="124">
        <f t="shared" si="0"/>
        <v>21.0852</v>
      </c>
      <c r="P51" s="124">
        <f t="shared" si="1"/>
        <v>3.2375035072382383</v>
      </c>
      <c r="Q51" s="50"/>
      <c r="R51" s="53" t="str">
        <f t="shared" si="2"/>
        <v/>
      </c>
      <c r="S51" s="53" t="str">
        <f t="shared" si="3"/>
        <v/>
      </c>
      <c r="T51" s="50"/>
    </row>
    <row r="52" spans="1:20" ht="15" customHeight="1" x14ac:dyDescent="0.2">
      <c r="A52" s="51" t="s">
        <v>1394</v>
      </c>
      <c r="B52" s="51" t="s">
        <v>1394</v>
      </c>
      <c r="C52" s="35">
        <v>516643</v>
      </c>
      <c r="D52" s="50"/>
      <c r="E52" s="52">
        <v>0</v>
      </c>
      <c r="F52" s="52">
        <v>0</v>
      </c>
      <c r="G52" s="52">
        <v>0</v>
      </c>
      <c r="H52" s="52">
        <v>480328.47</v>
      </c>
      <c r="I52" s="52">
        <v>0</v>
      </c>
      <c r="J52" s="52">
        <v>480328.47</v>
      </c>
      <c r="K52" s="52">
        <v>5680988</v>
      </c>
      <c r="L52" s="52">
        <v>32575.01</v>
      </c>
      <c r="M52" s="52">
        <v>143414.47</v>
      </c>
      <c r="N52" s="50"/>
      <c r="O52" s="124">
        <f t="shared" si="0"/>
        <v>8.4550000000000001</v>
      </c>
      <c r="P52" s="124">
        <f t="shared" si="1"/>
        <v>3.0978674836137658</v>
      </c>
      <c r="Q52" s="50"/>
      <c r="R52" s="53" t="str">
        <f t="shared" si="2"/>
        <v/>
      </c>
      <c r="S52" s="53" t="str">
        <f t="shared" si="3"/>
        <v/>
      </c>
      <c r="T52" s="50"/>
    </row>
    <row r="53" spans="1:20" ht="15" customHeight="1" x14ac:dyDescent="0.2">
      <c r="A53" s="51" t="s">
        <v>2614</v>
      </c>
      <c r="B53" s="51" t="s">
        <v>2434</v>
      </c>
      <c r="C53" s="35">
        <v>544078</v>
      </c>
      <c r="D53" s="50"/>
      <c r="E53" s="52">
        <v>0</v>
      </c>
      <c r="F53" s="52">
        <v>0</v>
      </c>
      <c r="G53" s="52">
        <v>0</v>
      </c>
      <c r="H53" s="52">
        <v>76497.539999999994</v>
      </c>
      <c r="I53" s="52">
        <v>0</v>
      </c>
      <c r="J53" s="52">
        <v>76497.539999999994</v>
      </c>
      <c r="K53" s="52">
        <v>829249.73</v>
      </c>
      <c r="L53" s="52">
        <v>6296.78</v>
      </c>
      <c r="M53" s="52">
        <v>27240</v>
      </c>
      <c r="N53" s="50"/>
      <c r="O53" s="124">
        <f t="shared" si="0"/>
        <v>9.2248999999999999</v>
      </c>
      <c r="P53" s="124">
        <f t="shared" si="1"/>
        <v>4.0442316453934808</v>
      </c>
      <c r="Q53" s="50"/>
      <c r="R53" s="53" t="str">
        <f t="shared" si="2"/>
        <v/>
      </c>
      <c r="S53" s="53" t="str">
        <f t="shared" si="3"/>
        <v/>
      </c>
      <c r="T53" s="50"/>
    </row>
    <row r="54" spans="1:20" ht="15" customHeight="1" x14ac:dyDescent="0.2">
      <c r="A54" s="51" t="s">
        <v>1398</v>
      </c>
      <c r="B54" s="51" t="s">
        <v>1394</v>
      </c>
      <c r="C54" s="35">
        <v>516651</v>
      </c>
      <c r="D54" s="50"/>
      <c r="E54" s="52">
        <v>0</v>
      </c>
      <c r="F54" s="52">
        <v>0</v>
      </c>
      <c r="G54" s="52">
        <v>0</v>
      </c>
      <c r="H54" s="52">
        <v>0</v>
      </c>
      <c r="I54" s="52">
        <v>0</v>
      </c>
      <c r="J54" s="52">
        <v>0</v>
      </c>
      <c r="K54" s="52">
        <v>101142.6</v>
      </c>
      <c r="L54" s="52">
        <v>0</v>
      </c>
      <c r="M54" s="52">
        <v>0</v>
      </c>
      <c r="N54" s="50"/>
      <c r="O54" s="124">
        <f t="shared" si="0"/>
        <v>0</v>
      </c>
      <c r="P54" s="124">
        <f t="shared" si="1"/>
        <v>0</v>
      </c>
      <c r="Q54" s="50"/>
      <c r="R54" s="53" t="str">
        <f t="shared" si="2"/>
        <v/>
      </c>
      <c r="S54" s="53" t="str">
        <f t="shared" si="3"/>
        <v/>
      </c>
      <c r="T54" s="50"/>
    </row>
    <row r="55" spans="1:20" ht="15" customHeight="1" x14ac:dyDescent="0.2">
      <c r="A55" s="51" t="s">
        <v>2376</v>
      </c>
      <c r="B55" s="51" t="s">
        <v>22</v>
      </c>
      <c r="C55" s="35">
        <v>528129</v>
      </c>
      <c r="D55" s="50"/>
      <c r="E55" s="52">
        <v>0</v>
      </c>
      <c r="F55" s="52">
        <v>0</v>
      </c>
      <c r="G55" s="52">
        <v>0</v>
      </c>
      <c r="H55" s="52">
        <v>0</v>
      </c>
      <c r="I55" s="52">
        <v>0</v>
      </c>
      <c r="J55" s="52">
        <v>0</v>
      </c>
      <c r="K55" s="52">
        <v>139698.26</v>
      </c>
      <c r="L55" s="52">
        <v>122.21</v>
      </c>
      <c r="M55" s="52">
        <v>40729.21</v>
      </c>
      <c r="N55" s="50"/>
      <c r="O55" s="124">
        <f t="shared" si="0"/>
        <v>0</v>
      </c>
      <c r="P55" s="124">
        <f t="shared" si="1"/>
        <v>29.242611897957783</v>
      </c>
      <c r="Q55" s="50"/>
      <c r="R55" s="53" t="str">
        <f t="shared" si="2"/>
        <v/>
      </c>
      <c r="S55" s="53" t="str">
        <f t="shared" si="3"/>
        <v/>
      </c>
      <c r="T55" s="50"/>
    </row>
    <row r="56" spans="1:20" ht="15" customHeight="1" x14ac:dyDescent="0.2">
      <c r="A56" s="51" t="s">
        <v>1216</v>
      </c>
      <c r="B56" s="51" t="s">
        <v>1214</v>
      </c>
      <c r="C56" s="35">
        <v>514501</v>
      </c>
      <c r="D56" s="50"/>
      <c r="E56" s="52">
        <v>0</v>
      </c>
      <c r="F56" s="52">
        <v>0</v>
      </c>
      <c r="G56" s="52">
        <v>0</v>
      </c>
      <c r="H56" s="52">
        <v>0</v>
      </c>
      <c r="I56" s="52">
        <v>0</v>
      </c>
      <c r="J56" s="52">
        <v>0</v>
      </c>
      <c r="K56" s="52">
        <v>199632.73</v>
      </c>
      <c r="L56" s="52">
        <v>0</v>
      </c>
      <c r="M56" s="52">
        <v>0</v>
      </c>
      <c r="N56" s="50"/>
      <c r="O56" s="124">
        <f t="shared" si="0"/>
        <v>0</v>
      </c>
      <c r="P56" s="124">
        <f t="shared" si="1"/>
        <v>0</v>
      </c>
      <c r="Q56" s="50"/>
      <c r="R56" s="53" t="str">
        <f t="shared" si="2"/>
        <v/>
      </c>
      <c r="S56" s="53" t="str">
        <f t="shared" si="3"/>
        <v/>
      </c>
      <c r="T56" s="50"/>
    </row>
    <row r="57" spans="1:20" ht="15" customHeight="1" x14ac:dyDescent="0.2">
      <c r="A57" s="51" t="s">
        <v>1575</v>
      </c>
      <c r="B57" s="51" t="s">
        <v>1575</v>
      </c>
      <c r="C57" s="35">
        <v>519006</v>
      </c>
      <c r="D57" s="50"/>
      <c r="E57" s="52">
        <v>0</v>
      </c>
      <c r="F57" s="52">
        <v>0</v>
      </c>
      <c r="G57" s="52">
        <v>0</v>
      </c>
      <c r="H57" s="52">
        <v>4872196.18</v>
      </c>
      <c r="I57" s="52">
        <v>0</v>
      </c>
      <c r="J57" s="52">
        <v>4872196.18</v>
      </c>
      <c r="K57" s="52">
        <v>20077410.960000001</v>
      </c>
      <c r="L57" s="52">
        <v>157342.07999999999</v>
      </c>
      <c r="M57" s="52">
        <v>933116.77</v>
      </c>
      <c r="N57" s="50"/>
      <c r="O57" s="124">
        <f t="shared" si="0"/>
        <v>24.267099999999999</v>
      </c>
      <c r="P57" s="124">
        <f t="shared" si="1"/>
        <v>5.4312722500550938</v>
      </c>
      <c r="Q57" s="50"/>
      <c r="R57" s="53" t="str">
        <f t="shared" si="2"/>
        <v/>
      </c>
      <c r="S57" s="53" t="str">
        <f t="shared" si="3"/>
        <v/>
      </c>
      <c r="T57" s="50"/>
    </row>
    <row r="58" spans="1:20" ht="15" customHeight="1" x14ac:dyDescent="0.2">
      <c r="A58" s="51" t="s">
        <v>338</v>
      </c>
      <c r="B58" s="51" t="s">
        <v>334</v>
      </c>
      <c r="C58" s="35">
        <v>503053</v>
      </c>
      <c r="D58" s="50"/>
      <c r="E58" s="52">
        <v>0</v>
      </c>
      <c r="F58" s="52">
        <v>0</v>
      </c>
      <c r="G58" s="52">
        <v>0</v>
      </c>
      <c r="H58" s="52">
        <v>0</v>
      </c>
      <c r="I58" s="52">
        <v>0</v>
      </c>
      <c r="J58" s="52">
        <v>0</v>
      </c>
      <c r="K58" s="52">
        <v>243891.51</v>
      </c>
      <c r="L58" s="52">
        <v>839.05</v>
      </c>
      <c r="M58" s="52">
        <v>21884.12</v>
      </c>
      <c r="N58" s="50"/>
      <c r="O58" s="124">
        <f t="shared" si="0"/>
        <v>0</v>
      </c>
      <c r="P58" s="124">
        <f t="shared" si="1"/>
        <v>9.3169171817419958</v>
      </c>
      <c r="Q58" s="50"/>
      <c r="R58" s="53" t="str">
        <f t="shared" si="2"/>
        <v/>
      </c>
      <c r="S58" s="53" t="str">
        <f t="shared" si="3"/>
        <v/>
      </c>
      <c r="T58" s="50"/>
    </row>
    <row r="59" spans="1:20" ht="15" customHeight="1" x14ac:dyDescent="0.2">
      <c r="A59" s="51" t="s">
        <v>1399</v>
      </c>
      <c r="B59" s="51" t="s">
        <v>19</v>
      </c>
      <c r="C59" s="35">
        <v>516660</v>
      </c>
      <c r="D59" s="50"/>
      <c r="E59" s="52">
        <v>0</v>
      </c>
      <c r="F59" s="52">
        <v>0</v>
      </c>
      <c r="G59" s="52">
        <v>0</v>
      </c>
      <c r="H59" s="52">
        <v>0</v>
      </c>
      <c r="I59" s="52">
        <v>0</v>
      </c>
      <c r="J59" s="52">
        <v>0</v>
      </c>
      <c r="K59" s="52">
        <v>127957.17</v>
      </c>
      <c r="L59" s="52">
        <v>0</v>
      </c>
      <c r="M59" s="52">
        <v>0</v>
      </c>
      <c r="N59" s="50"/>
      <c r="O59" s="124">
        <f t="shared" si="0"/>
        <v>0</v>
      </c>
      <c r="P59" s="124">
        <f t="shared" si="1"/>
        <v>0</v>
      </c>
      <c r="Q59" s="50"/>
      <c r="R59" s="53" t="str">
        <f t="shared" si="2"/>
        <v/>
      </c>
      <c r="S59" s="53" t="str">
        <f t="shared" si="3"/>
        <v/>
      </c>
      <c r="T59" s="50"/>
    </row>
    <row r="60" spans="1:20" ht="15" customHeight="1" x14ac:dyDescent="0.2">
      <c r="A60" s="51" t="s">
        <v>1582</v>
      </c>
      <c r="B60" s="51" t="s">
        <v>1575</v>
      </c>
      <c r="C60" s="35">
        <v>519049</v>
      </c>
      <c r="D60" s="50"/>
      <c r="E60" s="52">
        <v>0</v>
      </c>
      <c r="F60" s="52">
        <v>0</v>
      </c>
      <c r="G60" s="52">
        <v>0</v>
      </c>
      <c r="H60" s="52">
        <v>56327.47</v>
      </c>
      <c r="I60" s="52">
        <v>0</v>
      </c>
      <c r="J60" s="52">
        <v>56327.47</v>
      </c>
      <c r="K60" s="52">
        <v>327972.33</v>
      </c>
      <c r="L60" s="52">
        <v>1694.25</v>
      </c>
      <c r="M60" s="52">
        <v>8400</v>
      </c>
      <c r="N60" s="50"/>
      <c r="O60" s="124">
        <f t="shared" si="0"/>
        <v>17.174499999999998</v>
      </c>
      <c r="P60" s="124">
        <f t="shared" si="1"/>
        <v>3.0777748842409967</v>
      </c>
      <c r="Q60" s="50"/>
      <c r="R60" s="53" t="str">
        <f t="shared" si="2"/>
        <v/>
      </c>
      <c r="S60" s="53" t="str">
        <f t="shared" si="3"/>
        <v/>
      </c>
      <c r="T60" s="50"/>
    </row>
    <row r="61" spans="1:20" ht="15" customHeight="1" x14ac:dyDescent="0.2">
      <c r="A61" s="51" t="s">
        <v>1771</v>
      </c>
      <c r="B61" s="51" t="s">
        <v>1500</v>
      </c>
      <c r="C61" s="35">
        <v>521159</v>
      </c>
      <c r="D61" s="50"/>
      <c r="E61" s="52">
        <v>0</v>
      </c>
      <c r="F61" s="52">
        <v>0</v>
      </c>
      <c r="G61" s="52">
        <v>0</v>
      </c>
      <c r="H61" s="52">
        <v>50697.86</v>
      </c>
      <c r="I61" s="52">
        <v>17231.5</v>
      </c>
      <c r="J61" s="52">
        <v>33466.36</v>
      </c>
      <c r="K61" s="52">
        <v>91522.83</v>
      </c>
      <c r="L61" s="52">
        <v>2093.7399999999998</v>
      </c>
      <c r="M61" s="52">
        <v>2500</v>
      </c>
      <c r="N61" s="50"/>
      <c r="O61" s="124">
        <f t="shared" si="0"/>
        <v>36.566099999999999</v>
      </c>
      <c r="P61" s="124">
        <f t="shared" si="1"/>
        <v>5.019228535656076</v>
      </c>
      <c r="Q61" s="50"/>
      <c r="R61" s="53" t="str">
        <f t="shared" si="2"/>
        <v/>
      </c>
      <c r="S61" s="53" t="str">
        <f t="shared" si="3"/>
        <v/>
      </c>
      <c r="T61" s="50"/>
    </row>
    <row r="62" spans="1:20" ht="15" customHeight="1" x14ac:dyDescent="0.2">
      <c r="A62" s="51" t="s">
        <v>1675</v>
      </c>
      <c r="B62" s="51" t="s">
        <v>1547</v>
      </c>
      <c r="C62" s="35">
        <v>520021</v>
      </c>
      <c r="D62" s="50"/>
      <c r="E62" s="52">
        <v>0</v>
      </c>
      <c r="F62" s="52">
        <v>0</v>
      </c>
      <c r="G62" s="52">
        <v>0</v>
      </c>
      <c r="H62" s="52">
        <v>37081.4</v>
      </c>
      <c r="I62" s="52">
        <v>0</v>
      </c>
      <c r="J62" s="52">
        <v>37081.4</v>
      </c>
      <c r="K62" s="52">
        <v>187723.63</v>
      </c>
      <c r="L62" s="52">
        <v>1365.26</v>
      </c>
      <c r="M62" s="52">
        <v>0</v>
      </c>
      <c r="N62" s="50"/>
      <c r="O62" s="124">
        <f t="shared" si="0"/>
        <v>19.7532</v>
      </c>
      <c r="P62" s="124">
        <f t="shared" si="1"/>
        <v>0.72727125508919677</v>
      </c>
      <c r="Q62" s="50"/>
      <c r="R62" s="53" t="str">
        <f t="shared" si="2"/>
        <v/>
      </c>
      <c r="S62" s="53" t="str">
        <f t="shared" si="3"/>
        <v/>
      </c>
      <c r="T62" s="50"/>
    </row>
    <row r="63" spans="1:20" ht="15" customHeight="1" x14ac:dyDescent="0.2">
      <c r="A63" s="51" t="s">
        <v>1675</v>
      </c>
      <c r="B63" s="51" t="s">
        <v>1866</v>
      </c>
      <c r="C63" s="35">
        <v>522309</v>
      </c>
      <c r="D63" s="50"/>
      <c r="E63" s="52">
        <v>0</v>
      </c>
      <c r="F63" s="52">
        <v>0</v>
      </c>
      <c r="G63" s="52">
        <v>0</v>
      </c>
      <c r="H63" s="52">
        <v>10090</v>
      </c>
      <c r="I63" s="52">
        <v>0</v>
      </c>
      <c r="J63" s="52">
        <v>10090</v>
      </c>
      <c r="K63" s="52">
        <v>66967.94</v>
      </c>
      <c r="L63" s="52">
        <v>303.41000000000003</v>
      </c>
      <c r="M63" s="52">
        <v>5380.82</v>
      </c>
      <c r="N63" s="50"/>
      <c r="O63" s="124">
        <f t="shared" si="0"/>
        <v>15.0669</v>
      </c>
      <c r="P63" s="124">
        <f t="shared" si="1"/>
        <v>8.487986938227456</v>
      </c>
      <c r="Q63" s="50"/>
      <c r="R63" s="53" t="str">
        <f t="shared" si="2"/>
        <v/>
      </c>
      <c r="S63" s="53" t="str">
        <f t="shared" si="3"/>
        <v/>
      </c>
      <c r="T63" s="50"/>
    </row>
    <row r="64" spans="1:20" ht="15" customHeight="1" x14ac:dyDescent="0.2">
      <c r="A64" s="51" t="s">
        <v>2776</v>
      </c>
      <c r="B64" s="51" t="s">
        <v>643</v>
      </c>
      <c r="C64" s="35">
        <v>558354</v>
      </c>
      <c r="D64" s="50"/>
      <c r="E64" s="52">
        <v>0</v>
      </c>
      <c r="F64" s="52">
        <v>0</v>
      </c>
      <c r="G64" s="52">
        <v>0</v>
      </c>
      <c r="H64" s="52">
        <v>0</v>
      </c>
      <c r="I64" s="52">
        <v>0</v>
      </c>
      <c r="J64" s="52">
        <v>0</v>
      </c>
      <c r="K64" s="52">
        <v>127458.1</v>
      </c>
      <c r="L64" s="52">
        <v>0</v>
      </c>
      <c r="M64" s="52">
        <v>0</v>
      </c>
      <c r="N64" s="50"/>
      <c r="O64" s="124">
        <f t="shared" si="0"/>
        <v>0</v>
      </c>
      <c r="P64" s="124">
        <f t="shared" si="1"/>
        <v>0</v>
      </c>
      <c r="Q64" s="50"/>
      <c r="R64" s="53" t="str">
        <f t="shared" si="2"/>
        <v/>
      </c>
      <c r="S64" s="53" t="str">
        <f t="shared" si="3"/>
        <v/>
      </c>
      <c r="T64" s="50"/>
    </row>
    <row r="65" spans="1:20" ht="15" customHeight="1" x14ac:dyDescent="0.2">
      <c r="A65" s="51" t="s">
        <v>1962</v>
      </c>
      <c r="B65" s="51" t="s">
        <v>1960</v>
      </c>
      <c r="C65" s="35">
        <v>523402</v>
      </c>
      <c r="D65" s="50"/>
      <c r="E65" s="52">
        <v>0</v>
      </c>
      <c r="F65" s="52">
        <v>0</v>
      </c>
      <c r="G65" s="52">
        <v>0</v>
      </c>
      <c r="H65" s="52">
        <v>12477.69</v>
      </c>
      <c r="I65" s="52">
        <v>0</v>
      </c>
      <c r="J65" s="52">
        <v>12477.69</v>
      </c>
      <c r="K65" s="52">
        <v>973145.47</v>
      </c>
      <c r="L65" s="52">
        <v>313.32</v>
      </c>
      <c r="M65" s="52">
        <v>18725.400000000001</v>
      </c>
      <c r="N65" s="50"/>
      <c r="O65" s="124">
        <f t="shared" si="0"/>
        <v>1.2822</v>
      </c>
      <c r="P65" s="124">
        <f t="shared" si="1"/>
        <v>1.9564104840358556</v>
      </c>
      <c r="Q65" s="50"/>
      <c r="R65" s="53" t="str">
        <f t="shared" si="2"/>
        <v/>
      </c>
      <c r="S65" s="53" t="str">
        <f t="shared" si="3"/>
        <v/>
      </c>
      <c r="T65" s="50"/>
    </row>
    <row r="66" spans="1:20" ht="15" customHeight="1" x14ac:dyDescent="0.2">
      <c r="A66" s="51" t="s">
        <v>1217</v>
      </c>
      <c r="B66" s="51" t="s">
        <v>1214</v>
      </c>
      <c r="C66" s="35">
        <v>514519</v>
      </c>
      <c r="D66" s="50"/>
      <c r="E66" s="52">
        <v>0</v>
      </c>
      <c r="F66" s="52">
        <v>0</v>
      </c>
      <c r="G66" s="52">
        <v>0</v>
      </c>
      <c r="H66" s="52">
        <v>0</v>
      </c>
      <c r="I66" s="52">
        <v>0</v>
      </c>
      <c r="J66" s="52">
        <v>0</v>
      </c>
      <c r="K66" s="52">
        <v>1284293.06</v>
      </c>
      <c r="L66" s="52">
        <v>0</v>
      </c>
      <c r="M66" s="52">
        <v>0</v>
      </c>
      <c r="N66" s="50"/>
      <c r="O66" s="124">
        <f t="shared" si="0"/>
        <v>0</v>
      </c>
      <c r="P66" s="124">
        <f t="shared" si="1"/>
        <v>0</v>
      </c>
      <c r="Q66" s="50"/>
      <c r="R66" s="53" t="str">
        <f t="shared" si="2"/>
        <v/>
      </c>
      <c r="S66" s="53" t="str">
        <f t="shared" si="3"/>
        <v/>
      </c>
      <c r="T66" s="50"/>
    </row>
    <row r="67" spans="1:20" ht="15" customHeight="1" x14ac:dyDescent="0.2">
      <c r="A67" s="51" t="s">
        <v>1331</v>
      </c>
      <c r="B67" s="51" t="s">
        <v>28</v>
      </c>
      <c r="C67" s="35">
        <v>515876</v>
      </c>
      <c r="D67" s="50"/>
      <c r="E67" s="52">
        <v>0</v>
      </c>
      <c r="F67" s="52">
        <v>0</v>
      </c>
      <c r="G67" s="52">
        <v>0</v>
      </c>
      <c r="H67" s="52">
        <v>94479.82</v>
      </c>
      <c r="I67" s="52">
        <v>0</v>
      </c>
      <c r="J67" s="52">
        <v>94479.82</v>
      </c>
      <c r="K67" s="52">
        <v>96591</v>
      </c>
      <c r="L67" s="52">
        <v>2161.08</v>
      </c>
      <c r="M67" s="52">
        <v>5555.28</v>
      </c>
      <c r="N67" s="50"/>
      <c r="O67" s="124">
        <f t="shared" ref="O67:O130" si="4">IFERROR(ROUND(J67/K67*100,4),$U$1)</f>
        <v>97.814300000000003</v>
      </c>
      <c r="P67" s="124">
        <f t="shared" ref="P67:P130" si="5">IFERROR((L67+M67)/K67*100,$U$1)</f>
        <v>7.9886945988756715</v>
      </c>
      <c r="Q67" s="50"/>
      <c r="R67" s="53">
        <f t="shared" ref="R67:R130" si="6">IF(AND(ISNUMBER(O67),O67&gt;60),(O67-60)*0.05,"")</f>
        <v>1.8907150000000001</v>
      </c>
      <c r="S67" s="53">
        <f t="shared" ref="S67:S130" si="7">IF(AND(ISNUMBER(O67),O67&gt;60),(J67-(K67*0.6))*0.05,"")</f>
        <v>1826.2610000000004</v>
      </c>
      <c r="T67" s="50"/>
    </row>
    <row r="68" spans="1:20" ht="15" customHeight="1" x14ac:dyDescent="0.2">
      <c r="A68" s="51" t="s">
        <v>195</v>
      </c>
      <c r="B68" s="51" t="s">
        <v>161</v>
      </c>
      <c r="C68" s="35">
        <v>501395</v>
      </c>
      <c r="D68" s="50"/>
      <c r="E68" s="52">
        <v>0</v>
      </c>
      <c r="F68" s="52">
        <v>0</v>
      </c>
      <c r="G68" s="52">
        <v>0</v>
      </c>
      <c r="H68" s="52">
        <v>183116.18</v>
      </c>
      <c r="I68" s="52">
        <v>0</v>
      </c>
      <c r="J68" s="52">
        <v>183116.18</v>
      </c>
      <c r="K68" s="52">
        <v>1571836.55</v>
      </c>
      <c r="L68" s="52">
        <v>12868.62</v>
      </c>
      <c r="M68" s="52">
        <v>46950.91</v>
      </c>
      <c r="N68" s="50"/>
      <c r="O68" s="124">
        <f t="shared" si="4"/>
        <v>11.649800000000001</v>
      </c>
      <c r="P68" s="124">
        <f t="shared" si="5"/>
        <v>3.8057093150047954</v>
      </c>
      <c r="Q68" s="50"/>
      <c r="R68" s="53" t="str">
        <f t="shared" si="6"/>
        <v/>
      </c>
      <c r="S68" s="53" t="str">
        <f t="shared" si="7"/>
        <v/>
      </c>
      <c r="T68" s="50"/>
    </row>
    <row r="69" spans="1:20" ht="15" customHeight="1" x14ac:dyDescent="0.2">
      <c r="A69" s="51" t="s">
        <v>254</v>
      </c>
      <c r="B69" s="51" t="s">
        <v>252</v>
      </c>
      <c r="C69" s="35">
        <v>502057</v>
      </c>
      <c r="D69" s="50"/>
      <c r="E69" s="52">
        <v>0</v>
      </c>
      <c r="F69" s="52">
        <v>0</v>
      </c>
      <c r="G69" s="52">
        <v>0</v>
      </c>
      <c r="H69" s="52">
        <v>103641.96</v>
      </c>
      <c r="I69" s="52">
        <v>0</v>
      </c>
      <c r="J69" s="52">
        <v>103641.96</v>
      </c>
      <c r="K69" s="52">
        <v>760784.14999999991</v>
      </c>
      <c r="L69" s="52">
        <v>30302.98</v>
      </c>
      <c r="M69" s="52">
        <v>40734.480000000003</v>
      </c>
      <c r="N69" s="50"/>
      <c r="O69" s="124">
        <f t="shared" si="4"/>
        <v>13.622999999999999</v>
      </c>
      <c r="P69" s="124">
        <f t="shared" si="5"/>
        <v>9.3374001022497666</v>
      </c>
      <c r="Q69" s="50"/>
      <c r="R69" s="53" t="str">
        <f t="shared" si="6"/>
        <v/>
      </c>
      <c r="S69" s="53" t="str">
        <f t="shared" si="7"/>
        <v/>
      </c>
      <c r="T69" s="50"/>
    </row>
    <row r="70" spans="1:20" ht="15" customHeight="1" x14ac:dyDescent="0.2">
      <c r="A70" s="51" t="s">
        <v>572</v>
      </c>
      <c r="B70" s="51" t="s">
        <v>571</v>
      </c>
      <c r="C70" s="35">
        <v>505846</v>
      </c>
      <c r="D70" s="50"/>
      <c r="E70" s="52">
        <v>0</v>
      </c>
      <c r="F70" s="52">
        <v>0</v>
      </c>
      <c r="G70" s="52">
        <v>0</v>
      </c>
      <c r="H70" s="52">
        <v>262952.77</v>
      </c>
      <c r="I70" s="52">
        <v>0</v>
      </c>
      <c r="J70" s="52">
        <v>262952.77</v>
      </c>
      <c r="K70" s="52">
        <v>984513.43</v>
      </c>
      <c r="L70" s="52">
        <v>10023.65</v>
      </c>
      <c r="M70" s="52">
        <v>240288.32</v>
      </c>
      <c r="N70" s="50"/>
      <c r="O70" s="124">
        <f t="shared" si="4"/>
        <v>26.7089</v>
      </c>
      <c r="P70" s="124">
        <f t="shared" si="5"/>
        <v>25.424942146294537</v>
      </c>
      <c r="Q70" s="50"/>
      <c r="R70" s="53" t="str">
        <f t="shared" si="6"/>
        <v/>
      </c>
      <c r="S70" s="53" t="str">
        <f t="shared" si="7"/>
        <v/>
      </c>
      <c r="T70" s="50"/>
    </row>
    <row r="71" spans="1:20" ht="15" customHeight="1" x14ac:dyDescent="0.2">
      <c r="A71" s="51" t="s">
        <v>2215</v>
      </c>
      <c r="B71" s="51" t="s">
        <v>2213</v>
      </c>
      <c r="C71" s="35">
        <v>526380</v>
      </c>
      <c r="D71" s="50"/>
      <c r="E71" s="52">
        <v>0</v>
      </c>
      <c r="F71" s="52">
        <v>0</v>
      </c>
      <c r="G71" s="52">
        <v>0</v>
      </c>
      <c r="H71" s="52">
        <v>0</v>
      </c>
      <c r="I71" s="52">
        <v>0</v>
      </c>
      <c r="J71" s="52">
        <v>0</v>
      </c>
      <c r="K71" s="52">
        <v>78309.179999999993</v>
      </c>
      <c r="L71" s="52">
        <v>0</v>
      </c>
      <c r="M71" s="52">
        <v>0</v>
      </c>
      <c r="N71" s="50"/>
      <c r="O71" s="124">
        <f t="shared" si="4"/>
        <v>0</v>
      </c>
      <c r="P71" s="124">
        <f t="shared" si="5"/>
        <v>0</v>
      </c>
      <c r="Q71" s="50"/>
      <c r="R71" s="53" t="str">
        <f t="shared" si="6"/>
        <v/>
      </c>
      <c r="S71" s="53" t="str">
        <f t="shared" si="7"/>
        <v/>
      </c>
      <c r="T71" s="50"/>
    </row>
    <row r="72" spans="1:20" ht="15" customHeight="1" x14ac:dyDescent="0.2">
      <c r="A72" s="51" t="s">
        <v>1583</v>
      </c>
      <c r="B72" s="51" t="s">
        <v>1575</v>
      </c>
      <c r="C72" s="35">
        <v>519057</v>
      </c>
      <c r="D72" s="50"/>
      <c r="E72" s="52">
        <v>0</v>
      </c>
      <c r="F72" s="52">
        <v>0</v>
      </c>
      <c r="G72" s="52">
        <v>0</v>
      </c>
      <c r="H72" s="52">
        <v>0</v>
      </c>
      <c r="I72" s="52">
        <v>0</v>
      </c>
      <c r="J72" s="52">
        <v>0</v>
      </c>
      <c r="K72" s="52">
        <v>60243.8</v>
      </c>
      <c r="L72" s="52">
        <v>0</v>
      </c>
      <c r="M72" s="52">
        <v>0</v>
      </c>
      <c r="N72" s="50"/>
      <c r="O72" s="124">
        <f t="shared" si="4"/>
        <v>0</v>
      </c>
      <c r="P72" s="124">
        <f t="shared" si="5"/>
        <v>0</v>
      </c>
      <c r="Q72" s="50"/>
      <c r="R72" s="53" t="str">
        <f t="shared" si="6"/>
        <v/>
      </c>
      <c r="S72" s="53" t="str">
        <f t="shared" si="7"/>
        <v/>
      </c>
      <c r="T72" s="50"/>
    </row>
    <row r="73" spans="1:20" ht="15" customHeight="1" x14ac:dyDescent="0.2">
      <c r="A73" s="51" t="s">
        <v>339</v>
      </c>
      <c r="B73" s="51" t="s">
        <v>334</v>
      </c>
      <c r="C73" s="35">
        <v>503061</v>
      </c>
      <c r="D73" s="50"/>
      <c r="E73" s="52">
        <v>0</v>
      </c>
      <c r="F73" s="52">
        <v>0</v>
      </c>
      <c r="G73" s="52">
        <v>0</v>
      </c>
      <c r="H73" s="52">
        <v>0</v>
      </c>
      <c r="I73" s="52">
        <v>0</v>
      </c>
      <c r="J73" s="52">
        <v>0</v>
      </c>
      <c r="K73" s="52">
        <v>120613.56</v>
      </c>
      <c r="L73" s="52">
        <v>0</v>
      </c>
      <c r="M73" s="52">
        <v>0</v>
      </c>
      <c r="N73" s="50"/>
      <c r="O73" s="124">
        <f t="shared" si="4"/>
        <v>0</v>
      </c>
      <c r="P73" s="124">
        <f t="shared" si="5"/>
        <v>0</v>
      </c>
      <c r="Q73" s="50"/>
      <c r="R73" s="53" t="str">
        <f t="shared" si="6"/>
        <v/>
      </c>
      <c r="S73" s="53" t="str">
        <f t="shared" si="7"/>
        <v/>
      </c>
      <c r="T73" s="50"/>
    </row>
    <row r="74" spans="1:20" ht="15" customHeight="1" x14ac:dyDescent="0.2">
      <c r="A74" s="51" t="s">
        <v>339</v>
      </c>
      <c r="B74" s="51" t="s">
        <v>1</v>
      </c>
      <c r="C74" s="35">
        <v>517429</v>
      </c>
      <c r="D74" s="50"/>
      <c r="E74" s="52">
        <v>0</v>
      </c>
      <c r="F74" s="52">
        <v>0</v>
      </c>
      <c r="G74" s="52">
        <v>0</v>
      </c>
      <c r="H74" s="52">
        <v>673671.52</v>
      </c>
      <c r="I74" s="52">
        <v>48750</v>
      </c>
      <c r="J74" s="52">
        <v>624921.52</v>
      </c>
      <c r="K74" s="52">
        <v>1892235.58</v>
      </c>
      <c r="L74" s="52">
        <v>42507.51</v>
      </c>
      <c r="M74" s="52">
        <v>204633.49</v>
      </c>
      <c r="N74" s="50"/>
      <c r="O74" s="124">
        <f t="shared" si="4"/>
        <v>33.025599999999997</v>
      </c>
      <c r="P74" s="124">
        <f t="shared" si="5"/>
        <v>13.060794470422124</v>
      </c>
      <c r="Q74" s="50"/>
      <c r="R74" s="53" t="str">
        <f t="shared" si="6"/>
        <v/>
      </c>
      <c r="S74" s="53" t="str">
        <f t="shared" si="7"/>
        <v/>
      </c>
      <c r="T74" s="50"/>
    </row>
    <row r="75" spans="1:20" ht="15" customHeight="1" x14ac:dyDescent="0.2">
      <c r="A75" s="51" t="s">
        <v>1058</v>
      </c>
      <c r="B75" s="51" t="s">
        <v>1055</v>
      </c>
      <c r="C75" s="35">
        <v>512052</v>
      </c>
      <c r="D75" s="50"/>
      <c r="E75" s="52">
        <v>0</v>
      </c>
      <c r="F75" s="52">
        <v>0</v>
      </c>
      <c r="G75" s="52">
        <v>0</v>
      </c>
      <c r="H75" s="52">
        <v>0</v>
      </c>
      <c r="I75" s="52">
        <v>0</v>
      </c>
      <c r="J75" s="52">
        <v>0</v>
      </c>
      <c r="K75" s="52">
        <v>549561.15</v>
      </c>
      <c r="L75" s="52">
        <v>0</v>
      </c>
      <c r="M75" s="52">
        <v>0</v>
      </c>
      <c r="N75" s="50"/>
      <c r="O75" s="124">
        <f t="shared" si="4"/>
        <v>0</v>
      </c>
      <c r="P75" s="124">
        <f t="shared" si="5"/>
        <v>0</v>
      </c>
      <c r="Q75" s="50"/>
      <c r="R75" s="53" t="str">
        <f t="shared" si="6"/>
        <v/>
      </c>
      <c r="S75" s="53" t="str">
        <f t="shared" si="7"/>
        <v/>
      </c>
      <c r="T75" s="50"/>
    </row>
    <row r="76" spans="1:20" ht="15" customHeight="1" x14ac:dyDescent="0.2">
      <c r="A76" s="51" t="s">
        <v>1677</v>
      </c>
      <c r="B76" s="51" t="s">
        <v>1676</v>
      </c>
      <c r="C76" s="35">
        <v>520039</v>
      </c>
      <c r="D76" s="50"/>
      <c r="E76" s="52">
        <v>0</v>
      </c>
      <c r="F76" s="52">
        <v>0</v>
      </c>
      <c r="G76" s="52">
        <v>0</v>
      </c>
      <c r="H76" s="52">
        <v>0</v>
      </c>
      <c r="I76" s="52">
        <v>0</v>
      </c>
      <c r="J76" s="52">
        <v>0</v>
      </c>
      <c r="K76" s="52">
        <v>742617.33</v>
      </c>
      <c r="L76" s="52">
        <v>6123.32</v>
      </c>
      <c r="M76" s="52">
        <v>15960.72</v>
      </c>
      <c r="N76" s="50"/>
      <c r="O76" s="124">
        <f t="shared" si="4"/>
        <v>0</v>
      </c>
      <c r="P76" s="124">
        <f t="shared" si="5"/>
        <v>2.9738115591781304</v>
      </c>
      <c r="Q76" s="50"/>
      <c r="R76" s="53" t="str">
        <f t="shared" si="6"/>
        <v/>
      </c>
      <c r="S76" s="53" t="str">
        <f t="shared" si="7"/>
        <v/>
      </c>
      <c r="T76" s="50"/>
    </row>
    <row r="77" spans="1:20" ht="15" customHeight="1" x14ac:dyDescent="0.2">
      <c r="A77" s="51" t="s">
        <v>89</v>
      </c>
      <c r="B77" s="51" t="s">
        <v>88</v>
      </c>
      <c r="C77" s="44">
        <v>500062</v>
      </c>
      <c r="D77" s="50"/>
      <c r="E77" s="52">
        <v>0</v>
      </c>
      <c r="F77" s="52">
        <v>0</v>
      </c>
      <c r="G77" s="52">
        <v>0</v>
      </c>
      <c r="H77" s="52">
        <v>305701.26</v>
      </c>
      <c r="I77" s="52">
        <v>0</v>
      </c>
      <c r="J77" s="52">
        <v>305701.26</v>
      </c>
      <c r="K77" s="52">
        <v>773215.66</v>
      </c>
      <c r="L77" s="52">
        <v>26183.77</v>
      </c>
      <c r="M77" s="52">
        <v>97276.82</v>
      </c>
      <c r="N77" s="50"/>
      <c r="O77" s="124">
        <f t="shared" si="4"/>
        <v>39.5364</v>
      </c>
      <c r="P77" s="124">
        <f t="shared" si="5"/>
        <v>15.967161089313686</v>
      </c>
      <c r="Q77" s="50"/>
      <c r="R77" s="53" t="str">
        <f t="shared" si="6"/>
        <v/>
      </c>
      <c r="S77" s="53" t="str">
        <f t="shared" si="7"/>
        <v/>
      </c>
      <c r="T77" s="50"/>
    </row>
    <row r="78" spans="1:20" ht="15" customHeight="1" x14ac:dyDescent="0.2">
      <c r="A78" s="51" t="s">
        <v>2282</v>
      </c>
      <c r="B78" s="51" t="s">
        <v>1595</v>
      </c>
      <c r="C78" s="35">
        <v>527122</v>
      </c>
      <c r="D78" s="50"/>
      <c r="E78" s="52">
        <v>0</v>
      </c>
      <c r="F78" s="52">
        <v>0</v>
      </c>
      <c r="G78" s="52">
        <v>0</v>
      </c>
      <c r="H78" s="52">
        <v>0</v>
      </c>
      <c r="I78" s="52">
        <v>0</v>
      </c>
      <c r="J78" s="52">
        <v>0</v>
      </c>
      <c r="K78" s="52">
        <v>7856.55</v>
      </c>
      <c r="L78" s="52">
        <v>0</v>
      </c>
      <c r="M78" s="52">
        <v>0</v>
      </c>
      <c r="N78" s="50"/>
      <c r="O78" s="124">
        <f t="shared" si="4"/>
        <v>0</v>
      </c>
      <c r="P78" s="124">
        <f t="shared" si="5"/>
        <v>0</v>
      </c>
      <c r="Q78" s="50"/>
      <c r="R78" s="53" t="str">
        <f t="shared" si="6"/>
        <v/>
      </c>
      <c r="S78" s="53" t="str">
        <f t="shared" si="7"/>
        <v/>
      </c>
      <c r="T78" s="50"/>
    </row>
    <row r="79" spans="1:20" ht="15" customHeight="1" x14ac:dyDescent="0.2">
      <c r="A79" s="51" t="s">
        <v>1218</v>
      </c>
      <c r="B79" s="51" t="s">
        <v>1214</v>
      </c>
      <c r="C79" s="35">
        <v>514535</v>
      </c>
      <c r="D79" s="50"/>
      <c r="E79" s="52">
        <v>0</v>
      </c>
      <c r="F79" s="52">
        <v>0</v>
      </c>
      <c r="G79" s="52">
        <v>0</v>
      </c>
      <c r="H79" s="52">
        <v>0</v>
      </c>
      <c r="I79" s="52">
        <v>0</v>
      </c>
      <c r="J79" s="52">
        <v>0</v>
      </c>
      <c r="K79" s="52">
        <v>32527.02</v>
      </c>
      <c r="L79" s="52">
        <v>0</v>
      </c>
      <c r="M79" s="52">
        <v>0</v>
      </c>
      <c r="N79" s="50"/>
      <c r="O79" s="124">
        <f t="shared" si="4"/>
        <v>0</v>
      </c>
      <c r="P79" s="124">
        <f t="shared" si="5"/>
        <v>0</v>
      </c>
      <c r="Q79" s="50"/>
      <c r="R79" s="53" t="str">
        <f t="shared" si="6"/>
        <v/>
      </c>
      <c r="S79" s="53" t="str">
        <f t="shared" si="7"/>
        <v/>
      </c>
      <c r="T79" s="50"/>
    </row>
    <row r="80" spans="1:20" ht="15" customHeight="1" x14ac:dyDescent="0.2">
      <c r="A80" s="51" t="s">
        <v>989</v>
      </c>
      <c r="B80" s="51" t="s">
        <v>987</v>
      </c>
      <c r="C80" s="35">
        <v>511234</v>
      </c>
      <c r="D80" s="50"/>
      <c r="E80" s="52">
        <v>0</v>
      </c>
      <c r="F80" s="52">
        <v>0</v>
      </c>
      <c r="G80" s="52">
        <v>0</v>
      </c>
      <c r="H80" s="52">
        <v>0</v>
      </c>
      <c r="I80" s="52">
        <v>0</v>
      </c>
      <c r="J80" s="52">
        <v>0</v>
      </c>
      <c r="K80" s="52">
        <v>221468.61</v>
      </c>
      <c r="L80" s="52">
        <v>0</v>
      </c>
      <c r="M80" s="52">
        <v>0</v>
      </c>
      <c r="N80" s="50"/>
      <c r="O80" s="124">
        <f t="shared" si="4"/>
        <v>0</v>
      </c>
      <c r="P80" s="124">
        <f t="shared" si="5"/>
        <v>0</v>
      </c>
      <c r="Q80" s="50"/>
      <c r="R80" s="53" t="str">
        <f t="shared" si="6"/>
        <v/>
      </c>
      <c r="S80" s="53" t="str">
        <f t="shared" si="7"/>
        <v/>
      </c>
      <c r="T80" s="50"/>
    </row>
    <row r="81" spans="1:20" ht="15" customHeight="1" x14ac:dyDescent="0.2">
      <c r="A81" s="51" t="s">
        <v>2503</v>
      </c>
      <c r="B81" s="51" t="s">
        <v>508</v>
      </c>
      <c r="C81" s="35">
        <v>542661</v>
      </c>
      <c r="D81" s="50"/>
      <c r="E81" s="52">
        <v>0</v>
      </c>
      <c r="F81" s="52">
        <v>0</v>
      </c>
      <c r="G81" s="52">
        <v>0</v>
      </c>
      <c r="H81" s="52">
        <v>20610.23</v>
      </c>
      <c r="I81" s="52">
        <v>0</v>
      </c>
      <c r="J81" s="52">
        <v>20610.23</v>
      </c>
      <c r="K81" s="52">
        <v>53272.39</v>
      </c>
      <c r="L81" s="52">
        <v>1644.78</v>
      </c>
      <c r="M81" s="52">
        <v>49556.63</v>
      </c>
      <c r="N81" s="50"/>
      <c r="O81" s="124">
        <f t="shared" si="4"/>
        <v>38.688400000000001</v>
      </c>
      <c r="P81" s="124">
        <f t="shared" si="5"/>
        <v>96.112470268369776</v>
      </c>
      <c r="Q81" s="50"/>
      <c r="R81" s="53" t="str">
        <f t="shared" si="6"/>
        <v/>
      </c>
      <c r="S81" s="53" t="str">
        <f t="shared" si="7"/>
        <v/>
      </c>
      <c r="T81" s="50"/>
    </row>
    <row r="82" spans="1:20" ht="15" customHeight="1" x14ac:dyDescent="0.2">
      <c r="A82" s="51" t="s">
        <v>2648</v>
      </c>
      <c r="B82" s="51" t="s">
        <v>199</v>
      </c>
      <c r="C82" s="35">
        <v>555517</v>
      </c>
      <c r="D82" s="50"/>
      <c r="E82" s="52">
        <v>0</v>
      </c>
      <c r="F82" s="52">
        <v>0</v>
      </c>
      <c r="G82" s="52">
        <v>0</v>
      </c>
      <c r="H82" s="52">
        <v>0</v>
      </c>
      <c r="I82" s="52">
        <v>0</v>
      </c>
      <c r="J82" s="52">
        <v>0</v>
      </c>
      <c r="K82" s="52">
        <v>60359.360000000001</v>
      </c>
      <c r="L82" s="52">
        <v>0</v>
      </c>
      <c r="M82" s="52">
        <v>12732.11</v>
      </c>
      <c r="N82" s="50"/>
      <c r="O82" s="124">
        <f t="shared" si="4"/>
        <v>0</v>
      </c>
      <c r="P82" s="124">
        <f t="shared" si="5"/>
        <v>21.093845262772835</v>
      </c>
      <c r="Q82" s="50"/>
      <c r="R82" s="53" t="str">
        <f t="shared" si="6"/>
        <v/>
      </c>
      <c r="S82" s="53" t="str">
        <f t="shared" si="7"/>
        <v/>
      </c>
      <c r="T82" s="50"/>
    </row>
    <row r="83" spans="1:20" ht="15" customHeight="1" x14ac:dyDescent="0.2">
      <c r="A83" s="51" t="s">
        <v>1584</v>
      </c>
      <c r="B83" s="51" t="s">
        <v>1575</v>
      </c>
      <c r="C83" s="35">
        <v>519065</v>
      </c>
      <c r="D83" s="50"/>
      <c r="E83" s="52">
        <v>0</v>
      </c>
      <c r="F83" s="52">
        <v>0</v>
      </c>
      <c r="G83" s="52">
        <v>0</v>
      </c>
      <c r="H83" s="52">
        <v>94823.97</v>
      </c>
      <c r="I83" s="52">
        <v>0</v>
      </c>
      <c r="J83" s="52">
        <v>94823.97</v>
      </c>
      <c r="K83" s="52">
        <v>244234.94</v>
      </c>
      <c r="L83" s="52">
        <v>3262.21</v>
      </c>
      <c r="M83" s="52">
        <v>5000</v>
      </c>
      <c r="N83" s="50"/>
      <c r="O83" s="124">
        <f t="shared" si="4"/>
        <v>38.8249</v>
      </c>
      <c r="P83" s="124">
        <f t="shared" si="5"/>
        <v>3.382894355737962</v>
      </c>
      <c r="Q83" s="50"/>
      <c r="R83" s="53" t="str">
        <f t="shared" si="6"/>
        <v/>
      </c>
      <c r="S83" s="53" t="str">
        <f t="shared" si="7"/>
        <v/>
      </c>
      <c r="T83" s="50"/>
    </row>
    <row r="84" spans="1:20" ht="15" customHeight="1" x14ac:dyDescent="0.2">
      <c r="A84" s="51" t="s">
        <v>1400</v>
      </c>
      <c r="B84" s="51" t="s">
        <v>1394</v>
      </c>
      <c r="C84" s="35">
        <v>516678</v>
      </c>
      <c r="D84" s="50"/>
      <c r="E84" s="52">
        <v>0</v>
      </c>
      <c r="F84" s="52">
        <v>0</v>
      </c>
      <c r="G84" s="52">
        <v>0</v>
      </c>
      <c r="H84" s="52">
        <v>0</v>
      </c>
      <c r="I84" s="52">
        <v>0</v>
      </c>
      <c r="J84" s="52">
        <v>0</v>
      </c>
      <c r="K84" s="52">
        <v>61158.14</v>
      </c>
      <c r="L84" s="52">
        <v>0</v>
      </c>
      <c r="M84" s="52">
        <v>0</v>
      </c>
      <c r="N84" s="50"/>
      <c r="O84" s="124">
        <f t="shared" si="4"/>
        <v>0</v>
      </c>
      <c r="P84" s="124">
        <f t="shared" si="5"/>
        <v>0</v>
      </c>
      <c r="Q84" s="50"/>
      <c r="R84" s="53" t="str">
        <f t="shared" si="6"/>
        <v/>
      </c>
      <c r="S84" s="53" t="str">
        <f t="shared" si="7"/>
        <v/>
      </c>
      <c r="T84" s="50"/>
    </row>
    <row r="85" spans="1:20" ht="15" customHeight="1" x14ac:dyDescent="0.2">
      <c r="A85" s="51" t="s">
        <v>1122</v>
      </c>
      <c r="B85" s="51" t="s">
        <v>105</v>
      </c>
      <c r="C85" s="35">
        <v>512851</v>
      </c>
      <c r="D85" s="50"/>
      <c r="E85" s="52">
        <v>0</v>
      </c>
      <c r="F85" s="52">
        <v>0</v>
      </c>
      <c r="G85" s="52">
        <v>0</v>
      </c>
      <c r="H85" s="52">
        <v>0</v>
      </c>
      <c r="I85" s="52">
        <v>0</v>
      </c>
      <c r="J85" s="52">
        <v>0</v>
      </c>
      <c r="K85" s="52">
        <v>3123039.1100000003</v>
      </c>
      <c r="L85" s="52">
        <v>13926.09</v>
      </c>
      <c r="M85" s="52">
        <v>11614.23</v>
      </c>
      <c r="N85" s="50"/>
      <c r="O85" s="124">
        <f t="shared" si="4"/>
        <v>0</v>
      </c>
      <c r="P85" s="124">
        <f t="shared" si="5"/>
        <v>0.81780339920238776</v>
      </c>
      <c r="Q85" s="50"/>
      <c r="R85" s="53" t="str">
        <f t="shared" si="6"/>
        <v/>
      </c>
      <c r="S85" s="53" t="str">
        <f t="shared" si="7"/>
        <v/>
      </c>
      <c r="T85" s="50"/>
    </row>
    <row r="86" spans="1:20" ht="15" customHeight="1" x14ac:dyDescent="0.2">
      <c r="A86" s="51" t="s">
        <v>1772</v>
      </c>
      <c r="B86" s="51" t="s">
        <v>1500</v>
      </c>
      <c r="C86" s="35">
        <v>521167</v>
      </c>
      <c r="D86" s="50"/>
      <c r="E86" s="52">
        <v>0</v>
      </c>
      <c r="F86" s="52">
        <v>0</v>
      </c>
      <c r="G86" s="52">
        <v>0</v>
      </c>
      <c r="H86" s="52">
        <v>21866.31</v>
      </c>
      <c r="I86" s="52">
        <v>0</v>
      </c>
      <c r="J86" s="52">
        <v>21866.31</v>
      </c>
      <c r="K86" s="52">
        <v>71333.91</v>
      </c>
      <c r="L86" s="52">
        <v>0</v>
      </c>
      <c r="M86" s="52">
        <v>2412</v>
      </c>
      <c r="N86" s="50"/>
      <c r="O86" s="124">
        <f t="shared" si="4"/>
        <v>30.653500000000001</v>
      </c>
      <c r="P86" s="124">
        <f t="shared" si="5"/>
        <v>3.3812810765595209</v>
      </c>
      <c r="Q86" s="50"/>
      <c r="R86" s="53" t="str">
        <f t="shared" si="6"/>
        <v/>
      </c>
      <c r="S86" s="53" t="str">
        <f t="shared" si="7"/>
        <v/>
      </c>
      <c r="T86" s="50"/>
    </row>
    <row r="87" spans="1:20" ht="15" customHeight="1" x14ac:dyDescent="0.2">
      <c r="A87" s="51" t="s">
        <v>915</v>
      </c>
      <c r="B87" s="51" t="s">
        <v>13</v>
      </c>
      <c r="C87" s="35">
        <v>510271</v>
      </c>
      <c r="D87" s="50"/>
      <c r="E87" s="52">
        <v>0</v>
      </c>
      <c r="F87" s="52">
        <v>0</v>
      </c>
      <c r="G87" s="52">
        <v>0</v>
      </c>
      <c r="H87" s="52">
        <v>65496.47</v>
      </c>
      <c r="I87" s="52">
        <v>27400.75</v>
      </c>
      <c r="J87" s="52">
        <v>38095.72</v>
      </c>
      <c r="K87" s="52">
        <v>99915.28</v>
      </c>
      <c r="L87" s="52">
        <v>2884.51</v>
      </c>
      <c r="M87" s="52">
        <v>7883.06</v>
      </c>
      <c r="N87" s="50"/>
      <c r="O87" s="124">
        <f t="shared" si="4"/>
        <v>38.128</v>
      </c>
      <c r="P87" s="124">
        <f t="shared" si="5"/>
        <v>10.776700020257161</v>
      </c>
      <c r="Q87" s="50"/>
      <c r="R87" s="53" t="str">
        <f t="shared" si="6"/>
        <v/>
      </c>
      <c r="S87" s="53" t="str">
        <f t="shared" si="7"/>
        <v/>
      </c>
      <c r="T87" s="50"/>
    </row>
    <row r="88" spans="1:20" ht="15" customHeight="1" x14ac:dyDescent="0.2">
      <c r="A88" s="51" t="s">
        <v>2283</v>
      </c>
      <c r="B88" s="51" t="s">
        <v>1595</v>
      </c>
      <c r="C88" s="35">
        <v>527131</v>
      </c>
      <c r="D88" s="50"/>
      <c r="E88" s="52">
        <v>0</v>
      </c>
      <c r="F88" s="52">
        <v>0</v>
      </c>
      <c r="G88" s="52">
        <v>0</v>
      </c>
      <c r="H88" s="52">
        <v>11209.55</v>
      </c>
      <c r="I88" s="52">
        <v>0</v>
      </c>
      <c r="J88" s="52">
        <v>11209.55</v>
      </c>
      <c r="K88" s="52">
        <v>66857.69</v>
      </c>
      <c r="L88" s="52">
        <v>1112.49</v>
      </c>
      <c r="M88" s="52">
        <v>6540.92</v>
      </c>
      <c r="N88" s="50"/>
      <c r="O88" s="124">
        <f t="shared" si="4"/>
        <v>16.766300000000001</v>
      </c>
      <c r="P88" s="124">
        <f t="shared" si="5"/>
        <v>11.44731443757629</v>
      </c>
      <c r="Q88" s="50"/>
      <c r="R88" s="53" t="str">
        <f t="shared" si="6"/>
        <v/>
      </c>
      <c r="S88" s="53" t="str">
        <f t="shared" si="7"/>
        <v/>
      </c>
      <c r="T88" s="50"/>
    </row>
    <row r="89" spans="1:20" ht="15" customHeight="1" x14ac:dyDescent="0.2">
      <c r="A89" s="51" t="s">
        <v>861</v>
      </c>
      <c r="B89" s="51" t="s">
        <v>859</v>
      </c>
      <c r="C89" s="35">
        <v>509566</v>
      </c>
      <c r="D89" s="50"/>
      <c r="E89" s="52">
        <v>0</v>
      </c>
      <c r="F89" s="52">
        <v>0</v>
      </c>
      <c r="G89" s="52">
        <v>0</v>
      </c>
      <c r="H89" s="52">
        <v>71358.37</v>
      </c>
      <c r="I89" s="52">
        <v>0</v>
      </c>
      <c r="J89" s="52">
        <v>71358.37</v>
      </c>
      <c r="K89" s="52">
        <v>357902.61</v>
      </c>
      <c r="L89" s="52">
        <v>2817.39</v>
      </c>
      <c r="M89" s="52">
        <v>14100</v>
      </c>
      <c r="N89" s="50"/>
      <c r="O89" s="124">
        <f t="shared" si="4"/>
        <v>19.937899999999999</v>
      </c>
      <c r="P89" s="124">
        <f t="shared" si="5"/>
        <v>4.7268138111649982</v>
      </c>
      <c r="Q89" s="50"/>
      <c r="R89" s="53" t="str">
        <f t="shared" si="6"/>
        <v/>
      </c>
      <c r="S89" s="53" t="str">
        <f t="shared" si="7"/>
        <v/>
      </c>
      <c r="T89" s="50"/>
    </row>
    <row r="90" spans="1:20" ht="15" customHeight="1" x14ac:dyDescent="0.2">
      <c r="A90" s="51" t="s">
        <v>1867</v>
      </c>
      <c r="B90" s="51" t="s">
        <v>1866</v>
      </c>
      <c r="C90" s="35">
        <v>522317</v>
      </c>
      <c r="D90" s="50"/>
      <c r="E90" s="52">
        <v>0</v>
      </c>
      <c r="F90" s="52">
        <v>0</v>
      </c>
      <c r="G90" s="52">
        <v>0</v>
      </c>
      <c r="H90" s="52">
        <v>22796.83</v>
      </c>
      <c r="I90" s="52">
        <v>0</v>
      </c>
      <c r="J90" s="52">
        <v>22796.83</v>
      </c>
      <c r="K90" s="52">
        <v>116849.11</v>
      </c>
      <c r="L90" s="52">
        <v>2016.13</v>
      </c>
      <c r="M90" s="52">
        <v>2200</v>
      </c>
      <c r="N90" s="50"/>
      <c r="O90" s="124">
        <f t="shared" si="4"/>
        <v>19.509599999999999</v>
      </c>
      <c r="P90" s="124">
        <f t="shared" si="5"/>
        <v>3.6081832373391629</v>
      </c>
      <c r="Q90" s="50"/>
      <c r="R90" s="53" t="str">
        <f t="shared" si="6"/>
        <v/>
      </c>
      <c r="S90" s="53" t="str">
        <f t="shared" si="7"/>
        <v/>
      </c>
      <c r="T90" s="50"/>
    </row>
    <row r="91" spans="1:20" ht="15" customHeight="1" x14ac:dyDescent="0.2">
      <c r="A91" s="51" t="s">
        <v>1773</v>
      </c>
      <c r="B91" s="51" t="s">
        <v>1500</v>
      </c>
      <c r="C91" s="35">
        <v>521175</v>
      </c>
      <c r="D91" s="50"/>
      <c r="E91" s="52">
        <v>0</v>
      </c>
      <c r="F91" s="52">
        <v>0</v>
      </c>
      <c r="G91" s="52">
        <v>0</v>
      </c>
      <c r="H91" s="52">
        <v>83779.149999999994</v>
      </c>
      <c r="I91" s="52">
        <v>0</v>
      </c>
      <c r="J91" s="52">
        <v>83779.149999999994</v>
      </c>
      <c r="K91" s="52">
        <v>272132.97000000003</v>
      </c>
      <c r="L91" s="52">
        <v>3441.81</v>
      </c>
      <c r="M91" s="52">
        <v>24163.67</v>
      </c>
      <c r="N91" s="50"/>
      <c r="O91" s="124">
        <f t="shared" si="4"/>
        <v>30.786100000000001</v>
      </c>
      <c r="P91" s="124">
        <f t="shared" si="5"/>
        <v>10.144114474626134</v>
      </c>
      <c r="Q91" s="50"/>
      <c r="R91" s="53" t="str">
        <f t="shared" si="6"/>
        <v/>
      </c>
      <c r="S91" s="53" t="str">
        <f t="shared" si="7"/>
        <v/>
      </c>
      <c r="T91" s="50"/>
    </row>
    <row r="92" spans="1:20" ht="15" customHeight="1" x14ac:dyDescent="0.2">
      <c r="A92" s="51" t="s">
        <v>1059</v>
      </c>
      <c r="B92" s="51" t="s">
        <v>1055</v>
      </c>
      <c r="C92" s="35">
        <v>512061</v>
      </c>
      <c r="D92" s="50"/>
      <c r="E92" s="52">
        <v>0</v>
      </c>
      <c r="F92" s="52">
        <v>0</v>
      </c>
      <c r="G92" s="52">
        <v>0</v>
      </c>
      <c r="H92" s="52">
        <v>0</v>
      </c>
      <c r="I92" s="52">
        <v>0</v>
      </c>
      <c r="J92" s="52">
        <v>0</v>
      </c>
      <c r="K92" s="52">
        <v>568137.68999999994</v>
      </c>
      <c r="L92" s="52">
        <v>0</v>
      </c>
      <c r="M92" s="52">
        <v>0</v>
      </c>
      <c r="N92" s="50"/>
      <c r="O92" s="124">
        <f t="shared" si="4"/>
        <v>0</v>
      </c>
      <c r="P92" s="124">
        <f t="shared" si="5"/>
        <v>0</v>
      </c>
      <c r="Q92" s="50"/>
      <c r="R92" s="53" t="str">
        <f t="shared" si="6"/>
        <v/>
      </c>
      <c r="S92" s="53" t="str">
        <f t="shared" si="7"/>
        <v/>
      </c>
      <c r="T92" s="50"/>
    </row>
    <row r="93" spans="1:20" ht="15" customHeight="1" x14ac:dyDescent="0.2">
      <c r="A93" s="51" t="s">
        <v>2615</v>
      </c>
      <c r="B93" s="51" t="s">
        <v>2434</v>
      </c>
      <c r="C93" s="35">
        <v>544086</v>
      </c>
      <c r="D93" s="50"/>
      <c r="E93" s="52">
        <v>0</v>
      </c>
      <c r="F93" s="52">
        <v>0</v>
      </c>
      <c r="G93" s="52">
        <v>0</v>
      </c>
      <c r="H93" s="52">
        <v>134283.84</v>
      </c>
      <c r="I93" s="52">
        <v>0</v>
      </c>
      <c r="J93" s="52">
        <v>134283.84</v>
      </c>
      <c r="K93" s="52">
        <v>308080.53000000003</v>
      </c>
      <c r="L93" s="52">
        <v>8251.56</v>
      </c>
      <c r="M93" s="52">
        <v>122465.31</v>
      </c>
      <c r="N93" s="50"/>
      <c r="O93" s="124">
        <f t="shared" si="4"/>
        <v>43.587299999999999</v>
      </c>
      <c r="P93" s="124">
        <f t="shared" si="5"/>
        <v>42.429448560089142</v>
      </c>
      <c r="Q93" s="50"/>
      <c r="R93" s="53" t="str">
        <f t="shared" si="6"/>
        <v/>
      </c>
      <c r="S93" s="53" t="str">
        <f t="shared" si="7"/>
        <v/>
      </c>
      <c r="T93" s="50"/>
    </row>
    <row r="94" spans="1:20" ht="15" customHeight="1" x14ac:dyDescent="0.2">
      <c r="A94" s="51" t="s">
        <v>763</v>
      </c>
      <c r="B94" s="51" t="s">
        <v>760</v>
      </c>
      <c r="C94" s="35">
        <v>508462</v>
      </c>
      <c r="D94" s="50"/>
      <c r="E94" s="52">
        <v>0</v>
      </c>
      <c r="F94" s="52">
        <v>0</v>
      </c>
      <c r="G94" s="52">
        <v>0</v>
      </c>
      <c r="H94" s="52">
        <v>0</v>
      </c>
      <c r="I94" s="52">
        <v>0</v>
      </c>
      <c r="J94" s="52">
        <v>0</v>
      </c>
      <c r="K94" s="52">
        <v>633613.26</v>
      </c>
      <c r="L94" s="52">
        <v>0</v>
      </c>
      <c r="M94" s="52">
        <v>0</v>
      </c>
      <c r="N94" s="50"/>
      <c r="O94" s="124">
        <f t="shared" si="4"/>
        <v>0</v>
      </c>
      <c r="P94" s="124">
        <f t="shared" si="5"/>
        <v>0</v>
      </c>
      <c r="Q94" s="50"/>
      <c r="R94" s="53" t="str">
        <f t="shared" si="6"/>
        <v/>
      </c>
      <c r="S94" s="53" t="str">
        <f t="shared" si="7"/>
        <v/>
      </c>
      <c r="T94" s="50"/>
    </row>
    <row r="95" spans="1:20" ht="15" customHeight="1" x14ac:dyDescent="0.2">
      <c r="A95" s="51" t="s">
        <v>712</v>
      </c>
      <c r="B95" s="51" t="s">
        <v>392</v>
      </c>
      <c r="C95" s="35">
        <v>507814</v>
      </c>
      <c r="D95" s="50"/>
      <c r="E95" s="52">
        <v>0</v>
      </c>
      <c r="F95" s="52">
        <v>0</v>
      </c>
      <c r="G95" s="52">
        <v>0</v>
      </c>
      <c r="H95" s="52">
        <v>281472</v>
      </c>
      <c r="I95" s="52">
        <v>0</v>
      </c>
      <c r="J95" s="52">
        <v>281472</v>
      </c>
      <c r="K95" s="52">
        <v>2823861.32</v>
      </c>
      <c r="L95" s="52">
        <v>28558.09</v>
      </c>
      <c r="M95" s="52">
        <v>150671.28</v>
      </c>
      <c r="N95" s="50"/>
      <c r="O95" s="124">
        <f t="shared" si="4"/>
        <v>9.9675999999999991</v>
      </c>
      <c r="P95" s="124">
        <f t="shared" si="5"/>
        <v>6.3469607636397667</v>
      </c>
      <c r="Q95" s="50"/>
      <c r="R95" s="53" t="str">
        <f t="shared" si="6"/>
        <v/>
      </c>
      <c r="S95" s="53" t="str">
        <f t="shared" si="7"/>
        <v/>
      </c>
      <c r="T95" s="50"/>
    </row>
    <row r="96" spans="1:20" ht="15" customHeight="1" x14ac:dyDescent="0.2">
      <c r="A96" s="51" t="s">
        <v>2025</v>
      </c>
      <c r="B96" s="51" t="s">
        <v>1537</v>
      </c>
      <c r="C96" s="35">
        <v>524191</v>
      </c>
      <c r="D96" s="50"/>
      <c r="E96" s="52">
        <v>0</v>
      </c>
      <c r="F96" s="52">
        <v>0</v>
      </c>
      <c r="G96" s="52">
        <v>0</v>
      </c>
      <c r="H96" s="52">
        <v>203334.19</v>
      </c>
      <c r="I96" s="52">
        <v>0</v>
      </c>
      <c r="J96" s="52">
        <v>203334.19</v>
      </c>
      <c r="K96" s="52">
        <v>243157.38</v>
      </c>
      <c r="L96" s="52">
        <v>11788.32</v>
      </c>
      <c r="M96" s="52">
        <v>161409.68</v>
      </c>
      <c r="N96" s="50"/>
      <c r="O96" s="124">
        <f t="shared" si="4"/>
        <v>83.622500000000002</v>
      </c>
      <c r="P96" s="124">
        <f t="shared" si="5"/>
        <v>71.228765501585841</v>
      </c>
      <c r="Q96" s="50"/>
      <c r="R96" s="53">
        <f t="shared" si="6"/>
        <v>1.1811250000000002</v>
      </c>
      <c r="S96" s="53">
        <f t="shared" si="7"/>
        <v>2871.9881000000009</v>
      </c>
      <c r="T96" s="50"/>
    </row>
    <row r="97" spans="1:20" ht="15" customHeight="1" x14ac:dyDescent="0.2">
      <c r="A97" s="51" t="s">
        <v>255</v>
      </c>
      <c r="B97" s="51" t="s">
        <v>252</v>
      </c>
      <c r="C97" s="35">
        <v>502065</v>
      </c>
      <c r="D97" s="50"/>
      <c r="E97" s="52">
        <v>0</v>
      </c>
      <c r="F97" s="52">
        <v>0</v>
      </c>
      <c r="G97" s="52">
        <v>0</v>
      </c>
      <c r="H97" s="52">
        <v>28000</v>
      </c>
      <c r="I97" s="52">
        <v>0</v>
      </c>
      <c r="J97" s="52">
        <v>28000</v>
      </c>
      <c r="K97" s="52">
        <v>230938.91999999998</v>
      </c>
      <c r="L97" s="52">
        <v>3618.08</v>
      </c>
      <c r="M97" s="52">
        <v>12684.11</v>
      </c>
      <c r="N97" s="50"/>
      <c r="O97" s="124">
        <f t="shared" si="4"/>
        <v>12.1244</v>
      </c>
      <c r="P97" s="124">
        <f t="shared" si="5"/>
        <v>7.0590916420670888</v>
      </c>
      <c r="Q97" s="50"/>
      <c r="R97" s="53" t="str">
        <f t="shared" si="6"/>
        <v/>
      </c>
      <c r="S97" s="53" t="str">
        <f t="shared" si="7"/>
        <v/>
      </c>
      <c r="T97" s="50"/>
    </row>
    <row r="98" spans="1:20" ht="15" customHeight="1" x14ac:dyDescent="0.2">
      <c r="A98" s="51" t="s">
        <v>255</v>
      </c>
      <c r="B98" s="51" t="s">
        <v>30</v>
      </c>
      <c r="C98" s="35">
        <v>528137</v>
      </c>
      <c r="D98" s="50"/>
      <c r="E98" s="52">
        <v>0</v>
      </c>
      <c r="F98" s="52">
        <v>0</v>
      </c>
      <c r="G98" s="52">
        <v>0</v>
      </c>
      <c r="H98" s="52">
        <v>0</v>
      </c>
      <c r="I98" s="52">
        <v>0</v>
      </c>
      <c r="J98" s="52">
        <v>0</v>
      </c>
      <c r="K98" s="52">
        <v>135479.1</v>
      </c>
      <c r="L98" s="52">
        <v>0</v>
      </c>
      <c r="M98" s="52">
        <v>0</v>
      </c>
      <c r="N98" s="50"/>
      <c r="O98" s="124">
        <f t="shared" si="4"/>
        <v>0</v>
      </c>
      <c r="P98" s="124">
        <f t="shared" si="5"/>
        <v>0</v>
      </c>
      <c r="Q98" s="50"/>
      <c r="R98" s="53" t="str">
        <f t="shared" si="6"/>
        <v/>
      </c>
      <c r="S98" s="53" t="str">
        <f t="shared" si="7"/>
        <v/>
      </c>
      <c r="T98" s="50"/>
    </row>
    <row r="99" spans="1:20" ht="15" customHeight="1" x14ac:dyDescent="0.2">
      <c r="A99" s="51" t="s">
        <v>340</v>
      </c>
      <c r="B99" s="51" t="s">
        <v>334</v>
      </c>
      <c r="C99" s="35">
        <v>503070</v>
      </c>
      <c r="D99" s="50"/>
      <c r="E99" s="52">
        <v>0</v>
      </c>
      <c r="F99" s="52">
        <v>0</v>
      </c>
      <c r="G99" s="52">
        <v>0</v>
      </c>
      <c r="H99" s="52">
        <v>0</v>
      </c>
      <c r="I99" s="52">
        <v>0</v>
      </c>
      <c r="J99" s="52">
        <v>0</v>
      </c>
      <c r="K99" s="52">
        <v>569658.41</v>
      </c>
      <c r="L99" s="52">
        <v>0</v>
      </c>
      <c r="M99" s="52">
        <v>6953.16</v>
      </c>
      <c r="N99" s="50"/>
      <c r="O99" s="124">
        <f t="shared" si="4"/>
        <v>0</v>
      </c>
      <c r="P99" s="124">
        <f t="shared" si="5"/>
        <v>1.220584104077389</v>
      </c>
      <c r="Q99" s="50"/>
      <c r="R99" s="53" t="str">
        <f t="shared" si="6"/>
        <v/>
      </c>
      <c r="S99" s="53" t="str">
        <f t="shared" si="7"/>
        <v/>
      </c>
      <c r="T99" s="50"/>
    </row>
    <row r="100" spans="1:20" ht="15" customHeight="1" x14ac:dyDescent="0.2">
      <c r="A100" s="51" t="s">
        <v>916</v>
      </c>
      <c r="B100" s="51" t="s">
        <v>677</v>
      </c>
      <c r="C100" s="35">
        <v>510301</v>
      </c>
      <c r="D100" s="50"/>
      <c r="E100" s="52">
        <v>0</v>
      </c>
      <c r="F100" s="52">
        <v>0</v>
      </c>
      <c r="G100" s="52">
        <v>0</v>
      </c>
      <c r="H100" s="52">
        <v>64725.08</v>
      </c>
      <c r="I100" s="52">
        <v>0</v>
      </c>
      <c r="J100" s="52">
        <v>64725.08</v>
      </c>
      <c r="K100" s="52">
        <v>319704.49</v>
      </c>
      <c r="L100" s="52">
        <v>2551.54</v>
      </c>
      <c r="M100" s="52">
        <v>45188.82</v>
      </c>
      <c r="N100" s="50"/>
      <c r="O100" s="124">
        <f t="shared" si="4"/>
        <v>20.2453</v>
      </c>
      <c r="P100" s="124">
        <f t="shared" si="5"/>
        <v>14.932652337788562</v>
      </c>
      <c r="Q100" s="50"/>
      <c r="R100" s="53" t="str">
        <f t="shared" si="6"/>
        <v/>
      </c>
      <c r="S100" s="53" t="str">
        <f t="shared" si="7"/>
        <v/>
      </c>
      <c r="T100" s="50"/>
    </row>
    <row r="101" spans="1:20" ht="15" customHeight="1" x14ac:dyDescent="0.2">
      <c r="A101" s="51" t="s">
        <v>2216</v>
      </c>
      <c r="B101" s="51" t="s">
        <v>2211</v>
      </c>
      <c r="C101" s="35">
        <v>526398</v>
      </c>
      <c r="D101" s="50"/>
      <c r="E101" s="52">
        <v>0</v>
      </c>
      <c r="F101" s="52">
        <v>0</v>
      </c>
      <c r="G101" s="52">
        <v>0</v>
      </c>
      <c r="H101" s="52">
        <v>41294.44</v>
      </c>
      <c r="I101" s="52">
        <v>0</v>
      </c>
      <c r="J101" s="52">
        <v>41294.44</v>
      </c>
      <c r="K101" s="52">
        <v>160160.15</v>
      </c>
      <c r="L101" s="52">
        <v>1658.24</v>
      </c>
      <c r="M101" s="52">
        <v>6660</v>
      </c>
      <c r="N101" s="50"/>
      <c r="O101" s="124">
        <f t="shared" si="4"/>
        <v>25.783200000000001</v>
      </c>
      <c r="P101" s="124">
        <f t="shared" si="5"/>
        <v>5.1937014294754347</v>
      </c>
      <c r="Q101" s="50"/>
      <c r="R101" s="53" t="str">
        <f t="shared" si="6"/>
        <v/>
      </c>
      <c r="S101" s="53" t="str">
        <f t="shared" si="7"/>
        <v/>
      </c>
      <c r="T101" s="50"/>
    </row>
    <row r="102" spans="1:20" ht="15" customHeight="1" x14ac:dyDescent="0.2">
      <c r="A102" s="51" t="s">
        <v>2141</v>
      </c>
      <c r="B102" s="51" t="s">
        <v>1221</v>
      </c>
      <c r="C102" s="35">
        <v>525545</v>
      </c>
      <c r="D102" s="50"/>
      <c r="E102" s="52">
        <v>0</v>
      </c>
      <c r="F102" s="52">
        <v>0</v>
      </c>
      <c r="G102" s="52">
        <v>0</v>
      </c>
      <c r="H102" s="52">
        <v>0</v>
      </c>
      <c r="I102" s="52">
        <v>0</v>
      </c>
      <c r="J102" s="52">
        <v>0</v>
      </c>
      <c r="K102" s="52">
        <v>304839.45</v>
      </c>
      <c r="L102" s="52">
        <v>0</v>
      </c>
      <c r="M102" s="52">
        <v>0</v>
      </c>
      <c r="N102" s="50"/>
      <c r="O102" s="124">
        <f t="shared" si="4"/>
        <v>0</v>
      </c>
      <c r="P102" s="124">
        <f t="shared" si="5"/>
        <v>0</v>
      </c>
      <c r="Q102" s="50"/>
      <c r="R102" s="53" t="str">
        <f t="shared" si="6"/>
        <v/>
      </c>
      <c r="S102" s="53" t="str">
        <f t="shared" si="7"/>
        <v/>
      </c>
      <c r="T102" s="50"/>
    </row>
    <row r="103" spans="1:20" ht="15" customHeight="1" x14ac:dyDescent="0.2">
      <c r="A103" s="51" t="s">
        <v>1868</v>
      </c>
      <c r="B103" s="51" t="s">
        <v>1866</v>
      </c>
      <c r="C103" s="35">
        <v>522325</v>
      </c>
      <c r="D103" s="50"/>
      <c r="E103" s="52">
        <v>0</v>
      </c>
      <c r="F103" s="52">
        <v>0</v>
      </c>
      <c r="G103" s="52">
        <v>0</v>
      </c>
      <c r="H103" s="52">
        <v>102331.59</v>
      </c>
      <c r="I103" s="52">
        <v>0</v>
      </c>
      <c r="J103" s="52">
        <v>102331.59</v>
      </c>
      <c r="K103" s="52">
        <v>658685.05999999994</v>
      </c>
      <c r="L103" s="52">
        <v>4748.71</v>
      </c>
      <c r="M103" s="52">
        <v>27579.62</v>
      </c>
      <c r="N103" s="50"/>
      <c r="O103" s="124">
        <f t="shared" si="4"/>
        <v>15.5357</v>
      </c>
      <c r="P103" s="124">
        <f t="shared" si="5"/>
        <v>4.9080102105245871</v>
      </c>
      <c r="Q103" s="50"/>
      <c r="R103" s="53" t="str">
        <f t="shared" si="6"/>
        <v/>
      </c>
      <c r="S103" s="53" t="str">
        <f t="shared" si="7"/>
        <v/>
      </c>
      <c r="T103" s="50"/>
    </row>
    <row r="104" spans="1:20" ht="15" customHeight="1" x14ac:dyDescent="0.2">
      <c r="A104" s="51" t="s">
        <v>1774</v>
      </c>
      <c r="B104" s="51" t="s">
        <v>1500</v>
      </c>
      <c r="C104" s="35">
        <v>521183</v>
      </c>
      <c r="D104" s="50"/>
      <c r="E104" s="52">
        <v>0</v>
      </c>
      <c r="F104" s="52">
        <v>0</v>
      </c>
      <c r="G104" s="52">
        <v>0</v>
      </c>
      <c r="H104" s="52">
        <v>0</v>
      </c>
      <c r="I104" s="52">
        <v>0</v>
      </c>
      <c r="J104" s="52">
        <v>0</v>
      </c>
      <c r="K104" s="52">
        <v>1492794.2999999998</v>
      </c>
      <c r="L104" s="52">
        <v>0</v>
      </c>
      <c r="M104" s="52">
        <v>0</v>
      </c>
      <c r="N104" s="50"/>
      <c r="O104" s="124">
        <f t="shared" si="4"/>
        <v>0</v>
      </c>
      <c r="P104" s="124">
        <f t="shared" si="5"/>
        <v>0</v>
      </c>
      <c r="Q104" s="50"/>
      <c r="R104" s="53" t="str">
        <f t="shared" si="6"/>
        <v/>
      </c>
      <c r="S104" s="53" t="str">
        <f t="shared" si="7"/>
        <v/>
      </c>
      <c r="T104" s="50"/>
    </row>
    <row r="105" spans="1:20" ht="15" customHeight="1" x14ac:dyDescent="0.2">
      <c r="A105" s="51" t="s">
        <v>2377</v>
      </c>
      <c r="B105" s="51" t="s">
        <v>22</v>
      </c>
      <c r="C105" s="35">
        <v>528145</v>
      </c>
      <c r="D105" s="50"/>
      <c r="E105" s="52">
        <v>0</v>
      </c>
      <c r="F105" s="52">
        <v>0</v>
      </c>
      <c r="G105" s="52">
        <v>0</v>
      </c>
      <c r="H105" s="52">
        <v>0</v>
      </c>
      <c r="I105" s="52">
        <v>0</v>
      </c>
      <c r="J105" s="52">
        <v>0</v>
      </c>
      <c r="K105" s="52">
        <v>839023.83000000007</v>
      </c>
      <c r="L105" s="52">
        <v>0</v>
      </c>
      <c r="M105" s="52">
        <v>49164.85</v>
      </c>
      <c r="N105" s="50"/>
      <c r="O105" s="124">
        <f t="shared" si="4"/>
        <v>0</v>
      </c>
      <c r="P105" s="124">
        <f t="shared" si="5"/>
        <v>5.8597680115950928</v>
      </c>
      <c r="Q105" s="50"/>
      <c r="R105" s="53" t="str">
        <f t="shared" si="6"/>
        <v/>
      </c>
      <c r="S105" s="53" t="str">
        <f t="shared" si="7"/>
        <v/>
      </c>
      <c r="T105" s="50"/>
    </row>
    <row r="106" spans="1:20" ht="15" customHeight="1" x14ac:dyDescent="0.2">
      <c r="A106" s="51" t="s">
        <v>256</v>
      </c>
      <c r="B106" s="51" t="s">
        <v>252</v>
      </c>
      <c r="C106" s="35">
        <v>502073</v>
      </c>
      <c r="D106" s="50"/>
      <c r="E106" s="52">
        <v>0</v>
      </c>
      <c r="F106" s="52">
        <v>0</v>
      </c>
      <c r="G106" s="52">
        <v>0</v>
      </c>
      <c r="H106" s="52">
        <v>19564.41</v>
      </c>
      <c r="I106" s="52">
        <v>0</v>
      </c>
      <c r="J106" s="52">
        <v>19564.41</v>
      </c>
      <c r="K106" s="52">
        <v>74277.429999999993</v>
      </c>
      <c r="L106" s="52">
        <v>619.80999999999995</v>
      </c>
      <c r="M106" s="52">
        <v>2424</v>
      </c>
      <c r="N106" s="50"/>
      <c r="O106" s="124">
        <f t="shared" si="4"/>
        <v>26.339600000000001</v>
      </c>
      <c r="P106" s="124">
        <f t="shared" si="5"/>
        <v>4.0978935323960455</v>
      </c>
      <c r="Q106" s="50"/>
      <c r="R106" s="53" t="str">
        <f t="shared" si="6"/>
        <v/>
      </c>
      <c r="S106" s="53" t="str">
        <f t="shared" si="7"/>
        <v/>
      </c>
      <c r="T106" s="50"/>
    </row>
    <row r="107" spans="1:20" ht="15" customHeight="1" x14ac:dyDescent="0.2">
      <c r="A107" s="51" t="s">
        <v>2809</v>
      </c>
      <c r="B107" s="51" t="s">
        <v>636</v>
      </c>
      <c r="C107" s="35">
        <v>580473</v>
      </c>
      <c r="D107" s="50"/>
      <c r="E107" s="52">
        <v>0</v>
      </c>
      <c r="F107" s="52">
        <v>0</v>
      </c>
      <c r="G107" s="52">
        <v>0</v>
      </c>
      <c r="H107" s="52">
        <v>40705</v>
      </c>
      <c r="I107" s="52">
        <v>0</v>
      </c>
      <c r="J107" s="52">
        <v>40705</v>
      </c>
      <c r="K107" s="52">
        <v>476119.9</v>
      </c>
      <c r="L107" s="52">
        <v>1284.4100000000001</v>
      </c>
      <c r="M107" s="52">
        <v>9295</v>
      </c>
      <c r="N107" s="50"/>
      <c r="O107" s="124">
        <f t="shared" si="4"/>
        <v>8.5493000000000006</v>
      </c>
      <c r="P107" s="124">
        <f t="shared" si="5"/>
        <v>2.2220054234238056</v>
      </c>
      <c r="Q107" s="50"/>
      <c r="R107" s="53" t="str">
        <f t="shared" si="6"/>
        <v/>
      </c>
      <c r="S107" s="53" t="str">
        <f t="shared" si="7"/>
        <v/>
      </c>
      <c r="T107" s="50"/>
    </row>
    <row r="108" spans="1:20" ht="15" customHeight="1" x14ac:dyDescent="0.2">
      <c r="A108" s="51" t="s">
        <v>2217</v>
      </c>
      <c r="B108" s="51" t="s">
        <v>2213</v>
      </c>
      <c r="C108" s="35">
        <v>526401</v>
      </c>
      <c r="D108" s="50"/>
      <c r="E108" s="52">
        <v>0</v>
      </c>
      <c r="F108" s="52">
        <v>0</v>
      </c>
      <c r="G108" s="52">
        <v>0</v>
      </c>
      <c r="H108" s="52">
        <v>0</v>
      </c>
      <c r="I108" s="52">
        <v>0</v>
      </c>
      <c r="J108" s="52">
        <v>0</v>
      </c>
      <c r="K108" s="52">
        <v>349037.45</v>
      </c>
      <c r="L108" s="52">
        <v>1733.23</v>
      </c>
      <c r="M108" s="52">
        <v>1264.97</v>
      </c>
      <c r="N108" s="50"/>
      <c r="O108" s="124">
        <f t="shared" si="4"/>
        <v>0</v>
      </c>
      <c r="P108" s="124">
        <f t="shared" si="5"/>
        <v>0.85899091916927539</v>
      </c>
      <c r="Q108" s="50"/>
      <c r="R108" s="53" t="str">
        <f t="shared" si="6"/>
        <v/>
      </c>
      <c r="S108" s="53" t="str">
        <f t="shared" si="7"/>
        <v/>
      </c>
      <c r="T108" s="50"/>
    </row>
    <row r="109" spans="1:20" ht="15" customHeight="1" x14ac:dyDescent="0.2">
      <c r="A109" s="51" t="s">
        <v>440</v>
      </c>
      <c r="B109" s="51" t="s">
        <v>439</v>
      </c>
      <c r="C109" s="35">
        <v>504211</v>
      </c>
      <c r="D109" s="50"/>
      <c r="E109" s="52">
        <v>0</v>
      </c>
      <c r="F109" s="52">
        <v>0</v>
      </c>
      <c r="G109" s="52">
        <v>0</v>
      </c>
      <c r="H109" s="52">
        <v>0</v>
      </c>
      <c r="I109" s="52">
        <v>0</v>
      </c>
      <c r="J109" s="52">
        <v>0</v>
      </c>
      <c r="K109" s="52">
        <v>46619.17</v>
      </c>
      <c r="L109" s="52">
        <v>323.64</v>
      </c>
      <c r="M109" s="52">
        <v>12628.04</v>
      </c>
      <c r="N109" s="50"/>
      <c r="O109" s="124">
        <f t="shared" si="4"/>
        <v>0</v>
      </c>
      <c r="P109" s="124">
        <f t="shared" si="5"/>
        <v>27.781875996505299</v>
      </c>
      <c r="Q109" s="50"/>
      <c r="R109" s="53" t="str">
        <f t="shared" si="6"/>
        <v/>
      </c>
      <c r="S109" s="53" t="str">
        <f t="shared" si="7"/>
        <v/>
      </c>
      <c r="T109" s="50"/>
    </row>
    <row r="110" spans="1:20" ht="15" customHeight="1" x14ac:dyDescent="0.2">
      <c r="A110" s="51" t="s">
        <v>341</v>
      </c>
      <c r="B110" s="51" t="s">
        <v>334</v>
      </c>
      <c r="C110" s="35">
        <v>503088</v>
      </c>
      <c r="D110" s="50"/>
      <c r="E110" s="52">
        <v>0</v>
      </c>
      <c r="F110" s="52">
        <v>0</v>
      </c>
      <c r="G110" s="52">
        <v>0</v>
      </c>
      <c r="H110" s="52">
        <v>101291.14</v>
      </c>
      <c r="I110" s="52">
        <v>0</v>
      </c>
      <c r="J110" s="52">
        <v>101291.14</v>
      </c>
      <c r="K110" s="52">
        <v>581078.34</v>
      </c>
      <c r="L110" s="52">
        <v>7271.08</v>
      </c>
      <c r="M110" s="52">
        <v>236304.51</v>
      </c>
      <c r="N110" s="50"/>
      <c r="O110" s="124">
        <f t="shared" si="4"/>
        <v>17.4316</v>
      </c>
      <c r="P110" s="124">
        <f t="shared" si="5"/>
        <v>41.917857409725514</v>
      </c>
      <c r="Q110" s="50"/>
      <c r="R110" s="53" t="str">
        <f t="shared" si="6"/>
        <v/>
      </c>
      <c r="S110" s="53" t="str">
        <f t="shared" si="7"/>
        <v/>
      </c>
      <c r="T110" s="50"/>
    </row>
    <row r="111" spans="1:20" ht="15" customHeight="1" x14ac:dyDescent="0.2">
      <c r="A111" s="51" t="s">
        <v>637</v>
      </c>
      <c r="B111" s="51" t="s">
        <v>636</v>
      </c>
      <c r="C111" s="35">
        <v>506788</v>
      </c>
      <c r="D111" s="50"/>
      <c r="E111" s="52">
        <v>0</v>
      </c>
      <c r="F111" s="52">
        <v>0</v>
      </c>
      <c r="G111" s="52">
        <v>0</v>
      </c>
      <c r="H111" s="52">
        <v>0</v>
      </c>
      <c r="I111" s="52">
        <v>0</v>
      </c>
      <c r="J111" s="52">
        <v>0</v>
      </c>
      <c r="K111" s="52">
        <v>173801.35</v>
      </c>
      <c r="L111" s="52">
        <v>0</v>
      </c>
      <c r="M111" s="52">
        <v>0</v>
      </c>
      <c r="N111" s="50"/>
      <c r="O111" s="124">
        <f t="shared" si="4"/>
        <v>0</v>
      </c>
      <c r="P111" s="124">
        <f t="shared" si="5"/>
        <v>0</v>
      </c>
      <c r="Q111" s="50"/>
      <c r="R111" s="53" t="str">
        <f t="shared" si="6"/>
        <v/>
      </c>
      <c r="S111" s="53" t="str">
        <f t="shared" si="7"/>
        <v/>
      </c>
      <c r="T111" s="50"/>
    </row>
    <row r="112" spans="1:20" ht="15" customHeight="1" x14ac:dyDescent="0.2">
      <c r="A112" s="51" t="s">
        <v>2730</v>
      </c>
      <c r="B112" s="51" t="s">
        <v>987</v>
      </c>
      <c r="C112" s="35">
        <v>557315</v>
      </c>
      <c r="D112" s="50"/>
      <c r="E112" s="52">
        <v>0</v>
      </c>
      <c r="F112" s="52">
        <v>0</v>
      </c>
      <c r="G112" s="52">
        <v>0</v>
      </c>
      <c r="H112" s="52">
        <v>7902.81</v>
      </c>
      <c r="I112" s="52">
        <v>0</v>
      </c>
      <c r="J112" s="52">
        <v>7902.81</v>
      </c>
      <c r="K112" s="52">
        <v>343593.17</v>
      </c>
      <c r="L112" s="52">
        <v>0</v>
      </c>
      <c r="M112" s="52">
        <v>11904</v>
      </c>
      <c r="N112" s="50"/>
      <c r="O112" s="124">
        <f t="shared" si="4"/>
        <v>2.2999999999999998</v>
      </c>
      <c r="P112" s="124">
        <f t="shared" si="5"/>
        <v>3.4645624649640152</v>
      </c>
      <c r="Q112" s="50"/>
      <c r="R112" s="53" t="str">
        <f t="shared" si="6"/>
        <v/>
      </c>
      <c r="S112" s="53" t="str">
        <f t="shared" si="7"/>
        <v/>
      </c>
      <c r="T112" s="50"/>
    </row>
    <row r="113" spans="1:20" ht="15" customHeight="1" x14ac:dyDescent="0.2">
      <c r="A113" s="51" t="s">
        <v>2504</v>
      </c>
      <c r="B113" s="51" t="s">
        <v>508</v>
      </c>
      <c r="C113" s="35">
        <v>542695</v>
      </c>
      <c r="D113" s="50"/>
      <c r="E113" s="52">
        <v>0</v>
      </c>
      <c r="F113" s="52">
        <v>0</v>
      </c>
      <c r="G113" s="52">
        <v>0</v>
      </c>
      <c r="H113" s="52">
        <v>0</v>
      </c>
      <c r="I113" s="52">
        <v>0</v>
      </c>
      <c r="J113" s="52">
        <v>0</v>
      </c>
      <c r="K113" s="52">
        <v>62276.37</v>
      </c>
      <c r="L113" s="52">
        <v>5671.19</v>
      </c>
      <c r="M113" s="52">
        <v>19964.810000000001</v>
      </c>
      <c r="N113" s="50"/>
      <c r="O113" s="124">
        <f t="shared" si="4"/>
        <v>0</v>
      </c>
      <c r="P113" s="124">
        <f t="shared" si="5"/>
        <v>41.16489127417028</v>
      </c>
      <c r="Q113" s="50"/>
      <c r="R113" s="53" t="str">
        <f t="shared" si="6"/>
        <v/>
      </c>
      <c r="S113" s="53" t="str">
        <f t="shared" si="7"/>
        <v/>
      </c>
      <c r="T113" s="50"/>
    </row>
    <row r="114" spans="1:20" ht="15" customHeight="1" x14ac:dyDescent="0.2">
      <c r="A114" s="51" t="s">
        <v>2641</v>
      </c>
      <c r="B114" s="51" t="s">
        <v>1</v>
      </c>
      <c r="C114" s="35">
        <v>547522</v>
      </c>
      <c r="D114" s="50"/>
      <c r="E114" s="52">
        <v>0</v>
      </c>
      <c r="F114" s="52">
        <v>0</v>
      </c>
      <c r="G114" s="52">
        <v>0</v>
      </c>
      <c r="H114" s="52">
        <v>0</v>
      </c>
      <c r="I114" s="52">
        <v>0</v>
      </c>
      <c r="J114" s="52">
        <v>0</v>
      </c>
      <c r="K114" s="52">
        <v>168937.85</v>
      </c>
      <c r="L114" s="52">
        <v>0</v>
      </c>
      <c r="M114" s="52">
        <v>0</v>
      </c>
      <c r="N114" s="50"/>
      <c r="O114" s="124">
        <f t="shared" si="4"/>
        <v>0</v>
      </c>
      <c r="P114" s="124">
        <f t="shared" si="5"/>
        <v>0</v>
      </c>
      <c r="Q114" s="50"/>
      <c r="R114" s="53" t="str">
        <f t="shared" si="6"/>
        <v/>
      </c>
      <c r="S114" s="53" t="str">
        <f t="shared" si="7"/>
        <v/>
      </c>
      <c r="T114" s="50"/>
    </row>
    <row r="115" spans="1:20" ht="15" customHeight="1" x14ac:dyDescent="0.2">
      <c r="A115" s="51" t="s">
        <v>203</v>
      </c>
      <c r="B115" s="51" t="s">
        <v>199</v>
      </c>
      <c r="C115" s="35">
        <v>501484</v>
      </c>
      <c r="D115" s="50"/>
      <c r="E115" s="52">
        <v>0</v>
      </c>
      <c r="F115" s="52">
        <v>0</v>
      </c>
      <c r="G115" s="52">
        <v>0</v>
      </c>
      <c r="H115" s="52">
        <v>0</v>
      </c>
      <c r="I115" s="52">
        <v>0</v>
      </c>
      <c r="J115" s="52">
        <v>0</v>
      </c>
      <c r="K115" s="52">
        <v>155935.43</v>
      </c>
      <c r="L115" s="52">
        <v>0</v>
      </c>
      <c r="M115" s="52">
        <v>0</v>
      </c>
      <c r="N115" s="50"/>
      <c r="O115" s="124">
        <f t="shared" si="4"/>
        <v>0</v>
      </c>
      <c r="P115" s="124">
        <f t="shared" si="5"/>
        <v>0</v>
      </c>
      <c r="Q115" s="50"/>
      <c r="R115" s="53" t="str">
        <f t="shared" si="6"/>
        <v/>
      </c>
      <c r="S115" s="53" t="str">
        <f t="shared" si="7"/>
        <v/>
      </c>
      <c r="T115" s="50"/>
    </row>
    <row r="116" spans="1:20" ht="15" customHeight="1" x14ac:dyDescent="0.2">
      <c r="A116" s="51" t="s">
        <v>204</v>
      </c>
      <c r="B116" s="51" t="s">
        <v>199</v>
      </c>
      <c r="C116" s="35">
        <v>501492</v>
      </c>
      <c r="D116" s="50"/>
      <c r="E116" s="52">
        <v>0</v>
      </c>
      <c r="F116" s="52">
        <v>0</v>
      </c>
      <c r="G116" s="52">
        <v>0</v>
      </c>
      <c r="H116" s="52">
        <v>276135.63</v>
      </c>
      <c r="I116" s="52">
        <v>0</v>
      </c>
      <c r="J116" s="52">
        <v>276135.63</v>
      </c>
      <c r="K116" s="52">
        <v>325985.97000000003</v>
      </c>
      <c r="L116" s="52">
        <v>5508.29</v>
      </c>
      <c r="M116" s="52">
        <v>17994.39</v>
      </c>
      <c r="N116" s="50"/>
      <c r="O116" s="124">
        <f t="shared" si="4"/>
        <v>84.707800000000006</v>
      </c>
      <c r="P116" s="124">
        <f t="shared" si="5"/>
        <v>7.2097213263503326</v>
      </c>
      <c r="Q116" s="50"/>
      <c r="R116" s="53">
        <f t="shared" si="6"/>
        <v>1.2353900000000004</v>
      </c>
      <c r="S116" s="53">
        <f t="shared" si="7"/>
        <v>4027.2023999999992</v>
      </c>
      <c r="T116" s="50"/>
    </row>
    <row r="117" spans="1:20" ht="15" customHeight="1" x14ac:dyDescent="0.2">
      <c r="A117" s="51" t="s">
        <v>1869</v>
      </c>
      <c r="B117" s="51" t="s">
        <v>1866</v>
      </c>
      <c r="C117" s="35">
        <v>522333</v>
      </c>
      <c r="D117" s="50"/>
      <c r="E117" s="52">
        <v>0</v>
      </c>
      <c r="F117" s="52">
        <v>0</v>
      </c>
      <c r="G117" s="52">
        <v>0</v>
      </c>
      <c r="H117" s="52">
        <v>0</v>
      </c>
      <c r="I117" s="52">
        <v>0</v>
      </c>
      <c r="J117" s="52">
        <v>0</v>
      </c>
      <c r="K117" s="52">
        <v>49351.1</v>
      </c>
      <c r="L117" s="52">
        <v>0</v>
      </c>
      <c r="M117" s="52">
        <v>0</v>
      </c>
      <c r="N117" s="50"/>
      <c r="O117" s="124">
        <f t="shared" si="4"/>
        <v>0</v>
      </c>
      <c r="P117" s="124">
        <f t="shared" si="5"/>
        <v>0</v>
      </c>
      <c r="Q117" s="50"/>
      <c r="R117" s="53" t="str">
        <f t="shared" si="6"/>
        <v/>
      </c>
      <c r="S117" s="53" t="str">
        <f t="shared" si="7"/>
        <v/>
      </c>
      <c r="T117" s="50"/>
    </row>
    <row r="118" spans="1:20" ht="15" customHeight="1" x14ac:dyDescent="0.2">
      <c r="A118" s="51" t="s">
        <v>713</v>
      </c>
      <c r="B118" s="51" t="s">
        <v>392</v>
      </c>
      <c r="C118" s="35">
        <v>507822</v>
      </c>
      <c r="D118" s="50"/>
      <c r="E118" s="52">
        <v>0</v>
      </c>
      <c r="F118" s="52">
        <v>0</v>
      </c>
      <c r="G118" s="52">
        <v>0</v>
      </c>
      <c r="H118" s="52">
        <v>23698</v>
      </c>
      <c r="I118" s="52">
        <v>0</v>
      </c>
      <c r="J118" s="52">
        <v>23698</v>
      </c>
      <c r="K118" s="52">
        <v>775879.45</v>
      </c>
      <c r="L118" s="52">
        <v>1236.52</v>
      </c>
      <c r="M118" s="52">
        <v>35568</v>
      </c>
      <c r="N118" s="50"/>
      <c r="O118" s="124">
        <f t="shared" si="4"/>
        <v>3.0543</v>
      </c>
      <c r="P118" s="124">
        <f t="shared" si="5"/>
        <v>4.7435874219893304</v>
      </c>
      <c r="Q118" s="50"/>
      <c r="R118" s="53" t="str">
        <f t="shared" si="6"/>
        <v/>
      </c>
      <c r="S118" s="53" t="str">
        <f t="shared" si="7"/>
        <v/>
      </c>
      <c r="T118" s="50"/>
    </row>
    <row r="119" spans="1:20" ht="15" customHeight="1" x14ac:dyDescent="0.2">
      <c r="A119" s="51" t="s">
        <v>1870</v>
      </c>
      <c r="B119" s="51" t="s">
        <v>1866</v>
      </c>
      <c r="C119" s="35">
        <v>522341</v>
      </c>
      <c r="D119" s="50"/>
      <c r="E119" s="52">
        <v>0</v>
      </c>
      <c r="F119" s="52">
        <v>0</v>
      </c>
      <c r="G119" s="52">
        <v>0</v>
      </c>
      <c r="H119" s="52">
        <v>42652</v>
      </c>
      <c r="I119" s="52">
        <v>0</v>
      </c>
      <c r="J119" s="52">
        <v>42652</v>
      </c>
      <c r="K119" s="52">
        <v>625126.74</v>
      </c>
      <c r="L119" s="52">
        <v>0</v>
      </c>
      <c r="M119" s="52">
        <v>2273.1999999999998</v>
      </c>
      <c r="N119" s="50"/>
      <c r="O119" s="124">
        <f t="shared" si="4"/>
        <v>6.8228999999999997</v>
      </c>
      <c r="P119" s="124">
        <f t="shared" si="5"/>
        <v>0.36363825997908839</v>
      </c>
      <c r="Q119" s="50"/>
      <c r="R119" s="53" t="str">
        <f t="shared" si="6"/>
        <v/>
      </c>
      <c r="S119" s="53" t="str">
        <f t="shared" si="7"/>
        <v/>
      </c>
      <c r="T119" s="50"/>
    </row>
    <row r="120" spans="1:20" ht="15" customHeight="1" x14ac:dyDescent="0.2">
      <c r="A120" s="51" t="s">
        <v>1871</v>
      </c>
      <c r="B120" s="51" t="s">
        <v>1866</v>
      </c>
      <c r="C120" s="35">
        <v>522350</v>
      </c>
      <c r="D120" s="50"/>
      <c r="E120" s="52">
        <v>0</v>
      </c>
      <c r="F120" s="52">
        <v>0</v>
      </c>
      <c r="G120" s="52">
        <v>0</v>
      </c>
      <c r="H120" s="52">
        <v>0</v>
      </c>
      <c r="I120" s="52">
        <v>0</v>
      </c>
      <c r="J120" s="52">
        <v>0</v>
      </c>
      <c r="K120" s="52">
        <v>48402.74</v>
      </c>
      <c r="L120" s="52">
        <v>0</v>
      </c>
      <c r="M120" s="52">
        <v>0</v>
      </c>
      <c r="N120" s="50"/>
      <c r="O120" s="124">
        <f t="shared" si="4"/>
        <v>0</v>
      </c>
      <c r="P120" s="124">
        <f t="shared" si="5"/>
        <v>0</v>
      </c>
      <c r="Q120" s="50"/>
      <c r="R120" s="53" t="str">
        <f t="shared" si="6"/>
        <v/>
      </c>
      <c r="S120" s="53" t="str">
        <f t="shared" si="7"/>
        <v/>
      </c>
      <c r="T120" s="50"/>
    </row>
    <row r="121" spans="1:20" ht="15" customHeight="1" x14ac:dyDescent="0.2">
      <c r="A121" s="51" t="s">
        <v>1060</v>
      </c>
      <c r="B121" s="51" t="s">
        <v>1055</v>
      </c>
      <c r="C121" s="35">
        <v>512079</v>
      </c>
      <c r="D121" s="50"/>
      <c r="E121" s="52">
        <v>0</v>
      </c>
      <c r="F121" s="52">
        <v>0</v>
      </c>
      <c r="G121" s="52">
        <v>0</v>
      </c>
      <c r="H121" s="52">
        <v>0</v>
      </c>
      <c r="I121" s="52">
        <v>0</v>
      </c>
      <c r="J121" s="52">
        <v>0</v>
      </c>
      <c r="K121" s="52">
        <v>284125.06</v>
      </c>
      <c r="L121" s="52">
        <v>0</v>
      </c>
      <c r="M121" s="52">
        <v>0</v>
      </c>
      <c r="N121" s="50"/>
      <c r="O121" s="124">
        <f t="shared" si="4"/>
        <v>0</v>
      </c>
      <c r="P121" s="124">
        <f t="shared" si="5"/>
        <v>0</v>
      </c>
      <c r="Q121" s="50"/>
      <c r="R121" s="53" t="str">
        <f t="shared" si="6"/>
        <v/>
      </c>
      <c r="S121" s="53" t="str">
        <f t="shared" si="7"/>
        <v/>
      </c>
      <c r="T121" s="50"/>
    </row>
    <row r="122" spans="1:20" ht="15" customHeight="1" x14ac:dyDescent="0.2">
      <c r="A122" s="51" t="s">
        <v>1775</v>
      </c>
      <c r="B122" s="51" t="s">
        <v>1500</v>
      </c>
      <c r="C122" s="35">
        <v>521191</v>
      </c>
      <c r="D122" s="50"/>
      <c r="E122" s="52">
        <v>0</v>
      </c>
      <c r="F122" s="52">
        <v>0</v>
      </c>
      <c r="G122" s="52">
        <v>0</v>
      </c>
      <c r="H122" s="52">
        <v>17856.43</v>
      </c>
      <c r="I122" s="52">
        <v>0</v>
      </c>
      <c r="J122" s="52">
        <v>17856.43</v>
      </c>
      <c r="K122" s="52">
        <v>85163.86</v>
      </c>
      <c r="L122" s="52">
        <v>1062.3399999999999</v>
      </c>
      <c r="M122" s="52">
        <v>7338.28</v>
      </c>
      <c r="N122" s="50"/>
      <c r="O122" s="124">
        <f t="shared" si="4"/>
        <v>20.967099999999999</v>
      </c>
      <c r="P122" s="124">
        <f t="shared" si="5"/>
        <v>9.8640667531978927</v>
      </c>
      <c r="Q122" s="50"/>
      <c r="R122" s="53" t="str">
        <f t="shared" si="6"/>
        <v/>
      </c>
      <c r="S122" s="53" t="str">
        <f t="shared" si="7"/>
        <v/>
      </c>
      <c r="T122" s="50"/>
    </row>
    <row r="123" spans="1:20" ht="15" customHeight="1" x14ac:dyDescent="0.2">
      <c r="A123" s="51" t="s">
        <v>1061</v>
      </c>
      <c r="B123" s="51" t="s">
        <v>1056</v>
      </c>
      <c r="C123" s="35">
        <v>512087</v>
      </c>
      <c r="D123" s="50"/>
      <c r="E123" s="52">
        <v>0</v>
      </c>
      <c r="F123" s="52">
        <v>0</v>
      </c>
      <c r="G123" s="52">
        <v>0</v>
      </c>
      <c r="H123" s="52">
        <v>0</v>
      </c>
      <c r="I123" s="52">
        <v>0</v>
      </c>
      <c r="J123" s="52">
        <v>0</v>
      </c>
      <c r="K123" s="52">
        <v>31824.1</v>
      </c>
      <c r="L123" s="52">
        <v>0</v>
      </c>
      <c r="M123" s="52">
        <v>0</v>
      </c>
      <c r="N123" s="50"/>
      <c r="O123" s="124">
        <f t="shared" si="4"/>
        <v>0</v>
      </c>
      <c r="P123" s="124">
        <f t="shared" si="5"/>
        <v>0</v>
      </c>
      <c r="Q123" s="50"/>
      <c r="R123" s="53" t="str">
        <f t="shared" si="6"/>
        <v/>
      </c>
      <c r="S123" s="53" t="str">
        <f t="shared" si="7"/>
        <v/>
      </c>
      <c r="T123" s="50"/>
    </row>
    <row r="124" spans="1:20" ht="15" customHeight="1" x14ac:dyDescent="0.2">
      <c r="A124" s="51" t="s">
        <v>2505</v>
      </c>
      <c r="B124" s="51" t="s">
        <v>508</v>
      </c>
      <c r="C124" s="35">
        <v>542709</v>
      </c>
      <c r="D124" s="50"/>
      <c r="E124" s="52">
        <v>0</v>
      </c>
      <c r="F124" s="52">
        <v>0</v>
      </c>
      <c r="G124" s="52">
        <v>0</v>
      </c>
      <c r="H124" s="52">
        <v>0</v>
      </c>
      <c r="I124" s="52">
        <v>0</v>
      </c>
      <c r="J124" s="52">
        <v>0</v>
      </c>
      <c r="K124" s="52">
        <v>66054.17</v>
      </c>
      <c r="L124" s="52">
        <v>3263.06</v>
      </c>
      <c r="M124" s="52">
        <v>14956.64</v>
      </c>
      <c r="N124" s="50"/>
      <c r="O124" s="124">
        <f t="shared" si="4"/>
        <v>0</v>
      </c>
      <c r="P124" s="124">
        <f t="shared" si="5"/>
        <v>27.582967131371117</v>
      </c>
      <c r="Q124" s="50"/>
      <c r="R124" s="53" t="str">
        <f t="shared" si="6"/>
        <v/>
      </c>
      <c r="S124" s="53" t="str">
        <f t="shared" si="7"/>
        <v/>
      </c>
      <c r="T124" s="50"/>
    </row>
    <row r="125" spans="1:20" ht="15" customHeight="1" x14ac:dyDescent="0.2">
      <c r="A125" s="51" t="s">
        <v>1219</v>
      </c>
      <c r="B125" s="51" t="s">
        <v>1214</v>
      </c>
      <c r="C125" s="35">
        <v>514543</v>
      </c>
      <c r="D125" s="50"/>
      <c r="E125" s="52">
        <v>0</v>
      </c>
      <c r="F125" s="52">
        <v>0</v>
      </c>
      <c r="G125" s="52">
        <v>0</v>
      </c>
      <c r="H125" s="52">
        <v>63984.7</v>
      </c>
      <c r="I125" s="52">
        <v>0</v>
      </c>
      <c r="J125" s="52">
        <v>63984.7</v>
      </c>
      <c r="K125" s="52">
        <v>239631.78</v>
      </c>
      <c r="L125" s="52">
        <v>4479.0200000000004</v>
      </c>
      <c r="M125" s="52">
        <v>238764.81</v>
      </c>
      <c r="N125" s="50"/>
      <c r="O125" s="124">
        <f t="shared" si="4"/>
        <v>26.7013</v>
      </c>
      <c r="P125" s="124">
        <f t="shared" si="5"/>
        <v>101.50733345969387</v>
      </c>
      <c r="Q125" s="50"/>
      <c r="R125" s="53" t="str">
        <f t="shared" si="6"/>
        <v/>
      </c>
      <c r="S125" s="53" t="str">
        <f t="shared" si="7"/>
        <v/>
      </c>
      <c r="T125" s="50"/>
    </row>
    <row r="126" spans="1:20" ht="15" customHeight="1" x14ac:dyDescent="0.2">
      <c r="A126" s="51" t="s">
        <v>573</v>
      </c>
      <c r="B126" s="51" t="s">
        <v>569</v>
      </c>
      <c r="C126" s="35">
        <v>505854</v>
      </c>
      <c r="D126" s="50"/>
      <c r="E126" s="52">
        <v>0</v>
      </c>
      <c r="F126" s="52">
        <v>0</v>
      </c>
      <c r="G126" s="52">
        <v>0</v>
      </c>
      <c r="H126" s="52">
        <v>0</v>
      </c>
      <c r="I126" s="52">
        <v>0</v>
      </c>
      <c r="J126" s="52">
        <v>0</v>
      </c>
      <c r="K126" s="52">
        <v>312234.96999999997</v>
      </c>
      <c r="L126" s="52">
        <v>0</v>
      </c>
      <c r="M126" s="52">
        <v>0</v>
      </c>
      <c r="N126" s="50"/>
      <c r="O126" s="124">
        <f t="shared" si="4"/>
        <v>0</v>
      </c>
      <c r="P126" s="124">
        <f t="shared" si="5"/>
        <v>0</v>
      </c>
      <c r="Q126" s="50"/>
      <c r="R126" s="53" t="str">
        <f t="shared" si="6"/>
        <v/>
      </c>
      <c r="S126" s="53" t="str">
        <f t="shared" si="7"/>
        <v/>
      </c>
      <c r="T126" s="50"/>
    </row>
    <row r="127" spans="1:20" ht="15" customHeight="1" x14ac:dyDescent="0.2">
      <c r="A127" s="51" t="s">
        <v>862</v>
      </c>
      <c r="B127" s="51" t="s">
        <v>859</v>
      </c>
      <c r="C127" s="35">
        <v>509582</v>
      </c>
      <c r="D127" s="50"/>
      <c r="E127" s="52">
        <v>0</v>
      </c>
      <c r="F127" s="52">
        <v>0</v>
      </c>
      <c r="G127" s="52">
        <v>0</v>
      </c>
      <c r="H127" s="52">
        <v>327747.62</v>
      </c>
      <c r="I127" s="52">
        <v>0</v>
      </c>
      <c r="J127" s="52">
        <v>327747.62</v>
      </c>
      <c r="K127" s="52">
        <v>707343.30999999994</v>
      </c>
      <c r="L127" s="52">
        <v>17725.29</v>
      </c>
      <c r="M127" s="52">
        <v>267634.05</v>
      </c>
      <c r="N127" s="50"/>
      <c r="O127" s="124">
        <f t="shared" si="4"/>
        <v>46.335000000000001</v>
      </c>
      <c r="P127" s="124">
        <f t="shared" si="5"/>
        <v>40.342410250547218</v>
      </c>
      <c r="Q127" s="50"/>
      <c r="R127" s="53" t="str">
        <f t="shared" si="6"/>
        <v/>
      </c>
      <c r="S127" s="53" t="str">
        <f t="shared" si="7"/>
        <v/>
      </c>
      <c r="T127" s="50"/>
    </row>
    <row r="128" spans="1:20" ht="15" customHeight="1" x14ac:dyDescent="0.2">
      <c r="A128" s="51" t="s">
        <v>917</v>
      </c>
      <c r="B128" s="51" t="s">
        <v>13</v>
      </c>
      <c r="C128" s="35">
        <v>510319</v>
      </c>
      <c r="D128" s="50"/>
      <c r="E128" s="52">
        <v>0</v>
      </c>
      <c r="F128" s="52">
        <v>0</v>
      </c>
      <c r="G128" s="52">
        <v>0</v>
      </c>
      <c r="H128" s="52">
        <v>0</v>
      </c>
      <c r="I128" s="52">
        <v>0</v>
      </c>
      <c r="J128" s="52">
        <v>0</v>
      </c>
      <c r="K128" s="52">
        <v>35625.96</v>
      </c>
      <c r="L128" s="52">
        <v>0</v>
      </c>
      <c r="M128" s="52">
        <v>0</v>
      </c>
      <c r="N128" s="50"/>
      <c r="O128" s="124">
        <f t="shared" si="4"/>
        <v>0</v>
      </c>
      <c r="P128" s="124">
        <f t="shared" si="5"/>
        <v>0</v>
      </c>
      <c r="Q128" s="50"/>
      <c r="R128" s="53" t="str">
        <f t="shared" si="6"/>
        <v/>
      </c>
      <c r="S128" s="53" t="str">
        <f t="shared" si="7"/>
        <v/>
      </c>
      <c r="T128" s="50"/>
    </row>
    <row r="129" spans="1:20" ht="15" customHeight="1" x14ac:dyDescent="0.2">
      <c r="A129" s="51" t="s">
        <v>918</v>
      </c>
      <c r="B129" s="51" t="s">
        <v>13</v>
      </c>
      <c r="C129" s="35">
        <v>510327</v>
      </c>
      <c r="D129" s="50"/>
      <c r="E129" s="52">
        <v>0</v>
      </c>
      <c r="F129" s="52">
        <v>0</v>
      </c>
      <c r="G129" s="52">
        <v>0</v>
      </c>
      <c r="H129" s="52">
        <v>152003.17000000001</v>
      </c>
      <c r="I129" s="52">
        <v>0</v>
      </c>
      <c r="J129" s="52">
        <v>152003.17000000001</v>
      </c>
      <c r="K129" s="52">
        <v>885117.79</v>
      </c>
      <c r="L129" s="52">
        <v>8515.83</v>
      </c>
      <c r="M129" s="52">
        <v>28882.99</v>
      </c>
      <c r="N129" s="50"/>
      <c r="O129" s="124">
        <f t="shared" si="4"/>
        <v>17.173200000000001</v>
      </c>
      <c r="P129" s="124">
        <f t="shared" si="5"/>
        <v>4.2252929974438764</v>
      </c>
      <c r="Q129" s="50"/>
      <c r="R129" s="53" t="str">
        <f t="shared" si="6"/>
        <v/>
      </c>
      <c r="S129" s="53" t="str">
        <f t="shared" si="7"/>
        <v/>
      </c>
      <c r="T129" s="50"/>
    </row>
    <row r="130" spans="1:20" ht="15" customHeight="1" x14ac:dyDescent="0.2">
      <c r="A130" s="51" t="s">
        <v>919</v>
      </c>
      <c r="B130" s="51" t="s">
        <v>13</v>
      </c>
      <c r="C130" s="35">
        <v>510335</v>
      </c>
      <c r="D130" s="50"/>
      <c r="E130" s="52">
        <v>0</v>
      </c>
      <c r="F130" s="52">
        <v>0</v>
      </c>
      <c r="G130" s="52">
        <v>0</v>
      </c>
      <c r="H130" s="52">
        <v>0</v>
      </c>
      <c r="I130" s="52">
        <v>0</v>
      </c>
      <c r="J130" s="52">
        <v>0</v>
      </c>
      <c r="K130" s="52">
        <v>23841.05</v>
      </c>
      <c r="L130" s="52">
        <v>0</v>
      </c>
      <c r="M130" s="52">
        <v>0</v>
      </c>
      <c r="N130" s="50"/>
      <c r="O130" s="124">
        <f t="shared" si="4"/>
        <v>0</v>
      </c>
      <c r="P130" s="124">
        <f t="shared" si="5"/>
        <v>0</v>
      </c>
      <c r="Q130" s="50"/>
      <c r="R130" s="53" t="str">
        <f t="shared" si="6"/>
        <v/>
      </c>
      <c r="S130" s="53" t="str">
        <f t="shared" si="7"/>
        <v/>
      </c>
      <c r="T130" s="50"/>
    </row>
    <row r="131" spans="1:20" ht="15" customHeight="1" x14ac:dyDescent="0.2">
      <c r="A131" s="51" t="s">
        <v>2785</v>
      </c>
      <c r="B131" s="51" t="s">
        <v>1500</v>
      </c>
      <c r="C131" s="35">
        <v>559831</v>
      </c>
      <c r="D131" s="50"/>
      <c r="E131" s="52">
        <v>0</v>
      </c>
      <c r="F131" s="52">
        <v>0</v>
      </c>
      <c r="G131" s="52">
        <v>0</v>
      </c>
      <c r="H131" s="52">
        <v>0</v>
      </c>
      <c r="I131" s="52">
        <v>0</v>
      </c>
      <c r="J131" s="52">
        <v>0</v>
      </c>
      <c r="K131" s="52">
        <v>43401.43</v>
      </c>
      <c r="L131" s="52">
        <v>0</v>
      </c>
      <c r="M131" s="52">
        <v>0</v>
      </c>
      <c r="N131" s="50"/>
      <c r="O131" s="124">
        <f t="shared" ref="O131:O194" si="8">IFERROR(ROUND(J131/K131*100,4),$U$1)</f>
        <v>0</v>
      </c>
      <c r="P131" s="124">
        <f t="shared" ref="P131:P194" si="9">IFERROR((L131+M131)/K131*100,$U$1)</f>
        <v>0</v>
      </c>
      <c r="Q131" s="50"/>
      <c r="R131" s="53" t="str">
        <f t="shared" ref="R131:R194" si="10">IF(AND(ISNUMBER(O131),O131&gt;60),(O131-60)*0.05,"")</f>
        <v/>
      </c>
      <c r="S131" s="53" t="str">
        <f t="shared" ref="S131:S194" si="11">IF(AND(ISNUMBER(O131),O131&gt;60),(J131-(K131*0.6))*0.05,"")</f>
        <v/>
      </c>
      <c r="T131" s="50"/>
    </row>
    <row r="132" spans="1:20" ht="15" customHeight="1" x14ac:dyDescent="0.2">
      <c r="A132" s="51" t="s">
        <v>374</v>
      </c>
      <c r="B132" s="51" t="s">
        <v>199</v>
      </c>
      <c r="C132" s="35">
        <v>503461</v>
      </c>
      <c r="D132" s="50"/>
      <c r="E132" s="52">
        <v>0</v>
      </c>
      <c r="F132" s="52">
        <v>0</v>
      </c>
      <c r="G132" s="52">
        <v>0</v>
      </c>
      <c r="H132" s="52">
        <v>41692</v>
      </c>
      <c r="I132" s="52">
        <v>0</v>
      </c>
      <c r="J132" s="52">
        <v>41692</v>
      </c>
      <c r="K132" s="52">
        <v>104707.86</v>
      </c>
      <c r="L132" s="52">
        <v>2203.54</v>
      </c>
      <c r="M132" s="52">
        <v>5591.8</v>
      </c>
      <c r="N132" s="50"/>
      <c r="O132" s="124">
        <f t="shared" si="8"/>
        <v>39.817500000000003</v>
      </c>
      <c r="P132" s="124">
        <f t="shared" si="9"/>
        <v>7.4448470248556315</v>
      </c>
      <c r="Q132" s="50"/>
      <c r="R132" s="53" t="str">
        <f t="shared" si="10"/>
        <v/>
      </c>
      <c r="S132" s="53" t="str">
        <f t="shared" si="11"/>
        <v/>
      </c>
      <c r="T132" s="50"/>
    </row>
    <row r="133" spans="1:20" ht="15" customHeight="1" x14ac:dyDescent="0.2">
      <c r="A133" s="51" t="s">
        <v>2753</v>
      </c>
      <c r="B133" s="51" t="s">
        <v>1121</v>
      </c>
      <c r="C133" s="35">
        <v>557633</v>
      </c>
      <c r="D133" s="50"/>
      <c r="E133" s="52">
        <v>0</v>
      </c>
      <c r="F133" s="52">
        <v>0</v>
      </c>
      <c r="G133" s="52">
        <v>0</v>
      </c>
      <c r="H133" s="52">
        <v>1908.86</v>
      </c>
      <c r="I133" s="52">
        <v>0</v>
      </c>
      <c r="J133" s="52">
        <v>1908.86</v>
      </c>
      <c r="K133" s="52">
        <v>86919.99</v>
      </c>
      <c r="L133" s="52">
        <v>444.04</v>
      </c>
      <c r="M133" s="52">
        <v>25195.66</v>
      </c>
      <c r="N133" s="50"/>
      <c r="O133" s="124">
        <f t="shared" si="8"/>
        <v>2.1960999999999999</v>
      </c>
      <c r="P133" s="124">
        <f t="shared" si="9"/>
        <v>29.498047572255821</v>
      </c>
      <c r="Q133" s="50"/>
      <c r="R133" s="53" t="str">
        <f t="shared" si="10"/>
        <v/>
      </c>
      <c r="S133" s="53" t="str">
        <f t="shared" si="11"/>
        <v/>
      </c>
      <c r="T133" s="50"/>
    </row>
    <row r="134" spans="1:20" ht="15" customHeight="1" x14ac:dyDescent="0.2">
      <c r="A134" s="51" t="s">
        <v>1062</v>
      </c>
      <c r="B134" s="51" t="s">
        <v>1056</v>
      </c>
      <c r="C134" s="35">
        <v>512095</v>
      </c>
      <c r="D134" s="50"/>
      <c r="E134" s="52">
        <v>0</v>
      </c>
      <c r="F134" s="52">
        <v>0</v>
      </c>
      <c r="G134" s="52">
        <v>0</v>
      </c>
      <c r="H134" s="52">
        <v>0</v>
      </c>
      <c r="I134" s="52">
        <v>0</v>
      </c>
      <c r="J134" s="52">
        <v>0</v>
      </c>
      <c r="K134" s="52">
        <v>46421.599999999999</v>
      </c>
      <c r="L134" s="52">
        <v>0</v>
      </c>
      <c r="M134" s="52">
        <v>0</v>
      </c>
      <c r="N134" s="50"/>
      <c r="O134" s="124">
        <f t="shared" si="8"/>
        <v>0</v>
      </c>
      <c r="P134" s="124">
        <f t="shared" si="9"/>
        <v>0</v>
      </c>
      <c r="Q134" s="50"/>
      <c r="R134" s="53" t="str">
        <f t="shared" si="10"/>
        <v/>
      </c>
      <c r="S134" s="53" t="str">
        <f t="shared" si="11"/>
        <v/>
      </c>
      <c r="T134" s="50"/>
    </row>
    <row r="135" spans="1:20" ht="15" customHeight="1" x14ac:dyDescent="0.2">
      <c r="A135" s="51" t="s">
        <v>2026</v>
      </c>
      <c r="B135" s="51" t="s">
        <v>2023</v>
      </c>
      <c r="C135" s="35">
        <v>524204</v>
      </c>
      <c r="D135" s="50"/>
      <c r="E135" s="52">
        <v>0</v>
      </c>
      <c r="F135" s="52">
        <v>0</v>
      </c>
      <c r="G135" s="52">
        <v>0</v>
      </c>
      <c r="H135" s="52">
        <v>0</v>
      </c>
      <c r="I135" s="52">
        <v>0</v>
      </c>
      <c r="J135" s="52">
        <v>0</v>
      </c>
      <c r="K135" s="52">
        <v>166537.62</v>
      </c>
      <c r="L135" s="52">
        <v>0</v>
      </c>
      <c r="M135" s="52">
        <v>0</v>
      </c>
      <c r="N135" s="50"/>
      <c r="O135" s="124">
        <f t="shared" si="8"/>
        <v>0</v>
      </c>
      <c r="P135" s="124">
        <f t="shared" si="9"/>
        <v>0</v>
      </c>
      <c r="Q135" s="50"/>
      <c r="R135" s="53" t="str">
        <f t="shared" si="10"/>
        <v/>
      </c>
      <c r="S135" s="53" t="str">
        <f t="shared" si="11"/>
        <v/>
      </c>
      <c r="T135" s="50"/>
    </row>
    <row r="136" spans="1:20" ht="15" customHeight="1" x14ac:dyDescent="0.2">
      <c r="A136" s="51" t="s">
        <v>2284</v>
      </c>
      <c r="B136" s="51" t="s">
        <v>1595</v>
      </c>
      <c r="C136" s="35">
        <v>527149</v>
      </c>
      <c r="D136" s="50"/>
      <c r="E136" s="52">
        <v>0</v>
      </c>
      <c r="F136" s="52">
        <v>0</v>
      </c>
      <c r="G136" s="52">
        <v>0</v>
      </c>
      <c r="H136" s="52">
        <v>0</v>
      </c>
      <c r="I136" s="52">
        <v>0</v>
      </c>
      <c r="J136" s="52">
        <v>0</v>
      </c>
      <c r="K136" s="52">
        <v>16830.2</v>
      </c>
      <c r="L136" s="52">
        <v>0</v>
      </c>
      <c r="M136" s="52">
        <v>0</v>
      </c>
      <c r="N136" s="50"/>
      <c r="O136" s="124">
        <f t="shared" si="8"/>
        <v>0</v>
      </c>
      <c r="P136" s="124">
        <f t="shared" si="9"/>
        <v>0</v>
      </c>
      <c r="Q136" s="50"/>
      <c r="R136" s="53" t="str">
        <f t="shared" si="10"/>
        <v/>
      </c>
      <c r="S136" s="53" t="str">
        <f t="shared" si="11"/>
        <v/>
      </c>
      <c r="T136" s="50"/>
    </row>
    <row r="137" spans="1:20" ht="15" customHeight="1" x14ac:dyDescent="0.2">
      <c r="A137" s="51" t="s">
        <v>163</v>
      </c>
      <c r="B137" s="51" t="s">
        <v>161</v>
      </c>
      <c r="C137" s="35">
        <v>501042</v>
      </c>
      <c r="D137" s="50"/>
      <c r="E137" s="52">
        <v>0</v>
      </c>
      <c r="F137" s="52">
        <v>0</v>
      </c>
      <c r="G137" s="52">
        <v>0</v>
      </c>
      <c r="H137" s="52">
        <v>62782.91</v>
      </c>
      <c r="I137" s="52">
        <v>0</v>
      </c>
      <c r="J137" s="52">
        <v>62782.91</v>
      </c>
      <c r="K137" s="52">
        <v>159114.93</v>
      </c>
      <c r="L137" s="52">
        <v>5577.42</v>
      </c>
      <c r="M137" s="52">
        <v>20566.8</v>
      </c>
      <c r="N137" s="50"/>
      <c r="O137" s="124">
        <f t="shared" si="8"/>
        <v>39.457599999999999</v>
      </c>
      <c r="P137" s="124">
        <f t="shared" si="9"/>
        <v>16.431028816717578</v>
      </c>
      <c r="Q137" s="50"/>
      <c r="R137" s="53" t="str">
        <f t="shared" si="10"/>
        <v/>
      </c>
      <c r="S137" s="53" t="str">
        <f t="shared" si="11"/>
        <v/>
      </c>
      <c r="T137" s="50"/>
    </row>
    <row r="138" spans="1:20" ht="15" customHeight="1" x14ac:dyDescent="0.2">
      <c r="A138" s="51" t="s">
        <v>2659</v>
      </c>
      <c r="B138" s="51" t="s">
        <v>161</v>
      </c>
      <c r="C138" s="35">
        <v>555819</v>
      </c>
      <c r="D138" s="50"/>
      <c r="E138" s="52">
        <v>0</v>
      </c>
      <c r="F138" s="52">
        <v>0</v>
      </c>
      <c r="G138" s="52">
        <v>0</v>
      </c>
      <c r="H138" s="52">
        <v>721.26</v>
      </c>
      <c r="I138" s="52">
        <v>721.26</v>
      </c>
      <c r="J138" s="52">
        <v>0</v>
      </c>
      <c r="K138" s="52">
        <v>51436.77</v>
      </c>
      <c r="L138" s="52">
        <v>49.67</v>
      </c>
      <c r="M138" s="52">
        <v>1446.64</v>
      </c>
      <c r="N138" s="50"/>
      <c r="O138" s="124">
        <f t="shared" si="8"/>
        <v>0</v>
      </c>
      <c r="P138" s="124">
        <f t="shared" si="9"/>
        <v>2.9090279191325585</v>
      </c>
      <c r="Q138" s="50"/>
      <c r="R138" s="53" t="str">
        <f t="shared" si="10"/>
        <v/>
      </c>
      <c r="S138" s="53" t="str">
        <f t="shared" si="11"/>
        <v/>
      </c>
      <c r="T138" s="50"/>
    </row>
    <row r="139" spans="1:20" ht="15" customHeight="1" x14ac:dyDescent="0.2">
      <c r="A139" s="51" t="s">
        <v>1585</v>
      </c>
      <c r="B139" s="51" t="s">
        <v>1575</v>
      </c>
      <c r="C139" s="35">
        <v>519073</v>
      </c>
      <c r="D139" s="50"/>
      <c r="E139" s="52">
        <v>0</v>
      </c>
      <c r="F139" s="52">
        <v>0</v>
      </c>
      <c r="G139" s="52">
        <v>0</v>
      </c>
      <c r="H139" s="52">
        <v>0</v>
      </c>
      <c r="I139" s="52">
        <v>0</v>
      </c>
      <c r="J139" s="52">
        <v>0</v>
      </c>
      <c r="K139" s="52">
        <v>28357.49</v>
      </c>
      <c r="L139" s="52">
        <v>0</v>
      </c>
      <c r="M139" s="52">
        <v>0</v>
      </c>
      <c r="N139" s="50"/>
      <c r="O139" s="124">
        <f t="shared" si="8"/>
        <v>0</v>
      </c>
      <c r="P139" s="124">
        <f t="shared" si="9"/>
        <v>0</v>
      </c>
      <c r="Q139" s="50"/>
      <c r="R139" s="53" t="str">
        <f t="shared" si="10"/>
        <v/>
      </c>
      <c r="S139" s="53" t="str">
        <f t="shared" si="11"/>
        <v/>
      </c>
      <c r="T139" s="50"/>
    </row>
    <row r="140" spans="1:20" ht="15" customHeight="1" x14ac:dyDescent="0.2">
      <c r="A140" s="51" t="s">
        <v>1776</v>
      </c>
      <c r="B140" s="51" t="s">
        <v>1500</v>
      </c>
      <c r="C140" s="35">
        <v>521205</v>
      </c>
      <c r="D140" s="50"/>
      <c r="E140" s="52">
        <v>0</v>
      </c>
      <c r="F140" s="52">
        <v>0</v>
      </c>
      <c r="G140" s="52">
        <v>0</v>
      </c>
      <c r="H140" s="52">
        <v>0</v>
      </c>
      <c r="I140" s="52">
        <v>0</v>
      </c>
      <c r="J140" s="52">
        <v>0</v>
      </c>
      <c r="K140" s="52">
        <v>771138.24</v>
      </c>
      <c r="L140" s="52">
        <v>0.42</v>
      </c>
      <c r="M140" s="52">
        <v>0</v>
      </c>
      <c r="N140" s="50"/>
      <c r="O140" s="124">
        <f t="shared" si="8"/>
        <v>0</v>
      </c>
      <c r="P140" s="124">
        <f t="shared" si="9"/>
        <v>5.4464942628185583E-5</v>
      </c>
      <c r="Q140" s="50"/>
      <c r="R140" s="53" t="str">
        <f t="shared" si="10"/>
        <v/>
      </c>
      <c r="S140" s="53" t="str">
        <f t="shared" si="11"/>
        <v/>
      </c>
      <c r="T140" s="50"/>
    </row>
    <row r="141" spans="1:20" ht="15" customHeight="1" x14ac:dyDescent="0.2">
      <c r="A141" s="51" t="s">
        <v>638</v>
      </c>
      <c r="B141" s="51" t="s">
        <v>636</v>
      </c>
      <c r="C141" s="35">
        <v>506796</v>
      </c>
      <c r="D141" s="50"/>
      <c r="E141" s="52">
        <v>0</v>
      </c>
      <c r="F141" s="52">
        <v>0</v>
      </c>
      <c r="G141" s="52">
        <v>0</v>
      </c>
      <c r="H141" s="52">
        <v>0</v>
      </c>
      <c r="I141" s="52">
        <v>0</v>
      </c>
      <c r="J141" s="52">
        <v>0</v>
      </c>
      <c r="K141" s="52">
        <v>654287.37</v>
      </c>
      <c r="L141" s="52">
        <v>6247.69</v>
      </c>
      <c r="M141" s="52">
        <v>20285.47</v>
      </c>
      <c r="N141" s="50"/>
      <c r="O141" s="124">
        <f t="shared" si="8"/>
        <v>0</v>
      </c>
      <c r="P141" s="124">
        <f t="shared" si="9"/>
        <v>4.0552762007311864</v>
      </c>
      <c r="Q141" s="50"/>
      <c r="R141" s="53" t="str">
        <f t="shared" si="10"/>
        <v/>
      </c>
      <c r="S141" s="53" t="str">
        <f t="shared" si="11"/>
        <v/>
      </c>
      <c r="T141" s="50"/>
    </row>
    <row r="142" spans="1:20" ht="15" customHeight="1" x14ac:dyDescent="0.2">
      <c r="A142" s="51" t="s">
        <v>205</v>
      </c>
      <c r="B142" s="51" t="s">
        <v>199</v>
      </c>
      <c r="C142" s="35">
        <v>501506</v>
      </c>
      <c r="D142" s="50"/>
      <c r="E142" s="52">
        <v>0</v>
      </c>
      <c r="F142" s="52">
        <v>0</v>
      </c>
      <c r="G142" s="52">
        <v>0</v>
      </c>
      <c r="H142" s="52">
        <v>63893.1</v>
      </c>
      <c r="I142" s="52">
        <v>0</v>
      </c>
      <c r="J142" s="52">
        <v>63893.1</v>
      </c>
      <c r="K142" s="52">
        <v>131571.81</v>
      </c>
      <c r="L142" s="52">
        <v>2736.66</v>
      </c>
      <c r="M142" s="52">
        <v>12132.6</v>
      </c>
      <c r="N142" s="50"/>
      <c r="O142" s="124">
        <f t="shared" si="8"/>
        <v>48.561399999999999</v>
      </c>
      <c r="P142" s="124">
        <f t="shared" si="9"/>
        <v>11.301250625038906</v>
      </c>
      <c r="Q142" s="50"/>
      <c r="R142" s="53" t="str">
        <f t="shared" si="10"/>
        <v/>
      </c>
      <c r="S142" s="53" t="str">
        <f t="shared" si="11"/>
        <v/>
      </c>
      <c r="T142" s="50"/>
    </row>
    <row r="143" spans="1:20" ht="15" customHeight="1" x14ac:dyDescent="0.2">
      <c r="A143" s="51" t="s">
        <v>11</v>
      </c>
      <c r="B143" s="51" t="s">
        <v>252</v>
      </c>
      <c r="C143" s="35">
        <v>580937</v>
      </c>
      <c r="D143" s="50"/>
      <c r="E143" s="52">
        <v>0</v>
      </c>
      <c r="F143" s="52">
        <v>0</v>
      </c>
      <c r="G143" s="52">
        <v>0</v>
      </c>
      <c r="H143" s="52">
        <v>0</v>
      </c>
      <c r="I143" s="52">
        <v>0</v>
      </c>
      <c r="J143" s="52">
        <v>0</v>
      </c>
      <c r="K143" s="52">
        <v>45090.81</v>
      </c>
      <c r="L143" s="52">
        <v>0</v>
      </c>
      <c r="M143" s="52">
        <v>0</v>
      </c>
      <c r="N143" s="50"/>
      <c r="O143" s="124">
        <f t="shared" si="8"/>
        <v>0</v>
      </c>
      <c r="P143" s="124">
        <f t="shared" si="9"/>
        <v>0</v>
      </c>
      <c r="Q143" s="50"/>
      <c r="R143" s="53" t="str">
        <f t="shared" si="10"/>
        <v/>
      </c>
      <c r="S143" s="53" t="str">
        <f t="shared" si="11"/>
        <v/>
      </c>
      <c r="T143" s="50"/>
    </row>
    <row r="144" spans="1:20" ht="15" customHeight="1" x14ac:dyDescent="0.2">
      <c r="A144" s="51" t="s">
        <v>11</v>
      </c>
      <c r="B144" s="51" t="s">
        <v>18</v>
      </c>
      <c r="C144" s="35">
        <v>582301</v>
      </c>
      <c r="D144" s="50"/>
      <c r="E144" s="52">
        <v>0</v>
      </c>
      <c r="F144" s="52">
        <v>0</v>
      </c>
      <c r="G144" s="52">
        <v>0</v>
      </c>
      <c r="H144" s="52">
        <v>416783.09</v>
      </c>
      <c r="I144" s="52">
        <v>0</v>
      </c>
      <c r="J144" s="52">
        <v>416783.09</v>
      </c>
      <c r="K144" s="52">
        <v>154233.99</v>
      </c>
      <c r="L144" s="52">
        <v>7659.25</v>
      </c>
      <c r="M144" s="52">
        <v>50949.8</v>
      </c>
      <c r="N144" s="50"/>
      <c r="O144" s="124">
        <f t="shared" si="8"/>
        <v>270.2278</v>
      </c>
      <c r="P144" s="124">
        <f t="shared" si="9"/>
        <v>38.000086751305602</v>
      </c>
      <c r="Q144" s="50"/>
      <c r="R144" s="53">
        <f t="shared" si="10"/>
        <v>10.51139</v>
      </c>
      <c r="S144" s="53">
        <f t="shared" si="11"/>
        <v>16212.134800000003</v>
      </c>
      <c r="T144" s="50"/>
    </row>
    <row r="145" spans="1:20" ht="15" customHeight="1" x14ac:dyDescent="0.2">
      <c r="A145" s="51" t="s">
        <v>2142</v>
      </c>
      <c r="B145" s="51" t="s">
        <v>1221</v>
      </c>
      <c r="C145" s="35">
        <v>525553</v>
      </c>
      <c r="D145" s="50"/>
      <c r="E145" s="52">
        <v>0</v>
      </c>
      <c r="F145" s="52">
        <v>0</v>
      </c>
      <c r="G145" s="52">
        <v>0</v>
      </c>
      <c r="H145" s="52">
        <v>5762.89</v>
      </c>
      <c r="I145" s="52">
        <v>0</v>
      </c>
      <c r="J145" s="52">
        <v>5762.89</v>
      </c>
      <c r="K145" s="52">
        <v>52724.17</v>
      </c>
      <c r="L145" s="52">
        <v>877.72</v>
      </c>
      <c r="M145" s="52">
        <v>39176.94</v>
      </c>
      <c r="N145" s="50"/>
      <c r="O145" s="124">
        <f t="shared" si="8"/>
        <v>10.930300000000001</v>
      </c>
      <c r="P145" s="124">
        <f t="shared" si="9"/>
        <v>75.970204936369797</v>
      </c>
      <c r="Q145" s="50"/>
      <c r="R145" s="53" t="str">
        <f t="shared" si="10"/>
        <v/>
      </c>
      <c r="S145" s="53" t="str">
        <f t="shared" si="11"/>
        <v/>
      </c>
      <c r="T145" s="50"/>
    </row>
    <row r="146" spans="1:20" ht="15" customHeight="1" x14ac:dyDescent="0.2">
      <c r="A146" s="51" t="s">
        <v>2506</v>
      </c>
      <c r="B146" s="51" t="s">
        <v>508</v>
      </c>
      <c r="C146" s="35">
        <v>542717</v>
      </c>
      <c r="D146" s="50"/>
      <c r="E146" s="52">
        <v>0</v>
      </c>
      <c r="F146" s="52">
        <v>0</v>
      </c>
      <c r="G146" s="52">
        <v>0</v>
      </c>
      <c r="H146" s="52">
        <v>194494.6</v>
      </c>
      <c r="I146" s="52">
        <v>70780.210000000006</v>
      </c>
      <c r="J146" s="52">
        <v>123714.39</v>
      </c>
      <c r="K146" s="52">
        <v>1110489.32</v>
      </c>
      <c r="L146" s="52">
        <v>27182.34</v>
      </c>
      <c r="M146" s="52">
        <v>113520.86</v>
      </c>
      <c r="N146" s="50"/>
      <c r="O146" s="124">
        <f t="shared" si="8"/>
        <v>11.140499999999999</v>
      </c>
      <c r="P146" s="124">
        <f t="shared" si="9"/>
        <v>12.670378495850819</v>
      </c>
      <c r="Q146" s="50"/>
      <c r="R146" s="53" t="str">
        <f t="shared" si="10"/>
        <v/>
      </c>
      <c r="S146" s="53" t="str">
        <f t="shared" si="11"/>
        <v/>
      </c>
      <c r="T146" s="50"/>
    </row>
    <row r="147" spans="1:20" ht="15" customHeight="1" x14ac:dyDescent="0.2">
      <c r="A147" s="51" t="s">
        <v>1168</v>
      </c>
      <c r="B147" s="51" t="s">
        <v>1167</v>
      </c>
      <c r="C147" s="35">
        <v>513903</v>
      </c>
      <c r="D147" s="50"/>
      <c r="E147" s="52">
        <v>0</v>
      </c>
      <c r="F147" s="52">
        <v>0</v>
      </c>
      <c r="G147" s="52">
        <v>0</v>
      </c>
      <c r="H147" s="52">
        <v>441562.55</v>
      </c>
      <c r="I147" s="52">
        <v>0</v>
      </c>
      <c r="J147" s="52">
        <v>441562.55</v>
      </c>
      <c r="K147" s="52">
        <v>3599856.2399999998</v>
      </c>
      <c r="L147" s="52">
        <v>23379.62</v>
      </c>
      <c r="M147" s="52">
        <v>526325.88</v>
      </c>
      <c r="N147" s="50"/>
      <c r="O147" s="124">
        <f t="shared" si="8"/>
        <v>12.2661</v>
      </c>
      <c r="P147" s="124">
        <f t="shared" si="9"/>
        <v>15.270207012488923</v>
      </c>
      <c r="Q147" s="50"/>
      <c r="R147" s="53" t="str">
        <f t="shared" si="10"/>
        <v/>
      </c>
      <c r="S147" s="53" t="str">
        <f t="shared" si="11"/>
        <v/>
      </c>
      <c r="T147" s="50"/>
    </row>
    <row r="148" spans="1:20" ht="15" customHeight="1" x14ac:dyDescent="0.2">
      <c r="A148" s="51" t="s">
        <v>640</v>
      </c>
      <c r="B148" s="51" t="s">
        <v>639</v>
      </c>
      <c r="C148" s="35">
        <v>506800</v>
      </c>
      <c r="D148" s="50"/>
      <c r="E148" s="52">
        <v>0</v>
      </c>
      <c r="F148" s="52">
        <v>0</v>
      </c>
      <c r="G148" s="52">
        <v>0</v>
      </c>
      <c r="H148" s="52">
        <v>19118</v>
      </c>
      <c r="I148" s="52">
        <v>0</v>
      </c>
      <c r="J148" s="52">
        <v>19118</v>
      </c>
      <c r="K148" s="52">
        <v>785209.37</v>
      </c>
      <c r="L148" s="52">
        <v>34285.440000000002</v>
      </c>
      <c r="M148" s="52">
        <v>52438.86</v>
      </c>
      <c r="N148" s="50"/>
      <c r="O148" s="124">
        <f t="shared" si="8"/>
        <v>2.4348000000000001</v>
      </c>
      <c r="P148" s="124">
        <f t="shared" si="9"/>
        <v>11.044735749905787</v>
      </c>
      <c r="Q148" s="50"/>
      <c r="R148" s="53" t="str">
        <f t="shared" si="10"/>
        <v/>
      </c>
      <c r="S148" s="53" t="str">
        <f t="shared" si="11"/>
        <v/>
      </c>
      <c r="T148" s="50"/>
    </row>
    <row r="149" spans="1:20" ht="15" customHeight="1" x14ac:dyDescent="0.2">
      <c r="A149" s="51" t="s">
        <v>2379</v>
      </c>
      <c r="B149" s="51" t="s">
        <v>22</v>
      </c>
      <c r="C149" s="35">
        <v>528161</v>
      </c>
      <c r="D149" s="50"/>
      <c r="E149" s="52">
        <v>0</v>
      </c>
      <c r="F149" s="52">
        <v>0</v>
      </c>
      <c r="G149" s="52">
        <v>0</v>
      </c>
      <c r="H149" s="52">
        <v>47135.839999999997</v>
      </c>
      <c r="I149" s="52">
        <v>0</v>
      </c>
      <c r="J149" s="52">
        <v>47135.839999999997</v>
      </c>
      <c r="K149" s="52">
        <v>582085.37</v>
      </c>
      <c r="L149" s="52">
        <v>2114.6799999999998</v>
      </c>
      <c r="M149" s="52">
        <v>33000</v>
      </c>
      <c r="N149" s="50"/>
      <c r="O149" s="124">
        <f t="shared" si="8"/>
        <v>8.0977999999999994</v>
      </c>
      <c r="P149" s="124">
        <f t="shared" si="9"/>
        <v>6.032565291926165</v>
      </c>
      <c r="Q149" s="50"/>
      <c r="R149" s="53" t="str">
        <f t="shared" si="10"/>
        <v/>
      </c>
      <c r="S149" s="53" t="str">
        <f t="shared" si="11"/>
        <v/>
      </c>
      <c r="T149" s="50"/>
    </row>
    <row r="150" spans="1:20" ht="15" customHeight="1" x14ac:dyDescent="0.2">
      <c r="A150" s="51" t="s">
        <v>393</v>
      </c>
      <c r="B150" s="51" t="s">
        <v>392</v>
      </c>
      <c r="C150" s="35">
        <v>503681</v>
      </c>
      <c r="D150" s="50"/>
      <c r="E150" s="52">
        <v>0</v>
      </c>
      <c r="F150" s="52">
        <v>0</v>
      </c>
      <c r="G150" s="52">
        <v>0</v>
      </c>
      <c r="H150" s="52">
        <v>0</v>
      </c>
      <c r="I150" s="52">
        <v>0</v>
      </c>
      <c r="J150" s="52">
        <v>0</v>
      </c>
      <c r="K150" s="52">
        <v>166820.88999999998</v>
      </c>
      <c r="L150" s="52">
        <v>0</v>
      </c>
      <c r="M150" s="52">
        <v>0</v>
      </c>
      <c r="N150" s="50"/>
      <c r="O150" s="124">
        <f t="shared" si="8"/>
        <v>0</v>
      </c>
      <c r="P150" s="124">
        <f t="shared" si="9"/>
        <v>0</v>
      </c>
      <c r="Q150" s="50"/>
      <c r="R150" s="53" t="str">
        <f t="shared" si="10"/>
        <v/>
      </c>
      <c r="S150" s="53" t="str">
        <f t="shared" si="11"/>
        <v/>
      </c>
      <c r="T150" s="50"/>
    </row>
    <row r="151" spans="1:20" ht="15" customHeight="1" x14ac:dyDescent="0.2">
      <c r="A151" s="51" t="s">
        <v>641</v>
      </c>
      <c r="B151" s="51" t="s">
        <v>636</v>
      </c>
      <c r="C151" s="35">
        <v>506818</v>
      </c>
      <c r="D151" s="50"/>
      <c r="E151" s="52">
        <v>0</v>
      </c>
      <c r="F151" s="52">
        <v>0</v>
      </c>
      <c r="G151" s="52">
        <v>0</v>
      </c>
      <c r="H151" s="52">
        <v>125602</v>
      </c>
      <c r="I151" s="52">
        <v>125602</v>
      </c>
      <c r="J151" s="52">
        <v>0</v>
      </c>
      <c r="K151" s="52">
        <v>1134470.1000000001</v>
      </c>
      <c r="L151" s="52">
        <v>6006.54</v>
      </c>
      <c r="M151" s="52">
        <v>78741.22</v>
      </c>
      <c r="N151" s="50"/>
      <c r="O151" s="124">
        <f t="shared" si="8"/>
        <v>0</v>
      </c>
      <c r="P151" s="124">
        <f t="shared" si="9"/>
        <v>7.4702506482982658</v>
      </c>
      <c r="Q151" s="50"/>
      <c r="R151" s="53" t="str">
        <f t="shared" si="10"/>
        <v/>
      </c>
      <c r="S151" s="53" t="str">
        <f t="shared" si="11"/>
        <v/>
      </c>
      <c r="T151" s="50"/>
    </row>
    <row r="152" spans="1:20" ht="15" customHeight="1" x14ac:dyDescent="0.2">
      <c r="A152" s="51" t="s">
        <v>1123</v>
      </c>
      <c r="B152" s="51" t="s">
        <v>18</v>
      </c>
      <c r="C152" s="35">
        <v>512885</v>
      </c>
      <c r="D152" s="50"/>
      <c r="E152" s="52">
        <v>0</v>
      </c>
      <c r="F152" s="52">
        <v>0</v>
      </c>
      <c r="G152" s="52">
        <v>0</v>
      </c>
      <c r="H152" s="52">
        <v>0</v>
      </c>
      <c r="I152" s="52">
        <v>0</v>
      </c>
      <c r="J152" s="52">
        <v>0</v>
      </c>
      <c r="K152" s="52">
        <v>836859.79</v>
      </c>
      <c r="L152" s="52">
        <v>0</v>
      </c>
      <c r="M152" s="52">
        <v>0</v>
      </c>
      <c r="N152" s="50"/>
      <c r="O152" s="124">
        <f t="shared" si="8"/>
        <v>0</v>
      </c>
      <c r="P152" s="124">
        <f t="shared" si="9"/>
        <v>0</v>
      </c>
      <c r="Q152" s="50"/>
      <c r="R152" s="53" t="str">
        <f t="shared" si="10"/>
        <v/>
      </c>
      <c r="S152" s="53" t="str">
        <f t="shared" si="11"/>
        <v/>
      </c>
      <c r="T152" s="50"/>
    </row>
    <row r="153" spans="1:20" ht="15" customHeight="1" x14ac:dyDescent="0.2">
      <c r="A153" s="51" t="s">
        <v>1777</v>
      </c>
      <c r="B153" s="51" t="s">
        <v>1500</v>
      </c>
      <c r="C153" s="35">
        <v>521213</v>
      </c>
      <c r="D153" s="50"/>
      <c r="E153" s="52">
        <v>0</v>
      </c>
      <c r="F153" s="52">
        <v>0</v>
      </c>
      <c r="G153" s="52">
        <v>0</v>
      </c>
      <c r="H153" s="52">
        <v>126000</v>
      </c>
      <c r="I153" s="52">
        <v>0</v>
      </c>
      <c r="J153" s="52">
        <v>126000</v>
      </c>
      <c r="K153" s="52">
        <v>333371.25</v>
      </c>
      <c r="L153" s="52">
        <v>0</v>
      </c>
      <c r="M153" s="52">
        <v>0</v>
      </c>
      <c r="N153" s="50"/>
      <c r="O153" s="124">
        <f t="shared" si="8"/>
        <v>37.795699999999997</v>
      </c>
      <c r="P153" s="124">
        <f t="shared" si="9"/>
        <v>0</v>
      </c>
      <c r="Q153" s="50"/>
      <c r="R153" s="53" t="str">
        <f t="shared" si="10"/>
        <v/>
      </c>
      <c r="S153" s="53" t="str">
        <f t="shared" si="11"/>
        <v/>
      </c>
      <c r="T153" s="50"/>
    </row>
    <row r="154" spans="1:20" ht="15" customHeight="1" x14ac:dyDescent="0.2">
      <c r="A154" s="51" t="s">
        <v>990</v>
      </c>
      <c r="B154" s="51" t="s">
        <v>987</v>
      </c>
      <c r="C154" s="35">
        <v>511251</v>
      </c>
      <c r="D154" s="50"/>
      <c r="E154" s="52">
        <v>0</v>
      </c>
      <c r="F154" s="52">
        <v>0</v>
      </c>
      <c r="G154" s="52">
        <v>0</v>
      </c>
      <c r="H154" s="52">
        <v>0</v>
      </c>
      <c r="I154" s="52">
        <v>0</v>
      </c>
      <c r="J154" s="52">
        <v>0</v>
      </c>
      <c r="K154" s="52">
        <v>368534.28</v>
      </c>
      <c r="L154" s="52">
        <v>0</v>
      </c>
      <c r="M154" s="52">
        <v>0</v>
      </c>
      <c r="N154" s="50"/>
      <c r="O154" s="124">
        <f t="shared" si="8"/>
        <v>0</v>
      </c>
      <c r="P154" s="124">
        <f t="shared" si="9"/>
        <v>0</v>
      </c>
      <c r="Q154" s="50"/>
      <c r="R154" s="53" t="str">
        <f t="shared" si="10"/>
        <v/>
      </c>
      <c r="S154" s="53" t="str">
        <f t="shared" si="11"/>
        <v/>
      </c>
      <c r="T154" s="50"/>
    </row>
    <row r="155" spans="1:20" ht="15" customHeight="1" x14ac:dyDescent="0.2">
      <c r="A155" s="51" t="s">
        <v>1063</v>
      </c>
      <c r="B155" s="51" t="s">
        <v>1056</v>
      </c>
      <c r="C155" s="35">
        <v>512109</v>
      </c>
      <c r="D155" s="50"/>
      <c r="E155" s="52">
        <v>0</v>
      </c>
      <c r="F155" s="52">
        <v>0</v>
      </c>
      <c r="G155" s="52">
        <v>0</v>
      </c>
      <c r="H155" s="52">
        <v>0</v>
      </c>
      <c r="I155" s="52">
        <v>0</v>
      </c>
      <c r="J155" s="52">
        <v>0</v>
      </c>
      <c r="K155" s="52">
        <v>25766.14</v>
      </c>
      <c r="L155" s="52">
        <v>0</v>
      </c>
      <c r="M155" s="52">
        <v>0</v>
      </c>
      <c r="N155" s="50"/>
      <c r="O155" s="124">
        <f t="shared" si="8"/>
        <v>0</v>
      </c>
      <c r="P155" s="124">
        <f t="shared" si="9"/>
        <v>0</v>
      </c>
      <c r="Q155" s="50"/>
      <c r="R155" s="53" t="str">
        <f t="shared" si="10"/>
        <v/>
      </c>
      <c r="S155" s="53" t="str">
        <f t="shared" si="11"/>
        <v/>
      </c>
      <c r="T155" s="50"/>
    </row>
    <row r="156" spans="1:20" ht="15" customHeight="1" x14ac:dyDescent="0.2">
      <c r="A156" s="51" t="s">
        <v>2722</v>
      </c>
      <c r="B156" s="51" t="s">
        <v>511</v>
      </c>
      <c r="C156" s="35">
        <v>556793</v>
      </c>
      <c r="D156" s="50"/>
      <c r="E156" s="52">
        <v>0</v>
      </c>
      <c r="F156" s="52">
        <v>0</v>
      </c>
      <c r="G156" s="52">
        <v>0</v>
      </c>
      <c r="H156" s="52">
        <v>0</v>
      </c>
      <c r="I156" s="52">
        <v>0</v>
      </c>
      <c r="J156" s="52">
        <v>0</v>
      </c>
      <c r="K156" s="52">
        <v>41678.589999999997</v>
      </c>
      <c r="L156" s="52">
        <v>0</v>
      </c>
      <c r="M156" s="52">
        <v>1331.29</v>
      </c>
      <c r="N156" s="50"/>
      <c r="O156" s="124">
        <f t="shared" si="8"/>
        <v>0</v>
      </c>
      <c r="P156" s="124">
        <f t="shared" si="9"/>
        <v>3.1941819528923601</v>
      </c>
      <c r="Q156" s="50"/>
      <c r="R156" s="53" t="str">
        <f t="shared" si="10"/>
        <v/>
      </c>
      <c r="S156" s="53" t="str">
        <f t="shared" si="11"/>
        <v/>
      </c>
      <c r="T156" s="50"/>
    </row>
    <row r="157" spans="1:20" ht="15" customHeight="1" x14ac:dyDescent="0.2">
      <c r="A157" s="51" t="s">
        <v>2735</v>
      </c>
      <c r="B157" s="51" t="s">
        <v>18</v>
      </c>
      <c r="C157" s="35">
        <v>557391</v>
      </c>
      <c r="D157" s="50"/>
      <c r="E157" s="52">
        <v>0</v>
      </c>
      <c r="F157" s="52">
        <v>0</v>
      </c>
      <c r="G157" s="52">
        <v>0</v>
      </c>
      <c r="H157" s="52">
        <v>0</v>
      </c>
      <c r="I157" s="52">
        <v>0</v>
      </c>
      <c r="J157" s="52">
        <v>0</v>
      </c>
      <c r="K157" s="52">
        <v>77385.679999999993</v>
      </c>
      <c r="L157" s="52">
        <v>1247.78</v>
      </c>
      <c r="M157" s="52">
        <v>113800</v>
      </c>
      <c r="N157" s="50"/>
      <c r="O157" s="124">
        <f t="shared" si="8"/>
        <v>0</v>
      </c>
      <c r="P157" s="124">
        <f t="shared" si="9"/>
        <v>148.66804814534163</v>
      </c>
      <c r="Q157" s="50"/>
      <c r="R157" s="53" t="str">
        <f t="shared" si="10"/>
        <v/>
      </c>
      <c r="S157" s="53" t="str">
        <f t="shared" si="11"/>
        <v/>
      </c>
      <c r="T157" s="50"/>
    </row>
    <row r="158" spans="1:20" ht="15" customHeight="1" x14ac:dyDescent="0.2">
      <c r="A158" s="51" t="s">
        <v>714</v>
      </c>
      <c r="B158" s="51" t="s">
        <v>100</v>
      </c>
      <c r="C158" s="35">
        <v>507831</v>
      </c>
      <c r="D158" s="50"/>
      <c r="E158" s="52">
        <v>0</v>
      </c>
      <c r="F158" s="52">
        <v>0</v>
      </c>
      <c r="G158" s="52">
        <v>0</v>
      </c>
      <c r="H158" s="52">
        <v>0</v>
      </c>
      <c r="I158" s="52">
        <v>0</v>
      </c>
      <c r="J158" s="52">
        <v>0</v>
      </c>
      <c r="K158" s="52">
        <v>488813.07000000007</v>
      </c>
      <c r="L158" s="52">
        <v>0</v>
      </c>
      <c r="M158" s="52">
        <v>0</v>
      </c>
      <c r="N158" s="50"/>
      <c r="O158" s="124">
        <f t="shared" si="8"/>
        <v>0</v>
      </c>
      <c r="P158" s="124">
        <f t="shared" si="9"/>
        <v>0</v>
      </c>
      <c r="Q158" s="50"/>
      <c r="R158" s="53" t="str">
        <f t="shared" si="10"/>
        <v/>
      </c>
      <c r="S158" s="53" t="str">
        <f t="shared" si="11"/>
        <v/>
      </c>
      <c r="T158" s="50"/>
    </row>
    <row r="159" spans="1:20" ht="15" customHeight="1" x14ac:dyDescent="0.2">
      <c r="A159" s="51" t="s">
        <v>642</v>
      </c>
      <c r="B159" s="51" t="s">
        <v>636</v>
      </c>
      <c r="C159" s="35">
        <v>506826</v>
      </c>
      <c r="D159" s="50"/>
      <c r="E159" s="52">
        <v>0</v>
      </c>
      <c r="F159" s="52">
        <v>0</v>
      </c>
      <c r="G159" s="52">
        <v>0</v>
      </c>
      <c r="H159" s="52">
        <v>2257</v>
      </c>
      <c r="I159" s="52">
        <v>0</v>
      </c>
      <c r="J159" s="52">
        <v>2257</v>
      </c>
      <c r="K159" s="52">
        <v>140888.51</v>
      </c>
      <c r="L159" s="52">
        <v>1330.77</v>
      </c>
      <c r="M159" s="52">
        <v>5097.03</v>
      </c>
      <c r="N159" s="50"/>
      <c r="O159" s="124">
        <f t="shared" si="8"/>
        <v>1.6020000000000001</v>
      </c>
      <c r="P159" s="124">
        <f t="shared" si="9"/>
        <v>4.5623308813472434</v>
      </c>
      <c r="Q159" s="50"/>
      <c r="R159" s="53" t="str">
        <f t="shared" si="10"/>
        <v/>
      </c>
      <c r="S159" s="53" t="str">
        <f t="shared" si="11"/>
        <v/>
      </c>
      <c r="T159" s="50"/>
    </row>
    <row r="160" spans="1:20" ht="15" customHeight="1" x14ac:dyDescent="0.2">
      <c r="A160" s="51" t="s">
        <v>644</v>
      </c>
      <c r="B160" s="51" t="s">
        <v>643</v>
      </c>
      <c r="C160" s="35">
        <v>506834</v>
      </c>
      <c r="D160" s="50"/>
      <c r="E160" s="52">
        <v>0</v>
      </c>
      <c r="F160" s="52">
        <v>0</v>
      </c>
      <c r="G160" s="52">
        <v>0</v>
      </c>
      <c r="H160" s="52">
        <v>11190.96</v>
      </c>
      <c r="I160" s="52">
        <v>0</v>
      </c>
      <c r="J160" s="52">
        <v>11190.96</v>
      </c>
      <c r="K160" s="52">
        <v>363263.69</v>
      </c>
      <c r="L160" s="52">
        <v>3668.8</v>
      </c>
      <c r="M160" s="52">
        <v>15947.5</v>
      </c>
      <c r="N160" s="50"/>
      <c r="O160" s="124">
        <f t="shared" si="8"/>
        <v>3.0807000000000002</v>
      </c>
      <c r="P160" s="124">
        <f t="shared" si="9"/>
        <v>5.4000167206361853</v>
      </c>
      <c r="Q160" s="50"/>
      <c r="R160" s="53" t="str">
        <f t="shared" si="10"/>
        <v/>
      </c>
      <c r="S160" s="53" t="str">
        <f t="shared" si="11"/>
        <v/>
      </c>
      <c r="T160" s="50"/>
    </row>
    <row r="161" spans="1:20" ht="15" customHeight="1" x14ac:dyDescent="0.2">
      <c r="A161" s="51" t="s">
        <v>442</v>
      </c>
      <c r="B161" s="51" t="s">
        <v>439</v>
      </c>
      <c r="C161" s="35">
        <v>504238</v>
      </c>
      <c r="D161" s="50"/>
      <c r="E161" s="52">
        <v>0</v>
      </c>
      <c r="F161" s="52">
        <v>0</v>
      </c>
      <c r="G161" s="52">
        <v>0</v>
      </c>
      <c r="H161" s="52">
        <v>569275.53</v>
      </c>
      <c r="I161" s="52">
        <v>0</v>
      </c>
      <c r="J161" s="52">
        <v>569275.53</v>
      </c>
      <c r="K161" s="52">
        <v>1728266.47</v>
      </c>
      <c r="L161" s="52">
        <v>17733</v>
      </c>
      <c r="M161" s="52">
        <v>15933.12</v>
      </c>
      <c r="N161" s="50"/>
      <c r="O161" s="124">
        <f t="shared" si="8"/>
        <v>32.939100000000003</v>
      </c>
      <c r="P161" s="124">
        <f t="shared" si="9"/>
        <v>1.9479704423126374</v>
      </c>
      <c r="Q161" s="50"/>
      <c r="R161" s="53" t="str">
        <f t="shared" si="10"/>
        <v/>
      </c>
      <c r="S161" s="53" t="str">
        <f t="shared" si="11"/>
        <v/>
      </c>
      <c r="T161" s="50"/>
    </row>
    <row r="162" spans="1:20" ht="15" customHeight="1" x14ac:dyDescent="0.2">
      <c r="A162" s="51" t="s">
        <v>441</v>
      </c>
      <c r="B162" s="51" t="s">
        <v>439</v>
      </c>
      <c r="C162" s="35">
        <v>504220</v>
      </c>
      <c r="D162" s="50"/>
      <c r="E162" s="52">
        <v>0</v>
      </c>
      <c r="F162" s="52">
        <v>0</v>
      </c>
      <c r="G162" s="52">
        <v>0</v>
      </c>
      <c r="H162" s="52">
        <v>0</v>
      </c>
      <c r="I162" s="52">
        <v>0</v>
      </c>
      <c r="J162" s="52">
        <v>0</v>
      </c>
      <c r="K162" s="52">
        <v>1141548.25</v>
      </c>
      <c r="L162" s="52">
        <v>10790.28</v>
      </c>
      <c r="M162" s="52">
        <v>34481.72</v>
      </c>
      <c r="N162" s="50"/>
      <c r="O162" s="124">
        <f t="shared" si="8"/>
        <v>0</v>
      </c>
      <c r="P162" s="124">
        <f t="shared" si="9"/>
        <v>3.965842004488203</v>
      </c>
      <c r="Q162" s="50"/>
      <c r="R162" s="53" t="str">
        <f t="shared" si="10"/>
        <v/>
      </c>
      <c r="S162" s="53" t="str">
        <f t="shared" si="11"/>
        <v/>
      </c>
      <c r="T162" s="50"/>
    </row>
    <row r="163" spans="1:20" ht="15" customHeight="1" x14ac:dyDescent="0.2">
      <c r="A163" s="51" t="s">
        <v>2380</v>
      </c>
      <c r="B163" s="51" t="s">
        <v>22</v>
      </c>
      <c r="C163" s="35">
        <v>528170</v>
      </c>
      <c r="D163" s="50"/>
      <c r="E163" s="52">
        <v>0</v>
      </c>
      <c r="F163" s="52">
        <v>0</v>
      </c>
      <c r="G163" s="52">
        <v>0</v>
      </c>
      <c r="H163" s="52">
        <v>10219.01</v>
      </c>
      <c r="I163" s="52">
        <v>0</v>
      </c>
      <c r="J163" s="52">
        <v>10219.01</v>
      </c>
      <c r="K163" s="52">
        <v>772147.71</v>
      </c>
      <c r="L163" s="52">
        <v>1068.6199999999999</v>
      </c>
      <c r="M163" s="52">
        <v>111873.73</v>
      </c>
      <c r="N163" s="50"/>
      <c r="O163" s="124">
        <f t="shared" si="8"/>
        <v>1.3234999999999999</v>
      </c>
      <c r="P163" s="124">
        <f t="shared" si="9"/>
        <v>14.627039430059307</v>
      </c>
      <c r="Q163" s="50"/>
      <c r="R163" s="53" t="str">
        <f t="shared" si="10"/>
        <v/>
      </c>
      <c r="S163" s="53" t="str">
        <f t="shared" si="11"/>
        <v/>
      </c>
      <c r="T163" s="50"/>
    </row>
    <row r="164" spans="1:20" ht="15" customHeight="1" x14ac:dyDescent="0.2">
      <c r="A164" s="51" t="s">
        <v>257</v>
      </c>
      <c r="B164" s="51" t="s">
        <v>252</v>
      </c>
      <c r="C164" s="35">
        <v>502090</v>
      </c>
      <c r="D164" s="50"/>
      <c r="E164" s="52">
        <v>0</v>
      </c>
      <c r="F164" s="52">
        <v>0</v>
      </c>
      <c r="G164" s="52">
        <v>0</v>
      </c>
      <c r="H164" s="52">
        <v>0</v>
      </c>
      <c r="I164" s="52">
        <v>0</v>
      </c>
      <c r="J164" s="52">
        <v>0</v>
      </c>
      <c r="K164" s="52">
        <v>234995.19</v>
      </c>
      <c r="L164" s="52">
        <v>0</v>
      </c>
      <c r="M164" s="52">
        <v>19334.04</v>
      </c>
      <c r="N164" s="50"/>
      <c r="O164" s="124">
        <f t="shared" si="8"/>
        <v>0</v>
      </c>
      <c r="P164" s="124">
        <f t="shared" si="9"/>
        <v>8.2274194633515698</v>
      </c>
      <c r="Q164" s="50"/>
      <c r="R164" s="53" t="str">
        <f t="shared" si="10"/>
        <v/>
      </c>
      <c r="S164" s="53" t="str">
        <f t="shared" si="11"/>
        <v/>
      </c>
      <c r="T164" s="50"/>
    </row>
    <row r="165" spans="1:20" ht="15" customHeight="1" x14ac:dyDescent="0.2">
      <c r="A165" s="51" t="s">
        <v>574</v>
      </c>
      <c r="B165" s="51" t="s">
        <v>571</v>
      </c>
      <c r="C165" s="35">
        <v>505871</v>
      </c>
      <c r="D165" s="50"/>
      <c r="E165" s="52">
        <v>0</v>
      </c>
      <c r="F165" s="52">
        <v>0</v>
      </c>
      <c r="G165" s="52">
        <v>0</v>
      </c>
      <c r="H165" s="52">
        <v>275315.75</v>
      </c>
      <c r="I165" s="52">
        <v>0</v>
      </c>
      <c r="J165" s="52">
        <v>275315.75</v>
      </c>
      <c r="K165" s="52">
        <v>721673.76</v>
      </c>
      <c r="L165" s="52">
        <v>11895.71</v>
      </c>
      <c r="M165" s="52">
        <v>21417.360000000001</v>
      </c>
      <c r="N165" s="50"/>
      <c r="O165" s="124">
        <f t="shared" si="8"/>
        <v>38.1496</v>
      </c>
      <c r="P165" s="124">
        <f t="shared" si="9"/>
        <v>4.6160844201956301</v>
      </c>
      <c r="Q165" s="50"/>
      <c r="R165" s="53" t="str">
        <f t="shared" si="10"/>
        <v/>
      </c>
      <c r="S165" s="53" t="str">
        <f t="shared" si="11"/>
        <v/>
      </c>
      <c r="T165" s="50"/>
    </row>
    <row r="166" spans="1:20" ht="15" customHeight="1" x14ac:dyDescent="0.2">
      <c r="A166" s="51" t="s">
        <v>2507</v>
      </c>
      <c r="B166" s="51" t="s">
        <v>516</v>
      </c>
      <c r="C166" s="35">
        <v>542733</v>
      </c>
      <c r="D166" s="50"/>
      <c r="E166" s="52">
        <v>0</v>
      </c>
      <c r="F166" s="52">
        <v>0</v>
      </c>
      <c r="G166" s="52">
        <v>0</v>
      </c>
      <c r="H166" s="52">
        <v>0</v>
      </c>
      <c r="I166" s="52">
        <v>0</v>
      </c>
      <c r="J166" s="52">
        <v>0</v>
      </c>
      <c r="K166" s="52">
        <v>1776522.25</v>
      </c>
      <c r="L166" s="52">
        <v>12024.42</v>
      </c>
      <c r="M166" s="52">
        <v>0</v>
      </c>
      <c r="N166" s="50"/>
      <c r="O166" s="124">
        <f t="shared" si="8"/>
        <v>0</v>
      </c>
      <c r="P166" s="124">
        <f t="shared" si="9"/>
        <v>0.67685164089557559</v>
      </c>
      <c r="Q166" s="50"/>
      <c r="R166" s="53" t="str">
        <f t="shared" si="10"/>
        <v/>
      </c>
      <c r="S166" s="53" t="str">
        <f t="shared" si="11"/>
        <v/>
      </c>
      <c r="T166" s="50"/>
    </row>
    <row r="167" spans="1:20" ht="15" customHeight="1" x14ac:dyDescent="0.2">
      <c r="A167" s="51" t="s">
        <v>2381</v>
      </c>
      <c r="B167" s="51" t="s">
        <v>22</v>
      </c>
      <c r="C167" s="35">
        <v>528188</v>
      </c>
      <c r="D167" s="50"/>
      <c r="E167" s="52">
        <v>0</v>
      </c>
      <c r="F167" s="52">
        <v>0</v>
      </c>
      <c r="G167" s="52">
        <v>0</v>
      </c>
      <c r="H167" s="52">
        <v>0</v>
      </c>
      <c r="I167" s="52">
        <v>0</v>
      </c>
      <c r="J167" s="52">
        <v>0</v>
      </c>
      <c r="K167" s="52">
        <v>447195.88</v>
      </c>
      <c r="L167" s="52">
        <v>0</v>
      </c>
      <c r="M167" s="52">
        <v>0</v>
      </c>
      <c r="N167" s="50"/>
      <c r="O167" s="124">
        <f t="shared" si="8"/>
        <v>0</v>
      </c>
      <c r="P167" s="124">
        <f t="shared" si="9"/>
        <v>0</v>
      </c>
      <c r="Q167" s="50"/>
      <c r="R167" s="53" t="str">
        <f t="shared" si="10"/>
        <v/>
      </c>
      <c r="S167" s="53" t="str">
        <f t="shared" si="11"/>
        <v/>
      </c>
      <c r="T167" s="50"/>
    </row>
    <row r="168" spans="1:20" ht="15" customHeight="1" x14ac:dyDescent="0.2">
      <c r="A168" s="51" t="s">
        <v>1220</v>
      </c>
      <c r="B168" s="51" t="s">
        <v>1214</v>
      </c>
      <c r="C168" s="35">
        <v>514551</v>
      </c>
      <c r="D168" s="50"/>
      <c r="E168" s="52">
        <v>0</v>
      </c>
      <c r="F168" s="52">
        <v>0</v>
      </c>
      <c r="G168" s="52">
        <v>0</v>
      </c>
      <c r="H168" s="52">
        <v>3000</v>
      </c>
      <c r="I168" s="52">
        <v>0</v>
      </c>
      <c r="J168" s="52">
        <v>3000</v>
      </c>
      <c r="K168" s="52">
        <v>58241.99</v>
      </c>
      <c r="L168" s="52">
        <v>0</v>
      </c>
      <c r="M168" s="52">
        <v>3103.39</v>
      </c>
      <c r="N168" s="50"/>
      <c r="O168" s="124">
        <f t="shared" si="8"/>
        <v>5.1509</v>
      </c>
      <c r="P168" s="124">
        <f t="shared" si="9"/>
        <v>5.3284408722984917</v>
      </c>
      <c r="Q168" s="50"/>
      <c r="R168" s="53" t="str">
        <f t="shared" si="10"/>
        <v/>
      </c>
      <c r="S168" s="53" t="str">
        <f t="shared" si="11"/>
        <v/>
      </c>
      <c r="T168" s="50"/>
    </row>
    <row r="169" spans="1:20" ht="15" customHeight="1" x14ac:dyDescent="0.2">
      <c r="A169" s="51" t="s">
        <v>2143</v>
      </c>
      <c r="B169" s="51" t="s">
        <v>1221</v>
      </c>
      <c r="C169" s="35">
        <v>525561</v>
      </c>
      <c r="D169" s="50"/>
      <c r="E169" s="52">
        <v>0</v>
      </c>
      <c r="F169" s="52">
        <v>0</v>
      </c>
      <c r="G169" s="52">
        <v>0</v>
      </c>
      <c r="H169" s="52">
        <v>0</v>
      </c>
      <c r="I169" s="52">
        <v>0</v>
      </c>
      <c r="J169" s="52">
        <v>0</v>
      </c>
      <c r="K169" s="52">
        <v>157477.28</v>
      </c>
      <c r="L169" s="52">
        <v>0</v>
      </c>
      <c r="M169" s="52">
        <v>0</v>
      </c>
      <c r="N169" s="50"/>
      <c r="O169" s="124">
        <f t="shared" si="8"/>
        <v>0</v>
      </c>
      <c r="P169" s="124">
        <f t="shared" si="9"/>
        <v>0</v>
      </c>
      <c r="Q169" s="50"/>
      <c r="R169" s="53" t="str">
        <f t="shared" si="10"/>
        <v/>
      </c>
      <c r="S169" s="53" t="str">
        <f t="shared" si="11"/>
        <v/>
      </c>
      <c r="T169" s="50"/>
    </row>
    <row r="170" spans="1:20" ht="15" customHeight="1" x14ac:dyDescent="0.2">
      <c r="A170" s="51" t="s">
        <v>1872</v>
      </c>
      <c r="B170" s="51" t="s">
        <v>30</v>
      </c>
      <c r="C170" s="35">
        <v>522368</v>
      </c>
      <c r="D170" s="50"/>
      <c r="E170" s="52">
        <v>0</v>
      </c>
      <c r="F170" s="52">
        <v>0</v>
      </c>
      <c r="G170" s="52">
        <v>0</v>
      </c>
      <c r="H170" s="52">
        <v>46600</v>
      </c>
      <c r="I170" s="52">
        <v>0</v>
      </c>
      <c r="J170" s="52">
        <v>46600</v>
      </c>
      <c r="K170" s="52">
        <v>623565.13</v>
      </c>
      <c r="L170" s="52">
        <v>2077.08</v>
      </c>
      <c r="M170" s="52">
        <v>18260.37</v>
      </c>
      <c r="N170" s="50"/>
      <c r="O170" s="124">
        <f t="shared" si="8"/>
        <v>7.4732000000000003</v>
      </c>
      <c r="P170" s="124">
        <f t="shared" si="9"/>
        <v>3.2614796789551073</v>
      </c>
      <c r="Q170" s="50"/>
      <c r="R170" s="53" t="str">
        <f t="shared" si="10"/>
        <v/>
      </c>
      <c r="S170" s="53" t="str">
        <f t="shared" si="11"/>
        <v/>
      </c>
      <c r="T170" s="50"/>
    </row>
    <row r="171" spans="1:20" ht="15" customHeight="1" x14ac:dyDescent="0.2">
      <c r="A171" s="51" t="s">
        <v>90</v>
      </c>
      <c r="B171" s="51" t="s">
        <v>85</v>
      </c>
      <c r="C171" s="44">
        <v>500071</v>
      </c>
      <c r="D171" s="50"/>
      <c r="E171" s="52">
        <v>0</v>
      </c>
      <c r="F171" s="52">
        <v>0</v>
      </c>
      <c r="G171" s="52">
        <v>0</v>
      </c>
      <c r="H171" s="52">
        <v>32815.68</v>
      </c>
      <c r="I171" s="52">
        <v>0</v>
      </c>
      <c r="J171" s="52">
        <v>32815.68</v>
      </c>
      <c r="K171" s="52">
        <v>969340.48</v>
      </c>
      <c r="L171" s="52">
        <v>26724.43</v>
      </c>
      <c r="M171" s="52">
        <v>60415.55</v>
      </c>
      <c r="N171" s="50"/>
      <c r="O171" s="124">
        <f t="shared" si="8"/>
        <v>3.3854000000000002</v>
      </c>
      <c r="P171" s="124">
        <f t="shared" si="9"/>
        <v>8.9896152897689792</v>
      </c>
      <c r="Q171" s="50"/>
      <c r="R171" s="53" t="str">
        <f t="shared" si="10"/>
        <v/>
      </c>
      <c r="S171" s="53" t="str">
        <f t="shared" si="11"/>
        <v/>
      </c>
      <c r="T171" s="50"/>
    </row>
    <row r="172" spans="1:20" ht="15" customHeight="1" x14ac:dyDescent="0.2">
      <c r="A172" s="51" t="s">
        <v>342</v>
      </c>
      <c r="B172" s="51" t="s">
        <v>334</v>
      </c>
      <c r="C172" s="35">
        <v>503096</v>
      </c>
      <c r="D172" s="50"/>
      <c r="E172" s="52">
        <v>0</v>
      </c>
      <c r="F172" s="52">
        <v>0</v>
      </c>
      <c r="G172" s="52">
        <v>0</v>
      </c>
      <c r="H172" s="52">
        <v>65000</v>
      </c>
      <c r="I172" s="52">
        <v>0</v>
      </c>
      <c r="J172" s="52">
        <v>65000</v>
      </c>
      <c r="K172" s="52">
        <v>162560.26999999999</v>
      </c>
      <c r="L172" s="52">
        <v>1007.45</v>
      </c>
      <c r="M172" s="52">
        <v>1000</v>
      </c>
      <c r="N172" s="50"/>
      <c r="O172" s="124">
        <f t="shared" si="8"/>
        <v>39.985199999999999</v>
      </c>
      <c r="P172" s="124">
        <f t="shared" si="9"/>
        <v>1.2348958327886637</v>
      </c>
      <c r="Q172" s="50"/>
      <c r="R172" s="53" t="str">
        <f t="shared" si="10"/>
        <v/>
      </c>
      <c r="S172" s="53" t="str">
        <f t="shared" si="11"/>
        <v/>
      </c>
      <c r="T172" s="50"/>
    </row>
    <row r="173" spans="1:20" ht="15" customHeight="1" x14ac:dyDescent="0.2">
      <c r="A173" s="51" t="s">
        <v>2499</v>
      </c>
      <c r="B173" s="51" t="s">
        <v>2498</v>
      </c>
      <c r="C173" s="35">
        <v>529435</v>
      </c>
      <c r="D173" s="50"/>
      <c r="E173" s="52">
        <v>0</v>
      </c>
      <c r="F173" s="52">
        <v>0</v>
      </c>
      <c r="G173" s="52">
        <v>0</v>
      </c>
      <c r="H173" s="52">
        <v>13130.47</v>
      </c>
      <c r="I173" s="52">
        <v>0</v>
      </c>
      <c r="J173" s="52">
        <v>13130.47</v>
      </c>
      <c r="K173" s="52">
        <v>594483.23</v>
      </c>
      <c r="L173" s="52">
        <v>897.86</v>
      </c>
      <c r="M173" s="52">
        <v>101284.55</v>
      </c>
      <c r="N173" s="50"/>
      <c r="O173" s="124">
        <f t="shared" si="8"/>
        <v>2.2086999999999999</v>
      </c>
      <c r="P173" s="124">
        <f t="shared" si="9"/>
        <v>17.188442809395987</v>
      </c>
      <c r="Q173" s="50"/>
      <c r="R173" s="53" t="str">
        <f t="shared" si="10"/>
        <v/>
      </c>
      <c r="S173" s="53" t="str">
        <f t="shared" si="11"/>
        <v/>
      </c>
      <c r="T173" s="50"/>
    </row>
    <row r="174" spans="1:20" ht="15" customHeight="1" x14ac:dyDescent="0.2">
      <c r="A174" s="51" t="s">
        <v>0</v>
      </c>
      <c r="B174" s="51" t="s">
        <v>8</v>
      </c>
      <c r="C174" s="35">
        <v>529401</v>
      </c>
      <c r="D174" s="50"/>
      <c r="E174" s="52">
        <v>0</v>
      </c>
      <c r="F174" s="52">
        <v>7306882.4699999997</v>
      </c>
      <c r="G174" s="52">
        <v>0</v>
      </c>
      <c r="H174" s="52">
        <v>0</v>
      </c>
      <c r="I174" s="52">
        <v>0</v>
      </c>
      <c r="J174" s="52">
        <v>7306882.4699999997</v>
      </c>
      <c r="K174" s="52">
        <v>590013.36</v>
      </c>
      <c r="L174" s="52">
        <v>0</v>
      </c>
      <c r="M174" s="52">
        <v>0</v>
      </c>
      <c r="N174" s="50"/>
      <c r="O174" s="124">
        <f t="shared" si="8"/>
        <v>1238.4266</v>
      </c>
      <c r="P174" s="124">
        <f t="shared" si="9"/>
        <v>0</v>
      </c>
      <c r="Q174" s="50"/>
      <c r="R174" s="53">
        <f t="shared" si="10"/>
        <v>58.921330000000005</v>
      </c>
      <c r="S174" s="53">
        <f t="shared" si="11"/>
        <v>347643.72270000004</v>
      </c>
      <c r="T174" s="50"/>
    </row>
    <row r="175" spans="1:20" ht="15" customHeight="1" x14ac:dyDescent="0.2">
      <c r="A175" s="51" t="s">
        <v>2493</v>
      </c>
      <c r="B175" s="51" t="s">
        <v>8</v>
      </c>
      <c r="C175" s="35">
        <v>529371</v>
      </c>
      <c r="D175" s="50"/>
      <c r="E175" s="52">
        <v>0</v>
      </c>
      <c r="F175" s="52">
        <v>0</v>
      </c>
      <c r="G175" s="52">
        <v>0</v>
      </c>
      <c r="H175" s="52">
        <v>24666.51</v>
      </c>
      <c r="I175" s="52">
        <v>0</v>
      </c>
      <c r="J175" s="52">
        <v>24666.51</v>
      </c>
      <c r="K175" s="52">
        <v>6035457.3600000003</v>
      </c>
      <c r="L175" s="52">
        <v>2057.62</v>
      </c>
      <c r="M175" s="52">
        <v>100099.56</v>
      </c>
      <c r="N175" s="50"/>
      <c r="O175" s="124">
        <f t="shared" si="8"/>
        <v>0.40870000000000001</v>
      </c>
      <c r="P175" s="124">
        <f t="shared" si="9"/>
        <v>1.6926170446840834</v>
      </c>
      <c r="Q175" s="50"/>
      <c r="R175" s="53" t="str">
        <f t="shared" si="10"/>
        <v/>
      </c>
      <c r="S175" s="53" t="str">
        <f t="shared" si="11"/>
        <v/>
      </c>
      <c r="T175" s="50"/>
    </row>
    <row r="176" spans="1:20" ht="15" customHeight="1" x14ac:dyDescent="0.2">
      <c r="A176" s="51" t="s">
        <v>2494</v>
      </c>
      <c r="B176" s="51" t="s">
        <v>8</v>
      </c>
      <c r="C176" s="35">
        <v>529389</v>
      </c>
      <c r="D176" s="50"/>
      <c r="E176" s="52">
        <v>0</v>
      </c>
      <c r="F176" s="52">
        <v>0</v>
      </c>
      <c r="G176" s="52">
        <v>0</v>
      </c>
      <c r="H176" s="52">
        <v>0</v>
      </c>
      <c r="I176" s="52">
        <v>0</v>
      </c>
      <c r="J176" s="52">
        <v>0</v>
      </c>
      <c r="K176" s="52">
        <v>9567763.5600000005</v>
      </c>
      <c r="L176" s="52">
        <v>7996.21</v>
      </c>
      <c r="M176" s="52">
        <v>25639.67</v>
      </c>
      <c r="N176" s="50"/>
      <c r="O176" s="124">
        <f t="shared" si="8"/>
        <v>0</v>
      </c>
      <c r="P176" s="124">
        <f t="shared" si="9"/>
        <v>0.35155425600839152</v>
      </c>
      <c r="Q176" s="50"/>
      <c r="R176" s="53" t="str">
        <f t="shared" si="10"/>
        <v/>
      </c>
      <c r="S176" s="53" t="str">
        <f t="shared" si="11"/>
        <v/>
      </c>
      <c r="T176" s="50"/>
    </row>
    <row r="177" spans="1:20" ht="15" customHeight="1" x14ac:dyDescent="0.2">
      <c r="A177" s="51" t="s">
        <v>2500</v>
      </c>
      <c r="B177" s="51" t="s">
        <v>2498</v>
      </c>
      <c r="C177" s="35">
        <v>529443</v>
      </c>
      <c r="D177" s="50"/>
      <c r="E177" s="52">
        <v>0</v>
      </c>
      <c r="F177" s="52">
        <v>0</v>
      </c>
      <c r="G177" s="52">
        <v>0</v>
      </c>
      <c r="H177" s="52">
        <v>0</v>
      </c>
      <c r="I177" s="52">
        <v>0</v>
      </c>
      <c r="J177" s="52">
        <v>0</v>
      </c>
      <c r="K177" s="52">
        <v>985137.32</v>
      </c>
      <c r="L177" s="52">
        <v>0</v>
      </c>
      <c r="M177" s="52">
        <v>0</v>
      </c>
      <c r="N177" s="50"/>
      <c r="O177" s="124">
        <f t="shared" si="8"/>
        <v>0</v>
      </c>
      <c r="P177" s="124">
        <f t="shared" si="9"/>
        <v>0</v>
      </c>
      <c r="Q177" s="50"/>
      <c r="R177" s="53" t="str">
        <f t="shared" si="10"/>
        <v/>
      </c>
      <c r="S177" s="53" t="str">
        <f t="shared" si="11"/>
        <v/>
      </c>
      <c r="T177" s="50"/>
    </row>
    <row r="178" spans="1:20" ht="15" customHeight="1" x14ac:dyDescent="0.2">
      <c r="A178" s="51" t="s">
        <v>2495</v>
      </c>
      <c r="B178" s="51" t="s">
        <v>8</v>
      </c>
      <c r="C178" s="35">
        <v>529397</v>
      </c>
      <c r="D178" s="50"/>
      <c r="E178" s="52">
        <v>0</v>
      </c>
      <c r="F178" s="52">
        <v>0</v>
      </c>
      <c r="G178" s="52">
        <v>0</v>
      </c>
      <c r="H178" s="52">
        <v>362100</v>
      </c>
      <c r="I178" s="52">
        <v>0</v>
      </c>
      <c r="J178" s="52">
        <v>362100</v>
      </c>
      <c r="K178" s="52">
        <v>9362412.8199999984</v>
      </c>
      <c r="L178" s="52">
        <v>7840.64</v>
      </c>
      <c r="M178" s="52">
        <v>60360</v>
      </c>
      <c r="N178" s="50"/>
      <c r="O178" s="124">
        <f t="shared" si="8"/>
        <v>3.8675999999999999</v>
      </c>
      <c r="P178" s="124">
        <f t="shared" si="9"/>
        <v>0.72845153606461044</v>
      </c>
      <c r="Q178" s="50"/>
      <c r="R178" s="53" t="str">
        <f t="shared" si="10"/>
        <v/>
      </c>
      <c r="S178" s="53" t="str">
        <f t="shared" si="11"/>
        <v/>
      </c>
      <c r="T178" s="50"/>
    </row>
    <row r="179" spans="1:20" ht="15" customHeight="1" x14ac:dyDescent="0.2">
      <c r="A179" s="51" t="s">
        <v>2496</v>
      </c>
      <c r="B179" s="51" t="s">
        <v>8</v>
      </c>
      <c r="C179" s="35">
        <v>529419</v>
      </c>
      <c r="D179" s="50"/>
      <c r="E179" s="52">
        <v>0</v>
      </c>
      <c r="F179" s="52">
        <v>0</v>
      </c>
      <c r="G179" s="52">
        <v>0</v>
      </c>
      <c r="H179" s="52">
        <v>190955.29</v>
      </c>
      <c r="I179" s="52">
        <v>190955.29</v>
      </c>
      <c r="J179" s="52">
        <v>0</v>
      </c>
      <c r="K179" s="52">
        <v>2634814.7599999998</v>
      </c>
      <c r="L179" s="52">
        <v>5078.6400000000003</v>
      </c>
      <c r="M179" s="52">
        <v>12142.89</v>
      </c>
      <c r="N179" s="50"/>
      <c r="O179" s="124">
        <f t="shared" si="8"/>
        <v>0</v>
      </c>
      <c r="P179" s="124">
        <f t="shared" si="9"/>
        <v>0.65361444992057049</v>
      </c>
      <c r="Q179" s="50"/>
      <c r="R179" s="53" t="str">
        <f t="shared" si="10"/>
        <v/>
      </c>
      <c r="S179" s="53" t="str">
        <f t="shared" si="11"/>
        <v/>
      </c>
      <c r="T179" s="50"/>
    </row>
    <row r="180" spans="1:20" ht="15" customHeight="1" x14ac:dyDescent="0.2">
      <c r="A180" s="51" t="s">
        <v>2490</v>
      </c>
      <c r="B180" s="51" t="s">
        <v>2489</v>
      </c>
      <c r="C180" s="35">
        <v>529346</v>
      </c>
      <c r="D180" s="50"/>
      <c r="E180" s="52">
        <v>0</v>
      </c>
      <c r="F180" s="52">
        <v>0</v>
      </c>
      <c r="G180" s="52">
        <v>0</v>
      </c>
      <c r="H180" s="52">
        <v>0</v>
      </c>
      <c r="I180" s="52">
        <v>0</v>
      </c>
      <c r="J180" s="52">
        <v>0</v>
      </c>
      <c r="K180" s="52">
        <v>16022218.049999999</v>
      </c>
      <c r="L180" s="52">
        <v>0</v>
      </c>
      <c r="M180" s="52">
        <v>0</v>
      </c>
      <c r="N180" s="50"/>
      <c r="O180" s="124">
        <f t="shared" si="8"/>
        <v>0</v>
      </c>
      <c r="P180" s="124">
        <f t="shared" si="9"/>
        <v>0</v>
      </c>
      <c r="Q180" s="50"/>
      <c r="R180" s="53" t="str">
        <f t="shared" si="10"/>
        <v/>
      </c>
      <c r="S180" s="53" t="str">
        <f t="shared" si="11"/>
        <v/>
      </c>
      <c r="T180" s="50"/>
    </row>
    <row r="181" spans="1:20" ht="15" customHeight="1" x14ac:dyDescent="0.2">
      <c r="A181" s="51" t="s">
        <v>2501</v>
      </c>
      <c r="B181" s="51" t="s">
        <v>2498</v>
      </c>
      <c r="C181" s="35">
        <v>529460</v>
      </c>
      <c r="D181" s="50"/>
      <c r="E181" s="52">
        <v>0</v>
      </c>
      <c r="F181" s="52">
        <v>0</v>
      </c>
      <c r="G181" s="52">
        <v>0</v>
      </c>
      <c r="H181" s="52">
        <v>4239206.4800000004</v>
      </c>
      <c r="I181" s="52">
        <v>0</v>
      </c>
      <c r="J181" s="52">
        <v>4239206.4800000004</v>
      </c>
      <c r="K181" s="52">
        <v>26097645.82</v>
      </c>
      <c r="L181" s="52">
        <v>74851.59</v>
      </c>
      <c r="M181" s="52">
        <v>367539.16</v>
      </c>
      <c r="N181" s="50"/>
      <c r="O181" s="124">
        <f t="shared" si="8"/>
        <v>16.243600000000001</v>
      </c>
      <c r="P181" s="124">
        <f t="shared" si="9"/>
        <v>1.6951366151998764</v>
      </c>
      <c r="Q181" s="50"/>
      <c r="R181" s="53" t="str">
        <f t="shared" si="10"/>
        <v/>
      </c>
      <c r="S181" s="53" t="str">
        <f t="shared" si="11"/>
        <v/>
      </c>
      <c r="T181" s="50"/>
    </row>
    <row r="182" spans="1:20" ht="15" customHeight="1" x14ac:dyDescent="0.2">
      <c r="A182" s="51" t="s">
        <v>2486</v>
      </c>
      <c r="B182" s="51" t="s">
        <v>2485</v>
      </c>
      <c r="C182" s="35">
        <v>529311</v>
      </c>
      <c r="D182" s="50"/>
      <c r="E182" s="52">
        <v>0</v>
      </c>
      <c r="F182" s="52">
        <v>0</v>
      </c>
      <c r="G182" s="52">
        <v>0</v>
      </c>
      <c r="H182" s="52">
        <v>140258.78</v>
      </c>
      <c r="I182" s="52">
        <v>0</v>
      </c>
      <c r="J182" s="52">
        <v>140258.78</v>
      </c>
      <c r="K182" s="52">
        <v>6133265.1200000001</v>
      </c>
      <c r="L182" s="52">
        <v>10721.76</v>
      </c>
      <c r="M182" s="52">
        <v>20752.8</v>
      </c>
      <c r="N182" s="50"/>
      <c r="O182" s="124">
        <f t="shared" si="8"/>
        <v>2.2869000000000002</v>
      </c>
      <c r="P182" s="124">
        <f t="shared" si="9"/>
        <v>0.51317788134356723</v>
      </c>
      <c r="Q182" s="50"/>
      <c r="R182" s="53" t="str">
        <f t="shared" si="10"/>
        <v/>
      </c>
      <c r="S182" s="53" t="str">
        <f t="shared" si="11"/>
        <v/>
      </c>
      <c r="T182" s="50"/>
    </row>
    <row r="183" spans="1:20" ht="15" customHeight="1" x14ac:dyDescent="0.2">
      <c r="A183" s="51" t="s">
        <v>2491</v>
      </c>
      <c r="B183" s="51" t="s">
        <v>2489</v>
      </c>
      <c r="C183" s="35">
        <v>529354</v>
      </c>
      <c r="D183" s="50"/>
      <c r="E183" s="52">
        <v>0</v>
      </c>
      <c r="F183" s="52">
        <v>0</v>
      </c>
      <c r="G183" s="52">
        <v>0</v>
      </c>
      <c r="H183" s="52">
        <v>677456.89</v>
      </c>
      <c r="I183" s="52">
        <v>0</v>
      </c>
      <c r="J183" s="52">
        <v>677456.89</v>
      </c>
      <c r="K183" s="52">
        <v>6669376.5899999999</v>
      </c>
      <c r="L183" s="52">
        <v>8503.92</v>
      </c>
      <c r="M183" s="52">
        <v>124344</v>
      </c>
      <c r="N183" s="50"/>
      <c r="O183" s="124">
        <f t="shared" si="8"/>
        <v>10.1577</v>
      </c>
      <c r="P183" s="124">
        <f t="shared" si="9"/>
        <v>1.9919091118529866</v>
      </c>
      <c r="Q183" s="50"/>
      <c r="R183" s="53" t="str">
        <f t="shared" si="10"/>
        <v/>
      </c>
      <c r="S183" s="53" t="str">
        <f t="shared" si="11"/>
        <v/>
      </c>
      <c r="T183" s="50"/>
    </row>
    <row r="184" spans="1:20" ht="15" customHeight="1" x14ac:dyDescent="0.2">
      <c r="A184" s="51" t="s">
        <v>2502</v>
      </c>
      <c r="B184" s="51" t="s">
        <v>2498</v>
      </c>
      <c r="C184" s="35">
        <v>529494</v>
      </c>
      <c r="D184" s="50"/>
      <c r="E184" s="52">
        <v>0</v>
      </c>
      <c r="F184" s="52">
        <v>0</v>
      </c>
      <c r="G184" s="52">
        <v>0</v>
      </c>
      <c r="H184" s="52">
        <v>467518.37</v>
      </c>
      <c r="I184" s="52">
        <v>244742.43</v>
      </c>
      <c r="J184" s="52">
        <v>222775.94</v>
      </c>
      <c r="K184" s="52">
        <v>1668994.06</v>
      </c>
      <c r="L184" s="52">
        <v>25310.36</v>
      </c>
      <c r="M184" s="52">
        <v>237365.43</v>
      </c>
      <c r="N184" s="50"/>
      <c r="O184" s="124">
        <f t="shared" si="8"/>
        <v>13.347899999999999</v>
      </c>
      <c r="P184" s="124">
        <f t="shared" si="9"/>
        <v>15.73856949496872</v>
      </c>
      <c r="Q184" s="50"/>
      <c r="R184" s="53" t="str">
        <f t="shared" si="10"/>
        <v/>
      </c>
      <c r="S184" s="53" t="str">
        <f t="shared" si="11"/>
        <v/>
      </c>
      <c r="T184" s="50"/>
    </row>
    <row r="185" spans="1:20" ht="15" customHeight="1" x14ac:dyDescent="0.2">
      <c r="A185" s="51" t="s">
        <v>2487</v>
      </c>
      <c r="B185" s="51" t="s">
        <v>2485</v>
      </c>
      <c r="C185" s="35">
        <v>529320</v>
      </c>
      <c r="D185" s="50"/>
      <c r="E185" s="52">
        <v>0</v>
      </c>
      <c r="F185" s="52">
        <v>0</v>
      </c>
      <c r="G185" s="52">
        <v>0</v>
      </c>
      <c r="H185" s="52">
        <v>2147366.2200000002</v>
      </c>
      <c r="I185" s="52">
        <v>0</v>
      </c>
      <c r="J185" s="52">
        <v>2147366.2200000002</v>
      </c>
      <c r="K185" s="52">
        <v>25317324.899999999</v>
      </c>
      <c r="L185" s="52">
        <v>45125.22</v>
      </c>
      <c r="M185" s="52">
        <v>215580</v>
      </c>
      <c r="N185" s="50"/>
      <c r="O185" s="124">
        <f t="shared" si="8"/>
        <v>8.4817999999999998</v>
      </c>
      <c r="P185" s="124">
        <f t="shared" si="9"/>
        <v>1.0297502640178229</v>
      </c>
      <c r="Q185" s="50"/>
      <c r="R185" s="53" t="str">
        <f t="shared" si="10"/>
        <v/>
      </c>
      <c r="S185" s="53" t="str">
        <f t="shared" si="11"/>
        <v/>
      </c>
      <c r="T185" s="50"/>
    </row>
    <row r="186" spans="1:20" ht="15" customHeight="1" x14ac:dyDescent="0.2">
      <c r="A186" s="51" t="s">
        <v>2420</v>
      </c>
      <c r="B186" s="51" t="s">
        <v>2419</v>
      </c>
      <c r="C186" s="35">
        <v>528595</v>
      </c>
      <c r="D186" s="50"/>
      <c r="E186" s="52">
        <v>0</v>
      </c>
      <c r="F186" s="52">
        <v>0</v>
      </c>
      <c r="G186" s="52">
        <v>0</v>
      </c>
      <c r="H186" s="52">
        <v>113490006.19</v>
      </c>
      <c r="I186" s="52">
        <v>1.67</v>
      </c>
      <c r="J186" s="52">
        <v>113490004.52</v>
      </c>
      <c r="K186" s="52">
        <v>216001237.5</v>
      </c>
      <c r="L186" s="52">
        <v>1895102.38</v>
      </c>
      <c r="M186" s="52">
        <v>5000000</v>
      </c>
      <c r="N186" s="50"/>
      <c r="O186" s="124">
        <f t="shared" si="8"/>
        <v>52.541400000000003</v>
      </c>
      <c r="P186" s="124">
        <f t="shared" si="9"/>
        <v>3.1921587393683337</v>
      </c>
      <c r="Q186" s="50"/>
      <c r="R186" s="53" t="str">
        <f t="shared" si="10"/>
        <v/>
      </c>
      <c r="S186" s="53" t="str">
        <f t="shared" si="11"/>
        <v/>
      </c>
      <c r="T186" s="50"/>
    </row>
    <row r="187" spans="1:20" ht="15" customHeight="1" x14ac:dyDescent="0.2">
      <c r="A187" s="51" t="s">
        <v>2492</v>
      </c>
      <c r="B187" s="51" t="s">
        <v>2489</v>
      </c>
      <c r="C187" s="35">
        <v>529362</v>
      </c>
      <c r="D187" s="50"/>
      <c r="E187" s="52">
        <v>0</v>
      </c>
      <c r="F187" s="52">
        <v>0</v>
      </c>
      <c r="G187" s="52">
        <v>0</v>
      </c>
      <c r="H187" s="52">
        <v>701903.33</v>
      </c>
      <c r="I187" s="52">
        <v>0</v>
      </c>
      <c r="J187" s="52">
        <v>701903.33</v>
      </c>
      <c r="K187" s="52">
        <v>2146323.2400000002</v>
      </c>
      <c r="L187" s="52">
        <v>22367.83</v>
      </c>
      <c r="M187" s="52">
        <v>129312</v>
      </c>
      <c r="N187" s="50"/>
      <c r="O187" s="124">
        <f t="shared" si="8"/>
        <v>32.702599999999997</v>
      </c>
      <c r="P187" s="124">
        <f t="shared" si="9"/>
        <v>7.0669611721671526</v>
      </c>
      <c r="Q187" s="50"/>
      <c r="R187" s="53" t="str">
        <f t="shared" si="10"/>
        <v/>
      </c>
      <c r="S187" s="53" t="str">
        <f t="shared" si="11"/>
        <v/>
      </c>
      <c r="T187" s="50"/>
    </row>
    <row r="188" spans="1:20" ht="15" customHeight="1" x14ac:dyDescent="0.2">
      <c r="A188" s="51" t="s">
        <v>2488</v>
      </c>
      <c r="B188" s="51" t="s">
        <v>2485</v>
      </c>
      <c r="C188" s="35">
        <v>529338</v>
      </c>
      <c r="D188" s="50"/>
      <c r="E188" s="52">
        <v>0</v>
      </c>
      <c r="F188" s="52">
        <v>0</v>
      </c>
      <c r="G188" s="52">
        <v>0</v>
      </c>
      <c r="H188" s="52">
        <v>199578.88</v>
      </c>
      <c r="I188" s="52">
        <v>0</v>
      </c>
      <c r="J188" s="52">
        <v>199578.88</v>
      </c>
      <c r="K188" s="52">
        <v>5301410.66</v>
      </c>
      <c r="L188" s="52">
        <v>4901.8900000000003</v>
      </c>
      <c r="M188" s="52">
        <v>53134.44</v>
      </c>
      <c r="N188" s="50"/>
      <c r="O188" s="124">
        <f t="shared" si="8"/>
        <v>3.7646000000000002</v>
      </c>
      <c r="P188" s="124">
        <f t="shared" si="9"/>
        <v>1.0947337175347212</v>
      </c>
      <c r="Q188" s="50"/>
      <c r="R188" s="53" t="str">
        <f t="shared" si="10"/>
        <v/>
      </c>
      <c r="S188" s="53" t="str">
        <f t="shared" si="11"/>
        <v/>
      </c>
      <c r="T188" s="50"/>
    </row>
    <row r="189" spans="1:20" ht="15" customHeight="1" x14ac:dyDescent="0.2">
      <c r="A189" s="51" t="s">
        <v>2497</v>
      </c>
      <c r="B189" s="51" t="s">
        <v>8</v>
      </c>
      <c r="C189" s="35">
        <v>529427</v>
      </c>
      <c r="D189" s="50"/>
      <c r="E189" s="52">
        <v>0</v>
      </c>
      <c r="F189" s="52">
        <v>0</v>
      </c>
      <c r="G189" s="52">
        <v>0</v>
      </c>
      <c r="H189" s="52">
        <v>101573.19</v>
      </c>
      <c r="I189" s="52">
        <v>0</v>
      </c>
      <c r="J189" s="52">
        <v>101573.19</v>
      </c>
      <c r="K189" s="52">
        <v>1570634.34</v>
      </c>
      <c r="L189" s="52">
        <v>439.06</v>
      </c>
      <c r="M189" s="52">
        <v>76613.240000000005</v>
      </c>
      <c r="N189" s="50"/>
      <c r="O189" s="124">
        <f t="shared" si="8"/>
        <v>6.4669999999999996</v>
      </c>
      <c r="P189" s="124">
        <f t="shared" si="9"/>
        <v>4.9058076751333477</v>
      </c>
      <c r="Q189" s="50"/>
      <c r="R189" s="53" t="str">
        <f t="shared" si="10"/>
        <v/>
      </c>
      <c r="S189" s="53" t="str">
        <f t="shared" si="11"/>
        <v/>
      </c>
      <c r="T189" s="50"/>
    </row>
    <row r="190" spans="1:20" ht="15" customHeight="1" x14ac:dyDescent="0.2">
      <c r="A190" s="51" t="s">
        <v>765</v>
      </c>
      <c r="B190" s="51" t="s">
        <v>760</v>
      </c>
      <c r="C190" s="35">
        <v>508489</v>
      </c>
      <c r="D190" s="50"/>
      <c r="E190" s="52">
        <v>0</v>
      </c>
      <c r="F190" s="52">
        <v>0</v>
      </c>
      <c r="G190" s="52">
        <v>0</v>
      </c>
      <c r="H190" s="52">
        <v>0</v>
      </c>
      <c r="I190" s="52">
        <v>0</v>
      </c>
      <c r="J190" s="52">
        <v>0</v>
      </c>
      <c r="K190" s="52">
        <v>258699.76</v>
      </c>
      <c r="L190" s="52">
        <v>0</v>
      </c>
      <c r="M190" s="52">
        <v>0</v>
      </c>
      <c r="N190" s="50"/>
      <c r="O190" s="124">
        <f t="shared" si="8"/>
        <v>0</v>
      </c>
      <c r="P190" s="124">
        <f t="shared" si="9"/>
        <v>0</v>
      </c>
      <c r="Q190" s="50"/>
      <c r="R190" s="53" t="str">
        <f t="shared" si="10"/>
        <v/>
      </c>
      <c r="S190" s="53" t="str">
        <f t="shared" si="11"/>
        <v/>
      </c>
      <c r="T190" s="50"/>
    </row>
    <row r="191" spans="1:20" ht="15" customHeight="1" x14ac:dyDescent="0.2">
      <c r="A191" s="51" t="s">
        <v>2144</v>
      </c>
      <c r="B191" s="51" t="s">
        <v>1221</v>
      </c>
      <c r="C191" s="35">
        <v>525570</v>
      </c>
      <c r="D191" s="50"/>
      <c r="E191" s="52">
        <v>0</v>
      </c>
      <c r="F191" s="52">
        <v>0</v>
      </c>
      <c r="G191" s="52">
        <v>0</v>
      </c>
      <c r="H191" s="52">
        <v>0</v>
      </c>
      <c r="I191" s="52">
        <v>0</v>
      </c>
      <c r="J191" s="52">
        <v>0</v>
      </c>
      <c r="K191" s="52">
        <v>16955.36</v>
      </c>
      <c r="L191" s="52">
        <v>0</v>
      </c>
      <c r="M191" s="52">
        <v>0</v>
      </c>
      <c r="N191" s="50"/>
      <c r="O191" s="124">
        <f t="shared" si="8"/>
        <v>0</v>
      </c>
      <c r="P191" s="124">
        <f t="shared" si="9"/>
        <v>0</v>
      </c>
      <c r="Q191" s="50"/>
      <c r="R191" s="53" t="str">
        <f t="shared" si="10"/>
        <v/>
      </c>
      <c r="S191" s="53" t="str">
        <f t="shared" si="11"/>
        <v/>
      </c>
      <c r="T191" s="50"/>
    </row>
    <row r="192" spans="1:20" ht="15" customHeight="1" x14ac:dyDescent="0.2">
      <c r="A192" s="51" t="s">
        <v>2382</v>
      </c>
      <c r="B192" s="51" t="s">
        <v>22</v>
      </c>
      <c r="C192" s="35">
        <v>528200</v>
      </c>
      <c r="D192" s="50"/>
      <c r="E192" s="52">
        <v>0</v>
      </c>
      <c r="F192" s="52">
        <v>0</v>
      </c>
      <c r="G192" s="52">
        <v>0</v>
      </c>
      <c r="H192" s="52">
        <v>0</v>
      </c>
      <c r="I192" s="52">
        <v>0</v>
      </c>
      <c r="J192" s="52">
        <v>0</v>
      </c>
      <c r="K192" s="52">
        <v>224605.61</v>
      </c>
      <c r="L192" s="52">
        <v>0</v>
      </c>
      <c r="M192" s="52">
        <v>0</v>
      </c>
      <c r="N192" s="50"/>
      <c r="O192" s="124">
        <f t="shared" si="8"/>
        <v>0</v>
      </c>
      <c r="P192" s="124">
        <f t="shared" si="9"/>
        <v>0</v>
      </c>
      <c r="Q192" s="50"/>
      <c r="R192" s="53" t="str">
        <f t="shared" si="10"/>
        <v/>
      </c>
      <c r="S192" s="53" t="str">
        <f t="shared" si="11"/>
        <v/>
      </c>
      <c r="T192" s="50"/>
    </row>
    <row r="193" spans="1:20" ht="15" customHeight="1" x14ac:dyDescent="0.2">
      <c r="A193" s="51" t="s">
        <v>2832</v>
      </c>
      <c r="B193" s="51" t="s">
        <v>1405</v>
      </c>
      <c r="C193" s="35">
        <v>581607</v>
      </c>
      <c r="D193" s="50"/>
      <c r="E193" s="52">
        <v>0</v>
      </c>
      <c r="F193" s="52">
        <v>0</v>
      </c>
      <c r="G193" s="52">
        <v>0</v>
      </c>
      <c r="H193" s="52">
        <v>0</v>
      </c>
      <c r="I193" s="52">
        <v>0</v>
      </c>
      <c r="J193" s="52">
        <v>0</v>
      </c>
      <c r="K193" s="52">
        <v>601135.64</v>
      </c>
      <c r="L193" s="52">
        <v>0</v>
      </c>
      <c r="M193" s="52">
        <v>0</v>
      </c>
      <c r="N193" s="50"/>
      <c r="O193" s="124">
        <f t="shared" si="8"/>
        <v>0</v>
      </c>
      <c r="P193" s="124">
        <f t="shared" si="9"/>
        <v>0</v>
      </c>
      <c r="Q193" s="50"/>
      <c r="R193" s="53" t="str">
        <f t="shared" si="10"/>
        <v/>
      </c>
      <c r="S193" s="53" t="str">
        <f t="shared" si="11"/>
        <v/>
      </c>
      <c r="T193" s="50"/>
    </row>
    <row r="194" spans="1:20" ht="15" customHeight="1" x14ac:dyDescent="0.2">
      <c r="A194" s="51" t="s">
        <v>1678</v>
      </c>
      <c r="B194" s="51" t="s">
        <v>1547</v>
      </c>
      <c r="C194" s="35">
        <v>520055</v>
      </c>
      <c r="D194" s="50"/>
      <c r="E194" s="52">
        <v>0</v>
      </c>
      <c r="F194" s="52">
        <v>0</v>
      </c>
      <c r="G194" s="52">
        <v>0</v>
      </c>
      <c r="H194" s="52">
        <v>180082</v>
      </c>
      <c r="I194" s="52">
        <v>4400</v>
      </c>
      <c r="J194" s="52">
        <v>175682</v>
      </c>
      <c r="K194" s="52">
        <v>386384.89</v>
      </c>
      <c r="L194" s="52">
        <v>6441.4</v>
      </c>
      <c r="M194" s="52">
        <v>8400</v>
      </c>
      <c r="N194" s="50"/>
      <c r="O194" s="124">
        <f t="shared" si="8"/>
        <v>45.4681</v>
      </c>
      <c r="P194" s="124">
        <f t="shared" si="9"/>
        <v>3.8410922331874828</v>
      </c>
      <c r="Q194" s="50"/>
      <c r="R194" s="53" t="str">
        <f t="shared" si="10"/>
        <v/>
      </c>
      <c r="S194" s="53" t="str">
        <f t="shared" si="11"/>
        <v/>
      </c>
      <c r="T194" s="50"/>
    </row>
    <row r="195" spans="1:20" ht="15" customHeight="1" x14ac:dyDescent="0.2">
      <c r="A195" s="51" t="s">
        <v>1679</v>
      </c>
      <c r="B195" s="51" t="s">
        <v>1547</v>
      </c>
      <c r="C195" s="35">
        <v>520063</v>
      </c>
      <c r="D195" s="50"/>
      <c r="E195" s="52">
        <v>0</v>
      </c>
      <c r="F195" s="52">
        <v>0</v>
      </c>
      <c r="G195" s="52">
        <v>0</v>
      </c>
      <c r="H195" s="52">
        <v>43020.52</v>
      </c>
      <c r="I195" s="52">
        <v>0</v>
      </c>
      <c r="J195" s="52">
        <v>43020.52</v>
      </c>
      <c r="K195" s="52">
        <v>163480.84</v>
      </c>
      <c r="L195" s="52">
        <v>1661.91</v>
      </c>
      <c r="M195" s="52">
        <v>83447</v>
      </c>
      <c r="N195" s="50"/>
      <c r="O195" s="124">
        <f t="shared" ref="O195:O258" si="12">IFERROR(ROUND(J195/K195*100,4),$U$1)</f>
        <v>26.315300000000001</v>
      </c>
      <c r="P195" s="124">
        <f t="shared" ref="P195:P258" si="13">IFERROR((L195+M195)/K195*100,$U$1)</f>
        <v>52.060479992640118</v>
      </c>
      <c r="Q195" s="50"/>
      <c r="R195" s="53" t="str">
        <f t="shared" ref="R195:R258" si="14">IF(AND(ISNUMBER(O195),O195&gt;60),(O195-60)*0.05,"")</f>
        <v/>
      </c>
      <c r="S195" s="53" t="str">
        <f t="shared" ref="S195:S258" si="15">IF(AND(ISNUMBER(O195),O195&gt;60),(J195-(K195*0.6))*0.05,"")</f>
        <v/>
      </c>
      <c r="T195" s="50"/>
    </row>
    <row r="196" spans="1:20" ht="15" customHeight="1" x14ac:dyDescent="0.2">
      <c r="A196" s="51" t="s">
        <v>1679</v>
      </c>
      <c r="B196" s="51" t="s">
        <v>1537</v>
      </c>
      <c r="C196" s="35">
        <v>524212</v>
      </c>
      <c r="D196" s="50"/>
      <c r="E196" s="52">
        <v>0</v>
      </c>
      <c r="F196" s="52">
        <v>0</v>
      </c>
      <c r="G196" s="52">
        <v>0</v>
      </c>
      <c r="H196" s="52">
        <v>17010</v>
      </c>
      <c r="I196" s="52">
        <v>0</v>
      </c>
      <c r="J196" s="52">
        <v>17010</v>
      </c>
      <c r="K196" s="52">
        <v>154116.5</v>
      </c>
      <c r="L196" s="52">
        <v>691.52</v>
      </c>
      <c r="M196" s="52">
        <v>4920</v>
      </c>
      <c r="N196" s="50"/>
      <c r="O196" s="124">
        <f t="shared" si="12"/>
        <v>11.037100000000001</v>
      </c>
      <c r="P196" s="124">
        <f t="shared" si="13"/>
        <v>3.6410896951332274</v>
      </c>
      <c r="Q196" s="50"/>
      <c r="R196" s="53" t="str">
        <f t="shared" si="14"/>
        <v/>
      </c>
      <c r="S196" s="53" t="str">
        <f t="shared" si="15"/>
        <v/>
      </c>
      <c r="T196" s="50"/>
    </row>
    <row r="197" spans="1:20" ht="15" customHeight="1" x14ac:dyDescent="0.2">
      <c r="A197" s="51" t="s">
        <v>1681</v>
      </c>
      <c r="B197" s="51" t="s">
        <v>1680</v>
      </c>
      <c r="C197" s="35">
        <v>520071</v>
      </c>
      <c r="D197" s="50"/>
      <c r="E197" s="52">
        <v>0</v>
      </c>
      <c r="F197" s="52">
        <v>0</v>
      </c>
      <c r="G197" s="52">
        <v>0</v>
      </c>
      <c r="H197" s="52">
        <v>0</v>
      </c>
      <c r="I197" s="52">
        <v>0</v>
      </c>
      <c r="J197" s="52">
        <v>0</v>
      </c>
      <c r="K197" s="52">
        <v>16035.71</v>
      </c>
      <c r="L197" s="52">
        <v>0</v>
      </c>
      <c r="M197" s="52">
        <v>0</v>
      </c>
      <c r="N197" s="50"/>
      <c r="O197" s="124">
        <f t="shared" si="12"/>
        <v>0</v>
      </c>
      <c r="P197" s="124">
        <f t="shared" si="13"/>
        <v>0</v>
      </c>
      <c r="Q197" s="50"/>
      <c r="R197" s="53" t="str">
        <f t="shared" si="14"/>
        <v/>
      </c>
      <c r="S197" s="53" t="str">
        <f t="shared" si="15"/>
        <v/>
      </c>
      <c r="T197" s="50"/>
    </row>
    <row r="198" spans="1:20" ht="15" customHeight="1" x14ac:dyDescent="0.2">
      <c r="A198" s="51" t="s">
        <v>645</v>
      </c>
      <c r="B198" s="51" t="s">
        <v>636</v>
      </c>
      <c r="C198" s="35">
        <v>506842</v>
      </c>
      <c r="D198" s="50"/>
      <c r="E198" s="52">
        <v>0</v>
      </c>
      <c r="F198" s="52">
        <v>0</v>
      </c>
      <c r="G198" s="52">
        <v>0</v>
      </c>
      <c r="H198" s="52">
        <v>0</v>
      </c>
      <c r="I198" s="52">
        <v>0</v>
      </c>
      <c r="J198" s="52">
        <v>0</v>
      </c>
      <c r="K198" s="52">
        <v>1299310.93</v>
      </c>
      <c r="L198" s="52">
        <v>79511.03</v>
      </c>
      <c r="M198" s="52">
        <v>220517.29</v>
      </c>
      <c r="N198" s="50"/>
      <c r="O198" s="124">
        <f t="shared" si="12"/>
        <v>0</v>
      </c>
      <c r="P198" s="124">
        <f t="shared" si="13"/>
        <v>23.091341192673568</v>
      </c>
      <c r="Q198" s="50"/>
      <c r="R198" s="53" t="str">
        <f t="shared" si="14"/>
        <v/>
      </c>
      <c r="S198" s="53" t="str">
        <f t="shared" si="15"/>
        <v/>
      </c>
      <c r="T198" s="50"/>
    </row>
    <row r="199" spans="1:20" ht="15" customHeight="1" x14ac:dyDescent="0.2">
      <c r="A199" s="51" t="s">
        <v>164</v>
      </c>
      <c r="B199" s="51" t="s">
        <v>161</v>
      </c>
      <c r="C199" s="35">
        <v>501069</v>
      </c>
      <c r="D199" s="50"/>
      <c r="E199" s="52">
        <v>0</v>
      </c>
      <c r="F199" s="52">
        <v>0</v>
      </c>
      <c r="G199" s="52">
        <v>0</v>
      </c>
      <c r="H199" s="52">
        <v>42729.55</v>
      </c>
      <c r="I199" s="52">
        <v>0</v>
      </c>
      <c r="J199" s="52">
        <v>42729.55</v>
      </c>
      <c r="K199" s="52">
        <v>166335.9</v>
      </c>
      <c r="L199" s="52">
        <v>1162.42</v>
      </c>
      <c r="M199" s="52">
        <v>12820.38</v>
      </c>
      <c r="N199" s="50"/>
      <c r="O199" s="124">
        <f t="shared" si="12"/>
        <v>25.688700000000001</v>
      </c>
      <c r="P199" s="124">
        <f t="shared" si="13"/>
        <v>8.4063632685427496</v>
      </c>
      <c r="Q199" s="50"/>
      <c r="R199" s="53" t="str">
        <f t="shared" si="14"/>
        <v/>
      </c>
      <c r="S199" s="53" t="str">
        <f t="shared" si="15"/>
        <v/>
      </c>
      <c r="T199" s="50"/>
    </row>
    <row r="200" spans="1:20" ht="15" customHeight="1" x14ac:dyDescent="0.2">
      <c r="A200" s="51" t="s">
        <v>164</v>
      </c>
      <c r="B200" s="51" t="s">
        <v>443</v>
      </c>
      <c r="C200" s="35">
        <v>504254</v>
      </c>
      <c r="D200" s="50"/>
      <c r="E200" s="52">
        <v>0</v>
      </c>
      <c r="F200" s="52">
        <v>0</v>
      </c>
      <c r="G200" s="52">
        <v>0</v>
      </c>
      <c r="H200" s="52">
        <v>0</v>
      </c>
      <c r="I200" s="52">
        <v>0</v>
      </c>
      <c r="J200" s="52">
        <v>0</v>
      </c>
      <c r="K200" s="52">
        <v>568904.55000000005</v>
      </c>
      <c r="L200" s="52">
        <v>354.91</v>
      </c>
      <c r="M200" s="52">
        <v>11998.28</v>
      </c>
      <c r="N200" s="50"/>
      <c r="O200" s="124">
        <f t="shared" si="12"/>
        <v>0</v>
      </c>
      <c r="P200" s="124">
        <f t="shared" si="13"/>
        <v>2.1713994025887118</v>
      </c>
      <c r="Q200" s="50"/>
      <c r="R200" s="53" t="str">
        <f t="shared" si="14"/>
        <v/>
      </c>
      <c r="S200" s="53" t="str">
        <f t="shared" si="15"/>
        <v/>
      </c>
      <c r="T200" s="50"/>
    </row>
    <row r="201" spans="1:20" ht="15" customHeight="1" x14ac:dyDescent="0.2">
      <c r="A201" s="51" t="s">
        <v>2027</v>
      </c>
      <c r="B201" s="51" t="s">
        <v>1537</v>
      </c>
      <c r="C201" s="35">
        <v>524221</v>
      </c>
      <c r="D201" s="50"/>
      <c r="E201" s="52">
        <v>0</v>
      </c>
      <c r="F201" s="52">
        <v>0</v>
      </c>
      <c r="G201" s="52">
        <v>0</v>
      </c>
      <c r="H201" s="52">
        <v>1360</v>
      </c>
      <c r="I201" s="52">
        <v>0</v>
      </c>
      <c r="J201" s="52">
        <v>1360</v>
      </c>
      <c r="K201" s="52">
        <v>116485.91</v>
      </c>
      <c r="L201" s="52">
        <v>100</v>
      </c>
      <c r="M201" s="52">
        <v>2040</v>
      </c>
      <c r="N201" s="50"/>
      <c r="O201" s="124">
        <f t="shared" si="12"/>
        <v>1.1675</v>
      </c>
      <c r="P201" s="124">
        <f t="shared" si="13"/>
        <v>1.837132061723173</v>
      </c>
      <c r="Q201" s="50"/>
      <c r="R201" s="53" t="str">
        <f t="shared" si="14"/>
        <v/>
      </c>
      <c r="S201" s="53" t="str">
        <f t="shared" si="15"/>
        <v/>
      </c>
      <c r="T201" s="50"/>
    </row>
    <row r="202" spans="1:20" ht="15" customHeight="1" x14ac:dyDescent="0.2">
      <c r="A202" s="51" t="s">
        <v>1222</v>
      </c>
      <c r="B202" s="51" t="s">
        <v>1221</v>
      </c>
      <c r="C202" s="35">
        <v>514578</v>
      </c>
      <c r="D202" s="50"/>
      <c r="E202" s="52">
        <v>0</v>
      </c>
      <c r="F202" s="52">
        <v>0</v>
      </c>
      <c r="G202" s="52">
        <v>0</v>
      </c>
      <c r="H202" s="52">
        <v>49794.62</v>
      </c>
      <c r="I202" s="52">
        <v>0</v>
      </c>
      <c r="J202" s="52">
        <v>49794.62</v>
      </c>
      <c r="K202" s="52">
        <v>140612.42000000001</v>
      </c>
      <c r="L202" s="52">
        <v>614.04999999999995</v>
      </c>
      <c r="M202" s="52">
        <v>6328.29</v>
      </c>
      <c r="N202" s="50"/>
      <c r="O202" s="124">
        <f t="shared" si="12"/>
        <v>35.412700000000001</v>
      </c>
      <c r="P202" s="124">
        <f t="shared" si="13"/>
        <v>4.9372167835529748</v>
      </c>
      <c r="Q202" s="50"/>
      <c r="R202" s="53" t="str">
        <f t="shared" si="14"/>
        <v/>
      </c>
      <c r="S202" s="53" t="str">
        <f t="shared" si="15"/>
        <v/>
      </c>
      <c r="T202" s="50"/>
    </row>
    <row r="203" spans="1:20" ht="15" customHeight="1" x14ac:dyDescent="0.2">
      <c r="A203" s="51" t="s">
        <v>863</v>
      </c>
      <c r="B203" s="51" t="s">
        <v>859</v>
      </c>
      <c r="C203" s="35">
        <v>509591</v>
      </c>
      <c r="D203" s="50"/>
      <c r="E203" s="52">
        <v>0</v>
      </c>
      <c r="F203" s="52">
        <v>0</v>
      </c>
      <c r="G203" s="52">
        <v>0</v>
      </c>
      <c r="H203" s="52">
        <v>117617.4</v>
      </c>
      <c r="I203" s="52">
        <v>0</v>
      </c>
      <c r="J203" s="52">
        <v>117617.4</v>
      </c>
      <c r="K203" s="52">
        <v>980212.45000000007</v>
      </c>
      <c r="L203" s="52">
        <v>7701.36</v>
      </c>
      <c r="M203" s="52">
        <v>20600.990000000002</v>
      </c>
      <c r="N203" s="50"/>
      <c r="O203" s="124">
        <f t="shared" si="12"/>
        <v>11.9992</v>
      </c>
      <c r="P203" s="124">
        <f t="shared" si="13"/>
        <v>2.8873689576173001</v>
      </c>
      <c r="Q203" s="50"/>
      <c r="R203" s="53" t="str">
        <f t="shared" si="14"/>
        <v/>
      </c>
      <c r="S203" s="53" t="str">
        <f t="shared" si="15"/>
        <v/>
      </c>
      <c r="T203" s="50"/>
    </row>
    <row r="204" spans="1:20" ht="15" customHeight="1" x14ac:dyDescent="0.2">
      <c r="A204" s="51" t="s">
        <v>2642</v>
      </c>
      <c r="B204" s="51" t="s">
        <v>1</v>
      </c>
      <c r="C204" s="35">
        <v>547557</v>
      </c>
      <c r="D204" s="50"/>
      <c r="E204" s="52">
        <v>0</v>
      </c>
      <c r="F204" s="52">
        <v>0</v>
      </c>
      <c r="G204" s="52">
        <v>0</v>
      </c>
      <c r="H204" s="52">
        <v>3752.25</v>
      </c>
      <c r="I204" s="52">
        <v>0</v>
      </c>
      <c r="J204" s="52">
        <v>3752.25</v>
      </c>
      <c r="K204" s="52">
        <v>140696.69</v>
      </c>
      <c r="L204" s="52">
        <v>474.83</v>
      </c>
      <c r="M204" s="52">
        <v>2828.16</v>
      </c>
      <c r="N204" s="50"/>
      <c r="O204" s="124">
        <f t="shared" si="12"/>
        <v>2.6669</v>
      </c>
      <c r="P204" s="124">
        <f t="shared" si="13"/>
        <v>2.3475960948335031</v>
      </c>
      <c r="Q204" s="50"/>
      <c r="R204" s="53" t="str">
        <f t="shared" si="14"/>
        <v/>
      </c>
      <c r="S204" s="53" t="str">
        <f t="shared" si="15"/>
        <v/>
      </c>
      <c r="T204" s="50"/>
    </row>
    <row r="205" spans="1:20" ht="15" customHeight="1" x14ac:dyDescent="0.2">
      <c r="A205" s="51" t="s">
        <v>2383</v>
      </c>
      <c r="B205" s="51" t="s">
        <v>22</v>
      </c>
      <c r="C205" s="35">
        <v>528218</v>
      </c>
      <c r="D205" s="50"/>
      <c r="E205" s="52">
        <v>0</v>
      </c>
      <c r="F205" s="52">
        <v>0</v>
      </c>
      <c r="G205" s="52">
        <v>0</v>
      </c>
      <c r="H205" s="52">
        <v>16843.16</v>
      </c>
      <c r="I205" s="52">
        <v>0</v>
      </c>
      <c r="J205" s="52">
        <v>16843.16</v>
      </c>
      <c r="K205" s="52">
        <v>259118.42</v>
      </c>
      <c r="L205" s="52">
        <v>935.24</v>
      </c>
      <c r="M205" s="52">
        <v>3180</v>
      </c>
      <c r="N205" s="50"/>
      <c r="O205" s="124">
        <f t="shared" si="12"/>
        <v>6.5002000000000004</v>
      </c>
      <c r="P205" s="124">
        <f t="shared" si="13"/>
        <v>1.5881696098640923</v>
      </c>
      <c r="Q205" s="50"/>
      <c r="R205" s="53" t="str">
        <f t="shared" si="14"/>
        <v/>
      </c>
      <c r="S205" s="53" t="str">
        <f t="shared" si="15"/>
        <v/>
      </c>
      <c r="T205" s="50"/>
    </row>
    <row r="206" spans="1:20" ht="15" customHeight="1" x14ac:dyDescent="0.2">
      <c r="A206" s="51" t="s">
        <v>1507</v>
      </c>
      <c r="B206" s="51" t="s">
        <v>1504</v>
      </c>
      <c r="C206" s="35">
        <v>518191</v>
      </c>
      <c r="D206" s="50"/>
      <c r="E206" s="52">
        <v>0</v>
      </c>
      <c r="F206" s="52">
        <v>0</v>
      </c>
      <c r="G206" s="52">
        <v>0</v>
      </c>
      <c r="H206" s="52">
        <v>0</v>
      </c>
      <c r="I206" s="52">
        <v>0</v>
      </c>
      <c r="J206" s="52">
        <v>0</v>
      </c>
      <c r="K206" s="52">
        <v>67078.95</v>
      </c>
      <c r="L206" s="52">
        <v>0</v>
      </c>
      <c r="M206" s="52">
        <v>0</v>
      </c>
      <c r="N206" s="50"/>
      <c r="O206" s="124">
        <f t="shared" si="12"/>
        <v>0</v>
      </c>
      <c r="P206" s="124">
        <f t="shared" si="13"/>
        <v>0</v>
      </c>
      <c r="Q206" s="50"/>
      <c r="R206" s="53" t="str">
        <f t="shared" si="14"/>
        <v/>
      </c>
      <c r="S206" s="53" t="str">
        <f t="shared" si="15"/>
        <v/>
      </c>
      <c r="T206" s="50"/>
    </row>
    <row r="207" spans="1:20" ht="15" customHeight="1" x14ac:dyDescent="0.2">
      <c r="A207" s="51" t="s">
        <v>2285</v>
      </c>
      <c r="B207" s="51" t="s">
        <v>26</v>
      </c>
      <c r="C207" s="35">
        <v>527157</v>
      </c>
      <c r="D207" s="50"/>
      <c r="E207" s="52">
        <v>0</v>
      </c>
      <c r="F207" s="52">
        <v>0</v>
      </c>
      <c r="G207" s="52">
        <v>0</v>
      </c>
      <c r="H207" s="52">
        <v>0</v>
      </c>
      <c r="I207" s="52">
        <v>0</v>
      </c>
      <c r="J207" s="52">
        <v>0</v>
      </c>
      <c r="K207" s="52">
        <v>347666.57999999996</v>
      </c>
      <c r="L207" s="52">
        <v>13.89</v>
      </c>
      <c r="M207" s="52">
        <v>0</v>
      </c>
      <c r="N207" s="50"/>
      <c r="O207" s="124">
        <f t="shared" si="12"/>
        <v>0</v>
      </c>
      <c r="P207" s="124">
        <f t="shared" si="13"/>
        <v>3.9952071320746452E-3</v>
      </c>
      <c r="Q207" s="50"/>
      <c r="R207" s="53" t="str">
        <f t="shared" si="14"/>
        <v/>
      </c>
      <c r="S207" s="53" t="str">
        <f t="shared" si="15"/>
        <v/>
      </c>
      <c r="T207" s="50"/>
    </row>
    <row r="208" spans="1:20" ht="15" customHeight="1" x14ac:dyDescent="0.2">
      <c r="A208" s="51" t="s">
        <v>992</v>
      </c>
      <c r="B208" s="51" t="s">
        <v>991</v>
      </c>
      <c r="C208" s="35">
        <v>511269</v>
      </c>
      <c r="D208" s="50"/>
      <c r="E208" s="52">
        <v>0</v>
      </c>
      <c r="F208" s="52">
        <v>0</v>
      </c>
      <c r="G208" s="52">
        <v>0</v>
      </c>
      <c r="H208" s="52">
        <v>0</v>
      </c>
      <c r="I208" s="52">
        <v>0</v>
      </c>
      <c r="J208" s="52">
        <v>0</v>
      </c>
      <c r="K208" s="52">
        <v>242843.99</v>
      </c>
      <c r="L208" s="52">
        <v>0</v>
      </c>
      <c r="M208" s="52">
        <v>0</v>
      </c>
      <c r="N208" s="50"/>
      <c r="O208" s="124">
        <f t="shared" si="12"/>
        <v>0</v>
      </c>
      <c r="P208" s="124">
        <f t="shared" si="13"/>
        <v>0</v>
      </c>
      <c r="Q208" s="50"/>
      <c r="R208" s="53" t="str">
        <f t="shared" si="14"/>
        <v/>
      </c>
      <c r="S208" s="53" t="str">
        <f t="shared" si="15"/>
        <v/>
      </c>
      <c r="T208" s="50"/>
    </row>
    <row r="209" spans="1:20" ht="15" customHeight="1" x14ac:dyDescent="0.2">
      <c r="A209" s="51" t="s">
        <v>992</v>
      </c>
      <c r="B209" s="51" t="s">
        <v>26</v>
      </c>
      <c r="C209" s="35">
        <v>527165</v>
      </c>
      <c r="D209" s="50"/>
      <c r="E209" s="52">
        <v>0</v>
      </c>
      <c r="F209" s="52">
        <v>0</v>
      </c>
      <c r="G209" s="52">
        <v>0</v>
      </c>
      <c r="H209" s="52">
        <v>0</v>
      </c>
      <c r="I209" s="52">
        <v>0</v>
      </c>
      <c r="J209" s="52">
        <v>0</v>
      </c>
      <c r="K209" s="52">
        <v>37525.69</v>
      </c>
      <c r="L209" s="52">
        <v>0</v>
      </c>
      <c r="M209" s="52">
        <v>0</v>
      </c>
      <c r="N209" s="50"/>
      <c r="O209" s="124">
        <f t="shared" si="12"/>
        <v>0</v>
      </c>
      <c r="P209" s="124">
        <f t="shared" si="13"/>
        <v>0</v>
      </c>
      <c r="Q209" s="50"/>
      <c r="R209" s="53" t="str">
        <f t="shared" si="14"/>
        <v/>
      </c>
      <c r="S209" s="53" t="str">
        <f t="shared" si="15"/>
        <v/>
      </c>
      <c r="T209" s="50"/>
    </row>
    <row r="210" spans="1:20" ht="15" customHeight="1" x14ac:dyDescent="0.2">
      <c r="A210" s="51" t="s">
        <v>760</v>
      </c>
      <c r="B210" s="51" t="s">
        <v>760</v>
      </c>
      <c r="C210" s="35">
        <v>508497</v>
      </c>
      <c r="D210" s="50"/>
      <c r="E210" s="52">
        <v>0</v>
      </c>
      <c r="F210" s="52">
        <v>0</v>
      </c>
      <c r="G210" s="52">
        <v>0</v>
      </c>
      <c r="H210" s="52">
        <v>4317815.5199999996</v>
      </c>
      <c r="I210" s="52">
        <v>399920</v>
      </c>
      <c r="J210" s="52">
        <v>3917895.5199999996</v>
      </c>
      <c r="K210" s="52">
        <v>10217403.190000001</v>
      </c>
      <c r="L210" s="52">
        <v>161518.01999999999</v>
      </c>
      <c r="M210" s="52">
        <v>724983.6</v>
      </c>
      <c r="N210" s="50"/>
      <c r="O210" s="124">
        <f t="shared" si="12"/>
        <v>38.345300000000002</v>
      </c>
      <c r="P210" s="124">
        <f t="shared" si="13"/>
        <v>8.6763887410025937</v>
      </c>
      <c r="Q210" s="50"/>
      <c r="R210" s="53" t="str">
        <f t="shared" si="14"/>
        <v/>
      </c>
      <c r="S210" s="53" t="str">
        <f t="shared" si="15"/>
        <v/>
      </c>
      <c r="T210" s="50"/>
    </row>
    <row r="211" spans="1:20" ht="15" customHeight="1" x14ac:dyDescent="0.2">
      <c r="A211" s="51" t="s">
        <v>2508</v>
      </c>
      <c r="B211" s="51" t="s">
        <v>511</v>
      </c>
      <c r="C211" s="35">
        <v>542741</v>
      </c>
      <c r="D211" s="50"/>
      <c r="E211" s="52">
        <v>0</v>
      </c>
      <c r="F211" s="52">
        <v>0</v>
      </c>
      <c r="G211" s="52">
        <v>0</v>
      </c>
      <c r="H211" s="52">
        <v>0</v>
      </c>
      <c r="I211" s="52">
        <v>0</v>
      </c>
      <c r="J211" s="52">
        <v>0</v>
      </c>
      <c r="K211" s="52">
        <v>107153.46</v>
      </c>
      <c r="L211" s="52">
        <v>0</v>
      </c>
      <c r="M211" s="52">
        <v>0</v>
      </c>
      <c r="N211" s="50"/>
      <c r="O211" s="124">
        <f t="shared" si="12"/>
        <v>0</v>
      </c>
      <c r="P211" s="124">
        <f t="shared" si="13"/>
        <v>0</v>
      </c>
      <c r="Q211" s="50"/>
      <c r="R211" s="53" t="str">
        <f t="shared" si="14"/>
        <v/>
      </c>
      <c r="S211" s="53" t="str">
        <f t="shared" si="15"/>
        <v/>
      </c>
      <c r="T211" s="50"/>
    </row>
    <row r="212" spans="1:20" ht="15" customHeight="1" x14ac:dyDescent="0.2">
      <c r="A212" s="51" t="s">
        <v>1586</v>
      </c>
      <c r="B212" s="51" t="s">
        <v>1575</v>
      </c>
      <c r="C212" s="35">
        <v>519081</v>
      </c>
      <c r="D212" s="50"/>
      <c r="E212" s="52">
        <v>0</v>
      </c>
      <c r="F212" s="52">
        <v>0</v>
      </c>
      <c r="G212" s="52">
        <v>0</v>
      </c>
      <c r="H212" s="52">
        <v>13486.7</v>
      </c>
      <c r="I212" s="52">
        <v>0</v>
      </c>
      <c r="J212" s="52">
        <v>13486.7</v>
      </c>
      <c r="K212" s="52">
        <v>113289.03</v>
      </c>
      <c r="L212" s="52">
        <v>495.67</v>
      </c>
      <c r="M212" s="52">
        <v>1000</v>
      </c>
      <c r="N212" s="50"/>
      <c r="O212" s="124">
        <f t="shared" si="12"/>
        <v>11.9047</v>
      </c>
      <c r="P212" s="124">
        <f t="shared" si="13"/>
        <v>1.3202249149807357</v>
      </c>
      <c r="Q212" s="50"/>
      <c r="R212" s="53" t="str">
        <f t="shared" si="14"/>
        <v/>
      </c>
      <c r="S212" s="53" t="str">
        <f t="shared" si="15"/>
        <v/>
      </c>
      <c r="T212" s="50"/>
    </row>
    <row r="213" spans="1:20" ht="15" customHeight="1" x14ac:dyDescent="0.2">
      <c r="A213" s="51" t="s">
        <v>444</v>
      </c>
      <c r="B213" s="51" t="s">
        <v>443</v>
      </c>
      <c r="C213" s="35">
        <v>504262</v>
      </c>
      <c r="D213" s="50"/>
      <c r="E213" s="52">
        <v>0</v>
      </c>
      <c r="F213" s="52">
        <v>0</v>
      </c>
      <c r="G213" s="52">
        <v>0</v>
      </c>
      <c r="H213" s="52">
        <v>460590</v>
      </c>
      <c r="I213" s="52">
        <v>0</v>
      </c>
      <c r="J213" s="52">
        <v>460590</v>
      </c>
      <c r="K213" s="52">
        <v>2593958.42</v>
      </c>
      <c r="L213" s="52">
        <v>23121.24</v>
      </c>
      <c r="M213" s="52">
        <v>37663.97</v>
      </c>
      <c r="N213" s="50"/>
      <c r="O213" s="124">
        <f t="shared" si="12"/>
        <v>17.7563</v>
      </c>
      <c r="P213" s="124">
        <f t="shared" si="13"/>
        <v>2.3433378704659424</v>
      </c>
      <c r="Q213" s="50"/>
      <c r="R213" s="53" t="str">
        <f t="shared" si="14"/>
        <v/>
      </c>
      <c r="S213" s="53" t="str">
        <f t="shared" si="15"/>
        <v/>
      </c>
      <c r="T213" s="50"/>
    </row>
    <row r="214" spans="1:20" ht="15" customHeight="1" x14ac:dyDescent="0.2">
      <c r="A214" s="51" t="s">
        <v>1682</v>
      </c>
      <c r="B214" s="51" t="s">
        <v>1676</v>
      </c>
      <c r="C214" s="35">
        <v>520080</v>
      </c>
      <c r="D214" s="50"/>
      <c r="E214" s="52">
        <v>0</v>
      </c>
      <c r="F214" s="52">
        <v>0</v>
      </c>
      <c r="G214" s="52">
        <v>0</v>
      </c>
      <c r="H214" s="52">
        <v>0</v>
      </c>
      <c r="I214" s="52">
        <v>0</v>
      </c>
      <c r="J214" s="52">
        <v>0</v>
      </c>
      <c r="K214" s="52">
        <v>12299.86</v>
      </c>
      <c r="L214" s="52">
        <v>0</v>
      </c>
      <c r="M214" s="52">
        <v>0</v>
      </c>
      <c r="N214" s="50"/>
      <c r="O214" s="124">
        <f t="shared" si="12"/>
        <v>0</v>
      </c>
      <c r="P214" s="124">
        <f t="shared" si="13"/>
        <v>0</v>
      </c>
      <c r="Q214" s="50"/>
      <c r="R214" s="53" t="str">
        <f t="shared" si="14"/>
        <v/>
      </c>
      <c r="S214" s="53" t="str">
        <f t="shared" si="15"/>
        <v/>
      </c>
      <c r="T214" s="50"/>
    </row>
    <row r="215" spans="1:20" ht="15" customHeight="1" x14ac:dyDescent="0.2">
      <c r="A215" s="51" t="s">
        <v>864</v>
      </c>
      <c r="B215" s="51" t="s">
        <v>25</v>
      </c>
      <c r="C215" s="35">
        <v>509604</v>
      </c>
      <c r="D215" s="50"/>
      <c r="E215" s="52">
        <v>0</v>
      </c>
      <c r="F215" s="52">
        <v>0</v>
      </c>
      <c r="G215" s="52">
        <v>0</v>
      </c>
      <c r="H215" s="52">
        <v>0</v>
      </c>
      <c r="I215" s="52">
        <v>0</v>
      </c>
      <c r="J215" s="52">
        <v>0</v>
      </c>
      <c r="K215" s="52">
        <v>628137.31000000006</v>
      </c>
      <c r="L215" s="52">
        <v>0</v>
      </c>
      <c r="M215" s="52">
        <v>0</v>
      </c>
      <c r="N215" s="50"/>
      <c r="O215" s="124">
        <f t="shared" si="12"/>
        <v>0</v>
      </c>
      <c r="P215" s="124">
        <f t="shared" si="13"/>
        <v>0</v>
      </c>
      <c r="Q215" s="50"/>
      <c r="R215" s="53" t="str">
        <f t="shared" si="14"/>
        <v/>
      </c>
      <c r="S215" s="53" t="str">
        <f t="shared" si="15"/>
        <v/>
      </c>
      <c r="T215" s="50"/>
    </row>
    <row r="216" spans="1:20" ht="15" customHeight="1" x14ac:dyDescent="0.2">
      <c r="A216" s="51" t="s">
        <v>864</v>
      </c>
      <c r="B216" s="51" t="s">
        <v>2023</v>
      </c>
      <c r="C216" s="35">
        <v>524239</v>
      </c>
      <c r="D216" s="50"/>
      <c r="E216" s="52">
        <v>0</v>
      </c>
      <c r="F216" s="52">
        <v>0</v>
      </c>
      <c r="G216" s="52">
        <v>0</v>
      </c>
      <c r="H216" s="52">
        <v>0</v>
      </c>
      <c r="I216" s="52">
        <v>0</v>
      </c>
      <c r="J216" s="52">
        <v>0</v>
      </c>
      <c r="K216" s="52">
        <v>1174690.5900000001</v>
      </c>
      <c r="L216" s="52">
        <v>3503.26</v>
      </c>
      <c r="M216" s="52">
        <v>12527.06</v>
      </c>
      <c r="N216" s="50"/>
      <c r="O216" s="124">
        <f t="shared" si="12"/>
        <v>0</v>
      </c>
      <c r="P216" s="124">
        <f t="shared" si="13"/>
        <v>1.3646419011494761</v>
      </c>
      <c r="Q216" s="50"/>
      <c r="R216" s="53" t="str">
        <f t="shared" si="14"/>
        <v/>
      </c>
      <c r="S216" s="53" t="str">
        <f t="shared" si="15"/>
        <v/>
      </c>
      <c r="T216" s="50"/>
    </row>
    <row r="217" spans="1:20" ht="15" customHeight="1" x14ac:dyDescent="0.2">
      <c r="A217" s="51" t="s">
        <v>2028</v>
      </c>
      <c r="B217" s="51" t="s">
        <v>2023</v>
      </c>
      <c r="C217" s="35">
        <v>524247</v>
      </c>
      <c r="D217" s="50"/>
      <c r="E217" s="52">
        <v>0</v>
      </c>
      <c r="F217" s="52">
        <v>0</v>
      </c>
      <c r="G217" s="52">
        <v>0</v>
      </c>
      <c r="H217" s="52">
        <v>0</v>
      </c>
      <c r="I217" s="52">
        <v>0</v>
      </c>
      <c r="J217" s="52">
        <v>0</v>
      </c>
      <c r="K217" s="52">
        <v>124956.51</v>
      </c>
      <c r="L217" s="52">
        <v>520.48</v>
      </c>
      <c r="M217" s="52">
        <v>0</v>
      </c>
      <c r="N217" s="50"/>
      <c r="O217" s="124">
        <f t="shared" si="12"/>
        <v>0</v>
      </c>
      <c r="P217" s="124">
        <f t="shared" si="13"/>
        <v>0.41652891874140852</v>
      </c>
      <c r="Q217" s="50"/>
      <c r="R217" s="53" t="str">
        <f t="shared" si="14"/>
        <v/>
      </c>
      <c r="S217" s="53" t="str">
        <f t="shared" si="15"/>
        <v/>
      </c>
      <c r="T217" s="50"/>
    </row>
    <row r="218" spans="1:20" ht="15" customHeight="1" x14ac:dyDescent="0.2">
      <c r="A218" s="51" t="s">
        <v>1587</v>
      </c>
      <c r="B218" s="51" t="s">
        <v>1575</v>
      </c>
      <c r="C218" s="35">
        <v>519090</v>
      </c>
      <c r="D218" s="50"/>
      <c r="E218" s="52">
        <v>0</v>
      </c>
      <c r="F218" s="52">
        <v>0</v>
      </c>
      <c r="G218" s="52">
        <v>0</v>
      </c>
      <c r="H218" s="52">
        <v>1100.58</v>
      </c>
      <c r="I218" s="52">
        <v>0</v>
      </c>
      <c r="J218" s="52">
        <v>1100.58</v>
      </c>
      <c r="K218" s="52">
        <v>16312</v>
      </c>
      <c r="L218" s="52">
        <v>0</v>
      </c>
      <c r="M218" s="52">
        <v>112</v>
      </c>
      <c r="N218" s="50"/>
      <c r="O218" s="124">
        <f t="shared" si="12"/>
        <v>6.7470999999999997</v>
      </c>
      <c r="P218" s="124">
        <f t="shared" si="13"/>
        <v>0.68661108386463954</v>
      </c>
      <c r="Q218" s="50"/>
      <c r="R218" s="53" t="str">
        <f t="shared" si="14"/>
        <v/>
      </c>
      <c r="S218" s="53" t="str">
        <f t="shared" si="15"/>
        <v/>
      </c>
      <c r="T218" s="50"/>
    </row>
    <row r="219" spans="1:20" ht="15" customHeight="1" x14ac:dyDescent="0.2">
      <c r="A219" s="51" t="s">
        <v>2029</v>
      </c>
      <c r="B219" s="51" t="s">
        <v>1537</v>
      </c>
      <c r="C219" s="35">
        <v>524255</v>
      </c>
      <c r="D219" s="50"/>
      <c r="E219" s="52">
        <v>0</v>
      </c>
      <c r="F219" s="52">
        <v>0</v>
      </c>
      <c r="G219" s="52">
        <v>0</v>
      </c>
      <c r="H219" s="52">
        <v>0</v>
      </c>
      <c r="I219" s="52">
        <v>0</v>
      </c>
      <c r="J219" s="52">
        <v>0</v>
      </c>
      <c r="K219" s="52">
        <v>25237.95</v>
      </c>
      <c r="L219" s="52">
        <v>0</v>
      </c>
      <c r="M219" s="52">
        <v>0</v>
      </c>
      <c r="N219" s="50"/>
      <c r="O219" s="124">
        <f t="shared" si="12"/>
        <v>0</v>
      </c>
      <c r="P219" s="124">
        <f t="shared" si="13"/>
        <v>0</v>
      </c>
      <c r="Q219" s="50"/>
      <c r="R219" s="53" t="str">
        <f t="shared" si="14"/>
        <v/>
      </c>
      <c r="S219" s="53" t="str">
        <f t="shared" si="15"/>
        <v/>
      </c>
      <c r="T219" s="50"/>
    </row>
    <row r="220" spans="1:20" ht="15" customHeight="1" x14ac:dyDescent="0.2">
      <c r="A220" s="51" t="s">
        <v>258</v>
      </c>
      <c r="B220" s="51" t="s">
        <v>252</v>
      </c>
      <c r="C220" s="35">
        <v>502103</v>
      </c>
      <c r="D220" s="50"/>
      <c r="E220" s="52">
        <v>0</v>
      </c>
      <c r="F220" s="52">
        <v>0</v>
      </c>
      <c r="G220" s="52">
        <v>0</v>
      </c>
      <c r="H220" s="52">
        <v>0</v>
      </c>
      <c r="I220" s="52">
        <v>0</v>
      </c>
      <c r="J220" s="52">
        <v>0</v>
      </c>
      <c r="K220" s="52">
        <v>73009.53</v>
      </c>
      <c r="L220" s="52">
        <v>0</v>
      </c>
      <c r="M220" s="52">
        <v>0</v>
      </c>
      <c r="N220" s="50"/>
      <c r="O220" s="124">
        <f t="shared" si="12"/>
        <v>0</v>
      </c>
      <c r="P220" s="124">
        <f t="shared" si="13"/>
        <v>0</v>
      </c>
      <c r="Q220" s="50"/>
      <c r="R220" s="53" t="str">
        <f t="shared" si="14"/>
        <v/>
      </c>
      <c r="S220" s="53" t="str">
        <f t="shared" si="15"/>
        <v/>
      </c>
      <c r="T220" s="50"/>
    </row>
    <row r="221" spans="1:20" ht="15" customHeight="1" x14ac:dyDescent="0.2">
      <c r="A221" s="51" t="s">
        <v>1064</v>
      </c>
      <c r="B221" s="51" t="s">
        <v>1056</v>
      </c>
      <c r="C221" s="35">
        <v>512117</v>
      </c>
      <c r="D221" s="50"/>
      <c r="E221" s="52">
        <v>0</v>
      </c>
      <c r="F221" s="52">
        <v>0</v>
      </c>
      <c r="G221" s="52">
        <v>0</v>
      </c>
      <c r="H221" s="52">
        <v>0</v>
      </c>
      <c r="I221" s="52">
        <v>0</v>
      </c>
      <c r="J221" s="52">
        <v>0</v>
      </c>
      <c r="K221" s="52">
        <v>29140.46</v>
      </c>
      <c r="L221" s="52">
        <v>0</v>
      </c>
      <c r="M221" s="52">
        <v>0</v>
      </c>
      <c r="N221" s="50"/>
      <c r="O221" s="124">
        <f t="shared" si="12"/>
        <v>0</v>
      </c>
      <c r="P221" s="124">
        <f t="shared" si="13"/>
        <v>0</v>
      </c>
      <c r="Q221" s="50"/>
      <c r="R221" s="53" t="str">
        <f t="shared" si="14"/>
        <v/>
      </c>
      <c r="S221" s="53" t="str">
        <f t="shared" si="15"/>
        <v/>
      </c>
      <c r="T221" s="50"/>
    </row>
    <row r="222" spans="1:20" ht="15" customHeight="1" x14ac:dyDescent="0.2">
      <c r="A222" s="51" t="s">
        <v>446</v>
      </c>
      <c r="B222" s="51" t="s">
        <v>445</v>
      </c>
      <c r="C222" s="35">
        <v>504271</v>
      </c>
      <c r="D222" s="50"/>
      <c r="E222" s="52">
        <v>0</v>
      </c>
      <c r="F222" s="52">
        <v>0</v>
      </c>
      <c r="G222" s="52">
        <v>0</v>
      </c>
      <c r="H222" s="52">
        <v>265002.7</v>
      </c>
      <c r="I222" s="52">
        <v>0</v>
      </c>
      <c r="J222" s="52">
        <v>265002.7</v>
      </c>
      <c r="K222" s="52">
        <v>1135978.21</v>
      </c>
      <c r="L222" s="52">
        <v>11785.47</v>
      </c>
      <c r="M222" s="52">
        <v>60972.28</v>
      </c>
      <c r="N222" s="50"/>
      <c r="O222" s="124">
        <f t="shared" si="12"/>
        <v>23.328099999999999</v>
      </c>
      <c r="P222" s="124">
        <f t="shared" si="13"/>
        <v>6.404854367761156</v>
      </c>
      <c r="Q222" s="50"/>
      <c r="R222" s="53" t="str">
        <f t="shared" si="14"/>
        <v/>
      </c>
      <c r="S222" s="53" t="str">
        <f t="shared" si="15"/>
        <v/>
      </c>
      <c r="T222" s="50"/>
    </row>
    <row r="223" spans="1:20" ht="15" customHeight="1" x14ac:dyDescent="0.2">
      <c r="A223" s="51" t="s">
        <v>2807</v>
      </c>
      <c r="B223" s="51" t="s">
        <v>516</v>
      </c>
      <c r="C223" s="35">
        <v>580449</v>
      </c>
      <c r="D223" s="50"/>
      <c r="E223" s="52">
        <v>0</v>
      </c>
      <c r="F223" s="52">
        <v>0</v>
      </c>
      <c r="G223" s="52">
        <v>0</v>
      </c>
      <c r="H223" s="52">
        <v>0</v>
      </c>
      <c r="I223" s="52">
        <v>0</v>
      </c>
      <c r="J223" s="52">
        <v>0</v>
      </c>
      <c r="K223" s="52">
        <v>299014.09000000003</v>
      </c>
      <c r="L223" s="52">
        <v>3576.08</v>
      </c>
      <c r="M223" s="52">
        <v>14083.92</v>
      </c>
      <c r="N223" s="50"/>
      <c r="O223" s="124">
        <f t="shared" si="12"/>
        <v>0</v>
      </c>
      <c r="P223" s="124">
        <f t="shared" si="13"/>
        <v>5.9060761986165931</v>
      </c>
      <c r="Q223" s="50"/>
      <c r="R223" s="53" t="str">
        <f t="shared" si="14"/>
        <v/>
      </c>
      <c r="S223" s="53" t="str">
        <f t="shared" si="15"/>
        <v/>
      </c>
      <c r="T223" s="50"/>
    </row>
    <row r="224" spans="1:20" ht="15" customHeight="1" x14ac:dyDescent="0.2">
      <c r="A224" s="51" t="s">
        <v>575</v>
      </c>
      <c r="B224" s="51" t="s">
        <v>571</v>
      </c>
      <c r="C224" s="35">
        <v>505889</v>
      </c>
      <c r="D224" s="50"/>
      <c r="E224" s="52">
        <v>0</v>
      </c>
      <c r="F224" s="52">
        <v>0</v>
      </c>
      <c r="G224" s="52">
        <v>0</v>
      </c>
      <c r="H224" s="52">
        <v>39524.75</v>
      </c>
      <c r="I224" s="52">
        <v>0</v>
      </c>
      <c r="J224" s="52">
        <v>39524.75</v>
      </c>
      <c r="K224" s="52">
        <v>153668.43</v>
      </c>
      <c r="L224" s="52">
        <v>3443.55</v>
      </c>
      <c r="M224" s="52">
        <v>4600</v>
      </c>
      <c r="N224" s="50"/>
      <c r="O224" s="124">
        <f t="shared" si="12"/>
        <v>25.720800000000001</v>
      </c>
      <c r="P224" s="124">
        <f t="shared" si="13"/>
        <v>5.2343542522039179</v>
      </c>
      <c r="Q224" s="50"/>
      <c r="R224" s="53" t="str">
        <f t="shared" si="14"/>
        <v/>
      </c>
      <c r="S224" s="53" t="str">
        <f t="shared" si="15"/>
        <v/>
      </c>
      <c r="T224" s="50"/>
    </row>
    <row r="225" spans="1:20" ht="15" customHeight="1" x14ac:dyDescent="0.2">
      <c r="A225" s="51" t="s">
        <v>2286</v>
      </c>
      <c r="B225" s="51" t="s">
        <v>26</v>
      </c>
      <c r="C225" s="35">
        <v>527173</v>
      </c>
      <c r="D225" s="50"/>
      <c r="E225" s="52">
        <v>0</v>
      </c>
      <c r="F225" s="52">
        <v>0</v>
      </c>
      <c r="G225" s="52">
        <v>0</v>
      </c>
      <c r="H225" s="52">
        <v>29028.720000000001</v>
      </c>
      <c r="I225" s="52">
        <v>0</v>
      </c>
      <c r="J225" s="52">
        <v>29028.720000000001</v>
      </c>
      <c r="K225" s="52">
        <v>152486.35</v>
      </c>
      <c r="L225" s="52">
        <v>917.94</v>
      </c>
      <c r="M225" s="52">
        <v>1000</v>
      </c>
      <c r="N225" s="50"/>
      <c r="O225" s="124">
        <f t="shared" si="12"/>
        <v>19.036899999999999</v>
      </c>
      <c r="P225" s="124">
        <f t="shared" si="13"/>
        <v>1.2577781552250415</v>
      </c>
      <c r="Q225" s="50"/>
      <c r="R225" s="53" t="str">
        <f t="shared" si="14"/>
        <v/>
      </c>
      <c r="S225" s="53" t="str">
        <f t="shared" si="15"/>
        <v/>
      </c>
      <c r="T225" s="50"/>
    </row>
    <row r="226" spans="1:20" ht="15" customHeight="1" x14ac:dyDescent="0.2">
      <c r="A226" s="51" t="s">
        <v>1332</v>
      </c>
      <c r="B226" s="51" t="s">
        <v>28</v>
      </c>
      <c r="C226" s="35">
        <v>515884</v>
      </c>
      <c r="D226" s="50"/>
      <c r="E226" s="52">
        <v>0</v>
      </c>
      <c r="F226" s="52">
        <v>0</v>
      </c>
      <c r="G226" s="52">
        <v>0</v>
      </c>
      <c r="H226" s="52">
        <v>502.25</v>
      </c>
      <c r="I226" s="52">
        <v>0</v>
      </c>
      <c r="J226" s="52">
        <v>502.25</v>
      </c>
      <c r="K226" s="52">
        <v>18134.919999999998</v>
      </c>
      <c r="L226" s="52">
        <v>40.47</v>
      </c>
      <c r="M226" s="52">
        <v>648</v>
      </c>
      <c r="N226" s="50"/>
      <c r="O226" s="124">
        <f t="shared" si="12"/>
        <v>2.7694999999999999</v>
      </c>
      <c r="P226" s="124">
        <f t="shared" si="13"/>
        <v>3.7963773758031469</v>
      </c>
      <c r="Q226" s="50"/>
      <c r="R226" s="53" t="str">
        <f t="shared" si="14"/>
        <v/>
      </c>
      <c r="S226" s="53" t="str">
        <f t="shared" si="15"/>
        <v/>
      </c>
      <c r="T226" s="50"/>
    </row>
    <row r="227" spans="1:20" ht="15" customHeight="1" x14ac:dyDescent="0.2">
      <c r="A227" s="51" t="s">
        <v>782</v>
      </c>
      <c r="B227" s="51" t="s">
        <v>759</v>
      </c>
      <c r="C227" s="35">
        <v>508675</v>
      </c>
      <c r="D227" s="50"/>
      <c r="E227" s="52">
        <v>0</v>
      </c>
      <c r="F227" s="52">
        <v>0</v>
      </c>
      <c r="G227" s="52">
        <v>0</v>
      </c>
      <c r="H227" s="52">
        <v>0</v>
      </c>
      <c r="I227" s="52">
        <v>0</v>
      </c>
      <c r="J227" s="52">
        <v>0</v>
      </c>
      <c r="K227" s="52">
        <v>2040473.74</v>
      </c>
      <c r="L227" s="52">
        <v>0</v>
      </c>
      <c r="M227" s="52">
        <v>0</v>
      </c>
      <c r="N227" s="50"/>
      <c r="O227" s="124">
        <f t="shared" si="12"/>
        <v>0</v>
      </c>
      <c r="P227" s="124">
        <f t="shared" si="13"/>
        <v>0</v>
      </c>
      <c r="Q227" s="50"/>
      <c r="R227" s="53" t="str">
        <f t="shared" si="14"/>
        <v/>
      </c>
      <c r="S227" s="53" t="str">
        <f t="shared" si="15"/>
        <v/>
      </c>
      <c r="T227" s="50"/>
    </row>
    <row r="228" spans="1:20" ht="15" customHeight="1" x14ac:dyDescent="0.2">
      <c r="A228" s="51" t="s">
        <v>2218</v>
      </c>
      <c r="B228" s="51" t="s">
        <v>2213</v>
      </c>
      <c r="C228" s="35">
        <v>526410</v>
      </c>
      <c r="D228" s="50"/>
      <c r="E228" s="52">
        <v>0</v>
      </c>
      <c r="F228" s="52">
        <v>0</v>
      </c>
      <c r="G228" s="52">
        <v>0</v>
      </c>
      <c r="H228" s="52">
        <v>2110</v>
      </c>
      <c r="I228" s="52">
        <v>0</v>
      </c>
      <c r="J228" s="52">
        <v>2110</v>
      </c>
      <c r="K228" s="52">
        <v>84164.77</v>
      </c>
      <c r="L228" s="52">
        <v>0</v>
      </c>
      <c r="M228" s="52">
        <v>17917.14</v>
      </c>
      <c r="N228" s="50"/>
      <c r="O228" s="124">
        <f t="shared" si="12"/>
        <v>2.5070000000000001</v>
      </c>
      <c r="P228" s="124">
        <f t="shared" si="13"/>
        <v>21.28817081066104</v>
      </c>
      <c r="Q228" s="50"/>
      <c r="R228" s="53" t="str">
        <f t="shared" si="14"/>
        <v/>
      </c>
      <c r="S228" s="53" t="str">
        <f t="shared" si="15"/>
        <v/>
      </c>
      <c r="T228" s="50"/>
    </row>
    <row r="229" spans="1:20" ht="15" customHeight="1" x14ac:dyDescent="0.2">
      <c r="A229" s="51" t="s">
        <v>343</v>
      </c>
      <c r="B229" s="51" t="s">
        <v>334</v>
      </c>
      <c r="C229" s="35">
        <v>503100</v>
      </c>
      <c r="D229" s="50"/>
      <c r="E229" s="52">
        <v>0</v>
      </c>
      <c r="F229" s="52">
        <v>0</v>
      </c>
      <c r="G229" s="52">
        <v>0</v>
      </c>
      <c r="H229" s="52">
        <v>0</v>
      </c>
      <c r="I229" s="52">
        <v>0</v>
      </c>
      <c r="J229" s="52">
        <v>0</v>
      </c>
      <c r="K229" s="52">
        <v>234945.33000000002</v>
      </c>
      <c r="L229" s="52">
        <v>0</v>
      </c>
      <c r="M229" s="52">
        <v>0</v>
      </c>
      <c r="N229" s="50"/>
      <c r="O229" s="124">
        <f t="shared" si="12"/>
        <v>0</v>
      </c>
      <c r="P229" s="124">
        <f t="shared" si="13"/>
        <v>0</v>
      </c>
      <c r="Q229" s="50"/>
      <c r="R229" s="53" t="str">
        <f t="shared" si="14"/>
        <v/>
      </c>
      <c r="S229" s="53" t="str">
        <f t="shared" si="15"/>
        <v/>
      </c>
      <c r="T229" s="50"/>
    </row>
    <row r="230" spans="1:20" ht="15" customHeight="1" x14ac:dyDescent="0.2">
      <c r="A230" s="51" t="s">
        <v>1124</v>
      </c>
      <c r="B230" s="51" t="s">
        <v>1121</v>
      </c>
      <c r="C230" s="35">
        <v>512915</v>
      </c>
      <c r="D230" s="50"/>
      <c r="E230" s="52">
        <v>0</v>
      </c>
      <c r="F230" s="52">
        <v>0</v>
      </c>
      <c r="G230" s="52">
        <v>0</v>
      </c>
      <c r="H230" s="52">
        <v>141200</v>
      </c>
      <c r="I230" s="52">
        <v>0</v>
      </c>
      <c r="J230" s="52">
        <v>141200</v>
      </c>
      <c r="K230" s="52">
        <v>702316.15</v>
      </c>
      <c r="L230" s="52">
        <v>20247.75</v>
      </c>
      <c r="M230" s="52">
        <v>68690.86</v>
      </c>
      <c r="N230" s="50"/>
      <c r="O230" s="124">
        <f t="shared" si="12"/>
        <v>20.104900000000001</v>
      </c>
      <c r="P230" s="124">
        <f t="shared" si="13"/>
        <v>12.663614527446079</v>
      </c>
      <c r="Q230" s="50"/>
      <c r="R230" s="53" t="str">
        <f t="shared" si="14"/>
        <v/>
      </c>
      <c r="S230" s="53" t="str">
        <f t="shared" si="15"/>
        <v/>
      </c>
      <c r="T230" s="50"/>
    </row>
    <row r="231" spans="1:20" ht="15" customHeight="1" x14ac:dyDescent="0.2">
      <c r="A231" s="51" t="s">
        <v>2793</v>
      </c>
      <c r="B231" s="51" t="s">
        <v>1221</v>
      </c>
      <c r="C231" s="35">
        <v>560022</v>
      </c>
      <c r="D231" s="50"/>
      <c r="E231" s="52">
        <v>0</v>
      </c>
      <c r="F231" s="52">
        <v>0</v>
      </c>
      <c r="G231" s="52">
        <v>0</v>
      </c>
      <c r="H231" s="52">
        <v>0</v>
      </c>
      <c r="I231" s="52">
        <v>0</v>
      </c>
      <c r="J231" s="52">
        <v>0</v>
      </c>
      <c r="K231" s="52">
        <v>718418.85</v>
      </c>
      <c r="L231" s="52">
        <v>4362.37</v>
      </c>
      <c r="M231" s="52">
        <v>3171.59</v>
      </c>
      <c r="N231" s="50"/>
      <c r="O231" s="124">
        <f t="shared" si="12"/>
        <v>0</v>
      </c>
      <c r="P231" s="124">
        <f t="shared" si="13"/>
        <v>1.0486862921261044</v>
      </c>
      <c r="Q231" s="50"/>
      <c r="R231" s="53" t="str">
        <f t="shared" si="14"/>
        <v/>
      </c>
      <c r="S231" s="53" t="str">
        <f t="shared" si="15"/>
        <v/>
      </c>
      <c r="T231" s="50"/>
    </row>
    <row r="232" spans="1:20" ht="15" customHeight="1" x14ac:dyDescent="0.2">
      <c r="A232" s="51" t="s">
        <v>1588</v>
      </c>
      <c r="B232" s="51" t="s">
        <v>1575</v>
      </c>
      <c r="C232" s="35">
        <v>519103</v>
      </c>
      <c r="D232" s="50"/>
      <c r="E232" s="52">
        <v>0</v>
      </c>
      <c r="F232" s="52">
        <v>0</v>
      </c>
      <c r="G232" s="52">
        <v>0</v>
      </c>
      <c r="H232" s="52">
        <v>20700.990000000002</v>
      </c>
      <c r="I232" s="52">
        <v>0</v>
      </c>
      <c r="J232" s="52">
        <v>20700.990000000002</v>
      </c>
      <c r="K232" s="52">
        <v>36640.51</v>
      </c>
      <c r="L232" s="52">
        <v>715.65</v>
      </c>
      <c r="M232" s="52">
        <v>1200</v>
      </c>
      <c r="N232" s="50"/>
      <c r="O232" s="124">
        <f t="shared" si="12"/>
        <v>56.497500000000002</v>
      </c>
      <c r="P232" s="124">
        <f t="shared" si="13"/>
        <v>5.2282296288998156</v>
      </c>
      <c r="Q232" s="50"/>
      <c r="R232" s="53" t="str">
        <f t="shared" si="14"/>
        <v/>
      </c>
      <c r="S232" s="53" t="str">
        <f t="shared" si="15"/>
        <v/>
      </c>
      <c r="T232" s="50"/>
    </row>
    <row r="233" spans="1:20" ht="15" customHeight="1" x14ac:dyDescent="0.2">
      <c r="A233" s="51" t="s">
        <v>165</v>
      </c>
      <c r="B233" s="51" t="s">
        <v>161</v>
      </c>
      <c r="C233" s="35">
        <v>501077</v>
      </c>
      <c r="D233" s="50"/>
      <c r="E233" s="52">
        <v>0</v>
      </c>
      <c r="F233" s="52">
        <v>0</v>
      </c>
      <c r="G233" s="52">
        <v>0</v>
      </c>
      <c r="H233" s="52">
        <v>62539.85</v>
      </c>
      <c r="I233" s="52">
        <v>0</v>
      </c>
      <c r="J233" s="52">
        <v>62539.85</v>
      </c>
      <c r="K233" s="52">
        <v>626372.52999999991</v>
      </c>
      <c r="L233" s="52">
        <v>4118.84</v>
      </c>
      <c r="M233" s="52">
        <v>7965.28</v>
      </c>
      <c r="N233" s="50"/>
      <c r="O233" s="124">
        <f t="shared" si="12"/>
        <v>9.9844000000000008</v>
      </c>
      <c r="P233" s="124">
        <f t="shared" si="13"/>
        <v>1.929222534711093</v>
      </c>
      <c r="Q233" s="50"/>
      <c r="R233" s="53" t="str">
        <f t="shared" si="14"/>
        <v/>
      </c>
      <c r="S233" s="53" t="str">
        <f t="shared" si="15"/>
        <v/>
      </c>
      <c r="T233" s="50"/>
    </row>
    <row r="234" spans="1:20" ht="15" customHeight="1" x14ac:dyDescent="0.2">
      <c r="A234" s="51" t="s">
        <v>646</v>
      </c>
      <c r="B234" s="51" t="s">
        <v>636</v>
      </c>
      <c r="C234" s="35">
        <v>506851</v>
      </c>
      <c r="D234" s="50"/>
      <c r="E234" s="52">
        <v>0</v>
      </c>
      <c r="F234" s="52">
        <v>0</v>
      </c>
      <c r="G234" s="52">
        <v>0</v>
      </c>
      <c r="H234" s="52">
        <v>0</v>
      </c>
      <c r="I234" s="52">
        <v>0</v>
      </c>
      <c r="J234" s="52">
        <v>0</v>
      </c>
      <c r="K234" s="52">
        <v>1061833.0799999998</v>
      </c>
      <c r="L234" s="52">
        <v>14951.87</v>
      </c>
      <c r="M234" s="52">
        <v>26597.17</v>
      </c>
      <c r="N234" s="50"/>
      <c r="O234" s="124">
        <f t="shared" si="12"/>
        <v>0</v>
      </c>
      <c r="P234" s="124">
        <f t="shared" si="13"/>
        <v>3.9129540021488127</v>
      </c>
      <c r="Q234" s="50"/>
      <c r="R234" s="53" t="str">
        <f t="shared" si="14"/>
        <v/>
      </c>
      <c r="S234" s="53" t="str">
        <f t="shared" si="15"/>
        <v/>
      </c>
      <c r="T234" s="50"/>
    </row>
    <row r="235" spans="1:20" ht="15" customHeight="1" x14ac:dyDescent="0.2">
      <c r="A235" s="51" t="s">
        <v>1508</v>
      </c>
      <c r="B235" s="51" t="s">
        <v>1504</v>
      </c>
      <c r="C235" s="35">
        <v>518204</v>
      </c>
      <c r="D235" s="50"/>
      <c r="E235" s="52">
        <v>0</v>
      </c>
      <c r="F235" s="52">
        <v>0</v>
      </c>
      <c r="G235" s="52">
        <v>0</v>
      </c>
      <c r="H235" s="52">
        <v>0</v>
      </c>
      <c r="I235" s="52">
        <v>0</v>
      </c>
      <c r="J235" s="52">
        <v>0</v>
      </c>
      <c r="K235" s="52">
        <v>1013668.64</v>
      </c>
      <c r="L235" s="52">
        <v>4581.67</v>
      </c>
      <c r="M235" s="52">
        <v>18433.61</v>
      </c>
      <c r="N235" s="50"/>
      <c r="O235" s="124">
        <f t="shared" si="12"/>
        <v>0</v>
      </c>
      <c r="P235" s="124">
        <f t="shared" si="13"/>
        <v>2.2704934425119436</v>
      </c>
      <c r="Q235" s="50"/>
      <c r="R235" s="53" t="str">
        <f t="shared" si="14"/>
        <v/>
      </c>
      <c r="S235" s="53" t="str">
        <f t="shared" si="15"/>
        <v/>
      </c>
      <c r="T235" s="50"/>
    </row>
    <row r="236" spans="1:20" ht="15" customHeight="1" x14ac:dyDescent="0.2">
      <c r="A236" s="51" t="s">
        <v>1223</v>
      </c>
      <c r="B236" s="51" t="s">
        <v>1214</v>
      </c>
      <c r="C236" s="35">
        <v>514586</v>
      </c>
      <c r="D236" s="50"/>
      <c r="E236" s="52">
        <v>0</v>
      </c>
      <c r="F236" s="52">
        <v>0</v>
      </c>
      <c r="G236" s="52">
        <v>0</v>
      </c>
      <c r="H236" s="52">
        <v>0</v>
      </c>
      <c r="I236" s="52">
        <v>0</v>
      </c>
      <c r="J236" s="52">
        <v>0</v>
      </c>
      <c r="K236" s="52">
        <v>33012.67</v>
      </c>
      <c r="L236" s="52">
        <v>0</v>
      </c>
      <c r="M236" s="52">
        <v>0</v>
      </c>
      <c r="N236" s="50"/>
      <c r="O236" s="124">
        <f t="shared" si="12"/>
        <v>0</v>
      </c>
      <c r="P236" s="124">
        <f t="shared" si="13"/>
        <v>0</v>
      </c>
      <c r="Q236" s="50"/>
      <c r="R236" s="53" t="str">
        <f t="shared" si="14"/>
        <v/>
      </c>
      <c r="S236" s="53" t="str">
        <f t="shared" si="15"/>
        <v/>
      </c>
      <c r="T236" s="50"/>
    </row>
    <row r="237" spans="1:20" ht="15" customHeight="1" x14ac:dyDescent="0.2">
      <c r="A237" s="51" t="s">
        <v>1778</v>
      </c>
      <c r="B237" s="51" t="s">
        <v>1500</v>
      </c>
      <c r="C237" s="35">
        <v>521221</v>
      </c>
      <c r="D237" s="50"/>
      <c r="E237" s="52">
        <v>0</v>
      </c>
      <c r="F237" s="52">
        <v>0</v>
      </c>
      <c r="G237" s="52">
        <v>0</v>
      </c>
      <c r="H237" s="52">
        <v>206259.21</v>
      </c>
      <c r="I237" s="52">
        <v>0</v>
      </c>
      <c r="J237" s="52">
        <v>206259.21</v>
      </c>
      <c r="K237" s="52">
        <v>1159063.1499999999</v>
      </c>
      <c r="L237" s="52">
        <v>7415.73</v>
      </c>
      <c r="M237" s="52">
        <v>30000</v>
      </c>
      <c r="N237" s="50"/>
      <c r="O237" s="124">
        <f t="shared" si="12"/>
        <v>17.795300000000001</v>
      </c>
      <c r="P237" s="124">
        <f t="shared" si="13"/>
        <v>3.2281010745618128</v>
      </c>
      <c r="Q237" s="50"/>
      <c r="R237" s="53" t="str">
        <f t="shared" si="14"/>
        <v/>
      </c>
      <c r="S237" s="53" t="str">
        <f t="shared" si="15"/>
        <v/>
      </c>
      <c r="T237" s="50"/>
    </row>
    <row r="238" spans="1:20" ht="15" customHeight="1" x14ac:dyDescent="0.2">
      <c r="A238" s="51" t="s">
        <v>993</v>
      </c>
      <c r="B238" s="51" t="s">
        <v>987</v>
      </c>
      <c r="C238" s="35">
        <v>511277</v>
      </c>
      <c r="D238" s="50"/>
      <c r="E238" s="52">
        <v>0</v>
      </c>
      <c r="F238" s="52">
        <v>0</v>
      </c>
      <c r="G238" s="52">
        <v>0</v>
      </c>
      <c r="H238" s="52">
        <v>0</v>
      </c>
      <c r="I238" s="52">
        <v>0</v>
      </c>
      <c r="J238" s="52">
        <v>0</v>
      </c>
      <c r="K238" s="52">
        <v>62021.3</v>
      </c>
      <c r="L238" s="52">
        <v>0</v>
      </c>
      <c r="M238" s="52">
        <v>0</v>
      </c>
      <c r="N238" s="50"/>
      <c r="O238" s="124">
        <f t="shared" si="12"/>
        <v>0</v>
      </c>
      <c r="P238" s="124">
        <f t="shared" si="13"/>
        <v>0</v>
      </c>
      <c r="Q238" s="50"/>
      <c r="R238" s="53" t="str">
        <f t="shared" si="14"/>
        <v/>
      </c>
      <c r="S238" s="53" t="str">
        <f t="shared" si="15"/>
        <v/>
      </c>
      <c r="T238" s="50"/>
    </row>
    <row r="239" spans="1:20" ht="15" customHeight="1" x14ac:dyDescent="0.2">
      <c r="A239" s="51" t="s">
        <v>1165</v>
      </c>
      <c r="B239" s="51" t="s">
        <v>30</v>
      </c>
      <c r="C239" s="35">
        <v>513857</v>
      </c>
      <c r="D239" s="50"/>
      <c r="E239" s="52">
        <v>0</v>
      </c>
      <c r="F239" s="52">
        <v>0</v>
      </c>
      <c r="G239" s="52">
        <v>0</v>
      </c>
      <c r="H239" s="52">
        <v>4787.0600000000004</v>
      </c>
      <c r="I239" s="52">
        <v>0</v>
      </c>
      <c r="J239" s="52">
        <v>4787.0600000000004</v>
      </c>
      <c r="K239" s="52">
        <v>42040.99</v>
      </c>
      <c r="L239" s="52">
        <v>350.74</v>
      </c>
      <c r="M239" s="52">
        <v>1020</v>
      </c>
      <c r="N239" s="50"/>
      <c r="O239" s="124">
        <f t="shared" si="12"/>
        <v>11.3866</v>
      </c>
      <c r="P239" s="124">
        <f t="shared" si="13"/>
        <v>3.2604845889690037</v>
      </c>
      <c r="Q239" s="50"/>
      <c r="R239" s="53" t="str">
        <f t="shared" si="14"/>
        <v/>
      </c>
      <c r="S239" s="53" t="str">
        <f t="shared" si="15"/>
        <v/>
      </c>
      <c r="T239" s="50"/>
    </row>
    <row r="240" spans="1:20" ht="15" customHeight="1" x14ac:dyDescent="0.2">
      <c r="A240" s="51" t="s">
        <v>1065</v>
      </c>
      <c r="B240" s="51" t="s">
        <v>1056</v>
      </c>
      <c r="C240" s="35">
        <v>512125</v>
      </c>
      <c r="D240" s="50"/>
      <c r="E240" s="52">
        <v>0</v>
      </c>
      <c r="F240" s="52">
        <v>0</v>
      </c>
      <c r="G240" s="52">
        <v>0</v>
      </c>
      <c r="H240" s="52">
        <v>0</v>
      </c>
      <c r="I240" s="52">
        <v>0</v>
      </c>
      <c r="J240" s="52">
        <v>0</v>
      </c>
      <c r="K240" s="52">
        <v>37954.870000000003</v>
      </c>
      <c r="L240" s="52">
        <v>0</v>
      </c>
      <c r="M240" s="52">
        <v>0</v>
      </c>
      <c r="N240" s="50"/>
      <c r="O240" s="124">
        <f t="shared" si="12"/>
        <v>0</v>
      </c>
      <c r="P240" s="124">
        <f t="shared" si="13"/>
        <v>0</v>
      </c>
      <c r="Q240" s="50"/>
      <c r="R240" s="53" t="str">
        <f t="shared" si="14"/>
        <v/>
      </c>
      <c r="S240" s="53" t="str">
        <f t="shared" si="15"/>
        <v/>
      </c>
      <c r="T240" s="50"/>
    </row>
    <row r="241" spans="1:20" ht="15" customHeight="1" x14ac:dyDescent="0.2">
      <c r="A241" s="51" t="s">
        <v>1873</v>
      </c>
      <c r="B241" s="51" t="s">
        <v>30</v>
      </c>
      <c r="C241" s="35">
        <v>522376</v>
      </c>
      <c r="D241" s="50"/>
      <c r="E241" s="52">
        <v>0</v>
      </c>
      <c r="F241" s="52">
        <v>0</v>
      </c>
      <c r="G241" s="52">
        <v>0</v>
      </c>
      <c r="H241" s="52">
        <v>68750</v>
      </c>
      <c r="I241" s="52">
        <v>0</v>
      </c>
      <c r="J241" s="52">
        <v>68750</v>
      </c>
      <c r="K241" s="52">
        <v>1069721.2200000002</v>
      </c>
      <c r="L241" s="52">
        <v>801.14</v>
      </c>
      <c r="M241" s="52">
        <v>6250</v>
      </c>
      <c r="N241" s="50"/>
      <c r="O241" s="124">
        <f t="shared" si="12"/>
        <v>6.4268999999999998</v>
      </c>
      <c r="P241" s="124">
        <f t="shared" si="13"/>
        <v>0.65915678479295747</v>
      </c>
      <c r="Q241" s="50"/>
      <c r="R241" s="53" t="str">
        <f t="shared" si="14"/>
        <v/>
      </c>
      <c r="S241" s="53" t="str">
        <f t="shared" si="15"/>
        <v/>
      </c>
      <c r="T241" s="50"/>
    </row>
    <row r="242" spans="1:20" ht="15" customHeight="1" x14ac:dyDescent="0.2">
      <c r="A242" s="51" t="s">
        <v>715</v>
      </c>
      <c r="B242" s="51" t="s">
        <v>710</v>
      </c>
      <c r="C242" s="35">
        <v>507849</v>
      </c>
      <c r="D242" s="50"/>
      <c r="E242" s="52">
        <v>0</v>
      </c>
      <c r="F242" s="52">
        <v>0</v>
      </c>
      <c r="G242" s="52">
        <v>0</v>
      </c>
      <c r="H242" s="52">
        <v>432534.14</v>
      </c>
      <c r="I242" s="52">
        <v>0</v>
      </c>
      <c r="J242" s="52">
        <v>432534.14</v>
      </c>
      <c r="K242" s="52">
        <v>1861271.42</v>
      </c>
      <c r="L242" s="52">
        <v>34252.080000000002</v>
      </c>
      <c r="M242" s="52">
        <v>75056.25</v>
      </c>
      <c r="N242" s="50"/>
      <c r="O242" s="124">
        <f t="shared" si="12"/>
        <v>23.238600000000002</v>
      </c>
      <c r="P242" s="124">
        <f t="shared" si="13"/>
        <v>5.8727775447172554</v>
      </c>
      <c r="Q242" s="50"/>
      <c r="R242" s="53" t="str">
        <f t="shared" si="14"/>
        <v/>
      </c>
      <c r="S242" s="53" t="str">
        <f t="shared" si="15"/>
        <v/>
      </c>
      <c r="T242" s="50"/>
    </row>
    <row r="243" spans="1:20" ht="15" customHeight="1" x14ac:dyDescent="0.2">
      <c r="A243" s="51" t="s">
        <v>2219</v>
      </c>
      <c r="B243" s="51" t="s">
        <v>2213</v>
      </c>
      <c r="C243" s="35">
        <v>526428</v>
      </c>
      <c r="D243" s="50"/>
      <c r="E243" s="52">
        <v>0</v>
      </c>
      <c r="F243" s="52">
        <v>0</v>
      </c>
      <c r="G243" s="52">
        <v>0</v>
      </c>
      <c r="H243" s="52">
        <v>25978.98</v>
      </c>
      <c r="I243" s="52">
        <v>0</v>
      </c>
      <c r="J243" s="52">
        <v>25978.98</v>
      </c>
      <c r="K243" s="52">
        <v>91194.880000000005</v>
      </c>
      <c r="L243" s="52">
        <v>1067.68</v>
      </c>
      <c r="M243" s="52">
        <v>20998.02</v>
      </c>
      <c r="N243" s="50"/>
      <c r="O243" s="124">
        <f t="shared" si="12"/>
        <v>28.487300000000001</v>
      </c>
      <c r="P243" s="124">
        <f t="shared" si="13"/>
        <v>24.196204874659628</v>
      </c>
      <c r="Q243" s="50"/>
      <c r="R243" s="53" t="str">
        <f t="shared" si="14"/>
        <v/>
      </c>
      <c r="S243" s="53" t="str">
        <f t="shared" si="15"/>
        <v/>
      </c>
      <c r="T243" s="50"/>
    </row>
    <row r="244" spans="1:20" ht="15" customHeight="1" x14ac:dyDescent="0.2">
      <c r="A244" s="51" t="s">
        <v>647</v>
      </c>
      <c r="B244" s="51" t="s">
        <v>636</v>
      </c>
      <c r="C244" s="35">
        <v>506869</v>
      </c>
      <c r="D244" s="50"/>
      <c r="E244" s="52">
        <v>0</v>
      </c>
      <c r="F244" s="52">
        <v>0</v>
      </c>
      <c r="G244" s="52">
        <v>0</v>
      </c>
      <c r="H244" s="52">
        <v>18560.060000000001</v>
      </c>
      <c r="I244" s="52">
        <v>0</v>
      </c>
      <c r="J244" s="52">
        <v>18560.060000000001</v>
      </c>
      <c r="K244" s="52">
        <v>200073.48</v>
      </c>
      <c r="L244" s="52">
        <v>0</v>
      </c>
      <c r="M244" s="52">
        <v>7308.32</v>
      </c>
      <c r="N244" s="50"/>
      <c r="O244" s="124">
        <f t="shared" si="12"/>
        <v>9.2766000000000002</v>
      </c>
      <c r="P244" s="124">
        <f t="shared" si="13"/>
        <v>3.6528179546834489</v>
      </c>
      <c r="Q244" s="50"/>
      <c r="R244" s="53" t="str">
        <f t="shared" si="14"/>
        <v/>
      </c>
      <c r="S244" s="53" t="str">
        <f t="shared" si="15"/>
        <v/>
      </c>
      <c r="T244" s="50"/>
    </row>
    <row r="245" spans="1:20" ht="15" customHeight="1" x14ac:dyDescent="0.2">
      <c r="A245" s="51" t="s">
        <v>2287</v>
      </c>
      <c r="B245" s="51" t="s">
        <v>26</v>
      </c>
      <c r="C245" s="35">
        <v>527181</v>
      </c>
      <c r="D245" s="50"/>
      <c r="E245" s="52">
        <v>0</v>
      </c>
      <c r="F245" s="52">
        <v>0</v>
      </c>
      <c r="G245" s="52">
        <v>0</v>
      </c>
      <c r="H245" s="52">
        <v>50971.47</v>
      </c>
      <c r="I245" s="52">
        <v>0</v>
      </c>
      <c r="J245" s="52">
        <v>50971.47</v>
      </c>
      <c r="K245" s="52">
        <v>493910.59</v>
      </c>
      <c r="L245" s="52">
        <v>947.4</v>
      </c>
      <c r="M245" s="52">
        <v>1744.68</v>
      </c>
      <c r="N245" s="50"/>
      <c r="O245" s="124">
        <f t="shared" si="12"/>
        <v>10.32</v>
      </c>
      <c r="P245" s="124">
        <f t="shared" si="13"/>
        <v>0.54505411596864117</v>
      </c>
      <c r="Q245" s="50"/>
      <c r="R245" s="53" t="str">
        <f t="shared" si="14"/>
        <v/>
      </c>
      <c r="S245" s="53" t="str">
        <f t="shared" si="15"/>
        <v/>
      </c>
      <c r="T245" s="50"/>
    </row>
    <row r="246" spans="1:20" ht="15" customHeight="1" x14ac:dyDescent="0.2">
      <c r="A246" s="51" t="s">
        <v>447</v>
      </c>
      <c r="B246" s="51" t="s">
        <v>443</v>
      </c>
      <c r="C246" s="35">
        <v>504289</v>
      </c>
      <c r="D246" s="50"/>
      <c r="E246" s="52">
        <v>0</v>
      </c>
      <c r="F246" s="52">
        <v>0</v>
      </c>
      <c r="G246" s="52">
        <v>0</v>
      </c>
      <c r="H246" s="52">
        <v>0</v>
      </c>
      <c r="I246" s="52">
        <v>0</v>
      </c>
      <c r="J246" s="52">
        <v>0</v>
      </c>
      <c r="K246" s="52">
        <v>119100.40000000001</v>
      </c>
      <c r="L246" s="52">
        <v>88.88</v>
      </c>
      <c r="M246" s="52">
        <v>9908</v>
      </c>
      <c r="N246" s="50"/>
      <c r="O246" s="124">
        <f t="shared" si="12"/>
        <v>0</v>
      </c>
      <c r="P246" s="124">
        <f t="shared" si="13"/>
        <v>8.3936577878831624</v>
      </c>
      <c r="Q246" s="50"/>
      <c r="R246" s="53" t="str">
        <f t="shared" si="14"/>
        <v/>
      </c>
      <c r="S246" s="53" t="str">
        <f t="shared" si="15"/>
        <v/>
      </c>
      <c r="T246" s="50"/>
    </row>
    <row r="247" spans="1:20" ht="15" customHeight="1" x14ac:dyDescent="0.2">
      <c r="A247" s="51" t="s">
        <v>447</v>
      </c>
      <c r="B247" s="51" t="s">
        <v>1500</v>
      </c>
      <c r="C247" s="35">
        <v>521248</v>
      </c>
      <c r="D247" s="50"/>
      <c r="E247" s="52">
        <v>0</v>
      </c>
      <c r="F247" s="52">
        <v>0</v>
      </c>
      <c r="G247" s="52">
        <v>0</v>
      </c>
      <c r="H247" s="52">
        <v>0</v>
      </c>
      <c r="I247" s="52">
        <v>0</v>
      </c>
      <c r="J247" s="52">
        <v>0</v>
      </c>
      <c r="K247" s="52">
        <v>349860.52</v>
      </c>
      <c r="L247" s="52">
        <v>0</v>
      </c>
      <c r="M247" s="52">
        <v>0</v>
      </c>
      <c r="N247" s="50"/>
      <c r="O247" s="124">
        <f t="shared" si="12"/>
        <v>0</v>
      </c>
      <c r="P247" s="124">
        <f t="shared" si="13"/>
        <v>0</v>
      </c>
      <c r="Q247" s="50"/>
      <c r="R247" s="53" t="str">
        <f t="shared" si="14"/>
        <v/>
      </c>
      <c r="S247" s="53" t="str">
        <f t="shared" si="15"/>
        <v/>
      </c>
      <c r="T247" s="50"/>
    </row>
    <row r="248" spans="1:20" ht="15" customHeight="1" x14ac:dyDescent="0.2">
      <c r="A248" s="51" t="s">
        <v>920</v>
      </c>
      <c r="B248" s="51" t="s">
        <v>13</v>
      </c>
      <c r="C248" s="35">
        <v>510351</v>
      </c>
      <c r="D248" s="50"/>
      <c r="E248" s="52">
        <v>0</v>
      </c>
      <c r="F248" s="52">
        <v>0</v>
      </c>
      <c r="G248" s="52">
        <v>0</v>
      </c>
      <c r="H248" s="52">
        <v>0</v>
      </c>
      <c r="I248" s="52">
        <v>0</v>
      </c>
      <c r="J248" s="52">
        <v>0</v>
      </c>
      <c r="K248" s="52">
        <v>22369.24</v>
      </c>
      <c r="L248" s="52">
        <v>0</v>
      </c>
      <c r="M248" s="52">
        <v>0</v>
      </c>
      <c r="N248" s="50"/>
      <c r="O248" s="124">
        <f t="shared" si="12"/>
        <v>0</v>
      </c>
      <c r="P248" s="124">
        <f t="shared" si="13"/>
        <v>0</v>
      </c>
      <c r="Q248" s="50"/>
      <c r="R248" s="53" t="str">
        <f t="shared" si="14"/>
        <v/>
      </c>
      <c r="S248" s="53" t="str">
        <f t="shared" si="15"/>
        <v/>
      </c>
      <c r="T248" s="50"/>
    </row>
    <row r="249" spans="1:20" ht="15" customHeight="1" x14ac:dyDescent="0.2">
      <c r="A249" s="51" t="s">
        <v>2772</v>
      </c>
      <c r="B249" s="51" t="s">
        <v>987</v>
      </c>
      <c r="C249" s="35">
        <v>558273</v>
      </c>
      <c r="D249" s="50"/>
      <c r="E249" s="52">
        <v>0</v>
      </c>
      <c r="F249" s="52">
        <v>0</v>
      </c>
      <c r="G249" s="52">
        <v>0</v>
      </c>
      <c r="H249" s="52">
        <v>7793.52</v>
      </c>
      <c r="I249" s="52">
        <v>0</v>
      </c>
      <c r="J249" s="52">
        <v>7793.52</v>
      </c>
      <c r="K249" s="52">
        <v>164788.19</v>
      </c>
      <c r="L249" s="52">
        <v>0</v>
      </c>
      <c r="M249" s="52">
        <v>732</v>
      </c>
      <c r="N249" s="50"/>
      <c r="O249" s="124">
        <f t="shared" si="12"/>
        <v>4.7294</v>
      </c>
      <c r="P249" s="124">
        <f t="shared" si="13"/>
        <v>0.44420659029023857</v>
      </c>
      <c r="Q249" s="50"/>
      <c r="R249" s="53" t="str">
        <f t="shared" si="14"/>
        <v/>
      </c>
      <c r="S249" s="53" t="str">
        <f t="shared" si="15"/>
        <v/>
      </c>
      <c r="T249" s="50"/>
    </row>
    <row r="250" spans="1:20" ht="15" customHeight="1" x14ac:dyDescent="0.2">
      <c r="A250" s="51" t="s">
        <v>1779</v>
      </c>
      <c r="B250" s="51" t="s">
        <v>1500</v>
      </c>
      <c r="C250" s="35">
        <v>521256</v>
      </c>
      <c r="D250" s="50"/>
      <c r="E250" s="52">
        <v>0</v>
      </c>
      <c r="F250" s="52">
        <v>0</v>
      </c>
      <c r="G250" s="52">
        <v>0</v>
      </c>
      <c r="H250" s="52">
        <v>0</v>
      </c>
      <c r="I250" s="52">
        <v>0</v>
      </c>
      <c r="J250" s="52">
        <v>0</v>
      </c>
      <c r="K250" s="52">
        <v>22717.93</v>
      </c>
      <c r="L250" s="52">
        <v>0</v>
      </c>
      <c r="M250" s="52">
        <v>0</v>
      </c>
      <c r="N250" s="50"/>
      <c r="O250" s="124">
        <f t="shared" si="12"/>
        <v>0</v>
      </c>
      <c r="P250" s="124">
        <f t="shared" si="13"/>
        <v>0</v>
      </c>
      <c r="Q250" s="50"/>
      <c r="R250" s="53" t="str">
        <f t="shared" si="14"/>
        <v/>
      </c>
      <c r="S250" s="53" t="str">
        <f t="shared" si="15"/>
        <v/>
      </c>
      <c r="T250" s="50"/>
    </row>
    <row r="251" spans="1:20" ht="15" customHeight="1" x14ac:dyDescent="0.2">
      <c r="A251" s="51" t="s">
        <v>1874</v>
      </c>
      <c r="B251" s="51" t="s">
        <v>1866</v>
      </c>
      <c r="C251" s="35">
        <v>522384</v>
      </c>
      <c r="D251" s="50"/>
      <c r="E251" s="52">
        <v>0</v>
      </c>
      <c r="F251" s="52">
        <v>0</v>
      </c>
      <c r="G251" s="52">
        <v>0</v>
      </c>
      <c r="H251" s="52">
        <v>51870.66</v>
      </c>
      <c r="I251" s="52">
        <v>0</v>
      </c>
      <c r="J251" s="52">
        <v>51870.66</v>
      </c>
      <c r="K251" s="52">
        <v>121162.55</v>
      </c>
      <c r="L251" s="52">
        <v>6652.11</v>
      </c>
      <c r="M251" s="52">
        <v>152180.32999999999</v>
      </c>
      <c r="N251" s="50"/>
      <c r="O251" s="124">
        <f t="shared" si="12"/>
        <v>42.8108</v>
      </c>
      <c r="P251" s="124">
        <f t="shared" si="13"/>
        <v>131.09037404709619</v>
      </c>
      <c r="Q251" s="50"/>
      <c r="R251" s="53" t="str">
        <f t="shared" si="14"/>
        <v/>
      </c>
      <c r="S251" s="53" t="str">
        <f t="shared" si="15"/>
        <v/>
      </c>
      <c r="T251" s="50"/>
    </row>
    <row r="252" spans="1:20" ht="15" customHeight="1" x14ac:dyDescent="0.2">
      <c r="A252" s="51" t="s">
        <v>1333</v>
      </c>
      <c r="B252" s="51" t="s">
        <v>28</v>
      </c>
      <c r="C252" s="35">
        <v>515892</v>
      </c>
      <c r="D252" s="50"/>
      <c r="E252" s="52">
        <v>0</v>
      </c>
      <c r="F252" s="52">
        <v>0</v>
      </c>
      <c r="G252" s="52">
        <v>0</v>
      </c>
      <c r="H252" s="52">
        <v>61218.57</v>
      </c>
      <c r="I252" s="52">
        <v>0</v>
      </c>
      <c r="J252" s="52">
        <v>61218.57</v>
      </c>
      <c r="K252" s="52">
        <v>983576.45</v>
      </c>
      <c r="L252" s="52">
        <v>2543.56</v>
      </c>
      <c r="M252" s="52">
        <v>10296</v>
      </c>
      <c r="N252" s="50"/>
      <c r="O252" s="124">
        <f t="shared" si="12"/>
        <v>6.2241</v>
      </c>
      <c r="P252" s="124">
        <f t="shared" si="13"/>
        <v>1.3053952237266357</v>
      </c>
      <c r="Q252" s="50"/>
      <c r="R252" s="53" t="str">
        <f t="shared" si="14"/>
        <v/>
      </c>
      <c r="S252" s="53" t="str">
        <f t="shared" si="15"/>
        <v/>
      </c>
      <c r="T252" s="50"/>
    </row>
    <row r="253" spans="1:20" ht="15" customHeight="1" x14ac:dyDescent="0.2">
      <c r="A253" s="51" t="s">
        <v>1963</v>
      </c>
      <c r="B253" s="51" t="s">
        <v>1961</v>
      </c>
      <c r="C253" s="35">
        <v>523411</v>
      </c>
      <c r="D253" s="50"/>
      <c r="E253" s="52">
        <v>0</v>
      </c>
      <c r="F253" s="52">
        <v>0</v>
      </c>
      <c r="G253" s="52">
        <v>0</v>
      </c>
      <c r="H253" s="52">
        <v>0</v>
      </c>
      <c r="I253" s="52">
        <v>0</v>
      </c>
      <c r="J253" s="52">
        <v>0</v>
      </c>
      <c r="K253" s="52">
        <v>62974.09</v>
      </c>
      <c r="L253" s="52">
        <v>0</v>
      </c>
      <c r="M253" s="52">
        <v>0</v>
      </c>
      <c r="N253" s="50"/>
      <c r="O253" s="124">
        <f t="shared" si="12"/>
        <v>0</v>
      </c>
      <c r="P253" s="124">
        <f t="shared" si="13"/>
        <v>0</v>
      </c>
      <c r="Q253" s="50"/>
      <c r="R253" s="53" t="str">
        <f t="shared" si="14"/>
        <v/>
      </c>
      <c r="S253" s="53" t="str">
        <f t="shared" si="15"/>
        <v/>
      </c>
      <c r="T253" s="50"/>
    </row>
    <row r="254" spans="1:20" ht="15" customHeight="1" x14ac:dyDescent="0.2">
      <c r="A254" s="51" t="s">
        <v>1780</v>
      </c>
      <c r="B254" s="51" t="s">
        <v>1500</v>
      </c>
      <c r="C254" s="35">
        <v>521264</v>
      </c>
      <c r="D254" s="50"/>
      <c r="E254" s="52">
        <v>0</v>
      </c>
      <c r="F254" s="52">
        <v>0</v>
      </c>
      <c r="G254" s="52">
        <v>0</v>
      </c>
      <c r="H254" s="52">
        <v>401310.27</v>
      </c>
      <c r="I254" s="52">
        <v>0</v>
      </c>
      <c r="J254" s="52">
        <v>401310.27</v>
      </c>
      <c r="K254" s="52">
        <v>902401.32</v>
      </c>
      <c r="L254" s="52">
        <v>8198.7199999999993</v>
      </c>
      <c r="M254" s="52">
        <v>24074.080000000002</v>
      </c>
      <c r="N254" s="50"/>
      <c r="O254" s="124">
        <f t="shared" si="12"/>
        <v>44.471400000000003</v>
      </c>
      <c r="P254" s="124">
        <f t="shared" si="13"/>
        <v>3.5763245559082302</v>
      </c>
      <c r="Q254" s="50"/>
      <c r="R254" s="53" t="str">
        <f t="shared" si="14"/>
        <v/>
      </c>
      <c r="S254" s="53" t="str">
        <f t="shared" si="15"/>
        <v/>
      </c>
      <c r="T254" s="50"/>
    </row>
    <row r="255" spans="1:20" ht="15" customHeight="1" x14ac:dyDescent="0.2">
      <c r="A255" s="51" t="s">
        <v>994</v>
      </c>
      <c r="B255" s="51" t="s">
        <v>987</v>
      </c>
      <c r="C255" s="35">
        <v>511293</v>
      </c>
      <c r="D255" s="50"/>
      <c r="E255" s="52">
        <v>0</v>
      </c>
      <c r="F255" s="52">
        <v>0</v>
      </c>
      <c r="G255" s="52">
        <v>0</v>
      </c>
      <c r="H255" s="52">
        <v>14125.22</v>
      </c>
      <c r="I255" s="52">
        <v>0</v>
      </c>
      <c r="J255" s="52">
        <v>14125.22</v>
      </c>
      <c r="K255" s="52">
        <v>244837.38</v>
      </c>
      <c r="L255" s="52">
        <v>436.02</v>
      </c>
      <c r="M255" s="52">
        <v>3630.51</v>
      </c>
      <c r="N255" s="50"/>
      <c r="O255" s="124">
        <f t="shared" si="12"/>
        <v>5.7691999999999997</v>
      </c>
      <c r="P255" s="124">
        <f t="shared" si="13"/>
        <v>1.6609106011508536</v>
      </c>
      <c r="Q255" s="50"/>
      <c r="R255" s="53" t="str">
        <f t="shared" si="14"/>
        <v/>
      </c>
      <c r="S255" s="53" t="str">
        <f t="shared" si="15"/>
        <v/>
      </c>
      <c r="T255" s="50"/>
    </row>
    <row r="256" spans="1:20" ht="15" customHeight="1" x14ac:dyDescent="0.2">
      <c r="A256" s="51" t="s">
        <v>2288</v>
      </c>
      <c r="B256" s="51" t="s">
        <v>26</v>
      </c>
      <c r="C256" s="35">
        <v>527190</v>
      </c>
      <c r="D256" s="50"/>
      <c r="E256" s="52">
        <v>0</v>
      </c>
      <c r="F256" s="52">
        <v>0</v>
      </c>
      <c r="G256" s="52">
        <v>0</v>
      </c>
      <c r="H256" s="52">
        <v>0</v>
      </c>
      <c r="I256" s="52">
        <v>0</v>
      </c>
      <c r="J256" s="52">
        <v>0</v>
      </c>
      <c r="K256" s="52">
        <v>7175.05</v>
      </c>
      <c r="L256" s="52">
        <v>0</v>
      </c>
      <c r="M256" s="52">
        <v>0</v>
      </c>
      <c r="N256" s="50"/>
      <c r="O256" s="124">
        <f t="shared" si="12"/>
        <v>0</v>
      </c>
      <c r="P256" s="124">
        <f t="shared" si="13"/>
        <v>0</v>
      </c>
      <c r="Q256" s="50"/>
      <c r="R256" s="53" t="str">
        <f t="shared" si="14"/>
        <v/>
      </c>
      <c r="S256" s="53" t="str">
        <f t="shared" si="15"/>
        <v/>
      </c>
      <c r="T256" s="50"/>
    </row>
    <row r="257" spans="1:20" ht="15" customHeight="1" x14ac:dyDescent="0.2">
      <c r="A257" s="51" t="s">
        <v>2288</v>
      </c>
      <c r="B257" s="51" t="s">
        <v>760</v>
      </c>
      <c r="C257" s="35">
        <v>557251</v>
      </c>
      <c r="D257" s="50"/>
      <c r="E257" s="52">
        <v>0</v>
      </c>
      <c r="F257" s="52">
        <v>0</v>
      </c>
      <c r="G257" s="52">
        <v>0</v>
      </c>
      <c r="H257" s="52">
        <v>43600</v>
      </c>
      <c r="I257" s="52">
        <v>0</v>
      </c>
      <c r="J257" s="52">
        <v>43600</v>
      </c>
      <c r="K257" s="52">
        <v>87859.08</v>
      </c>
      <c r="L257" s="52">
        <v>3915.96</v>
      </c>
      <c r="M257" s="52">
        <v>218000</v>
      </c>
      <c r="N257" s="50"/>
      <c r="O257" s="124">
        <f t="shared" si="12"/>
        <v>49.624899999999997</v>
      </c>
      <c r="P257" s="124">
        <f t="shared" si="13"/>
        <v>252.58170242620341</v>
      </c>
      <c r="Q257" s="50"/>
      <c r="R257" s="53" t="str">
        <f t="shared" si="14"/>
        <v/>
      </c>
      <c r="S257" s="53" t="str">
        <f t="shared" si="15"/>
        <v/>
      </c>
      <c r="T257" s="50"/>
    </row>
    <row r="258" spans="1:20" ht="15" customHeight="1" x14ac:dyDescent="0.2">
      <c r="A258" s="51" t="s">
        <v>2220</v>
      </c>
      <c r="B258" s="51" t="s">
        <v>2211</v>
      </c>
      <c r="C258" s="35">
        <v>526436</v>
      </c>
      <c r="D258" s="50"/>
      <c r="E258" s="52">
        <v>0</v>
      </c>
      <c r="F258" s="52">
        <v>0</v>
      </c>
      <c r="G258" s="52">
        <v>0</v>
      </c>
      <c r="H258" s="52">
        <v>0</v>
      </c>
      <c r="I258" s="52">
        <v>0</v>
      </c>
      <c r="J258" s="52">
        <v>0</v>
      </c>
      <c r="K258" s="52">
        <v>1971414.0499999998</v>
      </c>
      <c r="L258" s="52">
        <v>0</v>
      </c>
      <c r="M258" s="52">
        <v>5099.76</v>
      </c>
      <c r="N258" s="50"/>
      <c r="O258" s="124">
        <f t="shared" si="12"/>
        <v>0</v>
      </c>
      <c r="P258" s="124">
        <f t="shared" si="13"/>
        <v>0.25868538372240985</v>
      </c>
      <c r="Q258" s="50"/>
      <c r="R258" s="53" t="str">
        <f t="shared" si="14"/>
        <v/>
      </c>
      <c r="S258" s="53" t="str">
        <f t="shared" si="15"/>
        <v/>
      </c>
      <c r="T258" s="50"/>
    </row>
    <row r="259" spans="1:20" ht="15" customHeight="1" x14ac:dyDescent="0.2">
      <c r="A259" s="51" t="s">
        <v>2616</v>
      </c>
      <c r="B259" s="51" t="s">
        <v>2434</v>
      </c>
      <c r="C259" s="35">
        <v>544094</v>
      </c>
      <c r="D259" s="50"/>
      <c r="E259" s="52">
        <v>0</v>
      </c>
      <c r="F259" s="52">
        <v>0</v>
      </c>
      <c r="G259" s="52">
        <v>0</v>
      </c>
      <c r="H259" s="52">
        <v>0</v>
      </c>
      <c r="I259" s="52">
        <v>0</v>
      </c>
      <c r="J259" s="52">
        <v>0</v>
      </c>
      <c r="K259" s="52">
        <v>1230182.7</v>
      </c>
      <c r="L259" s="52">
        <v>0</v>
      </c>
      <c r="M259" s="52">
        <v>15460.68</v>
      </c>
      <c r="N259" s="50"/>
      <c r="O259" s="124">
        <f t="shared" ref="O259:O322" si="16">IFERROR(ROUND(J259/K259*100,4),$U$1)</f>
        <v>0</v>
      </c>
      <c r="P259" s="124">
        <f t="shared" ref="P259:P322" si="17">IFERROR((L259+M259)/K259*100,$U$1)</f>
        <v>1.2567791759711791</v>
      </c>
      <c r="Q259" s="50"/>
      <c r="R259" s="53" t="str">
        <f t="shared" ref="R259:R322" si="18">IF(AND(ISNUMBER(O259),O259&gt;60),(O259-60)*0.05,"")</f>
        <v/>
      </c>
      <c r="S259" s="53" t="str">
        <f t="shared" ref="S259:S322" si="19">IF(AND(ISNUMBER(O259),O259&gt;60),(J259-(K259*0.6))*0.05,"")</f>
        <v/>
      </c>
      <c r="T259" s="50"/>
    </row>
    <row r="260" spans="1:20" ht="15" customHeight="1" x14ac:dyDescent="0.2">
      <c r="A260" s="51" t="s">
        <v>1169</v>
      </c>
      <c r="B260" s="51" t="s">
        <v>1167</v>
      </c>
      <c r="C260" s="35">
        <v>513911</v>
      </c>
      <c r="D260" s="50"/>
      <c r="E260" s="52">
        <v>0</v>
      </c>
      <c r="F260" s="52">
        <v>0</v>
      </c>
      <c r="G260" s="52">
        <v>0</v>
      </c>
      <c r="H260" s="52">
        <v>0</v>
      </c>
      <c r="I260" s="52">
        <v>0</v>
      </c>
      <c r="J260" s="52">
        <v>0</v>
      </c>
      <c r="K260" s="52">
        <v>998043.64</v>
      </c>
      <c r="L260" s="52">
        <v>22913.91</v>
      </c>
      <c r="M260" s="52">
        <v>34330.410000000003</v>
      </c>
      <c r="N260" s="50"/>
      <c r="O260" s="124">
        <f t="shared" si="16"/>
        <v>0</v>
      </c>
      <c r="P260" s="124">
        <f t="shared" si="17"/>
        <v>5.7356530021072025</v>
      </c>
      <c r="Q260" s="50"/>
      <c r="R260" s="53" t="str">
        <f t="shared" si="18"/>
        <v/>
      </c>
      <c r="S260" s="53" t="str">
        <f t="shared" si="19"/>
        <v/>
      </c>
      <c r="T260" s="50"/>
    </row>
    <row r="261" spans="1:20" ht="15" customHeight="1" x14ac:dyDescent="0.2">
      <c r="A261" s="51" t="s">
        <v>1066</v>
      </c>
      <c r="B261" s="51" t="s">
        <v>1055</v>
      </c>
      <c r="C261" s="35">
        <v>512133</v>
      </c>
      <c r="D261" s="50"/>
      <c r="E261" s="52">
        <v>0</v>
      </c>
      <c r="F261" s="52">
        <v>0</v>
      </c>
      <c r="G261" s="52">
        <v>0</v>
      </c>
      <c r="H261" s="52">
        <v>0</v>
      </c>
      <c r="I261" s="52">
        <v>0</v>
      </c>
      <c r="J261" s="52">
        <v>0</v>
      </c>
      <c r="K261" s="52">
        <v>451235.4</v>
      </c>
      <c r="L261" s="52">
        <v>1820.8</v>
      </c>
      <c r="M261" s="52">
        <v>399276.54</v>
      </c>
      <c r="N261" s="50"/>
      <c r="O261" s="124">
        <f t="shared" si="16"/>
        <v>0</v>
      </c>
      <c r="P261" s="124">
        <f t="shared" si="17"/>
        <v>88.888713075259602</v>
      </c>
      <c r="Q261" s="50"/>
      <c r="R261" s="53" t="str">
        <f t="shared" si="18"/>
        <v/>
      </c>
      <c r="S261" s="53" t="str">
        <f t="shared" si="19"/>
        <v/>
      </c>
      <c r="T261" s="50"/>
    </row>
    <row r="262" spans="1:20" ht="15" customHeight="1" x14ac:dyDescent="0.2">
      <c r="A262" s="51" t="s">
        <v>2384</v>
      </c>
      <c r="B262" s="51" t="s">
        <v>22</v>
      </c>
      <c r="C262" s="35">
        <v>528226</v>
      </c>
      <c r="D262" s="50"/>
      <c r="E262" s="52">
        <v>0</v>
      </c>
      <c r="F262" s="52">
        <v>0</v>
      </c>
      <c r="G262" s="52">
        <v>0</v>
      </c>
      <c r="H262" s="52">
        <v>0</v>
      </c>
      <c r="I262" s="52">
        <v>0</v>
      </c>
      <c r="J262" s="52">
        <v>0</v>
      </c>
      <c r="K262" s="52">
        <v>45679.1</v>
      </c>
      <c r="L262" s="52">
        <v>0</v>
      </c>
      <c r="M262" s="52">
        <v>0</v>
      </c>
      <c r="N262" s="50"/>
      <c r="O262" s="124">
        <f t="shared" si="16"/>
        <v>0</v>
      </c>
      <c r="P262" s="124">
        <f t="shared" si="17"/>
        <v>0</v>
      </c>
      <c r="Q262" s="50"/>
      <c r="R262" s="53" t="str">
        <f t="shared" si="18"/>
        <v/>
      </c>
      <c r="S262" s="53" t="str">
        <f t="shared" si="19"/>
        <v/>
      </c>
      <c r="T262" s="50"/>
    </row>
    <row r="263" spans="1:20" ht="15" customHeight="1" x14ac:dyDescent="0.2">
      <c r="A263" s="51" t="s">
        <v>1454</v>
      </c>
      <c r="B263" s="51" t="s">
        <v>1454</v>
      </c>
      <c r="C263" s="35">
        <v>517461</v>
      </c>
      <c r="D263" s="50"/>
      <c r="E263" s="52">
        <v>0</v>
      </c>
      <c r="F263" s="52">
        <v>0</v>
      </c>
      <c r="G263" s="52">
        <v>0</v>
      </c>
      <c r="H263" s="52">
        <v>369960.48</v>
      </c>
      <c r="I263" s="52">
        <v>0</v>
      </c>
      <c r="J263" s="52">
        <v>369960.48</v>
      </c>
      <c r="K263" s="52">
        <v>6781212.3699999992</v>
      </c>
      <c r="L263" s="52">
        <v>8314.77</v>
      </c>
      <c r="M263" s="52">
        <v>67420.58</v>
      </c>
      <c r="N263" s="50"/>
      <c r="O263" s="124">
        <f t="shared" si="16"/>
        <v>5.4557000000000002</v>
      </c>
      <c r="P263" s="124">
        <f t="shared" si="17"/>
        <v>1.1168408518667292</v>
      </c>
      <c r="Q263" s="50"/>
      <c r="R263" s="53" t="str">
        <f t="shared" si="18"/>
        <v/>
      </c>
      <c r="S263" s="53" t="str">
        <f t="shared" si="19"/>
        <v/>
      </c>
      <c r="T263" s="50"/>
    </row>
    <row r="264" spans="1:20" ht="15" customHeight="1" x14ac:dyDescent="0.2">
      <c r="A264" s="51" t="s">
        <v>12</v>
      </c>
      <c r="B264" s="51" t="s">
        <v>19</v>
      </c>
      <c r="C264" s="35">
        <v>516708</v>
      </c>
      <c r="D264" s="50"/>
      <c r="E264" s="52">
        <v>0</v>
      </c>
      <c r="F264" s="52">
        <v>0</v>
      </c>
      <c r="G264" s="52">
        <v>0</v>
      </c>
      <c r="H264" s="52">
        <v>1110457.8600000001</v>
      </c>
      <c r="I264" s="52">
        <v>0</v>
      </c>
      <c r="J264" s="52">
        <v>1110457.8600000001</v>
      </c>
      <c r="K264" s="52">
        <v>556166.75</v>
      </c>
      <c r="L264" s="52">
        <v>12263.91</v>
      </c>
      <c r="M264" s="52">
        <v>32378.37</v>
      </c>
      <c r="N264" s="50"/>
      <c r="O264" s="124">
        <f t="shared" si="16"/>
        <v>199.6628</v>
      </c>
      <c r="P264" s="124">
        <f t="shared" si="17"/>
        <v>8.0267797382709407</v>
      </c>
      <c r="Q264" s="50"/>
      <c r="R264" s="53">
        <f t="shared" si="18"/>
        <v>6.9831400000000006</v>
      </c>
      <c r="S264" s="53">
        <f t="shared" si="19"/>
        <v>38837.890500000001</v>
      </c>
      <c r="T264" s="50"/>
    </row>
    <row r="265" spans="1:20" ht="15" customHeight="1" x14ac:dyDescent="0.2">
      <c r="A265" s="51" t="s">
        <v>2030</v>
      </c>
      <c r="B265" s="51" t="s">
        <v>1537</v>
      </c>
      <c r="C265" s="35">
        <v>524263</v>
      </c>
      <c r="D265" s="50"/>
      <c r="E265" s="52">
        <v>0</v>
      </c>
      <c r="F265" s="52">
        <v>0</v>
      </c>
      <c r="G265" s="52">
        <v>0</v>
      </c>
      <c r="H265" s="52">
        <v>42635.46</v>
      </c>
      <c r="I265" s="52">
        <v>0</v>
      </c>
      <c r="J265" s="52">
        <v>42635.46</v>
      </c>
      <c r="K265" s="52">
        <v>364279.81</v>
      </c>
      <c r="L265" s="52">
        <v>646.49</v>
      </c>
      <c r="M265" s="52">
        <v>2679</v>
      </c>
      <c r="N265" s="50"/>
      <c r="O265" s="124">
        <f t="shared" si="16"/>
        <v>11.704000000000001</v>
      </c>
      <c r="P265" s="124">
        <f t="shared" si="17"/>
        <v>0.91289440389243637</v>
      </c>
      <c r="Q265" s="50"/>
      <c r="R265" s="53" t="str">
        <f t="shared" si="18"/>
        <v/>
      </c>
      <c r="S265" s="53" t="str">
        <f t="shared" si="19"/>
        <v/>
      </c>
      <c r="T265" s="50"/>
    </row>
    <row r="266" spans="1:20" ht="15" customHeight="1" x14ac:dyDescent="0.2">
      <c r="A266" s="51" t="s">
        <v>576</v>
      </c>
      <c r="B266" s="51" t="s">
        <v>571</v>
      </c>
      <c r="C266" s="35">
        <v>505897</v>
      </c>
      <c r="D266" s="50"/>
      <c r="E266" s="52">
        <v>0</v>
      </c>
      <c r="F266" s="52">
        <v>0</v>
      </c>
      <c r="G266" s="52">
        <v>0</v>
      </c>
      <c r="H266" s="52">
        <v>323877.28000000003</v>
      </c>
      <c r="I266" s="52">
        <v>0</v>
      </c>
      <c r="J266" s="52">
        <v>323877.28000000003</v>
      </c>
      <c r="K266" s="52">
        <v>1016866.69</v>
      </c>
      <c r="L266" s="52">
        <v>6704.64</v>
      </c>
      <c r="M266" s="52">
        <v>36585</v>
      </c>
      <c r="N266" s="50"/>
      <c r="O266" s="124">
        <f t="shared" si="16"/>
        <v>31.8505</v>
      </c>
      <c r="P266" s="124">
        <f t="shared" si="17"/>
        <v>4.2571598052838171</v>
      </c>
      <c r="Q266" s="50"/>
      <c r="R266" s="53" t="str">
        <f t="shared" si="18"/>
        <v/>
      </c>
      <c r="S266" s="53" t="str">
        <f t="shared" si="19"/>
        <v/>
      </c>
      <c r="T266" s="50"/>
    </row>
    <row r="267" spans="1:20" ht="15" customHeight="1" x14ac:dyDescent="0.2">
      <c r="A267" s="51" t="s">
        <v>2816</v>
      </c>
      <c r="B267" s="51" t="s">
        <v>858</v>
      </c>
      <c r="C267" s="35">
        <v>580813</v>
      </c>
      <c r="D267" s="50"/>
      <c r="E267" s="52">
        <v>0</v>
      </c>
      <c r="F267" s="52">
        <v>0</v>
      </c>
      <c r="G267" s="52">
        <v>0</v>
      </c>
      <c r="H267" s="52">
        <v>17000</v>
      </c>
      <c r="I267" s="52">
        <v>0</v>
      </c>
      <c r="J267" s="52">
        <v>17000</v>
      </c>
      <c r="K267" s="52">
        <v>144655.12</v>
      </c>
      <c r="L267" s="52">
        <v>0</v>
      </c>
      <c r="M267" s="52">
        <v>0</v>
      </c>
      <c r="N267" s="50"/>
      <c r="O267" s="124">
        <f t="shared" si="16"/>
        <v>11.7521</v>
      </c>
      <c r="P267" s="124">
        <f t="shared" si="17"/>
        <v>0</v>
      </c>
      <c r="Q267" s="50"/>
      <c r="R267" s="53" t="str">
        <f t="shared" si="18"/>
        <v/>
      </c>
      <c r="S267" s="53" t="str">
        <f t="shared" si="19"/>
        <v/>
      </c>
      <c r="T267" s="50"/>
    </row>
    <row r="268" spans="1:20" ht="15" customHeight="1" x14ac:dyDescent="0.2">
      <c r="A268" s="51" t="s">
        <v>1510</v>
      </c>
      <c r="B268" s="51" t="s">
        <v>1509</v>
      </c>
      <c r="C268" s="35">
        <v>518212</v>
      </c>
      <c r="D268" s="50"/>
      <c r="E268" s="52">
        <v>0</v>
      </c>
      <c r="F268" s="52">
        <v>0</v>
      </c>
      <c r="G268" s="52">
        <v>0</v>
      </c>
      <c r="H268" s="52">
        <v>9096.3799999999992</v>
      </c>
      <c r="I268" s="52">
        <v>0</v>
      </c>
      <c r="J268" s="52">
        <v>9096.3799999999992</v>
      </c>
      <c r="K268" s="52">
        <v>750601.77999999991</v>
      </c>
      <c r="L268" s="52">
        <v>11357.39</v>
      </c>
      <c r="M268" s="52">
        <v>35962.07</v>
      </c>
      <c r="N268" s="50"/>
      <c r="O268" s="124">
        <f t="shared" si="16"/>
        <v>1.2119</v>
      </c>
      <c r="P268" s="124">
        <f t="shared" si="17"/>
        <v>6.3042030089510313</v>
      </c>
      <c r="Q268" s="50"/>
      <c r="R268" s="53" t="str">
        <f t="shared" si="18"/>
        <v/>
      </c>
      <c r="S268" s="53" t="str">
        <f t="shared" si="19"/>
        <v/>
      </c>
      <c r="T268" s="50"/>
    </row>
    <row r="269" spans="1:20" ht="15" customHeight="1" x14ac:dyDescent="0.2">
      <c r="A269" s="51" t="s">
        <v>1511</v>
      </c>
      <c r="B269" s="51" t="s">
        <v>1504</v>
      </c>
      <c r="C269" s="35">
        <v>518221</v>
      </c>
      <c r="D269" s="50"/>
      <c r="E269" s="52">
        <v>0</v>
      </c>
      <c r="F269" s="52">
        <v>0</v>
      </c>
      <c r="G269" s="52">
        <v>0</v>
      </c>
      <c r="H269" s="52">
        <v>0</v>
      </c>
      <c r="I269" s="52">
        <v>0</v>
      </c>
      <c r="J269" s="52">
        <v>0</v>
      </c>
      <c r="K269" s="52">
        <v>28352.05</v>
      </c>
      <c r="L269" s="52">
        <v>0</v>
      </c>
      <c r="M269" s="52">
        <v>0</v>
      </c>
      <c r="N269" s="50"/>
      <c r="O269" s="124">
        <f t="shared" si="16"/>
        <v>0</v>
      </c>
      <c r="P269" s="124">
        <f t="shared" si="17"/>
        <v>0</v>
      </c>
      <c r="Q269" s="50"/>
      <c r="R269" s="53" t="str">
        <f t="shared" si="18"/>
        <v/>
      </c>
      <c r="S269" s="53" t="str">
        <f t="shared" si="19"/>
        <v/>
      </c>
      <c r="T269" s="50"/>
    </row>
    <row r="270" spans="1:20" ht="15" customHeight="1" x14ac:dyDescent="0.2">
      <c r="A270" s="51" t="s">
        <v>2289</v>
      </c>
      <c r="B270" s="51" t="s">
        <v>26</v>
      </c>
      <c r="C270" s="35">
        <v>527203</v>
      </c>
      <c r="D270" s="50"/>
      <c r="E270" s="52">
        <v>0</v>
      </c>
      <c r="F270" s="52">
        <v>0</v>
      </c>
      <c r="G270" s="52">
        <v>0</v>
      </c>
      <c r="H270" s="52">
        <v>43085.31</v>
      </c>
      <c r="I270" s="52">
        <v>0</v>
      </c>
      <c r="J270" s="52">
        <v>43085.31</v>
      </c>
      <c r="K270" s="52">
        <v>136531.85</v>
      </c>
      <c r="L270" s="52">
        <v>968.04</v>
      </c>
      <c r="M270" s="52">
        <v>5016.5</v>
      </c>
      <c r="N270" s="50"/>
      <c r="O270" s="124">
        <f t="shared" si="16"/>
        <v>31.556999999999999</v>
      </c>
      <c r="P270" s="124">
        <f t="shared" si="17"/>
        <v>4.3832556286317077</v>
      </c>
      <c r="Q270" s="50"/>
      <c r="R270" s="53" t="str">
        <f t="shared" si="18"/>
        <v/>
      </c>
      <c r="S270" s="53" t="str">
        <f t="shared" si="19"/>
        <v/>
      </c>
      <c r="T270" s="50"/>
    </row>
    <row r="271" spans="1:20" ht="15" customHeight="1" x14ac:dyDescent="0.2">
      <c r="A271" s="51" t="s">
        <v>2633</v>
      </c>
      <c r="B271" s="51" t="s">
        <v>85</v>
      </c>
      <c r="C271" s="35">
        <v>545589</v>
      </c>
      <c r="D271" s="50"/>
      <c r="E271" s="52">
        <v>0</v>
      </c>
      <c r="F271" s="52">
        <v>0</v>
      </c>
      <c r="G271" s="52">
        <v>0</v>
      </c>
      <c r="H271" s="52">
        <v>216010.02</v>
      </c>
      <c r="I271" s="52">
        <v>216010.02</v>
      </c>
      <c r="J271" s="52">
        <v>0</v>
      </c>
      <c r="K271" s="52">
        <v>1584311.4000000001</v>
      </c>
      <c r="L271" s="52">
        <v>17318.32</v>
      </c>
      <c r="M271" s="52">
        <v>182709.26</v>
      </c>
      <c r="N271" s="50"/>
      <c r="O271" s="124">
        <f t="shared" si="16"/>
        <v>0</v>
      </c>
      <c r="P271" s="124">
        <f t="shared" si="17"/>
        <v>12.625521725085106</v>
      </c>
      <c r="Q271" s="50"/>
      <c r="R271" s="53" t="str">
        <f t="shared" si="18"/>
        <v/>
      </c>
      <c r="S271" s="53" t="str">
        <f t="shared" si="19"/>
        <v/>
      </c>
      <c r="T271" s="50"/>
    </row>
    <row r="272" spans="1:20" ht="15" customHeight="1" x14ac:dyDescent="0.2">
      <c r="A272" s="51" t="s">
        <v>2617</v>
      </c>
      <c r="B272" s="51" t="s">
        <v>2434</v>
      </c>
      <c r="C272" s="35">
        <v>544108</v>
      </c>
      <c r="D272" s="50"/>
      <c r="E272" s="52">
        <v>0</v>
      </c>
      <c r="F272" s="52">
        <v>0</v>
      </c>
      <c r="G272" s="52">
        <v>0</v>
      </c>
      <c r="H272" s="52">
        <v>3755.61</v>
      </c>
      <c r="I272" s="52">
        <v>0</v>
      </c>
      <c r="J272" s="52">
        <v>3755.61</v>
      </c>
      <c r="K272" s="52">
        <v>105352.38</v>
      </c>
      <c r="L272" s="52">
        <v>0</v>
      </c>
      <c r="M272" s="52">
        <v>0</v>
      </c>
      <c r="N272" s="50"/>
      <c r="O272" s="124">
        <f t="shared" si="16"/>
        <v>3.5648</v>
      </c>
      <c r="P272" s="124">
        <f t="shared" si="17"/>
        <v>0</v>
      </c>
      <c r="Q272" s="50"/>
      <c r="R272" s="53" t="str">
        <f t="shared" si="18"/>
        <v/>
      </c>
      <c r="S272" s="53" t="str">
        <f t="shared" si="19"/>
        <v/>
      </c>
      <c r="T272" s="50"/>
    </row>
    <row r="273" spans="1:20" ht="15" customHeight="1" x14ac:dyDescent="0.2">
      <c r="A273" s="51" t="s">
        <v>1224</v>
      </c>
      <c r="B273" s="51" t="s">
        <v>1214</v>
      </c>
      <c r="C273" s="35">
        <v>514594</v>
      </c>
      <c r="D273" s="50"/>
      <c r="E273" s="52">
        <v>0</v>
      </c>
      <c r="F273" s="52">
        <v>0</v>
      </c>
      <c r="G273" s="52">
        <v>0</v>
      </c>
      <c r="H273" s="52">
        <v>0</v>
      </c>
      <c r="I273" s="52">
        <v>0</v>
      </c>
      <c r="J273" s="52">
        <v>0</v>
      </c>
      <c r="K273" s="52">
        <v>142427.14000000001</v>
      </c>
      <c r="L273" s="52">
        <v>0</v>
      </c>
      <c r="M273" s="52">
        <v>863.4</v>
      </c>
      <c r="N273" s="50"/>
      <c r="O273" s="124">
        <f t="shared" si="16"/>
        <v>0</v>
      </c>
      <c r="P273" s="124">
        <f t="shared" si="17"/>
        <v>0.60620468823568308</v>
      </c>
      <c r="Q273" s="50"/>
      <c r="R273" s="53" t="str">
        <f t="shared" si="18"/>
        <v/>
      </c>
      <c r="S273" s="53" t="str">
        <f t="shared" si="19"/>
        <v/>
      </c>
      <c r="T273" s="50"/>
    </row>
    <row r="274" spans="1:20" ht="15" customHeight="1" x14ac:dyDescent="0.2">
      <c r="A274" s="51" t="s">
        <v>2385</v>
      </c>
      <c r="B274" s="51" t="s">
        <v>22</v>
      </c>
      <c r="C274" s="35">
        <v>528234</v>
      </c>
      <c r="D274" s="50"/>
      <c r="E274" s="52">
        <v>0</v>
      </c>
      <c r="F274" s="52">
        <v>0</v>
      </c>
      <c r="G274" s="52">
        <v>0</v>
      </c>
      <c r="H274" s="52">
        <v>188727</v>
      </c>
      <c r="I274" s="52">
        <v>0</v>
      </c>
      <c r="J274" s="52">
        <v>188727</v>
      </c>
      <c r="K274" s="52">
        <v>683469.51</v>
      </c>
      <c r="L274" s="52">
        <v>6222.42</v>
      </c>
      <c r="M274" s="52">
        <v>3131.12</v>
      </c>
      <c r="N274" s="50"/>
      <c r="O274" s="124">
        <f t="shared" si="16"/>
        <v>27.613099999999999</v>
      </c>
      <c r="P274" s="124">
        <f t="shared" si="17"/>
        <v>1.3685380054481144</v>
      </c>
      <c r="Q274" s="50"/>
      <c r="R274" s="53" t="str">
        <f t="shared" si="18"/>
        <v/>
      </c>
      <c r="S274" s="53" t="str">
        <f t="shared" si="19"/>
        <v/>
      </c>
      <c r="T274" s="50"/>
    </row>
    <row r="275" spans="1:20" ht="15" customHeight="1" x14ac:dyDescent="0.2">
      <c r="A275" s="51" t="s">
        <v>2290</v>
      </c>
      <c r="B275" s="51" t="s">
        <v>1595</v>
      </c>
      <c r="C275" s="35">
        <v>527211</v>
      </c>
      <c r="D275" s="50"/>
      <c r="E275" s="52">
        <v>0</v>
      </c>
      <c r="F275" s="52">
        <v>0</v>
      </c>
      <c r="G275" s="52">
        <v>0</v>
      </c>
      <c r="H275" s="52">
        <v>0</v>
      </c>
      <c r="I275" s="52">
        <v>0</v>
      </c>
      <c r="J275" s="52">
        <v>0</v>
      </c>
      <c r="K275" s="52">
        <v>561642.82999999996</v>
      </c>
      <c r="L275" s="52">
        <v>204.96</v>
      </c>
      <c r="M275" s="52">
        <v>0</v>
      </c>
      <c r="N275" s="50"/>
      <c r="O275" s="124">
        <f t="shared" si="16"/>
        <v>0</v>
      </c>
      <c r="P275" s="124">
        <f t="shared" si="17"/>
        <v>3.6492943388950594E-2</v>
      </c>
      <c r="Q275" s="50"/>
      <c r="R275" s="53" t="str">
        <f t="shared" si="18"/>
        <v/>
      </c>
      <c r="S275" s="53" t="str">
        <f t="shared" si="19"/>
        <v/>
      </c>
      <c r="T275" s="50"/>
    </row>
    <row r="276" spans="1:20" ht="15" customHeight="1" x14ac:dyDescent="0.2">
      <c r="A276" s="51" t="s">
        <v>448</v>
      </c>
      <c r="B276" s="51" t="s">
        <v>439</v>
      </c>
      <c r="C276" s="35">
        <v>504297</v>
      </c>
      <c r="D276" s="50"/>
      <c r="E276" s="52">
        <v>0</v>
      </c>
      <c r="F276" s="52">
        <v>0</v>
      </c>
      <c r="G276" s="52">
        <v>0</v>
      </c>
      <c r="H276" s="52">
        <v>0</v>
      </c>
      <c r="I276" s="52">
        <v>0</v>
      </c>
      <c r="J276" s="52">
        <v>0</v>
      </c>
      <c r="K276" s="52">
        <v>822076.37000000011</v>
      </c>
      <c r="L276" s="52">
        <v>0</v>
      </c>
      <c r="M276" s="52">
        <v>0</v>
      </c>
      <c r="N276" s="50"/>
      <c r="O276" s="124">
        <f t="shared" si="16"/>
        <v>0</v>
      </c>
      <c r="P276" s="124">
        <f t="shared" si="17"/>
        <v>0</v>
      </c>
      <c r="Q276" s="50"/>
      <c r="R276" s="53" t="str">
        <f t="shared" si="18"/>
        <v/>
      </c>
      <c r="S276" s="53" t="str">
        <f t="shared" si="19"/>
        <v/>
      </c>
      <c r="T276" s="50"/>
    </row>
    <row r="277" spans="1:20" ht="15" customHeight="1" x14ac:dyDescent="0.2">
      <c r="A277" s="51" t="s">
        <v>1512</v>
      </c>
      <c r="B277" s="51" t="s">
        <v>1509</v>
      </c>
      <c r="C277" s="35">
        <v>518239</v>
      </c>
      <c r="D277" s="50"/>
      <c r="E277" s="52">
        <v>0</v>
      </c>
      <c r="F277" s="52">
        <v>0</v>
      </c>
      <c r="G277" s="52">
        <v>0</v>
      </c>
      <c r="H277" s="52">
        <v>42633.65</v>
      </c>
      <c r="I277" s="52">
        <v>0</v>
      </c>
      <c r="J277" s="52">
        <v>42633.65</v>
      </c>
      <c r="K277" s="52">
        <v>378900.2</v>
      </c>
      <c r="L277" s="52">
        <v>1887.91</v>
      </c>
      <c r="M277" s="52">
        <v>15784.06</v>
      </c>
      <c r="N277" s="50"/>
      <c r="O277" s="124">
        <f t="shared" si="16"/>
        <v>11.251899999999999</v>
      </c>
      <c r="P277" s="124">
        <f t="shared" si="17"/>
        <v>4.6640170683467579</v>
      </c>
      <c r="Q277" s="50"/>
      <c r="R277" s="53" t="str">
        <f t="shared" si="18"/>
        <v/>
      </c>
      <c r="S277" s="53" t="str">
        <f t="shared" si="19"/>
        <v/>
      </c>
      <c r="T277" s="50"/>
    </row>
    <row r="278" spans="1:20" ht="15" customHeight="1" x14ac:dyDescent="0.2">
      <c r="A278" s="51" t="s">
        <v>1781</v>
      </c>
      <c r="B278" s="51" t="s">
        <v>1500</v>
      </c>
      <c r="C278" s="35">
        <v>521272</v>
      </c>
      <c r="D278" s="50"/>
      <c r="E278" s="52">
        <v>0</v>
      </c>
      <c r="F278" s="52">
        <v>0</v>
      </c>
      <c r="G278" s="52">
        <v>0</v>
      </c>
      <c r="H278" s="52">
        <v>37235.71</v>
      </c>
      <c r="I278" s="52">
        <v>37235.71</v>
      </c>
      <c r="J278" s="52">
        <v>0</v>
      </c>
      <c r="K278" s="52">
        <v>223178.84</v>
      </c>
      <c r="L278" s="52">
        <v>4080.34</v>
      </c>
      <c r="M278" s="52">
        <v>4476</v>
      </c>
      <c r="N278" s="50"/>
      <c r="O278" s="124">
        <f t="shared" si="16"/>
        <v>0</v>
      </c>
      <c r="P278" s="124">
        <f t="shared" si="17"/>
        <v>3.8338491229724112</v>
      </c>
      <c r="Q278" s="50"/>
      <c r="R278" s="53" t="str">
        <f t="shared" si="18"/>
        <v/>
      </c>
      <c r="S278" s="53" t="str">
        <f t="shared" si="19"/>
        <v/>
      </c>
      <c r="T278" s="50"/>
    </row>
    <row r="279" spans="1:20" ht="15" customHeight="1" x14ac:dyDescent="0.2">
      <c r="A279" s="51" t="s">
        <v>648</v>
      </c>
      <c r="B279" s="51" t="s">
        <v>636</v>
      </c>
      <c r="C279" s="35">
        <v>506877</v>
      </c>
      <c r="D279" s="50"/>
      <c r="E279" s="52">
        <v>0</v>
      </c>
      <c r="F279" s="52">
        <v>0</v>
      </c>
      <c r="G279" s="52">
        <v>0</v>
      </c>
      <c r="H279" s="52">
        <v>352481.01</v>
      </c>
      <c r="I279" s="52">
        <v>0</v>
      </c>
      <c r="J279" s="52">
        <v>352481.01</v>
      </c>
      <c r="K279" s="52">
        <v>1781072.18</v>
      </c>
      <c r="L279" s="52">
        <v>18140.330000000002</v>
      </c>
      <c r="M279" s="52">
        <v>91951.21</v>
      </c>
      <c r="N279" s="50"/>
      <c r="O279" s="124">
        <f t="shared" si="16"/>
        <v>19.790400000000002</v>
      </c>
      <c r="P279" s="124">
        <f t="shared" si="17"/>
        <v>6.1811947452910081</v>
      </c>
      <c r="Q279" s="50"/>
      <c r="R279" s="53" t="str">
        <f t="shared" si="18"/>
        <v/>
      </c>
      <c r="S279" s="53" t="str">
        <f t="shared" si="19"/>
        <v/>
      </c>
      <c r="T279" s="50"/>
    </row>
    <row r="280" spans="1:20" ht="15" customHeight="1" x14ac:dyDescent="0.2">
      <c r="A280" s="51" t="s">
        <v>1170</v>
      </c>
      <c r="B280" s="51" t="s">
        <v>1167</v>
      </c>
      <c r="C280" s="35">
        <v>513920</v>
      </c>
      <c r="D280" s="50"/>
      <c r="E280" s="52">
        <v>0</v>
      </c>
      <c r="F280" s="52">
        <v>0</v>
      </c>
      <c r="G280" s="52">
        <v>0</v>
      </c>
      <c r="H280" s="52">
        <v>124245.8</v>
      </c>
      <c r="I280" s="52">
        <v>0</v>
      </c>
      <c r="J280" s="52">
        <v>124245.8</v>
      </c>
      <c r="K280" s="52">
        <v>633337.74</v>
      </c>
      <c r="L280" s="52">
        <v>4947.59</v>
      </c>
      <c r="M280" s="52">
        <v>90834.84</v>
      </c>
      <c r="N280" s="50"/>
      <c r="O280" s="124">
        <f t="shared" si="16"/>
        <v>19.617599999999999</v>
      </c>
      <c r="P280" s="124">
        <f t="shared" si="17"/>
        <v>15.123436351669174</v>
      </c>
      <c r="Q280" s="50"/>
      <c r="R280" s="53" t="str">
        <f t="shared" si="18"/>
        <v/>
      </c>
      <c r="S280" s="53" t="str">
        <f t="shared" si="19"/>
        <v/>
      </c>
      <c r="T280" s="50"/>
    </row>
    <row r="281" spans="1:20" ht="15" customHeight="1" x14ac:dyDescent="0.2">
      <c r="A281" s="51" t="s">
        <v>1589</v>
      </c>
      <c r="B281" s="51" t="s">
        <v>1575</v>
      </c>
      <c r="C281" s="35">
        <v>519111</v>
      </c>
      <c r="D281" s="50"/>
      <c r="E281" s="52">
        <v>0</v>
      </c>
      <c r="F281" s="52">
        <v>0</v>
      </c>
      <c r="G281" s="52">
        <v>0</v>
      </c>
      <c r="H281" s="52">
        <v>42929.120000000003</v>
      </c>
      <c r="I281" s="52">
        <v>0</v>
      </c>
      <c r="J281" s="52">
        <v>42929.120000000003</v>
      </c>
      <c r="K281" s="52">
        <v>293038.96999999997</v>
      </c>
      <c r="L281" s="52">
        <v>694.72</v>
      </c>
      <c r="M281" s="52">
        <v>3983.28</v>
      </c>
      <c r="N281" s="50"/>
      <c r="O281" s="124">
        <f t="shared" si="16"/>
        <v>14.6496</v>
      </c>
      <c r="P281" s="124">
        <f t="shared" si="17"/>
        <v>1.5963747074322572</v>
      </c>
      <c r="Q281" s="50"/>
      <c r="R281" s="53" t="str">
        <f t="shared" si="18"/>
        <v/>
      </c>
      <c r="S281" s="53" t="str">
        <f t="shared" si="19"/>
        <v/>
      </c>
      <c r="T281" s="50"/>
    </row>
    <row r="282" spans="1:20" ht="15" customHeight="1" x14ac:dyDescent="0.2">
      <c r="A282" s="51" t="s">
        <v>2291</v>
      </c>
      <c r="B282" s="51" t="s">
        <v>1595</v>
      </c>
      <c r="C282" s="35">
        <v>527220</v>
      </c>
      <c r="D282" s="50"/>
      <c r="E282" s="52">
        <v>0</v>
      </c>
      <c r="F282" s="52">
        <v>0</v>
      </c>
      <c r="G282" s="52">
        <v>0</v>
      </c>
      <c r="H282" s="52">
        <v>5663.96</v>
      </c>
      <c r="I282" s="52">
        <v>0</v>
      </c>
      <c r="J282" s="52">
        <v>5663.96</v>
      </c>
      <c r="K282" s="52">
        <v>40064.400000000001</v>
      </c>
      <c r="L282" s="52">
        <v>398.86</v>
      </c>
      <c r="M282" s="52">
        <v>1600</v>
      </c>
      <c r="N282" s="50"/>
      <c r="O282" s="124">
        <f t="shared" si="16"/>
        <v>14.1371</v>
      </c>
      <c r="P282" s="124">
        <f t="shared" si="17"/>
        <v>4.9891175207915257</v>
      </c>
      <c r="Q282" s="50"/>
      <c r="R282" s="53" t="str">
        <f t="shared" si="18"/>
        <v/>
      </c>
      <c r="S282" s="53" t="str">
        <f t="shared" si="19"/>
        <v/>
      </c>
      <c r="T282" s="50"/>
    </row>
    <row r="283" spans="1:20" ht="15" customHeight="1" x14ac:dyDescent="0.2">
      <c r="A283" s="51" t="s">
        <v>2509</v>
      </c>
      <c r="B283" s="51" t="s">
        <v>511</v>
      </c>
      <c r="C283" s="35">
        <v>542776</v>
      </c>
      <c r="D283" s="50"/>
      <c r="E283" s="52">
        <v>0</v>
      </c>
      <c r="F283" s="52">
        <v>0</v>
      </c>
      <c r="G283" s="52">
        <v>0</v>
      </c>
      <c r="H283" s="52">
        <v>0</v>
      </c>
      <c r="I283" s="52">
        <v>0</v>
      </c>
      <c r="J283" s="52">
        <v>0</v>
      </c>
      <c r="K283" s="52">
        <v>26070.7</v>
      </c>
      <c r="L283" s="52">
        <v>0</v>
      </c>
      <c r="M283" s="52">
        <v>0</v>
      </c>
      <c r="N283" s="50"/>
      <c r="O283" s="124">
        <f t="shared" si="16"/>
        <v>0</v>
      </c>
      <c r="P283" s="124">
        <f t="shared" si="17"/>
        <v>0</v>
      </c>
      <c r="Q283" s="50"/>
      <c r="R283" s="53" t="str">
        <f t="shared" si="18"/>
        <v/>
      </c>
      <c r="S283" s="53" t="str">
        <f t="shared" si="19"/>
        <v/>
      </c>
      <c r="T283" s="50"/>
    </row>
    <row r="284" spans="1:20" ht="15" customHeight="1" x14ac:dyDescent="0.2">
      <c r="A284" s="51" t="s">
        <v>995</v>
      </c>
      <c r="B284" s="51" t="s">
        <v>991</v>
      </c>
      <c r="C284" s="35">
        <v>511315</v>
      </c>
      <c r="D284" s="50"/>
      <c r="E284" s="52">
        <v>0</v>
      </c>
      <c r="F284" s="52">
        <v>0</v>
      </c>
      <c r="G284" s="52">
        <v>0</v>
      </c>
      <c r="H284" s="52">
        <v>323011.84000000003</v>
      </c>
      <c r="I284" s="52">
        <v>0</v>
      </c>
      <c r="J284" s="52">
        <v>323011.84000000003</v>
      </c>
      <c r="K284" s="52">
        <v>1119537.81</v>
      </c>
      <c r="L284" s="52">
        <v>10964.75</v>
      </c>
      <c r="M284" s="52">
        <v>3624</v>
      </c>
      <c r="N284" s="50"/>
      <c r="O284" s="124">
        <f t="shared" si="16"/>
        <v>28.8522</v>
      </c>
      <c r="P284" s="124">
        <f t="shared" si="17"/>
        <v>1.3031047160434894</v>
      </c>
      <c r="Q284" s="50"/>
      <c r="R284" s="53" t="str">
        <f t="shared" si="18"/>
        <v/>
      </c>
      <c r="S284" s="53" t="str">
        <f t="shared" si="19"/>
        <v/>
      </c>
      <c r="T284" s="50"/>
    </row>
    <row r="285" spans="1:20" ht="15" customHeight="1" x14ac:dyDescent="0.2">
      <c r="A285" s="51" t="s">
        <v>2844</v>
      </c>
      <c r="B285" s="51" t="s">
        <v>85</v>
      </c>
      <c r="C285" s="35">
        <v>582387</v>
      </c>
      <c r="D285" s="50"/>
      <c r="E285" s="52">
        <v>0</v>
      </c>
      <c r="F285" s="52">
        <v>0</v>
      </c>
      <c r="G285" s="52">
        <v>0</v>
      </c>
      <c r="H285" s="52">
        <v>213418.27</v>
      </c>
      <c r="I285" s="52">
        <v>0</v>
      </c>
      <c r="J285" s="52">
        <v>213418.27</v>
      </c>
      <c r="K285" s="52">
        <v>360806.56</v>
      </c>
      <c r="L285" s="52">
        <v>11287.41</v>
      </c>
      <c r="M285" s="52">
        <v>56284.12</v>
      </c>
      <c r="N285" s="50"/>
      <c r="O285" s="124">
        <f t="shared" si="16"/>
        <v>59.150300000000001</v>
      </c>
      <c r="P285" s="124">
        <f t="shared" si="17"/>
        <v>18.727910601181975</v>
      </c>
      <c r="Q285" s="50"/>
      <c r="R285" s="53" t="str">
        <f t="shared" si="18"/>
        <v/>
      </c>
      <c r="S285" s="53" t="str">
        <f t="shared" si="19"/>
        <v/>
      </c>
      <c r="T285" s="50"/>
    </row>
    <row r="286" spans="1:20" ht="15" customHeight="1" x14ac:dyDescent="0.2">
      <c r="A286" s="51" t="s">
        <v>1683</v>
      </c>
      <c r="B286" s="51" t="s">
        <v>1680</v>
      </c>
      <c r="C286" s="35">
        <v>520098</v>
      </c>
      <c r="D286" s="50"/>
      <c r="E286" s="52">
        <v>0</v>
      </c>
      <c r="F286" s="52">
        <v>0</v>
      </c>
      <c r="G286" s="52">
        <v>0</v>
      </c>
      <c r="H286" s="52">
        <v>8511.69</v>
      </c>
      <c r="I286" s="52">
        <v>0</v>
      </c>
      <c r="J286" s="52">
        <v>8511.69</v>
      </c>
      <c r="K286" s="52">
        <v>77187.320000000007</v>
      </c>
      <c r="L286" s="52">
        <v>423.95</v>
      </c>
      <c r="M286" s="52">
        <v>2000</v>
      </c>
      <c r="N286" s="50"/>
      <c r="O286" s="124">
        <f t="shared" si="16"/>
        <v>11.0273</v>
      </c>
      <c r="P286" s="124">
        <f t="shared" si="17"/>
        <v>3.1403474042109503</v>
      </c>
      <c r="Q286" s="50"/>
      <c r="R286" s="53" t="str">
        <f t="shared" si="18"/>
        <v/>
      </c>
      <c r="S286" s="53" t="str">
        <f t="shared" si="19"/>
        <v/>
      </c>
      <c r="T286" s="50"/>
    </row>
    <row r="287" spans="1:20" ht="15" customHeight="1" x14ac:dyDescent="0.2">
      <c r="A287" s="51" t="s">
        <v>1684</v>
      </c>
      <c r="B287" s="51" t="s">
        <v>1680</v>
      </c>
      <c r="C287" s="35">
        <v>520101</v>
      </c>
      <c r="D287" s="50"/>
      <c r="E287" s="52">
        <v>0</v>
      </c>
      <c r="F287" s="52">
        <v>0</v>
      </c>
      <c r="G287" s="52">
        <v>0</v>
      </c>
      <c r="H287" s="52">
        <v>87899.67</v>
      </c>
      <c r="I287" s="52">
        <v>0</v>
      </c>
      <c r="J287" s="52">
        <v>87899.67</v>
      </c>
      <c r="K287" s="52">
        <v>197643.79</v>
      </c>
      <c r="L287" s="52">
        <v>2206.5100000000002</v>
      </c>
      <c r="M287" s="52">
        <v>13496.65</v>
      </c>
      <c r="N287" s="50"/>
      <c r="O287" s="124">
        <f t="shared" si="16"/>
        <v>44.473799999999997</v>
      </c>
      <c r="P287" s="124">
        <f t="shared" si="17"/>
        <v>7.9451825933918796</v>
      </c>
      <c r="Q287" s="50"/>
      <c r="R287" s="53" t="str">
        <f t="shared" si="18"/>
        <v/>
      </c>
      <c r="S287" s="53" t="str">
        <f t="shared" si="19"/>
        <v/>
      </c>
      <c r="T287" s="50"/>
    </row>
    <row r="288" spans="1:20" ht="15" customHeight="1" x14ac:dyDescent="0.2">
      <c r="A288" s="51" t="s">
        <v>1513</v>
      </c>
      <c r="B288" s="51" t="s">
        <v>1509</v>
      </c>
      <c r="C288" s="35">
        <v>518247</v>
      </c>
      <c r="D288" s="50"/>
      <c r="E288" s="52">
        <v>0</v>
      </c>
      <c r="F288" s="52">
        <v>0</v>
      </c>
      <c r="G288" s="52">
        <v>0</v>
      </c>
      <c r="H288" s="52">
        <v>0</v>
      </c>
      <c r="I288" s="52">
        <v>0</v>
      </c>
      <c r="J288" s="52">
        <v>0</v>
      </c>
      <c r="K288" s="52">
        <v>112181.3</v>
      </c>
      <c r="L288" s="52">
        <v>2.73</v>
      </c>
      <c r="M288" s="52">
        <v>616</v>
      </c>
      <c r="N288" s="50"/>
      <c r="O288" s="124">
        <f t="shared" si="16"/>
        <v>0</v>
      </c>
      <c r="P288" s="124">
        <f t="shared" si="17"/>
        <v>0.55154468703785753</v>
      </c>
      <c r="Q288" s="50"/>
      <c r="R288" s="53" t="str">
        <f t="shared" si="18"/>
        <v/>
      </c>
      <c r="S288" s="53" t="str">
        <f t="shared" si="19"/>
        <v/>
      </c>
      <c r="T288" s="50"/>
    </row>
    <row r="289" spans="1:20" ht="15" customHeight="1" x14ac:dyDescent="0.2">
      <c r="A289" s="51" t="s">
        <v>10</v>
      </c>
      <c r="B289" s="51" t="s">
        <v>10</v>
      </c>
      <c r="C289" s="35">
        <v>509132</v>
      </c>
      <c r="D289" s="50"/>
      <c r="E289" s="52">
        <v>0</v>
      </c>
      <c r="F289" s="52">
        <v>0</v>
      </c>
      <c r="G289" s="52">
        <v>0</v>
      </c>
      <c r="H289" s="52">
        <v>5785982.0700000003</v>
      </c>
      <c r="I289" s="52">
        <v>0</v>
      </c>
      <c r="J289" s="52">
        <v>5785982.0700000003</v>
      </c>
      <c r="K289" s="52">
        <v>12897167.57</v>
      </c>
      <c r="L289" s="52">
        <v>235464.52</v>
      </c>
      <c r="M289" s="52">
        <v>765303.55</v>
      </c>
      <c r="N289" s="50"/>
      <c r="O289" s="124">
        <f t="shared" si="16"/>
        <v>44.862400000000001</v>
      </c>
      <c r="P289" s="124">
        <f t="shared" si="17"/>
        <v>7.7595957761134997</v>
      </c>
      <c r="Q289" s="50"/>
      <c r="R289" s="53" t="str">
        <f t="shared" si="18"/>
        <v/>
      </c>
      <c r="S289" s="53" t="str">
        <f t="shared" si="19"/>
        <v/>
      </c>
      <c r="T289" s="50"/>
    </row>
    <row r="290" spans="1:20" ht="15" customHeight="1" x14ac:dyDescent="0.2">
      <c r="A290" s="51" t="s">
        <v>577</v>
      </c>
      <c r="B290" s="51" t="s">
        <v>571</v>
      </c>
      <c r="C290" s="35">
        <v>505901</v>
      </c>
      <c r="D290" s="50"/>
      <c r="E290" s="52">
        <v>0</v>
      </c>
      <c r="F290" s="52">
        <v>0</v>
      </c>
      <c r="G290" s="52">
        <v>0</v>
      </c>
      <c r="H290" s="52">
        <v>0</v>
      </c>
      <c r="I290" s="52">
        <v>0</v>
      </c>
      <c r="J290" s="52">
        <v>0</v>
      </c>
      <c r="K290" s="52">
        <v>2035819.28</v>
      </c>
      <c r="L290" s="52">
        <v>33592.68</v>
      </c>
      <c r="M290" s="52">
        <v>130271.64</v>
      </c>
      <c r="N290" s="50"/>
      <c r="O290" s="124">
        <f t="shared" si="16"/>
        <v>0</v>
      </c>
      <c r="P290" s="124">
        <f t="shared" si="17"/>
        <v>8.0490602289609914</v>
      </c>
      <c r="Q290" s="50"/>
      <c r="R290" s="53" t="str">
        <f t="shared" si="18"/>
        <v/>
      </c>
      <c r="S290" s="53" t="str">
        <f t="shared" si="19"/>
        <v/>
      </c>
      <c r="T290" s="50"/>
    </row>
    <row r="291" spans="1:20" ht="15" customHeight="1" x14ac:dyDescent="0.2">
      <c r="A291" s="51" t="s">
        <v>259</v>
      </c>
      <c r="B291" s="51" t="s">
        <v>252</v>
      </c>
      <c r="C291" s="35">
        <v>502111</v>
      </c>
      <c r="D291" s="50"/>
      <c r="E291" s="52">
        <v>0</v>
      </c>
      <c r="F291" s="52">
        <v>0</v>
      </c>
      <c r="G291" s="52">
        <v>0</v>
      </c>
      <c r="H291" s="52">
        <v>0</v>
      </c>
      <c r="I291" s="52">
        <v>0</v>
      </c>
      <c r="J291" s="52">
        <v>0</v>
      </c>
      <c r="K291" s="52">
        <v>486972.96</v>
      </c>
      <c r="L291" s="52">
        <v>2678.33</v>
      </c>
      <c r="M291" s="52">
        <v>9230.4699999999993</v>
      </c>
      <c r="N291" s="50"/>
      <c r="O291" s="124">
        <f t="shared" si="16"/>
        <v>0</v>
      </c>
      <c r="P291" s="124">
        <f t="shared" si="17"/>
        <v>2.4454745906220334</v>
      </c>
      <c r="Q291" s="50"/>
      <c r="R291" s="53" t="str">
        <f t="shared" si="18"/>
        <v/>
      </c>
      <c r="S291" s="53" t="str">
        <f t="shared" si="19"/>
        <v/>
      </c>
      <c r="T291" s="50"/>
    </row>
    <row r="292" spans="1:20" ht="15" customHeight="1" x14ac:dyDescent="0.2">
      <c r="A292" s="51" t="s">
        <v>260</v>
      </c>
      <c r="B292" s="51" t="s">
        <v>252</v>
      </c>
      <c r="C292" s="35">
        <v>502120</v>
      </c>
      <c r="D292" s="50"/>
      <c r="E292" s="52">
        <v>0</v>
      </c>
      <c r="F292" s="52">
        <v>0</v>
      </c>
      <c r="G292" s="52">
        <v>0</v>
      </c>
      <c r="H292" s="52">
        <v>77970.61</v>
      </c>
      <c r="I292" s="52">
        <v>0</v>
      </c>
      <c r="J292" s="52">
        <v>77970.61</v>
      </c>
      <c r="K292" s="52">
        <v>458986.18</v>
      </c>
      <c r="L292" s="52">
        <v>4427.47</v>
      </c>
      <c r="M292" s="52">
        <v>13592</v>
      </c>
      <c r="N292" s="50"/>
      <c r="O292" s="124">
        <f t="shared" si="16"/>
        <v>16.9876</v>
      </c>
      <c r="P292" s="124">
        <f t="shared" si="17"/>
        <v>3.9259286630373058</v>
      </c>
      <c r="Q292" s="50"/>
      <c r="R292" s="53" t="str">
        <f t="shared" si="18"/>
        <v/>
      </c>
      <c r="S292" s="53" t="str">
        <f t="shared" si="19"/>
        <v/>
      </c>
      <c r="T292" s="50"/>
    </row>
    <row r="293" spans="1:20" ht="15" customHeight="1" x14ac:dyDescent="0.2">
      <c r="A293" s="51" t="s">
        <v>91</v>
      </c>
      <c r="B293" s="51" t="s">
        <v>85</v>
      </c>
      <c r="C293" s="35">
        <v>500101</v>
      </c>
      <c r="D293" s="50"/>
      <c r="E293" s="52">
        <v>0</v>
      </c>
      <c r="F293" s="52">
        <v>0</v>
      </c>
      <c r="G293" s="52">
        <v>0</v>
      </c>
      <c r="H293" s="52">
        <v>0</v>
      </c>
      <c r="I293" s="52">
        <v>0</v>
      </c>
      <c r="J293" s="52">
        <v>0</v>
      </c>
      <c r="K293" s="52">
        <v>452934.93</v>
      </c>
      <c r="L293" s="52">
        <v>6274.68</v>
      </c>
      <c r="M293" s="52">
        <v>21036.240000000002</v>
      </c>
      <c r="N293" s="50"/>
      <c r="O293" s="124">
        <f t="shared" si="16"/>
        <v>0</v>
      </c>
      <c r="P293" s="124">
        <f t="shared" si="17"/>
        <v>6.0297667923293092</v>
      </c>
      <c r="Q293" s="50"/>
      <c r="R293" s="53" t="str">
        <f t="shared" si="18"/>
        <v/>
      </c>
      <c r="S293" s="53" t="str">
        <f t="shared" si="19"/>
        <v/>
      </c>
      <c r="T293" s="50"/>
    </row>
    <row r="294" spans="1:20" ht="15" customHeight="1" x14ac:dyDescent="0.2">
      <c r="A294" s="51" t="s">
        <v>996</v>
      </c>
      <c r="B294" s="51" t="s">
        <v>987</v>
      </c>
      <c r="C294" s="35">
        <v>511323</v>
      </c>
      <c r="D294" s="50"/>
      <c r="E294" s="52">
        <v>0</v>
      </c>
      <c r="F294" s="52">
        <v>0</v>
      </c>
      <c r="G294" s="52">
        <v>0</v>
      </c>
      <c r="H294" s="52">
        <v>0</v>
      </c>
      <c r="I294" s="52">
        <v>0</v>
      </c>
      <c r="J294" s="52">
        <v>0</v>
      </c>
      <c r="K294" s="52">
        <v>393450.49</v>
      </c>
      <c r="L294" s="52">
        <v>0</v>
      </c>
      <c r="M294" s="52">
        <v>0</v>
      </c>
      <c r="N294" s="50"/>
      <c r="O294" s="124">
        <f t="shared" si="16"/>
        <v>0</v>
      </c>
      <c r="P294" s="124">
        <f t="shared" si="17"/>
        <v>0</v>
      </c>
      <c r="Q294" s="50"/>
      <c r="R294" s="53" t="str">
        <f t="shared" si="18"/>
        <v/>
      </c>
      <c r="S294" s="53" t="str">
        <f t="shared" si="19"/>
        <v/>
      </c>
      <c r="T294" s="50"/>
    </row>
    <row r="295" spans="1:20" ht="15" customHeight="1" x14ac:dyDescent="0.2">
      <c r="A295" s="51" t="s">
        <v>996</v>
      </c>
      <c r="B295" s="51" t="s">
        <v>1500</v>
      </c>
      <c r="C295" s="35">
        <v>521281</v>
      </c>
      <c r="D295" s="50"/>
      <c r="E295" s="52">
        <v>0</v>
      </c>
      <c r="F295" s="52">
        <v>0</v>
      </c>
      <c r="G295" s="52">
        <v>0</v>
      </c>
      <c r="H295" s="52">
        <v>0</v>
      </c>
      <c r="I295" s="52">
        <v>0</v>
      </c>
      <c r="J295" s="52">
        <v>0</v>
      </c>
      <c r="K295" s="52">
        <v>269144.81</v>
      </c>
      <c r="L295" s="52">
        <v>0</v>
      </c>
      <c r="M295" s="52">
        <v>1241.46</v>
      </c>
      <c r="N295" s="50"/>
      <c r="O295" s="124">
        <f t="shared" si="16"/>
        <v>0</v>
      </c>
      <c r="P295" s="124">
        <f t="shared" si="17"/>
        <v>0.46126098437491697</v>
      </c>
      <c r="Q295" s="50"/>
      <c r="R295" s="53" t="str">
        <f t="shared" si="18"/>
        <v/>
      </c>
      <c r="S295" s="53" t="str">
        <f t="shared" si="19"/>
        <v/>
      </c>
      <c r="T295" s="50"/>
    </row>
    <row r="296" spans="1:20" ht="15" customHeight="1" x14ac:dyDescent="0.2">
      <c r="A296" s="51" t="s">
        <v>206</v>
      </c>
      <c r="B296" s="51" t="s">
        <v>199</v>
      </c>
      <c r="C296" s="35">
        <v>501514</v>
      </c>
      <c r="D296" s="50"/>
      <c r="E296" s="52">
        <v>0</v>
      </c>
      <c r="F296" s="52">
        <v>0</v>
      </c>
      <c r="G296" s="52">
        <v>0</v>
      </c>
      <c r="H296" s="52">
        <v>8155.36</v>
      </c>
      <c r="I296" s="52">
        <v>0</v>
      </c>
      <c r="J296" s="52">
        <v>8155.36</v>
      </c>
      <c r="K296" s="52">
        <v>197022.95</v>
      </c>
      <c r="L296" s="52">
        <v>44.3</v>
      </c>
      <c r="M296" s="52">
        <v>0</v>
      </c>
      <c r="N296" s="50"/>
      <c r="O296" s="124">
        <f t="shared" si="16"/>
        <v>4.1393000000000004</v>
      </c>
      <c r="P296" s="124">
        <f t="shared" si="17"/>
        <v>2.2484690235325372E-2</v>
      </c>
      <c r="Q296" s="50"/>
      <c r="R296" s="53" t="str">
        <f t="shared" si="18"/>
        <v/>
      </c>
      <c r="S296" s="53" t="str">
        <f t="shared" si="19"/>
        <v/>
      </c>
      <c r="T296" s="50"/>
    </row>
    <row r="297" spans="1:20" ht="15" customHeight="1" x14ac:dyDescent="0.2">
      <c r="A297" s="51" t="s">
        <v>2618</v>
      </c>
      <c r="B297" s="51" t="s">
        <v>2434</v>
      </c>
      <c r="C297" s="35">
        <v>544116</v>
      </c>
      <c r="D297" s="50"/>
      <c r="E297" s="52">
        <v>0</v>
      </c>
      <c r="F297" s="52">
        <v>0</v>
      </c>
      <c r="G297" s="52">
        <v>0</v>
      </c>
      <c r="H297" s="52">
        <v>74488.160000000003</v>
      </c>
      <c r="I297" s="52">
        <v>0</v>
      </c>
      <c r="J297" s="52">
        <v>74488.160000000003</v>
      </c>
      <c r="K297" s="52">
        <v>925589.03</v>
      </c>
      <c r="L297" s="52">
        <v>825.62</v>
      </c>
      <c r="M297" s="52">
        <v>63516.33</v>
      </c>
      <c r="N297" s="50"/>
      <c r="O297" s="124">
        <f t="shared" si="16"/>
        <v>8.0475999999999992</v>
      </c>
      <c r="P297" s="124">
        <f t="shared" si="17"/>
        <v>6.9514598719909202</v>
      </c>
      <c r="Q297" s="50"/>
      <c r="R297" s="53" t="str">
        <f t="shared" si="18"/>
        <v/>
      </c>
      <c r="S297" s="53" t="str">
        <f t="shared" si="19"/>
        <v/>
      </c>
      <c r="T297" s="50"/>
    </row>
    <row r="298" spans="1:20" ht="15" customHeight="1" x14ac:dyDescent="0.2">
      <c r="A298" s="51" t="s">
        <v>166</v>
      </c>
      <c r="B298" s="51" t="s">
        <v>161</v>
      </c>
      <c r="C298" s="35">
        <v>501085</v>
      </c>
      <c r="D298" s="50"/>
      <c r="E298" s="52">
        <v>0</v>
      </c>
      <c r="F298" s="52">
        <v>0</v>
      </c>
      <c r="G298" s="52">
        <v>0</v>
      </c>
      <c r="H298" s="52">
        <v>199393.44</v>
      </c>
      <c r="I298" s="52">
        <v>0</v>
      </c>
      <c r="J298" s="52">
        <v>199393.44</v>
      </c>
      <c r="K298" s="52">
        <v>447455.99</v>
      </c>
      <c r="L298" s="52">
        <v>13390.75</v>
      </c>
      <c r="M298" s="52">
        <v>37977.870000000003</v>
      </c>
      <c r="N298" s="50"/>
      <c r="O298" s="124">
        <f t="shared" si="16"/>
        <v>44.561599999999999</v>
      </c>
      <c r="P298" s="124">
        <f t="shared" si="17"/>
        <v>11.480150260140668</v>
      </c>
      <c r="Q298" s="50"/>
      <c r="R298" s="53" t="str">
        <f t="shared" si="18"/>
        <v/>
      </c>
      <c r="S298" s="53" t="str">
        <f t="shared" si="19"/>
        <v/>
      </c>
      <c r="T298" s="50"/>
    </row>
    <row r="299" spans="1:20" ht="15" customHeight="1" x14ac:dyDescent="0.2">
      <c r="A299" s="51" t="s">
        <v>997</v>
      </c>
      <c r="B299" s="51" t="s">
        <v>987</v>
      </c>
      <c r="C299" s="35">
        <v>511331</v>
      </c>
      <c r="D299" s="50"/>
      <c r="E299" s="52">
        <v>0</v>
      </c>
      <c r="F299" s="52">
        <v>0</v>
      </c>
      <c r="G299" s="52">
        <v>0</v>
      </c>
      <c r="H299" s="52">
        <v>0</v>
      </c>
      <c r="I299" s="52">
        <v>0</v>
      </c>
      <c r="J299" s="52">
        <v>0</v>
      </c>
      <c r="K299" s="52">
        <v>233735.33</v>
      </c>
      <c r="L299" s="52">
        <v>0</v>
      </c>
      <c r="M299" s="52">
        <v>0</v>
      </c>
      <c r="N299" s="50"/>
      <c r="O299" s="124">
        <f t="shared" si="16"/>
        <v>0</v>
      </c>
      <c r="P299" s="124">
        <f t="shared" si="17"/>
        <v>0</v>
      </c>
      <c r="Q299" s="50"/>
      <c r="R299" s="53" t="str">
        <f t="shared" si="18"/>
        <v/>
      </c>
      <c r="S299" s="53" t="str">
        <f t="shared" si="19"/>
        <v/>
      </c>
      <c r="T299" s="50"/>
    </row>
    <row r="300" spans="1:20" ht="15" customHeight="1" x14ac:dyDescent="0.2">
      <c r="A300" s="51" t="s">
        <v>1782</v>
      </c>
      <c r="B300" s="51" t="s">
        <v>1500</v>
      </c>
      <c r="C300" s="35">
        <v>521299</v>
      </c>
      <c r="D300" s="50"/>
      <c r="E300" s="52">
        <v>0</v>
      </c>
      <c r="F300" s="52">
        <v>0</v>
      </c>
      <c r="G300" s="52">
        <v>0</v>
      </c>
      <c r="H300" s="52">
        <v>233250.82</v>
      </c>
      <c r="I300" s="52">
        <v>130845.61</v>
      </c>
      <c r="J300" s="52">
        <v>102405.21</v>
      </c>
      <c r="K300" s="52">
        <v>2727478.5999999996</v>
      </c>
      <c r="L300" s="52">
        <v>3247.18</v>
      </c>
      <c r="M300" s="52">
        <v>174384.68</v>
      </c>
      <c r="N300" s="50"/>
      <c r="O300" s="124">
        <f t="shared" si="16"/>
        <v>3.7545999999999999</v>
      </c>
      <c r="P300" s="124">
        <f t="shared" si="17"/>
        <v>6.5126765797539159</v>
      </c>
      <c r="Q300" s="50"/>
      <c r="R300" s="53" t="str">
        <f t="shared" si="18"/>
        <v/>
      </c>
      <c r="S300" s="53" t="str">
        <f t="shared" si="19"/>
        <v/>
      </c>
      <c r="T300" s="50"/>
    </row>
    <row r="301" spans="1:20" ht="15" customHeight="1" x14ac:dyDescent="0.2">
      <c r="A301" s="51" t="s">
        <v>92</v>
      </c>
      <c r="B301" s="51" t="s">
        <v>88</v>
      </c>
      <c r="C301" s="35">
        <v>500127</v>
      </c>
      <c r="D301" s="50"/>
      <c r="E301" s="52">
        <v>0</v>
      </c>
      <c r="F301" s="52">
        <v>0</v>
      </c>
      <c r="G301" s="52">
        <v>0</v>
      </c>
      <c r="H301" s="52">
        <v>0</v>
      </c>
      <c r="I301" s="52">
        <v>0</v>
      </c>
      <c r="J301" s="52">
        <v>0</v>
      </c>
      <c r="K301" s="52">
        <v>234316.75</v>
      </c>
      <c r="L301" s="52">
        <v>0</v>
      </c>
      <c r="M301" s="52">
        <v>0</v>
      </c>
      <c r="N301" s="50"/>
      <c r="O301" s="124">
        <f t="shared" si="16"/>
        <v>0</v>
      </c>
      <c r="P301" s="124">
        <f t="shared" si="17"/>
        <v>0</v>
      </c>
      <c r="Q301" s="50"/>
      <c r="R301" s="53" t="str">
        <f t="shared" si="18"/>
        <v/>
      </c>
      <c r="S301" s="53" t="str">
        <f t="shared" si="19"/>
        <v/>
      </c>
      <c r="T301" s="50"/>
    </row>
    <row r="302" spans="1:20" ht="15" customHeight="1" x14ac:dyDescent="0.2">
      <c r="A302" s="51" t="s">
        <v>449</v>
      </c>
      <c r="B302" s="51" t="s">
        <v>439</v>
      </c>
      <c r="C302" s="35">
        <v>504319</v>
      </c>
      <c r="D302" s="50"/>
      <c r="E302" s="52">
        <v>0</v>
      </c>
      <c r="F302" s="52">
        <v>0</v>
      </c>
      <c r="G302" s="52">
        <v>0</v>
      </c>
      <c r="H302" s="52">
        <v>0</v>
      </c>
      <c r="I302" s="52">
        <v>0</v>
      </c>
      <c r="J302" s="52">
        <v>0</v>
      </c>
      <c r="K302" s="52">
        <v>570034.51</v>
      </c>
      <c r="L302" s="52">
        <v>447.44</v>
      </c>
      <c r="M302" s="52">
        <v>967.99</v>
      </c>
      <c r="N302" s="50"/>
      <c r="O302" s="124">
        <f t="shared" si="16"/>
        <v>0</v>
      </c>
      <c r="P302" s="124">
        <f t="shared" si="17"/>
        <v>0.24830601922680084</v>
      </c>
      <c r="Q302" s="50"/>
      <c r="R302" s="53" t="str">
        <f t="shared" si="18"/>
        <v/>
      </c>
      <c r="S302" s="53" t="str">
        <f t="shared" si="19"/>
        <v/>
      </c>
      <c r="T302" s="50"/>
    </row>
    <row r="303" spans="1:20" ht="15" customHeight="1" x14ac:dyDescent="0.2">
      <c r="A303" s="51" t="s">
        <v>716</v>
      </c>
      <c r="B303" s="51" t="s">
        <v>710</v>
      </c>
      <c r="C303" s="35">
        <v>507857</v>
      </c>
      <c r="D303" s="50"/>
      <c r="E303" s="52">
        <v>0</v>
      </c>
      <c r="F303" s="52">
        <v>0</v>
      </c>
      <c r="G303" s="52">
        <v>0</v>
      </c>
      <c r="H303" s="52">
        <v>146863.57</v>
      </c>
      <c r="I303" s="52">
        <v>0</v>
      </c>
      <c r="J303" s="52">
        <v>146863.57</v>
      </c>
      <c r="K303" s="52">
        <v>1113954.5900000001</v>
      </c>
      <c r="L303" s="52">
        <v>9380.0400000000009</v>
      </c>
      <c r="M303" s="52">
        <v>35805.81</v>
      </c>
      <c r="N303" s="50"/>
      <c r="O303" s="124">
        <f t="shared" si="16"/>
        <v>13.183999999999999</v>
      </c>
      <c r="P303" s="124">
        <f t="shared" si="17"/>
        <v>4.056345779768276</v>
      </c>
      <c r="Q303" s="50"/>
      <c r="R303" s="53" t="str">
        <f t="shared" si="18"/>
        <v/>
      </c>
      <c r="S303" s="53" t="str">
        <f t="shared" si="19"/>
        <v/>
      </c>
      <c r="T303" s="50"/>
    </row>
    <row r="304" spans="1:20" ht="15" customHeight="1" x14ac:dyDescent="0.2">
      <c r="A304" s="51" t="s">
        <v>450</v>
      </c>
      <c r="B304" s="51" t="s">
        <v>439</v>
      </c>
      <c r="C304" s="35">
        <v>504327</v>
      </c>
      <c r="D304" s="50"/>
      <c r="E304" s="52">
        <v>0</v>
      </c>
      <c r="F304" s="52">
        <v>0</v>
      </c>
      <c r="G304" s="52">
        <v>0</v>
      </c>
      <c r="H304" s="52">
        <v>95748.38</v>
      </c>
      <c r="I304" s="52">
        <v>0</v>
      </c>
      <c r="J304" s="52">
        <v>95748.38</v>
      </c>
      <c r="K304" s="52">
        <v>278655.82</v>
      </c>
      <c r="L304" s="52">
        <v>7637.9</v>
      </c>
      <c r="M304" s="52">
        <v>23706.04</v>
      </c>
      <c r="N304" s="50"/>
      <c r="O304" s="124">
        <f t="shared" si="16"/>
        <v>34.360799999999998</v>
      </c>
      <c r="P304" s="124">
        <f t="shared" si="17"/>
        <v>11.248263180004638</v>
      </c>
      <c r="Q304" s="50"/>
      <c r="R304" s="53" t="str">
        <f t="shared" si="18"/>
        <v/>
      </c>
      <c r="S304" s="53" t="str">
        <f t="shared" si="19"/>
        <v/>
      </c>
      <c r="T304" s="50"/>
    </row>
    <row r="305" spans="1:20" ht="15" customHeight="1" x14ac:dyDescent="0.2">
      <c r="A305" s="51" t="s">
        <v>578</v>
      </c>
      <c r="B305" s="51" t="s">
        <v>571</v>
      </c>
      <c r="C305" s="35">
        <v>505919</v>
      </c>
      <c r="D305" s="50"/>
      <c r="E305" s="52">
        <v>0</v>
      </c>
      <c r="F305" s="52">
        <v>0</v>
      </c>
      <c r="G305" s="52">
        <v>0</v>
      </c>
      <c r="H305" s="52">
        <v>28961.200000000001</v>
      </c>
      <c r="I305" s="52">
        <v>0</v>
      </c>
      <c r="J305" s="52">
        <v>28961.200000000001</v>
      </c>
      <c r="K305" s="52">
        <v>589375.56999999995</v>
      </c>
      <c r="L305" s="52">
        <v>22450.19</v>
      </c>
      <c r="M305" s="52">
        <v>72461</v>
      </c>
      <c r="N305" s="50"/>
      <c r="O305" s="124">
        <f t="shared" si="16"/>
        <v>4.9138999999999999</v>
      </c>
      <c r="P305" s="124">
        <f t="shared" si="17"/>
        <v>16.103685804282662</v>
      </c>
      <c r="Q305" s="50"/>
      <c r="R305" s="53" t="str">
        <f t="shared" si="18"/>
        <v/>
      </c>
      <c r="S305" s="53" t="str">
        <f t="shared" si="19"/>
        <v/>
      </c>
      <c r="T305" s="50"/>
    </row>
    <row r="306" spans="1:20" ht="15" customHeight="1" x14ac:dyDescent="0.2">
      <c r="A306" s="51" t="s">
        <v>2661</v>
      </c>
      <c r="B306" s="51" t="s">
        <v>252</v>
      </c>
      <c r="C306" s="35">
        <v>555843</v>
      </c>
      <c r="D306" s="50"/>
      <c r="E306" s="52">
        <v>0</v>
      </c>
      <c r="F306" s="52">
        <v>0</v>
      </c>
      <c r="G306" s="52">
        <v>0</v>
      </c>
      <c r="H306" s="52">
        <v>0</v>
      </c>
      <c r="I306" s="52">
        <v>0</v>
      </c>
      <c r="J306" s="52">
        <v>0</v>
      </c>
      <c r="K306" s="52">
        <v>525158.31000000006</v>
      </c>
      <c r="L306" s="52">
        <v>508.16</v>
      </c>
      <c r="M306" s="52">
        <v>50000</v>
      </c>
      <c r="N306" s="50"/>
      <c r="O306" s="124">
        <f t="shared" si="16"/>
        <v>0</v>
      </c>
      <c r="P306" s="124">
        <f t="shared" si="17"/>
        <v>9.6177017554954052</v>
      </c>
      <c r="Q306" s="50"/>
      <c r="R306" s="53" t="str">
        <f t="shared" si="18"/>
        <v/>
      </c>
      <c r="S306" s="53" t="str">
        <f t="shared" si="19"/>
        <v/>
      </c>
      <c r="T306" s="50"/>
    </row>
    <row r="307" spans="1:20" ht="15" customHeight="1" x14ac:dyDescent="0.2">
      <c r="A307" s="51" t="s">
        <v>717</v>
      </c>
      <c r="B307" s="51" t="s">
        <v>392</v>
      </c>
      <c r="C307" s="35">
        <v>507865</v>
      </c>
      <c r="D307" s="50"/>
      <c r="E307" s="52">
        <v>0</v>
      </c>
      <c r="F307" s="52">
        <v>0</v>
      </c>
      <c r="G307" s="52">
        <v>0</v>
      </c>
      <c r="H307" s="52">
        <v>0</v>
      </c>
      <c r="I307" s="52">
        <v>0</v>
      </c>
      <c r="J307" s="52">
        <v>0</v>
      </c>
      <c r="K307" s="52">
        <v>391393.85</v>
      </c>
      <c r="L307" s="52">
        <v>0</v>
      </c>
      <c r="M307" s="52">
        <v>0</v>
      </c>
      <c r="N307" s="50"/>
      <c r="O307" s="124">
        <f t="shared" si="16"/>
        <v>0</v>
      </c>
      <c r="P307" s="124">
        <f t="shared" si="17"/>
        <v>0</v>
      </c>
      <c r="Q307" s="50"/>
      <c r="R307" s="53" t="str">
        <f t="shared" si="18"/>
        <v/>
      </c>
      <c r="S307" s="53" t="str">
        <f t="shared" si="19"/>
        <v/>
      </c>
      <c r="T307" s="50"/>
    </row>
    <row r="308" spans="1:20" ht="15" customHeight="1" x14ac:dyDescent="0.2">
      <c r="A308" s="51" t="s">
        <v>1171</v>
      </c>
      <c r="B308" s="51" t="s">
        <v>1167</v>
      </c>
      <c r="C308" s="35">
        <v>513938</v>
      </c>
      <c r="D308" s="50"/>
      <c r="E308" s="52">
        <v>0</v>
      </c>
      <c r="F308" s="52">
        <v>0</v>
      </c>
      <c r="G308" s="52">
        <v>0</v>
      </c>
      <c r="H308" s="52">
        <v>280315.11</v>
      </c>
      <c r="I308" s="52">
        <v>0</v>
      </c>
      <c r="J308" s="52">
        <v>280315.11</v>
      </c>
      <c r="K308" s="52">
        <v>309926.34999999998</v>
      </c>
      <c r="L308" s="52">
        <v>5130.1899999999996</v>
      </c>
      <c r="M308" s="52">
        <v>1386</v>
      </c>
      <c r="N308" s="50"/>
      <c r="O308" s="124">
        <f t="shared" si="16"/>
        <v>90.445700000000002</v>
      </c>
      <c r="P308" s="124">
        <f t="shared" si="17"/>
        <v>2.1024962866177725</v>
      </c>
      <c r="Q308" s="50"/>
      <c r="R308" s="53">
        <f t="shared" si="18"/>
        <v>1.5222850000000001</v>
      </c>
      <c r="S308" s="53">
        <f t="shared" si="19"/>
        <v>4717.9650000000011</v>
      </c>
      <c r="T308" s="50"/>
    </row>
    <row r="309" spans="1:20" ht="15" customHeight="1" x14ac:dyDescent="0.2">
      <c r="A309" s="51" t="s">
        <v>1334</v>
      </c>
      <c r="B309" s="51" t="s">
        <v>28</v>
      </c>
      <c r="C309" s="35">
        <v>515906</v>
      </c>
      <c r="D309" s="50"/>
      <c r="E309" s="52">
        <v>0</v>
      </c>
      <c r="F309" s="52">
        <v>0</v>
      </c>
      <c r="G309" s="52">
        <v>0</v>
      </c>
      <c r="H309" s="52">
        <v>319618.15000000002</v>
      </c>
      <c r="I309" s="52">
        <v>319618.15000000002</v>
      </c>
      <c r="J309" s="52">
        <v>0</v>
      </c>
      <c r="K309" s="52">
        <v>753554.55</v>
      </c>
      <c r="L309" s="52">
        <v>8850.23</v>
      </c>
      <c r="M309" s="52">
        <v>18494.41</v>
      </c>
      <c r="N309" s="50"/>
      <c r="O309" s="124">
        <f t="shared" si="16"/>
        <v>0</v>
      </c>
      <c r="P309" s="124">
        <f t="shared" si="17"/>
        <v>3.6287538838429145</v>
      </c>
      <c r="Q309" s="50"/>
      <c r="R309" s="53" t="str">
        <f t="shared" si="18"/>
        <v/>
      </c>
      <c r="S309" s="53" t="str">
        <f t="shared" si="19"/>
        <v/>
      </c>
      <c r="T309" s="50"/>
    </row>
    <row r="310" spans="1:20" ht="15" customHeight="1" x14ac:dyDescent="0.2">
      <c r="A310" s="51" t="s">
        <v>1875</v>
      </c>
      <c r="B310" s="51" t="s">
        <v>30</v>
      </c>
      <c r="C310" s="35">
        <v>522392</v>
      </c>
      <c r="D310" s="50"/>
      <c r="E310" s="52">
        <v>0</v>
      </c>
      <c r="F310" s="52">
        <v>0</v>
      </c>
      <c r="G310" s="52">
        <v>0</v>
      </c>
      <c r="H310" s="52">
        <v>8011.49</v>
      </c>
      <c r="I310" s="52">
        <v>0</v>
      </c>
      <c r="J310" s="52">
        <v>8011.49</v>
      </c>
      <c r="K310" s="52">
        <v>98012.59</v>
      </c>
      <c r="L310" s="52">
        <v>376.29</v>
      </c>
      <c r="M310" s="52">
        <v>1000</v>
      </c>
      <c r="N310" s="50"/>
      <c r="O310" s="124">
        <f t="shared" si="16"/>
        <v>8.1738999999999997</v>
      </c>
      <c r="P310" s="124">
        <f t="shared" si="17"/>
        <v>1.4041971546716601</v>
      </c>
      <c r="Q310" s="50"/>
      <c r="R310" s="53" t="str">
        <f t="shared" si="18"/>
        <v/>
      </c>
      <c r="S310" s="53" t="str">
        <f t="shared" si="19"/>
        <v/>
      </c>
      <c r="T310" s="50"/>
    </row>
    <row r="311" spans="1:20" ht="15" customHeight="1" x14ac:dyDescent="0.2">
      <c r="A311" s="51" t="s">
        <v>1783</v>
      </c>
      <c r="B311" s="51" t="s">
        <v>1500</v>
      </c>
      <c r="C311" s="35">
        <v>521302</v>
      </c>
      <c r="D311" s="50"/>
      <c r="E311" s="52">
        <v>0</v>
      </c>
      <c r="F311" s="52">
        <v>0</v>
      </c>
      <c r="G311" s="52">
        <v>0</v>
      </c>
      <c r="H311" s="52">
        <v>0</v>
      </c>
      <c r="I311" s="52">
        <v>0</v>
      </c>
      <c r="J311" s="52">
        <v>0</v>
      </c>
      <c r="K311" s="52">
        <v>992140.86</v>
      </c>
      <c r="L311" s="52">
        <v>0</v>
      </c>
      <c r="M311" s="52">
        <v>0</v>
      </c>
      <c r="N311" s="50"/>
      <c r="O311" s="124">
        <f t="shared" si="16"/>
        <v>0</v>
      </c>
      <c r="P311" s="124">
        <f t="shared" si="17"/>
        <v>0</v>
      </c>
      <c r="Q311" s="50"/>
      <c r="R311" s="53" t="str">
        <f t="shared" si="18"/>
        <v/>
      </c>
      <c r="S311" s="53" t="str">
        <f t="shared" si="19"/>
        <v/>
      </c>
      <c r="T311" s="50"/>
    </row>
    <row r="312" spans="1:20" ht="15" customHeight="1" x14ac:dyDescent="0.2">
      <c r="A312" s="51" t="s">
        <v>344</v>
      </c>
      <c r="B312" s="51" t="s">
        <v>334</v>
      </c>
      <c r="C312" s="35">
        <v>503118</v>
      </c>
      <c r="D312" s="50"/>
      <c r="E312" s="52">
        <v>0</v>
      </c>
      <c r="F312" s="52">
        <v>0</v>
      </c>
      <c r="G312" s="52">
        <v>0</v>
      </c>
      <c r="H312" s="52">
        <v>1884.74</v>
      </c>
      <c r="I312" s="52">
        <v>0</v>
      </c>
      <c r="J312" s="52">
        <v>1884.74</v>
      </c>
      <c r="K312" s="52">
        <v>126058.97</v>
      </c>
      <c r="L312" s="52">
        <v>103.28</v>
      </c>
      <c r="M312" s="52">
        <v>2279.5</v>
      </c>
      <c r="N312" s="50"/>
      <c r="O312" s="124">
        <f t="shared" si="16"/>
        <v>1.4951000000000001</v>
      </c>
      <c r="P312" s="124">
        <f t="shared" si="17"/>
        <v>1.8902105895359926</v>
      </c>
      <c r="Q312" s="50"/>
      <c r="R312" s="53" t="str">
        <f t="shared" si="18"/>
        <v/>
      </c>
      <c r="S312" s="53" t="str">
        <f t="shared" si="19"/>
        <v/>
      </c>
      <c r="T312" s="50"/>
    </row>
    <row r="313" spans="1:20" ht="15" customHeight="1" x14ac:dyDescent="0.2">
      <c r="A313" s="51" t="s">
        <v>2665</v>
      </c>
      <c r="B313" s="51" t="s">
        <v>85</v>
      </c>
      <c r="C313" s="35">
        <v>555886</v>
      </c>
      <c r="D313" s="50"/>
      <c r="E313" s="52">
        <v>0</v>
      </c>
      <c r="F313" s="52">
        <v>0</v>
      </c>
      <c r="G313" s="52">
        <v>0</v>
      </c>
      <c r="H313" s="52">
        <v>0</v>
      </c>
      <c r="I313" s="52">
        <v>0</v>
      </c>
      <c r="J313" s="52">
        <v>0</v>
      </c>
      <c r="K313" s="52">
        <v>392465.59</v>
      </c>
      <c r="L313" s="52">
        <v>7097.1</v>
      </c>
      <c r="M313" s="52">
        <v>30660.67</v>
      </c>
      <c r="N313" s="50"/>
      <c r="O313" s="124">
        <f t="shared" si="16"/>
        <v>0</v>
      </c>
      <c r="P313" s="124">
        <f t="shared" si="17"/>
        <v>9.6206574441341459</v>
      </c>
      <c r="Q313" s="50"/>
      <c r="R313" s="53" t="str">
        <f t="shared" si="18"/>
        <v/>
      </c>
      <c r="S313" s="53" t="str">
        <f t="shared" si="19"/>
        <v/>
      </c>
      <c r="T313" s="50"/>
    </row>
    <row r="314" spans="1:20" ht="15" customHeight="1" x14ac:dyDescent="0.2">
      <c r="A314" s="51" t="s">
        <v>1514</v>
      </c>
      <c r="B314" s="51" t="s">
        <v>1509</v>
      </c>
      <c r="C314" s="35">
        <v>518255</v>
      </c>
      <c r="D314" s="50"/>
      <c r="E314" s="52">
        <v>0</v>
      </c>
      <c r="F314" s="52">
        <v>0</v>
      </c>
      <c r="G314" s="52">
        <v>0</v>
      </c>
      <c r="H314" s="52">
        <v>7143.03</v>
      </c>
      <c r="I314" s="52">
        <v>0</v>
      </c>
      <c r="J314" s="52">
        <v>7143.03</v>
      </c>
      <c r="K314" s="52">
        <v>135035.76999999999</v>
      </c>
      <c r="L314" s="52">
        <v>2549.73</v>
      </c>
      <c r="M314" s="52">
        <v>10390.780000000001</v>
      </c>
      <c r="N314" s="50"/>
      <c r="O314" s="124">
        <f t="shared" si="16"/>
        <v>5.2896999999999998</v>
      </c>
      <c r="P314" s="124">
        <f t="shared" si="17"/>
        <v>9.583023816578379</v>
      </c>
      <c r="Q314" s="50"/>
      <c r="R314" s="53" t="str">
        <f t="shared" si="18"/>
        <v/>
      </c>
      <c r="S314" s="53" t="str">
        <f t="shared" si="19"/>
        <v/>
      </c>
      <c r="T314" s="50"/>
    </row>
    <row r="315" spans="1:20" ht="15" customHeight="1" x14ac:dyDescent="0.2">
      <c r="A315" s="51" t="s">
        <v>93</v>
      </c>
      <c r="B315" s="51" t="s">
        <v>85</v>
      </c>
      <c r="C315" s="35">
        <v>500135</v>
      </c>
      <c r="D315" s="50"/>
      <c r="E315" s="52">
        <v>0</v>
      </c>
      <c r="F315" s="52">
        <v>0</v>
      </c>
      <c r="G315" s="52">
        <v>251698.09</v>
      </c>
      <c r="H315" s="52">
        <v>149895.13</v>
      </c>
      <c r="I315" s="52">
        <v>0</v>
      </c>
      <c r="J315" s="52">
        <v>401593.22</v>
      </c>
      <c r="K315" s="52">
        <v>628999.47</v>
      </c>
      <c r="L315" s="52">
        <v>22690.87</v>
      </c>
      <c r="M315" s="52">
        <v>80365.03</v>
      </c>
      <c r="N315" s="50"/>
      <c r="O315" s="124">
        <f t="shared" si="16"/>
        <v>63.846400000000003</v>
      </c>
      <c r="P315" s="124">
        <f t="shared" si="17"/>
        <v>16.384099655918629</v>
      </c>
      <c r="Q315" s="50"/>
      <c r="R315" s="53">
        <f t="shared" si="18"/>
        <v>0.19232000000000016</v>
      </c>
      <c r="S315" s="53">
        <f t="shared" si="19"/>
        <v>1209.6769000000002</v>
      </c>
      <c r="T315" s="50"/>
    </row>
    <row r="316" spans="1:20" ht="15" customHeight="1" x14ac:dyDescent="0.2">
      <c r="A316" s="51" t="s">
        <v>2692</v>
      </c>
      <c r="B316" s="51" t="s">
        <v>508</v>
      </c>
      <c r="C316" s="35">
        <v>556297</v>
      </c>
      <c r="D316" s="50"/>
      <c r="E316" s="52">
        <v>0</v>
      </c>
      <c r="F316" s="52">
        <v>0</v>
      </c>
      <c r="G316" s="52">
        <v>0</v>
      </c>
      <c r="H316" s="52">
        <v>103342.48</v>
      </c>
      <c r="I316" s="52">
        <v>0</v>
      </c>
      <c r="J316" s="52">
        <v>103342.48</v>
      </c>
      <c r="K316" s="52">
        <v>234551.17</v>
      </c>
      <c r="L316" s="52">
        <v>11246.16</v>
      </c>
      <c r="M316" s="52">
        <v>0</v>
      </c>
      <c r="N316" s="50"/>
      <c r="O316" s="124">
        <f t="shared" si="16"/>
        <v>44.059699999999999</v>
      </c>
      <c r="P316" s="124">
        <f t="shared" si="17"/>
        <v>4.7947575789112458</v>
      </c>
      <c r="Q316" s="50"/>
      <c r="R316" s="53" t="str">
        <f t="shared" si="18"/>
        <v/>
      </c>
      <c r="S316" s="53" t="str">
        <f t="shared" si="19"/>
        <v/>
      </c>
      <c r="T316" s="50"/>
    </row>
    <row r="317" spans="1:20" ht="15" customHeight="1" x14ac:dyDescent="0.2">
      <c r="A317" s="51" t="s">
        <v>1335</v>
      </c>
      <c r="B317" s="51" t="s">
        <v>28</v>
      </c>
      <c r="C317" s="35">
        <v>515914</v>
      </c>
      <c r="D317" s="50"/>
      <c r="E317" s="52">
        <v>0</v>
      </c>
      <c r="F317" s="52">
        <v>0</v>
      </c>
      <c r="G317" s="52">
        <v>0</v>
      </c>
      <c r="H317" s="52">
        <v>68169.66</v>
      </c>
      <c r="I317" s="52">
        <v>0</v>
      </c>
      <c r="J317" s="52">
        <v>68169.66</v>
      </c>
      <c r="K317" s="52">
        <v>99101.21</v>
      </c>
      <c r="L317" s="52">
        <v>7225.02</v>
      </c>
      <c r="M317" s="52">
        <v>48078.39</v>
      </c>
      <c r="N317" s="50"/>
      <c r="O317" s="124">
        <f t="shared" si="16"/>
        <v>68.787899999999993</v>
      </c>
      <c r="P317" s="124">
        <f t="shared" si="17"/>
        <v>55.804979575930503</v>
      </c>
      <c r="Q317" s="50"/>
      <c r="R317" s="53">
        <f t="shared" si="18"/>
        <v>0.4393949999999997</v>
      </c>
      <c r="S317" s="53">
        <f t="shared" si="19"/>
        <v>435.44670000000008</v>
      </c>
      <c r="T317" s="50"/>
    </row>
    <row r="318" spans="1:20" ht="15" customHeight="1" x14ac:dyDescent="0.2">
      <c r="A318" s="51" t="s">
        <v>2747</v>
      </c>
      <c r="B318" s="51" t="s">
        <v>1121</v>
      </c>
      <c r="C318" s="35">
        <v>557561</v>
      </c>
      <c r="D318" s="50"/>
      <c r="E318" s="52">
        <v>0</v>
      </c>
      <c r="F318" s="52">
        <v>0</v>
      </c>
      <c r="G318" s="52">
        <v>0</v>
      </c>
      <c r="H318" s="52">
        <v>0</v>
      </c>
      <c r="I318" s="52">
        <v>0</v>
      </c>
      <c r="J318" s="52">
        <v>0</v>
      </c>
      <c r="K318" s="52">
        <v>31723.21</v>
      </c>
      <c r="L318" s="52">
        <v>0</v>
      </c>
      <c r="M318" s="52">
        <v>11922.8</v>
      </c>
      <c r="N318" s="50"/>
      <c r="O318" s="124">
        <f t="shared" si="16"/>
        <v>0</v>
      </c>
      <c r="P318" s="124">
        <f t="shared" si="17"/>
        <v>37.583838457709668</v>
      </c>
      <c r="Q318" s="50"/>
      <c r="R318" s="53" t="str">
        <f t="shared" si="18"/>
        <v/>
      </c>
      <c r="S318" s="53" t="str">
        <f t="shared" si="19"/>
        <v/>
      </c>
      <c r="T318" s="50"/>
    </row>
    <row r="319" spans="1:20" ht="15" customHeight="1" x14ac:dyDescent="0.2">
      <c r="A319" s="51" t="s">
        <v>1336</v>
      </c>
      <c r="B319" s="51" t="s">
        <v>28</v>
      </c>
      <c r="C319" s="35">
        <v>515922</v>
      </c>
      <c r="D319" s="50"/>
      <c r="E319" s="52">
        <v>0</v>
      </c>
      <c r="F319" s="52">
        <v>0</v>
      </c>
      <c r="G319" s="52">
        <v>0</v>
      </c>
      <c r="H319" s="52">
        <v>0</v>
      </c>
      <c r="I319" s="52">
        <v>0</v>
      </c>
      <c r="J319" s="52">
        <v>0</v>
      </c>
      <c r="K319" s="52">
        <v>185628.21</v>
      </c>
      <c r="L319" s="52">
        <v>0</v>
      </c>
      <c r="M319" s="52">
        <v>1121.6400000000001</v>
      </c>
      <c r="N319" s="50"/>
      <c r="O319" s="124">
        <f t="shared" si="16"/>
        <v>0</v>
      </c>
      <c r="P319" s="124">
        <f t="shared" si="17"/>
        <v>0.60424005596994124</v>
      </c>
      <c r="Q319" s="50"/>
      <c r="R319" s="53" t="str">
        <f t="shared" si="18"/>
        <v/>
      </c>
      <c r="S319" s="53" t="str">
        <f t="shared" si="19"/>
        <v/>
      </c>
      <c r="T319" s="50"/>
    </row>
    <row r="320" spans="1:20" ht="15" customHeight="1" x14ac:dyDescent="0.2">
      <c r="A320" s="51" t="s">
        <v>1336</v>
      </c>
      <c r="B320" s="51" t="s">
        <v>1537</v>
      </c>
      <c r="C320" s="35">
        <v>524271</v>
      </c>
      <c r="D320" s="50"/>
      <c r="E320" s="52">
        <v>0</v>
      </c>
      <c r="F320" s="52">
        <v>0</v>
      </c>
      <c r="G320" s="52">
        <v>0</v>
      </c>
      <c r="H320" s="52">
        <v>11100</v>
      </c>
      <c r="I320" s="52">
        <v>11100</v>
      </c>
      <c r="J320" s="52">
        <v>0</v>
      </c>
      <c r="K320" s="52">
        <v>46806.01</v>
      </c>
      <c r="L320" s="52">
        <v>625.54</v>
      </c>
      <c r="M320" s="52">
        <v>64055.69</v>
      </c>
      <c r="N320" s="50"/>
      <c r="O320" s="124">
        <f t="shared" si="16"/>
        <v>0</v>
      </c>
      <c r="P320" s="124">
        <f t="shared" si="17"/>
        <v>138.19001021450023</v>
      </c>
      <c r="Q320" s="50"/>
      <c r="R320" s="53" t="str">
        <f t="shared" si="18"/>
        <v/>
      </c>
      <c r="S320" s="53" t="str">
        <f t="shared" si="19"/>
        <v/>
      </c>
      <c r="T320" s="50"/>
    </row>
    <row r="321" spans="1:20" ht="15" customHeight="1" x14ac:dyDescent="0.2">
      <c r="A321" s="51" t="s">
        <v>2386</v>
      </c>
      <c r="B321" s="51" t="s">
        <v>22</v>
      </c>
      <c r="C321" s="35">
        <v>528242</v>
      </c>
      <c r="D321" s="50"/>
      <c r="E321" s="52">
        <v>0</v>
      </c>
      <c r="F321" s="52">
        <v>0</v>
      </c>
      <c r="G321" s="52">
        <v>0</v>
      </c>
      <c r="H321" s="52">
        <v>62016.22</v>
      </c>
      <c r="I321" s="52">
        <v>0</v>
      </c>
      <c r="J321" s="52">
        <v>62016.22</v>
      </c>
      <c r="K321" s="52">
        <v>153194.81</v>
      </c>
      <c r="L321" s="52">
        <v>2739.65</v>
      </c>
      <c r="M321" s="52">
        <v>18400</v>
      </c>
      <c r="N321" s="50"/>
      <c r="O321" s="124">
        <f t="shared" si="16"/>
        <v>40.481900000000003</v>
      </c>
      <c r="P321" s="124">
        <f t="shared" si="17"/>
        <v>13.799194633290776</v>
      </c>
      <c r="Q321" s="50"/>
      <c r="R321" s="53" t="str">
        <f t="shared" si="18"/>
        <v/>
      </c>
      <c r="S321" s="53" t="str">
        <f t="shared" si="19"/>
        <v/>
      </c>
      <c r="T321" s="50"/>
    </row>
    <row r="322" spans="1:20" ht="15" customHeight="1" x14ac:dyDescent="0.2">
      <c r="A322" s="51" t="s">
        <v>2812</v>
      </c>
      <c r="B322" s="51" t="s">
        <v>199</v>
      </c>
      <c r="C322" s="35">
        <v>580554</v>
      </c>
      <c r="D322" s="50"/>
      <c r="E322" s="52">
        <v>0</v>
      </c>
      <c r="F322" s="52">
        <v>0</v>
      </c>
      <c r="G322" s="52">
        <v>0</v>
      </c>
      <c r="H322" s="52">
        <v>0</v>
      </c>
      <c r="I322" s="52">
        <v>0</v>
      </c>
      <c r="J322" s="52">
        <v>0</v>
      </c>
      <c r="K322" s="52">
        <v>409931.7</v>
      </c>
      <c r="L322" s="52">
        <v>5009.8999999999996</v>
      </c>
      <c r="M322" s="52">
        <v>19578.82</v>
      </c>
      <c r="N322" s="50"/>
      <c r="O322" s="124">
        <f t="shared" si="16"/>
        <v>0</v>
      </c>
      <c r="P322" s="124">
        <f t="shared" si="17"/>
        <v>5.9982480008255035</v>
      </c>
      <c r="Q322" s="50"/>
      <c r="R322" s="53" t="str">
        <f t="shared" si="18"/>
        <v/>
      </c>
      <c r="S322" s="53" t="str">
        <f t="shared" si="19"/>
        <v/>
      </c>
      <c r="T322" s="50"/>
    </row>
    <row r="323" spans="1:20" ht="15" customHeight="1" x14ac:dyDescent="0.2">
      <c r="A323" s="51" t="s">
        <v>1172</v>
      </c>
      <c r="B323" s="51" t="s">
        <v>1167</v>
      </c>
      <c r="C323" s="35">
        <v>513946</v>
      </c>
      <c r="D323" s="50"/>
      <c r="E323" s="52">
        <v>0</v>
      </c>
      <c r="F323" s="52">
        <v>0</v>
      </c>
      <c r="G323" s="52">
        <v>0</v>
      </c>
      <c r="H323" s="52">
        <v>10153.42</v>
      </c>
      <c r="I323" s="52">
        <v>0</v>
      </c>
      <c r="J323" s="52">
        <v>10153.42</v>
      </c>
      <c r="K323" s="52">
        <v>554414.03</v>
      </c>
      <c r="L323" s="52">
        <v>11882.95</v>
      </c>
      <c r="M323" s="52">
        <v>19006.71</v>
      </c>
      <c r="N323" s="50"/>
      <c r="O323" s="124">
        <f t="shared" ref="O323:O386" si="20">IFERROR(ROUND(J323/K323*100,4),$U$1)</f>
        <v>1.8313999999999999</v>
      </c>
      <c r="P323" s="124">
        <f t="shared" ref="P323:P386" si="21">IFERROR((L323+M323)/K323*100,$U$1)</f>
        <v>5.5715869960938758</v>
      </c>
      <c r="Q323" s="50"/>
      <c r="R323" s="53" t="str">
        <f t="shared" ref="R323:R386" si="22">IF(AND(ISNUMBER(O323),O323&gt;60),(O323-60)*0.05,"")</f>
        <v/>
      </c>
      <c r="S323" s="53" t="str">
        <f t="shared" ref="S323:S386" si="23">IF(AND(ISNUMBER(O323),O323&gt;60),(J323-(K323*0.6))*0.05,"")</f>
        <v/>
      </c>
      <c r="T323" s="50"/>
    </row>
    <row r="324" spans="1:20" ht="15" customHeight="1" x14ac:dyDescent="0.2">
      <c r="A324" s="51" t="s">
        <v>1225</v>
      </c>
      <c r="B324" s="51" t="s">
        <v>1214</v>
      </c>
      <c r="C324" s="35">
        <v>514608</v>
      </c>
      <c r="D324" s="50"/>
      <c r="E324" s="52">
        <v>0</v>
      </c>
      <c r="F324" s="52">
        <v>0</v>
      </c>
      <c r="G324" s="52">
        <v>0</v>
      </c>
      <c r="H324" s="52">
        <v>22004.959999999999</v>
      </c>
      <c r="I324" s="52">
        <v>0</v>
      </c>
      <c r="J324" s="52">
        <v>22004.959999999999</v>
      </c>
      <c r="K324" s="52">
        <v>97862.290000000008</v>
      </c>
      <c r="L324" s="52">
        <v>661.86</v>
      </c>
      <c r="M324" s="52">
        <v>3586</v>
      </c>
      <c r="N324" s="50"/>
      <c r="O324" s="124">
        <f t="shared" si="20"/>
        <v>22.485600000000002</v>
      </c>
      <c r="P324" s="124">
        <f t="shared" si="21"/>
        <v>4.3406505202361387</v>
      </c>
      <c r="Q324" s="50"/>
      <c r="R324" s="53" t="str">
        <f t="shared" si="22"/>
        <v/>
      </c>
      <c r="S324" s="53" t="str">
        <f t="shared" si="23"/>
        <v/>
      </c>
      <c r="T324" s="50"/>
    </row>
    <row r="325" spans="1:20" ht="15" customHeight="1" x14ac:dyDescent="0.2">
      <c r="A325" s="51" t="s">
        <v>2387</v>
      </c>
      <c r="B325" s="51" t="s">
        <v>22</v>
      </c>
      <c r="C325" s="35">
        <v>528251</v>
      </c>
      <c r="D325" s="50"/>
      <c r="E325" s="52">
        <v>0</v>
      </c>
      <c r="F325" s="52">
        <v>0</v>
      </c>
      <c r="G325" s="52">
        <v>0</v>
      </c>
      <c r="H325" s="52">
        <v>257796.3</v>
      </c>
      <c r="I325" s="52">
        <v>0</v>
      </c>
      <c r="J325" s="52">
        <v>257796.3</v>
      </c>
      <c r="K325" s="52">
        <v>586283.42999999993</v>
      </c>
      <c r="L325" s="52">
        <v>7247.93</v>
      </c>
      <c r="M325" s="52">
        <v>11200</v>
      </c>
      <c r="N325" s="50"/>
      <c r="O325" s="124">
        <f t="shared" si="20"/>
        <v>43.971299999999999</v>
      </c>
      <c r="P325" s="124">
        <f t="shared" si="21"/>
        <v>3.146589014122402</v>
      </c>
      <c r="Q325" s="50"/>
      <c r="R325" s="53" t="str">
        <f t="shared" si="22"/>
        <v/>
      </c>
      <c r="S325" s="53" t="str">
        <f t="shared" si="23"/>
        <v/>
      </c>
      <c r="T325" s="50"/>
    </row>
    <row r="326" spans="1:20" ht="15" customHeight="1" x14ac:dyDescent="0.2">
      <c r="A326" s="51" t="s">
        <v>766</v>
      </c>
      <c r="B326" s="51" t="s">
        <v>759</v>
      </c>
      <c r="C326" s="35">
        <v>508519</v>
      </c>
      <c r="D326" s="50"/>
      <c r="E326" s="52">
        <v>0</v>
      </c>
      <c r="F326" s="52">
        <v>0</v>
      </c>
      <c r="G326" s="52">
        <v>0</v>
      </c>
      <c r="H326" s="52">
        <v>2873</v>
      </c>
      <c r="I326" s="52">
        <v>0</v>
      </c>
      <c r="J326" s="52">
        <v>2873</v>
      </c>
      <c r="K326" s="52">
        <v>146101.70000000001</v>
      </c>
      <c r="L326" s="52">
        <v>173.6</v>
      </c>
      <c r="M326" s="52">
        <v>3600</v>
      </c>
      <c r="N326" s="50"/>
      <c r="O326" s="124">
        <f t="shared" si="20"/>
        <v>1.9663999999999999</v>
      </c>
      <c r="P326" s="124">
        <f t="shared" si="21"/>
        <v>2.5828583787868311</v>
      </c>
      <c r="Q326" s="50"/>
      <c r="R326" s="53" t="str">
        <f t="shared" si="22"/>
        <v/>
      </c>
      <c r="S326" s="53" t="str">
        <f t="shared" si="23"/>
        <v/>
      </c>
      <c r="T326" s="50"/>
    </row>
    <row r="327" spans="1:20" ht="15" customHeight="1" x14ac:dyDescent="0.2">
      <c r="A327" s="51" t="s">
        <v>2510</v>
      </c>
      <c r="B327" s="51" t="s">
        <v>508</v>
      </c>
      <c r="C327" s="35">
        <v>542792</v>
      </c>
      <c r="D327" s="50"/>
      <c r="E327" s="52">
        <v>0</v>
      </c>
      <c r="F327" s="52">
        <v>0</v>
      </c>
      <c r="G327" s="52">
        <v>0</v>
      </c>
      <c r="H327" s="52">
        <v>7231.53</v>
      </c>
      <c r="I327" s="52">
        <v>7231.53</v>
      </c>
      <c r="J327" s="52">
        <v>0</v>
      </c>
      <c r="K327" s="52">
        <v>109309.4</v>
      </c>
      <c r="L327" s="52">
        <v>3800.55</v>
      </c>
      <c r="M327" s="52">
        <v>83744.66</v>
      </c>
      <c r="N327" s="50"/>
      <c r="O327" s="124">
        <f t="shared" si="20"/>
        <v>0</v>
      </c>
      <c r="P327" s="124">
        <f t="shared" si="21"/>
        <v>80.089370173104982</v>
      </c>
      <c r="Q327" s="50"/>
      <c r="R327" s="53" t="str">
        <f t="shared" si="22"/>
        <v/>
      </c>
      <c r="S327" s="53" t="str">
        <f t="shared" si="23"/>
        <v/>
      </c>
      <c r="T327" s="50"/>
    </row>
    <row r="328" spans="1:20" ht="15" customHeight="1" x14ac:dyDescent="0.2">
      <c r="A328" s="51" t="s">
        <v>345</v>
      </c>
      <c r="B328" s="51" t="s">
        <v>334</v>
      </c>
      <c r="C328" s="35">
        <v>503126</v>
      </c>
      <c r="D328" s="50"/>
      <c r="E328" s="52">
        <v>0</v>
      </c>
      <c r="F328" s="52">
        <v>0</v>
      </c>
      <c r="G328" s="52">
        <v>0</v>
      </c>
      <c r="H328" s="52">
        <v>0</v>
      </c>
      <c r="I328" s="52">
        <v>0</v>
      </c>
      <c r="J328" s="52">
        <v>0</v>
      </c>
      <c r="K328" s="52">
        <v>293847.74</v>
      </c>
      <c r="L328" s="52">
        <v>1693.37</v>
      </c>
      <c r="M328" s="52">
        <v>6485.83</v>
      </c>
      <c r="N328" s="50"/>
      <c r="O328" s="124">
        <f t="shared" si="20"/>
        <v>0</v>
      </c>
      <c r="P328" s="124">
        <f t="shared" si="21"/>
        <v>2.7834823572235061</v>
      </c>
      <c r="Q328" s="50"/>
      <c r="R328" s="53" t="str">
        <f t="shared" si="22"/>
        <v/>
      </c>
      <c r="S328" s="53" t="str">
        <f t="shared" si="23"/>
        <v/>
      </c>
      <c r="T328" s="50"/>
    </row>
    <row r="329" spans="1:20" ht="15" customHeight="1" x14ac:dyDescent="0.2">
      <c r="A329" s="51" t="s">
        <v>1685</v>
      </c>
      <c r="B329" s="51" t="s">
        <v>1547</v>
      </c>
      <c r="C329" s="35">
        <v>520110</v>
      </c>
      <c r="D329" s="50"/>
      <c r="E329" s="52">
        <v>0</v>
      </c>
      <c r="F329" s="52">
        <v>0</v>
      </c>
      <c r="G329" s="52">
        <v>0</v>
      </c>
      <c r="H329" s="52">
        <v>21000</v>
      </c>
      <c r="I329" s="52">
        <v>0</v>
      </c>
      <c r="J329" s="52">
        <v>21000</v>
      </c>
      <c r="K329" s="52">
        <v>30071.51</v>
      </c>
      <c r="L329" s="52">
        <v>759.33</v>
      </c>
      <c r="M329" s="52">
        <v>2537</v>
      </c>
      <c r="N329" s="50"/>
      <c r="O329" s="124">
        <f t="shared" si="20"/>
        <v>69.833500000000001</v>
      </c>
      <c r="P329" s="124">
        <f t="shared" si="21"/>
        <v>10.961637776087732</v>
      </c>
      <c r="Q329" s="50"/>
      <c r="R329" s="53">
        <f t="shared" si="22"/>
        <v>0.49167500000000008</v>
      </c>
      <c r="S329" s="53">
        <f t="shared" si="23"/>
        <v>147.85470000000007</v>
      </c>
      <c r="T329" s="50"/>
    </row>
    <row r="330" spans="1:20" ht="15" customHeight="1" x14ac:dyDescent="0.2">
      <c r="A330" s="51" t="s">
        <v>2388</v>
      </c>
      <c r="B330" s="51" t="s">
        <v>22</v>
      </c>
      <c r="C330" s="35">
        <v>528269</v>
      </c>
      <c r="D330" s="50"/>
      <c r="E330" s="52">
        <v>0</v>
      </c>
      <c r="F330" s="52">
        <v>0</v>
      </c>
      <c r="G330" s="52">
        <v>0</v>
      </c>
      <c r="H330" s="52">
        <v>56794.7</v>
      </c>
      <c r="I330" s="52">
        <v>18878.05</v>
      </c>
      <c r="J330" s="52">
        <v>37916.649999999994</v>
      </c>
      <c r="K330" s="52">
        <v>71989.41</v>
      </c>
      <c r="L330" s="52">
        <v>1156.82</v>
      </c>
      <c r="M330" s="52">
        <v>1434</v>
      </c>
      <c r="N330" s="50"/>
      <c r="O330" s="124">
        <f t="shared" si="20"/>
        <v>52.669800000000002</v>
      </c>
      <c r="P330" s="124">
        <f t="shared" si="21"/>
        <v>3.5988904479144912</v>
      </c>
      <c r="Q330" s="50"/>
      <c r="R330" s="53" t="str">
        <f t="shared" si="22"/>
        <v/>
      </c>
      <c r="S330" s="53" t="str">
        <f t="shared" si="23"/>
        <v/>
      </c>
      <c r="T330" s="50"/>
    </row>
    <row r="331" spans="1:20" ht="15" customHeight="1" x14ac:dyDescent="0.2">
      <c r="A331" s="51" t="s">
        <v>1686</v>
      </c>
      <c r="B331" s="51" t="s">
        <v>1680</v>
      </c>
      <c r="C331" s="35">
        <v>520128</v>
      </c>
      <c r="D331" s="50"/>
      <c r="E331" s="52">
        <v>0</v>
      </c>
      <c r="F331" s="52">
        <v>0</v>
      </c>
      <c r="G331" s="52">
        <v>0</v>
      </c>
      <c r="H331" s="52">
        <v>39832.699999999997</v>
      </c>
      <c r="I331" s="52">
        <v>0</v>
      </c>
      <c r="J331" s="52">
        <v>39832.699999999997</v>
      </c>
      <c r="K331" s="52">
        <v>69401.570000000007</v>
      </c>
      <c r="L331" s="52">
        <v>692.65</v>
      </c>
      <c r="M331" s="52">
        <v>0</v>
      </c>
      <c r="N331" s="50"/>
      <c r="O331" s="124">
        <f t="shared" si="20"/>
        <v>57.394500000000001</v>
      </c>
      <c r="P331" s="124">
        <f t="shared" si="21"/>
        <v>0.99803217708187286</v>
      </c>
      <c r="Q331" s="50"/>
      <c r="R331" s="53" t="str">
        <f t="shared" si="22"/>
        <v/>
      </c>
      <c r="S331" s="53" t="str">
        <f t="shared" si="23"/>
        <v/>
      </c>
      <c r="T331" s="50"/>
    </row>
    <row r="332" spans="1:20" ht="15" customHeight="1" x14ac:dyDescent="0.2">
      <c r="A332" s="51" t="s">
        <v>2031</v>
      </c>
      <c r="B332" s="51" t="s">
        <v>2023</v>
      </c>
      <c r="C332" s="35">
        <v>524280</v>
      </c>
      <c r="D332" s="50"/>
      <c r="E332" s="52">
        <v>0</v>
      </c>
      <c r="F332" s="52">
        <v>0</v>
      </c>
      <c r="G332" s="52">
        <v>0</v>
      </c>
      <c r="H332" s="52">
        <v>0</v>
      </c>
      <c r="I332" s="52">
        <v>0</v>
      </c>
      <c r="J332" s="52">
        <v>0</v>
      </c>
      <c r="K332" s="52">
        <v>220419.56</v>
      </c>
      <c r="L332" s="52">
        <v>0</v>
      </c>
      <c r="M332" s="52">
        <v>1340.3</v>
      </c>
      <c r="N332" s="50"/>
      <c r="O332" s="124">
        <f t="shared" si="20"/>
        <v>0</v>
      </c>
      <c r="P332" s="124">
        <f t="shared" si="21"/>
        <v>0.60806763247327056</v>
      </c>
      <c r="Q332" s="50"/>
      <c r="R332" s="53" t="str">
        <f t="shared" si="22"/>
        <v/>
      </c>
      <c r="S332" s="53" t="str">
        <f t="shared" si="23"/>
        <v/>
      </c>
      <c r="T332" s="50"/>
    </row>
    <row r="333" spans="1:20" ht="15" customHeight="1" x14ac:dyDescent="0.2">
      <c r="A333" s="51" t="s">
        <v>1337</v>
      </c>
      <c r="B333" s="51" t="s">
        <v>28</v>
      </c>
      <c r="C333" s="35">
        <v>515931</v>
      </c>
      <c r="D333" s="50"/>
      <c r="E333" s="52">
        <v>0</v>
      </c>
      <c r="F333" s="52">
        <v>0</v>
      </c>
      <c r="G333" s="52">
        <v>0</v>
      </c>
      <c r="H333" s="52">
        <v>0</v>
      </c>
      <c r="I333" s="52">
        <v>0</v>
      </c>
      <c r="J333" s="52">
        <v>0</v>
      </c>
      <c r="K333" s="52">
        <v>7485.63</v>
      </c>
      <c r="L333" s="52">
        <v>0</v>
      </c>
      <c r="M333" s="52">
        <v>0</v>
      </c>
      <c r="N333" s="50"/>
      <c r="O333" s="124">
        <f t="shared" si="20"/>
        <v>0</v>
      </c>
      <c r="P333" s="124">
        <f t="shared" si="21"/>
        <v>0</v>
      </c>
      <c r="Q333" s="50"/>
      <c r="R333" s="53" t="str">
        <f t="shared" si="22"/>
        <v/>
      </c>
      <c r="S333" s="53" t="str">
        <f t="shared" si="23"/>
        <v/>
      </c>
      <c r="T333" s="50"/>
    </row>
    <row r="334" spans="1:20" ht="15" customHeight="1" x14ac:dyDescent="0.2">
      <c r="A334" s="51" t="s">
        <v>2033</v>
      </c>
      <c r="B334" s="51" t="s">
        <v>1537</v>
      </c>
      <c r="C334" s="35">
        <v>524301</v>
      </c>
      <c r="D334" s="50"/>
      <c r="E334" s="52">
        <v>0</v>
      </c>
      <c r="F334" s="52">
        <v>0</v>
      </c>
      <c r="G334" s="52">
        <v>0</v>
      </c>
      <c r="H334" s="52">
        <v>192087.88</v>
      </c>
      <c r="I334" s="52">
        <v>0</v>
      </c>
      <c r="J334" s="52">
        <v>192087.88</v>
      </c>
      <c r="K334" s="52">
        <v>605392.1</v>
      </c>
      <c r="L334" s="52">
        <v>0</v>
      </c>
      <c r="M334" s="52">
        <v>10000</v>
      </c>
      <c r="N334" s="50"/>
      <c r="O334" s="124">
        <f t="shared" si="20"/>
        <v>31.729500000000002</v>
      </c>
      <c r="P334" s="124">
        <f t="shared" si="21"/>
        <v>1.6518220174990721</v>
      </c>
      <c r="Q334" s="50"/>
      <c r="R334" s="53" t="str">
        <f t="shared" si="22"/>
        <v/>
      </c>
      <c r="S334" s="53" t="str">
        <f t="shared" si="23"/>
        <v/>
      </c>
      <c r="T334" s="50"/>
    </row>
    <row r="335" spans="1:20" ht="15" customHeight="1" x14ac:dyDescent="0.2">
      <c r="A335" s="51" t="s">
        <v>2032</v>
      </c>
      <c r="B335" s="51" t="s">
        <v>2023</v>
      </c>
      <c r="C335" s="35">
        <v>524298</v>
      </c>
      <c r="D335" s="50"/>
      <c r="E335" s="52">
        <v>0</v>
      </c>
      <c r="F335" s="52">
        <v>0</v>
      </c>
      <c r="G335" s="52">
        <v>0</v>
      </c>
      <c r="H335" s="52">
        <v>0</v>
      </c>
      <c r="I335" s="52">
        <v>0</v>
      </c>
      <c r="J335" s="52">
        <v>0</v>
      </c>
      <c r="K335" s="52">
        <v>247223.64</v>
      </c>
      <c r="L335" s="52">
        <v>0</v>
      </c>
      <c r="M335" s="52">
        <v>0</v>
      </c>
      <c r="N335" s="50"/>
      <c r="O335" s="124">
        <f t="shared" si="20"/>
        <v>0</v>
      </c>
      <c r="P335" s="124">
        <f t="shared" si="21"/>
        <v>0</v>
      </c>
      <c r="Q335" s="50"/>
      <c r="R335" s="53" t="str">
        <f t="shared" si="22"/>
        <v/>
      </c>
      <c r="S335" s="53" t="str">
        <f t="shared" si="23"/>
        <v/>
      </c>
      <c r="T335" s="50"/>
    </row>
    <row r="336" spans="1:20" ht="15" customHeight="1" x14ac:dyDescent="0.2">
      <c r="A336" s="51" t="s">
        <v>649</v>
      </c>
      <c r="B336" s="51" t="s">
        <v>639</v>
      </c>
      <c r="C336" s="35">
        <v>506885</v>
      </c>
      <c r="D336" s="50"/>
      <c r="E336" s="52">
        <v>0</v>
      </c>
      <c r="F336" s="52">
        <v>0</v>
      </c>
      <c r="G336" s="52">
        <v>0</v>
      </c>
      <c r="H336" s="52">
        <v>200284.68</v>
      </c>
      <c r="I336" s="52">
        <v>0</v>
      </c>
      <c r="J336" s="52">
        <v>200284.68</v>
      </c>
      <c r="K336" s="52">
        <v>750593.93</v>
      </c>
      <c r="L336" s="52">
        <v>8483.08</v>
      </c>
      <c r="M336" s="52">
        <v>16110.67</v>
      </c>
      <c r="N336" s="50"/>
      <c r="O336" s="124">
        <f t="shared" si="20"/>
        <v>26.683499999999999</v>
      </c>
      <c r="P336" s="124">
        <f t="shared" si="21"/>
        <v>3.2765719275134559</v>
      </c>
      <c r="Q336" s="50"/>
      <c r="R336" s="53" t="str">
        <f t="shared" si="22"/>
        <v/>
      </c>
      <c r="S336" s="53" t="str">
        <f t="shared" si="23"/>
        <v/>
      </c>
      <c r="T336" s="50"/>
    </row>
    <row r="337" spans="1:20" ht="15" customHeight="1" x14ac:dyDescent="0.2">
      <c r="A337" s="51" t="s">
        <v>2667</v>
      </c>
      <c r="B337" s="51" t="s">
        <v>88</v>
      </c>
      <c r="C337" s="35">
        <v>555916</v>
      </c>
      <c r="D337" s="50"/>
      <c r="E337" s="52">
        <v>0</v>
      </c>
      <c r="F337" s="52">
        <v>0</v>
      </c>
      <c r="G337" s="52">
        <v>0</v>
      </c>
      <c r="H337" s="52">
        <v>0</v>
      </c>
      <c r="I337" s="52">
        <v>0</v>
      </c>
      <c r="J337" s="52">
        <v>0</v>
      </c>
      <c r="K337" s="52">
        <v>503910.2</v>
      </c>
      <c r="L337" s="52">
        <v>0</v>
      </c>
      <c r="M337" s="52">
        <v>0</v>
      </c>
      <c r="N337" s="50"/>
      <c r="O337" s="124">
        <f t="shared" si="20"/>
        <v>0</v>
      </c>
      <c r="P337" s="124">
        <f t="shared" si="21"/>
        <v>0</v>
      </c>
      <c r="Q337" s="50"/>
      <c r="R337" s="53" t="str">
        <f t="shared" si="22"/>
        <v/>
      </c>
      <c r="S337" s="53" t="str">
        <f t="shared" si="23"/>
        <v/>
      </c>
      <c r="T337" s="50"/>
    </row>
    <row r="338" spans="1:20" ht="15" customHeight="1" x14ac:dyDescent="0.2">
      <c r="A338" s="51" t="s">
        <v>1125</v>
      </c>
      <c r="B338" s="51" t="s">
        <v>18</v>
      </c>
      <c r="C338" s="35">
        <v>512931</v>
      </c>
      <c r="D338" s="50"/>
      <c r="E338" s="52">
        <v>0</v>
      </c>
      <c r="F338" s="52">
        <v>0</v>
      </c>
      <c r="G338" s="52">
        <v>0</v>
      </c>
      <c r="H338" s="52">
        <v>0</v>
      </c>
      <c r="I338" s="52">
        <v>0</v>
      </c>
      <c r="J338" s="52">
        <v>0</v>
      </c>
      <c r="K338" s="52">
        <v>219398.46</v>
      </c>
      <c r="L338" s="52">
        <v>0</v>
      </c>
      <c r="M338" s="52">
        <v>14102.62</v>
      </c>
      <c r="N338" s="50"/>
      <c r="O338" s="124">
        <f t="shared" si="20"/>
        <v>0</v>
      </c>
      <c r="P338" s="124">
        <f t="shared" si="21"/>
        <v>6.4278573331827404</v>
      </c>
      <c r="Q338" s="50"/>
      <c r="R338" s="53" t="str">
        <f t="shared" si="22"/>
        <v/>
      </c>
      <c r="S338" s="53" t="str">
        <f t="shared" si="23"/>
        <v/>
      </c>
      <c r="T338" s="50"/>
    </row>
    <row r="339" spans="1:20" ht="15" customHeight="1" x14ac:dyDescent="0.2">
      <c r="A339" s="51" t="s">
        <v>1964</v>
      </c>
      <c r="B339" s="51" t="s">
        <v>1961</v>
      </c>
      <c r="C339" s="35">
        <v>523429</v>
      </c>
      <c r="D339" s="50"/>
      <c r="E339" s="52">
        <v>0</v>
      </c>
      <c r="F339" s="52">
        <v>0</v>
      </c>
      <c r="G339" s="52">
        <v>0</v>
      </c>
      <c r="H339" s="52">
        <v>0</v>
      </c>
      <c r="I339" s="52">
        <v>0</v>
      </c>
      <c r="J339" s="52">
        <v>0</v>
      </c>
      <c r="K339" s="52">
        <v>156482.82999999999</v>
      </c>
      <c r="L339" s="52">
        <v>59.91</v>
      </c>
      <c r="M339" s="52">
        <v>0</v>
      </c>
      <c r="N339" s="50"/>
      <c r="O339" s="124">
        <f t="shared" si="20"/>
        <v>0</v>
      </c>
      <c r="P339" s="124">
        <f t="shared" si="21"/>
        <v>3.8285350539736536E-2</v>
      </c>
      <c r="Q339" s="50"/>
      <c r="R339" s="53" t="str">
        <f t="shared" si="22"/>
        <v/>
      </c>
      <c r="S339" s="53" t="str">
        <f t="shared" si="23"/>
        <v/>
      </c>
      <c r="T339" s="50"/>
    </row>
    <row r="340" spans="1:20" ht="15" customHeight="1" x14ac:dyDescent="0.2">
      <c r="A340" s="51" t="s">
        <v>998</v>
      </c>
      <c r="B340" s="51" t="s">
        <v>991</v>
      </c>
      <c r="C340" s="35">
        <v>511340</v>
      </c>
      <c r="D340" s="50"/>
      <c r="E340" s="52">
        <v>0</v>
      </c>
      <c r="F340" s="52">
        <v>0</v>
      </c>
      <c r="G340" s="52">
        <v>0</v>
      </c>
      <c r="H340" s="52">
        <v>6871.57</v>
      </c>
      <c r="I340" s="52">
        <v>0</v>
      </c>
      <c r="J340" s="52">
        <v>6871.57</v>
      </c>
      <c r="K340" s="52">
        <v>121137.60000000001</v>
      </c>
      <c r="L340" s="52">
        <v>178.2</v>
      </c>
      <c r="M340" s="52">
        <v>0</v>
      </c>
      <c r="N340" s="50"/>
      <c r="O340" s="124">
        <f t="shared" si="20"/>
        <v>5.6725000000000003</v>
      </c>
      <c r="P340" s="124">
        <f t="shared" si="21"/>
        <v>0.14710544042477314</v>
      </c>
      <c r="Q340" s="50"/>
      <c r="R340" s="53" t="str">
        <f t="shared" si="22"/>
        <v/>
      </c>
      <c r="S340" s="53" t="str">
        <f t="shared" si="23"/>
        <v/>
      </c>
      <c r="T340" s="50"/>
    </row>
    <row r="341" spans="1:20" ht="15" customHeight="1" x14ac:dyDescent="0.2">
      <c r="A341" s="51" t="s">
        <v>2389</v>
      </c>
      <c r="B341" s="51" t="s">
        <v>30</v>
      </c>
      <c r="C341" s="35">
        <v>528277</v>
      </c>
      <c r="D341" s="50"/>
      <c r="E341" s="52">
        <v>0</v>
      </c>
      <c r="F341" s="52">
        <v>0</v>
      </c>
      <c r="G341" s="52">
        <v>0</v>
      </c>
      <c r="H341" s="52">
        <v>0</v>
      </c>
      <c r="I341" s="52">
        <v>0</v>
      </c>
      <c r="J341" s="52">
        <v>0</v>
      </c>
      <c r="K341" s="52">
        <v>432908.57</v>
      </c>
      <c r="L341" s="52">
        <v>0</v>
      </c>
      <c r="M341" s="52">
        <v>0</v>
      </c>
      <c r="N341" s="50"/>
      <c r="O341" s="124">
        <f t="shared" si="20"/>
        <v>0</v>
      </c>
      <c r="P341" s="124">
        <f t="shared" si="21"/>
        <v>0</v>
      </c>
      <c r="Q341" s="50"/>
      <c r="R341" s="53" t="str">
        <f t="shared" si="22"/>
        <v/>
      </c>
      <c r="S341" s="53" t="str">
        <f t="shared" si="23"/>
        <v/>
      </c>
      <c r="T341" s="50"/>
    </row>
    <row r="342" spans="1:20" ht="15" customHeight="1" x14ac:dyDescent="0.2">
      <c r="A342" s="51" t="s">
        <v>2619</v>
      </c>
      <c r="B342" s="51" t="s">
        <v>2434</v>
      </c>
      <c r="C342" s="35">
        <v>544124</v>
      </c>
      <c r="D342" s="50"/>
      <c r="E342" s="52">
        <v>0</v>
      </c>
      <c r="F342" s="52">
        <v>0</v>
      </c>
      <c r="G342" s="52">
        <v>0</v>
      </c>
      <c r="H342" s="52">
        <v>0</v>
      </c>
      <c r="I342" s="52">
        <v>0</v>
      </c>
      <c r="J342" s="52">
        <v>0</v>
      </c>
      <c r="K342" s="52">
        <v>910641.6</v>
      </c>
      <c r="L342" s="52">
        <v>0</v>
      </c>
      <c r="M342" s="52">
        <v>0</v>
      </c>
      <c r="N342" s="50"/>
      <c r="O342" s="124">
        <f t="shared" si="20"/>
        <v>0</v>
      </c>
      <c r="P342" s="124">
        <f t="shared" si="21"/>
        <v>0</v>
      </c>
      <c r="Q342" s="50"/>
      <c r="R342" s="53" t="str">
        <f t="shared" si="22"/>
        <v/>
      </c>
      <c r="S342" s="53" t="str">
        <f t="shared" si="23"/>
        <v/>
      </c>
      <c r="T342" s="50"/>
    </row>
    <row r="343" spans="1:20" ht="15" customHeight="1" x14ac:dyDescent="0.2">
      <c r="A343" s="51" t="s">
        <v>1455</v>
      </c>
      <c r="B343" s="51" t="s">
        <v>1</v>
      </c>
      <c r="C343" s="35">
        <v>517470</v>
      </c>
      <c r="D343" s="50"/>
      <c r="E343" s="52">
        <v>0</v>
      </c>
      <c r="F343" s="52">
        <v>0</v>
      </c>
      <c r="G343" s="52">
        <v>0</v>
      </c>
      <c r="H343" s="52">
        <v>0</v>
      </c>
      <c r="I343" s="52">
        <v>0</v>
      </c>
      <c r="J343" s="52">
        <v>0</v>
      </c>
      <c r="K343" s="52">
        <v>91656.75</v>
      </c>
      <c r="L343" s="52">
        <v>0</v>
      </c>
      <c r="M343" s="52">
        <v>0</v>
      </c>
      <c r="N343" s="50"/>
      <c r="O343" s="124">
        <f t="shared" si="20"/>
        <v>0</v>
      </c>
      <c r="P343" s="124">
        <f t="shared" si="21"/>
        <v>0</v>
      </c>
      <c r="Q343" s="50"/>
      <c r="R343" s="53" t="str">
        <f t="shared" si="22"/>
        <v/>
      </c>
      <c r="S343" s="53" t="str">
        <f t="shared" si="23"/>
        <v/>
      </c>
      <c r="T343" s="50"/>
    </row>
    <row r="344" spans="1:20" ht="15" customHeight="1" x14ac:dyDescent="0.2">
      <c r="A344" s="51" t="s">
        <v>167</v>
      </c>
      <c r="B344" s="51" t="s">
        <v>161</v>
      </c>
      <c r="C344" s="35">
        <v>501093</v>
      </c>
      <c r="D344" s="50"/>
      <c r="E344" s="52">
        <v>0</v>
      </c>
      <c r="F344" s="52">
        <v>0</v>
      </c>
      <c r="G344" s="52">
        <v>0</v>
      </c>
      <c r="H344" s="52">
        <v>235366.11</v>
      </c>
      <c r="I344" s="52">
        <v>0</v>
      </c>
      <c r="J344" s="52">
        <v>235366.11</v>
      </c>
      <c r="K344" s="52">
        <v>650967.43000000005</v>
      </c>
      <c r="L344" s="52">
        <v>12560.73</v>
      </c>
      <c r="M344" s="52">
        <v>40682.720000000001</v>
      </c>
      <c r="N344" s="50"/>
      <c r="O344" s="124">
        <f t="shared" si="20"/>
        <v>36.156399999999998</v>
      </c>
      <c r="P344" s="124">
        <f t="shared" si="21"/>
        <v>8.1791265655180307</v>
      </c>
      <c r="Q344" s="50"/>
      <c r="R344" s="53" t="str">
        <f t="shared" si="22"/>
        <v/>
      </c>
      <c r="S344" s="53" t="str">
        <f t="shared" si="23"/>
        <v/>
      </c>
      <c r="T344" s="50"/>
    </row>
    <row r="345" spans="1:20" ht="15" customHeight="1" x14ac:dyDescent="0.2">
      <c r="A345" s="51" t="s">
        <v>2390</v>
      </c>
      <c r="B345" s="51" t="s">
        <v>22</v>
      </c>
      <c r="C345" s="35">
        <v>528285</v>
      </c>
      <c r="D345" s="50"/>
      <c r="E345" s="52">
        <v>0</v>
      </c>
      <c r="F345" s="52">
        <v>0</v>
      </c>
      <c r="G345" s="52">
        <v>0</v>
      </c>
      <c r="H345" s="52">
        <v>0</v>
      </c>
      <c r="I345" s="52">
        <v>0</v>
      </c>
      <c r="J345" s="52">
        <v>0</v>
      </c>
      <c r="K345" s="52">
        <v>128591.58</v>
      </c>
      <c r="L345" s="52">
        <v>0</v>
      </c>
      <c r="M345" s="52">
        <v>0</v>
      </c>
      <c r="N345" s="50"/>
      <c r="O345" s="124">
        <f t="shared" si="20"/>
        <v>0</v>
      </c>
      <c r="P345" s="124">
        <f t="shared" si="21"/>
        <v>0</v>
      </c>
      <c r="Q345" s="50"/>
      <c r="R345" s="53" t="str">
        <f t="shared" si="22"/>
        <v/>
      </c>
      <c r="S345" s="53" t="str">
        <f t="shared" si="23"/>
        <v/>
      </c>
      <c r="T345" s="50"/>
    </row>
    <row r="346" spans="1:20" ht="15" customHeight="1" x14ac:dyDescent="0.2">
      <c r="A346" s="51" t="s">
        <v>2145</v>
      </c>
      <c r="B346" s="51" t="s">
        <v>1221</v>
      </c>
      <c r="C346" s="35">
        <v>525596</v>
      </c>
      <c r="D346" s="50"/>
      <c r="E346" s="52">
        <v>0</v>
      </c>
      <c r="F346" s="52">
        <v>0</v>
      </c>
      <c r="G346" s="52">
        <v>0</v>
      </c>
      <c r="H346" s="52">
        <v>0</v>
      </c>
      <c r="I346" s="52">
        <v>0</v>
      </c>
      <c r="J346" s="52">
        <v>0</v>
      </c>
      <c r="K346" s="52">
        <v>176021.26</v>
      </c>
      <c r="L346" s="52">
        <v>0</v>
      </c>
      <c r="M346" s="52">
        <v>0</v>
      </c>
      <c r="N346" s="50"/>
      <c r="O346" s="124">
        <f t="shared" si="20"/>
        <v>0</v>
      </c>
      <c r="P346" s="124">
        <f t="shared" si="21"/>
        <v>0</v>
      </c>
      <c r="Q346" s="50"/>
      <c r="R346" s="53" t="str">
        <f t="shared" si="22"/>
        <v/>
      </c>
      <c r="S346" s="53" t="str">
        <f t="shared" si="23"/>
        <v/>
      </c>
      <c r="T346" s="50"/>
    </row>
    <row r="347" spans="1:20" ht="15" customHeight="1" x14ac:dyDescent="0.2">
      <c r="A347" s="51" t="s">
        <v>2145</v>
      </c>
      <c r="B347" s="51" t="s">
        <v>511</v>
      </c>
      <c r="C347" s="35">
        <v>542806</v>
      </c>
      <c r="D347" s="50"/>
      <c r="E347" s="52">
        <v>0</v>
      </c>
      <c r="F347" s="52">
        <v>0</v>
      </c>
      <c r="G347" s="52">
        <v>0</v>
      </c>
      <c r="H347" s="52">
        <v>0</v>
      </c>
      <c r="I347" s="52">
        <v>0</v>
      </c>
      <c r="J347" s="52">
        <v>0</v>
      </c>
      <c r="K347" s="52">
        <v>31747.02</v>
      </c>
      <c r="L347" s="52">
        <v>0</v>
      </c>
      <c r="M347" s="52">
        <v>0</v>
      </c>
      <c r="N347" s="50"/>
      <c r="O347" s="124">
        <f t="shared" si="20"/>
        <v>0</v>
      </c>
      <c r="P347" s="124">
        <f t="shared" si="21"/>
        <v>0</v>
      </c>
      <c r="Q347" s="50"/>
      <c r="R347" s="53" t="str">
        <f t="shared" si="22"/>
        <v/>
      </c>
      <c r="S347" s="53" t="str">
        <f t="shared" si="23"/>
        <v/>
      </c>
      <c r="T347" s="50"/>
    </row>
    <row r="348" spans="1:20" ht="15" customHeight="1" x14ac:dyDescent="0.2">
      <c r="A348" s="51" t="s">
        <v>2391</v>
      </c>
      <c r="B348" s="51" t="s">
        <v>22</v>
      </c>
      <c r="C348" s="35">
        <v>528293</v>
      </c>
      <c r="D348" s="50"/>
      <c r="E348" s="52">
        <v>0</v>
      </c>
      <c r="F348" s="52">
        <v>0</v>
      </c>
      <c r="G348" s="52">
        <v>0</v>
      </c>
      <c r="H348" s="52">
        <v>186773.22</v>
      </c>
      <c r="I348" s="52">
        <v>0</v>
      </c>
      <c r="J348" s="52">
        <v>186773.22</v>
      </c>
      <c r="K348" s="52">
        <v>2106422.63</v>
      </c>
      <c r="L348" s="52">
        <v>6912.73</v>
      </c>
      <c r="M348" s="52">
        <v>46264</v>
      </c>
      <c r="N348" s="50"/>
      <c r="O348" s="124">
        <f t="shared" si="20"/>
        <v>8.8667999999999996</v>
      </c>
      <c r="P348" s="124">
        <f t="shared" si="21"/>
        <v>2.5245043061467678</v>
      </c>
      <c r="Q348" s="50"/>
      <c r="R348" s="53" t="str">
        <f t="shared" si="22"/>
        <v/>
      </c>
      <c r="S348" s="53" t="str">
        <f t="shared" si="23"/>
        <v/>
      </c>
      <c r="T348" s="50"/>
    </row>
    <row r="349" spans="1:20" ht="15" customHeight="1" x14ac:dyDescent="0.2">
      <c r="A349" s="51" t="s">
        <v>394</v>
      </c>
      <c r="B349" s="51" t="s">
        <v>23</v>
      </c>
      <c r="C349" s="35">
        <v>503690</v>
      </c>
      <c r="D349" s="50"/>
      <c r="E349" s="52">
        <v>0</v>
      </c>
      <c r="F349" s="52">
        <v>0</v>
      </c>
      <c r="G349" s="52">
        <v>0</v>
      </c>
      <c r="H349" s="52">
        <v>193705.26</v>
      </c>
      <c r="I349" s="52">
        <v>191705.26</v>
      </c>
      <c r="J349" s="52">
        <v>2000</v>
      </c>
      <c r="K349" s="52">
        <v>480149.95</v>
      </c>
      <c r="L349" s="52">
        <v>2298.02</v>
      </c>
      <c r="M349" s="52">
        <v>25942.76</v>
      </c>
      <c r="N349" s="50"/>
      <c r="O349" s="124">
        <f t="shared" si="20"/>
        <v>0.41649999999999998</v>
      </c>
      <c r="P349" s="124">
        <f t="shared" si="21"/>
        <v>5.8816584277474142</v>
      </c>
      <c r="Q349" s="50"/>
      <c r="R349" s="53" t="str">
        <f t="shared" si="22"/>
        <v/>
      </c>
      <c r="S349" s="53" t="str">
        <f t="shared" si="23"/>
        <v/>
      </c>
      <c r="T349" s="50"/>
    </row>
    <row r="350" spans="1:20" ht="15" customHeight="1" x14ac:dyDescent="0.2">
      <c r="A350" s="51" t="s">
        <v>824</v>
      </c>
      <c r="B350" s="51" t="s">
        <v>10</v>
      </c>
      <c r="C350" s="35">
        <v>509159</v>
      </c>
      <c r="D350" s="50"/>
      <c r="E350" s="52">
        <v>0</v>
      </c>
      <c r="F350" s="52">
        <v>0</v>
      </c>
      <c r="G350" s="52">
        <v>0</v>
      </c>
      <c r="H350" s="52">
        <v>201496</v>
      </c>
      <c r="I350" s="52">
        <v>201496</v>
      </c>
      <c r="J350" s="52">
        <v>0</v>
      </c>
      <c r="K350" s="52">
        <v>2296037.6599999997</v>
      </c>
      <c r="L350" s="52">
        <v>22211.46</v>
      </c>
      <c r="M350" s="52">
        <v>170795.11</v>
      </c>
      <c r="N350" s="50"/>
      <c r="O350" s="124">
        <f t="shared" si="20"/>
        <v>0</v>
      </c>
      <c r="P350" s="124">
        <f t="shared" si="21"/>
        <v>8.4060716146964243</v>
      </c>
      <c r="Q350" s="50"/>
      <c r="R350" s="53" t="str">
        <f t="shared" si="22"/>
        <v/>
      </c>
      <c r="S350" s="53" t="str">
        <f t="shared" si="23"/>
        <v/>
      </c>
      <c r="T350" s="50"/>
    </row>
    <row r="351" spans="1:20" ht="15" customHeight="1" x14ac:dyDescent="0.2">
      <c r="A351" s="51" t="s">
        <v>94</v>
      </c>
      <c r="B351" s="51" t="s">
        <v>88</v>
      </c>
      <c r="C351" s="35">
        <v>500151</v>
      </c>
      <c r="D351" s="50"/>
      <c r="E351" s="52">
        <v>0</v>
      </c>
      <c r="F351" s="52">
        <v>0</v>
      </c>
      <c r="G351" s="52">
        <v>0</v>
      </c>
      <c r="H351" s="52">
        <v>150000</v>
      </c>
      <c r="I351" s="52">
        <v>0</v>
      </c>
      <c r="J351" s="52">
        <v>150000</v>
      </c>
      <c r="K351" s="52">
        <v>331604.47999999998</v>
      </c>
      <c r="L351" s="52">
        <v>2545.7600000000002</v>
      </c>
      <c r="M351" s="52">
        <v>3500.71</v>
      </c>
      <c r="N351" s="50"/>
      <c r="O351" s="124">
        <f t="shared" si="20"/>
        <v>45.2346</v>
      </c>
      <c r="P351" s="124">
        <f t="shared" si="21"/>
        <v>1.8233981639813797</v>
      </c>
      <c r="Q351" s="50"/>
      <c r="R351" s="53" t="str">
        <f t="shared" si="22"/>
        <v/>
      </c>
      <c r="S351" s="53" t="str">
        <f t="shared" si="23"/>
        <v/>
      </c>
      <c r="T351" s="50"/>
    </row>
    <row r="352" spans="1:20" ht="15" customHeight="1" x14ac:dyDescent="0.2">
      <c r="A352" s="51" t="s">
        <v>2620</v>
      </c>
      <c r="B352" s="51" t="s">
        <v>2434</v>
      </c>
      <c r="C352" s="35">
        <v>544132</v>
      </c>
      <c r="D352" s="50"/>
      <c r="E352" s="52">
        <v>0</v>
      </c>
      <c r="F352" s="52">
        <v>0</v>
      </c>
      <c r="G352" s="52">
        <v>0</v>
      </c>
      <c r="H352" s="52">
        <v>0</v>
      </c>
      <c r="I352" s="52">
        <v>0</v>
      </c>
      <c r="J352" s="52">
        <v>0</v>
      </c>
      <c r="K352" s="52">
        <v>225271.31</v>
      </c>
      <c r="L352" s="52">
        <v>0</v>
      </c>
      <c r="M352" s="52">
        <v>0</v>
      </c>
      <c r="N352" s="50"/>
      <c r="O352" s="124">
        <f t="shared" si="20"/>
        <v>0</v>
      </c>
      <c r="P352" s="124">
        <f t="shared" si="21"/>
        <v>0</v>
      </c>
      <c r="Q352" s="50"/>
      <c r="R352" s="53" t="str">
        <f t="shared" si="22"/>
        <v/>
      </c>
      <c r="S352" s="53" t="str">
        <f t="shared" si="23"/>
        <v/>
      </c>
      <c r="T352" s="50"/>
    </row>
    <row r="353" spans="1:20" ht="15" customHeight="1" x14ac:dyDescent="0.2">
      <c r="A353" s="51" t="s">
        <v>2392</v>
      </c>
      <c r="B353" s="51" t="s">
        <v>30</v>
      </c>
      <c r="C353" s="35">
        <v>528307</v>
      </c>
      <c r="D353" s="50"/>
      <c r="E353" s="52">
        <v>0</v>
      </c>
      <c r="F353" s="52">
        <v>0</v>
      </c>
      <c r="G353" s="52">
        <v>0</v>
      </c>
      <c r="H353" s="52">
        <v>38682.78</v>
      </c>
      <c r="I353" s="52">
        <v>0</v>
      </c>
      <c r="J353" s="52">
        <v>38682.78</v>
      </c>
      <c r="K353" s="52">
        <v>69686.22</v>
      </c>
      <c r="L353" s="52">
        <v>2122.91</v>
      </c>
      <c r="M353" s="52">
        <v>1200</v>
      </c>
      <c r="N353" s="50"/>
      <c r="O353" s="124">
        <f t="shared" si="20"/>
        <v>55.509900000000002</v>
      </c>
      <c r="P353" s="124">
        <f t="shared" si="21"/>
        <v>4.7683889296908335</v>
      </c>
      <c r="Q353" s="50"/>
      <c r="R353" s="53" t="str">
        <f t="shared" si="22"/>
        <v/>
      </c>
      <c r="S353" s="53" t="str">
        <f t="shared" si="23"/>
        <v/>
      </c>
      <c r="T353" s="50"/>
    </row>
    <row r="354" spans="1:20" ht="15" customHeight="1" x14ac:dyDescent="0.2">
      <c r="A354" s="51" t="s">
        <v>767</v>
      </c>
      <c r="B354" s="51" t="s">
        <v>760</v>
      </c>
      <c r="C354" s="35">
        <v>508527</v>
      </c>
      <c r="D354" s="50"/>
      <c r="E354" s="52">
        <v>0</v>
      </c>
      <c r="F354" s="52">
        <v>0</v>
      </c>
      <c r="G354" s="52">
        <v>0</v>
      </c>
      <c r="H354" s="52">
        <v>193733.86</v>
      </c>
      <c r="I354" s="52">
        <v>0</v>
      </c>
      <c r="J354" s="52">
        <v>193733.86</v>
      </c>
      <c r="K354" s="52">
        <v>2386148.54</v>
      </c>
      <c r="L354" s="52">
        <v>13526.24</v>
      </c>
      <c r="M354" s="52">
        <v>45927.37</v>
      </c>
      <c r="N354" s="50"/>
      <c r="O354" s="124">
        <f t="shared" si="20"/>
        <v>8.1190999999999995</v>
      </c>
      <c r="P354" s="124">
        <f t="shared" si="21"/>
        <v>2.4916139545947966</v>
      </c>
      <c r="Q354" s="50"/>
      <c r="R354" s="53" t="str">
        <f t="shared" si="22"/>
        <v/>
      </c>
      <c r="S354" s="53" t="str">
        <f t="shared" si="23"/>
        <v/>
      </c>
      <c r="T354" s="50"/>
    </row>
    <row r="355" spans="1:20" ht="15" customHeight="1" x14ac:dyDescent="0.2">
      <c r="A355" s="51" t="s">
        <v>395</v>
      </c>
      <c r="B355" s="51" t="s">
        <v>23</v>
      </c>
      <c r="C355" s="35">
        <v>503703</v>
      </c>
      <c r="D355" s="50"/>
      <c r="E355" s="52">
        <v>0</v>
      </c>
      <c r="F355" s="52">
        <v>0</v>
      </c>
      <c r="G355" s="52">
        <v>0</v>
      </c>
      <c r="H355" s="52">
        <v>54477.39</v>
      </c>
      <c r="I355" s="52">
        <v>0</v>
      </c>
      <c r="J355" s="52">
        <v>54477.39</v>
      </c>
      <c r="K355" s="52">
        <v>745485.39</v>
      </c>
      <c r="L355" s="52">
        <v>14983.69</v>
      </c>
      <c r="M355" s="52">
        <v>125785.3</v>
      </c>
      <c r="N355" s="50"/>
      <c r="O355" s="124">
        <f t="shared" si="20"/>
        <v>7.3075999999999999</v>
      </c>
      <c r="P355" s="124">
        <f t="shared" si="21"/>
        <v>18.882863686973124</v>
      </c>
      <c r="Q355" s="50"/>
      <c r="R355" s="53" t="str">
        <f t="shared" si="22"/>
        <v/>
      </c>
      <c r="S355" s="53" t="str">
        <f t="shared" si="23"/>
        <v/>
      </c>
      <c r="T355" s="50"/>
    </row>
    <row r="356" spans="1:20" ht="15" customHeight="1" x14ac:dyDescent="0.2">
      <c r="A356" s="51" t="s">
        <v>1226</v>
      </c>
      <c r="B356" s="51" t="s">
        <v>1214</v>
      </c>
      <c r="C356" s="35">
        <v>514616</v>
      </c>
      <c r="D356" s="50"/>
      <c r="E356" s="52">
        <v>0</v>
      </c>
      <c r="F356" s="52">
        <v>0</v>
      </c>
      <c r="G356" s="52">
        <v>0</v>
      </c>
      <c r="H356" s="52">
        <v>0</v>
      </c>
      <c r="I356" s="52">
        <v>0</v>
      </c>
      <c r="J356" s="52">
        <v>0</v>
      </c>
      <c r="K356" s="52">
        <v>25881.4</v>
      </c>
      <c r="L356" s="52">
        <v>1.47</v>
      </c>
      <c r="M356" s="52">
        <v>279.47000000000003</v>
      </c>
      <c r="N356" s="50"/>
      <c r="O356" s="124">
        <f t="shared" si="20"/>
        <v>0</v>
      </c>
      <c r="P356" s="124">
        <f t="shared" si="21"/>
        <v>1.0854899657669215</v>
      </c>
      <c r="Q356" s="50"/>
      <c r="R356" s="53" t="str">
        <f t="shared" si="22"/>
        <v/>
      </c>
      <c r="S356" s="53" t="str">
        <f t="shared" si="23"/>
        <v/>
      </c>
      <c r="T356" s="50"/>
    </row>
    <row r="357" spans="1:20" ht="15" customHeight="1" x14ac:dyDescent="0.2">
      <c r="A357" s="51" t="s">
        <v>95</v>
      </c>
      <c r="B357" s="51" t="s">
        <v>85</v>
      </c>
      <c r="C357" s="35">
        <v>500160</v>
      </c>
      <c r="D357" s="50"/>
      <c r="E357" s="52">
        <v>0</v>
      </c>
      <c r="F357" s="52">
        <v>0</v>
      </c>
      <c r="G357" s="52">
        <v>0</v>
      </c>
      <c r="H357" s="52">
        <v>0</v>
      </c>
      <c r="I357" s="52">
        <v>0</v>
      </c>
      <c r="J357" s="52">
        <v>0</v>
      </c>
      <c r="K357" s="52">
        <v>323978.39</v>
      </c>
      <c r="L357" s="52">
        <v>4856.8599999999997</v>
      </c>
      <c r="M357" s="52">
        <v>3924.62</v>
      </c>
      <c r="N357" s="50"/>
      <c r="O357" s="124">
        <f t="shared" si="20"/>
        <v>0</v>
      </c>
      <c r="P357" s="124">
        <f t="shared" si="21"/>
        <v>2.7105141179323717</v>
      </c>
      <c r="Q357" s="50"/>
      <c r="R357" s="53" t="str">
        <f t="shared" si="22"/>
        <v/>
      </c>
      <c r="S357" s="53" t="str">
        <f t="shared" si="23"/>
        <v/>
      </c>
      <c r="T357" s="50"/>
    </row>
    <row r="358" spans="1:20" ht="15" customHeight="1" x14ac:dyDescent="0.2">
      <c r="A358" s="51" t="s">
        <v>208</v>
      </c>
      <c r="B358" s="51" t="s">
        <v>199</v>
      </c>
      <c r="C358" s="35">
        <v>501531</v>
      </c>
      <c r="D358" s="50"/>
      <c r="E358" s="52">
        <v>0</v>
      </c>
      <c r="F358" s="52">
        <v>0</v>
      </c>
      <c r="G358" s="52">
        <v>0</v>
      </c>
      <c r="H358" s="52">
        <v>0</v>
      </c>
      <c r="I358" s="52">
        <v>0</v>
      </c>
      <c r="J358" s="52">
        <v>0</v>
      </c>
      <c r="K358" s="52">
        <v>1196521.31</v>
      </c>
      <c r="L358" s="52">
        <v>5313.51</v>
      </c>
      <c r="M358" s="52">
        <v>3776.37</v>
      </c>
      <c r="N358" s="50"/>
      <c r="O358" s="124">
        <f t="shared" si="20"/>
        <v>0</v>
      </c>
      <c r="P358" s="124">
        <f t="shared" si="21"/>
        <v>0.75969227827626407</v>
      </c>
      <c r="Q358" s="50"/>
      <c r="R358" s="53" t="str">
        <f t="shared" si="22"/>
        <v/>
      </c>
      <c r="S358" s="53" t="str">
        <f t="shared" si="23"/>
        <v/>
      </c>
      <c r="T358" s="50"/>
    </row>
    <row r="359" spans="1:20" ht="15" customHeight="1" x14ac:dyDescent="0.2">
      <c r="A359" s="51" t="s">
        <v>1555</v>
      </c>
      <c r="B359" s="51" t="s">
        <v>25</v>
      </c>
      <c r="C359" s="35">
        <v>518719</v>
      </c>
      <c r="D359" s="50"/>
      <c r="E359" s="52">
        <v>0</v>
      </c>
      <c r="F359" s="52">
        <v>0</v>
      </c>
      <c r="G359" s="52">
        <v>0</v>
      </c>
      <c r="H359" s="52">
        <v>40523.49</v>
      </c>
      <c r="I359" s="52">
        <v>0</v>
      </c>
      <c r="J359" s="52">
        <v>40523.49</v>
      </c>
      <c r="K359" s="52">
        <v>343486.43</v>
      </c>
      <c r="L359" s="52">
        <v>1656.1</v>
      </c>
      <c r="M359" s="52">
        <v>5000</v>
      </c>
      <c r="N359" s="50"/>
      <c r="O359" s="124">
        <f t="shared" si="20"/>
        <v>11.797700000000001</v>
      </c>
      <c r="P359" s="124">
        <f t="shared" si="21"/>
        <v>1.937805810843823</v>
      </c>
      <c r="Q359" s="50"/>
      <c r="R359" s="53" t="str">
        <f t="shared" si="22"/>
        <v/>
      </c>
      <c r="S359" s="53" t="str">
        <f t="shared" si="23"/>
        <v/>
      </c>
      <c r="T359" s="50"/>
    </row>
    <row r="360" spans="1:20" ht="15" customHeight="1" x14ac:dyDescent="0.2">
      <c r="A360" s="51" t="s">
        <v>2239</v>
      </c>
      <c r="B360" s="51" t="s">
        <v>2238</v>
      </c>
      <c r="C360" s="35">
        <v>526673</v>
      </c>
      <c r="D360" s="50"/>
      <c r="E360" s="52">
        <v>0</v>
      </c>
      <c r="F360" s="52">
        <v>0</v>
      </c>
      <c r="G360" s="52">
        <v>0</v>
      </c>
      <c r="H360" s="52">
        <v>47079.8</v>
      </c>
      <c r="I360" s="52">
        <v>0</v>
      </c>
      <c r="J360" s="52">
        <v>47079.8</v>
      </c>
      <c r="K360" s="52">
        <v>793481.77</v>
      </c>
      <c r="L360" s="52">
        <v>2018.21</v>
      </c>
      <c r="M360" s="52">
        <v>92754.41</v>
      </c>
      <c r="N360" s="50"/>
      <c r="O360" s="124">
        <f t="shared" si="20"/>
        <v>5.9333</v>
      </c>
      <c r="P360" s="124">
        <f t="shared" si="21"/>
        <v>11.943893808675655</v>
      </c>
      <c r="Q360" s="50"/>
      <c r="R360" s="53" t="str">
        <f t="shared" si="22"/>
        <v/>
      </c>
      <c r="S360" s="53" t="str">
        <f t="shared" si="23"/>
        <v/>
      </c>
      <c r="T360" s="50"/>
    </row>
    <row r="361" spans="1:20" ht="15" customHeight="1" x14ac:dyDescent="0.2">
      <c r="A361" s="51" t="s">
        <v>1227</v>
      </c>
      <c r="B361" s="51" t="s">
        <v>1214</v>
      </c>
      <c r="C361" s="35">
        <v>514624</v>
      </c>
      <c r="D361" s="50"/>
      <c r="E361" s="52">
        <v>0</v>
      </c>
      <c r="F361" s="52">
        <v>0</v>
      </c>
      <c r="G361" s="52">
        <v>0</v>
      </c>
      <c r="H361" s="52">
        <v>16326.96</v>
      </c>
      <c r="I361" s="52">
        <v>0</v>
      </c>
      <c r="J361" s="52">
        <v>16326.96</v>
      </c>
      <c r="K361" s="52">
        <v>258542.6</v>
      </c>
      <c r="L361" s="52">
        <v>5878.02</v>
      </c>
      <c r="M361" s="52">
        <v>22423.119999999999</v>
      </c>
      <c r="N361" s="50"/>
      <c r="O361" s="124">
        <f t="shared" si="20"/>
        <v>6.3150000000000004</v>
      </c>
      <c r="P361" s="124">
        <f t="shared" si="21"/>
        <v>10.946412699493235</v>
      </c>
      <c r="Q361" s="50"/>
      <c r="R361" s="53" t="str">
        <f t="shared" si="22"/>
        <v/>
      </c>
      <c r="S361" s="53" t="str">
        <f t="shared" si="23"/>
        <v/>
      </c>
      <c r="T361" s="50"/>
    </row>
    <row r="362" spans="1:20" ht="15" customHeight="1" x14ac:dyDescent="0.2">
      <c r="A362" s="51" t="s">
        <v>1784</v>
      </c>
      <c r="B362" s="51" t="s">
        <v>1500</v>
      </c>
      <c r="C362" s="35">
        <v>521311</v>
      </c>
      <c r="D362" s="50"/>
      <c r="E362" s="52">
        <v>0</v>
      </c>
      <c r="F362" s="52">
        <v>0</v>
      </c>
      <c r="G362" s="52">
        <v>0</v>
      </c>
      <c r="H362" s="52">
        <v>47648.04</v>
      </c>
      <c r="I362" s="52">
        <v>0</v>
      </c>
      <c r="J362" s="52">
        <v>47648.04</v>
      </c>
      <c r="K362" s="52">
        <v>128797.72</v>
      </c>
      <c r="L362" s="52">
        <v>1764.49</v>
      </c>
      <c r="M362" s="52">
        <v>5757.6</v>
      </c>
      <c r="N362" s="50"/>
      <c r="O362" s="124">
        <f t="shared" si="20"/>
        <v>36.994500000000002</v>
      </c>
      <c r="P362" s="124">
        <f t="shared" si="21"/>
        <v>5.8402353706261261</v>
      </c>
      <c r="Q362" s="50"/>
      <c r="R362" s="53" t="str">
        <f t="shared" si="22"/>
        <v/>
      </c>
      <c r="S362" s="53" t="str">
        <f t="shared" si="23"/>
        <v/>
      </c>
      <c r="T362" s="50"/>
    </row>
    <row r="363" spans="1:20" ht="15" customHeight="1" x14ac:dyDescent="0.2">
      <c r="A363" s="51" t="s">
        <v>2146</v>
      </c>
      <c r="B363" s="51" t="s">
        <v>1221</v>
      </c>
      <c r="C363" s="35">
        <v>525600</v>
      </c>
      <c r="D363" s="50"/>
      <c r="E363" s="52">
        <v>0</v>
      </c>
      <c r="F363" s="52">
        <v>0</v>
      </c>
      <c r="G363" s="52">
        <v>0</v>
      </c>
      <c r="H363" s="52">
        <v>13251.64</v>
      </c>
      <c r="I363" s="52">
        <v>0</v>
      </c>
      <c r="J363" s="52">
        <v>13251.64</v>
      </c>
      <c r="K363" s="52">
        <v>210639.27</v>
      </c>
      <c r="L363" s="52">
        <v>687.52</v>
      </c>
      <c r="M363" s="52">
        <v>67740.72</v>
      </c>
      <c r="N363" s="50"/>
      <c r="O363" s="124">
        <f t="shared" si="20"/>
        <v>6.2911999999999999</v>
      </c>
      <c r="P363" s="124">
        <f t="shared" si="21"/>
        <v>32.485984213674882</v>
      </c>
      <c r="Q363" s="50"/>
      <c r="R363" s="53" t="str">
        <f t="shared" si="22"/>
        <v/>
      </c>
      <c r="S363" s="53" t="str">
        <f t="shared" si="23"/>
        <v/>
      </c>
      <c r="T363" s="50"/>
    </row>
    <row r="364" spans="1:20" ht="15" customHeight="1" x14ac:dyDescent="0.2">
      <c r="A364" s="51" t="s">
        <v>1067</v>
      </c>
      <c r="B364" s="51" t="s">
        <v>1056</v>
      </c>
      <c r="C364" s="35">
        <v>512141</v>
      </c>
      <c r="D364" s="50"/>
      <c r="E364" s="52">
        <v>0</v>
      </c>
      <c r="F364" s="52">
        <v>0</v>
      </c>
      <c r="G364" s="52">
        <v>0</v>
      </c>
      <c r="H364" s="52">
        <v>2305</v>
      </c>
      <c r="I364" s="52">
        <v>0</v>
      </c>
      <c r="J364" s="52">
        <v>2305</v>
      </c>
      <c r="K364" s="52">
        <v>37903.660000000003</v>
      </c>
      <c r="L364" s="52">
        <v>27.03</v>
      </c>
      <c r="M364" s="52">
        <v>0</v>
      </c>
      <c r="N364" s="50"/>
      <c r="O364" s="124">
        <f t="shared" si="20"/>
        <v>6.0811999999999999</v>
      </c>
      <c r="P364" s="124">
        <f t="shared" si="21"/>
        <v>7.1312374583351573E-2</v>
      </c>
      <c r="Q364" s="50"/>
      <c r="R364" s="53" t="str">
        <f t="shared" si="22"/>
        <v/>
      </c>
      <c r="S364" s="53" t="str">
        <f t="shared" si="23"/>
        <v/>
      </c>
      <c r="T364" s="50"/>
    </row>
    <row r="365" spans="1:20" ht="15" customHeight="1" x14ac:dyDescent="0.2">
      <c r="A365" s="51" t="s">
        <v>2794</v>
      </c>
      <c r="B365" s="51" t="s">
        <v>1221</v>
      </c>
      <c r="C365" s="35">
        <v>560031</v>
      </c>
      <c r="D365" s="50"/>
      <c r="E365" s="52">
        <v>0</v>
      </c>
      <c r="F365" s="52">
        <v>0</v>
      </c>
      <c r="G365" s="52">
        <v>0</v>
      </c>
      <c r="H365" s="52">
        <v>15000</v>
      </c>
      <c r="I365" s="52">
        <v>0</v>
      </c>
      <c r="J365" s="52">
        <v>15000</v>
      </c>
      <c r="K365" s="52">
        <v>171687.17</v>
      </c>
      <c r="L365" s="52">
        <v>5489.14</v>
      </c>
      <c r="M365" s="52">
        <v>25451.55</v>
      </c>
      <c r="N365" s="50"/>
      <c r="O365" s="124">
        <f t="shared" si="20"/>
        <v>8.7368000000000006</v>
      </c>
      <c r="P365" s="124">
        <f t="shared" si="21"/>
        <v>18.02155047462195</v>
      </c>
      <c r="Q365" s="50"/>
      <c r="R365" s="53" t="str">
        <f t="shared" si="22"/>
        <v/>
      </c>
      <c r="S365" s="53" t="str">
        <f t="shared" si="23"/>
        <v/>
      </c>
      <c r="T365" s="50"/>
    </row>
    <row r="366" spans="1:20" ht="15" customHeight="1" x14ac:dyDescent="0.2">
      <c r="A366" s="51" t="s">
        <v>1687</v>
      </c>
      <c r="B366" s="51" t="s">
        <v>1676</v>
      </c>
      <c r="C366" s="35">
        <v>520136</v>
      </c>
      <c r="D366" s="50"/>
      <c r="E366" s="52">
        <v>0</v>
      </c>
      <c r="F366" s="52">
        <v>0</v>
      </c>
      <c r="G366" s="52">
        <v>0</v>
      </c>
      <c r="H366" s="52">
        <v>0</v>
      </c>
      <c r="I366" s="52">
        <v>0</v>
      </c>
      <c r="J366" s="52">
        <v>0</v>
      </c>
      <c r="K366" s="52">
        <v>38980.550000000003</v>
      </c>
      <c r="L366" s="52">
        <v>54.09</v>
      </c>
      <c r="M366" s="52">
        <v>2497.23</v>
      </c>
      <c r="N366" s="50"/>
      <c r="O366" s="124">
        <f t="shared" si="20"/>
        <v>0</v>
      </c>
      <c r="P366" s="124">
        <f t="shared" si="21"/>
        <v>6.5451103178379988</v>
      </c>
      <c r="Q366" s="50"/>
      <c r="R366" s="53" t="str">
        <f t="shared" si="22"/>
        <v/>
      </c>
      <c r="S366" s="53" t="str">
        <f t="shared" si="23"/>
        <v/>
      </c>
      <c r="T366" s="50"/>
    </row>
    <row r="367" spans="1:20" ht="15" customHeight="1" x14ac:dyDescent="0.2">
      <c r="A367" s="51" t="s">
        <v>2034</v>
      </c>
      <c r="B367" s="51" t="s">
        <v>2023</v>
      </c>
      <c r="C367" s="35">
        <v>524310</v>
      </c>
      <c r="D367" s="50"/>
      <c r="E367" s="52">
        <v>0</v>
      </c>
      <c r="F367" s="52">
        <v>0</v>
      </c>
      <c r="G367" s="52">
        <v>0</v>
      </c>
      <c r="H367" s="52">
        <v>0</v>
      </c>
      <c r="I367" s="52">
        <v>0</v>
      </c>
      <c r="J367" s="52">
        <v>0</v>
      </c>
      <c r="K367" s="52">
        <v>228391.97</v>
      </c>
      <c r="L367" s="52">
        <v>0</v>
      </c>
      <c r="M367" s="52">
        <v>0</v>
      </c>
      <c r="N367" s="50"/>
      <c r="O367" s="124">
        <f t="shared" si="20"/>
        <v>0</v>
      </c>
      <c r="P367" s="124">
        <f t="shared" si="21"/>
        <v>0</v>
      </c>
      <c r="Q367" s="50"/>
      <c r="R367" s="53" t="str">
        <f t="shared" si="22"/>
        <v/>
      </c>
      <c r="S367" s="53" t="str">
        <f t="shared" si="23"/>
        <v/>
      </c>
      <c r="T367" s="50"/>
    </row>
    <row r="368" spans="1:20" ht="15" customHeight="1" x14ac:dyDescent="0.2">
      <c r="A368" s="51" t="s">
        <v>1338</v>
      </c>
      <c r="B368" s="51" t="s">
        <v>28</v>
      </c>
      <c r="C368" s="35">
        <v>515949</v>
      </c>
      <c r="D368" s="50"/>
      <c r="E368" s="52">
        <v>0</v>
      </c>
      <c r="F368" s="52">
        <v>0</v>
      </c>
      <c r="G368" s="52">
        <v>0</v>
      </c>
      <c r="H368" s="52">
        <v>0</v>
      </c>
      <c r="I368" s="52">
        <v>0</v>
      </c>
      <c r="J368" s="52">
        <v>0</v>
      </c>
      <c r="K368" s="52">
        <v>78660.56</v>
      </c>
      <c r="L368" s="52">
        <v>0</v>
      </c>
      <c r="M368" s="52">
        <v>0</v>
      </c>
      <c r="N368" s="50"/>
      <c r="O368" s="124">
        <f t="shared" si="20"/>
        <v>0</v>
      </c>
      <c r="P368" s="124">
        <f t="shared" si="21"/>
        <v>0</v>
      </c>
      <c r="Q368" s="50"/>
      <c r="R368" s="53" t="str">
        <f t="shared" si="22"/>
        <v/>
      </c>
      <c r="S368" s="53" t="str">
        <f t="shared" si="23"/>
        <v/>
      </c>
      <c r="T368" s="50"/>
    </row>
    <row r="369" spans="1:20" ht="15" customHeight="1" x14ac:dyDescent="0.2">
      <c r="A369" s="51" t="s">
        <v>2035</v>
      </c>
      <c r="B369" s="51" t="s">
        <v>2023</v>
      </c>
      <c r="C369" s="35">
        <v>524328</v>
      </c>
      <c r="D369" s="50"/>
      <c r="E369" s="52">
        <v>0</v>
      </c>
      <c r="F369" s="52">
        <v>0</v>
      </c>
      <c r="G369" s="52">
        <v>0</v>
      </c>
      <c r="H369" s="52">
        <v>0</v>
      </c>
      <c r="I369" s="52">
        <v>0</v>
      </c>
      <c r="J369" s="52">
        <v>0</v>
      </c>
      <c r="K369" s="52">
        <v>17493.009999999998</v>
      </c>
      <c r="L369" s="52">
        <v>0</v>
      </c>
      <c r="M369" s="52">
        <v>0</v>
      </c>
      <c r="N369" s="50"/>
      <c r="O369" s="124">
        <f t="shared" si="20"/>
        <v>0</v>
      </c>
      <c r="P369" s="124">
        <f t="shared" si="21"/>
        <v>0</v>
      </c>
      <c r="Q369" s="50"/>
      <c r="R369" s="53" t="str">
        <f t="shared" si="22"/>
        <v/>
      </c>
      <c r="S369" s="53" t="str">
        <f t="shared" si="23"/>
        <v/>
      </c>
      <c r="T369" s="50"/>
    </row>
    <row r="370" spans="1:20" ht="15" customHeight="1" x14ac:dyDescent="0.2">
      <c r="A370" s="51" t="s">
        <v>2221</v>
      </c>
      <c r="B370" s="51" t="s">
        <v>2211</v>
      </c>
      <c r="C370" s="35">
        <v>526444</v>
      </c>
      <c r="D370" s="50"/>
      <c r="E370" s="52">
        <v>0</v>
      </c>
      <c r="F370" s="52">
        <v>0</v>
      </c>
      <c r="G370" s="52">
        <v>0</v>
      </c>
      <c r="H370" s="52">
        <v>67716.88</v>
      </c>
      <c r="I370" s="52">
        <v>0</v>
      </c>
      <c r="J370" s="52">
        <v>67716.88</v>
      </c>
      <c r="K370" s="52">
        <v>220709.3</v>
      </c>
      <c r="L370" s="52">
        <v>23997</v>
      </c>
      <c r="M370" s="52">
        <v>23409.66</v>
      </c>
      <c r="N370" s="50"/>
      <c r="O370" s="124">
        <f t="shared" si="20"/>
        <v>30.6815</v>
      </c>
      <c r="P370" s="124">
        <f t="shared" si="21"/>
        <v>21.479230825343564</v>
      </c>
      <c r="Q370" s="50"/>
      <c r="R370" s="53" t="str">
        <f t="shared" si="22"/>
        <v/>
      </c>
      <c r="S370" s="53" t="str">
        <f t="shared" si="23"/>
        <v/>
      </c>
      <c r="T370" s="50"/>
    </row>
    <row r="371" spans="1:20" ht="15" customHeight="1" x14ac:dyDescent="0.2">
      <c r="A371" s="51" t="s">
        <v>1068</v>
      </c>
      <c r="B371" s="51" t="s">
        <v>1055</v>
      </c>
      <c r="C371" s="35">
        <v>512150</v>
      </c>
      <c r="D371" s="50"/>
      <c r="E371" s="52">
        <v>0</v>
      </c>
      <c r="F371" s="52">
        <v>0</v>
      </c>
      <c r="G371" s="52">
        <v>0</v>
      </c>
      <c r="H371" s="52">
        <v>9500</v>
      </c>
      <c r="I371" s="52">
        <v>0</v>
      </c>
      <c r="J371" s="52">
        <v>9500</v>
      </c>
      <c r="K371" s="52">
        <v>154439.63999999998</v>
      </c>
      <c r="L371" s="52">
        <v>0</v>
      </c>
      <c r="M371" s="52">
        <v>29500</v>
      </c>
      <c r="N371" s="50"/>
      <c r="O371" s="124">
        <f t="shared" si="20"/>
        <v>6.1513</v>
      </c>
      <c r="P371" s="124">
        <f t="shared" si="21"/>
        <v>19.10131362647569</v>
      </c>
      <c r="Q371" s="50"/>
      <c r="R371" s="53" t="str">
        <f t="shared" si="22"/>
        <v/>
      </c>
      <c r="S371" s="53" t="str">
        <f t="shared" si="23"/>
        <v/>
      </c>
      <c r="T371" s="50"/>
    </row>
    <row r="372" spans="1:20" ht="15" customHeight="1" x14ac:dyDescent="0.2">
      <c r="A372" s="51" t="s">
        <v>2621</v>
      </c>
      <c r="B372" s="51" t="s">
        <v>2434</v>
      </c>
      <c r="C372" s="35">
        <v>544141</v>
      </c>
      <c r="D372" s="50"/>
      <c r="E372" s="52">
        <v>0</v>
      </c>
      <c r="F372" s="52">
        <v>0</v>
      </c>
      <c r="G372" s="52">
        <v>0</v>
      </c>
      <c r="H372" s="52">
        <v>0</v>
      </c>
      <c r="I372" s="52">
        <v>0</v>
      </c>
      <c r="J372" s="52">
        <v>0</v>
      </c>
      <c r="K372" s="52">
        <v>217162.88</v>
      </c>
      <c r="L372" s="52">
        <v>0</v>
      </c>
      <c r="M372" s="52">
        <v>0</v>
      </c>
      <c r="N372" s="50"/>
      <c r="O372" s="124">
        <f t="shared" si="20"/>
        <v>0</v>
      </c>
      <c r="P372" s="124">
        <f t="shared" si="21"/>
        <v>0</v>
      </c>
      <c r="Q372" s="50"/>
      <c r="R372" s="53" t="str">
        <f t="shared" si="22"/>
        <v/>
      </c>
      <c r="S372" s="53" t="str">
        <f t="shared" si="23"/>
        <v/>
      </c>
      <c r="T372" s="50"/>
    </row>
    <row r="373" spans="1:20" ht="15" customHeight="1" x14ac:dyDescent="0.2">
      <c r="A373" s="51" t="s">
        <v>2393</v>
      </c>
      <c r="B373" s="51" t="s">
        <v>22</v>
      </c>
      <c r="C373" s="35">
        <v>528315</v>
      </c>
      <c r="D373" s="50"/>
      <c r="E373" s="52">
        <v>0</v>
      </c>
      <c r="F373" s="52">
        <v>0</v>
      </c>
      <c r="G373" s="52">
        <v>0</v>
      </c>
      <c r="H373" s="52">
        <v>81378.41</v>
      </c>
      <c r="I373" s="52">
        <v>0</v>
      </c>
      <c r="J373" s="52">
        <v>81378.41</v>
      </c>
      <c r="K373" s="52">
        <v>341453.13</v>
      </c>
      <c r="L373" s="52">
        <v>3587.58</v>
      </c>
      <c r="M373" s="52">
        <v>44323.41</v>
      </c>
      <c r="N373" s="50"/>
      <c r="O373" s="124">
        <f t="shared" si="20"/>
        <v>23.832999999999998</v>
      </c>
      <c r="P373" s="124">
        <f t="shared" si="21"/>
        <v>14.031498261562284</v>
      </c>
      <c r="Q373" s="50"/>
      <c r="R373" s="53" t="str">
        <f t="shared" si="22"/>
        <v/>
      </c>
      <c r="S373" s="53" t="str">
        <f t="shared" si="23"/>
        <v/>
      </c>
      <c r="T373" s="50"/>
    </row>
    <row r="374" spans="1:20" ht="15" customHeight="1" x14ac:dyDescent="0.2">
      <c r="A374" s="51" t="s">
        <v>2622</v>
      </c>
      <c r="B374" s="51" t="s">
        <v>2434</v>
      </c>
      <c r="C374" s="35">
        <v>544159</v>
      </c>
      <c r="D374" s="50"/>
      <c r="E374" s="52">
        <v>0</v>
      </c>
      <c r="F374" s="52">
        <v>0</v>
      </c>
      <c r="G374" s="52">
        <v>0</v>
      </c>
      <c r="H374" s="52">
        <v>76381.22</v>
      </c>
      <c r="I374" s="52">
        <v>0</v>
      </c>
      <c r="J374" s="52">
        <v>76381.22</v>
      </c>
      <c r="K374" s="52">
        <v>271062.59000000003</v>
      </c>
      <c r="L374" s="52">
        <v>2662.09</v>
      </c>
      <c r="M374" s="52">
        <v>10944</v>
      </c>
      <c r="N374" s="50"/>
      <c r="O374" s="124">
        <f t="shared" si="20"/>
        <v>28.1784</v>
      </c>
      <c r="P374" s="124">
        <f t="shared" si="21"/>
        <v>5.0195381074164453</v>
      </c>
      <c r="Q374" s="50"/>
      <c r="R374" s="53" t="str">
        <f t="shared" si="22"/>
        <v/>
      </c>
      <c r="S374" s="53" t="str">
        <f t="shared" si="23"/>
        <v/>
      </c>
      <c r="T374" s="50"/>
    </row>
    <row r="375" spans="1:20" ht="15" customHeight="1" x14ac:dyDescent="0.2">
      <c r="A375" s="51" t="s">
        <v>1785</v>
      </c>
      <c r="B375" s="51" t="s">
        <v>1500</v>
      </c>
      <c r="C375" s="35">
        <v>521329</v>
      </c>
      <c r="D375" s="50"/>
      <c r="E375" s="52">
        <v>0</v>
      </c>
      <c r="F375" s="52">
        <v>0</v>
      </c>
      <c r="G375" s="52">
        <v>0</v>
      </c>
      <c r="H375" s="52">
        <v>21926.44</v>
      </c>
      <c r="I375" s="52">
        <v>0</v>
      </c>
      <c r="J375" s="52">
        <v>21926.44</v>
      </c>
      <c r="K375" s="52">
        <v>95227.46</v>
      </c>
      <c r="L375" s="52">
        <v>894.94</v>
      </c>
      <c r="M375" s="52">
        <v>4800</v>
      </c>
      <c r="N375" s="50"/>
      <c r="O375" s="124">
        <f t="shared" si="20"/>
        <v>23.025300000000001</v>
      </c>
      <c r="P375" s="124">
        <f t="shared" si="21"/>
        <v>5.9803548262234445</v>
      </c>
      <c r="Q375" s="50"/>
      <c r="R375" s="53" t="str">
        <f t="shared" si="22"/>
        <v/>
      </c>
      <c r="S375" s="53" t="str">
        <f t="shared" si="23"/>
        <v/>
      </c>
      <c r="T375" s="50"/>
    </row>
    <row r="376" spans="1:20" ht="15" customHeight="1" x14ac:dyDescent="0.2">
      <c r="A376" s="51" t="s">
        <v>1688</v>
      </c>
      <c r="B376" s="51" t="s">
        <v>1547</v>
      </c>
      <c r="C376" s="35">
        <v>520152</v>
      </c>
      <c r="D376" s="50"/>
      <c r="E376" s="52">
        <v>0</v>
      </c>
      <c r="F376" s="52">
        <v>0</v>
      </c>
      <c r="G376" s="52">
        <v>0</v>
      </c>
      <c r="H376" s="52">
        <v>25485.64</v>
      </c>
      <c r="I376" s="52">
        <v>0</v>
      </c>
      <c r="J376" s="52">
        <v>25485.64</v>
      </c>
      <c r="K376" s="52">
        <v>63420.81</v>
      </c>
      <c r="L376" s="52">
        <v>901.58</v>
      </c>
      <c r="M376" s="52">
        <v>3587</v>
      </c>
      <c r="N376" s="50"/>
      <c r="O376" s="124">
        <f t="shared" si="20"/>
        <v>40.185000000000002</v>
      </c>
      <c r="P376" s="124">
        <f t="shared" si="21"/>
        <v>7.0774561220520518</v>
      </c>
      <c r="Q376" s="50"/>
      <c r="R376" s="53" t="str">
        <f t="shared" si="22"/>
        <v/>
      </c>
      <c r="S376" s="53" t="str">
        <f t="shared" si="23"/>
        <v/>
      </c>
      <c r="T376" s="50"/>
    </row>
    <row r="377" spans="1:20" ht="15" customHeight="1" x14ac:dyDescent="0.2">
      <c r="A377" s="51" t="s">
        <v>168</v>
      </c>
      <c r="B377" s="51" t="s">
        <v>161</v>
      </c>
      <c r="C377" s="35">
        <v>501107</v>
      </c>
      <c r="D377" s="50"/>
      <c r="E377" s="52">
        <v>0</v>
      </c>
      <c r="F377" s="52">
        <v>0</v>
      </c>
      <c r="G377" s="52">
        <v>0</v>
      </c>
      <c r="H377" s="52">
        <v>21374.57</v>
      </c>
      <c r="I377" s="52">
        <v>21374.57</v>
      </c>
      <c r="J377" s="52">
        <v>0</v>
      </c>
      <c r="K377" s="52">
        <v>148358.18</v>
      </c>
      <c r="L377" s="52">
        <v>5519.9</v>
      </c>
      <c r="M377" s="52">
        <v>46804.32</v>
      </c>
      <c r="N377" s="50"/>
      <c r="O377" s="124">
        <f t="shared" si="20"/>
        <v>0</v>
      </c>
      <c r="P377" s="124">
        <f t="shared" si="21"/>
        <v>35.268847326113061</v>
      </c>
      <c r="Q377" s="50"/>
      <c r="R377" s="53" t="str">
        <f t="shared" si="22"/>
        <v/>
      </c>
      <c r="S377" s="53" t="str">
        <f t="shared" si="23"/>
        <v/>
      </c>
      <c r="T377" s="50"/>
    </row>
    <row r="378" spans="1:20" ht="15" customHeight="1" x14ac:dyDescent="0.2">
      <c r="A378" s="51" t="s">
        <v>346</v>
      </c>
      <c r="B378" s="51" t="s">
        <v>334</v>
      </c>
      <c r="C378" s="35">
        <v>503134</v>
      </c>
      <c r="D378" s="50"/>
      <c r="E378" s="52">
        <v>0</v>
      </c>
      <c r="F378" s="52">
        <v>0</v>
      </c>
      <c r="G378" s="52">
        <v>0</v>
      </c>
      <c r="H378" s="52">
        <v>0</v>
      </c>
      <c r="I378" s="52">
        <v>0</v>
      </c>
      <c r="J378" s="52">
        <v>0</v>
      </c>
      <c r="K378" s="52">
        <v>359039.14</v>
      </c>
      <c r="L378" s="52">
        <v>1770.17</v>
      </c>
      <c r="M378" s="52">
        <v>6685.87</v>
      </c>
      <c r="N378" s="50"/>
      <c r="O378" s="124">
        <f t="shared" si="20"/>
        <v>0</v>
      </c>
      <c r="P378" s="124">
        <f t="shared" si="21"/>
        <v>2.355186122604906</v>
      </c>
      <c r="Q378" s="50"/>
      <c r="R378" s="53" t="str">
        <f t="shared" si="22"/>
        <v/>
      </c>
      <c r="S378" s="53" t="str">
        <f t="shared" si="23"/>
        <v/>
      </c>
      <c r="T378" s="50"/>
    </row>
    <row r="379" spans="1:20" ht="15" customHeight="1" x14ac:dyDescent="0.2">
      <c r="A379" s="51" t="s">
        <v>2147</v>
      </c>
      <c r="B379" s="51" t="s">
        <v>1221</v>
      </c>
      <c r="C379" s="35">
        <v>525618</v>
      </c>
      <c r="D379" s="50"/>
      <c r="E379" s="52">
        <v>0</v>
      </c>
      <c r="F379" s="52">
        <v>0</v>
      </c>
      <c r="G379" s="52">
        <v>0</v>
      </c>
      <c r="H379" s="52">
        <v>10100</v>
      </c>
      <c r="I379" s="52">
        <v>0</v>
      </c>
      <c r="J379" s="52">
        <v>10100</v>
      </c>
      <c r="K379" s="52">
        <v>163463.64000000001</v>
      </c>
      <c r="L379" s="52">
        <v>297.08999999999997</v>
      </c>
      <c r="M379" s="52">
        <v>4500</v>
      </c>
      <c r="N379" s="50"/>
      <c r="O379" s="124">
        <f t="shared" si="20"/>
        <v>6.1787000000000001</v>
      </c>
      <c r="P379" s="124">
        <f t="shared" si="21"/>
        <v>2.9346526236660333</v>
      </c>
      <c r="Q379" s="50"/>
      <c r="R379" s="53" t="str">
        <f t="shared" si="22"/>
        <v/>
      </c>
      <c r="S379" s="53" t="str">
        <f t="shared" si="23"/>
        <v/>
      </c>
      <c r="T379" s="50"/>
    </row>
    <row r="380" spans="1:20" ht="15" customHeight="1" x14ac:dyDescent="0.2">
      <c r="A380" s="51" t="s">
        <v>650</v>
      </c>
      <c r="B380" s="51" t="s">
        <v>636</v>
      </c>
      <c r="C380" s="35">
        <v>506893</v>
      </c>
      <c r="D380" s="50"/>
      <c r="E380" s="52">
        <v>0</v>
      </c>
      <c r="F380" s="52">
        <v>0</v>
      </c>
      <c r="G380" s="52">
        <v>0</v>
      </c>
      <c r="H380" s="52">
        <v>130646.69</v>
      </c>
      <c r="I380" s="52">
        <v>0</v>
      </c>
      <c r="J380" s="52">
        <v>130646.69</v>
      </c>
      <c r="K380" s="52">
        <v>878734.33</v>
      </c>
      <c r="L380" s="52">
        <v>18925.439999999999</v>
      </c>
      <c r="M380" s="52">
        <v>78693.48</v>
      </c>
      <c r="N380" s="50"/>
      <c r="O380" s="124">
        <f t="shared" si="20"/>
        <v>14.867599999999999</v>
      </c>
      <c r="P380" s="124">
        <f t="shared" si="21"/>
        <v>11.109036789310371</v>
      </c>
      <c r="Q380" s="50"/>
      <c r="R380" s="53" t="str">
        <f t="shared" si="22"/>
        <v/>
      </c>
      <c r="S380" s="53" t="str">
        <f t="shared" si="23"/>
        <v/>
      </c>
      <c r="T380" s="50"/>
    </row>
    <row r="381" spans="1:20" ht="15" customHeight="1" x14ac:dyDescent="0.2">
      <c r="A381" s="51" t="s">
        <v>1401</v>
      </c>
      <c r="B381" s="51" t="s">
        <v>1394</v>
      </c>
      <c r="C381" s="35">
        <v>516716</v>
      </c>
      <c r="D381" s="50"/>
      <c r="E381" s="52">
        <v>0</v>
      </c>
      <c r="F381" s="52">
        <v>0</v>
      </c>
      <c r="G381" s="52">
        <v>0</v>
      </c>
      <c r="H381" s="52">
        <v>0</v>
      </c>
      <c r="I381" s="52">
        <v>0</v>
      </c>
      <c r="J381" s="52">
        <v>0</v>
      </c>
      <c r="K381" s="52">
        <v>45349.03</v>
      </c>
      <c r="L381" s="52">
        <v>493.91</v>
      </c>
      <c r="M381" s="52">
        <v>33410.980000000003</v>
      </c>
      <c r="N381" s="50"/>
      <c r="O381" s="124">
        <f t="shared" si="20"/>
        <v>0</v>
      </c>
      <c r="P381" s="124">
        <f t="shared" si="21"/>
        <v>74.764311386594173</v>
      </c>
      <c r="Q381" s="50"/>
      <c r="R381" s="53" t="str">
        <f t="shared" si="22"/>
        <v/>
      </c>
      <c r="S381" s="53" t="str">
        <f t="shared" si="23"/>
        <v/>
      </c>
      <c r="T381" s="50"/>
    </row>
    <row r="382" spans="1:20" ht="15" customHeight="1" x14ac:dyDescent="0.2">
      <c r="A382" s="51" t="s">
        <v>261</v>
      </c>
      <c r="B382" s="51" t="s">
        <v>252</v>
      </c>
      <c r="C382" s="35">
        <v>502154</v>
      </c>
      <c r="D382" s="50"/>
      <c r="E382" s="52">
        <v>0</v>
      </c>
      <c r="F382" s="52">
        <v>0</v>
      </c>
      <c r="G382" s="52">
        <v>0</v>
      </c>
      <c r="H382" s="52">
        <v>115338.47</v>
      </c>
      <c r="I382" s="52">
        <v>0</v>
      </c>
      <c r="J382" s="52">
        <v>115338.47</v>
      </c>
      <c r="K382" s="52">
        <v>679717</v>
      </c>
      <c r="L382" s="52">
        <v>10474.799999999999</v>
      </c>
      <c r="M382" s="52">
        <v>15426.46</v>
      </c>
      <c r="N382" s="50"/>
      <c r="O382" s="124">
        <f t="shared" si="20"/>
        <v>16.968599999999999</v>
      </c>
      <c r="P382" s="124">
        <f t="shared" si="21"/>
        <v>3.810594703383908</v>
      </c>
      <c r="Q382" s="50"/>
      <c r="R382" s="53" t="str">
        <f t="shared" si="22"/>
        <v/>
      </c>
      <c r="S382" s="53" t="str">
        <f t="shared" si="23"/>
        <v/>
      </c>
      <c r="T382" s="50"/>
    </row>
    <row r="383" spans="1:20" ht="15" customHeight="1" x14ac:dyDescent="0.2">
      <c r="A383" s="51" t="s">
        <v>921</v>
      </c>
      <c r="B383" s="51" t="s">
        <v>13</v>
      </c>
      <c r="C383" s="35">
        <v>510386</v>
      </c>
      <c r="D383" s="50"/>
      <c r="E383" s="52">
        <v>0</v>
      </c>
      <c r="F383" s="52">
        <v>0</v>
      </c>
      <c r="G383" s="52">
        <v>0</v>
      </c>
      <c r="H383" s="52">
        <v>0</v>
      </c>
      <c r="I383" s="52">
        <v>0</v>
      </c>
      <c r="J383" s="52">
        <v>0</v>
      </c>
      <c r="K383" s="52" t="s">
        <v>73</v>
      </c>
      <c r="L383" s="52">
        <v>0</v>
      </c>
      <c r="M383" s="52">
        <v>0</v>
      </c>
      <c r="N383" s="50"/>
      <c r="O383" s="124" t="str">
        <f t="shared" si="20"/>
        <v>NA</v>
      </c>
      <c r="P383" s="124" t="str">
        <f t="shared" si="21"/>
        <v>NA</v>
      </c>
      <c r="Q383" s="50"/>
      <c r="R383" s="53" t="str">
        <f t="shared" si="22"/>
        <v/>
      </c>
      <c r="S383" s="53" t="str">
        <f t="shared" si="23"/>
        <v/>
      </c>
      <c r="T383" s="50"/>
    </row>
    <row r="384" spans="1:20" ht="15" customHeight="1" x14ac:dyDescent="0.2">
      <c r="A384" s="51" t="s">
        <v>2036</v>
      </c>
      <c r="B384" s="51" t="s">
        <v>1537</v>
      </c>
      <c r="C384" s="35">
        <v>524336</v>
      </c>
      <c r="D384" s="50"/>
      <c r="E384" s="52">
        <v>0</v>
      </c>
      <c r="F384" s="52">
        <v>0</v>
      </c>
      <c r="G384" s="52">
        <v>0</v>
      </c>
      <c r="H384" s="52">
        <v>36624.129999999997</v>
      </c>
      <c r="I384" s="52">
        <v>0</v>
      </c>
      <c r="J384" s="52">
        <v>36624.129999999997</v>
      </c>
      <c r="K384" s="52">
        <v>355665.91000000003</v>
      </c>
      <c r="L384" s="52">
        <v>1307.1300000000001</v>
      </c>
      <c r="M384" s="52">
        <v>13831.22</v>
      </c>
      <c r="N384" s="50"/>
      <c r="O384" s="124">
        <f t="shared" si="20"/>
        <v>10.2973</v>
      </c>
      <c r="P384" s="124">
        <f t="shared" si="21"/>
        <v>4.2563398893079176</v>
      </c>
      <c r="Q384" s="50"/>
      <c r="R384" s="53" t="str">
        <f t="shared" si="22"/>
        <v/>
      </c>
      <c r="S384" s="53" t="str">
        <f t="shared" si="23"/>
        <v/>
      </c>
      <c r="T384" s="50"/>
    </row>
    <row r="385" spans="1:20" ht="15" customHeight="1" x14ac:dyDescent="0.2">
      <c r="A385" s="51" t="s">
        <v>2623</v>
      </c>
      <c r="B385" s="51" t="s">
        <v>2434</v>
      </c>
      <c r="C385" s="35">
        <v>544167</v>
      </c>
      <c r="D385" s="50"/>
      <c r="E385" s="52">
        <v>0</v>
      </c>
      <c r="F385" s="52">
        <v>0</v>
      </c>
      <c r="G385" s="52">
        <v>0</v>
      </c>
      <c r="H385" s="52">
        <v>0</v>
      </c>
      <c r="I385" s="52">
        <v>0</v>
      </c>
      <c r="J385" s="52">
        <v>0</v>
      </c>
      <c r="K385" s="52">
        <v>14593.89</v>
      </c>
      <c r="L385" s="52">
        <v>0</v>
      </c>
      <c r="M385" s="52">
        <v>0</v>
      </c>
      <c r="N385" s="50"/>
      <c r="O385" s="124">
        <f t="shared" si="20"/>
        <v>0</v>
      </c>
      <c r="P385" s="124">
        <f t="shared" si="21"/>
        <v>0</v>
      </c>
      <c r="Q385" s="50"/>
      <c r="R385" s="53" t="str">
        <f t="shared" si="22"/>
        <v/>
      </c>
      <c r="S385" s="53" t="str">
        <f t="shared" si="23"/>
        <v/>
      </c>
      <c r="T385" s="50"/>
    </row>
    <row r="386" spans="1:20" ht="15" customHeight="1" x14ac:dyDescent="0.2">
      <c r="A386" s="51" t="s">
        <v>1012</v>
      </c>
      <c r="B386" s="51" t="s">
        <v>1012</v>
      </c>
      <c r="C386" s="35">
        <v>518263</v>
      </c>
      <c r="D386" s="50"/>
      <c r="E386" s="52">
        <v>0</v>
      </c>
      <c r="F386" s="52">
        <v>0</v>
      </c>
      <c r="G386" s="52">
        <v>0</v>
      </c>
      <c r="H386" s="52">
        <v>1975630.99</v>
      </c>
      <c r="I386" s="52">
        <v>0</v>
      </c>
      <c r="J386" s="52">
        <v>1975630.99</v>
      </c>
      <c r="K386" s="52">
        <v>8730475.209999999</v>
      </c>
      <c r="L386" s="52">
        <v>31489.93</v>
      </c>
      <c r="M386" s="52">
        <v>281882.03999999998</v>
      </c>
      <c r="N386" s="50"/>
      <c r="O386" s="124">
        <f t="shared" si="20"/>
        <v>22.629100000000001</v>
      </c>
      <c r="P386" s="124">
        <f t="shared" si="21"/>
        <v>3.5894033539097583</v>
      </c>
      <c r="Q386" s="50"/>
      <c r="R386" s="53" t="str">
        <f t="shared" si="22"/>
        <v/>
      </c>
      <c r="S386" s="53" t="str">
        <f t="shared" si="23"/>
        <v/>
      </c>
      <c r="T386" s="50"/>
    </row>
    <row r="387" spans="1:20" ht="15" customHeight="1" x14ac:dyDescent="0.2">
      <c r="A387" s="51" t="s">
        <v>1515</v>
      </c>
      <c r="B387" s="51" t="s">
        <v>1012</v>
      </c>
      <c r="C387" s="35">
        <v>518271</v>
      </c>
      <c r="D387" s="50"/>
      <c r="E387" s="52">
        <v>0</v>
      </c>
      <c r="F387" s="52">
        <v>0</v>
      </c>
      <c r="G387" s="52">
        <v>0</v>
      </c>
      <c r="H387" s="52">
        <v>6434.08</v>
      </c>
      <c r="I387" s="52">
        <v>0</v>
      </c>
      <c r="J387" s="52">
        <v>6434.08</v>
      </c>
      <c r="K387" s="52">
        <v>455893.86</v>
      </c>
      <c r="L387" s="52">
        <v>0</v>
      </c>
      <c r="M387" s="52">
        <v>33065.919999999998</v>
      </c>
      <c r="N387" s="50"/>
      <c r="O387" s="124">
        <f t="shared" ref="O387:O450" si="24">IFERROR(ROUND(J387/K387*100,4),$U$1)</f>
        <v>1.4113</v>
      </c>
      <c r="P387" s="124">
        <f t="shared" ref="P387:P450" si="25">IFERROR((L387+M387)/K387*100,$U$1)</f>
        <v>7.25298647364981</v>
      </c>
      <c r="Q387" s="50"/>
      <c r="R387" s="53" t="str">
        <f t="shared" ref="R387:R450" si="26">IF(AND(ISNUMBER(O387),O387&gt;60),(O387-60)*0.05,"")</f>
        <v/>
      </c>
      <c r="S387" s="53" t="str">
        <f t="shared" ref="S387:S450" si="27">IF(AND(ISNUMBER(O387),O387&gt;60),(J387-(K387*0.6))*0.05,"")</f>
        <v/>
      </c>
      <c r="T387" s="50"/>
    </row>
    <row r="388" spans="1:20" ht="15" customHeight="1" x14ac:dyDescent="0.2">
      <c r="A388" s="51" t="s">
        <v>262</v>
      </c>
      <c r="B388" s="51" t="s">
        <v>252</v>
      </c>
      <c r="C388" s="35">
        <v>502162</v>
      </c>
      <c r="D388" s="50"/>
      <c r="E388" s="52">
        <v>0</v>
      </c>
      <c r="F388" s="52">
        <v>0</v>
      </c>
      <c r="G388" s="52">
        <v>0</v>
      </c>
      <c r="H388" s="52">
        <v>0</v>
      </c>
      <c r="I388" s="52">
        <v>0</v>
      </c>
      <c r="J388" s="52">
        <v>0</v>
      </c>
      <c r="K388" s="52">
        <v>114027.27</v>
      </c>
      <c r="L388" s="52">
        <v>1932.88</v>
      </c>
      <c r="M388" s="52">
        <v>1228.28</v>
      </c>
      <c r="N388" s="50"/>
      <c r="O388" s="124">
        <f t="shared" si="24"/>
        <v>0</v>
      </c>
      <c r="P388" s="124">
        <f t="shared" si="25"/>
        <v>2.7722842088563548</v>
      </c>
      <c r="Q388" s="50"/>
      <c r="R388" s="53" t="str">
        <f t="shared" si="26"/>
        <v/>
      </c>
      <c r="S388" s="53" t="str">
        <f t="shared" si="27"/>
        <v/>
      </c>
      <c r="T388" s="50"/>
    </row>
    <row r="389" spans="1:20" ht="15" customHeight="1" x14ac:dyDescent="0.2">
      <c r="A389" s="51" t="s">
        <v>1516</v>
      </c>
      <c r="B389" s="51" t="s">
        <v>1509</v>
      </c>
      <c r="C389" s="35">
        <v>518280</v>
      </c>
      <c r="D389" s="50"/>
      <c r="E389" s="52">
        <v>0</v>
      </c>
      <c r="F389" s="52">
        <v>0</v>
      </c>
      <c r="G389" s="52">
        <v>0</v>
      </c>
      <c r="H389" s="52">
        <v>0</v>
      </c>
      <c r="I389" s="52">
        <v>0</v>
      </c>
      <c r="J389" s="52">
        <v>0</v>
      </c>
      <c r="K389" s="52">
        <v>84794.35</v>
      </c>
      <c r="L389" s="52">
        <v>0</v>
      </c>
      <c r="M389" s="52">
        <v>0</v>
      </c>
      <c r="N389" s="50"/>
      <c r="O389" s="124">
        <f t="shared" si="24"/>
        <v>0</v>
      </c>
      <c r="P389" s="124">
        <f t="shared" si="25"/>
        <v>0</v>
      </c>
      <c r="Q389" s="50"/>
      <c r="R389" s="53" t="str">
        <f t="shared" si="26"/>
        <v/>
      </c>
      <c r="S389" s="53" t="str">
        <f t="shared" si="27"/>
        <v/>
      </c>
      <c r="T389" s="50"/>
    </row>
    <row r="390" spans="1:20" ht="15" customHeight="1" x14ac:dyDescent="0.2">
      <c r="A390" s="51" t="s">
        <v>2511</v>
      </c>
      <c r="B390" s="51" t="s">
        <v>511</v>
      </c>
      <c r="C390" s="35">
        <v>542822</v>
      </c>
      <c r="D390" s="50"/>
      <c r="E390" s="52">
        <v>0</v>
      </c>
      <c r="F390" s="52">
        <v>0</v>
      </c>
      <c r="G390" s="52">
        <v>0</v>
      </c>
      <c r="H390" s="52">
        <v>52156.71</v>
      </c>
      <c r="I390" s="52">
        <v>0</v>
      </c>
      <c r="J390" s="52">
        <v>52156.71</v>
      </c>
      <c r="K390" s="52">
        <v>192073.16</v>
      </c>
      <c r="L390" s="52">
        <v>2098.6999999999998</v>
      </c>
      <c r="M390" s="52">
        <v>4910</v>
      </c>
      <c r="N390" s="50"/>
      <c r="O390" s="124">
        <f t="shared" si="24"/>
        <v>27.154599999999999</v>
      </c>
      <c r="P390" s="124">
        <f t="shared" si="25"/>
        <v>3.6489741721331597</v>
      </c>
      <c r="Q390" s="50"/>
      <c r="R390" s="53" t="str">
        <f t="shared" si="26"/>
        <v/>
      </c>
      <c r="S390" s="53" t="str">
        <f t="shared" si="27"/>
        <v/>
      </c>
      <c r="T390" s="50"/>
    </row>
    <row r="391" spans="1:20" ht="15" customHeight="1" x14ac:dyDescent="0.2">
      <c r="A391" s="51" t="s">
        <v>1069</v>
      </c>
      <c r="B391" s="51" t="s">
        <v>1055</v>
      </c>
      <c r="C391" s="35">
        <v>512168</v>
      </c>
      <c r="D391" s="50"/>
      <c r="E391" s="52">
        <v>0</v>
      </c>
      <c r="F391" s="52">
        <v>0</v>
      </c>
      <c r="G391" s="52">
        <v>0</v>
      </c>
      <c r="H391" s="52">
        <v>7643.76</v>
      </c>
      <c r="I391" s="52">
        <v>0</v>
      </c>
      <c r="J391" s="52">
        <v>7643.76</v>
      </c>
      <c r="K391" s="52">
        <v>82163.23</v>
      </c>
      <c r="L391" s="52">
        <v>202.27</v>
      </c>
      <c r="M391" s="52">
        <v>0</v>
      </c>
      <c r="N391" s="50"/>
      <c r="O391" s="124">
        <f t="shared" si="24"/>
        <v>9.3031000000000006</v>
      </c>
      <c r="P391" s="124">
        <f t="shared" si="25"/>
        <v>0.24618068203988575</v>
      </c>
      <c r="Q391" s="50"/>
      <c r="R391" s="53" t="str">
        <f t="shared" si="26"/>
        <v/>
      </c>
      <c r="S391" s="53" t="str">
        <f t="shared" si="27"/>
        <v/>
      </c>
      <c r="T391" s="50"/>
    </row>
    <row r="392" spans="1:20" ht="15" customHeight="1" x14ac:dyDescent="0.2">
      <c r="A392" s="51" t="s">
        <v>396</v>
      </c>
      <c r="B392" s="51" t="s">
        <v>98</v>
      </c>
      <c r="C392" s="35">
        <v>503711</v>
      </c>
      <c r="D392" s="50"/>
      <c r="E392" s="52">
        <v>0</v>
      </c>
      <c r="F392" s="52">
        <v>0</v>
      </c>
      <c r="G392" s="52">
        <v>0</v>
      </c>
      <c r="H392" s="52">
        <v>213931.59</v>
      </c>
      <c r="I392" s="52">
        <v>0</v>
      </c>
      <c r="J392" s="52">
        <v>213931.59</v>
      </c>
      <c r="K392" s="52">
        <v>1099434.93</v>
      </c>
      <c r="L392" s="52">
        <v>13768.58</v>
      </c>
      <c r="M392" s="52">
        <v>67333.240000000005</v>
      </c>
      <c r="N392" s="50"/>
      <c r="O392" s="124">
        <f t="shared" si="24"/>
        <v>19.458300000000001</v>
      </c>
      <c r="P392" s="124">
        <f t="shared" si="25"/>
        <v>7.3766821288823348</v>
      </c>
      <c r="Q392" s="50"/>
      <c r="R392" s="53" t="str">
        <f t="shared" si="26"/>
        <v/>
      </c>
      <c r="S392" s="53" t="str">
        <f t="shared" si="27"/>
        <v/>
      </c>
      <c r="T392" s="50"/>
    </row>
    <row r="393" spans="1:20" ht="15" customHeight="1" x14ac:dyDescent="0.2">
      <c r="A393" s="51" t="s">
        <v>1173</v>
      </c>
      <c r="B393" s="51" t="s">
        <v>1167</v>
      </c>
      <c r="C393" s="35">
        <v>513954</v>
      </c>
      <c r="D393" s="50"/>
      <c r="E393" s="52">
        <v>0</v>
      </c>
      <c r="F393" s="52">
        <v>0</v>
      </c>
      <c r="G393" s="52">
        <v>0</v>
      </c>
      <c r="H393" s="52">
        <v>142026.73000000001</v>
      </c>
      <c r="I393" s="52">
        <v>0</v>
      </c>
      <c r="J393" s="52">
        <v>142026.73000000001</v>
      </c>
      <c r="K393" s="52">
        <v>652905.46</v>
      </c>
      <c r="L393" s="52">
        <v>11089.27</v>
      </c>
      <c r="M393" s="52">
        <v>44930.22</v>
      </c>
      <c r="N393" s="50"/>
      <c r="O393" s="124">
        <f t="shared" si="24"/>
        <v>21.753</v>
      </c>
      <c r="P393" s="124">
        <f t="shared" si="25"/>
        <v>8.5800308669497127</v>
      </c>
      <c r="Q393" s="50"/>
      <c r="R393" s="53" t="str">
        <f t="shared" si="26"/>
        <v/>
      </c>
      <c r="S393" s="53" t="str">
        <f t="shared" si="27"/>
        <v/>
      </c>
      <c r="T393" s="50"/>
    </row>
    <row r="394" spans="1:20" ht="15" customHeight="1" x14ac:dyDescent="0.2">
      <c r="A394" s="51" t="s">
        <v>1174</v>
      </c>
      <c r="B394" s="51" t="s">
        <v>1167</v>
      </c>
      <c r="C394" s="35">
        <v>513962</v>
      </c>
      <c r="D394" s="50"/>
      <c r="E394" s="52">
        <v>0</v>
      </c>
      <c r="F394" s="52">
        <v>0</v>
      </c>
      <c r="G394" s="52">
        <v>0</v>
      </c>
      <c r="H394" s="52">
        <v>100198.91</v>
      </c>
      <c r="I394" s="52">
        <v>100198.91</v>
      </c>
      <c r="J394" s="52">
        <v>0</v>
      </c>
      <c r="K394" s="52">
        <v>807587.35</v>
      </c>
      <c r="L394" s="52">
        <v>5039.4399999999996</v>
      </c>
      <c r="M394" s="52">
        <v>18720</v>
      </c>
      <c r="N394" s="50"/>
      <c r="O394" s="124">
        <f t="shared" si="24"/>
        <v>0</v>
      </c>
      <c r="P394" s="124">
        <f t="shared" si="25"/>
        <v>2.9420272618187986</v>
      </c>
      <c r="Q394" s="50"/>
      <c r="R394" s="53" t="str">
        <f t="shared" si="26"/>
        <v/>
      </c>
      <c r="S394" s="53" t="str">
        <f t="shared" si="27"/>
        <v/>
      </c>
      <c r="T394" s="50"/>
    </row>
    <row r="395" spans="1:20" ht="15" customHeight="1" x14ac:dyDescent="0.2">
      <c r="A395" s="51" t="s">
        <v>999</v>
      </c>
      <c r="B395" s="51" t="s">
        <v>987</v>
      </c>
      <c r="C395" s="35">
        <v>511358</v>
      </c>
      <c r="D395" s="50"/>
      <c r="E395" s="52">
        <v>0</v>
      </c>
      <c r="F395" s="52">
        <v>0</v>
      </c>
      <c r="G395" s="52">
        <v>0</v>
      </c>
      <c r="H395" s="52">
        <v>413540.46</v>
      </c>
      <c r="I395" s="52">
        <v>0</v>
      </c>
      <c r="J395" s="52">
        <v>413540.46</v>
      </c>
      <c r="K395" s="52">
        <v>1205751.93</v>
      </c>
      <c r="L395" s="52">
        <v>16140.98</v>
      </c>
      <c r="M395" s="52">
        <v>56770.2</v>
      </c>
      <c r="N395" s="50"/>
      <c r="O395" s="124">
        <f t="shared" si="24"/>
        <v>34.2973</v>
      </c>
      <c r="P395" s="124">
        <f t="shared" si="25"/>
        <v>6.0469469868482815</v>
      </c>
      <c r="Q395" s="50"/>
      <c r="R395" s="53" t="str">
        <f t="shared" si="26"/>
        <v/>
      </c>
      <c r="S395" s="53" t="str">
        <f t="shared" si="27"/>
        <v/>
      </c>
      <c r="T395" s="50"/>
    </row>
    <row r="396" spans="1:20" ht="15" customHeight="1" x14ac:dyDescent="0.2">
      <c r="A396" s="51" t="s">
        <v>1456</v>
      </c>
      <c r="B396" s="51" t="s">
        <v>1</v>
      </c>
      <c r="C396" s="35">
        <v>517488</v>
      </c>
      <c r="D396" s="50"/>
      <c r="E396" s="52">
        <v>0</v>
      </c>
      <c r="F396" s="52">
        <v>0</v>
      </c>
      <c r="G396" s="52">
        <v>0</v>
      </c>
      <c r="H396" s="52">
        <v>0</v>
      </c>
      <c r="I396" s="52">
        <v>0</v>
      </c>
      <c r="J396" s="52">
        <v>0</v>
      </c>
      <c r="K396" s="52">
        <v>948466.04</v>
      </c>
      <c r="L396" s="52">
        <v>0</v>
      </c>
      <c r="M396" s="52">
        <v>0</v>
      </c>
      <c r="N396" s="50"/>
      <c r="O396" s="124">
        <f t="shared" si="24"/>
        <v>0</v>
      </c>
      <c r="P396" s="124">
        <f t="shared" si="25"/>
        <v>0</v>
      </c>
      <c r="Q396" s="50"/>
      <c r="R396" s="53" t="str">
        <f t="shared" si="26"/>
        <v/>
      </c>
      <c r="S396" s="53" t="str">
        <f t="shared" si="27"/>
        <v/>
      </c>
      <c r="T396" s="50"/>
    </row>
    <row r="397" spans="1:20" ht="15" customHeight="1" x14ac:dyDescent="0.2">
      <c r="A397" s="51" t="s">
        <v>1457</v>
      </c>
      <c r="B397" s="51" t="s">
        <v>1</v>
      </c>
      <c r="C397" s="35">
        <v>517496</v>
      </c>
      <c r="D397" s="50"/>
      <c r="E397" s="52">
        <v>0</v>
      </c>
      <c r="F397" s="52">
        <v>0</v>
      </c>
      <c r="G397" s="52">
        <v>0</v>
      </c>
      <c r="H397" s="52">
        <v>0</v>
      </c>
      <c r="I397" s="52">
        <v>0</v>
      </c>
      <c r="J397" s="52">
        <v>0</v>
      </c>
      <c r="K397" s="52">
        <v>433061.57</v>
      </c>
      <c r="L397" s="52">
        <v>0</v>
      </c>
      <c r="M397" s="52">
        <v>0</v>
      </c>
      <c r="N397" s="50"/>
      <c r="O397" s="124">
        <f t="shared" si="24"/>
        <v>0</v>
      </c>
      <c r="P397" s="124">
        <f t="shared" si="25"/>
        <v>0</v>
      </c>
      <c r="Q397" s="50"/>
      <c r="R397" s="53" t="str">
        <f t="shared" si="26"/>
        <v/>
      </c>
      <c r="S397" s="53" t="str">
        <f t="shared" si="27"/>
        <v/>
      </c>
      <c r="T397" s="50"/>
    </row>
    <row r="398" spans="1:20" ht="15" customHeight="1" x14ac:dyDescent="0.2">
      <c r="A398" s="51" t="s">
        <v>2712</v>
      </c>
      <c r="B398" s="51" t="s">
        <v>636</v>
      </c>
      <c r="C398" s="35">
        <v>556599</v>
      </c>
      <c r="D398" s="50"/>
      <c r="E398" s="52">
        <v>0</v>
      </c>
      <c r="F398" s="52">
        <v>0</v>
      </c>
      <c r="G398" s="52">
        <v>0</v>
      </c>
      <c r="H398" s="52">
        <v>0</v>
      </c>
      <c r="I398" s="52">
        <v>0</v>
      </c>
      <c r="J398" s="52">
        <v>0</v>
      </c>
      <c r="K398" s="52">
        <v>214068.44</v>
      </c>
      <c r="L398" s="52">
        <v>11501.97</v>
      </c>
      <c r="M398" s="52">
        <v>38317.49</v>
      </c>
      <c r="N398" s="50"/>
      <c r="O398" s="124">
        <f t="shared" si="24"/>
        <v>0</v>
      </c>
      <c r="P398" s="124">
        <f t="shared" si="25"/>
        <v>23.272678588212255</v>
      </c>
      <c r="Q398" s="50"/>
      <c r="R398" s="53" t="str">
        <f t="shared" si="26"/>
        <v/>
      </c>
      <c r="S398" s="53" t="str">
        <f t="shared" si="27"/>
        <v/>
      </c>
      <c r="T398" s="50"/>
    </row>
    <row r="399" spans="1:20" ht="15" customHeight="1" x14ac:dyDescent="0.2">
      <c r="A399" s="51" t="s">
        <v>7</v>
      </c>
      <c r="B399" s="51" t="s">
        <v>10</v>
      </c>
      <c r="C399" s="35">
        <v>509167</v>
      </c>
      <c r="D399" s="50"/>
      <c r="E399" s="52">
        <v>0</v>
      </c>
      <c r="F399" s="52">
        <v>0</v>
      </c>
      <c r="G399" s="52">
        <v>0</v>
      </c>
      <c r="H399" s="52">
        <v>1482897</v>
      </c>
      <c r="I399" s="52">
        <v>0</v>
      </c>
      <c r="J399" s="52">
        <v>1482897</v>
      </c>
      <c r="K399" s="52">
        <v>284049.15000000002</v>
      </c>
      <c r="L399" s="52">
        <v>0</v>
      </c>
      <c r="M399" s="52">
        <v>115913</v>
      </c>
      <c r="N399" s="50"/>
      <c r="O399" s="124">
        <f t="shared" si="24"/>
        <v>522.05650000000003</v>
      </c>
      <c r="P399" s="124">
        <f t="shared" si="25"/>
        <v>40.807374357571561</v>
      </c>
      <c r="Q399" s="50"/>
      <c r="R399" s="53">
        <f t="shared" si="26"/>
        <v>23.102825000000003</v>
      </c>
      <c r="S399" s="53">
        <f t="shared" si="27"/>
        <v>65623.375500000009</v>
      </c>
      <c r="T399" s="50"/>
    </row>
    <row r="400" spans="1:20" ht="15" customHeight="1" x14ac:dyDescent="0.2">
      <c r="A400" s="51" t="s">
        <v>865</v>
      </c>
      <c r="B400" s="51" t="s">
        <v>858</v>
      </c>
      <c r="C400" s="35">
        <v>509639</v>
      </c>
      <c r="D400" s="50"/>
      <c r="E400" s="52">
        <v>0</v>
      </c>
      <c r="F400" s="52">
        <v>0</v>
      </c>
      <c r="G400" s="52">
        <v>0</v>
      </c>
      <c r="H400" s="52">
        <v>37982.19</v>
      </c>
      <c r="I400" s="52">
        <v>37982.19</v>
      </c>
      <c r="J400" s="52">
        <v>0</v>
      </c>
      <c r="K400" s="52">
        <v>782127.11</v>
      </c>
      <c r="L400" s="52">
        <v>5327.06</v>
      </c>
      <c r="M400" s="52">
        <v>15541.88</v>
      </c>
      <c r="N400" s="50"/>
      <c r="O400" s="124">
        <f t="shared" si="24"/>
        <v>0</v>
      </c>
      <c r="P400" s="124">
        <f t="shared" si="25"/>
        <v>2.6682286975067262</v>
      </c>
      <c r="Q400" s="50"/>
      <c r="R400" s="53" t="str">
        <f t="shared" si="26"/>
        <v/>
      </c>
      <c r="S400" s="53" t="str">
        <f t="shared" si="27"/>
        <v/>
      </c>
      <c r="T400" s="50"/>
    </row>
    <row r="401" spans="1:20" ht="15" customHeight="1" x14ac:dyDescent="0.2">
      <c r="A401" s="51" t="s">
        <v>397</v>
      </c>
      <c r="B401" s="51" t="s">
        <v>98</v>
      </c>
      <c r="C401" s="35">
        <v>503720</v>
      </c>
      <c r="D401" s="50"/>
      <c r="E401" s="52">
        <v>0</v>
      </c>
      <c r="F401" s="52">
        <v>0</v>
      </c>
      <c r="G401" s="52">
        <v>0</v>
      </c>
      <c r="H401" s="52">
        <v>0</v>
      </c>
      <c r="I401" s="52">
        <v>0</v>
      </c>
      <c r="J401" s="52">
        <v>0</v>
      </c>
      <c r="K401" s="52">
        <v>170606.36</v>
      </c>
      <c r="L401" s="52">
        <v>0</v>
      </c>
      <c r="M401" s="52">
        <v>0</v>
      </c>
      <c r="N401" s="50"/>
      <c r="O401" s="124">
        <f t="shared" si="24"/>
        <v>0</v>
      </c>
      <c r="P401" s="124">
        <f t="shared" si="25"/>
        <v>0</v>
      </c>
      <c r="Q401" s="50"/>
      <c r="R401" s="53" t="str">
        <f t="shared" si="26"/>
        <v/>
      </c>
      <c r="S401" s="53" t="str">
        <f t="shared" si="27"/>
        <v/>
      </c>
      <c r="T401" s="50"/>
    </row>
    <row r="402" spans="1:20" ht="15" customHeight="1" x14ac:dyDescent="0.2">
      <c r="A402" s="51" t="s">
        <v>2148</v>
      </c>
      <c r="B402" s="51" t="s">
        <v>1221</v>
      </c>
      <c r="C402" s="35">
        <v>525626</v>
      </c>
      <c r="D402" s="50"/>
      <c r="E402" s="52">
        <v>0</v>
      </c>
      <c r="F402" s="52">
        <v>0</v>
      </c>
      <c r="G402" s="52">
        <v>0</v>
      </c>
      <c r="H402" s="52">
        <v>9209.3700000000008</v>
      </c>
      <c r="I402" s="52">
        <v>5824.01</v>
      </c>
      <c r="J402" s="52">
        <v>3385.3600000000006</v>
      </c>
      <c r="K402" s="52">
        <v>178238.24</v>
      </c>
      <c r="L402" s="52">
        <v>945.94</v>
      </c>
      <c r="M402" s="52">
        <v>52389.84</v>
      </c>
      <c r="N402" s="50"/>
      <c r="O402" s="124">
        <f t="shared" si="24"/>
        <v>1.8993</v>
      </c>
      <c r="P402" s="124">
        <f t="shared" si="25"/>
        <v>29.923870433190991</v>
      </c>
      <c r="Q402" s="50"/>
      <c r="R402" s="53" t="str">
        <f t="shared" si="26"/>
        <v/>
      </c>
      <c r="S402" s="53" t="str">
        <f t="shared" si="27"/>
        <v/>
      </c>
      <c r="T402" s="50"/>
    </row>
    <row r="403" spans="1:20" ht="15" customHeight="1" x14ac:dyDescent="0.2">
      <c r="A403" s="51" t="s">
        <v>2624</v>
      </c>
      <c r="B403" s="51" t="s">
        <v>2434</v>
      </c>
      <c r="C403" s="35">
        <v>544175</v>
      </c>
      <c r="D403" s="50"/>
      <c r="E403" s="52">
        <v>0</v>
      </c>
      <c r="F403" s="52">
        <v>0</v>
      </c>
      <c r="G403" s="52">
        <v>0</v>
      </c>
      <c r="H403" s="52">
        <v>168823.4</v>
      </c>
      <c r="I403" s="52">
        <v>0</v>
      </c>
      <c r="J403" s="52">
        <v>168823.4</v>
      </c>
      <c r="K403" s="52">
        <v>480098.4</v>
      </c>
      <c r="L403" s="52">
        <v>5628.15</v>
      </c>
      <c r="M403" s="52">
        <v>21204</v>
      </c>
      <c r="N403" s="50"/>
      <c r="O403" s="124">
        <f t="shared" si="24"/>
        <v>35.164299999999997</v>
      </c>
      <c r="P403" s="124">
        <f t="shared" si="25"/>
        <v>5.5888855284666645</v>
      </c>
      <c r="Q403" s="50"/>
      <c r="R403" s="53" t="str">
        <f t="shared" si="26"/>
        <v/>
      </c>
      <c r="S403" s="53" t="str">
        <f t="shared" si="27"/>
        <v/>
      </c>
      <c r="T403" s="50"/>
    </row>
    <row r="404" spans="1:20" ht="15" customHeight="1" x14ac:dyDescent="0.2">
      <c r="A404" s="51" t="s">
        <v>1689</v>
      </c>
      <c r="B404" s="51" t="s">
        <v>1676</v>
      </c>
      <c r="C404" s="35">
        <v>520161</v>
      </c>
      <c r="D404" s="50"/>
      <c r="E404" s="52">
        <v>0</v>
      </c>
      <c r="F404" s="52">
        <v>0</v>
      </c>
      <c r="G404" s="52">
        <v>0</v>
      </c>
      <c r="H404" s="52">
        <v>0</v>
      </c>
      <c r="I404" s="52">
        <v>0</v>
      </c>
      <c r="J404" s="52">
        <v>0</v>
      </c>
      <c r="K404" s="52">
        <v>766154.2699999999</v>
      </c>
      <c r="L404" s="52">
        <v>0</v>
      </c>
      <c r="M404" s="52">
        <v>0</v>
      </c>
      <c r="N404" s="50"/>
      <c r="O404" s="124">
        <f t="shared" si="24"/>
        <v>0</v>
      </c>
      <c r="P404" s="124">
        <f t="shared" si="25"/>
        <v>0</v>
      </c>
      <c r="Q404" s="50"/>
      <c r="R404" s="53" t="str">
        <f t="shared" si="26"/>
        <v/>
      </c>
      <c r="S404" s="53" t="str">
        <f t="shared" si="27"/>
        <v/>
      </c>
      <c r="T404" s="50"/>
    </row>
    <row r="405" spans="1:20" ht="15" customHeight="1" x14ac:dyDescent="0.2">
      <c r="A405" s="51" t="s">
        <v>1458</v>
      </c>
      <c r="B405" s="51" t="s">
        <v>1</v>
      </c>
      <c r="C405" s="35">
        <v>517500</v>
      </c>
      <c r="D405" s="50"/>
      <c r="E405" s="52">
        <v>0</v>
      </c>
      <c r="F405" s="52">
        <v>0</v>
      </c>
      <c r="G405" s="52">
        <v>0</v>
      </c>
      <c r="H405" s="52">
        <v>0</v>
      </c>
      <c r="I405" s="52">
        <v>0</v>
      </c>
      <c r="J405" s="52">
        <v>0</v>
      </c>
      <c r="K405" s="52">
        <v>964213.39999999991</v>
      </c>
      <c r="L405" s="52">
        <v>1126.3900000000001</v>
      </c>
      <c r="M405" s="52">
        <v>0</v>
      </c>
      <c r="N405" s="50"/>
      <c r="O405" s="124">
        <f t="shared" si="24"/>
        <v>0</v>
      </c>
      <c r="P405" s="124">
        <f t="shared" si="25"/>
        <v>0.11681957541764099</v>
      </c>
      <c r="Q405" s="50"/>
      <c r="R405" s="53" t="str">
        <f t="shared" si="26"/>
        <v/>
      </c>
      <c r="S405" s="53" t="str">
        <f t="shared" si="27"/>
        <v/>
      </c>
      <c r="T405" s="50"/>
    </row>
    <row r="406" spans="1:20" ht="15" customHeight="1" x14ac:dyDescent="0.2">
      <c r="A406" s="51" t="s">
        <v>2222</v>
      </c>
      <c r="B406" s="51" t="s">
        <v>2213</v>
      </c>
      <c r="C406" s="35">
        <v>526452</v>
      </c>
      <c r="D406" s="50"/>
      <c r="E406" s="52">
        <v>0</v>
      </c>
      <c r="F406" s="52">
        <v>0</v>
      </c>
      <c r="G406" s="52">
        <v>0</v>
      </c>
      <c r="H406" s="52">
        <v>0</v>
      </c>
      <c r="I406" s="52">
        <v>0</v>
      </c>
      <c r="J406" s="52">
        <v>0</v>
      </c>
      <c r="K406" s="52">
        <v>255913.34</v>
      </c>
      <c r="L406" s="52">
        <v>0</v>
      </c>
      <c r="M406" s="52">
        <v>0</v>
      </c>
      <c r="N406" s="50"/>
      <c r="O406" s="124">
        <f t="shared" si="24"/>
        <v>0</v>
      </c>
      <c r="P406" s="124">
        <f t="shared" si="25"/>
        <v>0</v>
      </c>
      <c r="Q406" s="50"/>
      <c r="R406" s="53" t="str">
        <f t="shared" si="26"/>
        <v/>
      </c>
      <c r="S406" s="53" t="str">
        <f t="shared" si="27"/>
        <v/>
      </c>
      <c r="T406" s="50"/>
    </row>
    <row r="407" spans="1:20" ht="15" customHeight="1" x14ac:dyDescent="0.2">
      <c r="A407" s="51" t="s">
        <v>2292</v>
      </c>
      <c r="B407" s="51" t="s">
        <v>1595</v>
      </c>
      <c r="C407" s="35">
        <v>527238</v>
      </c>
      <c r="D407" s="50"/>
      <c r="E407" s="52">
        <v>0</v>
      </c>
      <c r="F407" s="52">
        <v>0</v>
      </c>
      <c r="G407" s="52">
        <v>0</v>
      </c>
      <c r="H407" s="52">
        <v>0</v>
      </c>
      <c r="I407" s="52">
        <v>0</v>
      </c>
      <c r="J407" s="52">
        <v>0</v>
      </c>
      <c r="K407" s="52">
        <v>13300.67</v>
      </c>
      <c r="L407" s="52">
        <v>0</v>
      </c>
      <c r="M407" s="52">
        <v>0</v>
      </c>
      <c r="N407" s="50"/>
      <c r="O407" s="124">
        <f t="shared" si="24"/>
        <v>0</v>
      </c>
      <c r="P407" s="124">
        <f t="shared" si="25"/>
        <v>0</v>
      </c>
      <c r="Q407" s="50"/>
      <c r="R407" s="53" t="str">
        <f t="shared" si="26"/>
        <v/>
      </c>
      <c r="S407" s="53" t="str">
        <f t="shared" si="27"/>
        <v/>
      </c>
      <c r="T407" s="50"/>
    </row>
    <row r="408" spans="1:20" ht="15" customHeight="1" x14ac:dyDescent="0.2">
      <c r="A408" s="51" t="s">
        <v>1175</v>
      </c>
      <c r="B408" s="51" t="s">
        <v>1167</v>
      </c>
      <c r="C408" s="35">
        <v>513971</v>
      </c>
      <c r="D408" s="50"/>
      <c r="E408" s="52">
        <v>0</v>
      </c>
      <c r="F408" s="52">
        <v>0</v>
      </c>
      <c r="G408" s="52">
        <v>0</v>
      </c>
      <c r="H408" s="52">
        <v>0</v>
      </c>
      <c r="I408" s="52">
        <v>0</v>
      </c>
      <c r="J408" s="52">
        <v>0</v>
      </c>
      <c r="K408" s="52">
        <v>45499.87</v>
      </c>
      <c r="L408" s="52">
        <v>0</v>
      </c>
      <c r="M408" s="52">
        <v>0</v>
      </c>
      <c r="N408" s="50"/>
      <c r="O408" s="124">
        <f t="shared" si="24"/>
        <v>0</v>
      </c>
      <c r="P408" s="124">
        <f t="shared" si="25"/>
        <v>0</v>
      </c>
      <c r="Q408" s="50"/>
      <c r="R408" s="53" t="str">
        <f t="shared" si="26"/>
        <v/>
      </c>
      <c r="S408" s="53" t="str">
        <f t="shared" si="27"/>
        <v/>
      </c>
      <c r="T408" s="50"/>
    </row>
    <row r="409" spans="1:20" ht="15" customHeight="1" x14ac:dyDescent="0.2">
      <c r="A409" s="51" t="s">
        <v>2394</v>
      </c>
      <c r="B409" s="51" t="s">
        <v>22</v>
      </c>
      <c r="C409" s="35">
        <v>528323</v>
      </c>
      <c r="D409" s="50"/>
      <c r="E409" s="52">
        <v>0</v>
      </c>
      <c r="F409" s="52">
        <v>0</v>
      </c>
      <c r="G409" s="52">
        <v>0</v>
      </c>
      <c r="H409" s="52">
        <v>83100.320000000007</v>
      </c>
      <c r="I409" s="52">
        <v>0</v>
      </c>
      <c r="J409" s="52">
        <v>83100.320000000007</v>
      </c>
      <c r="K409" s="52">
        <v>149588.79999999999</v>
      </c>
      <c r="L409" s="52">
        <v>3205.73</v>
      </c>
      <c r="M409" s="52">
        <v>25802.12</v>
      </c>
      <c r="N409" s="50"/>
      <c r="O409" s="124">
        <f t="shared" si="24"/>
        <v>55.552500000000002</v>
      </c>
      <c r="P409" s="124">
        <f t="shared" si="25"/>
        <v>19.391725851133241</v>
      </c>
      <c r="Q409" s="50"/>
      <c r="R409" s="53" t="str">
        <f t="shared" si="26"/>
        <v/>
      </c>
      <c r="S409" s="53" t="str">
        <f t="shared" si="27"/>
        <v/>
      </c>
      <c r="T409" s="50"/>
    </row>
    <row r="410" spans="1:20" ht="15" customHeight="1" x14ac:dyDescent="0.2">
      <c r="A410" s="51" t="s">
        <v>1517</v>
      </c>
      <c r="B410" s="51" t="s">
        <v>1504</v>
      </c>
      <c r="C410" s="35">
        <v>518298</v>
      </c>
      <c r="D410" s="50"/>
      <c r="E410" s="52">
        <v>0</v>
      </c>
      <c r="F410" s="52">
        <v>0</v>
      </c>
      <c r="G410" s="52">
        <v>0</v>
      </c>
      <c r="H410" s="52">
        <v>0</v>
      </c>
      <c r="I410" s="52">
        <v>0</v>
      </c>
      <c r="J410" s="52">
        <v>0</v>
      </c>
      <c r="K410" s="52">
        <v>1082788.76</v>
      </c>
      <c r="L410" s="52">
        <v>4902.08</v>
      </c>
      <c r="M410" s="52">
        <v>14705.2</v>
      </c>
      <c r="N410" s="50"/>
      <c r="O410" s="124">
        <f t="shared" si="24"/>
        <v>0</v>
      </c>
      <c r="P410" s="124">
        <f t="shared" si="25"/>
        <v>1.8108130342985826</v>
      </c>
      <c r="Q410" s="50"/>
      <c r="R410" s="53" t="str">
        <f t="shared" si="26"/>
        <v/>
      </c>
      <c r="S410" s="53" t="str">
        <f t="shared" si="27"/>
        <v/>
      </c>
      <c r="T410" s="50"/>
    </row>
    <row r="411" spans="1:20" ht="15" customHeight="1" x14ac:dyDescent="0.2">
      <c r="A411" s="51" t="s">
        <v>651</v>
      </c>
      <c r="B411" s="51" t="s">
        <v>636</v>
      </c>
      <c r="C411" s="35">
        <v>506915</v>
      </c>
      <c r="D411" s="50"/>
      <c r="E411" s="52">
        <v>0</v>
      </c>
      <c r="F411" s="52">
        <v>0</v>
      </c>
      <c r="G411" s="52">
        <v>0</v>
      </c>
      <c r="H411" s="52">
        <v>0</v>
      </c>
      <c r="I411" s="52">
        <v>0</v>
      </c>
      <c r="J411" s="52">
        <v>0</v>
      </c>
      <c r="K411" s="52">
        <v>470379.7</v>
      </c>
      <c r="L411" s="52">
        <v>0</v>
      </c>
      <c r="M411" s="52">
        <v>0</v>
      </c>
      <c r="N411" s="50"/>
      <c r="O411" s="124">
        <f t="shared" si="24"/>
        <v>0</v>
      </c>
      <c r="P411" s="124">
        <f t="shared" si="25"/>
        <v>0</v>
      </c>
      <c r="Q411" s="50"/>
      <c r="R411" s="53" t="str">
        <f t="shared" si="26"/>
        <v/>
      </c>
      <c r="S411" s="53" t="str">
        <f t="shared" si="27"/>
        <v/>
      </c>
      <c r="T411" s="50"/>
    </row>
    <row r="412" spans="1:20" ht="15" customHeight="1" x14ac:dyDescent="0.2">
      <c r="A412" s="51" t="s">
        <v>1000</v>
      </c>
      <c r="B412" s="51" t="s">
        <v>987</v>
      </c>
      <c r="C412" s="35">
        <v>511366</v>
      </c>
      <c r="D412" s="50"/>
      <c r="E412" s="52">
        <v>0</v>
      </c>
      <c r="F412" s="52">
        <v>0</v>
      </c>
      <c r="G412" s="52">
        <v>0</v>
      </c>
      <c r="H412" s="52">
        <v>0</v>
      </c>
      <c r="I412" s="52">
        <v>0</v>
      </c>
      <c r="J412" s="52">
        <v>0</v>
      </c>
      <c r="K412" s="52">
        <v>216273.52</v>
      </c>
      <c r="L412" s="52">
        <v>0</v>
      </c>
      <c r="M412" s="52">
        <v>0</v>
      </c>
      <c r="N412" s="50"/>
      <c r="O412" s="124">
        <f t="shared" si="24"/>
        <v>0</v>
      </c>
      <c r="P412" s="124">
        <f t="shared" si="25"/>
        <v>0</v>
      </c>
      <c r="Q412" s="50"/>
      <c r="R412" s="53" t="str">
        <f t="shared" si="26"/>
        <v/>
      </c>
      <c r="S412" s="53" t="str">
        <f t="shared" si="27"/>
        <v/>
      </c>
      <c r="T412" s="50"/>
    </row>
    <row r="413" spans="1:20" ht="15" customHeight="1" x14ac:dyDescent="0.2">
      <c r="A413" s="51" t="s">
        <v>209</v>
      </c>
      <c r="B413" s="51" t="s">
        <v>199</v>
      </c>
      <c r="C413" s="35">
        <v>501549</v>
      </c>
      <c r="D413" s="50"/>
      <c r="E413" s="52">
        <v>0</v>
      </c>
      <c r="F413" s="52">
        <v>0</v>
      </c>
      <c r="G413" s="52">
        <v>0</v>
      </c>
      <c r="H413" s="52">
        <v>7715.82</v>
      </c>
      <c r="I413" s="52">
        <v>0</v>
      </c>
      <c r="J413" s="52">
        <v>7715.82</v>
      </c>
      <c r="K413" s="52">
        <v>223196.01</v>
      </c>
      <c r="L413" s="52">
        <v>274.12</v>
      </c>
      <c r="M413" s="52">
        <v>4200</v>
      </c>
      <c r="N413" s="50"/>
      <c r="O413" s="124">
        <f t="shared" si="24"/>
        <v>3.4569999999999999</v>
      </c>
      <c r="P413" s="124">
        <f t="shared" si="25"/>
        <v>2.0045698845602122</v>
      </c>
      <c r="Q413" s="50"/>
      <c r="R413" s="53" t="str">
        <f t="shared" si="26"/>
        <v/>
      </c>
      <c r="S413" s="53" t="str">
        <f t="shared" si="27"/>
        <v/>
      </c>
      <c r="T413" s="50"/>
    </row>
    <row r="414" spans="1:20" ht="15" customHeight="1" x14ac:dyDescent="0.2">
      <c r="A414" s="51" t="s">
        <v>2293</v>
      </c>
      <c r="B414" s="51" t="s">
        <v>1595</v>
      </c>
      <c r="C414" s="35">
        <v>527246</v>
      </c>
      <c r="D414" s="50"/>
      <c r="E414" s="52">
        <v>0</v>
      </c>
      <c r="F414" s="52">
        <v>0</v>
      </c>
      <c r="G414" s="52">
        <v>0</v>
      </c>
      <c r="H414" s="52">
        <v>0</v>
      </c>
      <c r="I414" s="52">
        <v>0</v>
      </c>
      <c r="J414" s="52">
        <v>0</v>
      </c>
      <c r="K414" s="52">
        <v>13083.49</v>
      </c>
      <c r="L414" s="52">
        <v>0</v>
      </c>
      <c r="M414" s="52">
        <v>0</v>
      </c>
      <c r="N414" s="50"/>
      <c r="O414" s="124">
        <f t="shared" si="24"/>
        <v>0</v>
      </c>
      <c r="P414" s="124">
        <f t="shared" si="25"/>
        <v>0</v>
      </c>
      <c r="Q414" s="50"/>
      <c r="R414" s="53" t="str">
        <f t="shared" si="26"/>
        <v/>
      </c>
      <c r="S414" s="53" t="str">
        <f t="shared" si="27"/>
        <v/>
      </c>
      <c r="T414" s="50"/>
    </row>
    <row r="415" spans="1:20" ht="15" customHeight="1" x14ac:dyDescent="0.2">
      <c r="A415" s="51" t="s">
        <v>2149</v>
      </c>
      <c r="B415" s="51" t="s">
        <v>1221</v>
      </c>
      <c r="C415" s="35">
        <v>525634</v>
      </c>
      <c r="D415" s="50"/>
      <c r="E415" s="52">
        <v>0</v>
      </c>
      <c r="F415" s="52">
        <v>0</v>
      </c>
      <c r="G415" s="52">
        <v>0</v>
      </c>
      <c r="H415" s="52">
        <v>325868.44</v>
      </c>
      <c r="I415" s="52">
        <v>0</v>
      </c>
      <c r="J415" s="52">
        <v>325868.44</v>
      </c>
      <c r="K415" s="52">
        <v>3534402.75</v>
      </c>
      <c r="L415" s="52">
        <v>5918.99</v>
      </c>
      <c r="M415" s="52">
        <v>56000</v>
      </c>
      <c r="N415" s="50"/>
      <c r="O415" s="124">
        <f t="shared" si="24"/>
        <v>9.2199000000000009</v>
      </c>
      <c r="P415" s="124">
        <f t="shared" si="25"/>
        <v>1.7518940081177787</v>
      </c>
      <c r="Q415" s="50"/>
      <c r="R415" s="53" t="str">
        <f t="shared" si="26"/>
        <v/>
      </c>
      <c r="S415" s="53" t="str">
        <f t="shared" si="27"/>
        <v/>
      </c>
      <c r="T415" s="50"/>
    </row>
    <row r="416" spans="1:20" ht="15" customHeight="1" x14ac:dyDescent="0.2">
      <c r="A416" s="51" t="s">
        <v>1126</v>
      </c>
      <c r="B416" s="51" t="s">
        <v>105</v>
      </c>
      <c r="C416" s="35">
        <v>512940</v>
      </c>
      <c r="D416" s="50"/>
      <c r="E416" s="52">
        <v>0</v>
      </c>
      <c r="F416" s="52">
        <v>0</v>
      </c>
      <c r="G416" s="52">
        <v>0</v>
      </c>
      <c r="H416" s="52">
        <v>391600.69</v>
      </c>
      <c r="I416" s="52">
        <v>68105.5</v>
      </c>
      <c r="J416" s="52">
        <v>323495.19</v>
      </c>
      <c r="K416" s="52">
        <v>706299.16</v>
      </c>
      <c r="L416" s="52">
        <v>9562.36</v>
      </c>
      <c r="M416" s="52">
        <v>54700.800000000003</v>
      </c>
      <c r="N416" s="50"/>
      <c r="O416" s="124">
        <f t="shared" si="24"/>
        <v>45.801400000000001</v>
      </c>
      <c r="P416" s="124">
        <f t="shared" si="25"/>
        <v>9.0985751703286759</v>
      </c>
      <c r="Q416" s="50"/>
      <c r="R416" s="53" t="str">
        <f t="shared" si="26"/>
        <v/>
      </c>
      <c r="S416" s="53" t="str">
        <f t="shared" si="27"/>
        <v/>
      </c>
      <c r="T416" s="50"/>
    </row>
    <row r="417" spans="1:20" ht="15" customHeight="1" x14ac:dyDescent="0.2">
      <c r="A417" s="51" t="s">
        <v>451</v>
      </c>
      <c r="B417" s="51" t="s">
        <v>439</v>
      </c>
      <c r="C417" s="35">
        <v>504335</v>
      </c>
      <c r="D417" s="50"/>
      <c r="E417" s="52">
        <v>0</v>
      </c>
      <c r="F417" s="52">
        <v>0</v>
      </c>
      <c r="G417" s="52">
        <v>0</v>
      </c>
      <c r="H417" s="52">
        <v>0</v>
      </c>
      <c r="I417" s="52">
        <v>0</v>
      </c>
      <c r="J417" s="52">
        <v>0</v>
      </c>
      <c r="K417" s="52">
        <v>668421.06999999995</v>
      </c>
      <c r="L417" s="52">
        <v>31.97</v>
      </c>
      <c r="M417" s="52">
        <v>1666.19</v>
      </c>
      <c r="N417" s="50"/>
      <c r="O417" s="124">
        <f t="shared" si="24"/>
        <v>0</v>
      </c>
      <c r="P417" s="124">
        <f t="shared" si="25"/>
        <v>0.25405542646942597</v>
      </c>
      <c r="Q417" s="50"/>
      <c r="R417" s="53" t="str">
        <f t="shared" si="26"/>
        <v/>
      </c>
      <c r="S417" s="53" t="str">
        <f t="shared" si="27"/>
        <v/>
      </c>
      <c r="T417" s="50"/>
    </row>
    <row r="418" spans="1:20" ht="15" customHeight="1" x14ac:dyDescent="0.2">
      <c r="A418" s="51" t="s">
        <v>718</v>
      </c>
      <c r="B418" s="51" t="s">
        <v>710</v>
      </c>
      <c r="C418" s="35">
        <v>507873</v>
      </c>
      <c r="D418" s="50"/>
      <c r="E418" s="52">
        <v>0</v>
      </c>
      <c r="F418" s="52">
        <v>0</v>
      </c>
      <c r="G418" s="52">
        <v>0</v>
      </c>
      <c r="H418" s="52">
        <v>0</v>
      </c>
      <c r="I418" s="52">
        <v>0</v>
      </c>
      <c r="J418" s="52">
        <v>0</v>
      </c>
      <c r="K418" s="52">
        <v>265403.47000000003</v>
      </c>
      <c r="L418" s="52">
        <v>312.32</v>
      </c>
      <c r="M418" s="52">
        <v>18360</v>
      </c>
      <c r="N418" s="50"/>
      <c r="O418" s="124">
        <f t="shared" si="24"/>
        <v>0</v>
      </c>
      <c r="P418" s="124">
        <f t="shared" si="25"/>
        <v>7.0354468236605943</v>
      </c>
      <c r="Q418" s="50"/>
      <c r="R418" s="53" t="str">
        <f t="shared" si="26"/>
        <v/>
      </c>
      <c r="S418" s="53" t="str">
        <f t="shared" si="27"/>
        <v/>
      </c>
      <c r="T418" s="50"/>
    </row>
    <row r="419" spans="1:20" ht="15" customHeight="1" x14ac:dyDescent="0.2">
      <c r="A419" s="51" t="s">
        <v>718</v>
      </c>
      <c r="B419" s="51" t="s">
        <v>2213</v>
      </c>
      <c r="C419" s="35">
        <v>526461</v>
      </c>
      <c r="D419" s="50"/>
      <c r="E419" s="52">
        <v>0</v>
      </c>
      <c r="F419" s="52">
        <v>0</v>
      </c>
      <c r="G419" s="52">
        <v>0</v>
      </c>
      <c r="H419" s="52">
        <v>2295.15</v>
      </c>
      <c r="I419" s="52">
        <v>0</v>
      </c>
      <c r="J419" s="52">
        <v>2295.15</v>
      </c>
      <c r="K419" s="52">
        <v>206077.38</v>
      </c>
      <c r="L419" s="52">
        <v>707.07</v>
      </c>
      <c r="M419" s="52">
        <v>5907.24</v>
      </c>
      <c r="N419" s="50"/>
      <c r="O419" s="124">
        <f t="shared" si="24"/>
        <v>1.1136999999999999</v>
      </c>
      <c r="P419" s="124">
        <f t="shared" si="25"/>
        <v>3.2096244624228039</v>
      </c>
      <c r="Q419" s="50"/>
      <c r="R419" s="53" t="str">
        <f t="shared" si="26"/>
        <v/>
      </c>
      <c r="S419" s="53" t="str">
        <f t="shared" si="27"/>
        <v/>
      </c>
      <c r="T419" s="50"/>
    </row>
    <row r="420" spans="1:20" ht="15" customHeight="1" x14ac:dyDescent="0.2">
      <c r="A420" s="51" t="s">
        <v>1339</v>
      </c>
      <c r="B420" s="51" t="s">
        <v>28</v>
      </c>
      <c r="C420" s="35">
        <v>515957</v>
      </c>
      <c r="D420" s="50"/>
      <c r="E420" s="52">
        <v>0</v>
      </c>
      <c r="F420" s="52">
        <v>0</v>
      </c>
      <c r="G420" s="52">
        <v>0</v>
      </c>
      <c r="H420" s="52">
        <v>89742</v>
      </c>
      <c r="I420" s="52">
        <v>0</v>
      </c>
      <c r="J420" s="52">
        <v>89742</v>
      </c>
      <c r="K420" s="52">
        <v>156510.15</v>
      </c>
      <c r="L420" s="52">
        <v>6383.74</v>
      </c>
      <c r="M420" s="52">
        <v>48489.06</v>
      </c>
      <c r="N420" s="50"/>
      <c r="O420" s="124">
        <f t="shared" si="24"/>
        <v>57.339399999999998</v>
      </c>
      <c r="P420" s="124">
        <f t="shared" si="25"/>
        <v>35.060218139206945</v>
      </c>
      <c r="Q420" s="50"/>
      <c r="R420" s="53" t="str">
        <f t="shared" si="26"/>
        <v/>
      </c>
      <c r="S420" s="53" t="str">
        <f t="shared" si="27"/>
        <v/>
      </c>
      <c r="T420" s="50"/>
    </row>
    <row r="421" spans="1:20" ht="15" customHeight="1" x14ac:dyDescent="0.2">
      <c r="A421" s="51" t="s">
        <v>1127</v>
      </c>
      <c r="B421" s="51" t="s">
        <v>105</v>
      </c>
      <c r="C421" s="35">
        <v>512958</v>
      </c>
      <c r="D421" s="50"/>
      <c r="E421" s="52">
        <v>0</v>
      </c>
      <c r="F421" s="52">
        <v>0</v>
      </c>
      <c r="G421" s="52">
        <v>0</v>
      </c>
      <c r="H421" s="52">
        <v>114776.64</v>
      </c>
      <c r="I421" s="52">
        <v>0</v>
      </c>
      <c r="J421" s="52">
        <v>114776.64</v>
      </c>
      <c r="K421" s="52">
        <v>200910.57</v>
      </c>
      <c r="L421" s="52">
        <v>3723.84</v>
      </c>
      <c r="M421" s="52">
        <v>21091.5</v>
      </c>
      <c r="N421" s="50"/>
      <c r="O421" s="124">
        <f t="shared" si="24"/>
        <v>57.1282</v>
      </c>
      <c r="P421" s="124">
        <f t="shared" si="25"/>
        <v>12.35143576567425</v>
      </c>
      <c r="Q421" s="50"/>
      <c r="R421" s="53" t="str">
        <f t="shared" si="26"/>
        <v/>
      </c>
      <c r="S421" s="53" t="str">
        <f t="shared" si="27"/>
        <v/>
      </c>
      <c r="T421" s="50"/>
    </row>
    <row r="422" spans="1:20" ht="15" customHeight="1" x14ac:dyDescent="0.2">
      <c r="A422" s="51" t="s">
        <v>652</v>
      </c>
      <c r="B422" s="51" t="s">
        <v>636</v>
      </c>
      <c r="C422" s="35">
        <v>506923</v>
      </c>
      <c r="D422" s="50"/>
      <c r="E422" s="52">
        <v>0</v>
      </c>
      <c r="F422" s="52">
        <v>0</v>
      </c>
      <c r="G422" s="52">
        <v>0</v>
      </c>
      <c r="H422" s="52">
        <v>0</v>
      </c>
      <c r="I422" s="52">
        <v>0</v>
      </c>
      <c r="J422" s="52">
        <v>0</v>
      </c>
      <c r="K422" s="52">
        <v>930375.56</v>
      </c>
      <c r="L422" s="52">
        <v>0</v>
      </c>
      <c r="M422" s="52">
        <v>0</v>
      </c>
      <c r="N422" s="50"/>
      <c r="O422" s="124">
        <f t="shared" si="24"/>
        <v>0</v>
      </c>
      <c r="P422" s="124">
        <f t="shared" si="25"/>
        <v>0</v>
      </c>
      <c r="Q422" s="50"/>
      <c r="R422" s="53" t="str">
        <f t="shared" si="26"/>
        <v/>
      </c>
      <c r="S422" s="53" t="str">
        <f t="shared" si="27"/>
        <v/>
      </c>
      <c r="T422" s="50"/>
    </row>
    <row r="423" spans="1:20" ht="15" customHeight="1" x14ac:dyDescent="0.2">
      <c r="A423" s="51" t="s">
        <v>768</v>
      </c>
      <c r="B423" s="51" t="s">
        <v>760</v>
      </c>
      <c r="C423" s="35">
        <v>508535</v>
      </c>
      <c r="D423" s="50"/>
      <c r="E423" s="52">
        <v>0</v>
      </c>
      <c r="F423" s="52">
        <v>0</v>
      </c>
      <c r="G423" s="52">
        <v>0</v>
      </c>
      <c r="H423" s="52">
        <v>0</v>
      </c>
      <c r="I423" s="52">
        <v>0</v>
      </c>
      <c r="J423" s="52">
        <v>0</v>
      </c>
      <c r="K423" s="52">
        <v>232952.16</v>
      </c>
      <c r="L423" s="52">
        <v>0</v>
      </c>
      <c r="M423" s="52">
        <v>81464.36</v>
      </c>
      <c r="N423" s="50"/>
      <c r="O423" s="124">
        <f t="shared" si="24"/>
        <v>0</v>
      </c>
      <c r="P423" s="124">
        <f t="shared" si="25"/>
        <v>34.970424828857567</v>
      </c>
      <c r="Q423" s="50"/>
      <c r="R423" s="53" t="str">
        <f t="shared" si="26"/>
        <v/>
      </c>
      <c r="S423" s="53" t="str">
        <f t="shared" si="27"/>
        <v/>
      </c>
      <c r="T423" s="50"/>
    </row>
    <row r="424" spans="1:20" ht="15" customHeight="1" x14ac:dyDescent="0.2">
      <c r="A424" s="51" t="s">
        <v>1128</v>
      </c>
      <c r="B424" s="51" t="s">
        <v>1121</v>
      </c>
      <c r="C424" s="35">
        <v>512966</v>
      </c>
      <c r="D424" s="50"/>
      <c r="E424" s="52">
        <v>0</v>
      </c>
      <c r="F424" s="52">
        <v>0</v>
      </c>
      <c r="G424" s="52">
        <v>0</v>
      </c>
      <c r="H424" s="52">
        <v>29037.8</v>
      </c>
      <c r="I424" s="52">
        <v>0</v>
      </c>
      <c r="J424" s="52">
        <v>29037.8</v>
      </c>
      <c r="K424" s="52">
        <v>802823.96</v>
      </c>
      <c r="L424" s="52">
        <v>4255.04</v>
      </c>
      <c r="M424" s="52">
        <v>61783.93</v>
      </c>
      <c r="N424" s="50"/>
      <c r="O424" s="124">
        <f t="shared" si="24"/>
        <v>3.617</v>
      </c>
      <c r="P424" s="124">
        <f t="shared" si="25"/>
        <v>8.2258344656280578</v>
      </c>
      <c r="Q424" s="50"/>
      <c r="R424" s="53" t="str">
        <f t="shared" si="26"/>
        <v/>
      </c>
      <c r="S424" s="53" t="str">
        <f t="shared" si="27"/>
        <v/>
      </c>
      <c r="T424" s="50"/>
    </row>
    <row r="425" spans="1:20" ht="15" customHeight="1" x14ac:dyDescent="0.2">
      <c r="A425" s="51" t="s">
        <v>769</v>
      </c>
      <c r="B425" s="51" t="s">
        <v>759</v>
      </c>
      <c r="C425" s="35">
        <v>508543</v>
      </c>
      <c r="D425" s="50"/>
      <c r="E425" s="52">
        <v>0</v>
      </c>
      <c r="F425" s="52">
        <v>0</v>
      </c>
      <c r="G425" s="52">
        <v>0</v>
      </c>
      <c r="H425" s="52">
        <v>0</v>
      </c>
      <c r="I425" s="52">
        <v>0</v>
      </c>
      <c r="J425" s="52">
        <v>0</v>
      </c>
      <c r="K425" s="52">
        <v>67873.259999999995</v>
      </c>
      <c r="L425" s="52">
        <v>0</v>
      </c>
      <c r="M425" s="52">
        <v>0</v>
      </c>
      <c r="N425" s="50"/>
      <c r="O425" s="124">
        <f t="shared" si="24"/>
        <v>0</v>
      </c>
      <c r="P425" s="124">
        <f t="shared" si="25"/>
        <v>0</v>
      </c>
      <c r="Q425" s="50"/>
      <c r="R425" s="53" t="str">
        <f t="shared" si="26"/>
        <v/>
      </c>
      <c r="S425" s="53" t="str">
        <f t="shared" si="27"/>
        <v/>
      </c>
      <c r="T425" s="50"/>
    </row>
    <row r="426" spans="1:20" ht="15" customHeight="1" x14ac:dyDescent="0.2">
      <c r="A426" s="51" t="s">
        <v>579</v>
      </c>
      <c r="B426" s="51" t="s">
        <v>569</v>
      </c>
      <c r="C426" s="35">
        <v>505935</v>
      </c>
      <c r="D426" s="50"/>
      <c r="E426" s="52">
        <v>0</v>
      </c>
      <c r="F426" s="52">
        <v>0</v>
      </c>
      <c r="G426" s="52">
        <v>0</v>
      </c>
      <c r="H426" s="52">
        <v>98174.39</v>
      </c>
      <c r="I426" s="52">
        <v>0</v>
      </c>
      <c r="J426" s="52">
        <v>98174.39</v>
      </c>
      <c r="K426" s="52">
        <v>403540.63</v>
      </c>
      <c r="L426" s="52">
        <v>1552.02</v>
      </c>
      <c r="M426" s="52">
        <v>98174.39</v>
      </c>
      <c r="N426" s="50"/>
      <c r="O426" s="124">
        <f t="shared" si="24"/>
        <v>24.328299999999999</v>
      </c>
      <c r="P426" s="124">
        <f t="shared" si="25"/>
        <v>24.712854812166</v>
      </c>
      <c r="Q426" s="50"/>
      <c r="R426" s="53" t="str">
        <f t="shared" si="26"/>
        <v/>
      </c>
      <c r="S426" s="53" t="str">
        <f t="shared" si="27"/>
        <v/>
      </c>
      <c r="T426" s="50"/>
    </row>
    <row r="427" spans="1:20" ht="15" customHeight="1" x14ac:dyDescent="0.2">
      <c r="A427" s="51" t="s">
        <v>263</v>
      </c>
      <c r="B427" s="51" t="s">
        <v>252</v>
      </c>
      <c r="C427" s="35">
        <v>502171</v>
      </c>
      <c r="D427" s="50"/>
      <c r="E427" s="52">
        <v>0</v>
      </c>
      <c r="F427" s="52">
        <v>0</v>
      </c>
      <c r="G427" s="52">
        <v>0</v>
      </c>
      <c r="H427" s="52">
        <v>29570.07</v>
      </c>
      <c r="I427" s="52">
        <v>0</v>
      </c>
      <c r="J427" s="52">
        <v>29570.07</v>
      </c>
      <c r="K427" s="52">
        <v>132869.54999999999</v>
      </c>
      <c r="L427" s="52">
        <v>994.23</v>
      </c>
      <c r="M427" s="52">
        <v>6844</v>
      </c>
      <c r="N427" s="50"/>
      <c r="O427" s="124">
        <f t="shared" si="24"/>
        <v>22.254999999999999</v>
      </c>
      <c r="P427" s="124">
        <f t="shared" si="25"/>
        <v>5.8991921023289384</v>
      </c>
      <c r="Q427" s="50"/>
      <c r="R427" s="53" t="str">
        <f t="shared" si="26"/>
        <v/>
      </c>
      <c r="S427" s="53" t="str">
        <f t="shared" si="27"/>
        <v/>
      </c>
      <c r="T427" s="50"/>
    </row>
    <row r="428" spans="1:20" ht="15" customHeight="1" x14ac:dyDescent="0.2">
      <c r="A428" s="51" t="s">
        <v>2658</v>
      </c>
      <c r="B428" s="51" t="s">
        <v>23</v>
      </c>
      <c r="C428" s="35">
        <v>555789</v>
      </c>
      <c r="D428" s="50"/>
      <c r="E428" s="52">
        <v>0</v>
      </c>
      <c r="F428" s="52">
        <v>0</v>
      </c>
      <c r="G428" s="52">
        <v>0</v>
      </c>
      <c r="H428" s="52">
        <v>19671.939999999999</v>
      </c>
      <c r="I428" s="52">
        <v>0</v>
      </c>
      <c r="J428" s="52">
        <v>19671.939999999999</v>
      </c>
      <c r="K428" s="52">
        <v>577000.53</v>
      </c>
      <c r="L428" s="52">
        <v>2982.2</v>
      </c>
      <c r="M428" s="52">
        <v>30618.91</v>
      </c>
      <c r="N428" s="50"/>
      <c r="O428" s="124">
        <f t="shared" si="24"/>
        <v>3.4093</v>
      </c>
      <c r="P428" s="124">
        <f t="shared" si="25"/>
        <v>5.8234105954807349</v>
      </c>
      <c r="Q428" s="50"/>
      <c r="R428" s="53" t="str">
        <f t="shared" si="26"/>
        <v/>
      </c>
      <c r="S428" s="53" t="str">
        <f t="shared" si="27"/>
        <v/>
      </c>
      <c r="T428" s="50"/>
    </row>
    <row r="429" spans="1:20" ht="15" customHeight="1" x14ac:dyDescent="0.2">
      <c r="A429" s="51" t="s">
        <v>1340</v>
      </c>
      <c r="B429" s="51" t="s">
        <v>28</v>
      </c>
      <c r="C429" s="35">
        <v>515965</v>
      </c>
      <c r="D429" s="50"/>
      <c r="E429" s="52">
        <v>0</v>
      </c>
      <c r="F429" s="52">
        <v>0</v>
      </c>
      <c r="G429" s="52">
        <v>0</v>
      </c>
      <c r="H429" s="52">
        <v>252984.4</v>
      </c>
      <c r="I429" s="52">
        <v>0</v>
      </c>
      <c r="J429" s="52">
        <v>252984.4</v>
      </c>
      <c r="K429" s="52">
        <v>837796.93</v>
      </c>
      <c r="L429" s="52">
        <v>15092.27</v>
      </c>
      <c r="M429" s="52">
        <v>47618.93</v>
      </c>
      <c r="N429" s="50"/>
      <c r="O429" s="124">
        <f t="shared" si="24"/>
        <v>30.196400000000001</v>
      </c>
      <c r="P429" s="124">
        <f t="shared" si="25"/>
        <v>7.4852506322743384</v>
      </c>
      <c r="Q429" s="50"/>
      <c r="R429" s="53" t="str">
        <f t="shared" si="26"/>
        <v/>
      </c>
      <c r="S429" s="53" t="str">
        <f t="shared" si="27"/>
        <v/>
      </c>
      <c r="T429" s="50"/>
    </row>
    <row r="430" spans="1:20" ht="15" customHeight="1" x14ac:dyDescent="0.2">
      <c r="A430" s="51" t="s">
        <v>580</v>
      </c>
      <c r="B430" s="51" t="s">
        <v>569</v>
      </c>
      <c r="C430" s="35">
        <v>505943</v>
      </c>
      <c r="D430" s="50"/>
      <c r="E430" s="52">
        <v>0</v>
      </c>
      <c r="F430" s="52">
        <v>0</v>
      </c>
      <c r="G430" s="52">
        <v>0</v>
      </c>
      <c r="H430" s="52">
        <v>284797.94</v>
      </c>
      <c r="I430" s="52">
        <v>0</v>
      </c>
      <c r="J430" s="52">
        <v>284797.94</v>
      </c>
      <c r="K430" s="52">
        <v>1581772.3099999998</v>
      </c>
      <c r="L430" s="52">
        <v>21166.1</v>
      </c>
      <c r="M430" s="52">
        <v>469414.6</v>
      </c>
      <c r="N430" s="50"/>
      <c r="O430" s="124">
        <f t="shared" si="24"/>
        <v>18.004999999999999</v>
      </c>
      <c r="P430" s="124">
        <f t="shared" si="25"/>
        <v>31.014621820001388</v>
      </c>
      <c r="Q430" s="50"/>
      <c r="R430" s="53" t="str">
        <f t="shared" si="26"/>
        <v/>
      </c>
      <c r="S430" s="53" t="str">
        <f t="shared" si="27"/>
        <v/>
      </c>
      <c r="T430" s="50"/>
    </row>
    <row r="431" spans="1:20" ht="15" customHeight="1" x14ac:dyDescent="0.2">
      <c r="A431" s="51" t="s">
        <v>1459</v>
      </c>
      <c r="B431" s="51" t="s">
        <v>1</v>
      </c>
      <c r="C431" s="35">
        <v>517518</v>
      </c>
      <c r="D431" s="50"/>
      <c r="E431" s="52">
        <v>0</v>
      </c>
      <c r="F431" s="52">
        <v>0</v>
      </c>
      <c r="G431" s="52">
        <v>0</v>
      </c>
      <c r="H431" s="52">
        <v>0</v>
      </c>
      <c r="I431" s="52">
        <v>0</v>
      </c>
      <c r="J431" s="52">
        <v>0</v>
      </c>
      <c r="K431" s="52">
        <v>777915.31</v>
      </c>
      <c r="L431" s="52">
        <v>0</v>
      </c>
      <c r="M431" s="52">
        <v>49385.78</v>
      </c>
      <c r="N431" s="50"/>
      <c r="O431" s="124">
        <f t="shared" si="24"/>
        <v>0</v>
      </c>
      <c r="P431" s="124">
        <f t="shared" si="25"/>
        <v>6.3484777025406531</v>
      </c>
      <c r="Q431" s="50"/>
      <c r="R431" s="53" t="str">
        <f t="shared" si="26"/>
        <v/>
      </c>
      <c r="S431" s="53" t="str">
        <f t="shared" si="27"/>
        <v/>
      </c>
      <c r="T431" s="50"/>
    </row>
    <row r="432" spans="1:20" ht="15" customHeight="1" x14ac:dyDescent="0.2">
      <c r="A432" s="51" t="s">
        <v>1402</v>
      </c>
      <c r="B432" s="51" t="s">
        <v>19</v>
      </c>
      <c r="C432" s="35">
        <v>516724</v>
      </c>
      <c r="D432" s="50"/>
      <c r="E432" s="52">
        <v>0</v>
      </c>
      <c r="F432" s="52">
        <v>0</v>
      </c>
      <c r="G432" s="52">
        <v>0</v>
      </c>
      <c r="H432" s="52">
        <v>4278</v>
      </c>
      <c r="I432" s="52">
        <v>0</v>
      </c>
      <c r="J432" s="52">
        <v>4278</v>
      </c>
      <c r="K432" s="52">
        <v>77037.55</v>
      </c>
      <c r="L432" s="52">
        <v>126.1</v>
      </c>
      <c r="M432" s="52">
        <v>2232</v>
      </c>
      <c r="N432" s="50"/>
      <c r="O432" s="124">
        <f t="shared" si="24"/>
        <v>5.5530999999999997</v>
      </c>
      <c r="P432" s="124">
        <f t="shared" si="25"/>
        <v>3.0609748103359982</v>
      </c>
      <c r="Q432" s="50"/>
      <c r="R432" s="53" t="str">
        <f t="shared" si="26"/>
        <v/>
      </c>
      <c r="S432" s="53" t="str">
        <f t="shared" si="27"/>
        <v/>
      </c>
      <c r="T432" s="50"/>
    </row>
    <row r="433" spans="1:20" ht="15" customHeight="1" x14ac:dyDescent="0.2">
      <c r="A433" s="51" t="s">
        <v>1403</v>
      </c>
      <c r="B433" s="51" t="s">
        <v>19</v>
      </c>
      <c r="C433" s="35">
        <v>516732</v>
      </c>
      <c r="D433" s="50"/>
      <c r="E433" s="52">
        <v>0</v>
      </c>
      <c r="F433" s="52">
        <v>0</v>
      </c>
      <c r="G433" s="52">
        <v>0</v>
      </c>
      <c r="H433" s="52">
        <v>0</v>
      </c>
      <c r="I433" s="52">
        <v>0</v>
      </c>
      <c r="J433" s="52">
        <v>0</v>
      </c>
      <c r="K433" s="52">
        <v>43776.89</v>
      </c>
      <c r="L433" s="52">
        <v>0</v>
      </c>
      <c r="M433" s="52">
        <v>0</v>
      </c>
      <c r="N433" s="50"/>
      <c r="O433" s="124">
        <f t="shared" si="24"/>
        <v>0</v>
      </c>
      <c r="P433" s="124">
        <f t="shared" si="25"/>
        <v>0</v>
      </c>
      <c r="Q433" s="50"/>
      <c r="R433" s="53" t="str">
        <f t="shared" si="26"/>
        <v/>
      </c>
      <c r="S433" s="53" t="str">
        <f t="shared" si="27"/>
        <v/>
      </c>
      <c r="T433" s="50"/>
    </row>
    <row r="434" spans="1:20" ht="15" customHeight="1" x14ac:dyDescent="0.2">
      <c r="A434" s="51" t="s">
        <v>1404</v>
      </c>
      <c r="B434" s="51" t="s">
        <v>19</v>
      </c>
      <c r="C434" s="35">
        <v>516741</v>
      </c>
      <c r="D434" s="50"/>
      <c r="E434" s="52">
        <v>0</v>
      </c>
      <c r="F434" s="52">
        <v>0</v>
      </c>
      <c r="G434" s="52">
        <v>0</v>
      </c>
      <c r="H434" s="52">
        <v>30849.89</v>
      </c>
      <c r="I434" s="52">
        <v>0</v>
      </c>
      <c r="J434" s="52">
        <v>30849.89</v>
      </c>
      <c r="K434" s="52">
        <v>381521.64</v>
      </c>
      <c r="L434" s="52">
        <v>25629.65</v>
      </c>
      <c r="M434" s="52">
        <v>80023.31</v>
      </c>
      <c r="N434" s="50"/>
      <c r="O434" s="124">
        <f t="shared" si="24"/>
        <v>8.0860000000000003</v>
      </c>
      <c r="P434" s="124">
        <f t="shared" si="25"/>
        <v>27.692520927515407</v>
      </c>
      <c r="Q434" s="50"/>
      <c r="R434" s="53" t="str">
        <f t="shared" si="26"/>
        <v/>
      </c>
      <c r="S434" s="53" t="str">
        <f t="shared" si="27"/>
        <v/>
      </c>
      <c r="T434" s="50"/>
    </row>
    <row r="435" spans="1:20" ht="15" customHeight="1" x14ac:dyDescent="0.2">
      <c r="A435" s="51" t="s">
        <v>653</v>
      </c>
      <c r="B435" s="51" t="s">
        <v>636</v>
      </c>
      <c r="C435" s="35">
        <v>506931</v>
      </c>
      <c r="D435" s="50"/>
      <c r="E435" s="52">
        <v>0</v>
      </c>
      <c r="F435" s="52">
        <v>0</v>
      </c>
      <c r="G435" s="52">
        <v>0</v>
      </c>
      <c r="H435" s="52">
        <v>9250.75</v>
      </c>
      <c r="I435" s="52">
        <v>0</v>
      </c>
      <c r="J435" s="52">
        <v>9250.75</v>
      </c>
      <c r="K435" s="52">
        <v>322931.13</v>
      </c>
      <c r="L435" s="52">
        <v>4697.29</v>
      </c>
      <c r="M435" s="52">
        <v>26082.43</v>
      </c>
      <c r="N435" s="50"/>
      <c r="O435" s="124">
        <f t="shared" si="24"/>
        <v>2.8645999999999998</v>
      </c>
      <c r="P435" s="124">
        <f t="shared" si="25"/>
        <v>9.5313573516433667</v>
      </c>
      <c r="Q435" s="50"/>
      <c r="R435" s="53" t="str">
        <f t="shared" si="26"/>
        <v/>
      </c>
      <c r="S435" s="53" t="str">
        <f t="shared" si="27"/>
        <v/>
      </c>
      <c r="T435" s="50"/>
    </row>
    <row r="436" spans="1:20" ht="15" customHeight="1" x14ac:dyDescent="0.2">
      <c r="A436" s="51" t="s">
        <v>2739</v>
      </c>
      <c r="B436" s="51" t="s">
        <v>105</v>
      </c>
      <c r="C436" s="35">
        <v>557439</v>
      </c>
      <c r="D436" s="50"/>
      <c r="E436" s="52">
        <v>0</v>
      </c>
      <c r="F436" s="52">
        <v>0</v>
      </c>
      <c r="G436" s="52">
        <v>0</v>
      </c>
      <c r="H436" s="52">
        <v>0</v>
      </c>
      <c r="I436" s="52">
        <v>0</v>
      </c>
      <c r="J436" s="52">
        <v>0</v>
      </c>
      <c r="K436" s="52">
        <v>402371.8</v>
      </c>
      <c r="L436" s="52">
        <v>0</v>
      </c>
      <c r="M436" s="52">
        <v>0</v>
      </c>
      <c r="N436" s="50"/>
      <c r="O436" s="124">
        <f t="shared" si="24"/>
        <v>0</v>
      </c>
      <c r="P436" s="124">
        <f t="shared" si="25"/>
        <v>0</v>
      </c>
      <c r="Q436" s="50"/>
      <c r="R436" s="53" t="str">
        <f t="shared" si="26"/>
        <v/>
      </c>
      <c r="S436" s="53" t="str">
        <f t="shared" si="27"/>
        <v/>
      </c>
      <c r="T436" s="50"/>
    </row>
    <row r="437" spans="1:20" ht="15" customHeight="1" x14ac:dyDescent="0.2">
      <c r="A437" s="51" t="s">
        <v>2845</v>
      </c>
      <c r="B437" s="51" t="s">
        <v>85</v>
      </c>
      <c r="C437" s="35">
        <v>582425</v>
      </c>
      <c r="D437" s="50"/>
      <c r="E437" s="52">
        <v>0</v>
      </c>
      <c r="F437" s="52">
        <v>0</v>
      </c>
      <c r="G437" s="52">
        <v>0</v>
      </c>
      <c r="H437" s="52">
        <v>79993.210000000006</v>
      </c>
      <c r="I437" s="52">
        <v>0</v>
      </c>
      <c r="J437" s="52">
        <v>79993.210000000006</v>
      </c>
      <c r="K437" s="52">
        <v>145449.57999999999</v>
      </c>
      <c r="L437" s="52">
        <v>2245.64</v>
      </c>
      <c r="M437" s="52">
        <v>4900</v>
      </c>
      <c r="N437" s="50"/>
      <c r="O437" s="124">
        <f t="shared" si="24"/>
        <v>54.997199999999999</v>
      </c>
      <c r="P437" s="124">
        <f t="shared" si="25"/>
        <v>4.9127952105465003</v>
      </c>
      <c r="Q437" s="50"/>
      <c r="R437" s="53" t="str">
        <f t="shared" si="26"/>
        <v/>
      </c>
      <c r="S437" s="53" t="str">
        <f t="shared" si="27"/>
        <v/>
      </c>
      <c r="T437" s="50"/>
    </row>
    <row r="438" spans="1:20" ht="15" customHeight="1" x14ac:dyDescent="0.2">
      <c r="A438" s="51" t="s">
        <v>2716</v>
      </c>
      <c r="B438" s="51" t="s">
        <v>636</v>
      </c>
      <c r="C438" s="35">
        <v>556661</v>
      </c>
      <c r="D438" s="50"/>
      <c r="E438" s="52">
        <v>0</v>
      </c>
      <c r="F438" s="52">
        <v>0</v>
      </c>
      <c r="G438" s="52">
        <v>0</v>
      </c>
      <c r="H438" s="52">
        <v>27440.98</v>
      </c>
      <c r="I438" s="52">
        <v>0</v>
      </c>
      <c r="J438" s="52">
        <v>27440.98</v>
      </c>
      <c r="K438" s="52">
        <v>212556.12</v>
      </c>
      <c r="L438" s="52">
        <v>0</v>
      </c>
      <c r="M438" s="52">
        <v>7993.5</v>
      </c>
      <c r="N438" s="50"/>
      <c r="O438" s="124">
        <f t="shared" si="24"/>
        <v>12.91</v>
      </c>
      <c r="P438" s="124">
        <f t="shared" si="25"/>
        <v>3.7606538922520789</v>
      </c>
      <c r="Q438" s="50"/>
      <c r="R438" s="53" t="str">
        <f t="shared" si="26"/>
        <v/>
      </c>
      <c r="S438" s="53" t="str">
        <f t="shared" si="27"/>
        <v/>
      </c>
      <c r="T438" s="50"/>
    </row>
    <row r="439" spans="1:20" ht="15" customHeight="1" x14ac:dyDescent="0.2">
      <c r="A439" s="51" t="s">
        <v>1518</v>
      </c>
      <c r="B439" s="51" t="s">
        <v>1509</v>
      </c>
      <c r="C439" s="35">
        <v>518301</v>
      </c>
      <c r="D439" s="50"/>
      <c r="E439" s="52">
        <v>0</v>
      </c>
      <c r="F439" s="52">
        <v>0</v>
      </c>
      <c r="G439" s="52">
        <v>0</v>
      </c>
      <c r="H439" s="52">
        <v>0</v>
      </c>
      <c r="I439" s="52">
        <v>0</v>
      </c>
      <c r="J439" s="52">
        <v>0</v>
      </c>
      <c r="K439" s="52">
        <v>27614.31</v>
      </c>
      <c r="L439" s="52">
        <v>0</v>
      </c>
      <c r="M439" s="52">
        <v>0</v>
      </c>
      <c r="N439" s="50"/>
      <c r="O439" s="124">
        <f t="shared" si="24"/>
        <v>0</v>
      </c>
      <c r="P439" s="124">
        <f t="shared" si="25"/>
        <v>0</v>
      </c>
      <c r="Q439" s="50"/>
      <c r="R439" s="53" t="str">
        <f t="shared" si="26"/>
        <v/>
      </c>
      <c r="S439" s="53" t="str">
        <f t="shared" si="27"/>
        <v/>
      </c>
      <c r="T439" s="50"/>
    </row>
    <row r="440" spans="1:20" ht="15" customHeight="1" x14ac:dyDescent="0.2">
      <c r="A440" s="51" t="s">
        <v>2512</v>
      </c>
      <c r="B440" s="51" t="s">
        <v>511</v>
      </c>
      <c r="C440" s="35">
        <v>542849</v>
      </c>
      <c r="D440" s="50"/>
      <c r="E440" s="52">
        <v>0</v>
      </c>
      <c r="F440" s="52">
        <v>0</v>
      </c>
      <c r="G440" s="52">
        <v>0</v>
      </c>
      <c r="H440" s="52">
        <v>0</v>
      </c>
      <c r="I440" s="52">
        <v>0</v>
      </c>
      <c r="J440" s="52">
        <v>0</v>
      </c>
      <c r="K440" s="52">
        <v>167781.81</v>
      </c>
      <c r="L440" s="52">
        <v>17654.11</v>
      </c>
      <c r="M440" s="52">
        <v>54717.05</v>
      </c>
      <c r="N440" s="50"/>
      <c r="O440" s="124">
        <f t="shared" si="24"/>
        <v>0</v>
      </c>
      <c r="P440" s="124">
        <f t="shared" si="25"/>
        <v>43.134091830336082</v>
      </c>
      <c r="Q440" s="50"/>
      <c r="R440" s="53" t="str">
        <f t="shared" si="26"/>
        <v/>
      </c>
      <c r="S440" s="53" t="str">
        <f t="shared" si="27"/>
        <v/>
      </c>
      <c r="T440" s="50"/>
    </row>
    <row r="441" spans="1:20" ht="15" customHeight="1" x14ac:dyDescent="0.2">
      <c r="A441" s="51" t="s">
        <v>96</v>
      </c>
      <c r="B441" s="51" t="s">
        <v>85</v>
      </c>
      <c r="C441" s="35">
        <v>500194</v>
      </c>
      <c r="D441" s="50"/>
      <c r="E441" s="52">
        <v>0</v>
      </c>
      <c r="F441" s="52">
        <v>0</v>
      </c>
      <c r="G441" s="52">
        <v>0</v>
      </c>
      <c r="H441" s="52">
        <v>44517.57</v>
      </c>
      <c r="I441" s="52">
        <v>0</v>
      </c>
      <c r="J441" s="52">
        <v>44517.57</v>
      </c>
      <c r="K441" s="52">
        <v>467692.82</v>
      </c>
      <c r="L441" s="52">
        <v>9317.7199999999993</v>
      </c>
      <c r="M441" s="52">
        <v>69083.27</v>
      </c>
      <c r="N441" s="50"/>
      <c r="O441" s="124">
        <f t="shared" si="24"/>
        <v>9.5184999999999995</v>
      </c>
      <c r="P441" s="124">
        <f t="shared" si="25"/>
        <v>16.763351209881737</v>
      </c>
      <c r="Q441" s="50"/>
      <c r="R441" s="53" t="str">
        <f t="shared" si="26"/>
        <v/>
      </c>
      <c r="S441" s="53" t="str">
        <f t="shared" si="27"/>
        <v/>
      </c>
      <c r="T441" s="50"/>
    </row>
    <row r="442" spans="1:20" ht="15" customHeight="1" x14ac:dyDescent="0.2">
      <c r="A442" s="51" t="s">
        <v>654</v>
      </c>
      <c r="B442" s="51" t="s">
        <v>636</v>
      </c>
      <c r="C442" s="35">
        <v>506940</v>
      </c>
      <c r="D442" s="50"/>
      <c r="E442" s="52">
        <v>0</v>
      </c>
      <c r="F442" s="52">
        <v>0</v>
      </c>
      <c r="G442" s="52">
        <v>0</v>
      </c>
      <c r="H442" s="52">
        <v>0</v>
      </c>
      <c r="I442" s="52">
        <v>0</v>
      </c>
      <c r="J442" s="52">
        <v>0</v>
      </c>
      <c r="K442" s="52">
        <v>636443.07000000007</v>
      </c>
      <c r="L442" s="52">
        <v>6520.28</v>
      </c>
      <c r="M442" s="52">
        <v>25363.360000000001</v>
      </c>
      <c r="N442" s="50"/>
      <c r="O442" s="124">
        <f t="shared" si="24"/>
        <v>0</v>
      </c>
      <c r="P442" s="124">
        <f t="shared" si="25"/>
        <v>5.0096609583634866</v>
      </c>
      <c r="Q442" s="50"/>
      <c r="R442" s="53" t="str">
        <f t="shared" si="26"/>
        <v/>
      </c>
      <c r="S442" s="53" t="str">
        <f t="shared" si="27"/>
        <v/>
      </c>
      <c r="T442" s="50"/>
    </row>
    <row r="443" spans="1:20" ht="15" customHeight="1" x14ac:dyDescent="0.2">
      <c r="A443" s="51" t="s">
        <v>655</v>
      </c>
      <c r="B443" s="51" t="s">
        <v>639</v>
      </c>
      <c r="C443" s="35">
        <v>506958</v>
      </c>
      <c r="D443" s="50"/>
      <c r="E443" s="52">
        <v>0</v>
      </c>
      <c r="F443" s="52">
        <v>0</v>
      </c>
      <c r="G443" s="52">
        <v>0</v>
      </c>
      <c r="H443" s="52">
        <v>0</v>
      </c>
      <c r="I443" s="52">
        <v>0</v>
      </c>
      <c r="J443" s="52">
        <v>0</v>
      </c>
      <c r="K443" s="52">
        <v>136213.16999999998</v>
      </c>
      <c r="L443" s="52">
        <v>0</v>
      </c>
      <c r="M443" s="52">
        <v>0</v>
      </c>
      <c r="N443" s="50"/>
      <c r="O443" s="124">
        <f t="shared" si="24"/>
        <v>0</v>
      </c>
      <c r="P443" s="124">
        <f t="shared" si="25"/>
        <v>0</v>
      </c>
      <c r="Q443" s="50"/>
      <c r="R443" s="53" t="str">
        <f t="shared" si="26"/>
        <v/>
      </c>
      <c r="S443" s="53" t="str">
        <f t="shared" si="27"/>
        <v/>
      </c>
      <c r="T443" s="50"/>
    </row>
    <row r="444" spans="1:20" ht="15" customHeight="1" x14ac:dyDescent="0.2">
      <c r="A444" s="51" t="s">
        <v>1341</v>
      </c>
      <c r="B444" s="51" t="s">
        <v>28</v>
      </c>
      <c r="C444" s="35">
        <v>515973</v>
      </c>
      <c r="D444" s="50"/>
      <c r="E444" s="52">
        <v>0</v>
      </c>
      <c r="F444" s="52">
        <v>0</v>
      </c>
      <c r="G444" s="52">
        <v>0</v>
      </c>
      <c r="H444" s="52">
        <v>76254</v>
      </c>
      <c r="I444" s="52">
        <v>0</v>
      </c>
      <c r="J444" s="52">
        <v>76254</v>
      </c>
      <c r="K444" s="52">
        <v>347553.84</v>
      </c>
      <c r="L444" s="52">
        <v>11634.45</v>
      </c>
      <c r="M444" s="52">
        <v>28157.759999999998</v>
      </c>
      <c r="N444" s="50"/>
      <c r="O444" s="124">
        <f t="shared" si="24"/>
        <v>21.940200000000001</v>
      </c>
      <c r="P444" s="124">
        <f t="shared" si="25"/>
        <v>11.44922179539147</v>
      </c>
      <c r="Q444" s="50"/>
      <c r="R444" s="53" t="str">
        <f t="shared" si="26"/>
        <v/>
      </c>
      <c r="S444" s="53" t="str">
        <f t="shared" si="27"/>
        <v/>
      </c>
      <c r="T444" s="50"/>
    </row>
    <row r="445" spans="1:20" ht="15" customHeight="1" x14ac:dyDescent="0.2">
      <c r="A445" s="51" t="s">
        <v>398</v>
      </c>
      <c r="B445" s="51" t="s">
        <v>23</v>
      </c>
      <c r="C445" s="35">
        <v>503746</v>
      </c>
      <c r="D445" s="50"/>
      <c r="E445" s="52">
        <v>0</v>
      </c>
      <c r="F445" s="52">
        <v>0</v>
      </c>
      <c r="G445" s="52">
        <v>0</v>
      </c>
      <c r="H445" s="52">
        <v>240201.96</v>
      </c>
      <c r="I445" s="52">
        <v>0</v>
      </c>
      <c r="J445" s="52">
        <v>240201.96</v>
      </c>
      <c r="K445" s="52">
        <v>1365251.15</v>
      </c>
      <c r="L445" s="52">
        <v>18454.23</v>
      </c>
      <c r="M445" s="52">
        <v>180226.92</v>
      </c>
      <c r="N445" s="50"/>
      <c r="O445" s="124">
        <f t="shared" si="24"/>
        <v>17.594000000000001</v>
      </c>
      <c r="P445" s="124">
        <f t="shared" si="25"/>
        <v>14.552718010894921</v>
      </c>
      <c r="Q445" s="50"/>
      <c r="R445" s="53" t="str">
        <f t="shared" si="26"/>
        <v/>
      </c>
      <c r="S445" s="53" t="str">
        <f t="shared" si="27"/>
        <v/>
      </c>
      <c r="T445" s="50"/>
    </row>
    <row r="446" spans="1:20" ht="15" customHeight="1" x14ac:dyDescent="0.2">
      <c r="A446" s="51" t="s">
        <v>264</v>
      </c>
      <c r="B446" s="51" t="s">
        <v>252</v>
      </c>
      <c r="C446" s="35">
        <v>502189</v>
      </c>
      <c r="D446" s="50"/>
      <c r="E446" s="52">
        <v>0</v>
      </c>
      <c r="F446" s="52">
        <v>0</v>
      </c>
      <c r="G446" s="52">
        <v>0</v>
      </c>
      <c r="H446" s="52">
        <v>1858.68</v>
      </c>
      <c r="I446" s="52">
        <v>0</v>
      </c>
      <c r="J446" s="52">
        <v>1858.68</v>
      </c>
      <c r="K446" s="52">
        <v>154615.65</v>
      </c>
      <c r="L446" s="52">
        <v>63.4</v>
      </c>
      <c r="M446" s="52">
        <v>1239.2</v>
      </c>
      <c r="N446" s="50"/>
      <c r="O446" s="124">
        <f t="shared" si="24"/>
        <v>1.2020999999999999</v>
      </c>
      <c r="P446" s="124">
        <f t="shared" si="25"/>
        <v>0.84247616589911845</v>
      </c>
      <c r="Q446" s="50"/>
      <c r="R446" s="53" t="str">
        <f t="shared" si="26"/>
        <v/>
      </c>
      <c r="S446" s="53" t="str">
        <f t="shared" si="27"/>
        <v/>
      </c>
      <c r="T446" s="50"/>
    </row>
    <row r="447" spans="1:20" ht="15" customHeight="1" x14ac:dyDescent="0.2">
      <c r="A447" s="51" t="s">
        <v>581</v>
      </c>
      <c r="B447" s="51" t="s">
        <v>571</v>
      </c>
      <c r="C447" s="35">
        <v>505951</v>
      </c>
      <c r="D447" s="50"/>
      <c r="E447" s="52">
        <v>0</v>
      </c>
      <c r="F447" s="52">
        <v>0</v>
      </c>
      <c r="G447" s="52">
        <v>0</v>
      </c>
      <c r="H447" s="52">
        <v>0.04</v>
      </c>
      <c r="I447" s="52">
        <v>0</v>
      </c>
      <c r="J447" s="52">
        <v>0.04</v>
      </c>
      <c r="K447" s="52">
        <v>282982.42</v>
      </c>
      <c r="L447" s="52">
        <v>16372.94</v>
      </c>
      <c r="M447" s="52">
        <v>13259.38</v>
      </c>
      <c r="N447" s="50"/>
      <c r="O447" s="124">
        <f t="shared" si="24"/>
        <v>0</v>
      </c>
      <c r="P447" s="124">
        <f t="shared" si="25"/>
        <v>10.471434939315312</v>
      </c>
      <c r="Q447" s="50"/>
      <c r="R447" s="53" t="str">
        <f t="shared" si="26"/>
        <v/>
      </c>
      <c r="S447" s="53" t="str">
        <f t="shared" si="27"/>
        <v/>
      </c>
      <c r="T447" s="50"/>
    </row>
    <row r="448" spans="1:20" ht="15" customHeight="1" x14ac:dyDescent="0.2">
      <c r="A448" s="51" t="s">
        <v>1342</v>
      </c>
      <c r="B448" s="51" t="s">
        <v>28</v>
      </c>
      <c r="C448" s="35">
        <v>515981</v>
      </c>
      <c r="D448" s="50"/>
      <c r="E448" s="52">
        <v>0</v>
      </c>
      <c r="F448" s="52">
        <v>0</v>
      </c>
      <c r="G448" s="52">
        <v>0</v>
      </c>
      <c r="H448" s="52">
        <v>0</v>
      </c>
      <c r="I448" s="52">
        <v>0</v>
      </c>
      <c r="J448" s="52">
        <v>0</v>
      </c>
      <c r="K448" s="52">
        <v>45296.65</v>
      </c>
      <c r="L448" s="52">
        <v>0</v>
      </c>
      <c r="M448" s="52">
        <v>0</v>
      </c>
      <c r="N448" s="50"/>
      <c r="O448" s="124">
        <f t="shared" si="24"/>
        <v>0</v>
      </c>
      <c r="P448" s="124">
        <f t="shared" si="25"/>
        <v>0</v>
      </c>
      <c r="Q448" s="50"/>
      <c r="R448" s="53" t="str">
        <f t="shared" si="26"/>
        <v/>
      </c>
      <c r="S448" s="53" t="str">
        <f t="shared" si="27"/>
        <v/>
      </c>
      <c r="T448" s="50"/>
    </row>
    <row r="449" spans="1:20" ht="15" customHeight="1" x14ac:dyDescent="0.2">
      <c r="A449" s="51" t="s">
        <v>656</v>
      </c>
      <c r="B449" s="51" t="s">
        <v>639</v>
      </c>
      <c r="C449" s="35">
        <v>506966</v>
      </c>
      <c r="D449" s="50"/>
      <c r="E449" s="52">
        <v>0</v>
      </c>
      <c r="F449" s="52">
        <v>0</v>
      </c>
      <c r="G449" s="52">
        <v>0</v>
      </c>
      <c r="H449" s="52">
        <v>0</v>
      </c>
      <c r="I449" s="52">
        <v>0</v>
      </c>
      <c r="J449" s="52">
        <v>0</v>
      </c>
      <c r="K449" s="52">
        <v>185297.59</v>
      </c>
      <c r="L449" s="52">
        <v>3572.14</v>
      </c>
      <c r="M449" s="52">
        <v>12678.86</v>
      </c>
      <c r="N449" s="50"/>
      <c r="O449" s="124">
        <f t="shared" si="24"/>
        <v>0</v>
      </c>
      <c r="P449" s="124">
        <f t="shared" si="25"/>
        <v>8.7702166013060392</v>
      </c>
      <c r="Q449" s="50"/>
      <c r="R449" s="53" t="str">
        <f t="shared" si="26"/>
        <v/>
      </c>
      <c r="S449" s="53" t="str">
        <f t="shared" si="27"/>
        <v/>
      </c>
      <c r="T449" s="50"/>
    </row>
    <row r="450" spans="1:20" ht="15" customHeight="1" x14ac:dyDescent="0.2">
      <c r="A450" s="51" t="s">
        <v>1176</v>
      </c>
      <c r="B450" s="51" t="s">
        <v>1167</v>
      </c>
      <c r="C450" s="35">
        <v>513989</v>
      </c>
      <c r="D450" s="50"/>
      <c r="E450" s="52">
        <v>0</v>
      </c>
      <c r="F450" s="52">
        <v>0</v>
      </c>
      <c r="G450" s="52">
        <v>0</v>
      </c>
      <c r="H450" s="52">
        <v>342619.53</v>
      </c>
      <c r="I450" s="52">
        <v>0</v>
      </c>
      <c r="J450" s="52">
        <v>342619.53</v>
      </c>
      <c r="K450" s="52">
        <v>1453331.81</v>
      </c>
      <c r="L450" s="52">
        <v>54846.17</v>
      </c>
      <c r="M450" s="52">
        <v>116680.22</v>
      </c>
      <c r="N450" s="50"/>
      <c r="O450" s="124">
        <f t="shared" si="24"/>
        <v>23.5748</v>
      </c>
      <c r="P450" s="124">
        <f t="shared" si="25"/>
        <v>11.802286912030089</v>
      </c>
      <c r="Q450" s="50"/>
      <c r="R450" s="53" t="str">
        <f t="shared" si="26"/>
        <v/>
      </c>
      <c r="S450" s="53" t="str">
        <f t="shared" si="27"/>
        <v/>
      </c>
      <c r="T450" s="50"/>
    </row>
    <row r="451" spans="1:20" ht="15" customHeight="1" x14ac:dyDescent="0.2">
      <c r="A451" s="51" t="s">
        <v>1228</v>
      </c>
      <c r="B451" s="51" t="s">
        <v>1214</v>
      </c>
      <c r="C451" s="35">
        <v>514632</v>
      </c>
      <c r="D451" s="50"/>
      <c r="E451" s="52">
        <v>0</v>
      </c>
      <c r="F451" s="52">
        <v>0</v>
      </c>
      <c r="G451" s="52">
        <v>0</v>
      </c>
      <c r="H451" s="52">
        <v>0</v>
      </c>
      <c r="I451" s="52">
        <v>0</v>
      </c>
      <c r="J451" s="52">
        <v>0</v>
      </c>
      <c r="K451" s="52">
        <v>34529.870000000003</v>
      </c>
      <c r="L451" s="52">
        <v>0</v>
      </c>
      <c r="M451" s="52">
        <v>0</v>
      </c>
      <c r="N451" s="50"/>
      <c r="O451" s="124">
        <f t="shared" ref="O451:O514" si="28">IFERROR(ROUND(J451/K451*100,4),$U$1)</f>
        <v>0</v>
      </c>
      <c r="P451" s="124">
        <f t="shared" ref="P451:P514" si="29">IFERROR((L451+M451)/K451*100,$U$1)</f>
        <v>0</v>
      </c>
      <c r="Q451" s="50"/>
      <c r="R451" s="53" t="str">
        <f t="shared" ref="R451:R514" si="30">IF(AND(ISNUMBER(O451),O451&gt;60),(O451-60)*0.05,"")</f>
        <v/>
      </c>
      <c r="S451" s="53" t="str">
        <f t="shared" ref="S451:S514" si="31">IF(AND(ISNUMBER(O451),O451&gt;60),(J451-(K451*0.6))*0.05,"")</f>
        <v/>
      </c>
      <c r="T451" s="50"/>
    </row>
    <row r="452" spans="1:20" ht="15" customHeight="1" x14ac:dyDescent="0.2">
      <c r="A452" s="51" t="s">
        <v>2705</v>
      </c>
      <c r="B452" s="51" t="s">
        <v>639</v>
      </c>
      <c r="C452" s="35">
        <v>556521</v>
      </c>
      <c r="D452" s="50"/>
      <c r="E452" s="52">
        <v>0</v>
      </c>
      <c r="F452" s="52">
        <v>0</v>
      </c>
      <c r="G452" s="52">
        <v>0</v>
      </c>
      <c r="H452" s="52">
        <v>0</v>
      </c>
      <c r="I452" s="52">
        <v>0</v>
      </c>
      <c r="J452" s="52">
        <v>0</v>
      </c>
      <c r="K452" s="52">
        <v>384626.59</v>
      </c>
      <c r="L452" s="52">
        <v>0</v>
      </c>
      <c r="M452" s="52">
        <v>0</v>
      </c>
      <c r="N452" s="50"/>
      <c r="O452" s="124">
        <f t="shared" si="28"/>
        <v>0</v>
      </c>
      <c r="P452" s="124">
        <f t="shared" si="29"/>
        <v>0</v>
      </c>
      <c r="Q452" s="50"/>
      <c r="R452" s="53" t="str">
        <f t="shared" si="30"/>
        <v/>
      </c>
      <c r="S452" s="53" t="str">
        <f t="shared" si="31"/>
        <v/>
      </c>
      <c r="T452" s="50"/>
    </row>
    <row r="453" spans="1:20" ht="15" customHeight="1" x14ac:dyDescent="0.2">
      <c r="A453" s="51" t="s">
        <v>1519</v>
      </c>
      <c r="B453" s="51" t="s">
        <v>1509</v>
      </c>
      <c r="C453" s="35">
        <v>518310</v>
      </c>
      <c r="D453" s="50"/>
      <c r="E453" s="52">
        <v>0</v>
      </c>
      <c r="F453" s="52">
        <v>0</v>
      </c>
      <c r="G453" s="52">
        <v>0</v>
      </c>
      <c r="H453" s="52">
        <v>0</v>
      </c>
      <c r="I453" s="52">
        <v>0</v>
      </c>
      <c r="J453" s="52">
        <v>0</v>
      </c>
      <c r="K453" s="52">
        <v>118143.21</v>
      </c>
      <c r="L453" s="52">
        <v>0</v>
      </c>
      <c r="M453" s="52">
        <v>0</v>
      </c>
      <c r="N453" s="50"/>
      <c r="O453" s="124">
        <f t="shared" si="28"/>
        <v>0</v>
      </c>
      <c r="P453" s="124">
        <f t="shared" si="29"/>
        <v>0</v>
      </c>
      <c r="Q453" s="50"/>
      <c r="R453" s="53" t="str">
        <f t="shared" si="30"/>
        <v/>
      </c>
      <c r="S453" s="53" t="str">
        <f t="shared" si="31"/>
        <v/>
      </c>
      <c r="T453" s="50"/>
    </row>
    <row r="454" spans="1:20" ht="15" customHeight="1" x14ac:dyDescent="0.2">
      <c r="A454" s="51" t="s">
        <v>210</v>
      </c>
      <c r="B454" s="51" t="s">
        <v>199</v>
      </c>
      <c r="C454" s="35">
        <v>501557</v>
      </c>
      <c r="D454" s="50"/>
      <c r="E454" s="52">
        <v>0</v>
      </c>
      <c r="F454" s="52">
        <v>0</v>
      </c>
      <c r="G454" s="52">
        <v>0</v>
      </c>
      <c r="H454" s="52">
        <v>517377.9</v>
      </c>
      <c r="I454" s="52">
        <v>0</v>
      </c>
      <c r="J454" s="52">
        <v>517377.9</v>
      </c>
      <c r="K454" s="52">
        <v>558947.3600000001</v>
      </c>
      <c r="L454" s="52">
        <v>21317.07</v>
      </c>
      <c r="M454" s="52">
        <v>121180.17</v>
      </c>
      <c r="N454" s="50"/>
      <c r="O454" s="124">
        <f t="shared" si="28"/>
        <v>92.562899999999999</v>
      </c>
      <c r="P454" s="124">
        <f t="shared" si="29"/>
        <v>25.493856881263373</v>
      </c>
      <c r="Q454" s="50"/>
      <c r="R454" s="53">
        <f t="shared" si="30"/>
        <v>1.628145</v>
      </c>
      <c r="S454" s="53">
        <f t="shared" si="31"/>
        <v>9100.4742000000006</v>
      </c>
      <c r="T454" s="50"/>
    </row>
    <row r="455" spans="1:20" ht="15" customHeight="1" x14ac:dyDescent="0.2">
      <c r="A455" s="51" t="s">
        <v>770</v>
      </c>
      <c r="B455" s="51" t="s">
        <v>759</v>
      </c>
      <c r="C455" s="35">
        <v>508551</v>
      </c>
      <c r="D455" s="50"/>
      <c r="E455" s="52">
        <v>0</v>
      </c>
      <c r="F455" s="52">
        <v>0</v>
      </c>
      <c r="G455" s="52">
        <v>0</v>
      </c>
      <c r="H455" s="52">
        <v>0</v>
      </c>
      <c r="I455" s="52">
        <v>0</v>
      </c>
      <c r="J455" s="52">
        <v>0</v>
      </c>
      <c r="K455" s="52">
        <v>100548.32</v>
      </c>
      <c r="L455" s="52">
        <v>0</v>
      </c>
      <c r="M455" s="52">
        <v>0</v>
      </c>
      <c r="N455" s="50"/>
      <c r="O455" s="124">
        <f t="shared" si="28"/>
        <v>0</v>
      </c>
      <c r="P455" s="124">
        <f t="shared" si="29"/>
        <v>0</v>
      </c>
      <c r="Q455" s="50"/>
      <c r="R455" s="53" t="str">
        <f t="shared" si="30"/>
        <v/>
      </c>
      <c r="S455" s="53" t="str">
        <f t="shared" si="31"/>
        <v/>
      </c>
      <c r="T455" s="50"/>
    </row>
    <row r="456" spans="1:20" ht="15" customHeight="1" x14ac:dyDescent="0.2">
      <c r="A456" s="51" t="s">
        <v>1460</v>
      </c>
      <c r="B456" s="51" t="s">
        <v>1</v>
      </c>
      <c r="C456" s="35">
        <v>517526</v>
      </c>
      <c r="D456" s="50"/>
      <c r="E456" s="52">
        <v>0</v>
      </c>
      <c r="F456" s="52">
        <v>0</v>
      </c>
      <c r="G456" s="52">
        <v>0</v>
      </c>
      <c r="H456" s="52">
        <v>424965.19</v>
      </c>
      <c r="I456" s="52">
        <v>186198.72</v>
      </c>
      <c r="J456" s="52">
        <v>238766.47</v>
      </c>
      <c r="K456" s="52">
        <v>853962.88</v>
      </c>
      <c r="L456" s="52">
        <v>31219.73</v>
      </c>
      <c r="M456" s="52">
        <v>121504.04</v>
      </c>
      <c r="N456" s="50"/>
      <c r="O456" s="124">
        <f t="shared" si="28"/>
        <v>27.959800000000001</v>
      </c>
      <c r="P456" s="124">
        <f t="shared" si="29"/>
        <v>17.884122785290153</v>
      </c>
      <c r="Q456" s="50"/>
      <c r="R456" s="53" t="str">
        <f t="shared" si="30"/>
        <v/>
      </c>
      <c r="S456" s="53" t="str">
        <f t="shared" si="31"/>
        <v/>
      </c>
      <c r="T456" s="50"/>
    </row>
    <row r="457" spans="1:20" ht="15" customHeight="1" x14ac:dyDescent="0.2">
      <c r="A457" s="51" t="s">
        <v>399</v>
      </c>
      <c r="B457" s="51" t="s">
        <v>23</v>
      </c>
      <c r="C457" s="35">
        <v>503754</v>
      </c>
      <c r="D457" s="50"/>
      <c r="E457" s="52">
        <v>0</v>
      </c>
      <c r="F457" s="52">
        <v>0</v>
      </c>
      <c r="G457" s="52">
        <v>0</v>
      </c>
      <c r="H457" s="52">
        <v>25626.7</v>
      </c>
      <c r="I457" s="52">
        <v>0</v>
      </c>
      <c r="J457" s="52">
        <v>25626.7</v>
      </c>
      <c r="K457" s="52">
        <v>316841.59000000003</v>
      </c>
      <c r="L457" s="52">
        <v>25443.88</v>
      </c>
      <c r="M457" s="52">
        <v>83547.34</v>
      </c>
      <c r="N457" s="50"/>
      <c r="O457" s="124">
        <f t="shared" si="28"/>
        <v>8.0882000000000005</v>
      </c>
      <c r="P457" s="124">
        <f t="shared" si="29"/>
        <v>34.399278200819531</v>
      </c>
      <c r="Q457" s="50"/>
      <c r="R457" s="53" t="str">
        <f t="shared" si="30"/>
        <v/>
      </c>
      <c r="S457" s="53" t="str">
        <f t="shared" si="31"/>
        <v/>
      </c>
      <c r="T457" s="50"/>
    </row>
    <row r="458" spans="1:20" ht="15" customHeight="1" x14ac:dyDescent="0.2">
      <c r="A458" s="51" t="s">
        <v>1070</v>
      </c>
      <c r="B458" s="51" t="s">
        <v>1055</v>
      </c>
      <c r="C458" s="35">
        <v>512206</v>
      </c>
      <c r="D458" s="50"/>
      <c r="E458" s="52">
        <v>0</v>
      </c>
      <c r="F458" s="52">
        <v>0</v>
      </c>
      <c r="G458" s="52">
        <v>0</v>
      </c>
      <c r="H458" s="52">
        <v>0</v>
      </c>
      <c r="I458" s="52">
        <v>0</v>
      </c>
      <c r="J458" s="52">
        <v>0</v>
      </c>
      <c r="K458" s="52">
        <v>28193.39</v>
      </c>
      <c r="L458" s="52">
        <v>0</v>
      </c>
      <c r="M458" s="52">
        <v>0</v>
      </c>
      <c r="N458" s="50"/>
      <c r="O458" s="124">
        <f t="shared" si="28"/>
        <v>0</v>
      </c>
      <c r="P458" s="124">
        <f t="shared" si="29"/>
        <v>0</v>
      </c>
      <c r="Q458" s="50"/>
      <c r="R458" s="53" t="str">
        <f t="shared" si="30"/>
        <v/>
      </c>
      <c r="S458" s="53" t="str">
        <f t="shared" si="31"/>
        <v/>
      </c>
      <c r="T458" s="50"/>
    </row>
    <row r="459" spans="1:20" ht="15" customHeight="1" x14ac:dyDescent="0.2">
      <c r="A459" s="51" t="s">
        <v>858</v>
      </c>
      <c r="B459" s="51" t="s">
        <v>858</v>
      </c>
      <c r="C459" s="35">
        <v>509540</v>
      </c>
      <c r="D459" s="50"/>
      <c r="E459" s="52">
        <v>0</v>
      </c>
      <c r="F459" s="52">
        <v>0</v>
      </c>
      <c r="G459" s="52">
        <v>0</v>
      </c>
      <c r="H459" s="52">
        <v>4235322.26</v>
      </c>
      <c r="I459" s="52">
        <v>0</v>
      </c>
      <c r="J459" s="52">
        <v>4235322.26</v>
      </c>
      <c r="K459" s="52">
        <v>11479741.460000001</v>
      </c>
      <c r="L459" s="52">
        <v>129152.79</v>
      </c>
      <c r="M459" s="52">
        <v>426675.55</v>
      </c>
      <c r="N459" s="50"/>
      <c r="O459" s="124">
        <f t="shared" si="28"/>
        <v>36.893900000000002</v>
      </c>
      <c r="P459" s="124">
        <f t="shared" si="29"/>
        <v>4.8418193209030678</v>
      </c>
      <c r="Q459" s="50"/>
      <c r="R459" s="53" t="str">
        <f t="shared" si="30"/>
        <v/>
      </c>
      <c r="S459" s="53" t="str">
        <f t="shared" si="31"/>
        <v/>
      </c>
      <c r="T459" s="50"/>
    </row>
    <row r="460" spans="1:20" ht="15" customHeight="1" x14ac:dyDescent="0.2">
      <c r="A460" s="51" t="s">
        <v>2639</v>
      </c>
      <c r="B460" s="51" t="s">
        <v>1121</v>
      </c>
      <c r="C460" s="35">
        <v>546640</v>
      </c>
      <c r="D460" s="50"/>
      <c r="E460" s="52">
        <v>0</v>
      </c>
      <c r="F460" s="52">
        <v>0</v>
      </c>
      <c r="G460" s="52">
        <v>0</v>
      </c>
      <c r="H460" s="52">
        <v>0</v>
      </c>
      <c r="I460" s="52">
        <v>0</v>
      </c>
      <c r="J460" s="52">
        <v>0</v>
      </c>
      <c r="K460" s="52">
        <v>210783.07</v>
      </c>
      <c r="L460" s="52">
        <v>0</v>
      </c>
      <c r="M460" s="52">
        <v>0</v>
      </c>
      <c r="N460" s="50"/>
      <c r="O460" s="124">
        <f t="shared" si="28"/>
        <v>0</v>
      </c>
      <c r="P460" s="124">
        <f t="shared" si="29"/>
        <v>0</v>
      </c>
      <c r="Q460" s="50"/>
      <c r="R460" s="53" t="str">
        <f t="shared" si="30"/>
        <v/>
      </c>
      <c r="S460" s="53" t="str">
        <f t="shared" si="31"/>
        <v/>
      </c>
      <c r="T460" s="50"/>
    </row>
    <row r="461" spans="1:20" ht="15" customHeight="1" x14ac:dyDescent="0.2">
      <c r="A461" s="51" t="s">
        <v>657</v>
      </c>
      <c r="B461" s="51" t="s">
        <v>643</v>
      </c>
      <c r="C461" s="35">
        <v>506982</v>
      </c>
      <c r="D461" s="50"/>
      <c r="E461" s="52">
        <v>0</v>
      </c>
      <c r="F461" s="52">
        <v>0</v>
      </c>
      <c r="G461" s="52">
        <v>0</v>
      </c>
      <c r="H461" s="52">
        <v>0</v>
      </c>
      <c r="I461" s="52">
        <v>0</v>
      </c>
      <c r="J461" s="52">
        <v>0</v>
      </c>
      <c r="K461" s="52">
        <v>399751.06</v>
      </c>
      <c r="L461" s="52">
        <v>3555.2</v>
      </c>
      <c r="M461" s="52">
        <v>13616.68</v>
      </c>
      <c r="N461" s="50"/>
      <c r="O461" s="124">
        <f t="shared" si="28"/>
        <v>0</v>
      </c>
      <c r="P461" s="124">
        <f t="shared" si="29"/>
        <v>4.2956433936660483</v>
      </c>
      <c r="Q461" s="50"/>
      <c r="R461" s="53" t="str">
        <f t="shared" si="30"/>
        <v/>
      </c>
      <c r="S461" s="53" t="str">
        <f t="shared" si="31"/>
        <v/>
      </c>
      <c r="T461" s="50"/>
    </row>
    <row r="462" spans="1:20" ht="15" customHeight="1" x14ac:dyDescent="0.2">
      <c r="A462" s="51" t="s">
        <v>347</v>
      </c>
      <c r="B462" s="51" t="s">
        <v>334</v>
      </c>
      <c r="C462" s="35">
        <v>503151</v>
      </c>
      <c r="D462" s="50"/>
      <c r="E462" s="52">
        <v>0</v>
      </c>
      <c r="F462" s="52">
        <v>0</v>
      </c>
      <c r="G462" s="52">
        <v>0</v>
      </c>
      <c r="H462" s="52">
        <v>87128.76</v>
      </c>
      <c r="I462" s="52">
        <v>0</v>
      </c>
      <c r="J462" s="52">
        <v>87128.76</v>
      </c>
      <c r="K462" s="52">
        <v>974951.35000000009</v>
      </c>
      <c r="L462" s="52">
        <v>8112.84</v>
      </c>
      <c r="M462" s="52">
        <v>29175.4</v>
      </c>
      <c r="N462" s="50"/>
      <c r="O462" s="124">
        <f t="shared" si="28"/>
        <v>8.9367000000000001</v>
      </c>
      <c r="P462" s="124">
        <f t="shared" si="29"/>
        <v>3.8246257108111088</v>
      </c>
      <c r="Q462" s="50"/>
      <c r="R462" s="53" t="str">
        <f t="shared" si="30"/>
        <v/>
      </c>
      <c r="S462" s="53" t="str">
        <f t="shared" si="31"/>
        <v/>
      </c>
      <c r="T462" s="50"/>
    </row>
    <row r="463" spans="1:20" ht="15" customHeight="1" x14ac:dyDescent="0.2">
      <c r="A463" s="51" t="s">
        <v>265</v>
      </c>
      <c r="B463" s="51" t="s">
        <v>252</v>
      </c>
      <c r="C463" s="35">
        <v>502197</v>
      </c>
      <c r="D463" s="50"/>
      <c r="E463" s="52">
        <v>0</v>
      </c>
      <c r="F463" s="52">
        <v>0</v>
      </c>
      <c r="G463" s="52">
        <v>0</v>
      </c>
      <c r="H463" s="52">
        <v>130079.15</v>
      </c>
      <c r="I463" s="52">
        <v>0</v>
      </c>
      <c r="J463" s="52">
        <v>130079.15</v>
      </c>
      <c r="K463" s="52">
        <v>690052.98</v>
      </c>
      <c r="L463" s="52">
        <v>3332.16</v>
      </c>
      <c r="M463" s="52">
        <v>2500</v>
      </c>
      <c r="N463" s="50"/>
      <c r="O463" s="124">
        <f t="shared" si="28"/>
        <v>18.8506</v>
      </c>
      <c r="P463" s="124">
        <f t="shared" si="29"/>
        <v>0.84517568491625084</v>
      </c>
      <c r="Q463" s="50"/>
      <c r="R463" s="53" t="str">
        <f t="shared" si="30"/>
        <v/>
      </c>
      <c r="S463" s="53" t="str">
        <f t="shared" si="31"/>
        <v/>
      </c>
      <c r="T463" s="50"/>
    </row>
    <row r="464" spans="1:20" ht="15" customHeight="1" x14ac:dyDescent="0.2">
      <c r="A464" s="51" t="s">
        <v>215</v>
      </c>
      <c r="B464" s="51" t="s">
        <v>199</v>
      </c>
      <c r="C464" s="35">
        <v>501611</v>
      </c>
      <c r="D464" s="50"/>
      <c r="E464" s="52">
        <v>0</v>
      </c>
      <c r="F464" s="52">
        <v>0</v>
      </c>
      <c r="G464" s="52">
        <v>0</v>
      </c>
      <c r="H464" s="52">
        <v>0</v>
      </c>
      <c r="I464" s="52">
        <v>0</v>
      </c>
      <c r="J464" s="52">
        <v>0</v>
      </c>
      <c r="K464" s="52">
        <v>1205733.3499999999</v>
      </c>
      <c r="L464" s="52">
        <v>0</v>
      </c>
      <c r="M464" s="52">
        <v>33957.72</v>
      </c>
      <c r="N464" s="50"/>
      <c r="O464" s="124">
        <f t="shared" si="28"/>
        <v>0</v>
      </c>
      <c r="P464" s="124">
        <f t="shared" si="29"/>
        <v>2.816354047103367</v>
      </c>
      <c r="Q464" s="50"/>
      <c r="R464" s="53" t="str">
        <f t="shared" si="30"/>
        <v/>
      </c>
      <c r="S464" s="53" t="str">
        <f t="shared" si="31"/>
        <v/>
      </c>
      <c r="T464" s="50"/>
    </row>
    <row r="465" spans="1:20" ht="15" customHeight="1" x14ac:dyDescent="0.2">
      <c r="A465" s="51" t="s">
        <v>826</v>
      </c>
      <c r="B465" s="51" t="s">
        <v>825</v>
      </c>
      <c r="C465" s="35">
        <v>509175</v>
      </c>
      <c r="D465" s="50"/>
      <c r="E465" s="52">
        <v>0</v>
      </c>
      <c r="F465" s="52">
        <v>0</v>
      </c>
      <c r="G465" s="52">
        <v>0</v>
      </c>
      <c r="H465" s="52">
        <v>15426.61</v>
      </c>
      <c r="I465" s="52">
        <v>0</v>
      </c>
      <c r="J465" s="52">
        <v>15426.61</v>
      </c>
      <c r="K465" s="52">
        <v>145701.04</v>
      </c>
      <c r="L465" s="52">
        <v>563.87</v>
      </c>
      <c r="M465" s="52">
        <v>2904</v>
      </c>
      <c r="N465" s="50"/>
      <c r="O465" s="124">
        <f t="shared" si="28"/>
        <v>10.587899999999999</v>
      </c>
      <c r="P465" s="124">
        <f t="shared" si="29"/>
        <v>2.3801271425378983</v>
      </c>
      <c r="Q465" s="50"/>
      <c r="R465" s="53" t="str">
        <f t="shared" si="30"/>
        <v/>
      </c>
      <c r="S465" s="53" t="str">
        <f t="shared" si="31"/>
        <v/>
      </c>
      <c r="T465" s="50"/>
    </row>
    <row r="466" spans="1:20" ht="15" customHeight="1" x14ac:dyDescent="0.2">
      <c r="A466" s="51" t="s">
        <v>266</v>
      </c>
      <c r="B466" s="51" t="s">
        <v>252</v>
      </c>
      <c r="C466" s="35">
        <v>502201</v>
      </c>
      <c r="D466" s="50"/>
      <c r="E466" s="52">
        <v>0</v>
      </c>
      <c r="F466" s="52">
        <v>0</v>
      </c>
      <c r="G466" s="52">
        <v>0</v>
      </c>
      <c r="H466" s="52">
        <v>13033.06</v>
      </c>
      <c r="I466" s="52">
        <v>0</v>
      </c>
      <c r="J466" s="52">
        <v>13033.06</v>
      </c>
      <c r="K466" s="52">
        <v>71715.740000000005</v>
      </c>
      <c r="L466" s="52">
        <v>2497.08</v>
      </c>
      <c r="M466" s="52">
        <v>15212.55</v>
      </c>
      <c r="N466" s="50"/>
      <c r="O466" s="124">
        <f t="shared" si="28"/>
        <v>18.173200000000001</v>
      </c>
      <c r="P466" s="124">
        <f t="shared" si="29"/>
        <v>24.694202416373304</v>
      </c>
      <c r="Q466" s="50"/>
      <c r="R466" s="53" t="str">
        <f t="shared" si="30"/>
        <v/>
      </c>
      <c r="S466" s="53" t="str">
        <f t="shared" si="31"/>
        <v/>
      </c>
      <c r="T466" s="50"/>
    </row>
    <row r="467" spans="1:20" ht="15" customHeight="1" x14ac:dyDescent="0.2">
      <c r="A467" s="51" t="s">
        <v>1520</v>
      </c>
      <c r="B467" s="51" t="s">
        <v>1509</v>
      </c>
      <c r="C467" s="35">
        <v>518336</v>
      </c>
      <c r="D467" s="50"/>
      <c r="E467" s="52">
        <v>0</v>
      </c>
      <c r="F467" s="52">
        <v>0</v>
      </c>
      <c r="G467" s="52">
        <v>0</v>
      </c>
      <c r="H467" s="52">
        <v>0</v>
      </c>
      <c r="I467" s="52">
        <v>0</v>
      </c>
      <c r="J467" s="52">
        <v>0</v>
      </c>
      <c r="K467" s="52">
        <v>38319.360000000001</v>
      </c>
      <c r="L467" s="52">
        <v>0</v>
      </c>
      <c r="M467" s="52">
        <v>0</v>
      </c>
      <c r="N467" s="50"/>
      <c r="O467" s="124">
        <f t="shared" si="28"/>
        <v>0</v>
      </c>
      <c r="P467" s="124">
        <f t="shared" si="29"/>
        <v>0</v>
      </c>
      <c r="Q467" s="50"/>
      <c r="R467" s="53" t="str">
        <f t="shared" si="30"/>
        <v/>
      </c>
      <c r="S467" s="53" t="str">
        <f t="shared" si="31"/>
        <v/>
      </c>
      <c r="T467" s="50"/>
    </row>
    <row r="468" spans="1:20" ht="15" customHeight="1" x14ac:dyDescent="0.2">
      <c r="A468" s="51" t="s">
        <v>1129</v>
      </c>
      <c r="B468" s="51" t="s">
        <v>1121</v>
      </c>
      <c r="C468" s="35">
        <v>513008</v>
      </c>
      <c r="D468" s="50"/>
      <c r="E468" s="52">
        <v>0</v>
      </c>
      <c r="F468" s="52">
        <v>0</v>
      </c>
      <c r="G468" s="52">
        <v>0</v>
      </c>
      <c r="H468" s="52">
        <v>312077.84999999998</v>
      </c>
      <c r="I468" s="52">
        <v>0</v>
      </c>
      <c r="J468" s="52">
        <v>312077.84999999998</v>
      </c>
      <c r="K468" s="52">
        <v>929995.15999999992</v>
      </c>
      <c r="L468" s="52">
        <v>19170.439999999999</v>
      </c>
      <c r="M468" s="52">
        <v>39825.31</v>
      </c>
      <c r="N468" s="50"/>
      <c r="O468" s="124">
        <f t="shared" si="28"/>
        <v>33.556899999999999</v>
      </c>
      <c r="P468" s="124">
        <f t="shared" si="29"/>
        <v>6.3436620465852762</v>
      </c>
      <c r="Q468" s="50"/>
      <c r="R468" s="53" t="str">
        <f t="shared" si="30"/>
        <v/>
      </c>
      <c r="S468" s="53" t="str">
        <f t="shared" si="31"/>
        <v/>
      </c>
      <c r="T468" s="50"/>
    </row>
    <row r="469" spans="1:20" ht="15" customHeight="1" x14ac:dyDescent="0.2">
      <c r="A469" s="51" t="s">
        <v>2223</v>
      </c>
      <c r="B469" s="51" t="s">
        <v>2213</v>
      </c>
      <c r="C469" s="35">
        <v>526479</v>
      </c>
      <c r="D469" s="50"/>
      <c r="E469" s="52">
        <v>0</v>
      </c>
      <c r="F469" s="52">
        <v>0</v>
      </c>
      <c r="G469" s="52">
        <v>0</v>
      </c>
      <c r="H469" s="52">
        <v>150480.93</v>
      </c>
      <c r="I469" s="52">
        <v>0</v>
      </c>
      <c r="J469" s="52">
        <v>150480.93</v>
      </c>
      <c r="K469" s="52">
        <v>329014.83</v>
      </c>
      <c r="L469" s="52">
        <v>8391.06</v>
      </c>
      <c r="M469" s="52">
        <v>21931.599999999999</v>
      </c>
      <c r="N469" s="50"/>
      <c r="O469" s="124">
        <f t="shared" si="28"/>
        <v>45.736800000000002</v>
      </c>
      <c r="P469" s="124">
        <f t="shared" si="29"/>
        <v>9.2161985525090131</v>
      </c>
      <c r="Q469" s="50"/>
      <c r="R469" s="53" t="str">
        <f t="shared" si="30"/>
        <v/>
      </c>
      <c r="S469" s="53" t="str">
        <f t="shared" si="31"/>
        <v/>
      </c>
      <c r="T469" s="50"/>
    </row>
    <row r="470" spans="1:20" ht="15" customHeight="1" x14ac:dyDescent="0.2">
      <c r="A470" s="51" t="s">
        <v>771</v>
      </c>
      <c r="B470" s="51" t="s">
        <v>759</v>
      </c>
      <c r="C470" s="35">
        <v>508560</v>
      </c>
      <c r="D470" s="50"/>
      <c r="E470" s="52">
        <v>0</v>
      </c>
      <c r="F470" s="52">
        <v>0</v>
      </c>
      <c r="G470" s="52">
        <v>0</v>
      </c>
      <c r="H470" s="52">
        <v>0</v>
      </c>
      <c r="I470" s="52">
        <v>0</v>
      </c>
      <c r="J470" s="52">
        <v>0</v>
      </c>
      <c r="K470" s="52">
        <v>515627.71</v>
      </c>
      <c r="L470" s="52">
        <v>110.11</v>
      </c>
      <c r="M470" s="52">
        <v>0</v>
      </c>
      <c r="N470" s="50"/>
      <c r="O470" s="124">
        <f t="shared" si="28"/>
        <v>0</v>
      </c>
      <c r="P470" s="124">
        <f t="shared" si="29"/>
        <v>2.1354554432305432E-2</v>
      </c>
      <c r="Q470" s="50"/>
      <c r="R470" s="53" t="str">
        <f t="shared" si="30"/>
        <v/>
      </c>
      <c r="S470" s="53" t="str">
        <f t="shared" si="31"/>
        <v/>
      </c>
      <c r="T470" s="50"/>
    </row>
    <row r="471" spans="1:20" ht="15" customHeight="1" x14ac:dyDescent="0.2">
      <c r="A471" s="51" t="s">
        <v>772</v>
      </c>
      <c r="B471" s="51" t="s">
        <v>760</v>
      </c>
      <c r="C471" s="35">
        <v>508578</v>
      </c>
      <c r="D471" s="50"/>
      <c r="E471" s="52">
        <v>0</v>
      </c>
      <c r="F471" s="52">
        <v>0</v>
      </c>
      <c r="G471" s="52">
        <v>0</v>
      </c>
      <c r="H471" s="52">
        <v>0</v>
      </c>
      <c r="I471" s="52">
        <v>0</v>
      </c>
      <c r="J471" s="52">
        <v>0</v>
      </c>
      <c r="K471" s="52">
        <v>43155.76</v>
      </c>
      <c r="L471" s="52">
        <v>0</v>
      </c>
      <c r="M471" s="52">
        <v>0</v>
      </c>
      <c r="N471" s="50"/>
      <c r="O471" s="124">
        <f t="shared" si="28"/>
        <v>0</v>
      </c>
      <c r="P471" s="124">
        <f t="shared" si="29"/>
        <v>0</v>
      </c>
      <c r="Q471" s="50"/>
      <c r="R471" s="53" t="str">
        <f t="shared" si="30"/>
        <v/>
      </c>
      <c r="S471" s="53" t="str">
        <f t="shared" si="31"/>
        <v/>
      </c>
      <c r="T471" s="50"/>
    </row>
    <row r="472" spans="1:20" ht="15" customHeight="1" x14ac:dyDescent="0.2">
      <c r="A472" s="51" t="s">
        <v>2395</v>
      </c>
      <c r="B472" s="51" t="s">
        <v>30</v>
      </c>
      <c r="C472" s="35">
        <v>528331</v>
      </c>
      <c r="D472" s="50"/>
      <c r="E472" s="52">
        <v>0</v>
      </c>
      <c r="F472" s="52">
        <v>0</v>
      </c>
      <c r="G472" s="52">
        <v>0</v>
      </c>
      <c r="H472" s="52">
        <v>200000</v>
      </c>
      <c r="I472" s="52">
        <v>0</v>
      </c>
      <c r="J472" s="52">
        <v>200000</v>
      </c>
      <c r="K472" s="52">
        <v>1430884.61</v>
      </c>
      <c r="L472" s="52">
        <v>4919.0600000000004</v>
      </c>
      <c r="M472" s="52">
        <v>117838.22</v>
      </c>
      <c r="N472" s="50"/>
      <c r="O472" s="124">
        <f t="shared" si="28"/>
        <v>13.977399999999999</v>
      </c>
      <c r="P472" s="124">
        <f t="shared" si="29"/>
        <v>8.5791180604004111</v>
      </c>
      <c r="Q472" s="50"/>
      <c r="R472" s="53" t="str">
        <f t="shared" si="30"/>
        <v/>
      </c>
      <c r="S472" s="53" t="str">
        <f t="shared" si="31"/>
        <v/>
      </c>
      <c r="T472" s="50"/>
    </row>
    <row r="473" spans="1:20" ht="15" customHeight="1" x14ac:dyDescent="0.2">
      <c r="A473" s="51" t="s">
        <v>658</v>
      </c>
      <c r="B473" s="51" t="s">
        <v>643</v>
      </c>
      <c r="C473" s="35">
        <v>506991</v>
      </c>
      <c r="D473" s="50"/>
      <c r="E473" s="52">
        <v>0</v>
      </c>
      <c r="F473" s="52">
        <v>0</v>
      </c>
      <c r="G473" s="52">
        <v>0</v>
      </c>
      <c r="H473" s="52">
        <v>176530</v>
      </c>
      <c r="I473" s="52">
        <v>0</v>
      </c>
      <c r="J473" s="52">
        <v>176530</v>
      </c>
      <c r="K473" s="52">
        <v>1075621.0199999998</v>
      </c>
      <c r="L473" s="52">
        <v>2900.88</v>
      </c>
      <c r="M473" s="52">
        <v>5000</v>
      </c>
      <c r="N473" s="50"/>
      <c r="O473" s="124">
        <f t="shared" si="28"/>
        <v>16.411899999999999</v>
      </c>
      <c r="P473" s="124">
        <f t="shared" si="29"/>
        <v>0.7345412420445262</v>
      </c>
      <c r="Q473" s="50"/>
      <c r="R473" s="53" t="str">
        <f t="shared" si="30"/>
        <v/>
      </c>
      <c r="S473" s="53" t="str">
        <f t="shared" si="31"/>
        <v/>
      </c>
      <c r="T473" s="50"/>
    </row>
    <row r="474" spans="1:20" ht="15" customHeight="1" x14ac:dyDescent="0.2">
      <c r="A474" s="51" t="s">
        <v>2224</v>
      </c>
      <c r="B474" s="51" t="s">
        <v>2213</v>
      </c>
      <c r="C474" s="35">
        <v>526487</v>
      </c>
      <c r="D474" s="50"/>
      <c r="E474" s="52">
        <v>0</v>
      </c>
      <c r="F474" s="52">
        <v>0</v>
      </c>
      <c r="G474" s="52">
        <v>0</v>
      </c>
      <c r="H474" s="52">
        <v>25975.94</v>
      </c>
      <c r="I474" s="52">
        <v>0</v>
      </c>
      <c r="J474" s="52">
        <v>25975.94</v>
      </c>
      <c r="K474" s="52">
        <v>285784.08999999997</v>
      </c>
      <c r="L474" s="52">
        <v>591.1</v>
      </c>
      <c r="M474" s="52">
        <v>21771.200000000001</v>
      </c>
      <c r="N474" s="50"/>
      <c r="O474" s="124">
        <f t="shared" si="28"/>
        <v>9.0893999999999995</v>
      </c>
      <c r="P474" s="124">
        <f t="shared" si="29"/>
        <v>7.824893261202889</v>
      </c>
      <c r="Q474" s="50"/>
      <c r="R474" s="53" t="str">
        <f t="shared" si="30"/>
        <v/>
      </c>
      <c r="S474" s="53" t="str">
        <f t="shared" si="31"/>
        <v/>
      </c>
      <c r="T474" s="50"/>
    </row>
    <row r="475" spans="1:20" ht="15" customHeight="1" x14ac:dyDescent="0.2">
      <c r="A475" s="51" t="s">
        <v>1229</v>
      </c>
      <c r="B475" s="51" t="s">
        <v>1214</v>
      </c>
      <c r="C475" s="35">
        <v>514641</v>
      </c>
      <c r="D475" s="50"/>
      <c r="E475" s="52">
        <v>0</v>
      </c>
      <c r="F475" s="52">
        <v>0</v>
      </c>
      <c r="G475" s="52">
        <v>0</v>
      </c>
      <c r="H475" s="52">
        <v>7127.6</v>
      </c>
      <c r="I475" s="52">
        <v>0</v>
      </c>
      <c r="J475" s="52">
        <v>7127.6</v>
      </c>
      <c r="K475" s="52">
        <v>42774.400000000001</v>
      </c>
      <c r="L475" s="52">
        <v>325.58999999999997</v>
      </c>
      <c r="M475" s="52">
        <v>3372.4</v>
      </c>
      <c r="N475" s="50"/>
      <c r="O475" s="124">
        <f t="shared" si="28"/>
        <v>16.6632</v>
      </c>
      <c r="P475" s="124">
        <f t="shared" si="29"/>
        <v>8.6453345926535494</v>
      </c>
      <c r="Q475" s="50"/>
      <c r="R475" s="53" t="str">
        <f t="shared" si="30"/>
        <v/>
      </c>
      <c r="S475" s="53" t="str">
        <f t="shared" si="31"/>
        <v/>
      </c>
      <c r="T475" s="50"/>
    </row>
    <row r="476" spans="1:20" ht="15" customHeight="1" x14ac:dyDescent="0.2">
      <c r="A476" s="51" t="s">
        <v>1071</v>
      </c>
      <c r="B476" s="51" t="s">
        <v>1055</v>
      </c>
      <c r="C476" s="35">
        <v>512214</v>
      </c>
      <c r="D476" s="50"/>
      <c r="E476" s="52">
        <v>0</v>
      </c>
      <c r="F476" s="52">
        <v>0</v>
      </c>
      <c r="G476" s="52">
        <v>0</v>
      </c>
      <c r="H476" s="52">
        <v>107592</v>
      </c>
      <c r="I476" s="52">
        <v>0</v>
      </c>
      <c r="J476" s="52">
        <v>107592</v>
      </c>
      <c r="K476" s="52">
        <v>370919.22</v>
      </c>
      <c r="L476" s="52">
        <v>3759.76</v>
      </c>
      <c r="M476" s="52">
        <v>14496</v>
      </c>
      <c r="N476" s="50"/>
      <c r="O476" s="124">
        <f t="shared" si="28"/>
        <v>29.006900000000002</v>
      </c>
      <c r="P476" s="124">
        <f t="shared" si="29"/>
        <v>4.921761670910449</v>
      </c>
      <c r="Q476" s="50"/>
      <c r="R476" s="53" t="str">
        <f t="shared" si="30"/>
        <v/>
      </c>
      <c r="S476" s="53" t="str">
        <f t="shared" si="31"/>
        <v/>
      </c>
      <c r="T476" s="50"/>
    </row>
    <row r="477" spans="1:20" ht="15" customHeight="1" x14ac:dyDescent="0.2">
      <c r="A477" s="51" t="s">
        <v>1521</v>
      </c>
      <c r="B477" s="51" t="s">
        <v>1509</v>
      </c>
      <c r="C477" s="35">
        <v>518344</v>
      </c>
      <c r="D477" s="50"/>
      <c r="E477" s="52">
        <v>0</v>
      </c>
      <c r="F477" s="52">
        <v>0</v>
      </c>
      <c r="G477" s="52">
        <v>0</v>
      </c>
      <c r="H477" s="52">
        <v>0</v>
      </c>
      <c r="I477" s="52">
        <v>0</v>
      </c>
      <c r="J477" s="52">
        <v>0</v>
      </c>
      <c r="K477" s="52">
        <v>25501.99</v>
      </c>
      <c r="L477" s="52">
        <v>780.38</v>
      </c>
      <c r="M477" s="52">
        <v>35755.69</v>
      </c>
      <c r="N477" s="50"/>
      <c r="O477" s="124">
        <f t="shared" si="28"/>
        <v>0</v>
      </c>
      <c r="P477" s="124">
        <f t="shared" si="29"/>
        <v>143.26752539703764</v>
      </c>
      <c r="Q477" s="50"/>
      <c r="R477" s="53" t="str">
        <f t="shared" si="30"/>
        <v/>
      </c>
      <c r="S477" s="53" t="str">
        <f t="shared" si="31"/>
        <v/>
      </c>
      <c r="T477" s="50"/>
    </row>
    <row r="478" spans="1:20" ht="15" customHeight="1" x14ac:dyDescent="0.2">
      <c r="A478" s="51" t="s">
        <v>1230</v>
      </c>
      <c r="B478" s="51" t="s">
        <v>1214</v>
      </c>
      <c r="C478" s="35">
        <v>514659</v>
      </c>
      <c r="D478" s="50"/>
      <c r="E478" s="52">
        <v>0</v>
      </c>
      <c r="F478" s="52">
        <v>0</v>
      </c>
      <c r="G478" s="52">
        <v>0</v>
      </c>
      <c r="H478" s="52">
        <v>25315.24</v>
      </c>
      <c r="I478" s="52">
        <v>0</v>
      </c>
      <c r="J478" s="52">
        <v>25315.24</v>
      </c>
      <c r="K478" s="52">
        <v>47125.83</v>
      </c>
      <c r="L478" s="52">
        <v>233.11</v>
      </c>
      <c r="M478" s="52">
        <v>0</v>
      </c>
      <c r="N478" s="50"/>
      <c r="O478" s="124">
        <f t="shared" si="28"/>
        <v>53.718400000000003</v>
      </c>
      <c r="P478" s="124">
        <f t="shared" si="29"/>
        <v>0.494654417757735</v>
      </c>
      <c r="Q478" s="50"/>
      <c r="R478" s="53" t="str">
        <f t="shared" si="30"/>
        <v/>
      </c>
      <c r="S478" s="53" t="str">
        <f t="shared" si="31"/>
        <v/>
      </c>
      <c r="T478" s="50"/>
    </row>
    <row r="479" spans="1:20" ht="15" customHeight="1" x14ac:dyDescent="0.2">
      <c r="A479" s="51" t="s">
        <v>2037</v>
      </c>
      <c r="B479" s="51" t="s">
        <v>2023</v>
      </c>
      <c r="C479" s="35">
        <v>524344</v>
      </c>
      <c r="D479" s="50"/>
      <c r="E479" s="52">
        <v>0</v>
      </c>
      <c r="F479" s="52">
        <v>0</v>
      </c>
      <c r="G479" s="52">
        <v>0</v>
      </c>
      <c r="H479" s="52">
        <v>0</v>
      </c>
      <c r="I479" s="52">
        <v>0</v>
      </c>
      <c r="J479" s="52">
        <v>0</v>
      </c>
      <c r="K479" s="52">
        <v>466817.44</v>
      </c>
      <c r="L479" s="52">
        <v>0</v>
      </c>
      <c r="M479" s="52">
        <v>0</v>
      </c>
      <c r="N479" s="50"/>
      <c r="O479" s="124">
        <f t="shared" si="28"/>
        <v>0</v>
      </c>
      <c r="P479" s="124">
        <f t="shared" si="29"/>
        <v>0</v>
      </c>
      <c r="Q479" s="50"/>
      <c r="R479" s="53" t="str">
        <f t="shared" si="30"/>
        <v/>
      </c>
      <c r="S479" s="53" t="str">
        <f t="shared" si="31"/>
        <v/>
      </c>
      <c r="T479" s="50"/>
    </row>
    <row r="480" spans="1:20" ht="15" customHeight="1" x14ac:dyDescent="0.2">
      <c r="A480" s="51" t="s">
        <v>2038</v>
      </c>
      <c r="B480" s="51" t="s">
        <v>1537</v>
      </c>
      <c r="C480" s="35">
        <v>524352</v>
      </c>
      <c r="D480" s="50"/>
      <c r="E480" s="52">
        <v>0</v>
      </c>
      <c r="F480" s="52">
        <v>0</v>
      </c>
      <c r="G480" s="52">
        <v>0</v>
      </c>
      <c r="H480" s="52">
        <v>0</v>
      </c>
      <c r="I480" s="52">
        <v>0</v>
      </c>
      <c r="J480" s="52">
        <v>0</v>
      </c>
      <c r="K480" s="52">
        <v>893424.66</v>
      </c>
      <c r="L480" s="52">
        <v>0</v>
      </c>
      <c r="M480" s="52">
        <v>0</v>
      </c>
      <c r="N480" s="50"/>
      <c r="O480" s="124">
        <f t="shared" si="28"/>
        <v>0</v>
      </c>
      <c r="P480" s="124">
        <f t="shared" si="29"/>
        <v>0</v>
      </c>
      <c r="Q480" s="50"/>
      <c r="R480" s="53" t="str">
        <f t="shared" si="30"/>
        <v/>
      </c>
      <c r="S480" s="53" t="str">
        <f t="shared" si="31"/>
        <v/>
      </c>
      <c r="T480" s="50"/>
    </row>
    <row r="481" spans="1:20" ht="15" customHeight="1" x14ac:dyDescent="0.2">
      <c r="A481" s="51" t="s">
        <v>1786</v>
      </c>
      <c r="B481" s="51" t="s">
        <v>1500</v>
      </c>
      <c r="C481" s="35">
        <v>521337</v>
      </c>
      <c r="D481" s="50"/>
      <c r="E481" s="52">
        <v>0</v>
      </c>
      <c r="F481" s="52">
        <v>0</v>
      </c>
      <c r="G481" s="52">
        <v>0</v>
      </c>
      <c r="H481" s="52">
        <v>142360.26999999999</v>
      </c>
      <c r="I481" s="52">
        <v>0</v>
      </c>
      <c r="J481" s="52">
        <v>142360.26999999999</v>
      </c>
      <c r="K481" s="52">
        <v>1005353.18</v>
      </c>
      <c r="L481" s="52">
        <v>10983</v>
      </c>
      <c r="M481" s="52">
        <v>20103.560000000001</v>
      </c>
      <c r="N481" s="50"/>
      <c r="O481" s="124">
        <f t="shared" si="28"/>
        <v>14.1602</v>
      </c>
      <c r="P481" s="124">
        <f t="shared" si="29"/>
        <v>3.0921034138470622</v>
      </c>
      <c r="Q481" s="50"/>
      <c r="R481" s="53" t="str">
        <f t="shared" si="30"/>
        <v/>
      </c>
      <c r="S481" s="53" t="str">
        <f t="shared" si="31"/>
        <v/>
      </c>
      <c r="T481" s="50"/>
    </row>
    <row r="482" spans="1:20" ht="15" customHeight="1" x14ac:dyDescent="0.2">
      <c r="A482" s="51" t="s">
        <v>1522</v>
      </c>
      <c r="B482" s="51" t="s">
        <v>1509</v>
      </c>
      <c r="C482" s="35">
        <v>518352</v>
      </c>
      <c r="D482" s="50"/>
      <c r="E482" s="52">
        <v>0</v>
      </c>
      <c r="F482" s="52">
        <v>0</v>
      </c>
      <c r="G482" s="52">
        <v>0</v>
      </c>
      <c r="H482" s="52">
        <v>0</v>
      </c>
      <c r="I482" s="52">
        <v>0</v>
      </c>
      <c r="J482" s="52">
        <v>0</v>
      </c>
      <c r="K482" s="52">
        <v>37796.769999999997</v>
      </c>
      <c r="L482" s="52">
        <v>0</v>
      </c>
      <c r="M482" s="52">
        <v>0</v>
      </c>
      <c r="N482" s="50"/>
      <c r="O482" s="124">
        <f t="shared" si="28"/>
        <v>0</v>
      </c>
      <c r="P482" s="124">
        <f t="shared" si="29"/>
        <v>0</v>
      </c>
      <c r="Q482" s="50"/>
      <c r="R482" s="53" t="str">
        <f t="shared" si="30"/>
        <v/>
      </c>
      <c r="S482" s="53" t="str">
        <f t="shared" si="31"/>
        <v/>
      </c>
      <c r="T482" s="50"/>
    </row>
    <row r="483" spans="1:20" ht="15" customHeight="1" x14ac:dyDescent="0.2">
      <c r="A483" s="51" t="s">
        <v>2039</v>
      </c>
      <c r="B483" s="51" t="s">
        <v>1537</v>
      </c>
      <c r="C483" s="35">
        <v>524361</v>
      </c>
      <c r="D483" s="50"/>
      <c r="E483" s="52">
        <v>0</v>
      </c>
      <c r="F483" s="52">
        <v>0</v>
      </c>
      <c r="G483" s="52">
        <v>0</v>
      </c>
      <c r="H483" s="52">
        <v>5000</v>
      </c>
      <c r="I483" s="52">
        <v>0</v>
      </c>
      <c r="J483" s="52">
        <v>5000</v>
      </c>
      <c r="K483" s="52">
        <v>275502.87</v>
      </c>
      <c r="L483" s="52">
        <v>0</v>
      </c>
      <c r="M483" s="52">
        <v>0</v>
      </c>
      <c r="N483" s="50"/>
      <c r="O483" s="124">
        <f t="shared" si="28"/>
        <v>1.8149</v>
      </c>
      <c r="P483" s="124">
        <f t="shared" si="29"/>
        <v>0</v>
      </c>
      <c r="Q483" s="50"/>
      <c r="R483" s="53" t="str">
        <f t="shared" si="30"/>
        <v/>
      </c>
      <c r="S483" s="53" t="str">
        <f t="shared" si="31"/>
        <v/>
      </c>
      <c r="T483" s="50"/>
    </row>
    <row r="484" spans="1:20" ht="15" customHeight="1" x14ac:dyDescent="0.2">
      <c r="A484" s="51" t="s">
        <v>582</v>
      </c>
      <c r="B484" s="51" t="s">
        <v>569</v>
      </c>
      <c r="C484" s="35">
        <v>505960</v>
      </c>
      <c r="D484" s="50"/>
      <c r="E484" s="52">
        <v>0</v>
      </c>
      <c r="F484" s="52">
        <v>0</v>
      </c>
      <c r="G484" s="52">
        <v>0</v>
      </c>
      <c r="H484" s="52">
        <v>6076.49</v>
      </c>
      <c r="I484" s="52">
        <v>0</v>
      </c>
      <c r="J484" s="52">
        <v>6076.49</v>
      </c>
      <c r="K484" s="52">
        <v>1011938.79</v>
      </c>
      <c r="L484" s="52">
        <v>3205.25</v>
      </c>
      <c r="M484" s="52">
        <v>23523.24</v>
      </c>
      <c r="N484" s="50"/>
      <c r="O484" s="124">
        <f t="shared" si="28"/>
        <v>0.60050000000000003</v>
      </c>
      <c r="P484" s="124">
        <f t="shared" si="29"/>
        <v>2.6413148961312176</v>
      </c>
      <c r="Q484" s="50"/>
      <c r="R484" s="53" t="str">
        <f t="shared" si="30"/>
        <v/>
      </c>
      <c r="S484" s="53" t="str">
        <f t="shared" si="31"/>
        <v/>
      </c>
      <c r="T484" s="50"/>
    </row>
    <row r="485" spans="1:20" ht="15" customHeight="1" x14ac:dyDescent="0.2">
      <c r="A485" s="51" t="s">
        <v>1231</v>
      </c>
      <c r="B485" s="51" t="s">
        <v>1214</v>
      </c>
      <c r="C485" s="35">
        <v>514667</v>
      </c>
      <c r="D485" s="50"/>
      <c r="E485" s="52">
        <v>0</v>
      </c>
      <c r="F485" s="52">
        <v>0</v>
      </c>
      <c r="G485" s="52">
        <v>0</v>
      </c>
      <c r="H485" s="52">
        <v>5385.39</v>
      </c>
      <c r="I485" s="52">
        <v>0</v>
      </c>
      <c r="J485" s="52">
        <v>5385.39</v>
      </c>
      <c r="K485" s="52">
        <v>37567.86</v>
      </c>
      <c r="L485" s="52">
        <v>155.56</v>
      </c>
      <c r="M485" s="52">
        <v>911.8</v>
      </c>
      <c r="N485" s="50"/>
      <c r="O485" s="124">
        <f t="shared" si="28"/>
        <v>14.335100000000001</v>
      </c>
      <c r="P485" s="124">
        <f t="shared" si="29"/>
        <v>2.8411519847018165</v>
      </c>
      <c r="Q485" s="50"/>
      <c r="R485" s="53" t="str">
        <f t="shared" si="30"/>
        <v/>
      </c>
      <c r="S485" s="53" t="str">
        <f t="shared" si="31"/>
        <v/>
      </c>
      <c r="T485" s="50"/>
    </row>
    <row r="486" spans="1:20" ht="15" customHeight="1" x14ac:dyDescent="0.2">
      <c r="A486" s="51" t="s">
        <v>2150</v>
      </c>
      <c r="B486" s="51" t="s">
        <v>1221</v>
      </c>
      <c r="C486" s="35">
        <v>525642</v>
      </c>
      <c r="D486" s="50"/>
      <c r="E486" s="52">
        <v>0</v>
      </c>
      <c r="F486" s="52">
        <v>0</v>
      </c>
      <c r="G486" s="52">
        <v>0</v>
      </c>
      <c r="H486" s="52">
        <v>0</v>
      </c>
      <c r="I486" s="52">
        <v>0</v>
      </c>
      <c r="J486" s="52">
        <v>0</v>
      </c>
      <c r="K486" s="52">
        <v>719495.04999999993</v>
      </c>
      <c r="L486" s="52">
        <v>589.02</v>
      </c>
      <c r="M486" s="52">
        <v>56987.65</v>
      </c>
      <c r="N486" s="50"/>
      <c r="O486" s="124">
        <f t="shared" si="28"/>
        <v>0</v>
      </c>
      <c r="P486" s="124">
        <f t="shared" si="29"/>
        <v>8.0023719412663095</v>
      </c>
      <c r="Q486" s="50"/>
      <c r="R486" s="53" t="str">
        <f t="shared" si="30"/>
        <v/>
      </c>
      <c r="S486" s="53" t="str">
        <f t="shared" si="31"/>
        <v/>
      </c>
      <c r="T486" s="50"/>
    </row>
    <row r="487" spans="1:20" ht="15" customHeight="1" x14ac:dyDescent="0.2">
      <c r="A487" s="51" t="s">
        <v>1787</v>
      </c>
      <c r="B487" s="51" t="s">
        <v>1500</v>
      </c>
      <c r="C487" s="35">
        <v>521345</v>
      </c>
      <c r="D487" s="50"/>
      <c r="E487" s="52">
        <v>0</v>
      </c>
      <c r="F487" s="52">
        <v>0</v>
      </c>
      <c r="G487" s="52">
        <v>0</v>
      </c>
      <c r="H487" s="52">
        <v>288123.24</v>
      </c>
      <c r="I487" s="52">
        <v>156893.13</v>
      </c>
      <c r="J487" s="52">
        <v>131230.10999999999</v>
      </c>
      <c r="K487" s="52">
        <v>1260584.98</v>
      </c>
      <c r="L487" s="52">
        <v>37104.550000000003</v>
      </c>
      <c r="M487" s="52">
        <v>131840.03</v>
      </c>
      <c r="N487" s="50"/>
      <c r="O487" s="124">
        <f t="shared" si="28"/>
        <v>10.410299999999999</v>
      </c>
      <c r="P487" s="124">
        <f t="shared" si="29"/>
        <v>13.402077819458075</v>
      </c>
      <c r="Q487" s="50"/>
      <c r="R487" s="53" t="str">
        <f t="shared" si="30"/>
        <v/>
      </c>
      <c r="S487" s="53" t="str">
        <f t="shared" si="31"/>
        <v/>
      </c>
      <c r="T487" s="50"/>
    </row>
    <row r="488" spans="1:20" ht="15" customHeight="1" x14ac:dyDescent="0.2">
      <c r="A488" s="51" t="s">
        <v>267</v>
      </c>
      <c r="B488" s="51" t="s">
        <v>252</v>
      </c>
      <c r="C488" s="35">
        <v>502219</v>
      </c>
      <c r="D488" s="50"/>
      <c r="E488" s="52">
        <v>0</v>
      </c>
      <c r="F488" s="52">
        <v>0</v>
      </c>
      <c r="G488" s="52">
        <v>0</v>
      </c>
      <c r="H488" s="52">
        <v>0</v>
      </c>
      <c r="I488" s="52">
        <v>0</v>
      </c>
      <c r="J488" s="52">
        <v>0</v>
      </c>
      <c r="K488" s="52">
        <v>83601.5</v>
      </c>
      <c r="L488" s="52">
        <v>0</v>
      </c>
      <c r="M488" s="52">
        <v>0</v>
      </c>
      <c r="N488" s="50"/>
      <c r="O488" s="124">
        <f t="shared" si="28"/>
        <v>0</v>
      </c>
      <c r="P488" s="124">
        <f t="shared" si="29"/>
        <v>0</v>
      </c>
      <c r="Q488" s="50"/>
      <c r="R488" s="53" t="str">
        <f t="shared" si="30"/>
        <v/>
      </c>
      <c r="S488" s="53" t="str">
        <f t="shared" si="31"/>
        <v/>
      </c>
      <c r="T488" s="50"/>
    </row>
    <row r="489" spans="1:20" ht="15" customHeight="1" x14ac:dyDescent="0.2">
      <c r="A489" s="51" t="s">
        <v>1233</v>
      </c>
      <c r="B489" s="51" t="s">
        <v>1232</v>
      </c>
      <c r="C489" s="35">
        <v>514675</v>
      </c>
      <c r="D489" s="50"/>
      <c r="E489" s="52">
        <v>0</v>
      </c>
      <c r="F489" s="52">
        <v>0</v>
      </c>
      <c r="G489" s="52">
        <v>0</v>
      </c>
      <c r="H489" s="52">
        <v>0</v>
      </c>
      <c r="I489" s="52">
        <v>0</v>
      </c>
      <c r="J489" s="52">
        <v>0</v>
      </c>
      <c r="K489" s="52">
        <v>247129.77</v>
      </c>
      <c r="L489" s="52">
        <v>0</v>
      </c>
      <c r="M489" s="52">
        <v>0</v>
      </c>
      <c r="N489" s="50"/>
      <c r="O489" s="124">
        <f t="shared" si="28"/>
        <v>0</v>
      </c>
      <c r="P489" s="124">
        <f t="shared" si="29"/>
        <v>0</v>
      </c>
      <c r="Q489" s="50"/>
      <c r="R489" s="53" t="str">
        <f t="shared" si="30"/>
        <v/>
      </c>
      <c r="S489" s="53" t="str">
        <f t="shared" si="31"/>
        <v/>
      </c>
      <c r="T489" s="50"/>
    </row>
    <row r="490" spans="1:20" ht="15" customHeight="1" x14ac:dyDescent="0.2">
      <c r="A490" s="51" t="s">
        <v>2731</v>
      </c>
      <c r="B490" s="51" t="s">
        <v>991</v>
      </c>
      <c r="C490" s="35">
        <v>557323</v>
      </c>
      <c r="D490" s="50"/>
      <c r="E490" s="52">
        <v>0</v>
      </c>
      <c r="F490" s="52">
        <v>0</v>
      </c>
      <c r="G490" s="52">
        <v>0</v>
      </c>
      <c r="H490" s="52">
        <v>0</v>
      </c>
      <c r="I490" s="52">
        <v>0</v>
      </c>
      <c r="J490" s="52">
        <v>0</v>
      </c>
      <c r="K490" s="52">
        <v>28519.94</v>
      </c>
      <c r="L490" s="52">
        <v>0</v>
      </c>
      <c r="M490" s="52">
        <v>0</v>
      </c>
      <c r="N490" s="50"/>
      <c r="O490" s="124">
        <f t="shared" si="28"/>
        <v>0</v>
      </c>
      <c r="P490" s="124">
        <f t="shared" si="29"/>
        <v>0</v>
      </c>
      <c r="Q490" s="50"/>
      <c r="R490" s="53" t="str">
        <f t="shared" si="30"/>
        <v/>
      </c>
      <c r="S490" s="53" t="str">
        <f t="shared" si="31"/>
        <v/>
      </c>
      <c r="T490" s="50"/>
    </row>
    <row r="491" spans="1:20" ht="15" customHeight="1" x14ac:dyDescent="0.2">
      <c r="A491" s="51" t="s">
        <v>1590</v>
      </c>
      <c r="B491" s="51" t="s">
        <v>1575</v>
      </c>
      <c r="C491" s="35">
        <v>519138</v>
      </c>
      <c r="D491" s="50"/>
      <c r="E491" s="52">
        <v>0</v>
      </c>
      <c r="F491" s="52">
        <v>0</v>
      </c>
      <c r="G491" s="52">
        <v>0</v>
      </c>
      <c r="H491" s="52">
        <v>48225</v>
      </c>
      <c r="I491" s="52">
        <v>0</v>
      </c>
      <c r="J491" s="52">
        <v>48225</v>
      </c>
      <c r="K491" s="52">
        <v>89151.27</v>
      </c>
      <c r="L491" s="52">
        <v>2123.98</v>
      </c>
      <c r="M491" s="52">
        <v>8360.42</v>
      </c>
      <c r="N491" s="50"/>
      <c r="O491" s="124">
        <f t="shared" si="28"/>
        <v>54.093499999999999</v>
      </c>
      <c r="P491" s="124">
        <f t="shared" si="29"/>
        <v>11.760236281547082</v>
      </c>
      <c r="Q491" s="50"/>
      <c r="R491" s="53" t="str">
        <f t="shared" si="30"/>
        <v/>
      </c>
      <c r="S491" s="53" t="str">
        <f t="shared" si="31"/>
        <v/>
      </c>
      <c r="T491" s="50"/>
    </row>
    <row r="492" spans="1:20" ht="15" customHeight="1" x14ac:dyDescent="0.2">
      <c r="A492" s="51" t="s">
        <v>1130</v>
      </c>
      <c r="B492" s="51" t="s">
        <v>18</v>
      </c>
      <c r="C492" s="35">
        <v>513016</v>
      </c>
      <c r="D492" s="50"/>
      <c r="E492" s="52">
        <v>0</v>
      </c>
      <c r="F492" s="52">
        <v>0</v>
      </c>
      <c r="G492" s="52">
        <v>0</v>
      </c>
      <c r="H492" s="52">
        <v>1858414.13</v>
      </c>
      <c r="I492" s="52">
        <v>1858414.13</v>
      </c>
      <c r="J492" s="52">
        <v>0</v>
      </c>
      <c r="K492" s="52">
        <v>12633537.07</v>
      </c>
      <c r="L492" s="52">
        <v>42053.82</v>
      </c>
      <c r="M492" s="52">
        <v>435015.56</v>
      </c>
      <c r="N492" s="50"/>
      <c r="O492" s="124">
        <f t="shared" si="28"/>
        <v>0</v>
      </c>
      <c r="P492" s="124">
        <f t="shared" si="29"/>
        <v>3.7762138770531979</v>
      </c>
      <c r="Q492" s="50"/>
      <c r="R492" s="53" t="str">
        <f t="shared" si="30"/>
        <v/>
      </c>
      <c r="S492" s="53" t="str">
        <f t="shared" si="31"/>
        <v/>
      </c>
      <c r="T492" s="50"/>
    </row>
    <row r="493" spans="1:20" ht="15" customHeight="1" x14ac:dyDescent="0.2">
      <c r="A493" s="51" t="s">
        <v>2513</v>
      </c>
      <c r="B493" s="51" t="s">
        <v>511</v>
      </c>
      <c r="C493" s="35">
        <v>542857</v>
      </c>
      <c r="D493" s="50"/>
      <c r="E493" s="52">
        <v>0</v>
      </c>
      <c r="F493" s="52">
        <v>0</v>
      </c>
      <c r="G493" s="52">
        <v>0</v>
      </c>
      <c r="H493" s="52">
        <v>0</v>
      </c>
      <c r="I493" s="52">
        <v>0</v>
      </c>
      <c r="J493" s="52">
        <v>0</v>
      </c>
      <c r="K493" s="52">
        <v>24135.26</v>
      </c>
      <c r="L493" s="52">
        <v>0</v>
      </c>
      <c r="M493" s="52">
        <v>0</v>
      </c>
      <c r="N493" s="50"/>
      <c r="O493" s="124">
        <f t="shared" si="28"/>
        <v>0</v>
      </c>
      <c r="P493" s="124">
        <f t="shared" si="29"/>
        <v>0</v>
      </c>
      <c r="Q493" s="50"/>
      <c r="R493" s="53" t="str">
        <f t="shared" si="30"/>
        <v/>
      </c>
      <c r="S493" s="53" t="str">
        <f t="shared" si="31"/>
        <v/>
      </c>
      <c r="T493" s="50"/>
    </row>
    <row r="494" spans="1:20" ht="15" customHeight="1" x14ac:dyDescent="0.2">
      <c r="A494" s="51" t="s">
        <v>348</v>
      </c>
      <c r="B494" s="51" t="s">
        <v>334</v>
      </c>
      <c r="C494" s="35">
        <v>503169</v>
      </c>
      <c r="D494" s="50"/>
      <c r="E494" s="52">
        <v>0</v>
      </c>
      <c r="F494" s="52">
        <v>0</v>
      </c>
      <c r="G494" s="52">
        <v>0</v>
      </c>
      <c r="H494" s="52">
        <v>145309.49</v>
      </c>
      <c r="I494" s="52">
        <v>0</v>
      </c>
      <c r="J494" s="52">
        <v>145309.49</v>
      </c>
      <c r="K494" s="52">
        <v>790259.67999999993</v>
      </c>
      <c r="L494" s="52">
        <v>7407.95</v>
      </c>
      <c r="M494" s="52">
        <v>32129.96</v>
      </c>
      <c r="N494" s="50"/>
      <c r="O494" s="124">
        <f t="shared" si="28"/>
        <v>18.387599999999999</v>
      </c>
      <c r="P494" s="124">
        <f t="shared" si="29"/>
        <v>5.0031541530753536</v>
      </c>
      <c r="Q494" s="50"/>
      <c r="R494" s="53" t="str">
        <f t="shared" si="30"/>
        <v/>
      </c>
      <c r="S494" s="53" t="str">
        <f t="shared" si="31"/>
        <v/>
      </c>
      <c r="T494" s="50"/>
    </row>
    <row r="495" spans="1:20" ht="15" customHeight="1" x14ac:dyDescent="0.2">
      <c r="A495" s="51" t="s">
        <v>1234</v>
      </c>
      <c r="B495" s="51" t="s">
        <v>1214</v>
      </c>
      <c r="C495" s="35">
        <v>514683</v>
      </c>
      <c r="D495" s="50"/>
      <c r="E495" s="52">
        <v>0</v>
      </c>
      <c r="F495" s="52">
        <v>0</v>
      </c>
      <c r="G495" s="52">
        <v>0</v>
      </c>
      <c r="H495" s="52">
        <v>0</v>
      </c>
      <c r="I495" s="52">
        <v>0</v>
      </c>
      <c r="J495" s="52">
        <v>0</v>
      </c>
      <c r="K495" s="52">
        <v>55913.67</v>
      </c>
      <c r="L495" s="52">
        <v>0</v>
      </c>
      <c r="M495" s="52">
        <v>0</v>
      </c>
      <c r="N495" s="50"/>
      <c r="O495" s="124">
        <f t="shared" si="28"/>
        <v>0</v>
      </c>
      <c r="P495" s="124">
        <f t="shared" si="29"/>
        <v>0</v>
      </c>
      <c r="Q495" s="50"/>
      <c r="R495" s="53" t="str">
        <f t="shared" si="30"/>
        <v/>
      </c>
      <c r="S495" s="53" t="str">
        <f t="shared" si="31"/>
        <v/>
      </c>
      <c r="T495" s="50"/>
    </row>
    <row r="496" spans="1:20" ht="15" customHeight="1" x14ac:dyDescent="0.2">
      <c r="A496" s="51" t="s">
        <v>583</v>
      </c>
      <c r="B496" s="51" t="s">
        <v>569</v>
      </c>
      <c r="C496" s="35">
        <v>505978</v>
      </c>
      <c r="D496" s="50"/>
      <c r="E496" s="52">
        <v>0</v>
      </c>
      <c r="F496" s="52">
        <v>0</v>
      </c>
      <c r="G496" s="52">
        <v>0</v>
      </c>
      <c r="H496" s="52">
        <v>133481.97</v>
      </c>
      <c r="I496" s="52">
        <v>0</v>
      </c>
      <c r="J496" s="52">
        <v>133481.97</v>
      </c>
      <c r="K496" s="52">
        <v>318027.61</v>
      </c>
      <c r="L496" s="52">
        <v>8107.48</v>
      </c>
      <c r="M496" s="52">
        <v>27975.48</v>
      </c>
      <c r="N496" s="50"/>
      <c r="O496" s="124">
        <f t="shared" si="28"/>
        <v>41.971800000000002</v>
      </c>
      <c r="P496" s="124">
        <f t="shared" si="29"/>
        <v>11.345857675690485</v>
      </c>
      <c r="Q496" s="50"/>
      <c r="R496" s="53" t="str">
        <f t="shared" si="30"/>
        <v/>
      </c>
      <c r="S496" s="53" t="str">
        <f t="shared" si="31"/>
        <v/>
      </c>
      <c r="T496" s="50"/>
    </row>
    <row r="497" spans="1:20" ht="15" customHeight="1" x14ac:dyDescent="0.2">
      <c r="A497" s="51" t="s">
        <v>719</v>
      </c>
      <c r="B497" s="51" t="s">
        <v>710</v>
      </c>
      <c r="C497" s="35">
        <v>507881</v>
      </c>
      <c r="D497" s="50"/>
      <c r="E497" s="52">
        <v>0</v>
      </c>
      <c r="F497" s="52">
        <v>0</v>
      </c>
      <c r="G497" s="52">
        <v>0</v>
      </c>
      <c r="H497" s="52">
        <v>61574.68</v>
      </c>
      <c r="I497" s="52">
        <v>0</v>
      </c>
      <c r="J497" s="52">
        <v>61574.68</v>
      </c>
      <c r="K497" s="52">
        <v>467621.92000000004</v>
      </c>
      <c r="L497" s="52">
        <v>1222.5999999999999</v>
      </c>
      <c r="M497" s="52">
        <v>13144.8</v>
      </c>
      <c r="N497" s="50"/>
      <c r="O497" s="124">
        <f t="shared" si="28"/>
        <v>13.1676</v>
      </c>
      <c r="P497" s="124">
        <f t="shared" si="29"/>
        <v>3.0724393758102697</v>
      </c>
      <c r="Q497" s="50"/>
      <c r="R497" s="53" t="str">
        <f t="shared" si="30"/>
        <v/>
      </c>
      <c r="S497" s="53" t="str">
        <f t="shared" si="31"/>
        <v/>
      </c>
      <c r="T497" s="50"/>
    </row>
    <row r="498" spans="1:20" ht="15" customHeight="1" x14ac:dyDescent="0.2">
      <c r="A498" s="51" t="s">
        <v>719</v>
      </c>
      <c r="B498" s="51" t="s">
        <v>1595</v>
      </c>
      <c r="C498" s="35">
        <v>527254</v>
      </c>
      <c r="D498" s="50"/>
      <c r="E498" s="52">
        <v>0</v>
      </c>
      <c r="F498" s="52">
        <v>0</v>
      </c>
      <c r="G498" s="52">
        <v>0</v>
      </c>
      <c r="H498" s="52">
        <v>3978.03</v>
      </c>
      <c r="I498" s="52">
        <v>0</v>
      </c>
      <c r="J498" s="52">
        <v>3978.03</v>
      </c>
      <c r="K498" s="52">
        <v>38410.22</v>
      </c>
      <c r="L498" s="52">
        <v>397.26</v>
      </c>
      <c r="M498" s="52">
        <v>2562.6</v>
      </c>
      <c r="N498" s="50"/>
      <c r="O498" s="124">
        <f t="shared" si="28"/>
        <v>10.3567</v>
      </c>
      <c r="P498" s="124">
        <f t="shared" si="29"/>
        <v>7.7059178520716616</v>
      </c>
      <c r="Q498" s="50"/>
      <c r="R498" s="53" t="str">
        <f t="shared" si="30"/>
        <v/>
      </c>
      <c r="S498" s="53" t="str">
        <f t="shared" si="31"/>
        <v/>
      </c>
      <c r="T498" s="50"/>
    </row>
    <row r="499" spans="1:20" ht="15" customHeight="1" x14ac:dyDescent="0.2">
      <c r="A499" s="51" t="s">
        <v>659</v>
      </c>
      <c r="B499" s="51" t="s">
        <v>643</v>
      </c>
      <c r="C499" s="35">
        <v>507008</v>
      </c>
      <c r="D499" s="50"/>
      <c r="E499" s="52">
        <v>0</v>
      </c>
      <c r="F499" s="52">
        <v>0</v>
      </c>
      <c r="G499" s="52">
        <v>0</v>
      </c>
      <c r="H499" s="52">
        <v>81959.5</v>
      </c>
      <c r="I499" s="52">
        <v>0</v>
      </c>
      <c r="J499" s="52">
        <v>81959.5</v>
      </c>
      <c r="K499" s="52">
        <v>363739.75</v>
      </c>
      <c r="L499" s="52">
        <v>12288.28</v>
      </c>
      <c r="M499" s="52">
        <v>43669.38</v>
      </c>
      <c r="N499" s="50"/>
      <c r="O499" s="124">
        <f t="shared" si="28"/>
        <v>22.532499999999999</v>
      </c>
      <c r="P499" s="124">
        <f t="shared" si="29"/>
        <v>15.383982641435257</v>
      </c>
      <c r="Q499" s="50"/>
      <c r="R499" s="53" t="str">
        <f t="shared" si="30"/>
        <v/>
      </c>
      <c r="S499" s="53" t="str">
        <f t="shared" si="31"/>
        <v/>
      </c>
      <c r="T499" s="50"/>
    </row>
    <row r="500" spans="1:20" ht="15" customHeight="1" x14ac:dyDescent="0.2">
      <c r="A500" s="51" t="s">
        <v>452</v>
      </c>
      <c r="B500" s="51" t="s">
        <v>445</v>
      </c>
      <c r="C500" s="35">
        <v>504343</v>
      </c>
      <c r="D500" s="50"/>
      <c r="E500" s="52">
        <v>0</v>
      </c>
      <c r="F500" s="52">
        <v>0</v>
      </c>
      <c r="G500" s="52">
        <v>0</v>
      </c>
      <c r="H500" s="52">
        <v>0</v>
      </c>
      <c r="I500" s="52">
        <v>0</v>
      </c>
      <c r="J500" s="52">
        <v>0</v>
      </c>
      <c r="K500" s="52">
        <v>216344.58</v>
      </c>
      <c r="L500" s="52">
        <v>0</v>
      </c>
      <c r="M500" s="52">
        <v>0</v>
      </c>
      <c r="N500" s="50"/>
      <c r="O500" s="124">
        <f t="shared" si="28"/>
        <v>0</v>
      </c>
      <c r="P500" s="124">
        <f t="shared" si="29"/>
        <v>0</v>
      </c>
      <c r="Q500" s="50"/>
      <c r="R500" s="53" t="str">
        <f t="shared" si="30"/>
        <v/>
      </c>
      <c r="S500" s="53" t="str">
        <f t="shared" si="31"/>
        <v/>
      </c>
      <c r="T500" s="50"/>
    </row>
    <row r="501" spans="1:20" ht="15" customHeight="1" x14ac:dyDescent="0.2">
      <c r="A501" s="51" t="s">
        <v>1072</v>
      </c>
      <c r="B501" s="51" t="s">
        <v>1056</v>
      </c>
      <c r="C501" s="35">
        <v>512222</v>
      </c>
      <c r="D501" s="50"/>
      <c r="E501" s="52">
        <v>0</v>
      </c>
      <c r="F501" s="52">
        <v>0</v>
      </c>
      <c r="G501" s="52">
        <v>0</v>
      </c>
      <c r="H501" s="52">
        <v>0</v>
      </c>
      <c r="I501" s="52">
        <v>0</v>
      </c>
      <c r="J501" s="52">
        <v>0</v>
      </c>
      <c r="K501" s="52">
        <v>310287.46000000002</v>
      </c>
      <c r="L501" s="52">
        <v>0</v>
      </c>
      <c r="M501" s="52">
        <v>0</v>
      </c>
      <c r="N501" s="50"/>
      <c r="O501" s="124">
        <f t="shared" si="28"/>
        <v>0</v>
      </c>
      <c r="P501" s="124">
        <f t="shared" si="29"/>
        <v>0</v>
      </c>
      <c r="Q501" s="50"/>
      <c r="R501" s="53" t="str">
        <f t="shared" si="30"/>
        <v/>
      </c>
      <c r="S501" s="53" t="str">
        <f t="shared" si="31"/>
        <v/>
      </c>
      <c r="T501" s="50"/>
    </row>
    <row r="502" spans="1:20" ht="15" customHeight="1" x14ac:dyDescent="0.2">
      <c r="A502" s="51" t="s">
        <v>1072</v>
      </c>
      <c r="B502" s="51" t="s">
        <v>1504</v>
      </c>
      <c r="C502" s="35">
        <v>518361</v>
      </c>
      <c r="D502" s="50"/>
      <c r="E502" s="52">
        <v>0</v>
      </c>
      <c r="F502" s="52">
        <v>0</v>
      </c>
      <c r="G502" s="52">
        <v>0</v>
      </c>
      <c r="H502" s="52">
        <v>0</v>
      </c>
      <c r="I502" s="52">
        <v>0</v>
      </c>
      <c r="J502" s="52">
        <v>0</v>
      </c>
      <c r="K502" s="52">
        <v>99083.069999999992</v>
      </c>
      <c r="L502" s="52">
        <v>0</v>
      </c>
      <c r="M502" s="52">
        <v>0</v>
      </c>
      <c r="N502" s="50"/>
      <c r="O502" s="124">
        <f t="shared" si="28"/>
        <v>0</v>
      </c>
      <c r="P502" s="124">
        <f t="shared" si="29"/>
        <v>0</v>
      </c>
      <c r="Q502" s="50"/>
      <c r="R502" s="53" t="str">
        <f t="shared" si="30"/>
        <v/>
      </c>
      <c r="S502" s="53" t="str">
        <f t="shared" si="31"/>
        <v/>
      </c>
      <c r="T502" s="50"/>
    </row>
    <row r="503" spans="1:20" ht="15" customHeight="1" x14ac:dyDescent="0.2">
      <c r="A503" s="51" t="s">
        <v>1235</v>
      </c>
      <c r="B503" s="51" t="s">
        <v>1214</v>
      </c>
      <c r="C503" s="35">
        <v>514691</v>
      </c>
      <c r="D503" s="50"/>
      <c r="E503" s="52">
        <v>0</v>
      </c>
      <c r="F503" s="52">
        <v>0</v>
      </c>
      <c r="G503" s="52">
        <v>0</v>
      </c>
      <c r="H503" s="52">
        <v>25195.67</v>
      </c>
      <c r="I503" s="52">
        <v>0</v>
      </c>
      <c r="J503" s="52">
        <v>25195.67</v>
      </c>
      <c r="K503" s="52">
        <v>380188.69</v>
      </c>
      <c r="L503" s="52">
        <v>644.77</v>
      </c>
      <c r="M503" s="52">
        <v>0</v>
      </c>
      <c r="N503" s="50"/>
      <c r="O503" s="124">
        <f t="shared" si="28"/>
        <v>6.6271000000000004</v>
      </c>
      <c r="P503" s="124">
        <f t="shared" si="29"/>
        <v>0.16959210438374692</v>
      </c>
      <c r="Q503" s="50"/>
      <c r="R503" s="53" t="str">
        <f t="shared" si="30"/>
        <v/>
      </c>
      <c r="S503" s="53" t="str">
        <f t="shared" si="31"/>
        <v/>
      </c>
      <c r="T503" s="50"/>
    </row>
    <row r="504" spans="1:20" ht="15" customHeight="1" x14ac:dyDescent="0.2">
      <c r="A504" s="51" t="s">
        <v>2040</v>
      </c>
      <c r="B504" s="51" t="s">
        <v>2023</v>
      </c>
      <c r="C504" s="35">
        <v>524379</v>
      </c>
      <c r="D504" s="50"/>
      <c r="E504" s="52">
        <v>0</v>
      </c>
      <c r="F504" s="52">
        <v>0</v>
      </c>
      <c r="G504" s="52">
        <v>0</v>
      </c>
      <c r="H504" s="52">
        <v>0</v>
      </c>
      <c r="I504" s="52">
        <v>0</v>
      </c>
      <c r="J504" s="52">
        <v>0</v>
      </c>
      <c r="K504" s="52">
        <v>481950.63999999996</v>
      </c>
      <c r="L504" s="52">
        <v>0</v>
      </c>
      <c r="M504" s="52">
        <v>0</v>
      </c>
      <c r="N504" s="50"/>
      <c r="O504" s="124">
        <f t="shared" si="28"/>
        <v>0</v>
      </c>
      <c r="P504" s="124">
        <f t="shared" si="29"/>
        <v>0</v>
      </c>
      <c r="Q504" s="50"/>
      <c r="R504" s="53" t="str">
        <f t="shared" si="30"/>
        <v/>
      </c>
      <c r="S504" s="53" t="str">
        <f t="shared" si="31"/>
        <v/>
      </c>
      <c r="T504" s="50"/>
    </row>
    <row r="505" spans="1:20" ht="15" customHeight="1" x14ac:dyDescent="0.2">
      <c r="A505" s="51" t="s">
        <v>922</v>
      </c>
      <c r="B505" s="51" t="s">
        <v>13</v>
      </c>
      <c r="C505" s="35">
        <v>510408</v>
      </c>
      <c r="D505" s="50"/>
      <c r="E505" s="52">
        <v>0</v>
      </c>
      <c r="F505" s="52">
        <v>0</v>
      </c>
      <c r="G505" s="52">
        <v>0</v>
      </c>
      <c r="H505" s="52">
        <v>0</v>
      </c>
      <c r="I505" s="52">
        <v>0</v>
      </c>
      <c r="J505" s="52">
        <v>0</v>
      </c>
      <c r="K505" s="52">
        <v>470445.13</v>
      </c>
      <c r="L505" s="52">
        <v>5507.96</v>
      </c>
      <c r="M505" s="52">
        <v>4513.6000000000004</v>
      </c>
      <c r="N505" s="50"/>
      <c r="O505" s="124">
        <f t="shared" si="28"/>
        <v>0</v>
      </c>
      <c r="P505" s="124">
        <f t="shared" si="29"/>
        <v>2.1302293000673642</v>
      </c>
      <c r="Q505" s="50"/>
      <c r="R505" s="53" t="str">
        <f t="shared" si="30"/>
        <v/>
      </c>
      <c r="S505" s="53" t="str">
        <f t="shared" si="31"/>
        <v/>
      </c>
      <c r="T505" s="50"/>
    </row>
    <row r="506" spans="1:20" ht="15" customHeight="1" x14ac:dyDescent="0.2">
      <c r="A506" s="51" t="s">
        <v>922</v>
      </c>
      <c r="B506" s="51" t="s">
        <v>1676</v>
      </c>
      <c r="C506" s="35">
        <v>520179</v>
      </c>
      <c r="D506" s="50"/>
      <c r="E506" s="52">
        <v>0</v>
      </c>
      <c r="F506" s="52">
        <v>0</v>
      </c>
      <c r="G506" s="52">
        <v>0</v>
      </c>
      <c r="H506" s="52">
        <v>0</v>
      </c>
      <c r="I506" s="52">
        <v>0</v>
      </c>
      <c r="J506" s="52">
        <v>0</v>
      </c>
      <c r="K506" s="52">
        <v>39282.089999999997</v>
      </c>
      <c r="L506" s="52">
        <v>0</v>
      </c>
      <c r="M506" s="52">
        <v>0</v>
      </c>
      <c r="N506" s="50"/>
      <c r="O506" s="124">
        <f t="shared" si="28"/>
        <v>0</v>
      </c>
      <c r="P506" s="124">
        <f t="shared" si="29"/>
        <v>0</v>
      </c>
      <c r="Q506" s="50"/>
      <c r="R506" s="53" t="str">
        <f t="shared" si="30"/>
        <v/>
      </c>
      <c r="S506" s="53" t="str">
        <f t="shared" si="31"/>
        <v/>
      </c>
      <c r="T506" s="50"/>
    </row>
    <row r="507" spans="1:20" ht="15" customHeight="1" x14ac:dyDescent="0.2">
      <c r="A507" s="51" t="s">
        <v>922</v>
      </c>
      <c r="B507" s="51" t="s">
        <v>2213</v>
      </c>
      <c r="C507" s="35">
        <v>526495</v>
      </c>
      <c r="D507" s="50"/>
      <c r="E507" s="52">
        <v>0</v>
      </c>
      <c r="F507" s="52">
        <v>0</v>
      </c>
      <c r="G507" s="52">
        <v>0</v>
      </c>
      <c r="H507" s="52">
        <v>4079.78</v>
      </c>
      <c r="I507" s="52">
        <v>0</v>
      </c>
      <c r="J507" s="52">
        <v>4079.78</v>
      </c>
      <c r="K507" s="52">
        <v>264568.57</v>
      </c>
      <c r="L507" s="52">
        <v>0</v>
      </c>
      <c r="M507" s="52">
        <v>7432.69</v>
      </c>
      <c r="N507" s="50"/>
      <c r="O507" s="124">
        <f t="shared" si="28"/>
        <v>1.5421</v>
      </c>
      <c r="P507" s="124">
        <f t="shared" si="29"/>
        <v>2.8093624272905884</v>
      </c>
      <c r="Q507" s="50"/>
      <c r="R507" s="53" t="str">
        <f t="shared" si="30"/>
        <v/>
      </c>
      <c r="S507" s="53" t="str">
        <f t="shared" si="31"/>
        <v/>
      </c>
      <c r="T507" s="50"/>
    </row>
    <row r="508" spans="1:20" ht="15" customHeight="1" x14ac:dyDescent="0.2">
      <c r="A508" s="51" t="s">
        <v>773</v>
      </c>
      <c r="B508" s="51" t="s">
        <v>759</v>
      </c>
      <c r="C508" s="35">
        <v>508586</v>
      </c>
      <c r="D508" s="50"/>
      <c r="E508" s="52">
        <v>0</v>
      </c>
      <c r="F508" s="52">
        <v>0</v>
      </c>
      <c r="G508" s="52">
        <v>0</v>
      </c>
      <c r="H508" s="52">
        <v>0</v>
      </c>
      <c r="I508" s="52">
        <v>0</v>
      </c>
      <c r="J508" s="52">
        <v>0</v>
      </c>
      <c r="K508" s="52">
        <v>63741.29</v>
      </c>
      <c r="L508" s="52">
        <v>0</v>
      </c>
      <c r="M508" s="52">
        <v>0</v>
      </c>
      <c r="N508" s="50"/>
      <c r="O508" s="124">
        <f t="shared" si="28"/>
        <v>0</v>
      </c>
      <c r="P508" s="124">
        <f t="shared" si="29"/>
        <v>0</v>
      </c>
      <c r="Q508" s="50"/>
      <c r="R508" s="53" t="str">
        <f t="shared" si="30"/>
        <v/>
      </c>
      <c r="S508" s="53" t="str">
        <f t="shared" si="31"/>
        <v/>
      </c>
      <c r="T508" s="50"/>
    </row>
    <row r="509" spans="1:20" ht="15" customHeight="1" x14ac:dyDescent="0.2">
      <c r="A509" s="51" t="s">
        <v>1876</v>
      </c>
      <c r="B509" s="51" t="s">
        <v>30</v>
      </c>
      <c r="C509" s="35">
        <v>522406</v>
      </c>
      <c r="D509" s="50"/>
      <c r="E509" s="52">
        <v>0</v>
      </c>
      <c r="F509" s="52">
        <v>0</v>
      </c>
      <c r="G509" s="52">
        <v>0</v>
      </c>
      <c r="H509" s="52">
        <v>0</v>
      </c>
      <c r="I509" s="52">
        <v>0</v>
      </c>
      <c r="J509" s="52">
        <v>0</v>
      </c>
      <c r="K509" s="52">
        <v>188795.67</v>
      </c>
      <c r="L509" s="52">
        <v>0</v>
      </c>
      <c r="M509" s="52">
        <v>0</v>
      </c>
      <c r="N509" s="50"/>
      <c r="O509" s="124">
        <f t="shared" si="28"/>
        <v>0</v>
      </c>
      <c r="P509" s="124">
        <f t="shared" si="29"/>
        <v>0</v>
      </c>
      <c r="Q509" s="50"/>
      <c r="R509" s="53" t="str">
        <f t="shared" si="30"/>
        <v/>
      </c>
      <c r="S509" s="53" t="str">
        <f t="shared" si="31"/>
        <v/>
      </c>
      <c r="T509" s="50"/>
    </row>
    <row r="510" spans="1:20" ht="15" customHeight="1" x14ac:dyDescent="0.2">
      <c r="A510" s="51" t="s">
        <v>1523</v>
      </c>
      <c r="B510" s="51" t="s">
        <v>1012</v>
      </c>
      <c r="C510" s="35">
        <v>518379</v>
      </c>
      <c r="D510" s="50"/>
      <c r="E510" s="52">
        <v>0</v>
      </c>
      <c r="F510" s="52">
        <v>0</v>
      </c>
      <c r="G510" s="52">
        <v>0</v>
      </c>
      <c r="H510" s="52">
        <v>16418.2</v>
      </c>
      <c r="I510" s="52">
        <v>0</v>
      </c>
      <c r="J510" s="52">
        <v>16418.2</v>
      </c>
      <c r="K510" s="52">
        <v>284114.67</v>
      </c>
      <c r="L510" s="52">
        <v>682.83</v>
      </c>
      <c r="M510" s="52">
        <v>10548</v>
      </c>
      <c r="N510" s="50"/>
      <c r="O510" s="124">
        <f t="shared" si="28"/>
        <v>5.7786999999999997</v>
      </c>
      <c r="P510" s="124">
        <f t="shared" si="29"/>
        <v>3.9529215439667373</v>
      </c>
      <c r="Q510" s="50"/>
      <c r="R510" s="53" t="str">
        <f t="shared" si="30"/>
        <v/>
      </c>
      <c r="S510" s="53" t="str">
        <f t="shared" si="31"/>
        <v/>
      </c>
      <c r="T510" s="50"/>
    </row>
    <row r="511" spans="1:20" ht="15" customHeight="1" x14ac:dyDescent="0.2">
      <c r="A511" s="51" t="s">
        <v>2775</v>
      </c>
      <c r="B511" s="51" t="s">
        <v>643</v>
      </c>
      <c r="C511" s="35">
        <v>558338</v>
      </c>
      <c r="D511" s="50"/>
      <c r="E511" s="52">
        <v>0</v>
      </c>
      <c r="F511" s="52">
        <v>0</v>
      </c>
      <c r="G511" s="52">
        <v>0</v>
      </c>
      <c r="H511" s="52">
        <v>0</v>
      </c>
      <c r="I511" s="52">
        <v>0</v>
      </c>
      <c r="J511" s="52">
        <v>0</v>
      </c>
      <c r="K511" s="52">
        <v>156126.42000000001</v>
      </c>
      <c r="L511" s="52">
        <v>0</v>
      </c>
      <c r="M511" s="52">
        <v>0</v>
      </c>
      <c r="N511" s="50"/>
      <c r="O511" s="124">
        <f t="shared" si="28"/>
        <v>0</v>
      </c>
      <c r="P511" s="124">
        <f t="shared" si="29"/>
        <v>0</v>
      </c>
      <c r="Q511" s="50"/>
      <c r="R511" s="53" t="str">
        <f t="shared" si="30"/>
        <v/>
      </c>
      <c r="S511" s="53" t="str">
        <f t="shared" si="31"/>
        <v/>
      </c>
      <c r="T511" s="50"/>
    </row>
    <row r="512" spans="1:20" ht="15" customHeight="1" x14ac:dyDescent="0.2">
      <c r="A512" s="51" t="s">
        <v>1524</v>
      </c>
      <c r="B512" s="51" t="s">
        <v>1509</v>
      </c>
      <c r="C512" s="35">
        <v>518387</v>
      </c>
      <c r="D512" s="50"/>
      <c r="E512" s="52">
        <v>0</v>
      </c>
      <c r="F512" s="52">
        <v>0</v>
      </c>
      <c r="G512" s="52">
        <v>0</v>
      </c>
      <c r="H512" s="52">
        <v>89440</v>
      </c>
      <c r="I512" s="52">
        <v>0</v>
      </c>
      <c r="J512" s="52">
        <v>89440</v>
      </c>
      <c r="K512" s="52">
        <v>1581158.12</v>
      </c>
      <c r="L512" s="52">
        <v>2636.8</v>
      </c>
      <c r="M512" s="52">
        <v>123882.16</v>
      </c>
      <c r="N512" s="50"/>
      <c r="O512" s="124">
        <f t="shared" si="28"/>
        <v>5.6566000000000001</v>
      </c>
      <c r="P512" s="124">
        <f t="shared" si="29"/>
        <v>8.0016639955022342</v>
      </c>
      <c r="Q512" s="50"/>
      <c r="R512" s="53" t="str">
        <f t="shared" si="30"/>
        <v/>
      </c>
      <c r="S512" s="53" t="str">
        <f t="shared" si="31"/>
        <v/>
      </c>
      <c r="T512" s="50"/>
    </row>
    <row r="513" spans="1:20" ht="15" customHeight="1" x14ac:dyDescent="0.2">
      <c r="A513" s="51" t="s">
        <v>2814</v>
      </c>
      <c r="B513" s="51" t="s">
        <v>1595</v>
      </c>
      <c r="C513" s="35">
        <v>580601</v>
      </c>
      <c r="D513" s="50"/>
      <c r="E513" s="52">
        <v>0</v>
      </c>
      <c r="F513" s="52">
        <v>0</v>
      </c>
      <c r="G513" s="52">
        <v>0</v>
      </c>
      <c r="H513" s="52">
        <v>20577.46</v>
      </c>
      <c r="I513" s="52">
        <v>0</v>
      </c>
      <c r="J513" s="52">
        <v>20577.46</v>
      </c>
      <c r="K513" s="52">
        <v>85866.25</v>
      </c>
      <c r="L513" s="52">
        <v>886.26</v>
      </c>
      <c r="M513" s="52">
        <v>4224</v>
      </c>
      <c r="N513" s="50"/>
      <c r="O513" s="124">
        <f t="shared" si="28"/>
        <v>23.964500000000001</v>
      </c>
      <c r="P513" s="124">
        <f t="shared" si="29"/>
        <v>5.9514186307192869</v>
      </c>
      <c r="Q513" s="50"/>
      <c r="R513" s="53" t="str">
        <f t="shared" si="30"/>
        <v/>
      </c>
      <c r="S513" s="53" t="str">
        <f t="shared" si="31"/>
        <v/>
      </c>
      <c r="T513" s="50"/>
    </row>
    <row r="514" spans="1:20" ht="15" customHeight="1" x14ac:dyDescent="0.2">
      <c r="A514" s="51" t="s">
        <v>1131</v>
      </c>
      <c r="B514" s="51" t="s">
        <v>18</v>
      </c>
      <c r="C514" s="35">
        <v>513024</v>
      </c>
      <c r="D514" s="50"/>
      <c r="E514" s="52">
        <v>0</v>
      </c>
      <c r="F514" s="52">
        <v>0</v>
      </c>
      <c r="G514" s="52">
        <v>0</v>
      </c>
      <c r="H514" s="52">
        <v>101536.43</v>
      </c>
      <c r="I514" s="52">
        <v>0</v>
      </c>
      <c r="J514" s="52">
        <v>101536.43</v>
      </c>
      <c r="K514" s="52">
        <v>309506.18000000005</v>
      </c>
      <c r="L514" s="52">
        <v>2717.45</v>
      </c>
      <c r="M514" s="52">
        <v>57679.62</v>
      </c>
      <c r="N514" s="50"/>
      <c r="O514" s="124">
        <f t="shared" si="28"/>
        <v>32.805900000000001</v>
      </c>
      <c r="P514" s="124">
        <f t="shared" si="29"/>
        <v>19.514010996484785</v>
      </c>
      <c r="Q514" s="50"/>
      <c r="R514" s="53" t="str">
        <f t="shared" si="30"/>
        <v/>
      </c>
      <c r="S514" s="53" t="str">
        <f t="shared" si="31"/>
        <v/>
      </c>
      <c r="T514" s="50"/>
    </row>
    <row r="515" spans="1:20" ht="15" customHeight="1" x14ac:dyDescent="0.2">
      <c r="A515" s="51" t="s">
        <v>2041</v>
      </c>
      <c r="B515" s="51" t="s">
        <v>1537</v>
      </c>
      <c r="C515" s="35">
        <v>524387</v>
      </c>
      <c r="D515" s="50"/>
      <c r="E515" s="52">
        <v>0</v>
      </c>
      <c r="F515" s="52">
        <v>0</v>
      </c>
      <c r="G515" s="52">
        <v>0</v>
      </c>
      <c r="H515" s="52">
        <v>15416.19</v>
      </c>
      <c r="I515" s="52">
        <v>0</v>
      </c>
      <c r="J515" s="52">
        <v>15416.19</v>
      </c>
      <c r="K515" s="52">
        <v>151608.54999999999</v>
      </c>
      <c r="L515" s="52">
        <v>555.75</v>
      </c>
      <c r="M515" s="52">
        <v>5196</v>
      </c>
      <c r="N515" s="50"/>
      <c r="O515" s="124">
        <f t="shared" ref="O515:O578" si="32">IFERROR(ROUND(J515/K515*100,4),$U$1)</f>
        <v>10.1684</v>
      </c>
      <c r="P515" s="124">
        <f t="shared" ref="P515:P578" si="33">IFERROR((L515+M515)/K515*100,$U$1)</f>
        <v>3.7938163777702512</v>
      </c>
      <c r="Q515" s="50"/>
      <c r="R515" s="53" t="str">
        <f t="shared" ref="R515:R578" si="34">IF(AND(ISNUMBER(O515),O515&gt;60),(O515-60)*0.05,"")</f>
        <v/>
      </c>
      <c r="S515" s="53" t="str">
        <f t="shared" ref="S515:S578" si="35">IF(AND(ISNUMBER(O515),O515&gt;60),(J515-(K515*0.6))*0.05,"")</f>
        <v/>
      </c>
      <c r="T515" s="50"/>
    </row>
    <row r="516" spans="1:20" ht="15" customHeight="1" x14ac:dyDescent="0.2">
      <c r="A516" s="51" t="s">
        <v>170</v>
      </c>
      <c r="B516" s="51" t="s">
        <v>161</v>
      </c>
      <c r="C516" s="35">
        <v>501123</v>
      </c>
      <c r="D516" s="50"/>
      <c r="E516" s="52">
        <v>0</v>
      </c>
      <c r="F516" s="52">
        <v>0</v>
      </c>
      <c r="G516" s="52">
        <v>0</v>
      </c>
      <c r="H516" s="52">
        <v>4297.7</v>
      </c>
      <c r="I516" s="52">
        <v>0</v>
      </c>
      <c r="J516" s="52">
        <v>4297.7</v>
      </c>
      <c r="K516" s="52">
        <v>712020.30999999994</v>
      </c>
      <c r="L516" s="52">
        <v>4598.93</v>
      </c>
      <c r="M516" s="52">
        <v>30148.58</v>
      </c>
      <c r="N516" s="50"/>
      <c r="O516" s="124">
        <f t="shared" si="32"/>
        <v>0.60360000000000003</v>
      </c>
      <c r="P516" s="124">
        <f t="shared" si="33"/>
        <v>4.8801290513749542</v>
      </c>
      <c r="Q516" s="50"/>
      <c r="R516" s="53" t="str">
        <f t="shared" si="34"/>
        <v/>
      </c>
      <c r="S516" s="53" t="str">
        <f t="shared" si="35"/>
        <v/>
      </c>
      <c r="T516" s="50"/>
    </row>
    <row r="517" spans="1:20" ht="15" customHeight="1" x14ac:dyDescent="0.2">
      <c r="A517" s="51" t="s">
        <v>2762</v>
      </c>
      <c r="B517" s="51" t="s">
        <v>1214</v>
      </c>
      <c r="C517" s="35">
        <v>557919</v>
      </c>
      <c r="D517" s="50"/>
      <c r="E517" s="52">
        <v>0</v>
      </c>
      <c r="F517" s="52">
        <v>0</v>
      </c>
      <c r="G517" s="52">
        <v>0</v>
      </c>
      <c r="H517" s="52">
        <v>0</v>
      </c>
      <c r="I517" s="52">
        <v>0</v>
      </c>
      <c r="J517" s="52">
        <v>0</v>
      </c>
      <c r="K517" s="52">
        <v>28615.34</v>
      </c>
      <c r="L517" s="52">
        <v>0</v>
      </c>
      <c r="M517" s="52">
        <v>0</v>
      </c>
      <c r="N517" s="50"/>
      <c r="O517" s="124">
        <f t="shared" si="32"/>
        <v>0</v>
      </c>
      <c r="P517" s="124">
        <f t="shared" si="33"/>
        <v>0</v>
      </c>
      <c r="Q517" s="50"/>
      <c r="R517" s="53" t="str">
        <f t="shared" si="34"/>
        <v/>
      </c>
      <c r="S517" s="53" t="str">
        <f t="shared" si="35"/>
        <v/>
      </c>
      <c r="T517" s="50"/>
    </row>
    <row r="518" spans="1:20" ht="15" customHeight="1" x14ac:dyDescent="0.2">
      <c r="A518" s="51" t="s">
        <v>827</v>
      </c>
      <c r="B518" s="51" t="s">
        <v>10</v>
      </c>
      <c r="C518" s="35">
        <v>509183</v>
      </c>
      <c r="D518" s="50"/>
      <c r="E518" s="52">
        <v>0</v>
      </c>
      <c r="F518" s="52">
        <v>0</v>
      </c>
      <c r="G518" s="52">
        <v>0</v>
      </c>
      <c r="H518" s="52">
        <v>0</v>
      </c>
      <c r="I518" s="52">
        <v>0</v>
      </c>
      <c r="J518" s="52">
        <v>0</v>
      </c>
      <c r="K518" s="52">
        <v>652226.63</v>
      </c>
      <c r="L518" s="52">
        <v>40178.519999999997</v>
      </c>
      <c r="M518" s="52">
        <v>130972.59</v>
      </c>
      <c r="N518" s="50"/>
      <c r="O518" s="124">
        <f t="shared" si="32"/>
        <v>0</v>
      </c>
      <c r="P518" s="124">
        <f t="shared" si="33"/>
        <v>26.241049066027859</v>
      </c>
      <c r="Q518" s="50"/>
      <c r="R518" s="53" t="str">
        <f t="shared" si="34"/>
        <v/>
      </c>
      <c r="S518" s="53" t="str">
        <f t="shared" si="35"/>
        <v/>
      </c>
      <c r="T518" s="50"/>
    </row>
    <row r="519" spans="1:20" ht="15" customHeight="1" x14ac:dyDescent="0.2">
      <c r="A519" s="51" t="s">
        <v>2631</v>
      </c>
      <c r="B519" s="51" t="s">
        <v>392</v>
      </c>
      <c r="C519" s="35">
        <v>545333</v>
      </c>
      <c r="D519" s="50"/>
      <c r="E519" s="52">
        <v>0</v>
      </c>
      <c r="F519" s="52">
        <v>0</v>
      </c>
      <c r="G519" s="52">
        <v>0</v>
      </c>
      <c r="H519" s="52">
        <v>247882</v>
      </c>
      <c r="I519" s="52">
        <v>247882</v>
      </c>
      <c r="J519" s="52">
        <v>0</v>
      </c>
      <c r="K519" s="52">
        <v>2481588.0299999998</v>
      </c>
      <c r="L519" s="52">
        <v>12656.91</v>
      </c>
      <c r="M519" s="52">
        <v>17167.439999999999</v>
      </c>
      <c r="N519" s="50"/>
      <c r="O519" s="124">
        <f t="shared" si="32"/>
        <v>0</v>
      </c>
      <c r="P519" s="124">
        <f t="shared" si="33"/>
        <v>1.2018251877206227</v>
      </c>
      <c r="Q519" s="50"/>
      <c r="R519" s="53" t="str">
        <f t="shared" si="34"/>
        <v/>
      </c>
      <c r="S519" s="53" t="str">
        <f t="shared" si="35"/>
        <v/>
      </c>
      <c r="T519" s="50"/>
    </row>
    <row r="520" spans="1:20" ht="15" customHeight="1" x14ac:dyDescent="0.2">
      <c r="A520" s="51" t="s">
        <v>199</v>
      </c>
      <c r="B520" s="51" t="s">
        <v>199</v>
      </c>
      <c r="C520" s="35">
        <v>501433</v>
      </c>
      <c r="D520" s="50"/>
      <c r="E520" s="52">
        <v>0</v>
      </c>
      <c r="F520" s="52">
        <v>0</v>
      </c>
      <c r="G520" s="52">
        <v>0</v>
      </c>
      <c r="H520" s="52">
        <v>4526540.87</v>
      </c>
      <c r="I520" s="52">
        <v>0</v>
      </c>
      <c r="J520" s="52">
        <v>4526540.87</v>
      </c>
      <c r="K520" s="52">
        <v>14870473.560000001</v>
      </c>
      <c r="L520" s="52">
        <v>41637.160000000003</v>
      </c>
      <c r="M520" s="52">
        <v>410420.28</v>
      </c>
      <c r="N520" s="50"/>
      <c r="O520" s="124">
        <f t="shared" si="32"/>
        <v>30.439800000000002</v>
      </c>
      <c r="P520" s="124">
        <f t="shared" si="33"/>
        <v>3.039966670705005</v>
      </c>
      <c r="Q520" s="50"/>
      <c r="R520" s="53" t="str">
        <f t="shared" si="34"/>
        <v/>
      </c>
      <c r="S520" s="53" t="str">
        <f t="shared" si="35"/>
        <v/>
      </c>
      <c r="T520" s="50"/>
    </row>
    <row r="521" spans="1:20" ht="15" customHeight="1" x14ac:dyDescent="0.2">
      <c r="A521" s="51" t="s">
        <v>2649</v>
      </c>
      <c r="B521" s="51" t="s">
        <v>199</v>
      </c>
      <c r="C521" s="35">
        <v>555541</v>
      </c>
      <c r="D521" s="50"/>
      <c r="E521" s="52">
        <v>0</v>
      </c>
      <c r="F521" s="52">
        <v>0</v>
      </c>
      <c r="G521" s="52">
        <v>0</v>
      </c>
      <c r="H521" s="52">
        <v>75036.100000000006</v>
      </c>
      <c r="I521" s="52">
        <v>25299.78</v>
      </c>
      <c r="J521" s="52">
        <v>49736.320000000007</v>
      </c>
      <c r="K521" s="52">
        <v>166124.57</v>
      </c>
      <c r="L521" s="52">
        <v>14272.33</v>
      </c>
      <c r="M521" s="52">
        <v>182435.48</v>
      </c>
      <c r="N521" s="50"/>
      <c r="O521" s="124">
        <f t="shared" si="32"/>
        <v>29.9392</v>
      </c>
      <c r="P521" s="124">
        <f t="shared" si="33"/>
        <v>118.40982342347071</v>
      </c>
      <c r="Q521" s="50"/>
      <c r="R521" s="53" t="str">
        <f t="shared" si="34"/>
        <v/>
      </c>
      <c r="S521" s="53" t="str">
        <f t="shared" si="35"/>
        <v/>
      </c>
      <c r="T521" s="50"/>
    </row>
    <row r="522" spans="1:20" ht="15" customHeight="1" x14ac:dyDescent="0.2">
      <c r="A522" s="51" t="s">
        <v>2294</v>
      </c>
      <c r="B522" s="51" t="s">
        <v>26</v>
      </c>
      <c r="C522" s="35">
        <v>527262</v>
      </c>
      <c r="D522" s="50"/>
      <c r="E522" s="52">
        <v>0</v>
      </c>
      <c r="F522" s="52">
        <v>0</v>
      </c>
      <c r="G522" s="52">
        <v>0</v>
      </c>
      <c r="H522" s="52">
        <v>0</v>
      </c>
      <c r="I522" s="52">
        <v>0</v>
      </c>
      <c r="J522" s="52">
        <v>0</v>
      </c>
      <c r="K522" s="52">
        <v>212545.12</v>
      </c>
      <c r="L522" s="52">
        <v>0</v>
      </c>
      <c r="M522" s="52">
        <v>0</v>
      </c>
      <c r="N522" s="50"/>
      <c r="O522" s="124">
        <f t="shared" si="32"/>
        <v>0</v>
      </c>
      <c r="P522" s="124">
        <f t="shared" si="33"/>
        <v>0</v>
      </c>
      <c r="Q522" s="50"/>
      <c r="R522" s="53" t="str">
        <f t="shared" si="34"/>
        <v/>
      </c>
      <c r="S522" s="53" t="str">
        <f t="shared" si="35"/>
        <v/>
      </c>
      <c r="T522" s="50"/>
    </row>
    <row r="523" spans="1:20" ht="15" customHeight="1" x14ac:dyDescent="0.2">
      <c r="A523" s="51" t="s">
        <v>2765</v>
      </c>
      <c r="B523" s="51" t="s">
        <v>1</v>
      </c>
      <c r="C523" s="35">
        <v>557986</v>
      </c>
      <c r="D523" s="50"/>
      <c r="E523" s="52">
        <v>0</v>
      </c>
      <c r="F523" s="52">
        <v>0</v>
      </c>
      <c r="G523" s="52">
        <v>0</v>
      </c>
      <c r="H523" s="52">
        <v>38737.300000000003</v>
      </c>
      <c r="I523" s="52">
        <v>0</v>
      </c>
      <c r="J523" s="52">
        <v>38737.300000000003</v>
      </c>
      <c r="K523" s="52">
        <v>439392.08</v>
      </c>
      <c r="L523" s="52">
        <v>1240.22</v>
      </c>
      <c r="M523" s="52">
        <v>17160</v>
      </c>
      <c r="N523" s="50"/>
      <c r="O523" s="124">
        <f t="shared" si="32"/>
        <v>8.8161000000000005</v>
      </c>
      <c r="P523" s="124">
        <f t="shared" si="33"/>
        <v>4.1876539968585691</v>
      </c>
      <c r="Q523" s="50"/>
      <c r="R523" s="53" t="str">
        <f t="shared" si="34"/>
        <v/>
      </c>
      <c r="S523" s="53" t="str">
        <f t="shared" si="35"/>
        <v/>
      </c>
      <c r="T523" s="50"/>
    </row>
    <row r="524" spans="1:20" ht="15" customHeight="1" x14ac:dyDescent="0.2">
      <c r="A524" s="51" t="s">
        <v>2625</v>
      </c>
      <c r="B524" s="51" t="s">
        <v>2434</v>
      </c>
      <c r="C524" s="35">
        <v>544183</v>
      </c>
      <c r="D524" s="50"/>
      <c r="E524" s="52">
        <v>0</v>
      </c>
      <c r="F524" s="52">
        <v>0</v>
      </c>
      <c r="G524" s="52">
        <v>0</v>
      </c>
      <c r="H524" s="52">
        <v>0</v>
      </c>
      <c r="I524" s="52">
        <v>0</v>
      </c>
      <c r="J524" s="52">
        <v>0</v>
      </c>
      <c r="K524" s="52">
        <v>36221.03</v>
      </c>
      <c r="L524" s="52">
        <v>0</v>
      </c>
      <c r="M524" s="52">
        <v>0</v>
      </c>
      <c r="N524" s="50"/>
      <c r="O524" s="124">
        <f t="shared" si="32"/>
        <v>0</v>
      </c>
      <c r="P524" s="124">
        <f t="shared" si="33"/>
        <v>0</v>
      </c>
      <c r="Q524" s="50"/>
      <c r="R524" s="53" t="str">
        <f t="shared" si="34"/>
        <v/>
      </c>
      <c r="S524" s="53" t="str">
        <f t="shared" si="35"/>
        <v/>
      </c>
      <c r="T524" s="50"/>
    </row>
    <row r="525" spans="1:20" ht="15" customHeight="1" x14ac:dyDescent="0.2">
      <c r="A525" s="51" t="s">
        <v>1788</v>
      </c>
      <c r="B525" s="51" t="s">
        <v>1500</v>
      </c>
      <c r="C525" s="35">
        <v>521353</v>
      </c>
      <c r="D525" s="50"/>
      <c r="E525" s="52">
        <v>0</v>
      </c>
      <c r="F525" s="52">
        <v>0</v>
      </c>
      <c r="G525" s="52">
        <v>0</v>
      </c>
      <c r="H525" s="52">
        <v>0</v>
      </c>
      <c r="I525" s="52">
        <v>0</v>
      </c>
      <c r="J525" s="52">
        <v>0</v>
      </c>
      <c r="K525" s="52">
        <v>165312.28</v>
      </c>
      <c r="L525" s="52">
        <v>0</v>
      </c>
      <c r="M525" s="52">
        <v>0</v>
      </c>
      <c r="N525" s="50"/>
      <c r="O525" s="124">
        <f t="shared" si="32"/>
        <v>0</v>
      </c>
      <c r="P525" s="124">
        <f t="shared" si="33"/>
        <v>0</v>
      </c>
      <c r="Q525" s="50"/>
      <c r="R525" s="53" t="str">
        <f t="shared" si="34"/>
        <v/>
      </c>
      <c r="S525" s="53" t="str">
        <f t="shared" si="35"/>
        <v/>
      </c>
      <c r="T525" s="50"/>
    </row>
    <row r="526" spans="1:20" ht="15" customHeight="1" x14ac:dyDescent="0.2">
      <c r="A526" s="51" t="s">
        <v>2750</v>
      </c>
      <c r="B526" s="51" t="s">
        <v>1121</v>
      </c>
      <c r="C526" s="35">
        <v>557609</v>
      </c>
      <c r="D526" s="50"/>
      <c r="E526" s="52">
        <v>0</v>
      </c>
      <c r="F526" s="52">
        <v>0</v>
      </c>
      <c r="G526" s="52">
        <v>0</v>
      </c>
      <c r="H526" s="52">
        <v>6929.2</v>
      </c>
      <c r="I526" s="52">
        <v>3139.77</v>
      </c>
      <c r="J526" s="52">
        <v>3789.43</v>
      </c>
      <c r="K526" s="52">
        <v>30211.279999999999</v>
      </c>
      <c r="L526" s="52">
        <v>86.38</v>
      </c>
      <c r="M526" s="52">
        <v>2096</v>
      </c>
      <c r="N526" s="50"/>
      <c r="O526" s="124">
        <f t="shared" si="32"/>
        <v>12.543100000000001</v>
      </c>
      <c r="P526" s="124">
        <f t="shared" si="33"/>
        <v>7.2237257077488941</v>
      </c>
      <c r="Q526" s="50"/>
      <c r="R526" s="53" t="str">
        <f t="shared" si="34"/>
        <v/>
      </c>
      <c r="S526" s="53" t="str">
        <f t="shared" si="35"/>
        <v/>
      </c>
      <c r="T526" s="50"/>
    </row>
    <row r="527" spans="1:20" ht="15" customHeight="1" x14ac:dyDescent="0.2">
      <c r="A527" s="51" t="s">
        <v>1789</v>
      </c>
      <c r="B527" s="51" t="s">
        <v>1500</v>
      </c>
      <c r="C527" s="35">
        <v>521361</v>
      </c>
      <c r="D527" s="50"/>
      <c r="E527" s="52">
        <v>0</v>
      </c>
      <c r="F527" s="52">
        <v>0</v>
      </c>
      <c r="G527" s="52">
        <v>0</v>
      </c>
      <c r="H527" s="52">
        <v>130842.41</v>
      </c>
      <c r="I527" s="52">
        <v>0</v>
      </c>
      <c r="J527" s="52">
        <v>130842.41</v>
      </c>
      <c r="K527" s="52">
        <v>873735.18</v>
      </c>
      <c r="L527" s="52">
        <v>11664.79</v>
      </c>
      <c r="M527" s="52">
        <v>6530.24</v>
      </c>
      <c r="N527" s="50"/>
      <c r="O527" s="124">
        <f t="shared" si="32"/>
        <v>14.975099999999999</v>
      </c>
      <c r="P527" s="124">
        <f t="shared" si="33"/>
        <v>2.0824421880323052</v>
      </c>
      <c r="Q527" s="50"/>
      <c r="R527" s="53" t="str">
        <f t="shared" si="34"/>
        <v/>
      </c>
      <c r="S527" s="53" t="str">
        <f t="shared" si="35"/>
        <v/>
      </c>
      <c r="T527" s="50"/>
    </row>
    <row r="528" spans="1:20" ht="15" customHeight="1" x14ac:dyDescent="0.2">
      <c r="A528" s="51" t="s">
        <v>2240</v>
      </c>
      <c r="B528" s="51" t="s">
        <v>2238</v>
      </c>
      <c r="C528" s="35">
        <v>526681</v>
      </c>
      <c r="D528" s="50"/>
      <c r="E528" s="52">
        <v>0</v>
      </c>
      <c r="F528" s="52">
        <v>0</v>
      </c>
      <c r="G528" s="52">
        <v>0</v>
      </c>
      <c r="H528" s="52">
        <v>2148</v>
      </c>
      <c r="I528" s="52">
        <v>0</v>
      </c>
      <c r="J528" s="52">
        <v>2148</v>
      </c>
      <c r="K528" s="52">
        <v>42020.93</v>
      </c>
      <c r="L528" s="52">
        <v>122.04</v>
      </c>
      <c r="M528" s="52">
        <v>4000</v>
      </c>
      <c r="N528" s="50"/>
      <c r="O528" s="124">
        <f t="shared" si="32"/>
        <v>5.1116999999999999</v>
      </c>
      <c r="P528" s="124">
        <f t="shared" si="33"/>
        <v>9.8094925552575809</v>
      </c>
      <c r="Q528" s="50"/>
      <c r="R528" s="53" t="str">
        <f t="shared" si="34"/>
        <v/>
      </c>
      <c r="S528" s="53" t="str">
        <f t="shared" si="35"/>
        <v/>
      </c>
      <c r="T528" s="50"/>
    </row>
    <row r="529" spans="1:20" ht="15" customHeight="1" x14ac:dyDescent="0.2">
      <c r="A529" s="51" t="s">
        <v>1343</v>
      </c>
      <c r="B529" s="51" t="s">
        <v>28</v>
      </c>
      <c r="C529" s="35">
        <v>515990</v>
      </c>
      <c r="D529" s="50"/>
      <c r="E529" s="52">
        <v>0</v>
      </c>
      <c r="F529" s="52">
        <v>0</v>
      </c>
      <c r="G529" s="52">
        <v>0</v>
      </c>
      <c r="H529" s="52">
        <v>0</v>
      </c>
      <c r="I529" s="52">
        <v>0</v>
      </c>
      <c r="J529" s="52">
        <v>0</v>
      </c>
      <c r="K529" s="52">
        <v>25172.11</v>
      </c>
      <c r="L529" s="52">
        <v>0</v>
      </c>
      <c r="M529" s="52">
        <v>0</v>
      </c>
      <c r="N529" s="50"/>
      <c r="O529" s="124">
        <f t="shared" si="32"/>
        <v>0</v>
      </c>
      <c r="P529" s="124">
        <f t="shared" si="33"/>
        <v>0</v>
      </c>
      <c r="Q529" s="50"/>
      <c r="R529" s="53" t="str">
        <f t="shared" si="34"/>
        <v/>
      </c>
      <c r="S529" s="53" t="str">
        <f t="shared" si="35"/>
        <v/>
      </c>
      <c r="T529" s="50"/>
    </row>
    <row r="530" spans="1:20" ht="15" customHeight="1" x14ac:dyDescent="0.2">
      <c r="A530" s="51" t="s">
        <v>2689</v>
      </c>
      <c r="B530" s="51" t="s">
        <v>508</v>
      </c>
      <c r="C530" s="35">
        <v>556262</v>
      </c>
      <c r="D530" s="50"/>
      <c r="E530" s="52">
        <v>0</v>
      </c>
      <c r="F530" s="52">
        <v>0</v>
      </c>
      <c r="G530" s="52">
        <v>0</v>
      </c>
      <c r="H530" s="52">
        <v>0</v>
      </c>
      <c r="I530" s="52">
        <v>0</v>
      </c>
      <c r="J530" s="52">
        <v>0</v>
      </c>
      <c r="K530" s="52">
        <v>176987.66</v>
      </c>
      <c r="L530" s="52">
        <v>0</v>
      </c>
      <c r="M530" s="52">
        <v>0</v>
      </c>
      <c r="N530" s="50"/>
      <c r="O530" s="124">
        <f t="shared" si="32"/>
        <v>0</v>
      </c>
      <c r="P530" s="124">
        <f t="shared" si="33"/>
        <v>0</v>
      </c>
      <c r="Q530" s="50"/>
      <c r="R530" s="53" t="str">
        <f t="shared" si="34"/>
        <v/>
      </c>
      <c r="S530" s="53" t="str">
        <f t="shared" si="35"/>
        <v/>
      </c>
      <c r="T530" s="50"/>
    </row>
    <row r="531" spans="1:20" ht="15" customHeight="1" x14ac:dyDescent="0.2">
      <c r="A531" s="51" t="s">
        <v>2514</v>
      </c>
      <c r="B531" s="51" t="s">
        <v>511</v>
      </c>
      <c r="C531" s="35">
        <v>542873</v>
      </c>
      <c r="D531" s="50"/>
      <c r="E531" s="52">
        <v>0</v>
      </c>
      <c r="F531" s="52">
        <v>0</v>
      </c>
      <c r="G531" s="52">
        <v>0</v>
      </c>
      <c r="H531" s="52">
        <v>0</v>
      </c>
      <c r="I531" s="52">
        <v>0</v>
      </c>
      <c r="J531" s="52">
        <v>0</v>
      </c>
      <c r="K531" s="52">
        <v>327391.74</v>
      </c>
      <c r="L531" s="52">
        <v>0</v>
      </c>
      <c r="M531" s="52">
        <v>0</v>
      </c>
      <c r="N531" s="50"/>
      <c r="O531" s="124">
        <f t="shared" si="32"/>
        <v>0</v>
      </c>
      <c r="P531" s="124">
        <f t="shared" si="33"/>
        <v>0</v>
      </c>
      <c r="Q531" s="50"/>
      <c r="R531" s="53" t="str">
        <f t="shared" si="34"/>
        <v/>
      </c>
      <c r="S531" s="53" t="str">
        <f t="shared" si="35"/>
        <v/>
      </c>
      <c r="T531" s="50"/>
    </row>
    <row r="532" spans="1:20" ht="15" customHeight="1" x14ac:dyDescent="0.2">
      <c r="A532" s="51" t="s">
        <v>2396</v>
      </c>
      <c r="B532" s="51" t="s">
        <v>22</v>
      </c>
      <c r="C532" s="35">
        <v>528340</v>
      </c>
      <c r="D532" s="50"/>
      <c r="E532" s="52">
        <v>0</v>
      </c>
      <c r="F532" s="52">
        <v>0</v>
      </c>
      <c r="G532" s="52">
        <v>0</v>
      </c>
      <c r="H532" s="52">
        <v>115844.83</v>
      </c>
      <c r="I532" s="52">
        <v>0</v>
      </c>
      <c r="J532" s="52">
        <v>115844.83</v>
      </c>
      <c r="K532" s="52">
        <v>172015.18</v>
      </c>
      <c r="L532" s="52">
        <v>3209.99</v>
      </c>
      <c r="M532" s="52">
        <v>20792.68</v>
      </c>
      <c r="N532" s="50"/>
      <c r="O532" s="124">
        <f t="shared" si="32"/>
        <v>67.345699999999994</v>
      </c>
      <c r="P532" s="124">
        <f t="shared" si="33"/>
        <v>13.953809192886348</v>
      </c>
      <c r="Q532" s="50"/>
      <c r="R532" s="53">
        <f t="shared" si="34"/>
        <v>0.3672849999999997</v>
      </c>
      <c r="S532" s="53">
        <f t="shared" si="35"/>
        <v>631.78610000000049</v>
      </c>
      <c r="T532" s="50"/>
    </row>
    <row r="533" spans="1:20" ht="15" customHeight="1" x14ac:dyDescent="0.2">
      <c r="A533" s="51" t="s">
        <v>660</v>
      </c>
      <c r="B533" s="51" t="s">
        <v>639</v>
      </c>
      <c r="C533" s="35">
        <v>507024</v>
      </c>
      <c r="D533" s="50"/>
      <c r="E533" s="52">
        <v>0</v>
      </c>
      <c r="F533" s="52">
        <v>0</v>
      </c>
      <c r="G533" s="52">
        <v>0</v>
      </c>
      <c r="H533" s="52">
        <v>0</v>
      </c>
      <c r="I533" s="52">
        <v>0</v>
      </c>
      <c r="J533" s="52">
        <v>0</v>
      </c>
      <c r="K533" s="52">
        <v>938948.41</v>
      </c>
      <c r="L533" s="52">
        <v>13760.83</v>
      </c>
      <c r="M533" s="52">
        <v>9979.85</v>
      </c>
      <c r="N533" s="50"/>
      <c r="O533" s="124">
        <f t="shared" si="32"/>
        <v>0</v>
      </c>
      <c r="P533" s="124">
        <f t="shared" si="33"/>
        <v>2.5284328454211877</v>
      </c>
      <c r="Q533" s="50"/>
      <c r="R533" s="53" t="str">
        <f t="shared" si="34"/>
        <v/>
      </c>
      <c r="S533" s="53" t="str">
        <f t="shared" si="35"/>
        <v/>
      </c>
      <c r="T533" s="50"/>
    </row>
    <row r="534" spans="1:20" ht="15" customHeight="1" x14ac:dyDescent="0.2">
      <c r="A534" s="51" t="s">
        <v>2787</v>
      </c>
      <c r="B534" s="51" t="s">
        <v>1500</v>
      </c>
      <c r="C534" s="35">
        <v>559873</v>
      </c>
      <c r="D534" s="50"/>
      <c r="E534" s="52">
        <v>0</v>
      </c>
      <c r="F534" s="52">
        <v>0</v>
      </c>
      <c r="G534" s="52">
        <v>0</v>
      </c>
      <c r="H534" s="52">
        <v>0</v>
      </c>
      <c r="I534" s="52">
        <v>0</v>
      </c>
      <c r="J534" s="52">
        <v>0</v>
      </c>
      <c r="K534" s="52">
        <v>375091.05</v>
      </c>
      <c r="L534" s="52">
        <v>13224.16</v>
      </c>
      <c r="M534" s="52">
        <v>39772.519999999997</v>
      </c>
      <c r="N534" s="50"/>
      <c r="O534" s="124">
        <f t="shared" si="32"/>
        <v>0</v>
      </c>
      <c r="P534" s="124">
        <f t="shared" si="33"/>
        <v>14.129017474557177</v>
      </c>
      <c r="Q534" s="50"/>
      <c r="R534" s="53" t="str">
        <f t="shared" si="34"/>
        <v/>
      </c>
      <c r="S534" s="53" t="str">
        <f t="shared" si="35"/>
        <v/>
      </c>
      <c r="T534" s="50"/>
    </row>
    <row r="535" spans="1:20" ht="15" customHeight="1" x14ac:dyDescent="0.2">
      <c r="A535" s="51" t="s">
        <v>349</v>
      </c>
      <c r="B535" s="51" t="s">
        <v>334</v>
      </c>
      <c r="C535" s="35">
        <v>503177</v>
      </c>
      <c r="D535" s="50"/>
      <c r="E535" s="52">
        <v>0</v>
      </c>
      <c r="F535" s="52">
        <v>0</v>
      </c>
      <c r="G535" s="52">
        <v>0</v>
      </c>
      <c r="H535" s="52">
        <v>0</v>
      </c>
      <c r="I535" s="52">
        <v>0</v>
      </c>
      <c r="J535" s="52">
        <v>0</v>
      </c>
      <c r="K535" s="52">
        <v>2310634.1999999997</v>
      </c>
      <c r="L535" s="52">
        <v>8668.25</v>
      </c>
      <c r="M535" s="52">
        <v>7113.91</v>
      </c>
      <c r="N535" s="50"/>
      <c r="O535" s="124">
        <f t="shared" si="32"/>
        <v>0</v>
      </c>
      <c r="P535" s="124">
        <f t="shared" si="33"/>
        <v>0.68302286878641383</v>
      </c>
      <c r="Q535" s="50"/>
      <c r="R535" s="53" t="str">
        <f t="shared" si="34"/>
        <v/>
      </c>
      <c r="S535" s="53" t="str">
        <f t="shared" si="35"/>
        <v/>
      </c>
      <c r="T535" s="50"/>
    </row>
    <row r="536" spans="1:20" ht="15" customHeight="1" x14ac:dyDescent="0.2">
      <c r="A536" s="51" t="s">
        <v>2397</v>
      </c>
      <c r="B536" s="51" t="s">
        <v>22</v>
      </c>
      <c r="C536" s="35">
        <v>528358</v>
      </c>
      <c r="D536" s="50"/>
      <c r="E536" s="52">
        <v>0</v>
      </c>
      <c r="F536" s="52">
        <v>0</v>
      </c>
      <c r="G536" s="52">
        <v>0</v>
      </c>
      <c r="H536" s="52">
        <v>0</v>
      </c>
      <c r="I536" s="52">
        <v>0</v>
      </c>
      <c r="J536" s="52">
        <v>0</v>
      </c>
      <c r="K536" s="52">
        <v>81381.23</v>
      </c>
      <c r="L536" s="52">
        <v>39.15</v>
      </c>
      <c r="M536" s="52">
        <v>0</v>
      </c>
      <c r="N536" s="50"/>
      <c r="O536" s="124">
        <f t="shared" si="32"/>
        <v>0</v>
      </c>
      <c r="P536" s="124">
        <f t="shared" si="33"/>
        <v>4.8106916054230196E-2</v>
      </c>
      <c r="Q536" s="50"/>
      <c r="R536" s="53" t="str">
        <f t="shared" si="34"/>
        <v/>
      </c>
      <c r="S536" s="53" t="str">
        <f t="shared" si="35"/>
        <v/>
      </c>
      <c r="T536" s="50"/>
    </row>
    <row r="537" spans="1:20" ht="15" customHeight="1" x14ac:dyDescent="0.2">
      <c r="A537" s="51" t="s">
        <v>1461</v>
      </c>
      <c r="B537" s="51" t="s">
        <v>1</v>
      </c>
      <c r="C537" s="35">
        <v>517542</v>
      </c>
      <c r="D537" s="50"/>
      <c r="E537" s="52">
        <v>0</v>
      </c>
      <c r="F537" s="52">
        <v>0</v>
      </c>
      <c r="G537" s="52">
        <v>0</v>
      </c>
      <c r="H537" s="52">
        <v>0</v>
      </c>
      <c r="I537" s="52">
        <v>0</v>
      </c>
      <c r="J537" s="52">
        <v>0</v>
      </c>
      <c r="K537" s="52">
        <v>239005.37</v>
      </c>
      <c r="L537" s="52">
        <v>0</v>
      </c>
      <c r="M537" s="52">
        <v>0</v>
      </c>
      <c r="N537" s="50"/>
      <c r="O537" s="124">
        <f t="shared" si="32"/>
        <v>0</v>
      </c>
      <c r="P537" s="124">
        <f t="shared" si="33"/>
        <v>0</v>
      </c>
      <c r="Q537" s="50"/>
      <c r="R537" s="53" t="str">
        <f t="shared" si="34"/>
        <v/>
      </c>
      <c r="S537" s="53" t="str">
        <f t="shared" si="35"/>
        <v/>
      </c>
      <c r="T537" s="50"/>
    </row>
    <row r="538" spans="1:20" ht="15" customHeight="1" x14ac:dyDescent="0.2">
      <c r="A538" s="51" t="s">
        <v>1877</v>
      </c>
      <c r="B538" s="51" t="s">
        <v>30</v>
      </c>
      <c r="C538" s="35">
        <v>522414</v>
      </c>
      <c r="D538" s="50"/>
      <c r="E538" s="52">
        <v>0</v>
      </c>
      <c r="F538" s="52">
        <v>0</v>
      </c>
      <c r="G538" s="52">
        <v>0</v>
      </c>
      <c r="H538" s="52">
        <v>0</v>
      </c>
      <c r="I538" s="52">
        <v>0</v>
      </c>
      <c r="J538" s="52">
        <v>0</v>
      </c>
      <c r="K538" s="52">
        <v>151997.79999999999</v>
      </c>
      <c r="L538" s="52">
        <v>0</v>
      </c>
      <c r="M538" s="52">
        <v>0</v>
      </c>
      <c r="N538" s="50"/>
      <c r="O538" s="124">
        <f t="shared" si="32"/>
        <v>0</v>
      </c>
      <c r="P538" s="124">
        <f t="shared" si="33"/>
        <v>0</v>
      </c>
      <c r="Q538" s="50"/>
      <c r="R538" s="53" t="str">
        <f t="shared" si="34"/>
        <v/>
      </c>
      <c r="S538" s="53" t="str">
        <f t="shared" si="35"/>
        <v/>
      </c>
      <c r="T538" s="50"/>
    </row>
    <row r="539" spans="1:20" ht="15" customHeight="1" x14ac:dyDescent="0.2">
      <c r="A539" s="51" t="s">
        <v>268</v>
      </c>
      <c r="B539" s="51" t="s">
        <v>252</v>
      </c>
      <c r="C539" s="35">
        <v>502227</v>
      </c>
      <c r="D539" s="50"/>
      <c r="E539" s="52">
        <v>0</v>
      </c>
      <c r="F539" s="52">
        <v>0</v>
      </c>
      <c r="G539" s="52">
        <v>0</v>
      </c>
      <c r="H539" s="52">
        <v>0</v>
      </c>
      <c r="I539" s="52">
        <v>0</v>
      </c>
      <c r="J539" s="52">
        <v>0</v>
      </c>
      <c r="K539" s="52">
        <v>792314.62</v>
      </c>
      <c r="L539" s="52">
        <v>65.28</v>
      </c>
      <c r="M539" s="52">
        <v>170924.01</v>
      </c>
      <c r="N539" s="50"/>
      <c r="O539" s="124">
        <f t="shared" si="32"/>
        <v>0</v>
      </c>
      <c r="P539" s="124">
        <f t="shared" si="33"/>
        <v>21.580983826854037</v>
      </c>
      <c r="Q539" s="50"/>
      <c r="R539" s="53" t="str">
        <f t="shared" si="34"/>
        <v/>
      </c>
      <c r="S539" s="53" t="str">
        <f t="shared" si="35"/>
        <v/>
      </c>
      <c r="T539" s="50"/>
    </row>
    <row r="540" spans="1:20" ht="15" customHeight="1" x14ac:dyDescent="0.2">
      <c r="A540" s="51" t="s">
        <v>1878</v>
      </c>
      <c r="B540" s="51" t="s">
        <v>1866</v>
      </c>
      <c r="C540" s="35">
        <v>522422</v>
      </c>
      <c r="D540" s="50"/>
      <c r="E540" s="52">
        <v>0</v>
      </c>
      <c r="F540" s="52">
        <v>0</v>
      </c>
      <c r="G540" s="52">
        <v>0</v>
      </c>
      <c r="H540" s="52">
        <v>26637</v>
      </c>
      <c r="I540" s="52">
        <v>0</v>
      </c>
      <c r="J540" s="52">
        <v>26637</v>
      </c>
      <c r="K540" s="52">
        <v>44093.84</v>
      </c>
      <c r="L540" s="52">
        <v>743.3</v>
      </c>
      <c r="M540" s="52">
        <v>1000</v>
      </c>
      <c r="N540" s="50"/>
      <c r="O540" s="124">
        <f t="shared" si="32"/>
        <v>60.409799999999997</v>
      </c>
      <c r="P540" s="124">
        <f t="shared" si="33"/>
        <v>3.9536134752609433</v>
      </c>
      <c r="Q540" s="50"/>
      <c r="R540" s="53">
        <f t="shared" si="34"/>
        <v>2.0489999999999856E-2</v>
      </c>
      <c r="S540" s="53">
        <f t="shared" si="35"/>
        <v>9.0348000000001782</v>
      </c>
      <c r="T540" s="50"/>
    </row>
    <row r="541" spans="1:20" ht="15" customHeight="1" x14ac:dyDescent="0.2">
      <c r="A541" s="51" t="s">
        <v>1236</v>
      </c>
      <c r="B541" s="51" t="s">
        <v>1214</v>
      </c>
      <c r="C541" s="35">
        <v>514713</v>
      </c>
      <c r="D541" s="50"/>
      <c r="E541" s="52">
        <v>0</v>
      </c>
      <c r="F541" s="52">
        <v>0</v>
      </c>
      <c r="G541" s="52">
        <v>0</v>
      </c>
      <c r="H541" s="52">
        <v>0</v>
      </c>
      <c r="I541" s="52">
        <v>0</v>
      </c>
      <c r="J541" s="52">
        <v>0</v>
      </c>
      <c r="K541" s="52">
        <v>205049.85</v>
      </c>
      <c r="L541" s="52">
        <v>0</v>
      </c>
      <c r="M541" s="52">
        <v>0</v>
      </c>
      <c r="N541" s="50"/>
      <c r="O541" s="124">
        <f t="shared" si="32"/>
        <v>0</v>
      </c>
      <c r="P541" s="124">
        <f t="shared" si="33"/>
        <v>0</v>
      </c>
      <c r="Q541" s="50"/>
      <c r="R541" s="53" t="str">
        <f t="shared" si="34"/>
        <v/>
      </c>
      <c r="S541" s="53" t="str">
        <f t="shared" si="35"/>
        <v/>
      </c>
      <c r="T541" s="50"/>
    </row>
    <row r="542" spans="1:20" ht="15" customHeight="1" x14ac:dyDescent="0.2">
      <c r="A542" s="51" t="s">
        <v>2295</v>
      </c>
      <c r="B542" s="51" t="s">
        <v>1595</v>
      </c>
      <c r="C542" s="35">
        <v>527271</v>
      </c>
      <c r="D542" s="50"/>
      <c r="E542" s="52">
        <v>0</v>
      </c>
      <c r="F542" s="52">
        <v>0</v>
      </c>
      <c r="G542" s="52">
        <v>0</v>
      </c>
      <c r="H542" s="52">
        <v>0</v>
      </c>
      <c r="I542" s="52">
        <v>0</v>
      </c>
      <c r="J542" s="52">
        <v>0</v>
      </c>
      <c r="K542" s="52">
        <v>22756.560000000001</v>
      </c>
      <c r="L542" s="52">
        <v>0</v>
      </c>
      <c r="M542" s="52">
        <v>0</v>
      </c>
      <c r="N542" s="50"/>
      <c r="O542" s="124">
        <f t="shared" si="32"/>
        <v>0</v>
      </c>
      <c r="P542" s="124">
        <f t="shared" si="33"/>
        <v>0</v>
      </c>
      <c r="Q542" s="50"/>
      <c r="R542" s="53" t="str">
        <f t="shared" si="34"/>
        <v/>
      </c>
      <c r="S542" s="53" t="str">
        <f t="shared" si="35"/>
        <v/>
      </c>
      <c r="T542" s="50"/>
    </row>
    <row r="543" spans="1:20" ht="15" customHeight="1" x14ac:dyDescent="0.2">
      <c r="A543" s="51" t="s">
        <v>1002</v>
      </c>
      <c r="B543" s="51" t="s">
        <v>987</v>
      </c>
      <c r="C543" s="35">
        <v>511391</v>
      </c>
      <c r="D543" s="50"/>
      <c r="E543" s="52">
        <v>0</v>
      </c>
      <c r="F543" s="52">
        <v>0</v>
      </c>
      <c r="G543" s="52">
        <v>0</v>
      </c>
      <c r="H543" s="52">
        <v>366913.52</v>
      </c>
      <c r="I543" s="52">
        <v>0</v>
      </c>
      <c r="J543" s="52">
        <v>366913.52</v>
      </c>
      <c r="K543" s="52">
        <v>5953112.9700000007</v>
      </c>
      <c r="L543" s="52">
        <v>12402.4</v>
      </c>
      <c r="M543" s="52">
        <v>80317.48</v>
      </c>
      <c r="N543" s="50"/>
      <c r="O543" s="124">
        <f t="shared" si="32"/>
        <v>6.1634000000000002</v>
      </c>
      <c r="P543" s="124">
        <f t="shared" si="33"/>
        <v>1.5575024439692429</v>
      </c>
      <c r="Q543" s="50"/>
      <c r="R543" s="53" t="str">
        <f t="shared" si="34"/>
        <v/>
      </c>
      <c r="S543" s="53" t="str">
        <f t="shared" si="35"/>
        <v/>
      </c>
      <c r="T543" s="50"/>
    </row>
    <row r="544" spans="1:20" ht="15" customHeight="1" x14ac:dyDescent="0.2">
      <c r="A544" s="51" t="s">
        <v>1003</v>
      </c>
      <c r="B544" s="51" t="s">
        <v>987</v>
      </c>
      <c r="C544" s="35">
        <v>511404</v>
      </c>
      <c r="D544" s="50"/>
      <c r="E544" s="52">
        <v>0</v>
      </c>
      <c r="F544" s="52">
        <v>0</v>
      </c>
      <c r="G544" s="52">
        <v>0</v>
      </c>
      <c r="H544" s="52">
        <v>0</v>
      </c>
      <c r="I544" s="52">
        <v>0</v>
      </c>
      <c r="J544" s="52">
        <v>0</v>
      </c>
      <c r="K544" s="52">
        <v>296804.12</v>
      </c>
      <c r="L544" s="52">
        <v>0</v>
      </c>
      <c r="M544" s="52">
        <v>0</v>
      </c>
      <c r="N544" s="50"/>
      <c r="O544" s="124">
        <f t="shared" si="32"/>
        <v>0</v>
      </c>
      <c r="P544" s="124">
        <f t="shared" si="33"/>
        <v>0</v>
      </c>
      <c r="Q544" s="50"/>
      <c r="R544" s="53" t="str">
        <f t="shared" si="34"/>
        <v/>
      </c>
      <c r="S544" s="53" t="str">
        <f t="shared" si="35"/>
        <v/>
      </c>
      <c r="T544" s="50"/>
    </row>
    <row r="545" spans="1:20" ht="15" customHeight="1" x14ac:dyDescent="0.2">
      <c r="A545" s="51" t="s">
        <v>2042</v>
      </c>
      <c r="B545" s="51" t="s">
        <v>1537</v>
      </c>
      <c r="C545" s="35">
        <v>524395</v>
      </c>
      <c r="D545" s="50"/>
      <c r="E545" s="52">
        <v>0</v>
      </c>
      <c r="F545" s="52">
        <v>0</v>
      </c>
      <c r="G545" s="52">
        <v>0</v>
      </c>
      <c r="H545" s="52">
        <v>218852.54</v>
      </c>
      <c r="I545" s="52">
        <v>133060.54999999999</v>
      </c>
      <c r="J545" s="52">
        <v>85791.99000000002</v>
      </c>
      <c r="K545" s="52">
        <v>902071.37</v>
      </c>
      <c r="L545" s="52">
        <v>10979.13</v>
      </c>
      <c r="M545" s="52">
        <v>121881.8</v>
      </c>
      <c r="N545" s="50"/>
      <c r="O545" s="124">
        <f t="shared" si="32"/>
        <v>9.5106000000000002</v>
      </c>
      <c r="P545" s="124">
        <f t="shared" si="33"/>
        <v>14.728427751786425</v>
      </c>
      <c r="Q545" s="50"/>
      <c r="R545" s="53" t="str">
        <f t="shared" si="34"/>
        <v/>
      </c>
      <c r="S545" s="53" t="str">
        <f t="shared" si="35"/>
        <v/>
      </c>
      <c r="T545" s="50"/>
    </row>
    <row r="546" spans="1:20" ht="15" customHeight="1" x14ac:dyDescent="0.2">
      <c r="A546" s="51" t="s">
        <v>1073</v>
      </c>
      <c r="B546" s="51" t="s">
        <v>1055</v>
      </c>
      <c r="C546" s="35">
        <v>512257</v>
      </c>
      <c r="D546" s="50"/>
      <c r="E546" s="52">
        <v>0</v>
      </c>
      <c r="F546" s="52">
        <v>0</v>
      </c>
      <c r="G546" s="52">
        <v>0</v>
      </c>
      <c r="H546" s="52">
        <v>0</v>
      </c>
      <c r="I546" s="52">
        <v>0</v>
      </c>
      <c r="J546" s="52">
        <v>0</v>
      </c>
      <c r="K546" s="52">
        <v>25259.84</v>
      </c>
      <c r="L546" s="52">
        <v>0</v>
      </c>
      <c r="M546" s="52">
        <v>0</v>
      </c>
      <c r="N546" s="50"/>
      <c r="O546" s="124">
        <f t="shared" si="32"/>
        <v>0</v>
      </c>
      <c r="P546" s="124">
        <f t="shared" si="33"/>
        <v>0</v>
      </c>
      <c r="Q546" s="50"/>
      <c r="R546" s="53" t="str">
        <f t="shared" si="34"/>
        <v/>
      </c>
      <c r="S546" s="53" t="str">
        <f t="shared" si="35"/>
        <v/>
      </c>
      <c r="T546" s="50"/>
    </row>
    <row r="547" spans="1:20" ht="15" customHeight="1" x14ac:dyDescent="0.2">
      <c r="A547" s="51" t="s">
        <v>2241</v>
      </c>
      <c r="B547" s="51" t="s">
        <v>2238</v>
      </c>
      <c r="C547" s="35">
        <v>526690</v>
      </c>
      <c r="D547" s="50"/>
      <c r="E547" s="52">
        <v>0</v>
      </c>
      <c r="F547" s="52">
        <v>0</v>
      </c>
      <c r="G547" s="52">
        <v>0</v>
      </c>
      <c r="H547" s="52">
        <v>47749</v>
      </c>
      <c r="I547" s="52">
        <v>0</v>
      </c>
      <c r="J547" s="52">
        <v>47749</v>
      </c>
      <c r="K547" s="52">
        <v>150428.58000000002</v>
      </c>
      <c r="L547" s="52">
        <v>1215.24</v>
      </c>
      <c r="M547" s="52">
        <v>7644</v>
      </c>
      <c r="N547" s="50"/>
      <c r="O547" s="124">
        <f t="shared" si="32"/>
        <v>31.742000000000001</v>
      </c>
      <c r="P547" s="124">
        <f t="shared" si="33"/>
        <v>5.8893329977588023</v>
      </c>
      <c r="Q547" s="50"/>
      <c r="R547" s="53" t="str">
        <f t="shared" si="34"/>
        <v/>
      </c>
      <c r="S547" s="53" t="str">
        <f t="shared" si="35"/>
        <v/>
      </c>
      <c r="T547" s="50"/>
    </row>
    <row r="548" spans="1:20" ht="15" customHeight="1" x14ac:dyDescent="0.2">
      <c r="A548" s="51" t="s">
        <v>1591</v>
      </c>
      <c r="B548" s="51" t="s">
        <v>1575</v>
      </c>
      <c r="C548" s="35">
        <v>519154</v>
      </c>
      <c r="D548" s="50"/>
      <c r="E548" s="52">
        <v>0</v>
      </c>
      <c r="F548" s="52">
        <v>0</v>
      </c>
      <c r="G548" s="52">
        <v>0</v>
      </c>
      <c r="H548" s="52">
        <v>4491.78</v>
      </c>
      <c r="I548" s="52">
        <v>0</v>
      </c>
      <c r="J548" s="52">
        <v>4491.78</v>
      </c>
      <c r="K548" s="52">
        <v>52165.55</v>
      </c>
      <c r="L548" s="52">
        <v>237.89</v>
      </c>
      <c r="M548" s="52">
        <v>2532</v>
      </c>
      <c r="N548" s="50"/>
      <c r="O548" s="124">
        <f t="shared" si="32"/>
        <v>8.6105999999999998</v>
      </c>
      <c r="P548" s="124">
        <f t="shared" si="33"/>
        <v>5.3098069511392092</v>
      </c>
      <c r="Q548" s="50"/>
      <c r="R548" s="53" t="str">
        <f t="shared" si="34"/>
        <v/>
      </c>
      <c r="S548" s="53" t="str">
        <f t="shared" si="35"/>
        <v/>
      </c>
      <c r="T548" s="50"/>
    </row>
    <row r="549" spans="1:20" ht="15" customHeight="1" x14ac:dyDescent="0.2">
      <c r="A549" s="51" t="s">
        <v>1592</v>
      </c>
      <c r="B549" s="51" t="s">
        <v>1575</v>
      </c>
      <c r="C549" s="35">
        <v>519162</v>
      </c>
      <c r="D549" s="50"/>
      <c r="E549" s="52">
        <v>0</v>
      </c>
      <c r="F549" s="52">
        <v>0</v>
      </c>
      <c r="G549" s="52">
        <v>0</v>
      </c>
      <c r="H549" s="52">
        <v>52302</v>
      </c>
      <c r="I549" s="52">
        <v>0</v>
      </c>
      <c r="J549" s="52">
        <v>52302</v>
      </c>
      <c r="K549" s="52">
        <v>260878.65000000002</v>
      </c>
      <c r="L549" s="52">
        <v>3320.69</v>
      </c>
      <c r="M549" s="52">
        <v>8294.35</v>
      </c>
      <c r="N549" s="50"/>
      <c r="O549" s="124">
        <f t="shared" si="32"/>
        <v>20.048400000000001</v>
      </c>
      <c r="P549" s="124">
        <f t="shared" si="33"/>
        <v>4.4522769494552357</v>
      </c>
      <c r="Q549" s="50"/>
      <c r="R549" s="53" t="str">
        <f t="shared" si="34"/>
        <v/>
      </c>
      <c r="S549" s="53" t="str">
        <f t="shared" si="35"/>
        <v/>
      </c>
      <c r="T549" s="50"/>
    </row>
    <row r="550" spans="1:20" ht="15" customHeight="1" x14ac:dyDescent="0.2">
      <c r="A550" s="51" t="s">
        <v>2043</v>
      </c>
      <c r="B550" s="51" t="s">
        <v>1537</v>
      </c>
      <c r="C550" s="35">
        <v>524409</v>
      </c>
      <c r="D550" s="50"/>
      <c r="E550" s="52">
        <v>0</v>
      </c>
      <c r="F550" s="52">
        <v>0</v>
      </c>
      <c r="G550" s="52">
        <v>0</v>
      </c>
      <c r="H550" s="52">
        <v>2987.43</v>
      </c>
      <c r="I550" s="52">
        <v>0</v>
      </c>
      <c r="J550" s="52">
        <v>2987.43</v>
      </c>
      <c r="K550" s="52">
        <v>425471.27</v>
      </c>
      <c r="L550" s="52">
        <v>333.66</v>
      </c>
      <c r="M550" s="52">
        <v>4481.1899999999996</v>
      </c>
      <c r="N550" s="50"/>
      <c r="O550" s="124">
        <f t="shared" si="32"/>
        <v>0.70209999999999995</v>
      </c>
      <c r="P550" s="124">
        <f t="shared" si="33"/>
        <v>1.131651027812054</v>
      </c>
      <c r="Q550" s="50"/>
      <c r="R550" s="53" t="str">
        <f t="shared" si="34"/>
        <v/>
      </c>
      <c r="S550" s="53" t="str">
        <f t="shared" si="35"/>
        <v/>
      </c>
      <c r="T550" s="50"/>
    </row>
    <row r="551" spans="1:20" ht="15" customHeight="1" x14ac:dyDescent="0.2">
      <c r="A551" s="51" t="s">
        <v>2044</v>
      </c>
      <c r="B551" s="51" t="s">
        <v>1537</v>
      </c>
      <c r="C551" s="35">
        <v>524417</v>
      </c>
      <c r="D551" s="50"/>
      <c r="E551" s="52">
        <v>0</v>
      </c>
      <c r="F551" s="52">
        <v>0</v>
      </c>
      <c r="G551" s="52">
        <v>0</v>
      </c>
      <c r="H551" s="52">
        <v>115149.83</v>
      </c>
      <c r="I551" s="52">
        <v>0</v>
      </c>
      <c r="J551" s="52">
        <v>115149.83</v>
      </c>
      <c r="K551" s="52">
        <v>142432.79</v>
      </c>
      <c r="L551" s="52">
        <v>3559.91</v>
      </c>
      <c r="M551" s="52">
        <v>9478.42</v>
      </c>
      <c r="N551" s="50"/>
      <c r="O551" s="124">
        <f t="shared" si="32"/>
        <v>80.844999999999999</v>
      </c>
      <c r="P551" s="124">
        <f t="shared" si="33"/>
        <v>9.1540227499580666</v>
      </c>
      <c r="Q551" s="50"/>
      <c r="R551" s="53">
        <f t="shared" si="34"/>
        <v>1.0422499999999999</v>
      </c>
      <c r="S551" s="53">
        <f t="shared" si="35"/>
        <v>1484.5078000000003</v>
      </c>
      <c r="T551" s="50"/>
    </row>
    <row r="552" spans="1:20" ht="15" customHeight="1" x14ac:dyDescent="0.2">
      <c r="A552" s="51" t="s">
        <v>211</v>
      </c>
      <c r="B552" s="51" t="s">
        <v>199</v>
      </c>
      <c r="C552" s="35">
        <v>501573</v>
      </c>
      <c r="D552" s="50"/>
      <c r="E552" s="52">
        <v>0</v>
      </c>
      <c r="F552" s="52">
        <v>0</v>
      </c>
      <c r="G552" s="52">
        <v>0</v>
      </c>
      <c r="H552" s="52">
        <v>895366.61</v>
      </c>
      <c r="I552" s="52">
        <v>0</v>
      </c>
      <c r="J552" s="52">
        <v>895366.61</v>
      </c>
      <c r="K552" s="52">
        <v>3263952.95</v>
      </c>
      <c r="L552" s="52">
        <v>39472.9</v>
      </c>
      <c r="M552" s="52">
        <v>953862.84</v>
      </c>
      <c r="N552" s="50"/>
      <c r="O552" s="124">
        <f t="shared" si="32"/>
        <v>27.431999999999999</v>
      </c>
      <c r="P552" s="124">
        <f t="shared" si="33"/>
        <v>30.43351896356226</v>
      </c>
      <c r="Q552" s="50"/>
      <c r="R552" s="53" t="str">
        <f t="shared" si="34"/>
        <v/>
      </c>
      <c r="S552" s="53" t="str">
        <f t="shared" si="35"/>
        <v/>
      </c>
      <c r="T552" s="50"/>
    </row>
    <row r="553" spans="1:20" ht="15" customHeight="1" x14ac:dyDescent="0.2">
      <c r="A553" s="51" t="s">
        <v>1593</v>
      </c>
      <c r="B553" s="51" t="s">
        <v>1575</v>
      </c>
      <c r="C553" s="35">
        <v>519171</v>
      </c>
      <c r="D553" s="50"/>
      <c r="E553" s="52">
        <v>0</v>
      </c>
      <c r="F553" s="52">
        <v>0</v>
      </c>
      <c r="G553" s="52">
        <v>0</v>
      </c>
      <c r="H553" s="52">
        <v>107199.35</v>
      </c>
      <c r="I553" s="52">
        <v>0</v>
      </c>
      <c r="J553" s="52">
        <v>107199.35</v>
      </c>
      <c r="K553" s="52">
        <v>847677.51</v>
      </c>
      <c r="L553" s="52">
        <v>4374</v>
      </c>
      <c r="M553" s="52">
        <v>38940.04</v>
      </c>
      <c r="N553" s="50"/>
      <c r="O553" s="124">
        <f t="shared" si="32"/>
        <v>12.6462</v>
      </c>
      <c r="P553" s="124">
        <f t="shared" si="33"/>
        <v>5.1097309400127893</v>
      </c>
      <c r="Q553" s="50"/>
      <c r="R553" s="53" t="str">
        <f t="shared" si="34"/>
        <v/>
      </c>
      <c r="S553" s="53" t="str">
        <f t="shared" si="35"/>
        <v/>
      </c>
      <c r="T553" s="50"/>
    </row>
    <row r="554" spans="1:20" ht="15" customHeight="1" x14ac:dyDescent="0.2">
      <c r="A554" s="51" t="s">
        <v>720</v>
      </c>
      <c r="B554" s="51" t="s">
        <v>100</v>
      </c>
      <c r="C554" s="35">
        <v>507890</v>
      </c>
      <c r="D554" s="50"/>
      <c r="E554" s="52">
        <v>0</v>
      </c>
      <c r="F554" s="52">
        <v>0</v>
      </c>
      <c r="G554" s="52">
        <v>0</v>
      </c>
      <c r="H554" s="52">
        <v>230826.97</v>
      </c>
      <c r="I554" s="52">
        <v>0</v>
      </c>
      <c r="J554" s="52">
        <v>230826.97</v>
      </c>
      <c r="K554" s="52">
        <v>1274027.2999999998</v>
      </c>
      <c r="L554" s="52">
        <v>11699.64</v>
      </c>
      <c r="M554" s="52">
        <v>133821.24</v>
      </c>
      <c r="N554" s="50"/>
      <c r="O554" s="124">
        <f t="shared" si="32"/>
        <v>18.117899999999999</v>
      </c>
      <c r="P554" s="124">
        <f t="shared" si="33"/>
        <v>11.422116307868759</v>
      </c>
      <c r="Q554" s="50"/>
      <c r="R554" s="53" t="str">
        <f t="shared" si="34"/>
        <v/>
      </c>
      <c r="S554" s="53" t="str">
        <f t="shared" si="35"/>
        <v/>
      </c>
      <c r="T554" s="50"/>
    </row>
    <row r="555" spans="1:20" ht="15" customHeight="1" x14ac:dyDescent="0.2">
      <c r="A555" s="51" t="s">
        <v>23</v>
      </c>
      <c r="B555" s="51" t="s">
        <v>23</v>
      </c>
      <c r="C555" s="35">
        <v>503665</v>
      </c>
      <c r="D555" s="50"/>
      <c r="E555" s="52">
        <v>0</v>
      </c>
      <c r="F555" s="52">
        <v>0</v>
      </c>
      <c r="G555" s="52">
        <v>0</v>
      </c>
      <c r="H555" s="52">
        <v>288895.31</v>
      </c>
      <c r="I555" s="52">
        <v>48603.33</v>
      </c>
      <c r="J555" s="52">
        <v>240291.97999999998</v>
      </c>
      <c r="K555" s="52">
        <v>9853716.8499999996</v>
      </c>
      <c r="L555" s="52">
        <v>11951.01</v>
      </c>
      <c r="M555" s="52">
        <v>102132.41</v>
      </c>
      <c r="N555" s="50"/>
      <c r="O555" s="124">
        <f t="shared" si="32"/>
        <v>2.4386000000000001</v>
      </c>
      <c r="P555" s="124">
        <f t="shared" si="33"/>
        <v>1.1577704305558567</v>
      </c>
      <c r="Q555" s="50"/>
      <c r="R555" s="53" t="str">
        <f t="shared" si="34"/>
        <v/>
      </c>
      <c r="S555" s="53" t="str">
        <f t="shared" si="35"/>
        <v/>
      </c>
      <c r="T555" s="50"/>
    </row>
    <row r="556" spans="1:20" ht="15" customHeight="1" x14ac:dyDescent="0.2">
      <c r="A556" s="51" t="s">
        <v>923</v>
      </c>
      <c r="B556" s="51" t="s">
        <v>13</v>
      </c>
      <c r="C556" s="35">
        <v>510416</v>
      </c>
      <c r="D556" s="50"/>
      <c r="E556" s="52">
        <v>0</v>
      </c>
      <c r="F556" s="52">
        <v>0</v>
      </c>
      <c r="G556" s="52">
        <v>0</v>
      </c>
      <c r="H556" s="52">
        <v>2338.92</v>
      </c>
      <c r="I556" s="52">
        <v>0</v>
      </c>
      <c r="J556" s="52">
        <v>2338.92</v>
      </c>
      <c r="K556" s="52">
        <v>57589.33</v>
      </c>
      <c r="L556" s="52">
        <v>0</v>
      </c>
      <c r="M556" s="52">
        <v>3997.2</v>
      </c>
      <c r="N556" s="50"/>
      <c r="O556" s="124">
        <f t="shared" si="32"/>
        <v>4.0613999999999999</v>
      </c>
      <c r="P556" s="124">
        <f t="shared" si="33"/>
        <v>6.940869081130133</v>
      </c>
      <c r="Q556" s="50"/>
      <c r="R556" s="53" t="str">
        <f t="shared" si="34"/>
        <v/>
      </c>
      <c r="S556" s="53" t="str">
        <f t="shared" si="35"/>
        <v/>
      </c>
      <c r="T556" s="50"/>
    </row>
    <row r="557" spans="1:20" ht="15" customHeight="1" x14ac:dyDescent="0.2">
      <c r="A557" s="51" t="s">
        <v>400</v>
      </c>
      <c r="B557" s="51" t="s">
        <v>23</v>
      </c>
      <c r="C557" s="35">
        <v>503762</v>
      </c>
      <c r="D557" s="50"/>
      <c r="E557" s="52">
        <v>0</v>
      </c>
      <c r="F557" s="52">
        <v>0</v>
      </c>
      <c r="G557" s="52">
        <v>0</v>
      </c>
      <c r="H557" s="52">
        <v>0</v>
      </c>
      <c r="I557" s="52">
        <v>0</v>
      </c>
      <c r="J557" s="52">
        <v>0</v>
      </c>
      <c r="K557" s="52">
        <v>499689.6</v>
      </c>
      <c r="L557" s="52">
        <v>0</v>
      </c>
      <c r="M557" s="52">
        <v>0</v>
      </c>
      <c r="N557" s="50"/>
      <c r="O557" s="124">
        <f t="shared" si="32"/>
        <v>0</v>
      </c>
      <c r="P557" s="124">
        <f t="shared" si="33"/>
        <v>0</v>
      </c>
      <c r="Q557" s="50"/>
      <c r="R557" s="53" t="str">
        <f t="shared" si="34"/>
        <v/>
      </c>
      <c r="S557" s="53" t="str">
        <f t="shared" si="35"/>
        <v/>
      </c>
      <c r="T557" s="50"/>
    </row>
    <row r="558" spans="1:20" ht="15" customHeight="1" x14ac:dyDescent="0.2">
      <c r="A558" s="51" t="s">
        <v>1965</v>
      </c>
      <c r="B558" s="51" t="s">
        <v>1960</v>
      </c>
      <c r="C558" s="35">
        <v>523437</v>
      </c>
      <c r="D558" s="50"/>
      <c r="E558" s="52">
        <v>0</v>
      </c>
      <c r="F558" s="52">
        <v>0</v>
      </c>
      <c r="G558" s="52">
        <v>0</v>
      </c>
      <c r="H558" s="52">
        <v>93875.32</v>
      </c>
      <c r="I558" s="52">
        <v>0</v>
      </c>
      <c r="J558" s="52">
        <v>93875.32</v>
      </c>
      <c r="K558" s="52">
        <v>287286.76</v>
      </c>
      <c r="L558" s="52">
        <v>3856.94</v>
      </c>
      <c r="M558" s="52">
        <v>12864</v>
      </c>
      <c r="N558" s="50"/>
      <c r="O558" s="124">
        <f t="shared" si="32"/>
        <v>32.676499999999997</v>
      </c>
      <c r="P558" s="124">
        <f t="shared" si="33"/>
        <v>5.8202960693350434</v>
      </c>
      <c r="Q558" s="50"/>
      <c r="R558" s="53" t="str">
        <f t="shared" si="34"/>
        <v/>
      </c>
      <c r="S558" s="53" t="str">
        <f t="shared" si="35"/>
        <v/>
      </c>
      <c r="T558" s="50"/>
    </row>
    <row r="559" spans="1:20" ht="15" customHeight="1" x14ac:dyDescent="0.2">
      <c r="A559" s="51" t="s">
        <v>1462</v>
      </c>
      <c r="B559" s="51" t="s">
        <v>1</v>
      </c>
      <c r="C559" s="35">
        <v>517551</v>
      </c>
      <c r="D559" s="50"/>
      <c r="E559" s="52">
        <v>0</v>
      </c>
      <c r="F559" s="52">
        <v>0</v>
      </c>
      <c r="G559" s="52">
        <v>0</v>
      </c>
      <c r="H559" s="52">
        <v>0</v>
      </c>
      <c r="I559" s="52">
        <v>0</v>
      </c>
      <c r="J559" s="52">
        <v>0</v>
      </c>
      <c r="K559" s="52">
        <v>1284710.02</v>
      </c>
      <c r="L559" s="52">
        <v>0</v>
      </c>
      <c r="M559" s="52">
        <v>0</v>
      </c>
      <c r="N559" s="50"/>
      <c r="O559" s="124">
        <f t="shared" si="32"/>
        <v>0</v>
      </c>
      <c r="P559" s="124">
        <f t="shared" si="33"/>
        <v>0</v>
      </c>
      <c r="Q559" s="50"/>
      <c r="R559" s="53" t="str">
        <f t="shared" si="34"/>
        <v/>
      </c>
      <c r="S559" s="53" t="str">
        <f t="shared" si="35"/>
        <v/>
      </c>
      <c r="T559" s="50"/>
    </row>
    <row r="560" spans="1:20" ht="15" customHeight="1" x14ac:dyDescent="0.2">
      <c r="A560" s="51" t="s">
        <v>350</v>
      </c>
      <c r="B560" s="51" t="s">
        <v>334</v>
      </c>
      <c r="C560" s="35">
        <v>503185</v>
      </c>
      <c r="D560" s="50"/>
      <c r="E560" s="52">
        <v>0</v>
      </c>
      <c r="F560" s="52">
        <v>0</v>
      </c>
      <c r="G560" s="52">
        <v>0</v>
      </c>
      <c r="H560" s="52">
        <v>106076.68</v>
      </c>
      <c r="I560" s="52">
        <v>0</v>
      </c>
      <c r="J560" s="52">
        <v>106076.68</v>
      </c>
      <c r="K560" s="52">
        <v>1304402.3799999999</v>
      </c>
      <c r="L560" s="52">
        <v>4830.54</v>
      </c>
      <c r="M560" s="52">
        <v>29947.03</v>
      </c>
      <c r="N560" s="50"/>
      <c r="O560" s="124">
        <f t="shared" si="32"/>
        <v>8.1321999999999992</v>
      </c>
      <c r="P560" s="124">
        <f t="shared" si="33"/>
        <v>2.6661688550430278</v>
      </c>
      <c r="Q560" s="50"/>
      <c r="R560" s="53" t="str">
        <f t="shared" si="34"/>
        <v/>
      </c>
      <c r="S560" s="53" t="str">
        <f t="shared" si="35"/>
        <v/>
      </c>
      <c r="T560" s="50"/>
    </row>
    <row r="561" spans="1:20" ht="15" customHeight="1" x14ac:dyDescent="0.2">
      <c r="A561" s="51" t="s">
        <v>453</v>
      </c>
      <c r="B561" s="51" t="s">
        <v>445</v>
      </c>
      <c r="C561" s="35">
        <v>504351</v>
      </c>
      <c r="D561" s="50"/>
      <c r="E561" s="52">
        <v>0</v>
      </c>
      <c r="F561" s="52">
        <v>0</v>
      </c>
      <c r="G561" s="52">
        <v>0</v>
      </c>
      <c r="H561" s="52">
        <v>952528.91</v>
      </c>
      <c r="I561" s="52">
        <v>58214.080000000002</v>
      </c>
      <c r="J561" s="52">
        <v>894314.83000000007</v>
      </c>
      <c r="K561" s="52">
        <v>3100190.5300000003</v>
      </c>
      <c r="L561" s="52">
        <v>37935.86</v>
      </c>
      <c r="M561" s="52">
        <v>633639.68000000005</v>
      </c>
      <c r="N561" s="50"/>
      <c r="O561" s="124">
        <f t="shared" si="32"/>
        <v>28.847100000000001</v>
      </c>
      <c r="P561" s="124">
        <f t="shared" si="33"/>
        <v>21.662395697983115</v>
      </c>
      <c r="Q561" s="50"/>
      <c r="R561" s="53" t="str">
        <f t="shared" si="34"/>
        <v/>
      </c>
      <c r="S561" s="53" t="str">
        <f t="shared" si="35"/>
        <v/>
      </c>
      <c r="T561" s="50"/>
    </row>
    <row r="562" spans="1:20" ht="15" customHeight="1" x14ac:dyDescent="0.2">
      <c r="A562" s="51" t="s">
        <v>1790</v>
      </c>
      <c r="B562" s="51" t="s">
        <v>1500</v>
      </c>
      <c r="C562" s="35">
        <v>521370</v>
      </c>
      <c r="D562" s="50"/>
      <c r="E562" s="52">
        <v>0</v>
      </c>
      <c r="F562" s="52">
        <v>0</v>
      </c>
      <c r="G562" s="52">
        <v>0</v>
      </c>
      <c r="H562" s="52">
        <v>184421.08</v>
      </c>
      <c r="I562" s="52">
        <v>47061.08</v>
      </c>
      <c r="J562" s="52">
        <v>137360</v>
      </c>
      <c r="K562" s="52">
        <v>358560.59</v>
      </c>
      <c r="L562" s="52">
        <v>4285.7700000000004</v>
      </c>
      <c r="M562" s="52">
        <v>40516.879999999997</v>
      </c>
      <c r="N562" s="50"/>
      <c r="O562" s="124">
        <f t="shared" si="32"/>
        <v>38.308700000000002</v>
      </c>
      <c r="P562" s="124">
        <f t="shared" si="33"/>
        <v>12.495140639968266</v>
      </c>
      <c r="Q562" s="50"/>
      <c r="R562" s="53" t="str">
        <f t="shared" si="34"/>
        <v/>
      </c>
      <c r="S562" s="53" t="str">
        <f t="shared" si="35"/>
        <v/>
      </c>
      <c r="T562" s="50"/>
    </row>
    <row r="563" spans="1:20" ht="15" customHeight="1" x14ac:dyDescent="0.2">
      <c r="A563" s="51" t="s">
        <v>33</v>
      </c>
      <c r="B563" s="51" t="s">
        <v>33</v>
      </c>
      <c r="C563" s="35">
        <v>526509</v>
      </c>
      <c r="D563" s="50"/>
      <c r="E563" s="52">
        <v>0</v>
      </c>
      <c r="F563" s="52">
        <v>0</v>
      </c>
      <c r="G563" s="52">
        <v>0</v>
      </c>
      <c r="H563" s="52">
        <v>1397261.4</v>
      </c>
      <c r="I563" s="52">
        <v>479180.44</v>
      </c>
      <c r="J563" s="52">
        <v>918080.96</v>
      </c>
      <c r="K563" s="52">
        <v>3507319.53</v>
      </c>
      <c r="L563" s="52">
        <v>57208.66</v>
      </c>
      <c r="M563" s="52">
        <v>123201.71</v>
      </c>
      <c r="N563" s="50"/>
      <c r="O563" s="124">
        <f t="shared" si="32"/>
        <v>26.176100000000002</v>
      </c>
      <c r="P563" s="124">
        <f t="shared" si="33"/>
        <v>5.1438247486963355</v>
      </c>
      <c r="Q563" s="50"/>
      <c r="R563" s="53" t="str">
        <f t="shared" si="34"/>
        <v/>
      </c>
      <c r="S563" s="53" t="str">
        <f t="shared" si="35"/>
        <v/>
      </c>
      <c r="T563" s="50"/>
    </row>
    <row r="564" spans="1:20" ht="15" customHeight="1" x14ac:dyDescent="0.2">
      <c r="A564" s="51" t="s">
        <v>1237</v>
      </c>
      <c r="B564" s="51" t="s">
        <v>1232</v>
      </c>
      <c r="C564" s="35">
        <v>514721</v>
      </c>
      <c r="D564" s="50"/>
      <c r="E564" s="52">
        <v>0</v>
      </c>
      <c r="F564" s="52">
        <v>0</v>
      </c>
      <c r="G564" s="52">
        <v>0</v>
      </c>
      <c r="H564" s="52">
        <v>0</v>
      </c>
      <c r="I564" s="52">
        <v>0</v>
      </c>
      <c r="J564" s="52">
        <v>0</v>
      </c>
      <c r="K564" s="52">
        <v>660946.38</v>
      </c>
      <c r="L564" s="52">
        <v>0</v>
      </c>
      <c r="M564" s="52">
        <v>0</v>
      </c>
      <c r="N564" s="50"/>
      <c r="O564" s="124">
        <f t="shared" si="32"/>
        <v>0</v>
      </c>
      <c r="P564" s="124">
        <f t="shared" si="33"/>
        <v>0</v>
      </c>
      <c r="Q564" s="50"/>
      <c r="R564" s="53" t="str">
        <f t="shared" si="34"/>
        <v/>
      </c>
      <c r="S564" s="53" t="str">
        <f t="shared" si="35"/>
        <v/>
      </c>
      <c r="T564" s="50"/>
    </row>
    <row r="565" spans="1:20" ht="15" customHeight="1" x14ac:dyDescent="0.2">
      <c r="A565" s="51" t="s">
        <v>1238</v>
      </c>
      <c r="B565" s="51" t="s">
        <v>1214</v>
      </c>
      <c r="C565" s="35">
        <v>514730</v>
      </c>
      <c r="D565" s="50"/>
      <c r="E565" s="52">
        <v>0</v>
      </c>
      <c r="F565" s="52">
        <v>0</v>
      </c>
      <c r="G565" s="52">
        <v>0</v>
      </c>
      <c r="H565" s="52">
        <v>0</v>
      </c>
      <c r="I565" s="52">
        <v>0</v>
      </c>
      <c r="J565" s="52">
        <v>0</v>
      </c>
      <c r="K565" s="52">
        <v>24944.42</v>
      </c>
      <c r="L565" s="52">
        <v>0</v>
      </c>
      <c r="M565" s="52">
        <v>0</v>
      </c>
      <c r="N565" s="50"/>
      <c r="O565" s="124">
        <f t="shared" si="32"/>
        <v>0</v>
      </c>
      <c r="P565" s="124">
        <f t="shared" si="33"/>
        <v>0</v>
      </c>
      <c r="Q565" s="50"/>
      <c r="R565" s="53" t="str">
        <f t="shared" si="34"/>
        <v/>
      </c>
      <c r="S565" s="53" t="str">
        <f t="shared" si="35"/>
        <v/>
      </c>
      <c r="T565" s="50"/>
    </row>
    <row r="566" spans="1:20" ht="15" customHeight="1" x14ac:dyDescent="0.2">
      <c r="A566" s="51" t="s">
        <v>2151</v>
      </c>
      <c r="B566" s="51" t="s">
        <v>1221</v>
      </c>
      <c r="C566" s="35">
        <v>525651</v>
      </c>
      <c r="D566" s="50"/>
      <c r="E566" s="52">
        <v>0</v>
      </c>
      <c r="F566" s="52">
        <v>0</v>
      </c>
      <c r="G566" s="52">
        <v>0</v>
      </c>
      <c r="H566" s="52">
        <v>127304.4</v>
      </c>
      <c r="I566" s="52">
        <v>127304.4</v>
      </c>
      <c r="J566" s="52">
        <v>0</v>
      </c>
      <c r="K566" s="52">
        <v>448511.22000000003</v>
      </c>
      <c r="L566" s="52">
        <v>1871.3</v>
      </c>
      <c r="M566" s="52">
        <v>1681.78</v>
      </c>
      <c r="N566" s="50"/>
      <c r="O566" s="124">
        <f t="shared" si="32"/>
        <v>0</v>
      </c>
      <c r="P566" s="124">
        <f t="shared" si="33"/>
        <v>0.79219422871962919</v>
      </c>
      <c r="Q566" s="50"/>
      <c r="R566" s="53" t="str">
        <f t="shared" si="34"/>
        <v/>
      </c>
      <c r="S566" s="53" t="str">
        <f t="shared" si="35"/>
        <v/>
      </c>
      <c r="T566" s="50"/>
    </row>
    <row r="567" spans="1:20" ht="15" customHeight="1" x14ac:dyDescent="0.2">
      <c r="A567" s="51" t="s">
        <v>1239</v>
      </c>
      <c r="B567" s="51" t="s">
        <v>1221</v>
      </c>
      <c r="C567" s="35">
        <v>514748</v>
      </c>
      <c r="D567" s="50"/>
      <c r="E567" s="52">
        <v>0</v>
      </c>
      <c r="F567" s="52">
        <v>0</v>
      </c>
      <c r="G567" s="52">
        <v>0</v>
      </c>
      <c r="H567" s="52">
        <v>0</v>
      </c>
      <c r="I567" s="52">
        <v>0</v>
      </c>
      <c r="J567" s="52">
        <v>0</v>
      </c>
      <c r="K567" s="52">
        <v>202613.98</v>
      </c>
      <c r="L567" s="52">
        <v>2000.05</v>
      </c>
      <c r="M567" s="52">
        <v>76546.34</v>
      </c>
      <c r="N567" s="50"/>
      <c r="O567" s="124">
        <f t="shared" si="32"/>
        <v>0</v>
      </c>
      <c r="P567" s="124">
        <f t="shared" si="33"/>
        <v>38.766520454314154</v>
      </c>
      <c r="Q567" s="50"/>
      <c r="R567" s="53" t="str">
        <f t="shared" si="34"/>
        <v/>
      </c>
      <c r="S567" s="53" t="str">
        <f t="shared" si="35"/>
        <v/>
      </c>
      <c r="T567" s="50"/>
    </row>
    <row r="568" spans="1:20" ht="15" customHeight="1" x14ac:dyDescent="0.2">
      <c r="A568" s="51" t="s">
        <v>2152</v>
      </c>
      <c r="B568" s="51" t="s">
        <v>1221</v>
      </c>
      <c r="C568" s="35">
        <v>525669</v>
      </c>
      <c r="D568" s="50"/>
      <c r="E568" s="52">
        <v>0</v>
      </c>
      <c r="F568" s="52">
        <v>0</v>
      </c>
      <c r="G568" s="52">
        <v>0</v>
      </c>
      <c r="H568" s="52">
        <v>38903.81</v>
      </c>
      <c r="I568" s="52">
        <v>0</v>
      </c>
      <c r="J568" s="52">
        <v>38903.81</v>
      </c>
      <c r="K568" s="52">
        <v>1092142.06</v>
      </c>
      <c r="L568" s="52">
        <v>1862.37</v>
      </c>
      <c r="M568" s="52">
        <v>29650</v>
      </c>
      <c r="N568" s="50"/>
      <c r="O568" s="124">
        <f t="shared" si="32"/>
        <v>3.5621999999999998</v>
      </c>
      <c r="P568" s="124">
        <f t="shared" si="33"/>
        <v>2.8853728058051349</v>
      </c>
      <c r="Q568" s="50"/>
      <c r="R568" s="53" t="str">
        <f t="shared" si="34"/>
        <v/>
      </c>
      <c r="S568" s="53" t="str">
        <f t="shared" si="35"/>
        <v/>
      </c>
      <c r="T568" s="50"/>
    </row>
    <row r="569" spans="1:20" ht="15" customHeight="1" x14ac:dyDescent="0.2">
      <c r="A569" s="51" t="s">
        <v>1240</v>
      </c>
      <c r="B569" s="51" t="s">
        <v>1232</v>
      </c>
      <c r="C569" s="35">
        <v>514756</v>
      </c>
      <c r="D569" s="50"/>
      <c r="E569" s="52">
        <v>0</v>
      </c>
      <c r="F569" s="52">
        <v>0</v>
      </c>
      <c r="G569" s="52">
        <v>0</v>
      </c>
      <c r="H569" s="52">
        <v>72756.179999999993</v>
      </c>
      <c r="I569" s="52">
        <v>0</v>
      </c>
      <c r="J569" s="52">
        <v>72756.179999999993</v>
      </c>
      <c r="K569" s="52">
        <v>1181335.24</v>
      </c>
      <c r="L569" s="52">
        <v>1979.59</v>
      </c>
      <c r="M569" s="52">
        <v>0</v>
      </c>
      <c r="N569" s="50"/>
      <c r="O569" s="124">
        <f t="shared" si="32"/>
        <v>6.1588000000000003</v>
      </c>
      <c r="P569" s="124">
        <f t="shared" si="33"/>
        <v>0.16757224646917329</v>
      </c>
      <c r="Q569" s="50"/>
      <c r="R569" s="53" t="str">
        <f t="shared" si="34"/>
        <v/>
      </c>
      <c r="S569" s="53" t="str">
        <f t="shared" si="35"/>
        <v/>
      </c>
      <c r="T569" s="50"/>
    </row>
    <row r="570" spans="1:20" ht="15" customHeight="1" x14ac:dyDescent="0.2">
      <c r="A570" s="51" t="s">
        <v>1241</v>
      </c>
      <c r="B570" s="51" t="s">
        <v>1214</v>
      </c>
      <c r="C570" s="35">
        <v>514764</v>
      </c>
      <c r="D570" s="50"/>
      <c r="E570" s="52">
        <v>0</v>
      </c>
      <c r="F570" s="52">
        <v>0</v>
      </c>
      <c r="G570" s="52">
        <v>0</v>
      </c>
      <c r="H570" s="52">
        <v>20000</v>
      </c>
      <c r="I570" s="52">
        <v>0</v>
      </c>
      <c r="J570" s="52">
        <v>20000</v>
      </c>
      <c r="K570" s="52">
        <v>161568.63</v>
      </c>
      <c r="L570" s="52">
        <v>236.24</v>
      </c>
      <c r="M570" s="52">
        <v>10000</v>
      </c>
      <c r="N570" s="50"/>
      <c r="O570" s="124">
        <f t="shared" si="32"/>
        <v>12.3786</v>
      </c>
      <c r="P570" s="124">
        <f t="shared" si="33"/>
        <v>6.3355367932500251</v>
      </c>
      <c r="Q570" s="50"/>
      <c r="R570" s="53" t="str">
        <f t="shared" si="34"/>
        <v/>
      </c>
      <c r="S570" s="53" t="str">
        <f t="shared" si="35"/>
        <v/>
      </c>
      <c r="T570" s="50"/>
    </row>
    <row r="571" spans="1:20" ht="15" customHeight="1" x14ac:dyDescent="0.2">
      <c r="A571" s="51" t="s">
        <v>2760</v>
      </c>
      <c r="B571" s="51" t="s">
        <v>1214</v>
      </c>
      <c r="C571" s="35">
        <v>557889</v>
      </c>
      <c r="D571" s="50"/>
      <c r="E571" s="52">
        <v>0</v>
      </c>
      <c r="F571" s="52">
        <v>0</v>
      </c>
      <c r="G571" s="52">
        <v>0</v>
      </c>
      <c r="H571" s="52">
        <v>438.26</v>
      </c>
      <c r="I571" s="52">
        <v>0</v>
      </c>
      <c r="J571" s="52">
        <v>438.26</v>
      </c>
      <c r="K571" s="52">
        <v>101036.38</v>
      </c>
      <c r="L571" s="52">
        <v>230.65</v>
      </c>
      <c r="M571" s="52">
        <v>2664</v>
      </c>
      <c r="N571" s="50"/>
      <c r="O571" s="124">
        <f t="shared" si="32"/>
        <v>0.43380000000000002</v>
      </c>
      <c r="P571" s="124">
        <f t="shared" si="33"/>
        <v>2.8649581467586231</v>
      </c>
      <c r="Q571" s="50"/>
      <c r="R571" s="53" t="str">
        <f t="shared" si="34"/>
        <v/>
      </c>
      <c r="S571" s="53" t="str">
        <f t="shared" si="35"/>
        <v/>
      </c>
      <c r="T571" s="50"/>
    </row>
    <row r="572" spans="1:20" ht="15" customHeight="1" x14ac:dyDescent="0.2">
      <c r="A572" s="51" t="s">
        <v>2153</v>
      </c>
      <c r="B572" s="51" t="s">
        <v>1232</v>
      </c>
      <c r="C572" s="35">
        <v>525677</v>
      </c>
      <c r="D572" s="50"/>
      <c r="E572" s="52">
        <v>0</v>
      </c>
      <c r="F572" s="52">
        <v>0</v>
      </c>
      <c r="G572" s="52">
        <v>0</v>
      </c>
      <c r="H572" s="52">
        <v>0</v>
      </c>
      <c r="I572" s="52">
        <v>0</v>
      </c>
      <c r="J572" s="52">
        <v>0</v>
      </c>
      <c r="K572" s="52">
        <v>61024.15</v>
      </c>
      <c r="L572" s="52">
        <v>0</v>
      </c>
      <c r="M572" s="52">
        <v>0</v>
      </c>
      <c r="N572" s="50"/>
      <c r="O572" s="124">
        <f t="shared" si="32"/>
        <v>0</v>
      </c>
      <c r="P572" s="124">
        <f t="shared" si="33"/>
        <v>0</v>
      </c>
      <c r="Q572" s="50"/>
      <c r="R572" s="53" t="str">
        <f t="shared" si="34"/>
        <v/>
      </c>
      <c r="S572" s="53" t="str">
        <f t="shared" si="35"/>
        <v/>
      </c>
      <c r="T572" s="50"/>
    </row>
    <row r="573" spans="1:20" ht="15" customHeight="1" x14ac:dyDescent="0.2">
      <c r="A573" s="51" t="s">
        <v>1242</v>
      </c>
      <c r="B573" s="51" t="s">
        <v>1214</v>
      </c>
      <c r="C573" s="35">
        <v>514781</v>
      </c>
      <c r="D573" s="50"/>
      <c r="E573" s="52">
        <v>0</v>
      </c>
      <c r="F573" s="52">
        <v>0</v>
      </c>
      <c r="G573" s="52">
        <v>0</v>
      </c>
      <c r="H573" s="52">
        <v>42776.160000000003</v>
      </c>
      <c r="I573" s="52">
        <v>0</v>
      </c>
      <c r="J573" s="52">
        <v>42776.160000000003</v>
      </c>
      <c r="K573" s="52">
        <v>652537.69999999995</v>
      </c>
      <c r="L573" s="52">
        <v>2750.43</v>
      </c>
      <c r="M573" s="52">
        <v>71216.38</v>
      </c>
      <c r="N573" s="50"/>
      <c r="O573" s="124">
        <f t="shared" si="32"/>
        <v>6.5553999999999997</v>
      </c>
      <c r="P573" s="124">
        <f t="shared" si="33"/>
        <v>11.335254652719682</v>
      </c>
      <c r="Q573" s="50"/>
      <c r="R573" s="53" t="str">
        <f t="shared" si="34"/>
        <v/>
      </c>
      <c r="S573" s="53" t="str">
        <f t="shared" si="35"/>
        <v/>
      </c>
      <c r="T573" s="50"/>
    </row>
    <row r="574" spans="1:20" ht="15" customHeight="1" x14ac:dyDescent="0.2">
      <c r="A574" s="51" t="s">
        <v>2154</v>
      </c>
      <c r="B574" s="51" t="s">
        <v>1232</v>
      </c>
      <c r="C574" s="35">
        <v>525685</v>
      </c>
      <c r="D574" s="50"/>
      <c r="E574" s="52">
        <v>0</v>
      </c>
      <c r="F574" s="52">
        <v>0</v>
      </c>
      <c r="G574" s="52">
        <v>0</v>
      </c>
      <c r="H574" s="52">
        <v>0</v>
      </c>
      <c r="I574" s="52">
        <v>0</v>
      </c>
      <c r="J574" s="52">
        <v>0</v>
      </c>
      <c r="K574" s="52">
        <v>72021.240000000005</v>
      </c>
      <c r="L574" s="52">
        <v>0</v>
      </c>
      <c r="M574" s="52">
        <v>0</v>
      </c>
      <c r="N574" s="50"/>
      <c r="O574" s="124">
        <f t="shared" si="32"/>
        <v>0</v>
      </c>
      <c r="P574" s="124">
        <f t="shared" si="33"/>
        <v>0</v>
      </c>
      <c r="Q574" s="50"/>
      <c r="R574" s="53" t="str">
        <f t="shared" si="34"/>
        <v/>
      </c>
      <c r="S574" s="53" t="str">
        <f t="shared" si="35"/>
        <v/>
      </c>
      <c r="T574" s="50"/>
    </row>
    <row r="575" spans="1:20" ht="15" customHeight="1" x14ac:dyDescent="0.2">
      <c r="A575" s="51" t="s">
        <v>2045</v>
      </c>
      <c r="B575" s="51" t="s">
        <v>1537</v>
      </c>
      <c r="C575" s="35">
        <v>524425</v>
      </c>
      <c r="D575" s="50"/>
      <c r="E575" s="52">
        <v>0</v>
      </c>
      <c r="F575" s="52">
        <v>0</v>
      </c>
      <c r="G575" s="52">
        <v>0</v>
      </c>
      <c r="H575" s="52">
        <v>10092.700000000001</v>
      </c>
      <c r="I575" s="52">
        <v>0</v>
      </c>
      <c r="J575" s="52">
        <v>10092.700000000001</v>
      </c>
      <c r="K575" s="52">
        <v>70133.679999999993</v>
      </c>
      <c r="L575" s="52">
        <v>511.3</v>
      </c>
      <c r="M575" s="52">
        <v>1012.4</v>
      </c>
      <c r="N575" s="50"/>
      <c r="O575" s="124">
        <f t="shared" si="32"/>
        <v>14.390700000000001</v>
      </c>
      <c r="P575" s="124">
        <f t="shared" si="33"/>
        <v>2.1725653067114119</v>
      </c>
      <c r="Q575" s="50"/>
      <c r="R575" s="53" t="str">
        <f t="shared" si="34"/>
        <v/>
      </c>
      <c r="S575" s="53" t="str">
        <f t="shared" si="35"/>
        <v/>
      </c>
      <c r="T575" s="50"/>
    </row>
    <row r="576" spans="1:20" ht="15" customHeight="1" x14ac:dyDescent="0.2">
      <c r="A576" s="51" t="s">
        <v>1594</v>
      </c>
      <c r="B576" s="51" t="s">
        <v>1575</v>
      </c>
      <c r="C576" s="35">
        <v>519189</v>
      </c>
      <c r="D576" s="50"/>
      <c r="E576" s="52">
        <v>0</v>
      </c>
      <c r="F576" s="52">
        <v>0</v>
      </c>
      <c r="G576" s="52">
        <v>0</v>
      </c>
      <c r="H576" s="52">
        <v>0</v>
      </c>
      <c r="I576" s="52">
        <v>0</v>
      </c>
      <c r="J576" s="52">
        <v>0</v>
      </c>
      <c r="K576" s="52">
        <v>371283.32</v>
      </c>
      <c r="L576" s="52">
        <v>0</v>
      </c>
      <c r="M576" s="52">
        <v>0</v>
      </c>
      <c r="N576" s="50"/>
      <c r="O576" s="124">
        <f t="shared" si="32"/>
        <v>0</v>
      </c>
      <c r="P576" s="124">
        <f t="shared" si="33"/>
        <v>0</v>
      </c>
      <c r="Q576" s="50"/>
      <c r="R576" s="53" t="str">
        <f t="shared" si="34"/>
        <v/>
      </c>
      <c r="S576" s="53" t="str">
        <f t="shared" si="35"/>
        <v/>
      </c>
      <c r="T576" s="50"/>
    </row>
    <row r="577" spans="1:20" ht="15" customHeight="1" x14ac:dyDescent="0.2">
      <c r="A577" s="51" t="s">
        <v>1594</v>
      </c>
      <c r="B577" s="51" t="s">
        <v>1960</v>
      </c>
      <c r="C577" s="35">
        <v>523445</v>
      </c>
      <c r="D577" s="50"/>
      <c r="E577" s="52">
        <v>0</v>
      </c>
      <c r="F577" s="52">
        <v>0</v>
      </c>
      <c r="G577" s="52">
        <v>0</v>
      </c>
      <c r="H577" s="52">
        <v>258945.47</v>
      </c>
      <c r="I577" s="52">
        <v>0</v>
      </c>
      <c r="J577" s="52">
        <v>258945.47</v>
      </c>
      <c r="K577" s="52">
        <v>330810.7</v>
      </c>
      <c r="L577" s="52">
        <v>10847.68</v>
      </c>
      <c r="M577" s="52">
        <v>40500</v>
      </c>
      <c r="N577" s="50"/>
      <c r="O577" s="124">
        <f t="shared" si="32"/>
        <v>78.275999999999996</v>
      </c>
      <c r="P577" s="124">
        <f t="shared" si="33"/>
        <v>15.521771212358004</v>
      </c>
      <c r="Q577" s="50"/>
      <c r="R577" s="53">
        <f t="shared" si="34"/>
        <v>0.91379999999999983</v>
      </c>
      <c r="S577" s="53">
        <f t="shared" si="35"/>
        <v>3022.9524999999994</v>
      </c>
      <c r="T577" s="50"/>
    </row>
    <row r="578" spans="1:20" ht="15" customHeight="1" x14ac:dyDescent="0.2">
      <c r="A578" s="51" t="s">
        <v>2626</v>
      </c>
      <c r="B578" s="51" t="s">
        <v>2434</v>
      </c>
      <c r="C578" s="35">
        <v>544191</v>
      </c>
      <c r="D578" s="50"/>
      <c r="E578" s="52">
        <v>0</v>
      </c>
      <c r="F578" s="52">
        <v>0</v>
      </c>
      <c r="G578" s="52">
        <v>0</v>
      </c>
      <c r="H578" s="52">
        <v>0</v>
      </c>
      <c r="I578" s="52">
        <v>0</v>
      </c>
      <c r="J578" s="52">
        <v>0</v>
      </c>
      <c r="K578" s="52">
        <v>61455.23</v>
      </c>
      <c r="L578" s="52">
        <v>0</v>
      </c>
      <c r="M578" s="52">
        <v>0</v>
      </c>
      <c r="N578" s="50"/>
      <c r="O578" s="124">
        <f t="shared" si="32"/>
        <v>0</v>
      </c>
      <c r="P578" s="124">
        <f t="shared" si="33"/>
        <v>0</v>
      </c>
      <c r="Q578" s="50"/>
      <c r="R578" s="53" t="str">
        <f t="shared" si="34"/>
        <v/>
      </c>
      <c r="S578" s="53" t="str">
        <f t="shared" si="35"/>
        <v/>
      </c>
      <c r="T578" s="50"/>
    </row>
    <row r="579" spans="1:20" ht="15" customHeight="1" x14ac:dyDescent="0.2">
      <c r="A579" s="51" t="s">
        <v>1596</v>
      </c>
      <c r="B579" s="51" t="s">
        <v>1595</v>
      </c>
      <c r="C579" s="35">
        <v>519197</v>
      </c>
      <c r="D579" s="50"/>
      <c r="E579" s="52">
        <v>0</v>
      </c>
      <c r="F579" s="52">
        <v>0</v>
      </c>
      <c r="G579" s="52">
        <v>0</v>
      </c>
      <c r="H579" s="52">
        <v>1923170.31</v>
      </c>
      <c r="I579" s="52">
        <v>847354.55</v>
      </c>
      <c r="J579" s="52">
        <v>1075815.76</v>
      </c>
      <c r="K579" s="52">
        <v>3913066.5</v>
      </c>
      <c r="L579" s="52">
        <v>84818.53</v>
      </c>
      <c r="M579" s="52">
        <v>736365.86</v>
      </c>
      <c r="N579" s="50"/>
      <c r="O579" s="124">
        <f t="shared" ref="O579:O642" si="36">IFERROR(ROUND(J579/K579*100,4),$U$1)</f>
        <v>27.492899999999999</v>
      </c>
      <c r="P579" s="124">
        <f t="shared" ref="P579:P642" si="37">IFERROR((L579+M579)/K579*100,$U$1)</f>
        <v>20.985699834132642</v>
      </c>
      <c r="Q579" s="50"/>
      <c r="R579" s="53" t="str">
        <f t="shared" ref="R579:R642" si="38">IF(AND(ISNUMBER(O579),O579&gt;60),(O579-60)*0.05,"")</f>
        <v/>
      </c>
      <c r="S579" s="53" t="str">
        <f t="shared" ref="S579:S642" si="39">IF(AND(ISNUMBER(O579),O579&gt;60),(J579-(K579*0.6))*0.05,"")</f>
        <v/>
      </c>
      <c r="T579" s="50"/>
    </row>
    <row r="580" spans="1:20" ht="15" customHeight="1" x14ac:dyDescent="0.2">
      <c r="A580" s="51" t="s">
        <v>2627</v>
      </c>
      <c r="B580" s="51" t="s">
        <v>2434</v>
      </c>
      <c r="C580" s="35">
        <v>544205</v>
      </c>
      <c r="D580" s="50"/>
      <c r="E580" s="52">
        <v>0</v>
      </c>
      <c r="F580" s="52">
        <v>0</v>
      </c>
      <c r="G580" s="52">
        <v>0</v>
      </c>
      <c r="H580" s="52">
        <v>0</v>
      </c>
      <c r="I580" s="52">
        <v>0</v>
      </c>
      <c r="J580" s="52">
        <v>0</v>
      </c>
      <c r="K580" s="52">
        <v>18298.43</v>
      </c>
      <c r="L580" s="52">
        <v>0</v>
      </c>
      <c r="M580" s="52">
        <v>0</v>
      </c>
      <c r="N580" s="50"/>
      <c r="O580" s="124">
        <f t="shared" si="36"/>
        <v>0</v>
      </c>
      <c r="P580" s="124">
        <f t="shared" si="37"/>
        <v>0</v>
      </c>
      <c r="Q580" s="50"/>
      <c r="R580" s="53" t="str">
        <f t="shared" si="38"/>
        <v/>
      </c>
      <c r="S580" s="53" t="str">
        <f t="shared" si="39"/>
        <v/>
      </c>
      <c r="T580" s="50"/>
    </row>
    <row r="581" spans="1:20" ht="15" customHeight="1" x14ac:dyDescent="0.2">
      <c r="A581" s="51" t="s">
        <v>1344</v>
      </c>
      <c r="B581" s="51" t="s">
        <v>28</v>
      </c>
      <c r="C581" s="35">
        <v>516007</v>
      </c>
      <c r="D581" s="50"/>
      <c r="E581" s="52">
        <v>0</v>
      </c>
      <c r="F581" s="52">
        <v>0</v>
      </c>
      <c r="G581" s="52">
        <v>0</v>
      </c>
      <c r="H581" s="52">
        <v>0</v>
      </c>
      <c r="I581" s="52">
        <v>0</v>
      </c>
      <c r="J581" s="52">
        <v>0</v>
      </c>
      <c r="K581" s="52">
        <v>30320.639999999999</v>
      </c>
      <c r="L581" s="52">
        <v>0</v>
      </c>
      <c r="M581" s="52">
        <v>0</v>
      </c>
      <c r="N581" s="50"/>
      <c r="O581" s="124">
        <f t="shared" si="36"/>
        <v>0</v>
      </c>
      <c r="P581" s="124">
        <f t="shared" si="37"/>
        <v>0</v>
      </c>
      <c r="Q581" s="50"/>
      <c r="R581" s="53" t="str">
        <f t="shared" si="38"/>
        <v/>
      </c>
      <c r="S581" s="53" t="str">
        <f t="shared" si="39"/>
        <v/>
      </c>
      <c r="T581" s="50"/>
    </row>
    <row r="582" spans="1:20" ht="15" customHeight="1" x14ac:dyDescent="0.2">
      <c r="A582" s="51" t="s">
        <v>2155</v>
      </c>
      <c r="B582" s="51" t="s">
        <v>1221</v>
      </c>
      <c r="C582" s="35">
        <v>525693</v>
      </c>
      <c r="D582" s="50"/>
      <c r="E582" s="52">
        <v>0</v>
      </c>
      <c r="F582" s="52">
        <v>0</v>
      </c>
      <c r="G582" s="52">
        <v>0</v>
      </c>
      <c r="H582" s="52">
        <v>0</v>
      </c>
      <c r="I582" s="52">
        <v>0</v>
      </c>
      <c r="J582" s="52">
        <v>0</v>
      </c>
      <c r="K582" s="52">
        <v>43109</v>
      </c>
      <c r="L582" s="52">
        <v>0</v>
      </c>
      <c r="M582" s="52">
        <v>0</v>
      </c>
      <c r="N582" s="50"/>
      <c r="O582" s="124">
        <f t="shared" si="36"/>
        <v>0</v>
      </c>
      <c r="P582" s="124">
        <f t="shared" si="37"/>
        <v>0</v>
      </c>
      <c r="Q582" s="50"/>
      <c r="R582" s="53" t="str">
        <f t="shared" si="38"/>
        <v/>
      </c>
      <c r="S582" s="53" t="str">
        <f t="shared" si="39"/>
        <v/>
      </c>
      <c r="T582" s="50"/>
    </row>
    <row r="583" spans="1:20" ht="15" customHeight="1" x14ac:dyDescent="0.2">
      <c r="A583" s="51" t="s">
        <v>2156</v>
      </c>
      <c r="B583" s="51" t="s">
        <v>1221</v>
      </c>
      <c r="C583" s="35">
        <v>525707</v>
      </c>
      <c r="D583" s="50"/>
      <c r="E583" s="52">
        <v>0</v>
      </c>
      <c r="F583" s="52">
        <v>0</v>
      </c>
      <c r="G583" s="52">
        <v>0</v>
      </c>
      <c r="H583" s="52">
        <v>2742.23</v>
      </c>
      <c r="I583" s="52">
        <v>0</v>
      </c>
      <c r="J583" s="52">
        <v>2742.23</v>
      </c>
      <c r="K583" s="52">
        <v>106949.84</v>
      </c>
      <c r="L583" s="52">
        <v>281.74</v>
      </c>
      <c r="M583" s="52">
        <v>8861.7199999999993</v>
      </c>
      <c r="N583" s="50"/>
      <c r="O583" s="124">
        <f t="shared" si="36"/>
        <v>2.5640000000000001</v>
      </c>
      <c r="P583" s="124">
        <f t="shared" si="37"/>
        <v>8.5492975024553566</v>
      </c>
      <c r="Q583" s="50"/>
      <c r="R583" s="53" t="str">
        <f t="shared" si="38"/>
        <v/>
      </c>
      <c r="S583" s="53" t="str">
        <f t="shared" si="39"/>
        <v/>
      </c>
      <c r="T583" s="50"/>
    </row>
    <row r="584" spans="1:20" ht="15" customHeight="1" x14ac:dyDescent="0.2">
      <c r="A584" s="51" t="s">
        <v>97</v>
      </c>
      <c r="B584" s="51" t="s">
        <v>85</v>
      </c>
      <c r="C584" s="35">
        <v>500232</v>
      </c>
      <c r="D584" s="50"/>
      <c r="E584" s="52">
        <v>0</v>
      </c>
      <c r="F584" s="52">
        <v>0</v>
      </c>
      <c r="G584" s="52">
        <v>0</v>
      </c>
      <c r="H584" s="52">
        <v>166927.82</v>
      </c>
      <c r="I584" s="52">
        <v>0</v>
      </c>
      <c r="J584" s="52">
        <v>166927.82</v>
      </c>
      <c r="K584" s="52">
        <v>705221.27</v>
      </c>
      <c r="L584" s="52">
        <v>6203.71</v>
      </c>
      <c r="M584" s="52">
        <v>75618.990000000005</v>
      </c>
      <c r="N584" s="50"/>
      <c r="O584" s="124">
        <f t="shared" si="36"/>
        <v>23.670300000000001</v>
      </c>
      <c r="P584" s="124">
        <f t="shared" si="37"/>
        <v>11.602415224940678</v>
      </c>
      <c r="Q584" s="50"/>
      <c r="R584" s="53" t="str">
        <f t="shared" si="38"/>
        <v/>
      </c>
      <c r="S584" s="53" t="str">
        <f t="shared" si="39"/>
        <v/>
      </c>
      <c r="T584" s="50"/>
    </row>
    <row r="585" spans="1:20" ht="15" customHeight="1" x14ac:dyDescent="0.2">
      <c r="A585" s="51" t="s">
        <v>1243</v>
      </c>
      <c r="B585" s="51" t="s">
        <v>1214</v>
      </c>
      <c r="C585" s="35">
        <v>514799</v>
      </c>
      <c r="D585" s="50"/>
      <c r="E585" s="52">
        <v>0</v>
      </c>
      <c r="F585" s="52">
        <v>0</v>
      </c>
      <c r="G585" s="52">
        <v>0</v>
      </c>
      <c r="H585" s="52">
        <v>40000</v>
      </c>
      <c r="I585" s="52">
        <v>0</v>
      </c>
      <c r="J585" s="52">
        <v>40000</v>
      </c>
      <c r="K585" s="52">
        <v>209607.27</v>
      </c>
      <c r="L585" s="52">
        <v>0</v>
      </c>
      <c r="M585" s="52">
        <v>0</v>
      </c>
      <c r="N585" s="50"/>
      <c r="O585" s="124">
        <f t="shared" si="36"/>
        <v>19.083300000000001</v>
      </c>
      <c r="P585" s="124">
        <f t="shared" si="37"/>
        <v>0</v>
      </c>
      <c r="Q585" s="50"/>
      <c r="R585" s="53" t="str">
        <f t="shared" si="38"/>
        <v/>
      </c>
      <c r="S585" s="53" t="str">
        <f t="shared" si="39"/>
        <v/>
      </c>
      <c r="T585" s="50"/>
    </row>
    <row r="586" spans="1:20" ht="15" customHeight="1" x14ac:dyDescent="0.2">
      <c r="A586" s="51" t="s">
        <v>924</v>
      </c>
      <c r="B586" s="51" t="s">
        <v>13</v>
      </c>
      <c r="C586" s="35">
        <v>510424</v>
      </c>
      <c r="D586" s="50"/>
      <c r="E586" s="52">
        <v>0</v>
      </c>
      <c r="F586" s="52">
        <v>0</v>
      </c>
      <c r="G586" s="52">
        <v>0</v>
      </c>
      <c r="H586" s="52">
        <v>0</v>
      </c>
      <c r="I586" s="52">
        <v>0</v>
      </c>
      <c r="J586" s="52">
        <v>0</v>
      </c>
      <c r="K586" s="52">
        <v>161348.34</v>
      </c>
      <c r="L586" s="52">
        <v>10164.52</v>
      </c>
      <c r="M586" s="52">
        <v>23942</v>
      </c>
      <c r="N586" s="50"/>
      <c r="O586" s="124">
        <f t="shared" si="36"/>
        <v>0</v>
      </c>
      <c r="P586" s="124">
        <f t="shared" si="37"/>
        <v>21.138438734479699</v>
      </c>
      <c r="Q586" s="50"/>
      <c r="R586" s="53" t="str">
        <f t="shared" si="38"/>
        <v/>
      </c>
      <c r="S586" s="53" t="str">
        <f t="shared" si="39"/>
        <v/>
      </c>
      <c r="T586" s="50"/>
    </row>
    <row r="587" spans="1:20" ht="15" customHeight="1" x14ac:dyDescent="0.2">
      <c r="A587" s="51" t="s">
        <v>2225</v>
      </c>
      <c r="B587" s="51" t="s">
        <v>2213</v>
      </c>
      <c r="C587" s="35">
        <v>526517</v>
      </c>
      <c r="D587" s="50"/>
      <c r="E587" s="52">
        <v>0</v>
      </c>
      <c r="F587" s="52">
        <v>0</v>
      </c>
      <c r="G587" s="52">
        <v>0</v>
      </c>
      <c r="H587" s="52">
        <v>535739.59</v>
      </c>
      <c r="I587" s="52">
        <v>262885.59000000003</v>
      </c>
      <c r="J587" s="52">
        <v>272853.99999999994</v>
      </c>
      <c r="K587" s="52">
        <v>514764.2</v>
      </c>
      <c r="L587" s="52">
        <v>20021.36</v>
      </c>
      <c r="M587" s="52">
        <v>17848.650000000001</v>
      </c>
      <c r="N587" s="50"/>
      <c r="O587" s="124">
        <f t="shared" si="36"/>
        <v>53.005600000000001</v>
      </c>
      <c r="P587" s="124">
        <f t="shared" si="37"/>
        <v>7.3567683999780877</v>
      </c>
      <c r="Q587" s="50"/>
      <c r="R587" s="53" t="str">
        <f t="shared" si="38"/>
        <v/>
      </c>
      <c r="S587" s="53" t="str">
        <f t="shared" si="39"/>
        <v/>
      </c>
      <c r="T587" s="50"/>
    </row>
    <row r="588" spans="1:20" ht="15" customHeight="1" x14ac:dyDescent="0.2">
      <c r="A588" s="51" t="s">
        <v>2732</v>
      </c>
      <c r="B588" s="51" t="s">
        <v>987</v>
      </c>
      <c r="C588" s="35">
        <v>557331</v>
      </c>
      <c r="D588" s="50"/>
      <c r="E588" s="52">
        <v>0</v>
      </c>
      <c r="F588" s="52">
        <v>0</v>
      </c>
      <c r="G588" s="52">
        <v>0</v>
      </c>
      <c r="H588" s="52">
        <v>0</v>
      </c>
      <c r="I588" s="52">
        <v>0</v>
      </c>
      <c r="J588" s="52">
        <v>0</v>
      </c>
      <c r="K588" s="52">
        <v>26030.84</v>
      </c>
      <c r="L588" s="52">
        <v>0</v>
      </c>
      <c r="M588" s="52">
        <v>0</v>
      </c>
      <c r="N588" s="50"/>
      <c r="O588" s="124">
        <f t="shared" si="36"/>
        <v>0</v>
      </c>
      <c r="P588" s="124">
        <f t="shared" si="37"/>
        <v>0</v>
      </c>
      <c r="Q588" s="50"/>
      <c r="R588" s="53" t="str">
        <f t="shared" si="38"/>
        <v/>
      </c>
      <c r="S588" s="53" t="str">
        <f t="shared" si="39"/>
        <v/>
      </c>
      <c r="T588" s="50"/>
    </row>
    <row r="589" spans="1:20" ht="15" customHeight="1" x14ac:dyDescent="0.2">
      <c r="A589" s="51" t="s">
        <v>2046</v>
      </c>
      <c r="B589" s="51" t="s">
        <v>1537</v>
      </c>
      <c r="C589" s="35">
        <v>524433</v>
      </c>
      <c r="D589" s="50"/>
      <c r="E589" s="52">
        <v>0</v>
      </c>
      <c r="F589" s="52">
        <v>0</v>
      </c>
      <c r="G589" s="52">
        <v>0</v>
      </c>
      <c r="H589" s="52">
        <v>0</v>
      </c>
      <c r="I589" s="52">
        <v>0</v>
      </c>
      <c r="J589" s="52">
        <v>0</v>
      </c>
      <c r="K589" s="52">
        <v>195418.57</v>
      </c>
      <c r="L589" s="52">
        <v>0</v>
      </c>
      <c r="M589" s="52">
        <v>0</v>
      </c>
      <c r="N589" s="50"/>
      <c r="O589" s="124">
        <f t="shared" si="36"/>
        <v>0</v>
      </c>
      <c r="P589" s="124">
        <f t="shared" si="37"/>
        <v>0</v>
      </c>
      <c r="Q589" s="50"/>
      <c r="R589" s="53" t="str">
        <f t="shared" si="38"/>
        <v/>
      </c>
      <c r="S589" s="53" t="str">
        <f t="shared" si="39"/>
        <v/>
      </c>
      <c r="T589" s="50"/>
    </row>
    <row r="590" spans="1:20" ht="15" customHeight="1" x14ac:dyDescent="0.2">
      <c r="A590" s="51" t="s">
        <v>2296</v>
      </c>
      <c r="B590" s="51" t="s">
        <v>26</v>
      </c>
      <c r="C590" s="35">
        <v>527289</v>
      </c>
      <c r="D590" s="50"/>
      <c r="E590" s="52">
        <v>0</v>
      </c>
      <c r="F590" s="52">
        <v>0</v>
      </c>
      <c r="G590" s="52">
        <v>0</v>
      </c>
      <c r="H590" s="52">
        <v>13639.55</v>
      </c>
      <c r="I590" s="52">
        <v>0</v>
      </c>
      <c r="J590" s="52">
        <v>13639.55</v>
      </c>
      <c r="K590" s="52">
        <v>56517.55</v>
      </c>
      <c r="L590" s="52">
        <v>454.31</v>
      </c>
      <c r="M590" s="52">
        <v>2340</v>
      </c>
      <c r="N590" s="50"/>
      <c r="O590" s="124">
        <f t="shared" si="36"/>
        <v>24.133299999999998</v>
      </c>
      <c r="P590" s="124">
        <f t="shared" si="37"/>
        <v>4.9441456680270104</v>
      </c>
      <c r="Q590" s="50"/>
      <c r="R590" s="53" t="str">
        <f t="shared" si="38"/>
        <v/>
      </c>
      <c r="S590" s="53" t="str">
        <f t="shared" si="39"/>
        <v/>
      </c>
      <c r="T590" s="50"/>
    </row>
    <row r="591" spans="1:20" ht="15" customHeight="1" x14ac:dyDescent="0.2">
      <c r="A591" s="51" t="s">
        <v>2781</v>
      </c>
      <c r="B591" s="51" t="s">
        <v>1547</v>
      </c>
      <c r="C591" s="35">
        <v>559644</v>
      </c>
      <c r="D591" s="50"/>
      <c r="E591" s="52">
        <v>0</v>
      </c>
      <c r="F591" s="52">
        <v>0</v>
      </c>
      <c r="G591" s="52">
        <v>0</v>
      </c>
      <c r="H591" s="52">
        <v>43130.62</v>
      </c>
      <c r="I591" s="52">
        <v>0</v>
      </c>
      <c r="J591" s="52">
        <v>43130.62</v>
      </c>
      <c r="K591" s="52">
        <v>22918.52</v>
      </c>
      <c r="L591" s="52">
        <v>440.29</v>
      </c>
      <c r="M591" s="52">
        <v>147.80000000000001</v>
      </c>
      <c r="N591" s="50"/>
      <c r="O591" s="124">
        <f t="shared" si="36"/>
        <v>188.19110000000001</v>
      </c>
      <c r="P591" s="124">
        <f t="shared" si="37"/>
        <v>2.5660033893986176</v>
      </c>
      <c r="Q591" s="50"/>
      <c r="R591" s="53">
        <f t="shared" si="38"/>
        <v>6.409555000000001</v>
      </c>
      <c r="S591" s="53">
        <f t="shared" si="39"/>
        <v>1468.9754000000003</v>
      </c>
      <c r="T591" s="50"/>
    </row>
    <row r="592" spans="1:20" ht="15" customHeight="1" x14ac:dyDescent="0.2">
      <c r="A592" s="51" t="s">
        <v>1791</v>
      </c>
      <c r="B592" s="51" t="s">
        <v>1500</v>
      </c>
      <c r="C592" s="35">
        <v>521388</v>
      </c>
      <c r="D592" s="50"/>
      <c r="E592" s="52">
        <v>0</v>
      </c>
      <c r="F592" s="52">
        <v>0</v>
      </c>
      <c r="G592" s="52">
        <v>0</v>
      </c>
      <c r="H592" s="52">
        <v>15921.49</v>
      </c>
      <c r="I592" s="52">
        <v>10446.49</v>
      </c>
      <c r="J592" s="52">
        <v>5475</v>
      </c>
      <c r="K592" s="52">
        <v>202650.08000000002</v>
      </c>
      <c r="L592" s="52">
        <v>1913.45</v>
      </c>
      <c r="M592" s="52">
        <v>105337.01</v>
      </c>
      <c r="N592" s="50"/>
      <c r="O592" s="124">
        <f t="shared" si="36"/>
        <v>2.7017000000000002</v>
      </c>
      <c r="P592" s="124">
        <f t="shared" si="37"/>
        <v>52.923966277240055</v>
      </c>
      <c r="Q592" s="50"/>
      <c r="R592" s="53" t="str">
        <f t="shared" si="38"/>
        <v/>
      </c>
      <c r="S592" s="53" t="str">
        <f t="shared" si="39"/>
        <v/>
      </c>
      <c r="T592" s="50"/>
    </row>
    <row r="593" spans="1:20" ht="15" customHeight="1" x14ac:dyDescent="0.2">
      <c r="A593" s="51" t="s">
        <v>866</v>
      </c>
      <c r="B593" s="51" t="s">
        <v>25</v>
      </c>
      <c r="C593" s="35">
        <v>509655</v>
      </c>
      <c r="D593" s="50"/>
      <c r="E593" s="52">
        <v>0</v>
      </c>
      <c r="F593" s="52">
        <v>0</v>
      </c>
      <c r="G593" s="52">
        <v>0</v>
      </c>
      <c r="H593" s="52">
        <v>0</v>
      </c>
      <c r="I593" s="52">
        <v>0</v>
      </c>
      <c r="J593" s="52">
        <v>0</v>
      </c>
      <c r="K593" s="52">
        <v>712560.5</v>
      </c>
      <c r="L593" s="52">
        <v>0</v>
      </c>
      <c r="M593" s="52">
        <v>0</v>
      </c>
      <c r="N593" s="50"/>
      <c r="O593" s="124">
        <f t="shared" si="36"/>
        <v>0</v>
      </c>
      <c r="P593" s="124">
        <f t="shared" si="37"/>
        <v>0</v>
      </c>
      <c r="Q593" s="50"/>
      <c r="R593" s="53" t="str">
        <f t="shared" si="38"/>
        <v/>
      </c>
      <c r="S593" s="53" t="str">
        <f t="shared" si="39"/>
        <v/>
      </c>
      <c r="T593" s="50"/>
    </row>
    <row r="594" spans="1:20" ht="15" customHeight="1" x14ac:dyDescent="0.2">
      <c r="A594" s="51" t="s">
        <v>1690</v>
      </c>
      <c r="B594" s="51" t="s">
        <v>1680</v>
      </c>
      <c r="C594" s="35">
        <v>520187</v>
      </c>
      <c r="D594" s="50"/>
      <c r="E594" s="52">
        <v>0</v>
      </c>
      <c r="F594" s="52">
        <v>0</v>
      </c>
      <c r="G594" s="52">
        <v>0</v>
      </c>
      <c r="H594" s="52">
        <v>100726.63</v>
      </c>
      <c r="I594" s="52">
        <v>0</v>
      </c>
      <c r="J594" s="52">
        <v>100726.63</v>
      </c>
      <c r="K594" s="52">
        <v>284274.84999999998</v>
      </c>
      <c r="L594" s="52">
        <v>2964.93</v>
      </c>
      <c r="M594" s="52">
        <v>3000</v>
      </c>
      <c r="N594" s="50"/>
      <c r="O594" s="124">
        <f t="shared" si="36"/>
        <v>35.4328</v>
      </c>
      <c r="P594" s="124">
        <f t="shared" si="37"/>
        <v>2.0982967715927034</v>
      </c>
      <c r="Q594" s="50"/>
      <c r="R594" s="53" t="str">
        <f t="shared" si="38"/>
        <v/>
      </c>
      <c r="S594" s="53" t="str">
        <f t="shared" si="39"/>
        <v/>
      </c>
      <c r="T594" s="50"/>
    </row>
    <row r="595" spans="1:20" ht="15" customHeight="1" x14ac:dyDescent="0.2">
      <c r="A595" s="51" t="s">
        <v>1792</v>
      </c>
      <c r="B595" s="51" t="s">
        <v>1500</v>
      </c>
      <c r="C595" s="35">
        <v>521396</v>
      </c>
      <c r="D595" s="50"/>
      <c r="E595" s="52">
        <v>0</v>
      </c>
      <c r="F595" s="52">
        <v>0</v>
      </c>
      <c r="G595" s="52">
        <v>0</v>
      </c>
      <c r="H595" s="52">
        <v>15478.96</v>
      </c>
      <c r="I595" s="52">
        <v>0</v>
      </c>
      <c r="J595" s="52">
        <v>15478.96</v>
      </c>
      <c r="K595" s="52">
        <v>59153.62</v>
      </c>
      <c r="L595" s="52">
        <v>1981.93</v>
      </c>
      <c r="M595" s="52">
        <v>71281.77</v>
      </c>
      <c r="N595" s="50"/>
      <c r="O595" s="124">
        <f t="shared" si="36"/>
        <v>26.167400000000001</v>
      </c>
      <c r="P595" s="124">
        <f t="shared" si="37"/>
        <v>123.85328235195072</v>
      </c>
      <c r="Q595" s="50"/>
      <c r="R595" s="53" t="str">
        <f t="shared" si="38"/>
        <v/>
      </c>
      <c r="S595" s="53" t="str">
        <f t="shared" si="39"/>
        <v/>
      </c>
      <c r="T595" s="50"/>
    </row>
    <row r="596" spans="1:20" ht="15" customHeight="1" x14ac:dyDescent="0.2">
      <c r="A596" s="51" t="s">
        <v>1074</v>
      </c>
      <c r="B596" s="51" t="s">
        <v>1056</v>
      </c>
      <c r="C596" s="35">
        <v>512265</v>
      </c>
      <c r="D596" s="50"/>
      <c r="E596" s="52">
        <v>0</v>
      </c>
      <c r="F596" s="52">
        <v>0</v>
      </c>
      <c r="G596" s="52">
        <v>0</v>
      </c>
      <c r="H596" s="52">
        <v>0</v>
      </c>
      <c r="I596" s="52">
        <v>0</v>
      </c>
      <c r="J596" s="52">
        <v>0</v>
      </c>
      <c r="K596" s="52">
        <v>182804.62</v>
      </c>
      <c r="L596" s="52">
        <v>0</v>
      </c>
      <c r="M596" s="52">
        <v>0</v>
      </c>
      <c r="N596" s="50"/>
      <c r="O596" s="124">
        <f t="shared" si="36"/>
        <v>0</v>
      </c>
      <c r="P596" s="124">
        <f t="shared" si="37"/>
        <v>0</v>
      </c>
      <c r="Q596" s="50"/>
      <c r="R596" s="53" t="str">
        <f t="shared" si="38"/>
        <v/>
      </c>
      <c r="S596" s="53" t="str">
        <f t="shared" si="39"/>
        <v/>
      </c>
      <c r="T596" s="50"/>
    </row>
    <row r="597" spans="1:20" ht="15" customHeight="1" x14ac:dyDescent="0.2">
      <c r="A597" s="51" t="s">
        <v>1074</v>
      </c>
      <c r="B597" s="51" t="s">
        <v>1500</v>
      </c>
      <c r="C597" s="35">
        <v>518123</v>
      </c>
      <c r="D597" s="50"/>
      <c r="E597" s="52">
        <v>0</v>
      </c>
      <c r="F597" s="52">
        <v>0</v>
      </c>
      <c r="G597" s="52">
        <v>0</v>
      </c>
      <c r="H597" s="52">
        <v>0</v>
      </c>
      <c r="I597" s="52">
        <v>0</v>
      </c>
      <c r="J597" s="52">
        <v>0</v>
      </c>
      <c r="K597" s="52">
        <v>60722.63</v>
      </c>
      <c r="L597" s="52">
        <v>0</v>
      </c>
      <c r="M597" s="52">
        <v>0</v>
      </c>
      <c r="N597" s="50"/>
      <c r="O597" s="124">
        <f t="shared" si="36"/>
        <v>0</v>
      </c>
      <c r="P597" s="124">
        <f t="shared" si="37"/>
        <v>0</v>
      </c>
      <c r="Q597" s="50"/>
      <c r="R597" s="53" t="str">
        <f t="shared" si="38"/>
        <v/>
      </c>
      <c r="S597" s="53" t="str">
        <f t="shared" si="39"/>
        <v/>
      </c>
      <c r="T597" s="50"/>
    </row>
    <row r="598" spans="1:20" ht="15" customHeight="1" x14ac:dyDescent="0.2">
      <c r="A598" s="51" t="s">
        <v>2515</v>
      </c>
      <c r="B598" s="51" t="s">
        <v>508</v>
      </c>
      <c r="C598" s="35">
        <v>542881</v>
      </c>
      <c r="D598" s="50"/>
      <c r="E598" s="52">
        <v>0</v>
      </c>
      <c r="F598" s="52">
        <v>0</v>
      </c>
      <c r="G598" s="52">
        <v>0</v>
      </c>
      <c r="H598" s="52">
        <v>0</v>
      </c>
      <c r="I598" s="52">
        <v>0</v>
      </c>
      <c r="J598" s="52">
        <v>0</v>
      </c>
      <c r="K598" s="52">
        <v>81291.69</v>
      </c>
      <c r="L598" s="52">
        <v>0</v>
      </c>
      <c r="M598" s="52">
        <v>0</v>
      </c>
      <c r="N598" s="50"/>
      <c r="O598" s="124">
        <f t="shared" si="36"/>
        <v>0</v>
      </c>
      <c r="P598" s="124">
        <f t="shared" si="37"/>
        <v>0</v>
      </c>
      <c r="Q598" s="50"/>
      <c r="R598" s="53" t="str">
        <f t="shared" si="38"/>
        <v/>
      </c>
      <c r="S598" s="53" t="str">
        <f t="shared" si="39"/>
        <v/>
      </c>
      <c r="T598" s="50"/>
    </row>
    <row r="599" spans="1:20" ht="15" customHeight="1" x14ac:dyDescent="0.2">
      <c r="A599" s="51" t="s">
        <v>1244</v>
      </c>
      <c r="B599" s="51" t="s">
        <v>1214</v>
      </c>
      <c r="C599" s="35">
        <v>514811</v>
      </c>
      <c r="D599" s="50"/>
      <c r="E599" s="52">
        <v>0</v>
      </c>
      <c r="F599" s="52">
        <v>0</v>
      </c>
      <c r="G599" s="52">
        <v>0</v>
      </c>
      <c r="H599" s="52">
        <v>0</v>
      </c>
      <c r="I599" s="52">
        <v>0</v>
      </c>
      <c r="J599" s="52">
        <v>0</v>
      </c>
      <c r="K599" s="52">
        <v>435900.04</v>
      </c>
      <c r="L599" s="52">
        <v>0</v>
      </c>
      <c r="M599" s="52">
        <v>10856.04</v>
      </c>
      <c r="N599" s="50"/>
      <c r="O599" s="124">
        <f t="shared" si="36"/>
        <v>0</v>
      </c>
      <c r="P599" s="124">
        <f t="shared" si="37"/>
        <v>2.4904884156468539</v>
      </c>
      <c r="Q599" s="50"/>
      <c r="R599" s="53" t="str">
        <f t="shared" si="38"/>
        <v/>
      </c>
      <c r="S599" s="53" t="str">
        <f t="shared" si="39"/>
        <v/>
      </c>
      <c r="T599" s="50"/>
    </row>
    <row r="600" spans="1:20" ht="15" customHeight="1" x14ac:dyDescent="0.2">
      <c r="A600" s="51" t="s">
        <v>99</v>
      </c>
      <c r="B600" s="51" t="s">
        <v>98</v>
      </c>
      <c r="C600" s="35">
        <v>500241</v>
      </c>
      <c r="D600" s="50"/>
      <c r="E600" s="52">
        <v>0</v>
      </c>
      <c r="F600" s="52">
        <v>0</v>
      </c>
      <c r="G600" s="52">
        <v>0</v>
      </c>
      <c r="H600" s="52">
        <v>20651.66</v>
      </c>
      <c r="I600" s="52">
        <v>0</v>
      </c>
      <c r="J600" s="52">
        <v>20651.66</v>
      </c>
      <c r="K600" s="52">
        <v>454895.51</v>
      </c>
      <c r="L600" s="52">
        <v>11375.6</v>
      </c>
      <c r="M600" s="52">
        <v>0</v>
      </c>
      <c r="N600" s="50"/>
      <c r="O600" s="124">
        <f t="shared" si="36"/>
        <v>4.5399000000000003</v>
      </c>
      <c r="P600" s="124">
        <f t="shared" si="37"/>
        <v>2.5007061511774431</v>
      </c>
      <c r="Q600" s="50"/>
      <c r="R600" s="53" t="str">
        <f t="shared" si="38"/>
        <v/>
      </c>
      <c r="S600" s="53" t="str">
        <f t="shared" si="39"/>
        <v/>
      </c>
      <c r="T600" s="50"/>
    </row>
    <row r="601" spans="1:20" ht="15" customHeight="1" x14ac:dyDescent="0.2">
      <c r="A601" s="51" t="s">
        <v>2242</v>
      </c>
      <c r="B601" s="51" t="s">
        <v>2238</v>
      </c>
      <c r="C601" s="35">
        <v>526703</v>
      </c>
      <c r="D601" s="50"/>
      <c r="E601" s="52">
        <v>0</v>
      </c>
      <c r="F601" s="52">
        <v>0</v>
      </c>
      <c r="G601" s="52">
        <v>0</v>
      </c>
      <c r="H601" s="52">
        <v>0</v>
      </c>
      <c r="I601" s="52">
        <v>0</v>
      </c>
      <c r="J601" s="52">
        <v>0</v>
      </c>
      <c r="K601" s="52">
        <v>53127.41</v>
      </c>
      <c r="L601" s="52">
        <v>0</v>
      </c>
      <c r="M601" s="52">
        <v>0</v>
      </c>
      <c r="N601" s="50"/>
      <c r="O601" s="124">
        <f t="shared" si="36"/>
        <v>0</v>
      </c>
      <c r="P601" s="124">
        <f t="shared" si="37"/>
        <v>0</v>
      </c>
      <c r="Q601" s="50"/>
      <c r="R601" s="53" t="str">
        <f t="shared" si="38"/>
        <v/>
      </c>
      <c r="S601" s="53" t="str">
        <f t="shared" si="39"/>
        <v/>
      </c>
      <c r="T601" s="50"/>
    </row>
    <row r="602" spans="1:20" ht="15" customHeight="1" x14ac:dyDescent="0.2">
      <c r="A602" s="51" t="s">
        <v>2516</v>
      </c>
      <c r="B602" s="51" t="s">
        <v>511</v>
      </c>
      <c r="C602" s="35">
        <v>542890</v>
      </c>
      <c r="D602" s="50"/>
      <c r="E602" s="52">
        <v>0</v>
      </c>
      <c r="F602" s="52">
        <v>0</v>
      </c>
      <c r="G602" s="52">
        <v>0</v>
      </c>
      <c r="H602" s="52">
        <v>12812.8</v>
      </c>
      <c r="I602" s="52">
        <v>0</v>
      </c>
      <c r="J602" s="52">
        <v>12812.8</v>
      </c>
      <c r="K602" s="52">
        <v>80630.820000000007</v>
      </c>
      <c r="L602" s="52">
        <v>3954.84</v>
      </c>
      <c r="M602" s="52">
        <v>13045.56</v>
      </c>
      <c r="N602" s="50"/>
      <c r="O602" s="124">
        <f t="shared" si="36"/>
        <v>15.890700000000001</v>
      </c>
      <c r="P602" s="124">
        <f t="shared" si="37"/>
        <v>21.084245453537491</v>
      </c>
      <c r="Q602" s="50"/>
      <c r="R602" s="53" t="str">
        <f t="shared" si="38"/>
        <v/>
      </c>
      <c r="S602" s="53" t="str">
        <f t="shared" si="39"/>
        <v/>
      </c>
      <c r="T602" s="50"/>
    </row>
    <row r="603" spans="1:20" ht="15" customHeight="1" x14ac:dyDescent="0.2">
      <c r="A603" s="51" t="s">
        <v>1004</v>
      </c>
      <c r="B603" s="51" t="s">
        <v>987</v>
      </c>
      <c r="C603" s="35">
        <v>511421</v>
      </c>
      <c r="D603" s="50"/>
      <c r="E603" s="52">
        <v>0</v>
      </c>
      <c r="F603" s="52">
        <v>0</v>
      </c>
      <c r="G603" s="52">
        <v>0</v>
      </c>
      <c r="H603" s="52">
        <v>47814.18</v>
      </c>
      <c r="I603" s="52">
        <v>0</v>
      </c>
      <c r="J603" s="52">
        <v>47814.18</v>
      </c>
      <c r="K603" s="52">
        <v>1038139.8</v>
      </c>
      <c r="L603" s="52">
        <v>903.52</v>
      </c>
      <c r="M603" s="52">
        <v>13070.76</v>
      </c>
      <c r="N603" s="50"/>
      <c r="O603" s="124">
        <f t="shared" si="36"/>
        <v>4.6058000000000003</v>
      </c>
      <c r="P603" s="124">
        <f t="shared" si="37"/>
        <v>1.3460884555240056</v>
      </c>
      <c r="Q603" s="50"/>
      <c r="R603" s="53" t="str">
        <f t="shared" si="38"/>
        <v/>
      </c>
      <c r="S603" s="53" t="str">
        <f t="shared" si="39"/>
        <v/>
      </c>
      <c r="T603" s="50"/>
    </row>
    <row r="604" spans="1:20" ht="15" customHeight="1" x14ac:dyDescent="0.2">
      <c r="A604" s="51" t="s">
        <v>2243</v>
      </c>
      <c r="B604" s="51" t="s">
        <v>2238</v>
      </c>
      <c r="C604" s="35">
        <v>526711</v>
      </c>
      <c r="D604" s="50"/>
      <c r="E604" s="52">
        <v>0</v>
      </c>
      <c r="F604" s="52">
        <v>0</v>
      </c>
      <c r="G604" s="52">
        <v>0</v>
      </c>
      <c r="H604" s="52">
        <v>0</v>
      </c>
      <c r="I604" s="52">
        <v>0</v>
      </c>
      <c r="J604" s="52">
        <v>0</v>
      </c>
      <c r="K604" s="52">
        <v>172188.28</v>
      </c>
      <c r="L604" s="52">
        <v>0</v>
      </c>
      <c r="M604" s="52">
        <v>0</v>
      </c>
      <c r="N604" s="50"/>
      <c r="O604" s="124">
        <f t="shared" si="36"/>
        <v>0</v>
      </c>
      <c r="P604" s="124">
        <f t="shared" si="37"/>
        <v>0</v>
      </c>
      <c r="Q604" s="50"/>
      <c r="R604" s="53" t="str">
        <f t="shared" si="38"/>
        <v/>
      </c>
      <c r="S604" s="53" t="str">
        <f t="shared" si="39"/>
        <v/>
      </c>
      <c r="T604" s="50"/>
    </row>
    <row r="605" spans="1:20" ht="15" customHeight="1" x14ac:dyDescent="0.2">
      <c r="A605" s="51" t="s">
        <v>2698</v>
      </c>
      <c r="B605" s="51" t="s">
        <v>571</v>
      </c>
      <c r="C605" s="35">
        <v>556424</v>
      </c>
      <c r="D605" s="50"/>
      <c r="E605" s="52">
        <v>0</v>
      </c>
      <c r="F605" s="52">
        <v>0</v>
      </c>
      <c r="G605" s="52">
        <v>0</v>
      </c>
      <c r="H605" s="52">
        <v>0</v>
      </c>
      <c r="I605" s="52">
        <v>0</v>
      </c>
      <c r="J605" s="52">
        <v>0</v>
      </c>
      <c r="K605" s="52">
        <v>21346.79</v>
      </c>
      <c r="L605" s="52">
        <v>0</v>
      </c>
      <c r="M605" s="52">
        <v>0</v>
      </c>
      <c r="N605" s="50"/>
      <c r="O605" s="124">
        <f t="shared" si="36"/>
        <v>0</v>
      </c>
      <c r="P605" s="124">
        <f t="shared" si="37"/>
        <v>0</v>
      </c>
      <c r="Q605" s="50"/>
      <c r="R605" s="53" t="str">
        <f t="shared" si="38"/>
        <v/>
      </c>
      <c r="S605" s="53" t="str">
        <f t="shared" si="39"/>
        <v/>
      </c>
      <c r="T605" s="50"/>
    </row>
    <row r="606" spans="1:20" ht="15" customHeight="1" x14ac:dyDescent="0.2">
      <c r="A606" s="51" t="s">
        <v>721</v>
      </c>
      <c r="B606" s="51" t="s">
        <v>392</v>
      </c>
      <c r="C606" s="35">
        <v>507903</v>
      </c>
      <c r="D606" s="50"/>
      <c r="E606" s="52">
        <v>0</v>
      </c>
      <c r="F606" s="52">
        <v>0</v>
      </c>
      <c r="G606" s="52">
        <v>0</v>
      </c>
      <c r="H606" s="52">
        <v>81791.149999999994</v>
      </c>
      <c r="I606" s="52">
        <v>0</v>
      </c>
      <c r="J606" s="52">
        <v>81791.149999999994</v>
      </c>
      <c r="K606" s="52">
        <v>813064.69000000006</v>
      </c>
      <c r="L606" s="52">
        <v>24947.24</v>
      </c>
      <c r="M606" s="52">
        <v>66382.59</v>
      </c>
      <c r="N606" s="50"/>
      <c r="O606" s="124">
        <f t="shared" si="36"/>
        <v>10.0596</v>
      </c>
      <c r="P606" s="124">
        <f t="shared" si="37"/>
        <v>11.232787639566538</v>
      </c>
      <c r="Q606" s="50"/>
      <c r="R606" s="53" t="str">
        <f t="shared" si="38"/>
        <v/>
      </c>
      <c r="S606" s="53" t="str">
        <f t="shared" si="39"/>
        <v/>
      </c>
      <c r="T606" s="50"/>
    </row>
    <row r="607" spans="1:20" ht="15" customHeight="1" x14ac:dyDescent="0.2">
      <c r="A607" s="51" t="s">
        <v>1177</v>
      </c>
      <c r="B607" s="51" t="s">
        <v>1167</v>
      </c>
      <c r="C607" s="35">
        <v>513997</v>
      </c>
      <c r="D607" s="50"/>
      <c r="E607" s="52">
        <v>0</v>
      </c>
      <c r="F607" s="52">
        <v>0</v>
      </c>
      <c r="G607" s="52">
        <v>0</v>
      </c>
      <c r="H607" s="52">
        <v>2055437.08</v>
      </c>
      <c r="I607" s="52">
        <v>0</v>
      </c>
      <c r="J607" s="52">
        <v>2055437.08</v>
      </c>
      <c r="K607" s="52">
        <v>7392407.0300000003</v>
      </c>
      <c r="L607" s="52">
        <v>189178.05</v>
      </c>
      <c r="M607" s="52">
        <v>621464.5</v>
      </c>
      <c r="N607" s="50"/>
      <c r="O607" s="124">
        <f t="shared" si="36"/>
        <v>27.8047</v>
      </c>
      <c r="P607" s="124">
        <f t="shared" si="37"/>
        <v>10.965880892518982</v>
      </c>
      <c r="Q607" s="50"/>
      <c r="R607" s="53" t="str">
        <f t="shared" si="38"/>
        <v/>
      </c>
      <c r="S607" s="53" t="str">
        <f t="shared" si="39"/>
        <v/>
      </c>
      <c r="T607" s="50"/>
    </row>
    <row r="608" spans="1:20" ht="15" customHeight="1" x14ac:dyDescent="0.2">
      <c r="A608" s="51" t="s">
        <v>2047</v>
      </c>
      <c r="B608" s="51" t="s">
        <v>2023</v>
      </c>
      <c r="C608" s="35">
        <v>524441</v>
      </c>
      <c r="D608" s="50"/>
      <c r="E608" s="52">
        <v>0</v>
      </c>
      <c r="F608" s="52">
        <v>0</v>
      </c>
      <c r="G608" s="52">
        <v>0</v>
      </c>
      <c r="H608" s="52">
        <v>5640.39</v>
      </c>
      <c r="I608" s="52">
        <v>0</v>
      </c>
      <c r="J608" s="52">
        <v>5640.39</v>
      </c>
      <c r="K608" s="52">
        <v>35260.07</v>
      </c>
      <c r="L608" s="52">
        <v>192.27</v>
      </c>
      <c r="M608" s="52">
        <v>768</v>
      </c>
      <c r="N608" s="50"/>
      <c r="O608" s="124">
        <f t="shared" si="36"/>
        <v>15.996499999999999</v>
      </c>
      <c r="P608" s="124">
        <f t="shared" si="37"/>
        <v>2.7233922110761548</v>
      </c>
      <c r="Q608" s="50"/>
      <c r="R608" s="53" t="str">
        <f t="shared" si="38"/>
        <v/>
      </c>
      <c r="S608" s="53" t="str">
        <f t="shared" si="39"/>
        <v/>
      </c>
      <c r="T608" s="50"/>
    </row>
    <row r="609" spans="1:20" ht="15" customHeight="1" x14ac:dyDescent="0.2">
      <c r="A609" s="51" t="s">
        <v>1538</v>
      </c>
      <c r="B609" s="51" t="s">
        <v>1537</v>
      </c>
      <c r="C609" s="35">
        <v>518522</v>
      </c>
      <c r="D609" s="50"/>
      <c r="E609" s="52">
        <v>0</v>
      </c>
      <c r="F609" s="52">
        <v>0</v>
      </c>
      <c r="G609" s="52">
        <v>0</v>
      </c>
      <c r="H609" s="52">
        <v>0</v>
      </c>
      <c r="I609" s="52">
        <v>0</v>
      </c>
      <c r="J609" s="52">
        <v>0</v>
      </c>
      <c r="K609" s="52">
        <v>233227.38</v>
      </c>
      <c r="L609" s="52">
        <v>0</v>
      </c>
      <c r="M609" s="52">
        <v>0</v>
      </c>
      <c r="N609" s="50"/>
      <c r="O609" s="124">
        <f t="shared" si="36"/>
        <v>0</v>
      </c>
      <c r="P609" s="124">
        <f t="shared" si="37"/>
        <v>0</v>
      </c>
      <c r="Q609" s="50"/>
      <c r="R609" s="53" t="str">
        <f t="shared" si="38"/>
        <v/>
      </c>
      <c r="S609" s="53" t="str">
        <f t="shared" si="39"/>
        <v/>
      </c>
      <c r="T609" s="50"/>
    </row>
    <row r="610" spans="1:20" ht="15" customHeight="1" x14ac:dyDescent="0.2">
      <c r="A610" s="51" t="s">
        <v>1538</v>
      </c>
      <c r="B610" s="51" t="s">
        <v>1500</v>
      </c>
      <c r="C610" s="35">
        <v>521400</v>
      </c>
      <c r="D610" s="50"/>
      <c r="E610" s="52">
        <v>0</v>
      </c>
      <c r="F610" s="52">
        <v>0</v>
      </c>
      <c r="G610" s="52">
        <v>0</v>
      </c>
      <c r="H610" s="52">
        <v>0</v>
      </c>
      <c r="I610" s="52">
        <v>0</v>
      </c>
      <c r="J610" s="52">
        <v>0</v>
      </c>
      <c r="K610" s="52">
        <v>867855.6</v>
      </c>
      <c r="L610" s="52">
        <v>0</v>
      </c>
      <c r="M610" s="52">
        <v>0</v>
      </c>
      <c r="N610" s="50"/>
      <c r="O610" s="124">
        <f t="shared" si="36"/>
        <v>0</v>
      </c>
      <c r="P610" s="124">
        <f t="shared" si="37"/>
        <v>0</v>
      </c>
      <c r="Q610" s="50"/>
      <c r="R610" s="53" t="str">
        <f t="shared" si="38"/>
        <v/>
      </c>
      <c r="S610" s="53" t="str">
        <f t="shared" si="39"/>
        <v/>
      </c>
      <c r="T610" s="50"/>
    </row>
    <row r="611" spans="1:20" ht="15" customHeight="1" x14ac:dyDescent="0.2">
      <c r="A611" s="51" t="s">
        <v>2157</v>
      </c>
      <c r="B611" s="51" t="s">
        <v>1221</v>
      </c>
      <c r="C611" s="35">
        <v>525715</v>
      </c>
      <c r="D611" s="50"/>
      <c r="E611" s="52">
        <v>0</v>
      </c>
      <c r="F611" s="52">
        <v>0</v>
      </c>
      <c r="G611" s="52">
        <v>0</v>
      </c>
      <c r="H611" s="52">
        <v>0</v>
      </c>
      <c r="I611" s="52">
        <v>0</v>
      </c>
      <c r="J611" s="52">
        <v>0</v>
      </c>
      <c r="K611" s="52">
        <v>17711.66</v>
      </c>
      <c r="L611" s="52">
        <v>0</v>
      </c>
      <c r="M611" s="52">
        <v>0</v>
      </c>
      <c r="N611" s="50"/>
      <c r="O611" s="124">
        <f t="shared" si="36"/>
        <v>0</v>
      </c>
      <c r="P611" s="124">
        <f t="shared" si="37"/>
        <v>0</v>
      </c>
      <c r="Q611" s="50"/>
      <c r="R611" s="53" t="str">
        <f t="shared" si="38"/>
        <v/>
      </c>
      <c r="S611" s="53" t="str">
        <f t="shared" si="39"/>
        <v/>
      </c>
      <c r="T611" s="50"/>
    </row>
    <row r="612" spans="1:20" ht="15" customHeight="1" x14ac:dyDescent="0.2">
      <c r="A612" s="51" t="s">
        <v>1597</v>
      </c>
      <c r="B612" s="51" t="s">
        <v>1575</v>
      </c>
      <c r="C612" s="35">
        <v>519201</v>
      </c>
      <c r="D612" s="50"/>
      <c r="E612" s="52">
        <v>0</v>
      </c>
      <c r="F612" s="52">
        <v>0</v>
      </c>
      <c r="G612" s="52">
        <v>0</v>
      </c>
      <c r="H612" s="52">
        <v>11831.77</v>
      </c>
      <c r="I612" s="52">
        <v>0</v>
      </c>
      <c r="J612" s="52">
        <v>11831.77</v>
      </c>
      <c r="K612" s="52">
        <v>180530.65000000002</v>
      </c>
      <c r="L612" s="52">
        <v>1989.18</v>
      </c>
      <c r="M612" s="52">
        <v>42885.75</v>
      </c>
      <c r="N612" s="50"/>
      <c r="O612" s="124">
        <f t="shared" si="36"/>
        <v>6.5538999999999996</v>
      </c>
      <c r="P612" s="124">
        <f t="shared" si="37"/>
        <v>24.857236153528497</v>
      </c>
      <c r="Q612" s="50"/>
      <c r="R612" s="53" t="str">
        <f t="shared" si="38"/>
        <v/>
      </c>
      <c r="S612" s="53" t="str">
        <f t="shared" si="39"/>
        <v/>
      </c>
      <c r="T612" s="50"/>
    </row>
    <row r="613" spans="1:20" ht="15" customHeight="1" x14ac:dyDescent="0.2">
      <c r="A613" s="51" t="s">
        <v>1597</v>
      </c>
      <c r="B613" s="51" t="s">
        <v>1547</v>
      </c>
      <c r="C613" s="35">
        <v>520195</v>
      </c>
      <c r="D613" s="50"/>
      <c r="E613" s="52">
        <v>0</v>
      </c>
      <c r="F613" s="52">
        <v>0</v>
      </c>
      <c r="G613" s="52">
        <v>0</v>
      </c>
      <c r="H613" s="52">
        <v>48000</v>
      </c>
      <c r="I613" s="52">
        <v>0</v>
      </c>
      <c r="J613" s="52">
        <v>48000</v>
      </c>
      <c r="K613" s="52">
        <v>136099.55000000002</v>
      </c>
      <c r="L613" s="52">
        <v>1494.59</v>
      </c>
      <c r="M613" s="52">
        <v>0</v>
      </c>
      <c r="N613" s="50"/>
      <c r="O613" s="124">
        <f t="shared" si="36"/>
        <v>35.268300000000004</v>
      </c>
      <c r="P613" s="124">
        <f t="shared" si="37"/>
        <v>1.0981593987636253</v>
      </c>
      <c r="Q613" s="50"/>
      <c r="R613" s="53" t="str">
        <f t="shared" si="38"/>
        <v/>
      </c>
      <c r="S613" s="53" t="str">
        <f t="shared" si="39"/>
        <v/>
      </c>
      <c r="T613" s="50"/>
    </row>
    <row r="614" spans="1:20" ht="15" customHeight="1" x14ac:dyDescent="0.2">
      <c r="A614" s="51" t="s">
        <v>2628</v>
      </c>
      <c r="B614" s="51" t="s">
        <v>2434</v>
      </c>
      <c r="C614" s="35">
        <v>544213</v>
      </c>
      <c r="D614" s="50"/>
      <c r="E614" s="52">
        <v>0</v>
      </c>
      <c r="F614" s="52">
        <v>0</v>
      </c>
      <c r="G614" s="52">
        <v>0</v>
      </c>
      <c r="H614" s="52">
        <v>654572</v>
      </c>
      <c r="I614" s="52">
        <v>365663.09</v>
      </c>
      <c r="J614" s="52">
        <v>288908.90999999997</v>
      </c>
      <c r="K614" s="52">
        <v>2436883.13</v>
      </c>
      <c r="L614" s="52">
        <v>33929</v>
      </c>
      <c r="M614" s="52">
        <v>225728.35</v>
      </c>
      <c r="N614" s="50"/>
      <c r="O614" s="124">
        <f t="shared" si="36"/>
        <v>11.855700000000001</v>
      </c>
      <c r="P614" s="124">
        <f t="shared" si="37"/>
        <v>10.655305820923797</v>
      </c>
      <c r="Q614" s="50"/>
      <c r="R614" s="53" t="str">
        <f t="shared" si="38"/>
        <v/>
      </c>
      <c r="S614" s="53" t="str">
        <f t="shared" si="39"/>
        <v/>
      </c>
      <c r="T614" s="50"/>
    </row>
    <row r="615" spans="1:20" ht="15" customHeight="1" x14ac:dyDescent="0.2">
      <c r="A615" s="51" t="s">
        <v>2226</v>
      </c>
      <c r="B615" s="51" t="s">
        <v>2213</v>
      </c>
      <c r="C615" s="35">
        <v>526525</v>
      </c>
      <c r="D615" s="50"/>
      <c r="E615" s="52">
        <v>0</v>
      </c>
      <c r="F615" s="52">
        <v>0</v>
      </c>
      <c r="G615" s="52">
        <v>0</v>
      </c>
      <c r="H615" s="52">
        <v>0</v>
      </c>
      <c r="I615" s="52">
        <v>0</v>
      </c>
      <c r="J615" s="52">
        <v>0</v>
      </c>
      <c r="K615" s="52">
        <v>12364.01</v>
      </c>
      <c r="L615" s="52">
        <v>0</v>
      </c>
      <c r="M615" s="52">
        <v>0</v>
      </c>
      <c r="N615" s="50"/>
      <c r="O615" s="124">
        <f t="shared" si="36"/>
        <v>0</v>
      </c>
      <c r="P615" s="124">
        <f t="shared" si="37"/>
        <v>0</v>
      </c>
      <c r="Q615" s="50"/>
      <c r="R615" s="53" t="str">
        <f t="shared" si="38"/>
        <v/>
      </c>
      <c r="S615" s="53" t="str">
        <f t="shared" si="39"/>
        <v/>
      </c>
      <c r="T615" s="50"/>
    </row>
    <row r="616" spans="1:20" ht="15" customHeight="1" x14ac:dyDescent="0.2">
      <c r="A616" s="51" t="s">
        <v>1598</v>
      </c>
      <c r="B616" s="51" t="s">
        <v>1575</v>
      </c>
      <c r="C616" s="35">
        <v>519219</v>
      </c>
      <c r="D616" s="50"/>
      <c r="E616" s="52">
        <v>0</v>
      </c>
      <c r="F616" s="52">
        <v>0</v>
      </c>
      <c r="G616" s="52">
        <v>0</v>
      </c>
      <c r="H616" s="52">
        <v>59467.77</v>
      </c>
      <c r="I616" s="52">
        <v>0</v>
      </c>
      <c r="J616" s="52">
        <v>59467.77</v>
      </c>
      <c r="K616" s="52">
        <v>107449.66</v>
      </c>
      <c r="L616" s="52">
        <v>2335</v>
      </c>
      <c r="M616" s="52">
        <v>3960</v>
      </c>
      <c r="N616" s="50"/>
      <c r="O616" s="124">
        <f t="shared" si="36"/>
        <v>55.344799999999999</v>
      </c>
      <c r="P616" s="124">
        <f t="shared" si="37"/>
        <v>5.8585573932946833</v>
      </c>
      <c r="Q616" s="50"/>
      <c r="R616" s="53" t="str">
        <f t="shared" si="38"/>
        <v/>
      </c>
      <c r="S616" s="53" t="str">
        <f t="shared" si="39"/>
        <v/>
      </c>
      <c r="T616" s="50"/>
    </row>
    <row r="617" spans="1:20" ht="15" customHeight="1" x14ac:dyDescent="0.2">
      <c r="A617" s="51" t="s">
        <v>2227</v>
      </c>
      <c r="B617" s="51" t="s">
        <v>2211</v>
      </c>
      <c r="C617" s="35">
        <v>526533</v>
      </c>
      <c r="D617" s="50"/>
      <c r="E617" s="52">
        <v>0</v>
      </c>
      <c r="F617" s="52">
        <v>0</v>
      </c>
      <c r="G617" s="52">
        <v>0</v>
      </c>
      <c r="H617" s="52">
        <v>159505.85</v>
      </c>
      <c r="I617" s="52">
        <v>0</v>
      </c>
      <c r="J617" s="52">
        <v>159505.85</v>
      </c>
      <c r="K617" s="52">
        <v>786417.68</v>
      </c>
      <c r="L617" s="52">
        <v>9814</v>
      </c>
      <c r="M617" s="52">
        <v>15058.2</v>
      </c>
      <c r="N617" s="50"/>
      <c r="O617" s="124">
        <f t="shared" si="36"/>
        <v>20.282599999999999</v>
      </c>
      <c r="P617" s="124">
        <f t="shared" si="37"/>
        <v>3.1627213670984609</v>
      </c>
      <c r="Q617" s="50"/>
      <c r="R617" s="53" t="str">
        <f t="shared" si="38"/>
        <v/>
      </c>
      <c r="S617" s="53" t="str">
        <f t="shared" si="39"/>
        <v/>
      </c>
      <c r="T617" s="50"/>
    </row>
    <row r="618" spans="1:20" ht="15" customHeight="1" x14ac:dyDescent="0.2">
      <c r="A618" s="51" t="s">
        <v>774</v>
      </c>
      <c r="B618" s="51" t="s">
        <v>759</v>
      </c>
      <c r="C618" s="35">
        <v>508594</v>
      </c>
      <c r="D618" s="50"/>
      <c r="E618" s="52">
        <v>0</v>
      </c>
      <c r="F618" s="52">
        <v>0</v>
      </c>
      <c r="G618" s="52">
        <v>0</v>
      </c>
      <c r="H618" s="52">
        <v>0</v>
      </c>
      <c r="I618" s="52">
        <v>0</v>
      </c>
      <c r="J618" s="52">
        <v>0</v>
      </c>
      <c r="K618" s="52">
        <v>489368.41</v>
      </c>
      <c r="L618" s="52">
        <v>0</v>
      </c>
      <c r="M618" s="52">
        <v>0</v>
      </c>
      <c r="N618" s="50"/>
      <c r="O618" s="124">
        <f t="shared" si="36"/>
        <v>0</v>
      </c>
      <c r="P618" s="124">
        <f t="shared" si="37"/>
        <v>0</v>
      </c>
      <c r="Q618" s="50"/>
      <c r="R618" s="53" t="str">
        <f t="shared" si="38"/>
        <v/>
      </c>
      <c r="S618" s="53" t="str">
        <f t="shared" si="39"/>
        <v/>
      </c>
      <c r="T618" s="50"/>
    </row>
    <row r="619" spans="1:20" ht="15" customHeight="1" x14ac:dyDescent="0.2">
      <c r="A619" s="51" t="s">
        <v>1879</v>
      </c>
      <c r="B619" s="51" t="s">
        <v>30</v>
      </c>
      <c r="C619" s="35">
        <v>522431</v>
      </c>
      <c r="D619" s="50"/>
      <c r="E619" s="52">
        <v>0</v>
      </c>
      <c r="F619" s="52">
        <v>0</v>
      </c>
      <c r="G619" s="52">
        <v>0</v>
      </c>
      <c r="H619" s="52">
        <v>62412.35</v>
      </c>
      <c r="I619" s="52">
        <v>0</v>
      </c>
      <c r="J619" s="52">
        <v>62412.35</v>
      </c>
      <c r="K619" s="52">
        <v>280276.36000000004</v>
      </c>
      <c r="L619" s="52">
        <v>2243.38</v>
      </c>
      <c r="M619" s="52">
        <v>22740</v>
      </c>
      <c r="N619" s="50"/>
      <c r="O619" s="124">
        <f t="shared" si="36"/>
        <v>22.2681</v>
      </c>
      <c r="P619" s="124">
        <f t="shared" si="37"/>
        <v>8.9138377564201257</v>
      </c>
      <c r="Q619" s="50"/>
      <c r="R619" s="53" t="str">
        <f t="shared" si="38"/>
        <v/>
      </c>
      <c r="S619" s="53" t="str">
        <f t="shared" si="39"/>
        <v/>
      </c>
      <c r="T619" s="50"/>
    </row>
    <row r="620" spans="1:20" ht="15" customHeight="1" x14ac:dyDescent="0.2">
      <c r="A620" s="51" t="s">
        <v>2745</v>
      </c>
      <c r="B620" s="51" t="s">
        <v>1121</v>
      </c>
      <c r="C620" s="35">
        <v>557510</v>
      </c>
      <c r="D620" s="50"/>
      <c r="E620" s="52">
        <v>0</v>
      </c>
      <c r="F620" s="52">
        <v>0</v>
      </c>
      <c r="G620" s="52">
        <v>0</v>
      </c>
      <c r="H620" s="52">
        <v>64758.53</v>
      </c>
      <c r="I620" s="52">
        <v>0</v>
      </c>
      <c r="J620" s="52">
        <v>64758.53</v>
      </c>
      <c r="K620" s="52">
        <v>179677.34</v>
      </c>
      <c r="L620" s="52">
        <v>5685.67</v>
      </c>
      <c r="M620" s="52">
        <v>20586.36</v>
      </c>
      <c r="N620" s="50"/>
      <c r="O620" s="124">
        <f t="shared" si="36"/>
        <v>36.041600000000003</v>
      </c>
      <c r="P620" s="124">
        <f t="shared" si="37"/>
        <v>14.621782579817799</v>
      </c>
      <c r="Q620" s="50"/>
      <c r="R620" s="53" t="str">
        <f t="shared" si="38"/>
        <v/>
      </c>
      <c r="S620" s="53" t="str">
        <f t="shared" si="39"/>
        <v/>
      </c>
      <c r="T620" s="50"/>
    </row>
    <row r="621" spans="1:20" ht="15" customHeight="1" x14ac:dyDescent="0.2">
      <c r="A621" s="51" t="s">
        <v>2297</v>
      </c>
      <c r="B621" s="51" t="s">
        <v>26</v>
      </c>
      <c r="C621" s="35">
        <v>527297</v>
      </c>
      <c r="D621" s="50"/>
      <c r="E621" s="52">
        <v>0</v>
      </c>
      <c r="F621" s="52">
        <v>0</v>
      </c>
      <c r="G621" s="52">
        <v>0</v>
      </c>
      <c r="H621" s="52">
        <v>115974.92</v>
      </c>
      <c r="I621" s="52">
        <v>0</v>
      </c>
      <c r="J621" s="52">
        <v>115974.92</v>
      </c>
      <c r="K621" s="52">
        <v>526299.04</v>
      </c>
      <c r="L621" s="52">
        <v>2676.38</v>
      </c>
      <c r="M621" s="52">
        <v>12400</v>
      </c>
      <c r="N621" s="50"/>
      <c r="O621" s="124">
        <f t="shared" si="36"/>
        <v>22.035900000000002</v>
      </c>
      <c r="P621" s="124">
        <f t="shared" si="37"/>
        <v>2.8646033631374284</v>
      </c>
      <c r="Q621" s="50"/>
      <c r="R621" s="53" t="str">
        <f t="shared" si="38"/>
        <v/>
      </c>
      <c r="S621" s="53" t="str">
        <f t="shared" si="39"/>
        <v/>
      </c>
      <c r="T621" s="50"/>
    </row>
    <row r="622" spans="1:20" ht="15" customHeight="1" x14ac:dyDescent="0.2">
      <c r="A622" s="51" t="s">
        <v>1966</v>
      </c>
      <c r="B622" s="51" t="s">
        <v>1961</v>
      </c>
      <c r="C622" s="35">
        <v>523461</v>
      </c>
      <c r="D622" s="50"/>
      <c r="E622" s="52">
        <v>0</v>
      </c>
      <c r="F622" s="52">
        <v>0</v>
      </c>
      <c r="G622" s="52">
        <v>0</v>
      </c>
      <c r="H622" s="52">
        <v>0</v>
      </c>
      <c r="I622" s="52">
        <v>0</v>
      </c>
      <c r="J622" s="52">
        <v>0</v>
      </c>
      <c r="K622" s="52">
        <v>21656.99</v>
      </c>
      <c r="L622" s="52">
        <v>55.24</v>
      </c>
      <c r="M622" s="52">
        <v>2317.9</v>
      </c>
      <c r="N622" s="50"/>
      <c r="O622" s="124">
        <f t="shared" si="36"/>
        <v>0</v>
      </c>
      <c r="P622" s="124">
        <f t="shared" si="37"/>
        <v>10.957847789558937</v>
      </c>
      <c r="Q622" s="50"/>
      <c r="R622" s="53" t="str">
        <f t="shared" si="38"/>
        <v/>
      </c>
      <c r="S622" s="53" t="str">
        <f t="shared" si="39"/>
        <v/>
      </c>
      <c r="T622" s="50"/>
    </row>
    <row r="623" spans="1:20" ht="15" customHeight="1" x14ac:dyDescent="0.2">
      <c r="A623" s="51" t="s">
        <v>2298</v>
      </c>
      <c r="B623" s="51" t="s">
        <v>1595</v>
      </c>
      <c r="C623" s="35">
        <v>527301</v>
      </c>
      <c r="D623" s="50"/>
      <c r="E623" s="52">
        <v>0</v>
      </c>
      <c r="F623" s="52">
        <v>0</v>
      </c>
      <c r="G623" s="52">
        <v>0</v>
      </c>
      <c r="H623" s="52">
        <v>0</v>
      </c>
      <c r="I623" s="52">
        <v>0</v>
      </c>
      <c r="J623" s="52">
        <v>0</v>
      </c>
      <c r="K623" s="52">
        <v>27393.38</v>
      </c>
      <c r="L623" s="52">
        <v>0</v>
      </c>
      <c r="M623" s="52">
        <v>0</v>
      </c>
      <c r="N623" s="50"/>
      <c r="O623" s="124">
        <f t="shared" si="36"/>
        <v>0</v>
      </c>
      <c r="P623" s="124">
        <f t="shared" si="37"/>
        <v>0</v>
      </c>
      <c r="Q623" s="50"/>
      <c r="R623" s="53" t="str">
        <f t="shared" si="38"/>
        <v/>
      </c>
      <c r="S623" s="53" t="str">
        <f t="shared" si="39"/>
        <v/>
      </c>
      <c r="T623" s="50"/>
    </row>
    <row r="624" spans="1:20" ht="15" customHeight="1" x14ac:dyDescent="0.2">
      <c r="A624" s="51" t="s">
        <v>1880</v>
      </c>
      <c r="B624" s="51" t="s">
        <v>30</v>
      </c>
      <c r="C624" s="35">
        <v>522449</v>
      </c>
      <c r="D624" s="50"/>
      <c r="E624" s="52">
        <v>0</v>
      </c>
      <c r="F624" s="52">
        <v>0</v>
      </c>
      <c r="G624" s="52">
        <v>0</v>
      </c>
      <c r="H624" s="52">
        <v>45886</v>
      </c>
      <c r="I624" s="52">
        <v>0</v>
      </c>
      <c r="J624" s="52">
        <v>45886</v>
      </c>
      <c r="K624" s="52">
        <v>103865.45</v>
      </c>
      <c r="L624" s="52">
        <v>2000.15</v>
      </c>
      <c r="M624" s="52">
        <v>29322.41</v>
      </c>
      <c r="N624" s="50"/>
      <c r="O624" s="124">
        <f t="shared" si="36"/>
        <v>44.1783</v>
      </c>
      <c r="P624" s="124">
        <f t="shared" si="37"/>
        <v>30.156861593532792</v>
      </c>
      <c r="Q624" s="50"/>
      <c r="R624" s="53" t="str">
        <f t="shared" si="38"/>
        <v/>
      </c>
      <c r="S624" s="53" t="str">
        <f t="shared" si="39"/>
        <v/>
      </c>
      <c r="T624" s="50"/>
    </row>
    <row r="625" spans="1:20" ht="15" customHeight="1" x14ac:dyDescent="0.2">
      <c r="A625" s="51" t="s">
        <v>2778</v>
      </c>
      <c r="B625" s="51" t="s">
        <v>1547</v>
      </c>
      <c r="C625" s="35">
        <v>559598</v>
      </c>
      <c r="D625" s="50"/>
      <c r="E625" s="52">
        <v>0</v>
      </c>
      <c r="F625" s="52">
        <v>0</v>
      </c>
      <c r="G625" s="52">
        <v>0</v>
      </c>
      <c r="H625" s="52">
        <v>68580.179999999993</v>
      </c>
      <c r="I625" s="52">
        <v>0</v>
      </c>
      <c r="J625" s="52">
        <v>68580.179999999993</v>
      </c>
      <c r="K625" s="52">
        <v>174207.33</v>
      </c>
      <c r="L625" s="52">
        <v>2446.83</v>
      </c>
      <c r="M625" s="52">
        <v>39080</v>
      </c>
      <c r="N625" s="50"/>
      <c r="O625" s="124">
        <f t="shared" si="36"/>
        <v>39.366999999999997</v>
      </c>
      <c r="P625" s="124">
        <f t="shared" si="37"/>
        <v>23.837590530777327</v>
      </c>
      <c r="Q625" s="50"/>
      <c r="R625" s="53" t="str">
        <f t="shared" si="38"/>
        <v/>
      </c>
      <c r="S625" s="53" t="str">
        <f t="shared" si="39"/>
        <v/>
      </c>
      <c r="T625" s="50"/>
    </row>
    <row r="626" spans="1:20" ht="15" customHeight="1" x14ac:dyDescent="0.2">
      <c r="A626" s="51" t="s">
        <v>1599</v>
      </c>
      <c r="B626" s="51" t="s">
        <v>1575</v>
      </c>
      <c r="C626" s="35">
        <v>519227</v>
      </c>
      <c r="D626" s="50"/>
      <c r="E626" s="52">
        <v>0</v>
      </c>
      <c r="F626" s="52">
        <v>0</v>
      </c>
      <c r="G626" s="52">
        <v>0</v>
      </c>
      <c r="H626" s="52">
        <v>70469.95</v>
      </c>
      <c r="I626" s="52">
        <v>0</v>
      </c>
      <c r="J626" s="52">
        <v>70469.95</v>
      </c>
      <c r="K626" s="52">
        <v>560538.20000000007</v>
      </c>
      <c r="L626" s="52">
        <v>8417.1200000000008</v>
      </c>
      <c r="M626" s="52">
        <v>54472.26</v>
      </c>
      <c r="N626" s="50"/>
      <c r="O626" s="124">
        <f t="shared" si="36"/>
        <v>12.5718</v>
      </c>
      <c r="P626" s="124">
        <f t="shared" si="37"/>
        <v>11.219463722543797</v>
      </c>
      <c r="Q626" s="50"/>
      <c r="R626" s="53" t="str">
        <f t="shared" si="38"/>
        <v/>
      </c>
      <c r="S626" s="53" t="str">
        <f t="shared" si="39"/>
        <v/>
      </c>
      <c r="T626" s="50"/>
    </row>
    <row r="627" spans="1:20" ht="15" customHeight="1" x14ac:dyDescent="0.2">
      <c r="A627" s="51" t="s">
        <v>2228</v>
      </c>
      <c r="B627" s="51" t="s">
        <v>33</v>
      </c>
      <c r="C627" s="35">
        <v>526541</v>
      </c>
      <c r="D627" s="50"/>
      <c r="E627" s="52">
        <v>0</v>
      </c>
      <c r="F627" s="52">
        <v>0</v>
      </c>
      <c r="G627" s="52">
        <v>0</v>
      </c>
      <c r="H627" s="52">
        <v>311385.88</v>
      </c>
      <c r="I627" s="52">
        <v>0</v>
      </c>
      <c r="J627" s="52">
        <v>311385.88</v>
      </c>
      <c r="K627" s="52">
        <v>687369.6</v>
      </c>
      <c r="L627" s="52">
        <v>11360.52</v>
      </c>
      <c r="M627" s="52">
        <v>8366.26</v>
      </c>
      <c r="N627" s="50"/>
      <c r="O627" s="124">
        <f t="shared" si="36"/>
        <v>45.301099999999998</v>
      </c>
      <c r="P627" s="124">
        <f t="shared" si="37"/>
        <v>2.8698941588339082</v>
      </c>
      <c r="Q627" s="50"/>
      <c r="R627" s="53" t="str">
        <f t="shared" si="38"/>
        <v/>
      </c>
      <c r="S627" s="53" t="str">
        <f t="shared" si="39"/>
        <v/>
      </c>
      <c r="T627" s="50"/>
    </row>
    <row r="628" spans="1:20" ht="15" customHeight="1" x14ac:dyDescent="0.2">
      <c r="A628" s="51" t="s">
        <v>775</v>
      </c>
      <c r="B628" s="51" t="s">
        <v>760</v>
      </c>
      <c r="C628" s="35">
        <v>508608</v>
      </c>
      <c r="D628" s="50"/>
      <c r="E628" s="52">
        <v>0</v>
      </c>
      <c r="F628" s="52">
        <v>0</v>
      </c>
      <c r="G628" s="52">
        <v>0</v>
      </c>
      <c r="H628" s="52">
        <v>91985.62</v>
      </c>
      <c r="I628" s="52">
        <v>91985.62</v>
      </c>
      <c r="J628" s="52">
        <v>0</v>
      </c>
      <c r="K628" s="52">
        <v>1267826.27</v>
      </c>
      <c r="L628" s="52">
        <v>5211.41</v>
      </c>
      <c r="M628" s="52">
        <v>30422.6</v>
      </c>
      <c r="N628" s="50"/>
      <c r="O628" s="124">
        <f t="shared" si="36"/>
        <v>0</v>
      </c>
      <c r="P628" s="124">
        <f t="shared" si="37"/>
        <v>2.8106382430457129</v>
      </c>
      <c r="Q628" s="50"/>
      <c r="R628" s="53" t="str">
        <f t="shared" si="38"/>
        <v/>
      </c>
      <c r="S628" s="53" t="str">
        <f t="shared" si="39"/>
        <v/>
      </c>
      <c r="T628" s="50"/>
    </row>
    <row r="629" spans="1:20" ht="15" customHeight="1" x14ac:dyDescent="0.2">
      <c r="A629" s="51" t="s">
        <v>2158</v>
      </c>
      <c r="B629" s="51" t="s">
        <v>1221</v>
      </c>
      <c r="C629" s="35">
        <v>525723</v>
      </c>
      <c r="D629" s="50"/>
      <c r="E629" s="52">
        <v>0</v>
      </c>
      <c r="F629" s="52">
        <v>0</v>
      </c>
      <c r="G629" s="52">
        <v>0</v>
      </c>
      <c r="H629" s="52">
        <v>0</v>
      </c>
      <c r="I629" s="52">
        <v>0</v>
      </c>
      <c r="J629" s="52">
        <v>0</v>
      </c>
      <c r="K629" s="52">
        <v>140050.01</v>
      </c>
      <c r="L629" s="52">
        <v>33.229999999999997</v>
      </c>
      <c r="M629" s="52">
        <v>1134.3399999999999</v>
      </c>
      <c r="N629" s="50"/>
      <c r="O629" s="124">
        <f t="shared" si="36"/>
        <v>0</v>
      </c>
      <c r="P629" s="124">
        <f t="shared" si="37"/>
        <v>0.83368076874824926</v>
      </c>
      <c r="Q629" s="50"/>
      <c r="R629" s="53" t="str">
        <f t="shared" si="38"/>
        <v/>
      </c>
      <c r="S629" s="53" t="str">
        <f t="shared" si="39"/>
        <v/>
      </c>
      <c r="T629" s="50"/>
    </row>
    <row r="630" spans="1:20" ht="15" customHeight="1" x14ac:dyDescent="0.2">
      <c r="A630" s="51" t="s">
        <v>2229</v>
      </c>
      <c r="B630" s="51" t="s">
        <v>33</v>
      </c>
      <c r="C630" s="35">
        <v>526550</v>
      </c>
      <c r="D630" s="50"/>
      <c r="E630" s="52">
        <v>0</v>
      </c>
      <c r="F630" s="52">
        <v>0</v>
      </c>
      <c r="G630" s="52">
        <v>0</v>
      </c>
      <c r="H630" s="52">
        <v>0</v>
      </c>
      <c r="I630" s="52">
        <v>0</v>
      </c>
      <c r="J630" s="52">
        <v>0</v>
      </c>
      <c r="K630" s="52">
        <v>19606.490000000002</v>
      </c>
      <c r="L630" s="52">
        <v>0</v>
      </c>
      <c r="M630" s="52">
        <v>0</v>
      </c>
      <c r="N630" s="50"/>
      <c r="O630" s="124">
        <f t="shared" si="36"/>
        <v>0</v>
      </c>
      <c r="P630" s="124">
        <f t="shared" si="37"/>
        <v>0</v>
      </c>
      <c r="Q630" s="50"/>
      <c r="R630" s="53" t="str">
        <f t="shared" si="38"/>
        <v/>
      </c>
      <c r="S630" s="53" t="str">
        <f t="shared" si="39"/>
        <v/>
      </c>
      <c r="T630" s="50"/>
    </row>
    <row r="631" spans="1:20" ht="15" customHeight="1" x14ac:dyDescent="0.2">
      <c r="A631" s="51" t="s">
        <v>2836</v>
      </c>
      <c r="B631" s="51" t="s">
        <v>2434</v>
      </c>
      <c r="C631" s="35">
        <v>581674</v>
      </c>
      <c r="D631" s="50"/>
      <c r="E631" s="52">
        <v>0</v>
      </c>
      <c r="F631" s="52">
        <v>0</v>
      </c>
      <c r="G631" s="52">
        <v>0</v>
      </c>
      <c r="H631" s="52">
        <v>0</v>
      </c>
      <c r="I631" s="52">
        <v>0</v>
      </c>
      <c r="J631" s="52">
        <v>0</v>
      </c>
      <c r="K631" s="52">
        <v>419635.14</v>
      </c>
      <c r="L631" s="52">
        <v>0</v>
      </c>
      <c r="M631" s="52">
        <v>0</v>
      </c>
      <c r="N631" s="50"/>
      <c r="O631" s="124">
        <f t="shared" si="36"/>
        <v>0</v>
      </c>
      <c r="P631" s="124">
        <f t="shared" si="37"/>
        <v>0</v>
      </c>
      <c r="Q631" s="50"/>
      <c r="R631" s="53" t="str">
        <f t="shared" si="38"/>
        <v/>
      </c>
      <c r="S631" s="53" t="str">
        <f t="shared" si="39"/>
        <v/>
      </c>
      <c r="T631" s="50"/>
    </row>
    <row r="632" spans="1:20" ht="15" customHeight="1" x14ac:dyDescent="0.2">
      <c r="A632" s="51" t="s">
        <v>2048</v>
      </c>
      <c r="B632" s="51" t="s">
        <v>1537</v>
      </c>
      <c r="C632" s="35">
        <v>524450</v>
      </c>
      <c r="D632" s="50"/>
      <c r="E632" s="52">
        <v>0</v>
      </c>
      <c r="F632" s="52">
        <v>0</v>
      </c>
      <c r="G632" s="52">
        <v>0</v>
      </c>
      <c r="H632" s="52">
        <v>2975</v>
      </c>
      <c r="I632" s="52">
        <v>0</v>
      </c>
      <c r="J632" s="52">
        <v>2975</v>
      </c>
      <c r="K632" s="52">
        <v>86793.71</v>
      </c>
      <c r="L632" s="52">
        <v>0</v>
      </c>
      <c r="M632" s="52">
        <v>0</v>
      </c>
      <c r="N632" s="50"/>
      <c r="O632" s="124">
        <f t="shared" si="36"/>
        <v>3.4277000000000002</v>
      </c>
      <c r="P632" s="124">
        <f t="shared" si="37"/>
        <v>0</v>
      </c>
      <c r="Q632" s="50"/>
      <c r="R632" s="53" t="str">
        <f t="shared" si="38"/>
        <v/>
      </c>
      <c r="S632" s="53" t="str">
        <f t="shared" si="39"/>
        <v/>
      </c>
      <c r="T632" s="50"/>
    </row>
    <row r="633" spans="1:20" ht="15" customHeight="1" x14ac:dyDescent="0.2">
      <c r="A633" s="51" t="s">
        <v>1793</v>
      </c>
      <c r="B633" s="51" t="s">
        <v>1500</v>
      </c>
      <c r="C633" s="35">
        <v>521418</v>
      </c>
      <c r="D633" s="50"/>
      <c r="E633" s="52">
        <v>0</v>
      </c>
      <c r="F633" s="52">
        <v>0</v>
      </c>
      <c r="G633" s="52">
        <v>0</v>
      </c>
      <c r="H633" s="52">
        <v>0</v>
      </c>
      <c r="I633" s="52">
        <v>0</v>
      </c>
      <c r="J633" s="52">
        <v>0</v>
      </c>
      <c r="K633" s="52">
        <v>265089.19</v>
      </c>
      <c r="L633" s="52">
        <v>0</v>
      </c>
      <c r="M633" s="52">
        <v>0</v>
      </c>
      <c r="N633" s="50"/>
      <c r="O633" s="124">
        <f t="shared" si="36"/>
        <v>0</v>
      </c>
      <c r="P633" s="124">
        <f t="shared" si="37"/>
        <v>0</v>
      </c>
      <c r="Q633" s="50"/>
      <c r="R633" s="53" t="str">
        <f t="shared" si="38"/>
        <v/>
      </c>
      <c r="S633" s="53" t="str">
        <f t="shared" si="39"/>
        <v/>
      </c>
      <c r="T633" s="50"/>
    </row>
    <row r="634" spans="1:20" ht="15" customHeight="1" x14ac:dyDescent="0.2">
      <c r="A634" s="51" t="s">
        <v>2049</v>
      </c>
      <c r="B634" s="51" t="s">
        <v>1537</v>
      </c>
      <c r="C634" s="35">
        <v>524468</v>
      </c>
      <c r="D634" s="50"/>
      <c r="E634" s="52">
        <v>0</v>
      </c>
      <c r="F634" s="52">
        <v>0</v>
      </c>
      <c r="G634" s="52">
        <v>0</v>
      </c>
      <c r="H634" s="52">
        <v>207829</v>
      </c>
      <c r="I634" s="52">
        <v>0</v>
      </c>
      <c r="J634" s="52">
        <v>207829</v>
      </c>
      <c r="K634" s="52">
        <v>980881.25</v>
      </c>
      <c r="L634" s="52">
        <v>7806.48</v>
      </c>
      <c r="M634" s="52">
        <v>41352.959999999999</v>
      </c>
      <c r="N634" s="50"/>
      <c r="O634" s="124">
        <f t="shared" si="36"/>
        <v>21.187999999999999</v>
      </c>
      <c r="P634" s="124">
        <f t="shared" si="37"/>
        <v>5.0117626369145096</v>
      </c>
      <c r="Q634" s="50"/>
      <c r="R634" s="53" t="str">
        <f t="shared" si="38"/>
        <v/>
      </c>
      <c r="S634" s="53" t="str">
        <f t="shared" si="39"/>
        <v/>
      </c>
      <c r="T634" s="50"/>
    </row>
    <row r="635" spans="1:20" ht="15" customHeight="1" x14ac:dyDescent="0.2">
      <c r="A635" s="51" t="s">
        <v>2629</v>
      </c>
      <c r="B635" s="51" t="s">
        <v>2434</v>
      </c>
      <c r="C635" s="35">
        <v>544221</v>
      </c>
      <c r="D635" s="50"/>
      <c r="E635" s="52">
        <v>0</v>
      </c>
      <c r="F635" s="52">
        <v>0</v>
      </c>
      <c r="G635" s="52">
        <v>0</v>
      </c>
      <c r="H635" s="52">
        <v>0</v>
      </c>
      <c r="I635" s="52">
        <v>0</v>
      </c>
      <c r="J635" s="52">
        <v>0</v>
      </c>
      <c r="K635" s="52">
        <v>245572.32</v>
      </c>
      <c r="L635" s="52">
        <v>0</v>
      </c>
      <c r="M635" s="52">
        <v>0</v>
      </c>
      <c r="N635" s="50"/>
      <c r="O635" s="124">
        <f t="shared" si="36"/>
        <v>0</v>
      </c>
      <c r="P635" s="124">
        <f t="shared" si="37"/>
        <v>0</v>
      </c>
      <c r="Q635" s="50"/>
      <c r="R635" s="53" t="str">
        <f t="shared" si="38"/>
        <v/>
      </c>
      <c r="S635" s="53" t="str">
        <f t="shared" si="39"/>
        <v/>
      </c>
      <c r="T635" s="50"/>
    </row>
    <row r="636" spans="1:20" ht="15" customHeight="1" x14ac:dyDescent="0.2">
      <c r="A636" s="51" t="s">
        <v>1600</v>
      </c>
      <c r="B636" s="51" t="s">
        <v>1575</v>
      </c>
      <c r="C636" s="35">
        <v>519235</v>
      </c>
      <c r="D636" s="50"/>
      <c r="E636" s="52">
        <v>0</v>
      </c>
      <c r="F636" s="52">
        <v>0</v>
      </c>
      <c r="G636" s="52">
        <v>0</v>
      </c>
      <c r="H636" s="52">
        <v>165351.44</v>
      </c>
      <c r="I636" s="52">
        <v>0</v>
      </c>
      <c r="J636" s="52">
        <v>165351.44</v>
      </c>
      <c r="K636" s="52">
        <v>705934.47000000009</v>
      </c>
      <c r="L636" s="52">
        <v>6176.35</v>
      </c>
      <c r="M636" s="52">
        <v>12000</v>
      </c>
      <c r="N636" s="50"/>
      <c r="O636" s="124">
        <f t="shared" si="36"/>
        <v>23.423100000000002</v>
      </c>
      <c r="P636" s="124">
        <f t="shared" si="37"/>
        <v>2.5747928132762801</v>
      </c>
      <c r="Q636" s="50"/>
      <c r="R636" s="53" t="str">
        <f t="shared" si="38"/>
        <v/>
      </c>
      <c r="S636" s="53" t="str">
        <f t="shared" si="39"/>
        <v/>
      </c>
      <c r="T636" s="50"/>
    </row>
    <row r="637" spans="1:20" ht="15" customHeight="1" x14ac:dyDescent="0.2">
      <c r="A637" s="51" t="s">
        <v>1601</v>
      </c>
      <c r="B637" s="51" t="s">
        <v>1575</v>
      </c>
      <c r="C637" s="35">
        <v>519243</v>
      </c>
      <c r="D637" s="50"/>
      <c r="E637" s="52">
        <v>0</v>
      </c>
      <c r="F637" s="52">
        <v>0</v>
      </c>
      <c r="G637" s="52">
        <v>0</v>
      </c>
      <c r="H637" s="52">
        <v>126928.34</v>
      </c>
      <c r="I637" s="52">
        <v>0</v>
      </c>
      <c r="J637" s="52">
        <v>126928.34</v>
      </c>
      <c r="K637" s="52">
        <v>301884.58999999997</v>
      </c>
      <c r="L637" s="52">
        <v>3811.99</v>
      </c>
      <c r="M637" s="52">
        <v>38364.720000000001</v>
      </c>
      <c r="N637" s="50"/>
      <c r="O637" s="124">
        <f t="shared" si="36"/>
        <v>42.045299999999997</v>
      </c>
      <c r="P637" s="124">
        <f t="shared" si="37"/>
        <v>13.971137115677221</v>
      </c>
      <c r="Q637" s="50"/>
      <c r="R637" s="53" t="str">
        <f t="shared" si="38"/>
        <v/>
      </c>
      <c r="S637" s="53" t="str">
        <f t="shared" si="39"/>
        <v/>
      </c>
      <c r="T637" s="50"/>
    </row>
    <row r="638" spans="1:20" ht="15" customHeight="1" x14ac:dyDescent="0.2">
      <c r="A638" s="51" t="s">
        <v>776</v>
      </c>
      <c r="B638" s="51" t="s">
        <v>759</v>
      </c>
      <c r="C638" s="35">
        <v>508616</v>
      </c>
      <c r="D638" s="50"/>
      <c r="E638" s="52">
        <v>0</v>
      </c>
      <c r="F638" s="52">
        <v>0</v>
      </c>
      <c r="G638" s="52">
        <v>0</v>
      </c>
      <c r="H638" s="52">
        <v>24173.31</v>
      </c>
      <c r="I638" s="52">
        <v>0</v>
      </c>
      <c r="J638" s="52">
        <v>24173.31</v>
      </c>
      <c r="K638" s="52">
        <v>867035.27</v>
      </c>
      <c r="L638" s="52">
        <v>203.72</v>
      </c>
      <c r="M638" s="52">
        <v>12000</v>
      </c>
      <c r="N638" s="50"/>
      <c r="O638" s="124">
        <f t="shared" si="36"/>
        <v>2.7879999999999998</v>
      </c>
      <c r="P638" s="124">
        <f t="shared" si="37"/>
        <v>1.4075229027303582</v>
      </c>
      <c r="Q638" s="50"/>
      <c r="R638" s="53" t="str">
        <f t="shared" si="38"/>
        <v/>
      </c>
      <c r="S638" s="53" t="str">
        <f t="shared" si="39"/>
        <v/>
      </c>
      <c r="T638" s="50"/>
    </row>
    <row r="639" spans="1:20" ht="15" customHeight="1" x14ac:dyDescent="0.2">
      <c r="A639" s="51" t="s">
        <v>2230</v>
      </c>
      <c r="B639" s="51" t="s">
        <v>2211</v>
      </c>
      <c r="C639" s="35">
        <v>526568</v>
      </c>
      <c r="D639" s="50"/>
      <c r="E639" s="52">
        <v>0</v>
      </c>
      <c r="F639" s="52">
        <v>0</v>
      </c>
      <c r="G639" s="52">
        <v>0</v>
      </c>
      <c r="H639" s="52">
        <v>0</v>
      </c>
      <c r="I639" s="52">
        <v>0</v>
      </c>
      <c r="J639" s="52">
        <v>0</v>
      </c>
      <c r="K639" s="52">
        <v>70282.05</v>
      </c>
      <c r="L639" s="52">
        <v>956.71</v>
      </c>
      <c r="M639" s="52">
        <v>3996.05</v>
      </c>
      <c r="N639" s="50"/>
      <c r="O639" s="124">
        <f t="shared" si="36"/>
        <v>0</v>
      </c>
      <c r="P639" s="124">
        <f t="shared" si="37"/>
        <v>7.0469771442352638</v>
      </c>
      <c r="Q639" s="50"/>
      <c r="R639" s="53" t="str">
        <f t="shared" si="38"/>
        <v/>
      </c>
      <c r="S639" s="53" t="str">
        <f t="shared" si="39"/>
        <v/>
      </c>
      <c r="T639" s="50"/>
    </row>
    <row r="640" spans="1:20" ht="15" customHeight="1" x14ac:dyDescent="0.2">
      <c r="A640" s="51" t="s">
        <v>867</v>
      </c>
      <c r="B640" s="51" t="s">
        <v>25</v>
      </c>
      <c r="C640" s="35">
        <v>509663</v>
      </c>
      <c r="D640" s="50"/>
      <c r="E640" s="52">
        <v>0</v>
      </c>
      <c r="F640" s="52">
        <v>0</v>
      </c>
      <c r="G640" s="52">
        <v>0</v>
      </c>
      <c r="H640" s="52">
        <v>0</v>
      </c>
      <c r="I640" s="52">
        <v>0</v>
      </c>
      <c r="J640" s="52">
        <v>0</v>
      </c>
      <c r="K640" s="52">
        <v>742239.44</v>
      </c>
      <c r="L640" s="52">
        <v>0</v>
      </c>
      <c r="M640" s="52">
        <v>842.08</v>
      </c>
      <c r="N640" s="50"/>
      <c r="O640" s="124">
        <f t="shared" si="36"/>
        <v>0</v>
      </c>
      <c r="P640" s="124">
        <f t="shared" si="37"/>
        <v>0.11345126041806672</v>
      </c>
      <c r="Q640" s="50"/>
      <c r="R640" s="53" t="str">
        <f t="shared" si="38"/>
        <v/>
      </c>
      <c r="S640" s="53" t="str">
        <f t="shared" si="39"/>
        <v/>
      </c>
      <c r="T640" s="50"/>
    </row>
    <row r="641" spans="1:20" ht="15" customHeight="1" x14ac:dyDescent="0.2">
      <c r="A641" s="51" t="s">
        <v>454</v>
      </c>
      <c r="B641" s="51" t="s">
        <v>439</v>
      </c>
      <c r="C641" s="35">
        <v>504360</v>
      </c>
      <c r="D641" s="50"/>
      <c r="E641" s="52">
        <v>0</v>
      </c>
      <c r="F641" s="52">
        <v>0</v>
      </c>
      <c r="G641" s="52">
        <v>0</v>
      </c>
      <c r="H641" s="52">
        <v>153290.07999999999</v>
      </c>
      <c r="I641" s="52">
        <v>0</v>
      </c>
      <c r="J641" s="52">
        <v>153290.07999999999</v>
      </c>
      <c r="K641" s="52">
        <v>321723.38</v>
      </c>
      <c r="L641" s="52">
        <v>3922.45</v>
      </c>
      <c r="M641" s="52">
        <v>20815.72</v>
      </c>
      <c r="N641" s="50"/>
      <c r="O641" s="124">
        <f t="shared" si="36"/>
        <v>47.646500000000003</v>
      </c>
      <c r="P641" s="124">
        <f t="shared" si="37"/>
        <v>7.6892670964727534</v>
      </c>
      <c r="Q641" s="50"/>
      <c r="R641" s="53" t="str">
        <f t="shared" si="38"/>
        <v/>
      </c>
      <c r="S641" s="53" t="str">
        <f t="shared" si="39"/>
        <v/>
      </c>
      <c r="T641" s="50"/>
    </row>
    <row r="642" spans="1:20" ht="15" customHeight="1" x14ac:dyDescent="0.2">
      <c r="A642" s="51" t="s">
        <v>2840</v>
      </c>
      <c r="B642" s="51" t="s">
        <v>1454</v>
      </c>
      <c r="C642" s="35">
        <v>581984</v>
      </c>
      <c r="D642" s="50"/>
      <c r="E642" s="52">
        <v>0</v>
      </c>
      <c r="F642" s="52">
        <v>0</v>
      </c>
      <c r="G642" s="52">
        <v>0</v>
      </c>
      <c r="H642" s="52">
        <v>23485</v>
      </c>
      <c r="I642" s="52">
        <v>0</v>
      </c>
      <c r="J642" s="52">
        <v>23485</v>
      </c>
      <c r="K642" s="52">
        <v>277424.64000000001</v>
      </c>
      <c r="L642" s="52">
        <v>6511.59</v>
      </c>
      <c r="M642" s="52">
        <v>16570.71</v>
      </c>
      <c r="N642" s="50"/>
      <c r="O642" s="124">
        <f t="shared" si="36"/>
        <v>8.4654000000000007</v>
      </c>
      <c r="P642" s="124">
        <f t="shared" si="37"/>
        <v>8.3202054439000062</v>
      </c>
      <c r="Q642" s="50"/>
      <c r="R642" s="53" t="str">
        <f t="shared" si="38"/>
        <v/>
      </c>
      <c r="S642" s="53" t="str">
        <f t="shared" si="39"/>
        <v/>
      </c>
      <c r="T642" s="50"/>
    </row>
    <row r="643" spans="1:20" ht="15" customHeight="1" x14ac:dyDescent="0.2">
      <c r="A643" s="51" t="s">
        <v>1407</v>
      </c>
      <c r="B643" s="51" t="s">
        <v>19</v>
      </c>
      <c r="C643" s="35">
        <v>516767</v>
      </c>
      <c r="D643" s="50"/>
      <c r="E643" s="52">
        <v>0</v>
      </c>
      <c r="F643" s="52">
        <v>0</v>
      </c>
      <c r="G643" s="52">
        <v>0</v>
      </c>
      <c r="H643" s="52">
        <v>60961.06</v>
      </c>
      <c r="I643" s="52">
        <v>60961.06</v>
      </c>
      <c r="J643" s="52">
        <v>0</v>
      </c>
      <c r="K643" s="52">
        <v>1751898.5599999998</v>
      </c>
      <c r="L643" s="52">
        <v>26739.57</v>
      </c>
      <c r="M643" s="52">
        <v>498999.93</v>
      </c>
      <c r="N643" s="50"/>
      <c r="O643" s="124">
        <f t="shared" ref="O643:O706" si="40">IFERROR(ROUND(J643/K643*100,4),$U$1)</f>
        <v>0</v>
      </c>
      <c r="P643" s="124">
        <f t="shared" ref="P643:P706" si="41">IFERROR((L643+M643)/K643*100,$U$1)</f>
        <v>30.009699876686931</v>
      </c>
      <c r="Q643" s="50"/>
      <c r="R643" s="53" t="str">
        <f t="shared" ref="R643:R706" si="42">IF(AND(ISNUMBER(O643),O643&gt;60),(O643-60)*0.05,"")</f>
        <v/>
      </c>
      <c r="S643" s="53" t="str">
        <f t="shared" ref="S643:S706" si="43">IF(AND(ISNUMBER(O643),O643&gt;60),(J643-(K643*0.6))*0.05,"")</f>
        <v/>
      </c>
      <c r="T643" s="50"/>
    </row>
    <row r="644" spans="1:20" ht="15" customHeight="1" x14ac:dyDescent="0.2">
      <c r="A644" s="51" t="s">
        <v>2630</v>
      </c>
      <c r="B644" s="51" t="s">
        <v>2434</v>
      </c>
      <c r="C644" s="35">
        <v>544230</v>
      </c>
      <c r="D644" s="50"/>
      <c r="E644" s="52">
        <v>0</v>
      </c>
      <c r="F644" s="52">
        <v>0</v>
      </c>
      <c r="G644" s="52">
        <v>0</v>
      </c>
      <c r="H644" s="52">
        <v>172182.47</v>
      </c>
      <c r="I644" s="52">
        <v>0</v>
      </c>
      <c r="J644" s="52">
        <v>172182.47</v>
      </c>
      <c r="K644" s="52">
        <v>820804.95</v>
      </c>
      <c r="L644" s="52">
        <v>1208.81</v>
      </c>
      <c r="M644" s="52">
        <v>114572.82</v>
      </c>
      <c r="N644" s="50"/>
      <c r="O644" s="124">
        <f t="shared" si="40"/>
        <v>20.9773</v>
      </c>
      <c r="P644" s="124">
        <f t="shared" si="41"/>
        <v>14.105864005815269</v>
      </c>
      <c r="Q644" s="50"/>
      <c r="R644" s="53" t="str">
        <f t="shared" si="42"/>
        <v/>
      </c>
      <c r="S644" s="53" t="str">
        <f t="shared" si="43"/>
        <v/>
      </c>
      <c r="T644" s="50"/>
    </row>
    <row r="645" spans="1:20" ht="15" customHeight="1" x14ac:dyDescent="0.2">
      <c r="A645" s="51" t="s">
        <v>1881</v>
      </c>
      <c r="B645" s="51" t="s">
        <v>1866</v>
      </c>
      <c r="C645" s="35">
        <v>522457</v>
      </c>
      <c r="D645" s="50"/>
      <c r="E645" s="52">
        <v>0</v>
      </c>
      <c r="F645" s="52">
        <v>0</v>
      </c>
      <c r="G645" s="52">
        <v>0</v>
      </c>
      <c r="H645" s="52">
        <v>0</v>
      </c>
      <c r="I645" s="52">
        <v>0</v>
      </c>
      <c r="J645" s="52">
        <v>0</v>
      </c>
      <c r="K645" s="52">
        <v>117730.25</v>
      </c>
      <c r="L645" s="52">
        <v>0</v>
      </c>
      <c r="M645" s="52">
        <v>0</v>
      </c>
      <c r="N645" s="50"/>
      <c r="O645" s="124">
        <f t="shared" si="40"/>
        <v>0</v>
      </c>
      <c r="P645" s="124">
        <f t="shared" si="41"/>
        <v>0</v>
      </c>
      <c r="Q645" s="50"/>
      <c r="R645" s="53" t="str">
        <f t="shared" si="42"/>
        <v/>
      </c>
      <c r="S645" s="53" t="str">
        <f t="shared" si="43"/>
        <v/>
      </c>
      <c r="T645" s="50"/>
    </row>
    <row r="646" spans="1:20" ht="15" customHeight="1" x14ac:dyDescent="0.2">
      <c r="A646" s="51" t="s">
        <v>639</v>
      </c>
      <c r="B646" s="51" t="s">
        <v>639</v>
      </c>
      <c r="C646" s="35">
        <v>507032</v>
      </c>
      <c r="D646" s="50"/>
      <c r="E646" s="52">
        <v>0</v>
      </c>
      <c r="F646" s="52">
        <v>0</v>
      </c>
      <c r="G646" s="52">
        <v>0</v>
      </c>
      <c r="H646" s="52">
        <v>160384.91</v>
      </c>
      <c r="I646" s="52">
        <v>0</v>
      </c>
      <c r="J646" s="52">
        <v>160384.91</v>
      </c>
      <c r="K646" s="52">
        <v>12049013.359999999</v>
      </c>
      <c r="L646" s="52">
        <v>4156.75</v>
      </c>
      <c r="M646" s="52">
        <v>40949.64</v>
      </c>
      <c r="N646" s="50"/>
      <c r="O646" s="124">
        <f t="shared" si="40"/>
        <v>1.3310999999999999</v>
      </c>
      <c r="P646" s="124">
        <f t="shared" si="41"/>
        <v>0.37435753992723603</v>
      </c>
      <c r="Q646" s="50"/>
      <c r="R646" s="53" t="str">
        <f t="shared" si="42"/>
        <v/>
      </c>
      <c r="S646" s="53" t="str">
        <f t="shared" si="43"/>
        <v/>
      </c>
      <c r="T646" s="50"/>
    </row>
    <row r="647" spans="1:20" ht="15" customHeight="1" x14ac:dyDescent="0.2">
      <c r="A647" s="51" t="s">
        <v>2244</v>
      </c>
      <c r="B647" s="51" t="s">
        <v>2238</v>
      </c>
      <c r="C647" s="35">
        <v>526720</v>
      </c>
      <c r="D647" s="50"/>
      <c r="E647" s="52">
        <v>0</v>
      </c>
      <c r="F647" s="52">
        <v>0</v>
      </c>
      <c r="G647" s="52">
        <v>0</v>
      </c>
      <c r="H647" s="52">
        <v>392166.35</v>
      </c>
      <c r="I647" s="52">
        <v>0</v>
      </c>
      <c r="J647" s="52">
        <v>392166.35</v>
      </c>
      <c r="K647" s="52">
        <v>1220367.8199999998</v>
      </c>
      <c r="L647" s="52">
        <v>16322.63</v>
      </c>
      <c r="M647" s="52">
        <v>43468.74</v>
      </c>
      <c r="N647" s="50"/>
      <c r="O647" s="124">
        <f t="shared" si="40"/>
        <v>32.135100000000001</v>
      </c>
      <c r="P647" s="124">
        <f t="shared" si="41"/>
        <v>4.8994548217438254</v>
      </c>
      <c r="Q647" s="50"/>
      <c r="R647" s="53" t="str">
        <f t="shared" si="42"/>
        <v/>
      </c>
      <c r="S647" s="53" t="str">
        <f t="shared" si="43"/>
        <v/>
      </c>
      <c r="T647" s="50"/>
    </row>
    <row r="648" spans="1:20" ht="15" customHeight="1" x14ac:dyDescent="0.2">
      <c r="A648" s="51" t="s">
        <v>2231</v>
      </c>
      <c r="B648" s="51" t="s">
        <v>2211</v>
      </c>
      <c r="C648" s="35">
        <v>526576</v>
      </c>
      <c r="D648" s="50"/>
      <c r="E648" s="52">
        <v>0</v>
      </c>
      <c r="F648" s="52">
        <v>0</v>
      </c>
      <c r="G648" s="52">
        <v>0</v>
      </c>
      <c r="H648" s="52">
        <v>8875.68</v>
      </c>
      <c r="I648" s="52">
        <v>0</v>
      </c>
      <c r="J648" s="52">
        <v>8875.68</v>
      </c>
      <c r="K648" s="52">
        <v>174235.03</v>
      </c>
      <c r="L648" s="52">
        <v>13283.94</v>
      </c>
      <c r="M648" s="52">
        <v>54233.32</v>
      </c>
      <c r="N648" s="50"/>
      <c r="O648" s="124">
        <f t="shared" si="40"/>
        <v>5.0941000000000001</v>
      </c>
      <c r="P648" s="124">
        <f t="shared" si="41"/>
        <v>38.750680618013497</v>
      </c>
      <c r="Q648" s="50"/>
      <c r="R648" s="53" t="str">
        <f t="shared" si="42"/>
        <v/>
      </c>
      <c r="S648" s="53" t="str">
        <f t="shared" si="43"/>
        <v/>
      </c>
      <c r="T648" s="50"/>
    </row>
    <row r="649" spans="1:20" ht="15" customHeight="1" x14ac:dyDescent="0.2">
      <c r="A649" s="51" t="s">
        <v>2232</v>
      </c>
      <c r="B649" s="51" t="s">
        <v>2211</v>
      </c>
      <c r="C649" s="35">
        <v>526584</v>
      </c>
      <c r="D649" s="50"/>
      <c r="E649" s="52">
        <v>0</v>
      </c>
      <c r="F649" s="52">
        <v>0</v>
      </c>
      <c r="G649" s="52">
        <v>0</v>
      </c>
      <c r="H649" s="52">
        <v>26929.27</v>
      </c>
      <c r="I649" s="52">
        <v>0</v>
      </c>
      <c r="J649" s="52">
        <v>26929.27</v>
      </c>
      <c r="K649" s="52">
        <v>143100.14000000001</v>
      </c>
      <c r="L649" s="52">
        <v>1073.1400000000001</v>
      </c>
      <c r="M649" s="52">
        <v>5101</v>
      </c>
      <c r="N649" s="50"/>
      <c r="O649" s="124">
        <f t="shared" si="40"/>
        <v>18.8185</v>
      </c>
      <c r="P649" s="124">
        <f t="shared" si="41"/>
        <v>4.3145590213957865</v>
      </c>
      <c r="Q649" s="50"/>
      <c r="R649" s="53" t="str">
        <f t="shared" si="42"/>
        <v/>
      </c>
      <c r="S649" s="53" t="str">
        <f t="shared" si="43"/>
        <v/>
      </c>
      <c r="T649" s="50"/>
    </row>
    <row r="650" spans="1:20" ht="15" customHeight="1" x14ac:dyDescent="0.2">
      <c r="A650" s="51" t="s">
        <v>1882</v>
      </c>
      <c r="B650" s="51" t="s">
        <v>30</v>
      </c>
      <c r="C650" s="35">
        <v>522465</v>
      </c>
      <c r="D650" s="50"/>
      <c r="E650" s="52">
        <v>0</v>
      </c>
      <c r="F650" s="52">
        <v>0</v>
      </c>
      <c r="G650" s="52">
        <v>0</v>
      </c>
      <c r="H650" s="52">
        <v>24260</v>
      </c>
      <c r="I650" s="52">
        <v>0</v>
      </c>
      <c r="J650" s="52">
        <v>24260</v>
      </c>
      <c r="K650" s="52">
        <v>60928.3</v>
      </c>
      <c r="L650" s="52">
        <v>894.14</v>
      </c>
      <c r="M650" s="52">
        <v>2429</v>
      </c>
      <c r="N650" s="50"/>
      <c r="O650" s="124">
        <f t="shared" si="40"/>
        <v>39.817300000000003</v>
      </c>
      <c r="P650" s="124">
        <f t="shared" si="41"/>
        <v>5.4541813902570722</v>
      </c>
      <c r="Q650" s="50"/>
      <c r="R650" s="53" t="str">
        <f t="shared" si="42"/>
        <v/>
      </c>
      <c r="S650" s="53" t="str">
        <f t="shared" si="43"/>
        <v/>
      </c>
      <c r="T650" s="50"/>
    </row>
    <row r="651" spans="1:20" ht="15" customHeight="1" x14ac:dyDescent="0.2">
      <c r="A651" s="51" t="s">
        <v>1245</v>
      </c>
      <c r="B651" s="51" t="s">
        <v>1214</v>
      </c>
      <c r="C651" s="35">
        <v>514829</v>
      </c>
      <c r="D651" s="50"/>
      <c r="E651" s="52">
        <v>0</v>
      </c>
      <c r="F651" s="52">
        <v>0</v>
      </c>
      <c r="G651" s="52">
        <v>0</v>
      </c>
      <c r="H651" s="52">
        <v>852447.41</v>
      </c>
      <c r="I651" s="52">
        <v>852447.41</v>
      </c>
      <c r="J651" s="52">
        <v>0</v>
      </c>
      <c r="K651" s="52">
        <v>3975805.95</v>
      </c>
      <c r="L651" s="52">
        <v>39342.99</v>
      </c>
      <c r="M651" s="52">
        <v>561661.56999999995</v>
      </c>
      <c r="N651" s="50"/>
      <c r="O651" s="124">
        <f t="shared" si="40"/>
        <v>0</v>
      </c>
      <c r="P651" s="124">
        <f t="shared" si="41"/>
        <v>15.116546621195129</v>
      </c>
      <c r="Q651" s="50"/>
      <c r="R651" s="53" t="str">
        <f t="shared" si="42"/>
        <v/>
      </c>
      <c r="S651" s="53" t="str">
        <f t="shared" si="43"/>
        <v/>
      </c>
      <c r="T651" s="50"/>
    </row>
    <row r="652" spans="1:20" ht="15" customHeight="1" x14ac:dyDescent="0.2">
      <c r="A652" s="51" t="s">
        <v>1246</v>
      </c>
      <c r="B652" s="51" t="s">
        <v>1214</v>
      </c>
      <c r="C652" s="35">
        <v>514837</v>
      </c>
      <c r="D652" s="50"/>
      <c r="E652" s="52">
        <v>0</v>
      </c>
      <c r="F652" s="52">
        <v>0</v>
      </c>
      <c r="G652" s="52">
        <v>0</v>
      </c>
      <c r="H652" s="52">
        <v>68559.13</v>
      </c>
      <c r="I652" s="52">
        <v>0</v>
      </c>
      <c r="J652" s="52">
        <v>68559.13</v>
      </c>
      <c r="K652" s="52">
        <v>955312.64000000001</v>
      </c>
      <c r="L652" s="52">
        <v>3497.37</v>
      </c>
      <c r="M652" s="52">
        <v>18066</v>
      </c>
      <c r="N652" s="50"/>
      <c r="O652" s="124">
        <f t="shared" si="40"/>
        <v>7.1765999999999996</v>
      </c>
      <c r="P652" s="124">
        <f t="shared" si="41"/>
        <v>2.2572055573346126</v>
      </c>
      <c r="Q652" s="50"/>
      <c r="R652" s="53" t="str">
        <f t="shared" si="42"/>
        <v/>
      </c>
      <c r="S652" s="53" t="str">
        <f t="shared" si="43"/>
        <v/>
      </c>
      <c r="T652" s="50"/>
    </row>
    <row r="653" spans="1:20" ht="15" customHeight="1" x14ac:dyDescent="0.2">
      <c r="A653" s="51" t="s">
        <v>1247</v>
      </c>
      <c r="B653" s="51" t="s">
        <v>1214</v>
      </c>
      <c r="C653" s="35">
        <v>514845</v>
      </c>
      <c r="D653" s="50"/>
      <c r="E653" s="52">
        <v>0</v>
      </c>
      <c r="F653" s="52">
        <v>0</v>
      </c>
      <c r="G653" s="52">
        <v>0</v>
      </c>
      <c r="H653" s="52">
        <v>7136</v>
      </c>
      <c r="I653" s="52">
        <v>0</v>
      </c>
      <c r="J653" s="52">
        <v>7136</v>
      </c>
      <c r="K653" s="52">
        <v>33089.42</v>
      </c>
      <c r="L653" s="52">
        <v>217.02</v>
      </c>
      <c r="M653" s="52">
        <v>0</v>
      </c>
      <c r="N653" s="50"/>
      <c r="O653" s="124">
        <f t="shared" si="40"/>
        <v>21.565799999999999</v>
      </c>
      <c r="P653" s="124">
        <f t="shared" si="41"/>
        <v>0.65585918399295007</v>
      </c>
      <c r="Q653" s="50"/>
      <c r="R653" s="53" t="str">
        <f t="shared" si="42"/>
        <v/>
      </c>
      <c r="S653" s="53" t="str">
        <f t="shared" si="43"/>
        <v/>
      </c>
      <c r="T653" s="50"/>
    </row>
    <row r="654" spans="1:20" ht="15" customHeight="1" x14ac:dyDescent="0.2">
      <c r="A654" s="51" t="s">
        <v>1794</v>
      </c>
      <c r="B654" s="51" t="s">
        <v>1500</v>
      </c>
      <c r="C654" s="35">
        <v>521426</v>
      </c>
      <c r="D654" s="50"/>
      <c r="E654" s="52">
        <v>0</v>
      </c>
      <c r="F654" s="52">
        <v>0</v>
      </c>
      <c r="G654" s="52">
        <v>0</v>
      </c>
      <c r="H654" s="52">
        <v>0</v>
      </c>
      <c r="I654" s="52">
        <v>0</v>
      </c>
      <c r="J654" s="52">
        <v>0</v>
      </c>
      <c r="K654" s="52">
        <v>96798.64</v>
      </c>
      <c r="L654" s="52">
        <v>0</v>
      </c>
      <c r="M654" s="52">
        <v>25000</v>
      </c>
      <c r="N654" s="50"/>
      <c r="O654" s="124">
        <f t="shared" si="40"/>
        <v>0</v>
      </c>
      <c r="P654" s="124">
        <f t="shared" si="41"/>
        <v>25.826809136987876</v>
      </c>
      <c r="Q654" s="50"/>
      <c r="R654" s="53" t="str">
        <f t="shared" si="42"/>
        <v/>
      </c>
      <c r="S654" s="53" t="str">
        <f t="shared" si="43"/>
        <v/>
      </c>
      <c r="T654" s="50"/>
    </row>
    <row r="655" spans="1:20" ht="15" customHeight="1" x14ac:dyDescent="0.2">
      <c r="A655" s="51" t="s">
        <v>1406</v>
      </c>
      <c r="B655" s="51" t="s">
        <v>1405</v>
      </c>
      <c r="C655" s="35">
        <v>516759</v>
      </c>
      <c r="D655" s="50"/>
      <c r="E655" s="52">
        <v>0</v>
      </c>
      <c r="F655" s="52">
        <v>0</v>
      </c>
      <c r="G655" s="52">
        <v>0</v>
      </c>
      <c r="H655" s="52">
        <v>242738</v>
      </c>
      <c r="I655" s="52">
        <v>242738</v>
      </c>
      <c r="J655" s="52">
        <v>0</v>
      </c>
      <c r="K655" s="52">
        <v>1244083.8099999998</v>
      </c>
      <c r="L655" s="52">
        <v>6819.63</v>
      </c>
      <c r="M655" s="52">
        <v>146175.96</v>
      </c>
      <c r="N655" s="50"/>
      <c r="O655" s="124">
        <f t="shared" si="40"/>
        <v>0</v>
      </c>
      <c r="P655" s="124">
        <f t="shared" si="41"/>
        <v>12.29785234485127</v>
      </c>
      <c r="Q655" s="50"/>
      <c r="R655" s="53" t="str">
        <f t="shared" si="42"/>
        <v/>
      </c>
      <c r="S655" s="53" t="str">
        <f t="shared" si="43"/>
        <v/>
      </c>
      <c r="T655" s="50"/>
    </row>
    <row r="656" spans="1:20" ht="15" customHeight="1" x14ac:dyDescent="0.2">
      <c r="A656" s="51" t="s">
        <v>269</v>
      </c>
      <c r="B656" s="51" t="s">
        <v>252</v>
      </c>
      <c r="C656" s="35">
        <v>502243</v>
      </c>
      <c r="D656" s="50"/>
      <c r="E656" s="52">
        <v>0</v>
      </c>
      <c r="F656" s="52">
        <v>0</v>
      </c>
      <c r="G656" s="52">
        <v>0</v>
      </c>
      <c r="H656" s="52">
        <v>3421.37</v>
      </c>
      <c r="I656" s="52">
        <v>0</v>
      </c>
      <c r="J656" s="52">
        <v>3421.37</v>
      </c>
      <c r="K656" s="52">
        <v>170110.42</v>
      </c>
      <c r="L656" s="52">
        <v>0</v>
      </c>
      <c r="M656" s="52">
        <v>3000</v>
      </c>
      <c r="N656" s="50"/>
      <c r="O656" s="124">
        <f t="shared" si="40"/>
        <v>2.0112999999999999</v>
      </c>
      <c r="P656" s="124">
        <f t="shared" si="41"/>
        <v>1.7635603980050134</v>
      </c>
      <c r="Q656" s="50"/>
      <c r="R656" s="53" t="str">
        <f t="shared" si="42"/>
        <v/>
      </c>
      <c r="S656" s="53" t="str">
        <f t="shared" si="43"/>
        <v/>
      </c>
      <c r="T656" s="50"/>
    </row>
    <row r="657" spans="1:20" ht="15" customHeight="1" x14ac:dyDescent="0.2">
      <c r="A657" s="51" t="s">
        <v>2435</v>
      </c>
      <c r="B657" s="51" t="s">
        <v>2434</v>
      </c>
      <c r="C657" s="35">
        <v>528731</v>
      </c>
      <c r="D657" s="50"/>
      <c r="E657" s="52">
        <v>0</v>
      </c>
      <c r="F657" s="52">
        <v>0</v>
      </c>
      <c r="G657" s="52">
        <v>0</v>
      </c>
      <c r="H657" s="52">
        <v>0</v>
      </c>
      <c r="I657" s="52">
        <v>0</v>
      </c>
      <c r="J657" s="52">
        <v>0</v>
      </c>
      <c r="K657" s="52">
        <v>547413.06000000006</v>
      </c>
      <c r="L657" s="52">
        <v>0</v>
      </c>
      <c r="M657" s="52">
        <v>16813.96</v>
      </c>
      <c r="N657" s="50"/>
      <c r="O657" s="124">
        <f t="shared" si="40"/>
        <v>0</v>
      </c>
      <c r="P657" s="124">
        <f t="shared" si="41"/>
        <v>3.0715306646136646</v>
      </c>
      <c r="Q657" s="50"/>
      <c r="R657" s="53" t="str">
        <f t="shared" si="42"/>
        <v/>
      </c>
      <c r="S657" s="53" t="str">
        <f t="shared" si="43"/>
        <v/>
      </c>
      <c r="T657" s="50"/>
    </row>
    <row r="658" spans="1:20" ht="15" customHeight="1" x14ac:dyDescent="0.2">
      <c r="A658" s="51" t="s">
        <v>2820</v>
      </c>
      <c r="B658" s="51" t="s">
        <v>161</v>
      </c>
      <c r="C658" s="35">
        <v>580911</v>
      </c>
      <c r="D658" s="50"/>
      <c r="E658" s="52">
        <v>0</v>
      </c>
      <c r="F658" s="52">
        <v>0</v>
      </c>
      <c r="G658" s="52">
        <v>0</v>
      </c>
      <c r="H658" s="52">
        <v>75802</v>
      </c>
      <c r="I658" s="52">
        <v>0</v>
      </c>
      <c r="J658" s="52">
        <v>75802</v>
      </c>
      <c r="K658" s="52">
        <v>198485.07</v>
      </c>
      <c r="L658" s="52">
        <v>9902.41</v>
      </c>
      <c r="M658" s="52">
        <v>29766.080000000002</v>
      </c>
      <c r="N658" s="50"/>
      <c r="O658" s="124">
        <f t="shared" si="40"/>
        <v>38.190300000000001</v>
      </c>
      <c r="P658" s="124">
        <f t="shared" si="41"/>
        <v>19.985629145809305</v>
      </c>
      <c r="Q658" s="50"/>
      <c r="R658" s="53" t="str">
        <f t="shared" si="42"/>
        <v/>
      </c>
      <c r="S658" s="53" t="str">
        <f t="shared" si="43"/>
        <v/>
      </c>
      <c r="T658" s="50"/>
    </row>
    <row r="659" spans="1:20" ht="15" customHeight="1" x14ac:dyDescent="0.2">
      <c r="A659" s="51" t="s">
        <v>212</v>
      </c>
      <c r="B659" s="51" t="s">
        <v>199</v>
      </c>
      <c r="C659" s="35">
        <v>501581</v>
      </c>
      <c r="D659" s="50"/>
      <c r="E659" s="52">
        <v>0</v>
      </c>
      <c r="F659" s="52">
        <v>0</v>
      </c>
      <c r="G659" s="52">
        <v>0</v>
      </c>
      <c r="H659" s="52">
        <v>440233.41</v>
      </c>
      <c r="I659" s="52">
        <v>193222.81</v>
      </c>
      <c r="J659" s="52">
        <v>247010.59999999998</v>
      </c>
      <c r="K659" s="52">
        <v>1038252.85</v>
      </c>
      <c r="L659" s="52">
        <v>24229.94</v>
      </c>
      <c r="M659" s="52">
        <v>157259.93</v>
      </c>
      <c r="N659" s="50"/>
      <c r="O659" s="124">
        <f t="shared" si="40"/>
        <v>23.791</v>
      </c>
      <c r="P659" s="124">
        <f t="shared" si="41"/>
        <v>17.480315127475933</v>
      </c>
      <c r="Q659" s="50"/>
      <c r="R659" s="53" t="str">
        <f t="shared" si="42"/>
        <v/>
      </c>
      <c r="S659" s="53" t="str">
        <f t="shared" si="43"/>
        <v/>
      </c>
      <c r="T659" s="50"/>
    </row>
    <row r="660" spans="1:20" ht="15" customHeight="1" x14ac:dyDescent="0.2">
      <c r="A660" s="51" t="s">
        <v>455</v>
      </c>
      <c r="B660" s="51" t="s">
        <v>445</v>
      </c>
      <c r="C660" s="35">
        <v>504378</v>
      </c>
      <c r="D660" s="50"/>
      <c r="E660" s="52">
        <v>0</v>
      </c>
      <c r="F660" s="52">
        <v>0</v>
      </c>
      <c r="G660" s="52">
        <v>0</v>
      </c>
      <c r="H660" s="52">
        <v>2280710.4500000002</v>
      </c>
      <c r="I660" s="52">
        <v>0</v>
      </c>
      <c r="J660" s="52">
        <v>2280710.4500000002</v>
      </c>
      <c r="K660" s="52">
        <v>5880169.6100000003</v>
      </c>
      <c r="L660" s="52">
        <v>116592.3</v>
      </c>
      <c r="M660" s="52">
        <v>353594.34</v>
      </c>
      <c r="N660" s="50"/>
      <c r="O660" s="124">
        <f t="shared" si="40"/>
        <v>38.786499999999997</v>
      </c>
      <c r="P660" s="124">
        <f t="shared" si="41"/>
        <v>7.9961407779868443</v>
      </c>
      <c r="Q660" s="50"/>
      <c r="R660" s="53" t="str">
        <f t="shared" si="42"/>
        <v/>
      </c>
      <c r="S660" s="53" t="str">
        <f t="shared" si="43"/>
        <v/>
      </c>
      <c r="T660" s="50"/>
    </row>
    <row r="661" spans="1:20" ht="15" customHeight="1" x14ac:dyDescent="0.2">
      <c r="A661" s="51" t="s">
        <v>1005</v>
      </c>
      <c r="B661" s="51" t="s">
        <v>987</v>
      </c>
      <c r="C661" s="35">
        <v>511439</v>
      </c>
      <c r="D661" s="50"/>
      <c r="E661" s="52">
        <v>0</v>
      </c>
      <c r="F661" s="52">
        <v>0</v>
      </c>
      <c r="G661" s="52">
        <v>0</v>
      </c>
      <c r="H661" s="52">
        <v>0</v>
      </c>
      <c r="I661" s="52">
        <v>0</v>
      </c>
      <c r="J661" s="52">
        <v>0</v>
      </c>
      <c r="K661" s="52">
        <v>309800.15999999997</v>
      </c>
      <c r="L661" s="52">
        <v>0</v>
      </c>
      <c r="M661" s="52">
        <v>1285.9000000000001</v>
      </c>
      <c r="N661" s="50"/>
      <c r="O661" s="124">
        <f t="shared" si="40"/>
        <v>0</v>
      </c>
      <c r="P661" s="124">
        <f t="shared" si="41"/>
        <v>0.41507402707603513</v>
      </c>
      <c r="Q661" s="50"/>
      <c r="R661" s="53" t="str">
        <f t="shared" si="42"/>
        <v/>
      </c>
      <c r="S661" s="53" t="str">
        <f t="shared" si="43"/>
        <v/>
      </c>
      <c r="T661" s="50"/>
    </row>
    <row r="662" spans="1:20" ht="15" customHeight="1" x14ac:dyDescent="0.2">
      <c r="A662" s="51" t="s">
        <v>1967</v>
      </c>
      <c r="B662" s="51" t="s">
        <v>1961</v>
      </c>
      <c r="C662" s="35">
        <v>523470</v>
      </c>
      <c r="D662" s="50"/>
      <c r="E662" s="52">
        <v>0</v>
      </c>
      <c r="F662" s="52">
        <v>0</v>
      </c>
      <c r="G662" s="52">
        <v>0</v>
      </c>
      <c r="H662" s="52">
        <v>184705.99</v>
      </c>
      <c r="I662" s="52">
        <v>0</v>
      </c>
      <c r="J662" s="52">
        <v>184705.99</v>
      </c>
      <c r="K662" s="52">
        <v>601836.29</v>
      </c>
      <c r="L662" s="52">
        <v>10579.57</v>
      </c>
      <c r="M662" s="52">
        <v>33304.1</v>
      </c>
      <c r="N662" s="50"/>
      <c r="O662" s="124">
        <f t="shared" si="40"/>
        <v>30.6904</v>
      </c>
      <c r="P662" s="124">
        <f t="shared" si="41"/>
        <v>7.2916290906950785</v>
      </c>
      <c r="Q662" s="50"/>
      <c r="R662" s="53" t="str">
        <f t="shared" si="42"/>
        <v/>
      </c>
      <c r="S662" s="53" t="str">
        <f t="shared" si="43"/>
        <v/>
      </c>
      <c r="T662" s="50"/>
    </row>
    <row r="663" spans="1:20" ht="15" customHeight="1" x14ac:dyDescent="0.2">
      <c r="A663" s="51" t="s">
        <v>2159</v>
      </c>
      <c r="B663" s="51" t="s">
        <v>1221</v>
      </c>
      <c r="C663" s="35">
        <v>525731</v>
      </c>
      <c r="D663" s="50"/>
      <c r="E663" s="52">
        <v>0</v>
      </c>
      <c r="F663" s="52">
        <v>0</v>
      </c>
      <c r="G663" s="52">
        <v>0</v>
      </c>
      <c r="H663" s="52">
        <v>0</v>
      </c>
      <c r="I663" s="52">
        <v>0</v>
      </c>
      <c r="J663" s="52">
        <v>0</v>
      </c>
      <c r="K663" s="52">
        <v>66565.27</v>
      </c>
      <c r="L663" s="52">
        <v>0</v>
      </c>
      <c r="M663" s="52">
        <v>0</v>
      </c>
      <c r="N663" s="50"/>
      <c r="O663" s="124">
        <f t="shared" si="40"/>
        <v>0</v>
      </c>
      <c r="P663" s="124">
        <f t="shared" si="41"/>
        <v>0</v>
      </c>
      <c r="Q663" s="50"/>
      <c r="R663" s="53" t="str">
        <f t="shared" si="42"/>
        <v/>
      </c>
      <c r="S663" s="53" t="str">
        <f t="shared" si="43"/>
        <v/>
      </c>
      <c r="T663" s="50"/>
    </row>
    <row r="664" spans="1:20" ht="15" customHeight="1" x14ac:dyDescent="0.2">
      <c r="A664" s="51" t="s">
        <v>270</v>
      </c>
      <c r="B664" s="51" t="s">
        <v>252</v>
      </c>
      <c r="C664" s="35">
        <v>502251</v>
      </c>
      <c r="D664" s="50"/>
      <c r="E664" s="52">
        <v>0</v>
      </c>
      <c r="F664" s="52">
        <v>0</v>
      </c>
      <c r="G664" s="52">
        <v>0</v>
      </c>
      <c r="H664" s="52">
        <v>60302.48</v>
      </c>
      <c r="I664" s="52">
        <v>0</v>
      </c>
      <c r="J664" s="52">
        <v>60302.48</v>
      </c>
      <c r="K664" s="52">
        <v>282318.14</v>
      </c>
      <c r="L664" s="52">
        <v>2367.2800000000002</v>
      </c>
      <c r="M664" s="52">
        <v>24892</v>
      </c>
      <c r="N664" s="50"/>
      <c r="O664" s="124">
        <f t="shared" si="40"/>
        <v>21.3598</v>
      </c>
      <c r="P664" s="124">
        <f t="shared" si="41"/>
        <v>9.6555184162094569</v>
      </c>
      <c r="Q664" s="50"/>
      <c r="R664" s="53" t="str">
        <f t="shared" si="42"/>
        <v/>
      </c>
      <c r="S664" s="53" t="str">
        <f t="shared" si="43"/>
        <v/>
      </c>
      <c r="T664" s="50"/>
    </row>
    <row r="665" spans="1:20" ht="15" customHeight="1" x14ac:dyDescent="0.2">
      <c r="A665" s="51" t="s">
        <v>1525</v>
      </c>
      <c r="B665" s="51" t="s">
        <v>1509</v>
      </c>
      <c r="C665" s="35">
        <v>518409</v>
      </c>
      <c r="D665" s="50"/>
      <c r="E665" s="52">
        <v>0</v>
      </c>
      <c r="F665" s="52">
        <v>0</v>
      </c>
      <c r="G665" s="52">
        <v>0</v>
      </c>
      <c r="H665" s="52">
        <v>248317.03</v>
      </c>
      <c r="I665" s="52">
        <v>0</v>
      </c>
      <c r="J665" s="52">
        <v>248317.03</v>
      </c>
      <c r="K665" s="52">
        <v>834239.26</v>
      </c>
      <c r="L665" s="52">
        <v>11659.67</v>
      </c>
      <c r="M665" s="52">
        <v>82448.63</v>
      </c>
      <c r="N665" s="50"/>
      <c r="O665" s="124">
        <f t="shared" si="40"/>
        <v>29.765699999999999</v>
      </c>
      <c r="P665" s="124">
        <f t="shared" si="41"/>
        <v>11.280732580243228</v>
      </c>
      <c r="Q665" s="50"/>
      <c r="R665" s="53" t="str">
        <f t="shared" si="42"/>
        <v/>
      </c>
      <c r="S665" s="53" t="str">
        <f t="shared" si="43"/>
        <v/>
      </c>
      <c r="T665" s="50"/>
    </row>
    <row r="666" spans="1:20" ht="15" customHeight="1" x14ac:dyDescent="0.2">
      <c r="A666" s="51" t="s">
        <v>1526</v>
      </c>
      <c r="B666" s="51" t="s">
        <v>1509</v>
      </c>
      <c r="C666" s="35">
        <v>518417</v>
      </c>
      <c r="D666" s="50"/>
      <c r="E666" s="52">
        <v>0</v>
      </c>
      <c r="F666" s="52">
        <v>0</v>
      </c>
      <c r="G666" s="52">
        <v>0</v>
      </c>
      <c r="H666" s="52">
        <v>22000</v>
      </c>
      <c r="I666" s="52">
        <v>0</v>
      </c>
      <c r="J666" s="52">
        <v>22000</v>
      </c>
      <c r="K666" s="52">
        <v>978368.36</v>
      </c>
      <c r="L666" s="52">
        <v>3922.28</v>
      </c>
      <c r="M666" s="52">
        <v>23882.28</v>
      </c>
      <c r="N666" s="50"/>
      <c r="O666" s="124">
        <f t="shared" si="40"/>
        <v>2.2486000000000002</v>
      </c>
      <c r="P666" s="124">
        <f t="shared" si="41"/>
        <v>2.8419316421884289</v>
      </c>
      <c r="Q666" s="50"/>
      <c r="R666" s="53" t="str">
        <f t="shared" si="42"/>
        <v/>
      </c>
      <c r="S666" s="53" t="str">
        <f t="shared" si="43"/>
        <v/>
      </c>
      <c r="T666" s="50"/>
    </row>
    <row r="667" spans="1:20" ht="15" customHeight="1" x14ac:dyDescent="0.2">
      <c r="A667" s="51" t="s">
        <v>1527</v>
      </c>
      <c r="B667" s="51" t="s">
        <v>1509</v>
      </c>
      <c r="C667" s="35">
        <v>518425</v>
      </c>
      <c r="D667" s="50"/>
      <c r="E667" s="52">
        <v>0</v>
      </c>
      <c r="F667" s="52">
        <v>0</v>
      </c>
      <c r="G667" s="52">
        <v>0</v>
      </c>
      <c r="H667" s="52">
        <v>0</v>
      </c>
      <c r="I667" s="52">
        <v>0</v>
      </c>
      <c r="J667" s="52">
        <v>0</v>
      </c>
      <c r="K667" s="52">
        <v>339797.46</v>
      </c>
      <c r="L667" s="52">
        <v>0</v>
      </c>
      <c r="M667" s="52">
        <v>0</v>
      </c>
      <c r="N667" s="50"/>
      <c r="O667" s="124">
        <f t="shared" si="40"/>
        <v>0</v>
      </c>
      <c r="P667" s="124">
        <f t="shared" si="41"/>
        <v>0</v>
      </c>
      <c r="Q667" s="50"/>
      <c r="R667" s="53" t="str">
        <f t="shared" si="42"/>
        <v/>
      </c>
      <c r="S667" s="53" t="str">
        <f t="shared" si="43"/>
        <v/>
      </c>
      <c r="T667" s="50"/>
    </row>
    <row r="668" spans="1:20" ht="15" customHeight="1" x14ac:dyDescent="0.2">
      <c r="A668" s="51" t="s">
        <v>2632</v>
      </c>
      <c r="B668" s="51" t="s">
        <v>252</v>
      </c>
      <c r="C668" s="35">
        <v>545350</v>
      </c>
      <c r="D668" s="50"/>
      <c r="E668" s="52">
        <v>0</v>
      </c>
      <c r="F668" s="52">
        <v>0</v>
      </c>
      <c r="G668" s="52">
        <v>0</v>
      </c>
      <c r="H668" s="52">
        <v>60634.97</v>
      </c>
      <c r="I668" s="52">
        <v>0</v>
      </c>
      <c r="J668" s="52">
        <v>60634.97</v>
      </c>
      <c r="K668" s="52">
        <v>146252.35999999999</v>
      </c>
      <c r="L668" s="52">
        <v>1202.0899999999999</v>
      </c>
      <c r="M668" s="52">
        <v>2053.6799999999998</v>
      </c>
      <c r="N668" s="50"/>
      <c r="O668" s="124">
        <f t="shared" si="40"/>
        <v>41.459099999999999</v>
      </c>
      <c r="P668" s="124">
        <f t="shared" si="41"/>
        <v>2.2261315988336872</v>
      </c>
      <c r="Q668" s="50"/>
      <c r="R668" s="53" t="str">
        <f t="shared" si="42"/>
        <v/>
      </c>
      <c r="S668" s="53" t="str">
        <f t="shared" si="43"/>
        <v/>
      </c>
      <c r="T668" s="50"/>
    </row>
    <row r="669" spans="1:20" ht="15" customHeight="1" x14ac:dyDescent="0.2">
      <c r="A669" s="51" t="s">
        <v>1883</v>
      </c>
      <c r="B669" s="51" t="s">
        <v>1866</v>
      </c>
      <c r="C669" s="35">
        <v>522473</v>
      </c>
      <c r="D669" s="50"/>
      <c r="E669" s="52">
        <v>0</v>
      </c>
      <c r="F669" s="52">
        <v>0</v>
      </c>
      <c r="G669" s="52">
        <v>0</v>
      </c>
      <c r="H669" s="52">
        <v>8123.23</v>
      </c>
      <c r="I669" s="52">
        <v>0</v>
      </c>
      <c r="J669" s="52">
        <v>8123.23</v>
      </c>
      <c r="K669" s="52">
        <v>59483.040000000001</v>
      </c>
      <c r="L669" s="52">
        <v>156.1</v>
      </c>
      <c r="M669" s="52">
        <v>3960</v>
      </c>
      <c r="N669" s="50"/>
      <c r="O669" s="124">
        <f t="shared" si="40"/>
        <v>13.6564</v>
      </c>
      <c r="P669" s="124">
        <f t="shared" si="41"/>
        <v>6.9197875562513289</v>
      </c>
      <c r="Q669" s="50"/>
      <c r="R669" s="53" t="str">
        <f t="shared" si="42"/>
        <v/>
      </c>
      <c r="S669" s="53" t="str">
        <f t="shared" si="43"/>
        <v/>
      </c>
      <c r="T669" s="50"/>
    </row>
    <row r="670" spans="1:20" ht="15" customHeight="1" x14ac:dyDescent="0.2">
      <c r="A670" s="51" t="s">
        <v>2754</v>
      </c>
      <c r="B670" s="51" t="s">
        <v>105</v>
      </c>
      <c r="C670" s="35">
        <v>557692</v>
      </c>
      <c r="D670" s="50"/>
      <c r="E670" s="52">
        <v>0</v>
      </c>
      <c r="F670" s="52">
        <v>0</v>
      </c>
      <c r="G670" s="52">
        <v>0</v>
      </c>
      <c r="H670" s="52">
        <v>15000</v>
      </c>
      <c r="I670" s="52">
        <v>0</v>
      </c>
      <c r="J670" s="52">
        <v>15000</v>
      </c>
      <c r="K670" s="52">
        <v>94079.93</v>
      </c>
      <c r="L670" s="52">
        <v>54.57</v>
      </c>
      <c r="M670" s="52">
        <v>9000</v>
      </c>
      <c r="N670" s="50"/>
      <c r="O670" s="124">
        <f t="shared" si="40"/>
        <v>15.943899999999999</v>
      </c>
      <c r="P670" s="124">
        <f t="shared" si="41"/>
        <v>9.6243375181082733</v>
      </c>
      <c r="Q670" s="50"/>
      <c r="R670" s="53" t="str">
        <f t="shared" si="42"/>
        <v/>
      </c>
      <c r="S670" s="53" t="str">
        <f t="shared" si="43"/>
        <v/>
      </c>
      <c r="T670" s="50"/>
    </row>
    <row r="671" spans="1:20" ht="15" customHeight="1" x14ac:dyDescent="0.2">
      <c r="A671" s="51" t="s">
        <v>2664</v>
      </c>
      <c r="B671" s="51" t="s">
        <v>98</v>
      </c>
      <c r="C671" s="35">
        <v>555878</v>
      </c>
      <c r="D671" s="50"/>
      <c r="E671" s="52">
        <v>0</v>
      </c>
      <c r="F671" s="52">
        <v>0</v>
      </c>
      <c r="G671" s="52">
        <v>0</v>
      </c>
      <c r="H671" s="52">
        <v>0</v>
      </c>
      <c r="I671" s="52">
        <v>0</v>
      </c>
      <c r="J671" s="52">
        <v>0</v>
      </c>
      <c r="K671" s="52">
        <v>849835.76</v>
      </c>
      <c r="L671" s="52">
        <v>101.22</v>
      </c>
      <c r="M671" s="52">
        <v>50668.99</v>
      </c>
      <c r="N671" s="50"/>
      <c r="O671" s="124">
        <f t="shared" si="40"/>
        <v>0</v>
      </c>
      <c r="P671" s="124">
        <f t="shared" si="41"/>
        <v>5.9741202229475494</v>
      </c>
      <c r="Q671" s="50"/>
      <c r="R671" s="53" t="str">
        <f t="shared" si="42"/>
        <v/>
      </c>
      <c r="S671" s="53" t="str">
        <f t="shared" si="43"/>
        <v/>
      </c>
      <c r="T671" s="50"/>
    </row>
    <row r="672" spans="1:20" ht="15" customHeight="1" x14ac:dyDescent="0.2">
      <c r="A672" s="51" t="s">
        <v>661</v>
      </c>
      <c r="B672" s="51" t="s">
        <v>636</v>
      </c>
      <c r="C672" s="35">
        <v>507041</v>
      </c>
      <c r="D672" s="50"/>
      <c r="E672" s="52">
        <v>0</v>
      </c>
      <c r="F672" s="52">
        <v>0</v>
      </c>
      <c r="G672" s="52">
        <v>0</v>
      </c>
      <c r="H672" s="52">
        <v>0</v>
      </c>
      <c r="I672" s="52">
        <v>0</v>
      </c>
      <c r="J672" s="52">
        <v>0</v>
      </c>
      <c r="K672" s="52">
        <v>112259.41</v>
      </c>
      <c r="L672" s="52">
        <v>0</v>
      </c>
      <c r="M672" s="52">
        <v>0</v>
      </c>
      <c r="N672" s="50"/>
      <c r="O672" s="124">
        <f t="shared" si="40"/>
        <v>0</v>
      </c>
      <c r="P672" s="124">
        <f t="shared" si="41"/>
        <v>0</v>
      </c>
      <c r="Q672" s="50"/>
      <c r="R672" s="53" t="str">
        <f t="shared" si="42"/>
        <v/>
      </c>
      <c r="S672" s="53" t="str">
        <f t="shared" si="43"/>
        <v/>
      </c>
      <c r="T672" s="50"/>
    </row>
    <row r="673" spans="1:20" ht="15" customHeight="1" x14ac:dyDescent="0.2">
      <c r="A673" s="51" t="s">
        <v>777</v>
      </c>
      <c r="B673" s="51" t="s">
        <v>760</v>
      </c>
      <c r="C673" s="35">
        <v>508624</v>
      </c>
      <c r="D673" s="50"/>
      <c r="E673" s="52">
        <v>0</v>
      </c>
      <c r="F673" s="52">
        <v>0</v>
      </c>
      <c r="G673" s="52">
        <v>0</v>
      </c>
      <c r="H673" s="52">
        <v>0</v>
      </c>
      <c r="I673" s="52">
        <v>0</v>
      </c>
      <c r="J673" s="52">
        <v>0</v>
      </c>
      <c r="K673" s="52">
        <v>310730.75</v>
      </c>
      <c r="L673" s="52">
        <v>0</v>
      </c>
      <c r="M673" s="52">
        <v>0</v>
      </c>
      <c r="N673" s="50"/>
      <c r="O673" s="124">
        <f t="shared" si="40"/>
        <v>0</v>
      </c>
      <c r="P673" s="124">
        <f t="shared" si="41"/>
        <v>0</v>
      </c>
      <c r="Q673" s="50"/>
      <c r="R673" s="53" t="str">
        <f t="shared" si="42"/>
        <v/>
      </c>
      <c r="S673" s="53" t="str">
        <f t="shared" si="43"/>
        <v/>
      </c>
      <c r="T673" s="50"/>
    </row>
    <row r="674" spans="1:20" ht="15" customHeight="1" x14ac:dyDescent="0.2">
      <c r="A674" s="51" t="s">
        <v>777</v>
      </c>
      <c r="B674" s="51" t="s">
        <v>858</v>
      </c>
      <c r="C674" s="35">
        <v>509671</v>
      </c>
      <c r="D674" s="50"/>
      <c r="E674" s="52">
        <v>0</v>
      </c>
      <c r="F674" s="52">
        <v>0</v>
      </c>
      <c r="G674" s="52">
        <v>0</v>
      </c>
      <c r="H674" s="52">
        <v>0</v>
      </c>
      <c r="I674" s="52">
        <v>0</v>
      </c>
      <c r="J674" s="52">
        <v>0</v>
      </c>
      <c r="K674" s="52">
        <v>137319.96</v>
      </c>
      <c r="L674" s="52">
        <v>0</v>
      </c>
      <c r="M674" s="52">
        <v>0</v>
      </c>
      <c r="N674" s="50"/>
      <c r="O674" s="124">
        <f t="shared" si="40"/>
        <v>0</v>
      </c>
      <c r="P674" s="124">
        <f t="shared" si="41"/>
        <v>0</v>
      </c>
      <c r="Q674" s="50"/>
      <c r="R674" s="53" t="str">
        <f t="shared" si="42"/>
        <v/>
      </c>
      <c r="S674" s="53" t="str">
        <f t="shared" si="43"/>
        <v/>
      </c>
      <c r="T674" s="50"/>
    </row>
    <row r="675" spans="1:20" ht="15" customHeight="1" x14ac:dyDescent="0.2">
      <c r="A675" s="51" t="s">
        <v>1132</v>
      </c>
      <c r="B675" s="51" t="s">
        <v>1121</v>
      </c>
      <c r="C675" s="35">
        <v>513083</v>
      </c>
      <c r="D675" s="50"/>
      <c r="E675" s="52">
        <v>0</v>
      </c>
      <c r="F675" s="52">
        <v>0</v>
      </c>
      <c r="G675" s="52">
        <v>0</v>
      </c>
      <c r="H675" s="52">
        <v>0</v>
      </c>
      <c r="I675" s="52">
        <v>0</v>
      </c>
      <c r="J675" s="52">
        <v>0</v>
      </c>
      <c r="K675" s="52">
        <v>211775.13</v>
      </c>
      <c r="L675" s="52">
        <v>414.31</v>
      </c>
      <c r="M675" s="52">
        <v>12373.09</v>
      </c>
      <c r="N675" s="50"/>
      <c r="O675" s="124">
        <f t="shared" si="40"/>
        <v>0</v>
      </c>
      <c r="P675" s="124">
        <f t="shared" si="41"/>
        <v>6.0381972141865763</v>
      </c>
      <c r="Q675" s="50"/>
      <c r="R675" s="53" t="str">
        <f t="shared" si="42"/>
        <v/>
      </c>
      <c r="S675" s="53" t="str">
        <f t="shared" si="43"/>
        <v/>
      </c>
      <c r="T675" s="50"/>
    </row>
    <row r="676" spans="1:20" ht="15" customHeight="1" x14ac:dyDescent="0.2">
      <c r="A676" s="51" t="s">
        <v>778</v>
      </c>
      <c r="B676" s="51" t="s">
        <v>759</v>
      </c>
      <c r="C676" s="35">
        <v>508632</v>
      </c>
      <c r="D676" s="50"/>
      <c r="E676" s="52">
        <v>0</v>
      </c>
      <c r="F676" s="52">
        <v>0</v>
      </c>
      <c r="G676" s="52">
        <v>0</v>
      </c>
      <c r="H676" s="52">
        <v>193000</v>
      </c>
      <c r="I676" s="52">
        <v>0</v>
      </c>
      <c r="J676" s="52">
        <v>193000</v>
      </c>
      <c r="K676" s="52">
        <v>121948.89</v>
      </c>
      <c r="L676" s="52">
        <v>4373.45</v>
      </c>
      <c r="M676" s="52">
        <v>156683.06</v>
      </c>
      <c r="N676" s="50"/>
      <c r="O676" s="124">
        <f t="shared" si="40"/>
        <v>158.26300000000001</v>
      </c>
      <c r="P676" s="124">
        <f t="shared" si="41"/>
        <v>132.06886097938244</v>
      </c>
      <c r="Q676" s="50"/>
      <c r="R676" s="53">
        <f t="shared" si="42"/>
        <v>4.9131500000000008</v>
      </c>
      <c r="S676" s="53">
        <f t="shared" si="43"/>
        <v>5991.5333000000001</v>
      </c>
      <c r="T676" s="50"/>
    </row>
    <row r="677" spans="1:20" ht="15" customHeight="1" x14ac:dyDescent="0.2">
      <c r="A677" s="51" t="s">
        <v>1133</v>
      </c>
      <c r="B677" s="51" t="s">
        <v>18</v>
      </c>
      <c r="C677" s="35">
        <v>513091</v>
      </c>
      <c r="D677" s="50"/>
      <c r="E677" s="52">
        <v>0</v>
      </c>
      <c r="F677" s="52">
        <v>0</v>
      </c>
      <c r="G677" s="52">
        <v>0</v>
      </c>
      <c r="H677" s="52">
        <v>34311.050000000003</v>
      </c>
      <c r="I677" s="52">
        <v>0</v>
      </c>
      <c r="J677" s="52">
        <v>34311.050000000003</v>
      </c>
      <c r="K677" s="52">
        <v>331403.71000000002</v>
      </c>
      <c r="L677" s="52">
        <v>4970.29</v>
      </c>
      <c r="M677" s="52">
        <v>19510.43</v>
      </c>
      <c r="N677" s="50"/>
      <c r="O677" s="124">
        <f t="shared" si="40"/>
        <v>10.353199999999999</v>
      </c>
      <c r="P677" s="124">
        <f t="shared" si="41"/>
        <v>7.3869782568215667</v>
      </c>
      <c r="Q677" s="50"/>
      <c r="R677" s="53" t="str">
        <f t="shared" si="42"/>
        <v/>
      </c>
      <c r="S677" s="53" t="str">
        <f t="shared" si="43"/>
        <v/>
      </c>
      <c r="T677" s="50"/>
    </row>
    <row r="678" spans="1:20" ht="15" customHeight="1" x14ac:dyDescent="0.2">
      <c r="A678" s="51" t="s">
        <v>213</v>
      </c>
      <c r="B678" s="51" t="s">
        <v>199</v>
      </c>
      <c r="C678" s="35">
        <v>501590</v>
      </c>
      <c r="D678" s="50"/>
      <c r="E678" s="52">
        <v>0</v>
      </c>
      <c r="F678" s="52">
        <v>0</v>
      </c>
      <c r="G678" s="52">
        <v>0</v>
      </c>
      <c r="H678" s="52">
        <v>388518.7</v>
      </c>
      <c r="I678" s="52">
        <v>0</v>
      </c>
      <c r="J678" s="52">
        <v>388518.7</v>
      </c>
      <c r="K678" s="52">
        <v>996055.91999999993</v>
      </c>
      <c r="L678" s="52">
        <v>36458.660000000003</v>
      </c>
      <c r="M678" s="52">
        <v>285966.17</v>
      </c>
      <c r="N678" s="50"/>
      <c r="O678" s="124">
        <f t="shared" si="40"/>
        <v>39.005699999999997</v>
      </c>
      <c r="P678" s="124">
        <f t="shared" si="41"/>
        <v>32.370153474917352</v>
      </c>
      <c r="Q678" s="50"/>
      <c r="R678" s="53" t="str">
        <f t="shared" si="42"/>
        <v/>
      </c>
      <c r="S678" s="53" t="str">
        <f t="shared" si="43"/>
        <v/>
      </c>
      <c r="T678" s="50"/>
    </row>
    <row r="679" spans="1:20" ht="15" customHeight="1" x14ac:dyDescent="0.2">
      <c r="A679" s="51" t="s">
        <v>271</v>
      </c>
      <c r="B679" s="51" t="s">
        <v>252</v>
      </c>
      <c r="C679" s="35">
        <v>502260</v>
      </c>
      <c r="D679" s="50"/>
      <c r="E679" s="52">
        <v>0</v>
      </c>
      <c r="F679" s="52">
        <v>0</v>
      </c>
      <c r="G679" s="52">
        <v>0</v>
      </c>
      <c r="H679" s="52">
        <v>69371</v>
      </c>
      <c r="I679" s="52">
        <v>0</v>
      </c>
      <c r="J679" s="52">
        <v>69371</v>
      </c>
      <c r="K679" s="52">
        <v>180318.90000000002</v>
      </c>
      <c r="L679" s="52">
        <v>2830.81</v>
      </c>
      <c r="M679" s="52">
        <v>10000</v>
      </c>
      <c r="N679" s="50"/>
      <c r="O679" s="124">
        <f t="shared" si="40"/>
        <v>38.471299999999999</v>
      </c>
      <c r="P679" s="124">
        <f t="shared" si="41"/>
        <v>7.1156212687632836</v>
      </c>
      <c r="Q679" s="50"/>
      <c r="R679" s="53" t="str">
        <f t="shared" si="42"/>
        <v/>
      </c>
      <c r="S679" s="53" t="str">
        <f t="shared" si="43"/>
        <v/>
      </c>
      <c r="T679" s="50"/>
    </row>
    <row r="680" spans="1:20" ht="15" customHeight="1" x14ac:dyDescent="0.2">
      <c r="A680" s="51" t="s">
        <v>585</v>
      </c>
      <c r="B680" s="51" t="s">
        <v>571</v>
      </c>
      <c r="C680" s="35">
        <v>506001</v>
      </c>
      <c r="D680" s="50"/>
      <c r="E680" s="52">
        <v>0</v>
      </c>
      <c r="F680" s="52">
        <v>0</v>
      </c>
      <c r="G680" s="52">
        <v>0</v>
      </c>
      <c r="H680" s="52">
        <v>0</v>
      </c>
      <c r="I680" s="52">
        <v>0</v>
      </c>
      <c r="J680" s="52">
        <v>0</v>
      </c>
      <c r="K680" s="52">
        <v>770371.53</v>
      </c>
      <c r="L680" s="52">
        <v>146.33000000000001</v>
      </c>
      <c r="M680" s="52">
        <v>46362.91</v>
      </c>
      <c r="N680" s="50"/>
      <c r="O680" s="124">
        <f t="shared" si="40"/>
        <v>0</v>
      </c>
      <c r="P680" s="124">
        <f t="shared" si="41"/>
        <v>6.0372480275848206</v>
      </c>
      <c r="Q680" s="50"/>
      <c r="R680" s="53" t="str">
        <f t="shared" si="42"/>
        <v/>
      </c>
      <c r="S680" s="53" t="str">
        <f t="shared" si="43"/>
        <v/>
      </c>
      <c r="T680" s="50"/>
    </row>
    <row r="681" spans="1:20" ht="15" customHeight="1" x14ac:dyDescent="0.2">
      <c r="A681" s="51" t="s">
        <v>1345</v>
      </c>
      <c r="B681" s="51" t="s">
        <v>28</v>
      </c>
      <c r="C681" s="35">
        <v>516015</v>
      </c>
      <c r="D681" s="50"/>
      <c r="E681" s="52">
        <v>0</v>
      </c>
      <c r="F681" s="52">
        <v>0</v>
      </c>
      <c r="G681" s="52">
        <v>0</v>
      </c>
      <c r="H681" s="52">
        <v>0</v>
      </c>
      <c r="I681" s="52">
        <v>0</v>
      </c>
      <c r="J681" s="52">
        <v>0</v>
      </c>
      <c r="K681" s="52">
        <v>78111.39</v>
      </c>
      <c r="L681" s="52">
        <v>0</v>
      </c>
      <c r="M681" s="52">
        <v>0</v>
      </c>
      <c r="N681" s="50"/>
      <c r="O681" s="124">
        <f t="shared" si="40"/>
        <v>0</v>
      </c>
      <c r="P681" s="124">
        <f t="shared" si="41"/>
        <v>0</v>
      </c>
      <c r="Q681" s="50"/>
      <c r="R681" s="53" t="str">
        <f t="shared" si="42"/>
        <v/>
      </c>
      <c r="S681" s="53" t="str">
        <f t="shared" si="43"/>
        <v/>
      </c>
      <c r="T681" s="50"/>
    </row>
    <row r="682" spans="1:20" ht="15" customHeight="1" x14ac:dyDescent="0.2">
      <c r="A682" s="51" t="s">
        <v>586</v>
      </c>
      <c r="B682" s="51" t="s">
        <v>569</v>
      </c>
      <c r="C682" s="35">
        <v>506010</v>
      </c>
      <c r="D682" s="50"/>
      <c r="E682" s="52">
        <v>0</v>
      </c>
      <c r="F682" s="52">
        <v>0</v>
      </c>
      <c r="G682" s="52">
        <v>0</v>
      </c>
      <c r="H682" s="52">
        <v>727191</v>
      </c>
      <c r="I682" s="52">
        <v>727191</v>
      </c>
      <c r="J682" s="52">
        <v>0</v>
      </c>
      <c r="K682" s="52">
        <v>1440002.39</v>
      </c>
      <c r="L682" s="52">
        <v>21603.07</v>
      </c>
      <c r="M682" s="52">
        <v>160770.9</v>
      </c>
      <c r="N682" s="50"/>
      <c r="O682" s="124">
        <f t="shared" si="40"/>
        <v>0</v>
      </c>
      <c r="P682" s="124">
        <f t="shared" si="41"/>
        <v>12.664838007664697</v>
      </c>
      <c r="Q682" s="50"/>
      <c r="R682" s="53" t="str">
        <f t="shared" si="42"/>
        <v/>
      </c>
      <c r="S682" s="53" t="str">
        <f t="shared" si="43"/>
        <v/>
      </c>
      <c r="T682" s="50"/>
    </row>
    <row r="683" spans="1:20" ht="15" customHeight="1" x14ac:dyDescent="0.2">
      <c r="A683" s="51" t="s">
        <v>1075</v>
      </c>
      <c r="B683" s="51" t="s">
        <v>1056</v>
      </c>
      <c r="C683" s="35">
        <v>512273</v>
      </c>
      <c r="D683" s="50"/>
      <c r="E683" s="52">
        <v>0</v>
      </c>
      <c r="F683" s="52">
        <v>0</v>
      </c>
      <c r="G683" s="52">
        <v>0</v>
      </c>
      <c r="H683" s="52">
        <v>0</v>
      </c>
      <c r="I683" s="52">
        <v>0</v>
      </c>
      <c r="J683" s="52">
        <v>0</v>
      </c>
      <c r="K683" s="52">
        <v>875842.25</v>
      </c>
      <c r="L683" s="52">
        <v>0</v>
      </c>
      <c r="M683" s="52">
        <v>0</v>
      </c>
      <c r="N683" s="50"/>
      <c r="O683" s="124">
        <f t="shared" si="40"/>
        <v>0</v>
      </c>
      <c r="P683" s="124">
        <f t="shared" si="41"/>
        <v>0</v>
      </c>
      <c r="Q683" s="50"/>
      <c r="R683" s="53" t="str">
        <f t="shared" si="42"/>
        <v/>
      </c>
      <c r="S683" s="53" t="str">
        <f t="shared" si="43"/>
        <v/>
      </c>
      <c r="T683" s="50"/>
    </row>
    <row r="684" spans="1:20" ht="15" customHeight="1" x14ac:dyDescent="0.2">
      <c r="A684" s="51" t="s">
        <v>1178</v>
      </c>
      <c r="B684" s="51" t="s">
        <v>1167</v>
      </c>
      <c r="C684" s="35">
        <v>514004</v>
      </c>
      <c r="D684" s="50"/>
      <c r="E684" s="52">
        <v>0</v>
      </c>
      <c r="F684" s="52">
        <v>0</v>
      </c>
      <c r="G684" s="52">
        <v>0</v>
      </c>
      <c r="H684" s="52">
        <v>0</v>
      </c>
      <c r="I684" s="52">
        <v>0</v>
      </c>
      <c r="J684" s="52">
        <v>0</v>
      </c>
      <c r="K684" s="52">
        <v>595399.46000000008</v>
      </c>
      <c r="L684" s="52">
        <v>0</v>
      </c>
      <c r="M684" s="52">
        <v>0</v>
      </c>
      <c r="N684" s="50"/>
      <c r="O684" s="124">
        <f t="shared" si="40"/>
        <v>0</v>
      </c>
      <c r="P684" s="124">
        <f t="shared" si="41"/>
        <v>0</v>
      </c>
      <c r="Q684" s="50"/>
      <c r="R684" s="53" t="str">
        <f t="shared" si="42"/>
        <v/>
      </c>
      <c r="S684" s="53" t="str">
        <f t="shared" si="43"/>
        <v/>
      </c>
      <c r="T684" s="50"/>
    </row>
    <row r="685" spans="1:20" ht="15" customHeight="1" x14ac:dyDescent="0.2">
      <c r="A685" s="51" t="s">
        <v>1178</v>
      </c>
      <c r="B685" s="51" t="s">
        <v>19</v>
      </c>
      <c r="C685" s="35">
        <v>581747</v>
      </c>
      <c r="D685" s="50"/>
      <c r="E685" s="52">
        <v>0</v>
      </c>
      <c r="F685" s="52">
        <v>0</v>
      </c>
      <c r="G685" s="52">
        <v>0</v>
      </c>
      <c r="H685" s="52">
        <v>0</v>
      </c>
      <c r="I685" s="52">
        <v>0</v>
      </c>
      <c r="J685" s="52">
        <v>0</v>
      </c>
      <c r="K685" s="52">
        <v>259995.09</v>
      </c>
      <c r="L685" s="52">
        <v>0</v>
      </c>
      <c r="M685" s="52">
        <v>0</v>
      </c>
      <c r="N685" s="50"/>
      <c r="O685" s="124">
        <f t="shared" si="40"/>
        <v>0</v>
      </c>
      <c r="P685" s="124">
        <f t="shared" si="41"/>
        <v>0</v>
      </c>
      <c r="Q685" s="50"/>
      <c r="R685" s="53" t="str">
        <f t="shared" si="42"/>
        <v/>
      </c>
      <c r="S685" s="53" t="str">
        <f t="shared" si="43"/>
        <v/>
      </c>
      <c r="T685" s="50"/>
    </row>
    <row r="686" spans="1:20" ht="15" customHeight="1" x14ac:dyDescent="0.2">
      <c r="A686" s="51" t="s">
        <v>1408</v>
      </c>
      <c r="B686" s="51" t="s">
        <v>19</v>
      </c>
      <c r="C686" s="35">
        <v>516791</v>
      </c>
      <c r="D686" s="50"/>
      <c r="E686" s="52">
        <v>0</v>
      </c>
      <c r="F686" s="52">
        <v>0</v>
      </c>
      <c r="G686" s="52">
        <v>0</v>
      </c>
      <c r="H686" s="52">
        <v>45000</v>
      </c>
      <c r="I686" s="52">
        <v>0</v>
      </c>
      <c r="J686" s="52">
        <v>45000</v>
      </c>
      <c r="K686" s="52">
        <v>499381.06</v>
      </c>
      <c r="L686" s="52">
        <v>201.28</v>
      </c>
      <c r="M686" s="52">
        <v>35000</v>
      </c>
      <c r="N686" s="50"/>
      <c r="O686" s="124">
        <f t="shared" si="40"/>
        <v>9.0112000000000005</v>
      </c>
      <c r="P686" s="124">
        <f t="shared" si="41"/>
        <v>7.04898179358264</v>
      </c>
      <c r="Q686" s="50"/>
      <c r="R686" s="53" t="str">
        <f t="shared" si="42"/>
        <v/>
      </c>
      <c r="S686" s="53" t="str">
        <f t="shared" si="43"/>
        <v/>
      </c>
      <c r="T686" s="50"/>
    </row>
    <row r="687" spans="1:20" ht="15" customHeight="1" x14ac:dyDescent="0.2">
      <c r="A687" s="51" t="s">
        <v>587</v>
      </c>
      <c r="B687" s="51" t="s">
        <v>569</v>
      </c>
      <c r="C687" s="35">
        <v>506028</v>
      </c>
      <c r="D687" s="50"/>
      <c r="E687" s="52">
        <v>0</v>
      </c>
      <c r="F687" s="52">
        <v>0</v>
      </c>
      <c r="G687" s="52">
        <v>0</v>
      </c>
      <c r="H687" s="52">
        <v>21984</v>
      </c>
      <c r="I687" s="52">
        <v>0</v>
      </c>
      <c r="J687" s="52">
        <v>21984</v>
      </c>
      <c r="K687" s="52">
        <v>97868.05</v>
      </c>
      <c r="L687" s="52">
        <v>4425.62</v>
      </c>
      <c r="M687" s="52">
        <v>14715.58</v>
      </c>
      <c r="N687" s="50"/>
      <c r="O687" s="124">
        <f t="shared" si="40"/>
        <v>22.462900000000001</v>
      </c>
      <c r="P687" s="124">
        <f t="shared" si="41"/>
        <v>19.558170414144353</v>
      </c>
      <c r="Q687" s="50"/>
      <c r="R687" s="53" t="str">
        <f t="shared" si="42"/>
        <v/>
      </c>
      <c r="S687" s="53" t="str">
        <f t="shared" si="43"/>
        <v/>
      </c>
      <c r="T687" s="50"/>
    </row>
    <row r="688" spans="1:20" ht="15" customHeight="1" x14ac:dyDescent="0.2">
      <c r="A688" s="51" t="s">
        <v>662</v>
      </c>
      <c r="B688" s="51" t="s">
        <v>636</v>
      </c>
      <c r="C688" s="35">
        <v>507059</v>
      </c>
      <c r="D688" s="50"/>
      <c r="E688" s="52">
        <v>0</v>
      </c>
      <c r="F688" s="52">
        <v>0</v>
      </c>
      <c r="G688" s="52">
        <v>0</v>
      </c>
      <c r="H688" s="52">
        <v>0</v>
      </c>
      <c r="I688" s="52">
        <v>0</v>
      </c>
      <c r="J688" s="52">
        <v>0</v>
      </c>
      <c r="K688" s="52">
        <v>107893.74</v>
      </c>
      <c r="L688" s="52">
        <v>2217.4499999999998</v>
      </c>
      <c r="M688" s="52">
        <v>7991.31</v>
      </c>
      <c r="N688" s="50"/>
      <c r="O688" s="124">
        <f t="shared" si="40"/>
        <v>0</v>
      </c>
      <c r="P688" s="124">
        <f t="shared" si="41"/>
        <v>9.4618649793769318</v>
      </c>
      <c r="Q688" s="50"/>
      <c r="R688" s="53" t="str">
        <f t="shared" si="42"/>
        <v/>
      </c>
      <c r="S688" s="53" t="str">
        <f t="shared" si="43"/>
        <v/>
      </c>
      <c r="T688" s="50"/>
    </row>
    <row r="689" spans="1:20" ht="15" customHeight="1" x14ac:dyDescent="0.2">
      <c r="A689" s="51" t="s">
        <v>1409</v>
      </c>
      <c r="B689" s="51" t="s">
        <v>1405</v>
      </c>
      <c r="C689" s="35">
        <v>516805</v>
      </c>
      <c r="D689" s="50"/>
      <c r="E689" s="52">
        <v>0</v>
      </c>
      <c r="F689" s="52">
        <v>0</v>
      </c>
      <c r="G689" s="52">
        <v>0</v>
      </c>
      <c r="H689" s="52">
        <v>0</v>
      </c>
      <c r="I689" s="52">
        <v>0</v>
      </c>
      <c r="J689" s="52">
        <v>0</v>
      </c>
      <c r="K689" s="52">
        <v>203316.2</v>
      </c>
      <c r="L689" s="52">
        <v>3006.15</v>
      </c>
      <c r="M689" s="52">
        <v>6434.13</v>
      </c>
      <c r="N689" s="50"/>
      <c r="O689" s="124">
        <f t="shared" si="40"/>
        <v>0</v>
      </c>
      <c r="P689" s="124">
        <f t="shared" si="41"/>
        <v>4.643151898373076</v>
      </c>
      <c r="Q689" s="50"/>
      <c r="R689" s="53" t="str">
        <f t="shared" si="42"/>
        <v/>
      </c>
      <c r="S689" s="53" t="str">
        <f t="shared" si="43"/>
        <v/>
      </c>
      <c r="T689" s="50"/>
    </row>
    <row r="690" spans="1:20" ht="15" customHeight="1" x14ac:dyDescent="0.2">
      <c r="A690" s="51" t="s">
        <v>2694</v>
      </c>
      <c r="B690" s="51" t="s">
        <v>508</v>
      </c>
      <c r="C690" s="35">
        <v>556351</v>
      </c>
      <c r="D690" s="50"/>
      <c r="E690" s="52">
        <v>0</v>
      </c>
      <c r="F690" s="52">
        <v>0</v>
      </c>
      <c r="G690" s="52">
        <v>0</v>
      </c>
      <c r="H690" s="52">
        <v>0</v>
      </c>
      <c r="I690" s="52">
        <v>0</v>
      </c>
      <c r="J690" s="52">
        <v>0</v>
      </c>
      <c r="K690" s="52">
        <v>86314.5</v>
      </c>
      <c r="L690" s="52">
        <v>30.67</v>
      </c>
      <c r="M690" s="52">
        <v>1855.28</v>
      </c>
      <c r="N690" s="50"/>
      <c r="O690" s="124">
        <f t="shared" si="40"/>
        <v>0</v>
      </c>
      <c r="P690" s="124">
        <f t="shared" si="41"/>
        <v>2.1849747145612848</v>
      </c>
      <c r="Q690" s="50"/>
      <c r="R690" s="53" t="str">
        <f t="shared" si="42"/>
        <v/>
      </c>
      <c r="S690" s="53" t="str">
        <f t="shared" si="43"/>
        <v/>
      </c>
      <c r="T690" s="50"/>
    </row>
    <row r="691" spans="1:20" ht="15" customHeight="1" x14ac:dyDescent="0.2">
      <c r="A691" s="51" t="s">
        <v>2634</v>
      </c>
      <c r="B691" s="51" t="s">
        <v>85</v>
      </c>
      <c r="C691" s="35">
        <v>545635</v>
      </c>
      <c r="D691" s="50"/>
      <c r="E691" s="52">
        <v>0</v>
      </c>
      <c r="F691" s="52">
        <v>0</v>
      </c>
      <c r="G691" s="52">
        <v>0</v>
      </c>
      <c r="H691" s="52">
        <v>0</v>
      </c>
      <c r="I691" s="52">
        <v>0</v>
      </c>
      <c r="J691" s="52">
        <v>0</v>
      </c>
      <c r="K691" s="52">
        <v>297247.56</v>
      </c>
      <c r="L691" s="52">
        <v>723.69</v>
      </c>
      <c r="M691" s="52">
        <v>56806.14</v>
      </c>
      <c r="N691" s="50"/>
      <c r="O691" s="124">
        <f t="shared" si="40"/>
        <v>0</v>
      </c>
      <c r="P691" s="124">
        <f t="shared" si="41"/>
        <v>19.354180737429772</v>
      </c>
      <c r="Q691" s="50"/>
      <c r="R691" s="53" t="str">
        <f t="shared" si="42"/>
        <v/>
      </c>
      <c r="S691" s="53" t="str">
        <f t="shared" si="43"/>
        <v/>
      </c>
      <c r="T691" s="50"/>
    </row>
    <row r="692" spans="1:20" ht="15" customHeight="1" x14ac:dyDescent="0.2">
      <c r="A692" s="51" t="s">
        <v>1528</v>
      </c>
      <c r="B692" s="51" t="s">
        <v>1509</v>
      </c>
      <c r="C692" s="35">
        <v>518433</v>
      </c>
      <c r="D692" s="50"/>
      <c r="E692" s="52">
        <v>0</v>
      </c>
      <c r="F692" s="52">
        <v>0</v>
      </c>
      <c r="G692" s="52">
        <v>0</v>
      </c>
      <c r="H692" s="52">
        <v>0</v>
      </c>
      <c r="I692" s="52">
        <v>0</v>
      </c>
      <c r="J692" s="52">
        <v>0</v>
      </c>
      <c r="K692" s="52">
        <v>35342.15</v>
      </c>
      <c r="L692" s="52">
        <v>0</v>
      </c>
      <c r="M692" s="52">
        <v>0</v>
      </c>
      <c r="N692" s="50"/>
      <c r="O692" s="124">
        <f t="shared" si="40"/>
        <v>0</v>
      </c>
      <c r="P692" s="124">
        <f t="shared" si="41"/>
        <v>0</v>
      </c>
      <c r="Q692" s="50"/>
      <c r="R692" s="53" t="str">
        <f t="shared" si="42"/>
        <v/>
      </c>
      <c r="S692" s="53" t="str">
        <f t="shared" si="43"/>
        <v/>
      </c>
      <c r="T692" s="50"/>
    </row>
    <row r="693" spans="1:20" ht="15" customHeight="1" x14ac:dyDescent="0.2">
      <c r="A693" s="51" t="s">
        <v>2650</v>
      </c>
      <c r="B693" s="51" t="s">
        <v>199</v>
      </c>
      <c r="C693" s="35">
        <v>555568</v>
      </c>
      <c r="D693" s="50"/>
      <c r="E693" s="52">
        <v>0</v>
      </c>
      <c r="F693" s="52">
        <v>0</v>
      </c>
      <c r="G693" s="52">
        <v>0</v>
      </c>
      <c r="H693" s="52">
        <v>116590.74</v>
      </c>
      <c r="I693" s="52">
        <v>0</v>
      </c>
      <c r="J693" s="52">
        <v>116590.74</v>
      </c>
      <c r="K693" s="52">
        <v>321638.46999999997</v>
      </c>
      <c r="L693" s="52">
        <v>10297.120000000001</v>
      </c>
      <c r="M693" s="52">
        <v>269651.81</v>
      </c>
      <c r="N693" s="50"/>
      <c r="O693" s="124">
        <f t="shared" si="40"/>
        <v>36.249000000000002</v>
      </c>
      <c r="P693" s="124">
        <f t="shared" si="41"/>
        <v>87.03838505387742</v>
      </c>
      <c r="Q693" s="50"/>
      <c r="R693" s="53" t="str">
        <f t="shared" si="42"/>
        <v/>
      </c>
      <c r="S693" s="53" t="str">
        <f t="shared" si="43"/>
        <v/>
      </c>
      <c r="T693" s="50"/>
    </row>
    <row r="694" spans="1:20" ht="15" customHeight="1" x14ac:dyDescent="0.2">
      <c r="A694" s="51" t="s">
        <v>2517</v>
      </c>
      <c r="B694" s="51" t="s">
        <v>511</v>
      </c>
      <c r="C694" s="35">
        <v>542920</v>
      </c>
      <c r="D694" s="50"/>
      <c r="E694" s="52">
        <v>0</v>
      </c>
      <c r="F694" s="52">
        <v>0</v>
      </c>
      <c r="G694" s="52">
        <v>0</v>
      </c>
      <c r="H694" s="52">
        <v>0</v>
      </c>
      <c r="I694" s="52">
        <v>0</v>
      </c>
      <c r="J694" s="52">
        <v>0</v>
      </c>
      <c r="K694" s="52">
        <v>98877.24</v>
      </c>
      <c r="L694" s="52">
        <v>0</v>
      </c>
      <c r="M694" s="52">
        <v>0</v>
      </c>
      <c r="N694" s="50"/>
      <c r="O694" s="124">
        <f t="shared" si="40"/>
        <v>0</v>
      </c>
      <c r="P694" s="124">
        <f t="shared" si="41"/>
        <v>0</v>
      </c>
      <c r="Q694" s="50"/>
      <c r="R694" s="53" t="str">
        <f t="shared" si="42"/>
        <v/>
      </c>
      <c r="S694" s="53" t="str">
        <f t="shared" si="43"/>
        <v/>
      </c>
      <c r="T694" s="50"/>
    </row>
    <row r="695" spans="1:20" ht="15" customHeight="1" x14ac:dyDescent="0.2">
      <c r="A695" s="51" t="s">
        <v>2518</v>
      </c>
      <c r="B695" s="51" t="s">
        <v>508</v>
      </c>
      <c r="C695" s="35">
        <v>542938</v>
      </c>
      <c r="D695" s="50"/>
      <c r="E695" s="52">
        <v>0</v>
      </c>
      <c r="F695" s="52">
        <v>0</v>
      </c>
      <c r="G695" s="52">
        <v>0</v>
      </c>
      <c r="H695" s="52">
        <v>21080.23</v>
      </c>
      <c r="I695" s="52">
        <v>0</v>
      </c>
      <c r="J695" s="52">
        <v>21080.23</v>
      </c>
      <c r="K695" s="52">
        <v>774198.58</v>
      </c>
      <c r="L695" s="52">
        <v>1280.04</v>
      </c>
      <c r="M695" s="52">
        <v>29632.16</v>
      </c>
      <c r="N695" s="50"/>
      <c r="O695" s="124">
        <f t="shared" si="40"/>
        <v>2.7227999999999999</v>
      </c>
      <c r="P695" s="124">
        <f t="shared" si="41"/>
        <v>3.9927998834614247</v>
      </c>
      <c r="Q695" s="50"/>
      <c r="R695" s="53" t="str">
        <f t="shared" si="42"/>
        <v/>
      </c>
      <c r="S695" s="53" t="str">
        <f t="shared" si="43"/>
        <v/>
      </c>
      <c r="T695" s="50"/>
    </row>
    <row r="696" spans="1:20" ht="15" customHeight="1" x14ac:dyDescent="0.2">
      <c r="A696" s="51" t="s">
        <v>663</v>
      </c>
      <c r="B696" s="51" t="s">
        <v>636</v>
      </c>
      <c r="C696" s="35">
        <v>507067</v>
      </c>
      <c r="D696" s="50"/>
      <c r="E696" s="52">
        <v>0</v>
      </c>
      <c r="F696" s="52">
        <v>0</v>
      </c>
      <c r="G696" s="52">
        <v>0</v>
      </c>
      <c r="H696" s="52">
        <v>103532.81</v>
      </c>
      <c r="I696" s="52">
        <v>0</v>
      </c>
      <c r="J696" s="52">
        <v>103532.81</v>
      </c>
      <c r="K696" s="52">
        <v>838112.77</v>
      </c>
      <c r="L696" s="52">
        <v>6662.46</v>
      </c>
      <c r="M696" s="52">
        <v>59601.73</v>
      </c>
      <c r="N696" s="50"/>
      <c r="O696" s="124">
        <f t="shared" si="40"/>
        <v>12.3531</v>
      </c>
      <c r="P696" s="124">
        <f t="shared" si="41"/>
        <v>7.906357279343208</v>
      </c>
      <c r="Q696" s="50"/>
      <c r="R696" s="53" t="str">
        <f t="shared" si="42"/>
        <v/>
      </c>
      <c r="S696" s="53" t="str">
        <f t="shared" si="43"/>
        <v/>
      </c>
      <c r="T696" s="50"/>
    </row>
    <row r="697" spans="1:20" ht="15" customHeight="1" x14ac:dyDescent="0.2">
      <c r="A697" s="51" t="s">
        <v>664</v>
      </c>
      <c r="B697" s="51" t="s">
        <v>639</v>
      </c>
      <c r="C697" s="35">
        <v>507075</v>
      </c>
      <c r="D697" s="50"/>
      <c r="E697" s="52">
        <v>0</v>
      </c>
      <c r="F697" s="52">
        <v>0</v>
      </c>
      <c r="G697" s="52">
        <v>0</v>
      </c>
      <c r="H697" s="52">
        <v>2891</v>
      </c>
      <c r="I697" s="52">
        <v>0</v>
      </c>
      <c r="J697" s="52">
        <v>2891</v>
      </c>
      <c r="K697" s="52">
        <v>580167.69999999995</v>
      </c>
      <c r="L697" s="52">
        <v>1485.03</v>
      </c>
      <c r="M697" s="52">
        <v>7700.18</v>
      </c>
      <c r="N697" s="50"/>
      <c r="O697" s="124">
        <f t="shared" si="40"/>
        <v>0.49830000000000002</v>
      </c>
      <c r="P697" s="124">
        <f t="shared" si="41"/>
        <v>1.583199133629811</v>
      </c>
      <c r="Q697" s="50"/>
      <c r="R697" s="53" t="str">
        <f t="shared" si="42"/>
        <v/>
      </c>
      <c r="S697" s="53" t="str">
        <f t="shared" si="43"/>
        <v/>
      </c>
      <c r="T697" s="50"/>
    </row>
    <row r="698" spans="1:20" ht="15" customHeight="1" x14ac:dyDescent="0.2">
      <c r="A698" s="51" t="s">
        <v>1346</v>
      </c>
      <c r="B698" s="51" t="s">
        <v>28</v>
      </c>
      <c r="C698" s="35">
        <v>516023</v>
      </c>
      <c r="D698" s="50"/>
      <c r="E698" s="52">
        <v>0</v>
      </c>
      <c r="F698" s="52">
        <v>0</v>
      </c>
      <c r="G698" s="52">
        <v>0</v>
      </c>
      <c r="H698" s="52">
        <v>11217.57</v>
      </c>
      <c r="I698" s="52">
        <v>0</v>
      </c>
      <c r="J698" s="52">
        <v>11217.57</v>
      </c>
      <c r="K698" s="52">
        <v>35974.050000000003</v>
      </c>
      <c r="L698" s="52">
        <v>430.53</v>
      </c>
      <c r="M698" s="52">
        <v>1720</v>
      </c>
      <c r="N698" s="50"/>
      <c r="O698" s="124">
        <f t="shared" si="40"/>
        <v>31.182400000000001</v>
      </c>
      <c r="P698" s="124">
        <f t="shared" si="41"/>
        <v>5.9780035886979634</v>
      </c>
      <c r="Q698" s="50"/>
      <c r="R698" s="53" t="str">
        <f t="shared" si="42"/>
        <v/>
      </c>
      <c r="S698" s="53" t="str">
        <f t="shared" si="43"/>
        <v/>
      </c>
      <c r="T698" s="50"/>
    </row>
    <row r="699" spans="1:20" ht="15" customHeight="1" x14ac:dyDescent="0.2">
      <c r="A699" s="51" t="s">
        <v>779</v>
      </c>
      <c r="B699" s="51" t="s">
        <v>759</v>
      </c>
      <c r="C699" s="35">
        <v>508641</v>
      </c>
      <c r="D699" s="50"/>
      <c r="E699" s="52">
        <v>0</v>
      </c>
      <c r="F699" s="52">
        <v>0</v>
      </c>
      <c r="G699" s="52">
        <v>0</v>
      </c>
      <c r="H699" s="52">
        <v>6057.1</v>
      </c>
      <c r="I699" s="52">
        <v>0</v>
      </c>
      <c r="J699" s="52">
        <v>6057.1</v>
      </c>
      <c r="K699" s="52">
        <v>88294.21</v>
      </c>
      <c r="L699" s="52">
        <v>365.59</v>
      </c>
      <c r="M699" s="52">
        <v>3600</v>
      </c>
      <c r="N699" s="50"/>
      <c r="O699" s="124">
        <f t="shared" si="40"/>
        <v>6.8601000000000001</v>
      </c>
      <c r="P699" s="124">
        <f t="shared" si="41"/>
        <v>4.4913364081291398</v>
      </c>
      <c r="Q699" s="50"/>
      <c r="R699" s="53" t="str">
        <f t="shared" si="42"/>
        <v/>
      </c>
      <c r="S699" s="53" t="str">
        <f t="shared" si="43"/>
        <v/>
      </c>
      <c r="T699" s="50"/>
    </row>
    <row r="700" spans="1:20" ht="15" customHeight="1" x14ac:dyDescent="0.2">
      <c r="A700" s="51" t="s">
        <v>401</v>
      </c>
      <c r="B700" s="51" t="s">
        <v>23</v>
      </c>
      <c r="C700" s="35">
        <v>503771</v>
      </c>
      <c r="D700" s="50"/>
      <c r="E700" s="52">
        <v>0</v>
      </c>
      <c r="F700" s="52">
        <v>0</v>
      </c>
      <c r="G700" s="52">
        <v>0</v>
      </c>
      <c r="H700" s="52">
        <v>193712.7</v>
      </c>
      <c r="I700" s="52">
        <v>0</v>
      </c>
      <c r="J700" s="52">
        <v>193712.7</v>
      </c>
      <c r="K700" s="52">
        <v>1754069.5999999999</v>
      </c>
      <c r="L700" s="52">
        <v>17279.189999999999</v>
      </c>
      <c r="M700" s="52">
        <v>96804.800000000003</v>
      </c>
      <c r="N700" s="50"/>
      <c r="O700" s="124">
        <f t="shared" si="40"/>
        <v>11.0436</v>
      </c>
      <c r="P700" s="124">
        <f t="shared" si="41"/>
        <v>6.5039602761486774</v>
      </c>
      <c r="Q700" s="50"/>
      <c r="R700" s="53" t="str">
        <f t="shared" si="42"/>
        <v/>
      </c>
      <c r="S700" s="53" t="str">
        <f t="shared" si="43"/>
        <v/>
      </c>
      <c r="T700" s="50"/>
    </row>
    <row r="701" spans="1:20" ht="15" customHeight="1" x14ac:dyDescent="0.2">
      <c r="A701" s="51" t="s">
        <v>272</v>
      </c>
      <c r="B701" s="51" t="s">
        <v>252</v>
      </c>
      <c r="C701" s="35">
        <v>502278</v>
      </c>
      <c r="D701" s="50"/>
      <c r="E701" s="52">
        <v>0</v>
      </c>
      <c r="F701" s="52">
        <v>0</v>
      </c>
      <c r="G701" s="52">
        <v>0</v>
      </c>
      <c r="H701" s="52">
        <v>25857.599999999999</v>
      </c>
      <c r="I701" s="52">
        <v>0</v>
      </c>
      <c r="J701" s="52">
        <v>25857.599999999999</v>
      </c>
      <c r="K701" s="52">
        <v>226188.39</v>
      </c>
      <c r="L701" s="52">
        <v>1822.73</v>
      </c>
      <c r="M701" s="52">
        <v>51389.41</v>
      </c>
      <c r="N701" s="50"/>
      <c r="O701" s="124">
        <f t="shared" si="40"/>
        <v>11.431900000000001</v>
      </c>
      <c r="P701" s="124">
        <f t="shared" si="41"/>
        <v>23.52558413807181</v>
      </c>
      <c r="Q701" s="50"/>
      <c r="R701" s="53" t="str">
        <f t="shared" si="42"/>
        <v/>
      </c>
      <c r="S701" s="53" t="str">
        <f t="shared" si="43"/>
        <v/>
      </c>
      <c r="T701" s="50"/>
    </row>
    <row r="702" spans="1:20" ht="15" customHeight="1" x14ac:dyDescent="0.2">
      <c r="A702" s="51" t="s">
        <v>588</v>
      </c>
      <c r="B702" s="51" t="s">
        <v>569</v>
      </c>
      <c r="C702" s="35">
        <v>506036</v>
      </c>
      <c r="D702" s="50"/>
      <c r="E702" s="52">
        <v>0</v>
      </c>
      <c r="F702" s="52">
        <v>0</v>
      </c>
      <c r="G702" s="52">
        <v>0</v>
      </c>
      <c r="H702" s="52">
        <v>347485.58</v>
      </c>
      <c r="I702" s="52">
        <v>71247</v>
      </c>
      <c r="J702" s="52">
        <v>276238.58</v>
      </c>
      <c r="K702" s="52">
        <v>1367105.51</v>
      </c>
      <c r="L702" s="52">
        <v>15140.1</v>
      </c>
      <c r="M702" s="52">
        <v>127846.81</v>
      </c>
      <c r="N702" s="50"/>
      <c r="O702" s="124">
        <f t="shared" si="40"/>
        <v>20.206099999999999</v>
      </c>
      <c r="P702" s="124">
        <f t="shared" si="41"/>
        <v>10.459098361764338</v>
      </c>
      <c r="Q702" s="50"/>
      <c r="R702" s="53" t="str">
        <f t="shared" si="42"/>
        <v/>
      </c>
      <c r="S702" s="53" t="str">
        <f t="shared" si="43"/>
        <v/>
      </c>
      <c r="T702" s="50"/>
    </row>
    <row r="703" spans="1:20" ht="15" customHeight="1" x14ac:dyDescent="0.2">
      <c r="A703" s="51" t="s">
        <v>1347</v>
      </c>
      <c r="B703" s="51" t="s">
        <v>28</v>
      </c>
      <c r="C703" s="35">
        <v>516031</v>
      </c>
      <c r="D703" s="50"/>
      <c r="E703" s="52">
        <v>0</v>
      </c>
      <c r="F703" s="52">
        <v>0</v>
      </c>
      <c r="G703" s="52">
        <v>0</v>
      </c>
      <c r="H703" s="52">
        <v>0</v>
      </c>
      <c r="I703" s="52">
        <v>0</v>
      </c>
      <c r="J703" s="52">
        <v>0</v>
      </c>
      <c r="K703" s="52">
        <v>41731.769999999997</v>
      </c>
      <c r="L703" s="52">
        <v>910.43</v>
      </c>
      <c r="M703" s="52">
        <v>0</v>
      </c>
      <c r="N703" s="50"/>
      <c r="O703" s="124">
        <f t="shared" si="40"/>
        <v>0</v>
      </c>
      <c r="P703" s="124">
        <f t="shared" si="41"/>
        <v>2.1816232572929448</v>
      </c>
      <c r="Q703" s="50"/>
      <c r="R703" s="53" t="str">
        <f t="shared" si="42"/>
        <v/>
      </c>
      <c r="S703" s="53" t="str">
        <f t="shared" si="43"/>
        <v/>
      </c>
      <c r="T703" s="50"/>
    </row>
    <row r="704" spans="1:20" ht="15" customHeight="1" x14ac:dyDescent="0.2">
      <c r="A704" s="51" t="s">
        <v>2519</v>
      </c>
      <c r="B704" s="51" t="s">
        <v>508</v>
      </c>
      <c r="C704" s="35">
        <v>542954</v>
      </c>
      <c r="D704" s="50"/>
      <c r="E704" s="52">
        <v>0</v>
      </c>
      <c r="F704" s="52">
        <v>0</v>
      </c>
      <c r="G704" s="52">
        <v>0</v>
      </c>
      <c r="H704" s="52">
        <v>0</v>
      </c>
      <c r="I704" s="52">
        <v>0</v>
      </c>
      <c r="J704" s="52">
        <v>0</v>
      </c>
      <c r="K704" s="52">
        <v>155033.1</v>
      </c>
      <c r="L704" s="52">
        <v>1537.92</v>
      </c>
      <c r="M704" s="52">
        <v>9736.68</v>
      </c>
      <c r="N704" s="50"/>
      <c r="O704" s="124">
        <f t="shared" si="40"/>
        <v>0</v>
      </c>
      <c r="P704" s="124">
        <f t="shared" si="41"/>
        <v>7.2723824783223714</v>
      </c>
      <c r="Q704" s="50"/>
      <c r="R704" s="53" t="str">
        <f t="shared" si="42"/>
        <v/>
      </c>
      <c r="S704" s="53" t="str">
        <f t="shared" si="43"/>
        <v/>
      </c>
      <c r="T704" s="50"/>
    </row>
    <row r="705" spans="1:20" ht="15" customHeight="1" x14ac:dyDescent="0.2">
      <c r="A705" s="51" t="s">
        <v>2713</v>
      </c>
      <c r="B705" s="51" t="s">
        <v>639</v>
      </c>
      <c r="C705" s="35">
        <v>556602</v>
      </c>
      <c r="D705" s="50"/>
      <c r="E705" s="52">
        <v>0</v>
      </c>
      <c r="F705" s="52">
        <v>0</v>
      </c>
      <c r="G705" s="52">
        <v>0</v>
      </c>
      <c r="H705" s="52">
        <v>57604.85</v>
      </c>
      <c r="I705" s="52">
        <v>0</v>
      </c>
      <c r="J705" s="52">
        <v>57604.85</v>
      </c>
      <c r="K705" s="52">
        <v>192599.18000000002</v>
      </c>
      <c r="L705" s="52">
        <v>6346.37</v>
      </c>
      <c r="M705" s="52">
        <v>21923.37</v>
      </c>
      <c r="N705" s="50"/>
      <c r="O705" s="124">
        <f t="shared" si="40"/>
        <v>29.909199999999998</v>
      </c>
      <c r="P705" s="124">
        <f t="shared" si="41"/>
        <v>14.67801680152532</v>
      </c>
      <c r="Q705" s="50"/>
      <c r="R705" s="53" t="str">
        <f t="shared" si="42"/>
        <v/>
      </c>
      <c r="S705" s="53" t="str">
        <f t="shared" si="43"/>
        <v/>
      </c>
      <c r="T705" s="50"/>
    </row>
    <row r="706" spans="1:20" ht="15" customHeight="1" x14ac:dyDescent="0.2">
      <c r="A706" s="51" t="s">
        <v>273</v>
      </c>
      <c r="B706" s="51" t="s">
        <v>252</v>
      </c>
      <c r="C706" s="35">
        <v>502286</v>
      </c>
      <c r="D706" s="50"/>
      <c r="E706" s="52">
        <v>0</v>
      </c>
      <c r="F706" s="52">
        <v>0</v>
      </c>
      <c r="G706" s="52">
        <v>0</v>
      </c>
      <c r="H706" s="52">
        <v>0</v>
      </c>
      <c r="I706" s="52">
        <v>0</v>
      </c>
      <c r="J706" s="52">
        <v>0</v>
      </c>
      <c r="K706" s="52">
        <v>148827.72</v>
      </c>
      <c r="L706" s="52">
        <v>0</v>
      </c>
      <c r="M706" s="52">
        <v>0</v>
      </c>
      <c r="N706" s="50"/>
      <c r="O706" s="124">
        <f t="shared" si="40"/>
        <v>0</v>
      </c>
      <c r="P706" s="124">
        <f t="shared" si="41"/>
        <v>0</v>
      </c>
      <c r="Q706" s="50"/>
      <c r="R706" s="53" t="str">
        <f t="shared" si="42"/>
        <v/>
      </c>
      <c r="S706" s="53" t="str">
        <f t="shared" si="43"/>
        <v/>
      </c>
      <c r="T706" s="50"/>
    </row>
    <row r="707" spans="1:20" ht="15" customHeight="1" x14ac:dyDescent="0.2">
      <c r="A707" s="51" t="s">
        <v>1179</v>
      </c>
      <c r="B707" s="51" t="s">
        <v>1167</v>
      </c>
      <c r="C707" s="35">
        <v>514012</v>
      </c>
      <c r="D707" s="50"/>
      <c r="E707" s="52">
        <v>0</v>
      </c>
      <c r="F707" s="52">
        <v>0</v>
      </c>
      <c r="G707" s="52">
        <v>0</v>
      </c>
      <c r="H707" s="52">
        <v>0</v>
      </c>
      <c r="I707" s="52">
        <v>0</v>
      </c>
      <c r="J707" s="52">
        <v>0</v>
      </c>
      <c r="K707" s="52">
        <v>147650.29</v>
      </c>
      <c r="L707" s="52">
        <v>0</v>
      </c>
      <c r="M707" s="52">
        <v>0</v>
      </c>
      <c r="N707" s="50"/>
      <c r="O707" s="124">
        <f t="shared" ref="O707:O770" si="44">IFERROR(ROUND(J707/K707*100,4),$U$1)</f>
        <v>0</v>
      </c>
      <c r="P707" s="124">
        <f t="shared" ref="P707:P770" si="45">IFERROR((L707+M707)/K707*100,$U$1)</f>
        <v>0</v>
      </c>
      <c r="Q707" s="50"/>
      <c r="R707" s="53" t="str">
        <f t="shared" ref="R707:R770" si="46">IF(AND(ISNUMBER(O707),O707&gt;60),(O707-60)*0.05,"")</f>
        <v/>
      </c>
      <c r="S707" s="53" t="str">
        <f t="shared" ref="S707:S770" si="47">IF(AND(ISNUMBER(O707),O707&gt;60),(J707-(K707*0.6))*0.05,"")</f>
        <v/>
      </c>
      <c r="T707" s="50"/>
    </row>
    <row r="708" spans="1:20" ht="15" customHeight="1" x14ac:dyDescent="0.2">
      <c r="A708" s="51" t="s">
        <v>1248</v>
      </c>
      <c r="B708" s="51" t="s">
        <v>1214</v>
      </c>
      <c r="C708" s="35">
        <v>514853</v>
      </c>
      <c r="D708" s="50"/>
      <c r="E708" s="52">
        <v>0</v>
      </c>
      <c r="F708" s="52">
        <v>0</v>
      </c>
      <c r="G708" s="52">
        <v>0</v>
      </c>
      <c r="H708" s="52">
        <v>0</v>
      </c>
      <c r="I708" s="52">
        <v>0</v>
      </c>
      <c r="J708" s="52">
        <v>0</v>
      </c>
      <c r="K708" s="52">
        <v>27759.65</v>
      </c>
      <c r="L708" s="52">
        <v>0</v>
      </c>
      <c r="M708" s="52">
        <v>0</v>
      </c>
      <c r="N708" s="50"/>
      <c r="O708" s="124">
        <f t="shared" si="44"/>
        <v>0</v>
      </c>
      <c r="P708" s="124">
        <f t="shared" si="45"/>
        <v>0</v>
      </c>
      <c r="Q708" s="50"/>
      <c r="R708" s="53" t="str">
        <f t="shared" si="46"/>
        <v/>
      </c>
      <c r="S708" s="53" t="str">
        <f t="shared" si="47"/>
        <v/>
      </c>
      <c r="T708" s="50"/>
    </row>
    <row r="709" spans="1:20" ht="15" customHeight="1" x14ac:dyDescent="0.2">
      <c r="A709" s="51" t="s">
        <v>2706</v>
      </c>
      <c r="B709" s="51" t="s">
        <v>639</v>
      </c>
      <c r="C709" s="35">
        <v>556530</v>
      </c>
      <c r="D709" s="50"/>
      <c r="E709" s="52">
        <v>0</v>
      </c>
      <c r="F709" s="52">
        <v>0</v>
      </c>
      <c r="G709" s="52">
        <v>0</v>
      </c>
      <c r="H709" s="52">
        <v>0</v>
      </c>
      <c r="I709" s="52">
        <v>0</v>
      </c>
      <c r="J709" s="52">
        <v>0</v>
      </c>
      <c r="K709" s="52">
        <v>211406.94</v>
      </c>
      <c r="L709" s="52">
        <v>0</v>
      </c>
      <c r="M709" s="52">
        <v>0</v>
      </c>
      <c r="N709" s="50"/>
      <c r="O709" s="124">
        <f t="shared" si="44"/>
        <v>0</v>
      </c>
      <c r="P709" s="124">
        <f t="shared" si="45"/>
        <v>0</v>
      </c>
      <c r="Q709" s="50"/>
      <c r="R709" s="53" t="str">
        <f t="shared" si="46"/>
        <v/>
      </c>
      <c r="S709" s="53" t="str">
        <f t="shared" si="47"/>
        <v/>
      </c>
      <c r="T709" s="50"/>
    </row>
    <row r="710" spans="1:20" ht="15" customHeight="1" x14ac:dyDescent="0.2">
      <c r="A710" s="51" t="s">
        <v>1529</v>
      </c>
      <c r="B710" s="51" t="s">
        <v>1509</v>
      </c>
      <c r="C710" s="35">
        <v>518441</v>
      </c>
      <c r="D710" s="50"/>
      <c r="E710" s="52">
        <v>0</v>
      </c>
      <c r="F710" s="52">
        <v>0</v>
      </c>
      <c r="G710" s="52">
        <v>0</v>
      </c>
      <c r="H710" s="52">
        <v>0</v>
      </c>
      <c r="I710" s="52">
        <v>0</v>
      </c>
      <c r="J710" s="52">
        <v>0</v>
      </c>
      <c r="K710" s="52">
        <v>30714.71</v>
      </c>
      <c r="L710" s="52">
        <v>0</v>
      </c>
      <c r="M710" s="52">
        <v>0</v>
      </c>
      <c r="N710" s="50"/>
      <c r="O710" s="124">
        <f t="shared" si="44"/>
        <v>0</v>
      </c>
      <c r="P710" s="124">
        <f t="shared" si="45"/>
        <v>0</v>
      </c>
      <c r="Q710" s="50"/>
      <c r="R710" s="53" t="str">
        <f t="shared" si="46"/>
        <v/>
      </c>
      <c r="S710" s="53" t="str">
        <f t="shared" si="47"/>
        <v/>
      </c>
      <c r="T710" s="50"/>
    </row>
    <row r="711" spans="1:20" ht="15" customHeight="1" x14ac:dyDescent="0.2">
      <c r="A711" s="51" t="s">
        <v>214</v>
      </c>
      <c r="B711" s="51" t="s">
        <v>199</v>
      </c>
      <c r="C711" s="35">
        <v>501603</v>
      </c>
      <c r="D711" s="50"/>
      <c r="E711" s="52">
        <v>0</v>
      </c>
      <c r="F711" s="52">
        <v>0</v>
      </c>
      <c r="G711" s="52">
        <v>0</v>
      </c>
      <c r="H711" s="52">
        <v>14585</v>
      </c>
      <c r="I711" s="52">
        <v>0</v>
      </c>
      <c r="J711" s="52">
        <v>14585</v>
      </c>
      <c r="K711" s="52">
        <v>564269.57999999996</v>
      </c>
      <c r="L711" s="52">
        <v>586.05999999999995</v>
      </c>
      <c r="M711" s="52">
        <v>256800.31</v>
      </c>
      <c r="N711" s="50"/>
      <c r="O711" s="124">
        <f t="shared" si="44"/>
        <v>2.5848</v>
      </c>
      <c r="P711" s="124">
        <f t="shared" si="45"/>
        <v>45.614078646593001</v>
      </c>
      <c r="Q711" s="50"/>
      <c r="R711" s="53" t="str">
        <f t="shared" si="46"/>
        <v/>
      </c>
      <c r="S711" s="53" t="str">
        <f t="shared" si="47"/>
        <v/>
      </c>
      <c r="T711" s="50"/>
    </row>
    <row r="712" spans="1:20" ht="15" customHeight="1" x14ac:dyDescent="0.2">
      <c r="A712" s="51" t="s">
        <v>1464</v>
      </c>
      <c r="B712" s="51" t="s">
        <v>1</v>
      </c>
      <c r="C712" s="35">
        <v>517593</v>
      </c>
      <c r="D712" s="50"/>
      <c r="E712" s="52">
        <v>0</v>
      </c>
      <c r="F712" s="52">
        <v>0</v>
      </c>
      <c r="G712" s="52">
        <v>0</v>
      </c>
      <c r="H712" s="52">
        <v>145365.92000000001</v>
      </c>
      <c r="I712" s="52">
        <v>0</v>
      </c>
      <c r="J712" s="52">
        <v>145365.92000000001</v>
      </c>
      <c r="K712" s="52">
        <v>421030.99</v>
      </c>
      <c r="L712" s="52">
        <v>6038.3</v>
      </c>
      <c r="M712" s="52">
        <v>41814.94</v>
      </c>
      <c r="N712" s="50"/>
      <c r="O712" s="124">
        <f t="shared" si="44"/>
        <v>34.526200000000003</v>
      </c>
      <c r="P712" s="124">
        <f t="shared" si="45"/>
        <v>11.365728684247212</v>
      </c>
      <c r="Q712" s="50"/>
      <c r="R712" s="53" t="str">
        <f t="shared" si="46"/>
        <v/>
      </c>
      <c r="S712" s="53" t="str">
        <f t="shared" si="47"/>
        <v/>
      </c>
      <c r="T712" s="50"/>
    </row>
    <row r="713" spans="1:20" ht="15" customHeight="1" x14ac:dyDescent="0.2">
      <c r="A713" s="51" t="s">
        <v>1076</v>
      </c>
      <c r="B713" s="51" t="s">
        <v>1055</v>
      </c>
      <c r="C713" s="35">
        <v>512290</v>
      </c>
      <c r="D713" s="50"/>
      <c r="E713" s="52">
        <v>0</v>
      </c>
      <c r="F713" s="52">
        <v>0</v>
      </c>
      <c r="G713" s="52">
        <v>0</v>
      </c>
      <c r="H713" s="52">
        <v>0</v>
      </c>
      <c r="I713" s="52">
        <v>0</v>
      </c>
      <c r="J713" s="52">
        <v>0</v>
      </c>
      <c r="K713" s="52">
        <v>27345.55</v>
      </c>
      <c r="L713" s="52">
        <v>0</v>
      </c>
      <c r="M713" s="52">
        <v>0</v>
      </c>
      <c r="N713" s="50"/>
      <c r="O713" s="124">
        <f t="shared" si="44"/>
        <v>0</v>
      </c>
      <c r="P713" s="124">
        <f t="shared" si="45"/>
        <v>0</v>
      </c>
      <c r="Q713" s="50"/>
      <c r="R713" s="53" t="str">
        <f t="shared" si="46"/>
        <v/>
      </c>
      <c r="S713" s="53" t="str">
        <f t="shared" si="47"/>
        <v/>
      </c>
      <c r="T713" s="50"/>
    </row>
    <row r="714" spans="1:20" ht="15" customHeight="1" x14ac:dyDescent="0.2">
      <c r="A714" s="51" t="s">
        <v>2817</v>
      </c>
      <c r="B714" s="51" t="s">
        <v>1121</v>
      </c>
      <c r="C714" s="35">
        <v>580856</v>
      </c>
      <c r="D714" s="50"/>
      <c r="E714" s="52">
        <v>0</v>
      </c>
      <c r="F714" s="52">
        <v>0</v>
      </c>
      <c r="G714" s="52">
        <v>0</v>
      </c>
      <c r="H714" s="52">
        <v>9235.44</v>
      </c>
      <c r="I714" s="52">
        <v>0</v>
      </c>
      <c r="J714" s="52">
        <v>9235.44</v>
      </c>
      <c r="K714" s="52">
        <v>119909.79</v>
      </c>
      <c r="L714" s="52">
        <v>391.19</v>
      </c>
      <c r="M714" s="52">
        <v>0</v>
      </c>
      <c r="N714" s="50"/>
      <c r="O714" s="124">
        <f t="shared" si="44"/>
        <v>7.702</v>
      </c>
      <c r="P714" s="124">
        <f t="shared" si="45"/>
        <v>0.3262369152677192</v>
      </c>
      <c r="Q714" s="50"/>
      <c r="R714" s="53" t="str">
        <f t="shared" si="46"/>
        <v/>
      </c>
      <c r="S714" s="53" t="str">
        <f t="shared" si="47"/>
        <v/>
      </c>
      <c r="T714" s="50"/>
    </row>
    <row r="715" spans="1:20" ht="15" customHeight="1" x14ac:dyDescent="0.2">
      <c r="A715" s="51" t="s">
        <v>274</v>
      </c>
      <c r="B715" s="51" t="s">
        <v>252</v>
      </c>
      <c r="C715" s="35">
        <v>502294</v>
      </c>
      <c r="D715" s="50"/>
      <c r="E715" s="52">
        <v>0</v>
      </c>
      <c r="F715" s="52">
        <v>0</v>
      </c>
      <c r="G715" s="52">
        <v>0</v>
      </c>
      <c r="H715" s="52">
        <v>3200.5</v>
      </c>
      <c r="I715" s="52">
        <v>0</v>
      </c>
      <c r="J715" s="52">
        <v>3200.5</v>
      </c>
      <c r="K715" s="52">
        <v>66431.210000000006</v>
      </c>
      <c r="L715" s="52">
        <v>157.6</v>
      </c>
      <c r="M715" s="52">
        <v>4692.1099999999997</v>
      </c>
      <c r="N715" s="50"/>
      <c r="O715" s="124">
        <f t="shared" si="44"/>
        <v>4.8178000000000001</v>
      </c>
      <c r="P715" s="124">
        <f t="shared" si="45"/>
        <v>7.3003487366856623</v>
      </c>
      <c r="Q715" s="50"/>
      <c r="R715" s="53" t="str">
        <f t="shared" si="46"/>
        <v/>
      </c>
      <c r="S715" s="53" t="str">
        <f t="shared" si="47"/>
        <v/>
      </c>
      <c r="T715" s="50"/>
    </row>
    <row r="716" spans="1:20" ht="15" customHeight="1" x14ac:dyDescent="0.2">
      <c r="A716" s="51" t="s">
        <v>1530</v>
      </c>
      <c r="B716" s="51" t="s">
        <v>1012</v>
      </c>
      <c r="C716" s="35">
        <v>518450</v>
      </c>
      <c r="D716" s="50"/>
      <c r="E716" s="52">
        <v>0</v>
      </c>
      <c r="F716" s="52">
        <v>0</v>
      </c>
      <c r="G716" s="52">
        <v>0</v>
      </c>
      <c r="H716" s="52">
        <v>3900</v>
      </c>
      <c r="I716" s="52">
        <v>0</v>
      </c>
      <c r="J716" s="52">
        <v>3900</v>
      </c>
      <c r="K716" s="52">
        <v>75262.080000000002</v>
      </c>
      <c r="L716" s="52">
        <v>0</v>
      </c>
      <c r="M716" s="52">
        <v>34000</v>
      </c>
      <c r="N716" s="50"/>
      <c r="O716" s="124">
        <f t="shared" si="44"/>
        <v>5.1818999999999997</v>
      </c>
      <c r="P716" s="124">
        <f t="shared" si="45"/>
        <v>45.17547216340553</v>
      </c>
      <c r="Q716" s="50"/>
      <c r="R716" s="53" t="str">
        <f t="shared" si="46"/>
        <v/>
      </c>
      <c r="S716" s="53" t="str">
        <f t="shared" si="47"/>
        <v/>
      </c>
      <c r="T716" s="50"/>
    </row>
    <row r="717" spans="1:20" ht="15" customHeight="1" x14ac:dyDescent="0.2">
      <c r="A717" s="51" t="s">
        <v>828</v>
      </c>
      <c r="B717" s="51" t="s">
        <v>825</v>
      </c>
      <c r="C717" s="35">
        <v>509205</v>
      </c>
      <c r="D717" s="50"/>
      <c r="E717" s="52">
        <v>0</v>
      </c>
      <c r="F717" s="52">
        <v>0</v>
      </c>
      <c r="G717" s="52">
        <v>0</v>
      </c>
      <c r="H717" s="52">
        <v>380544</v>
      </c>
      <c r="I717" s="52">
        <v>0</v>
      </c>
      <c r="J717" s="52">
        <v>380544</v>
      </c>
      <c r="K717" s="52">
        <v>1013808.6299999999</v>
      </c>
      <c r="L717" s="52">
        <v>13877.64</v>
      </c>
      <c r="M717" s="52">
        <v>18217.02</v>
      </c>
      <c r="N717" s="50"/>
      <c r="O717" s="124">
        <f t="shared" si="44"/>
        <v>37.536099999999998</v>
      </c>
      <c r="P717" s="124">
        <f t="shared" si="45"/>
        <v>3.165751311467925</v>
      </c>
      <c r="Q717" s="50"/>
      <c r="R717" s="53" t="str">
        <f t="shared" si="46"/>
        <v/>
      </c>
      <c r="S717" s="53" t="str">
        <f t="shared" si="47"/>
        <v/>
      </c>
      <c r="T717" s="50"/>
    </row>
    <row r="718" spans="1:20" ht="15" customHeight="1" x14ac:dyDescent="0.2">
      <c r="A718" s="51" t="s">
        <v>1134</v>
      </c>
      <c r="B718" s="51" t="s">
        <v>105</v>
      </c>
      <c r="C718" s="35">
        <v>513121</v>
      </c>
      <c r="D718" s="50"/>
      <c r="E718" s="52">
        <v>0</v>
      </c>
      <c r="F718" s="52">
        <v>0</v>
      </c>
      <c r="G718" s="52">
        <v>0</v>
      </c>
      <c r="H718" s="52">
        <v>122959.36</v>
      </c>
      <c r="I718" s="52">
        <v>0</v>
      </c>
      <c r="J718" s="52">
        <v>122959.36</v>
      </c>
      <c r="K718" s="52">
        <v>286746.48</v>
      </c>
      <c r="L718" s="52">
        <v>4544.58</v>
      </c>
      <c r="M718" s="52">
        <v>10000</v>
      </c>
      <c r="N718" s="50"/>
      <c r="O718" s="124">
        <f t="shared" si="44"/>
        <v>42.880899999999997</v>
      </c>
      <c r="P718" s="124">
        <f t="shared" si="45"/>
        <v>5.0722784809773431</v>
      </c>
      <c r="Q718" s="50"/>
      <c r="R718" s="53" t="str">
        <f t="shared" si="46"/>
        <v/>
      </c>
      <c r="S718" s="53" t="str">
        <f t="shared" si="47"/>
        <v/>
      </c>
      <c r="T718" s="50"/>
    </row>
    <row r="719" spans="1:20" ht="15" customHeight="1" x14ac:dyDescent="0.2">
      <c r="A719" s="51" t="s">
        <v>1134</v>
      </c>
      <c r="B719" s="51" t="s">
        <v>30</v>
      </c>
      <c r="C719" s="35">
        <v>522481</v>
      </c>
      <c r="D719" s="50"/>
      <c r="E719" s="52">
        <v>0</v>
      </c>
      <c r="F719" s="52">
        <v>0</v>
      </c>
      <c r="G719" s="52">
        <v>0</v>
      </c>
      <c r="H719" s="52">
        <v>108368</v>
      </c>
      <c r="I719" s="52">
        <v>0</v>
      </c>
      <c r="J719" s="52">
        <v>108368</v>
      </c>
      <c r="K719" s="52">
        <v>244466.63</v>
      </c>
      <c r="L719" s="52">
        <v>4365.18</v>
      </c>
      <c r="M719" s="52">
        <v>10848</v>
      </c>
      <c r="N719" s="50"/>
      <c r="O719" s="124">
        <f t="shared" si="44"/>
        <v>44.328299999999999</v>
      </c>
      <c r="P719" s="124">
        <f t="shared" si="45"/>
        <v>6.2230088417384408</v>
      </c>
      <c r="Q719" s="50"/>
      <c r="R719" s="53" t="str">
        <f t="shared" si="46"/>
        <v/>
      </c>
      <c r="S719" s="53" t="str">
        <f t="shared" si="47"/>
        <v/>
      </c>
      <c r="T719" s="50"/>
    </row>
    <row r="720" spans="1:20" ht="15" customHeight="1" x14ac:dyDescent="0.2">
      <c r="A720" s="51" t="s">
        <v>402</v>
      </c>
      <c r="B720" s="51" t="s">
        <v>23</v>
      </c>
      <c r="C720" s="35">
        <v>503789</v>
      </c>
      <c r="D720" s="50"/>
      <c r="E720" s="52">
        <v>0</v>
      </c>
      <c r="F720" s="52">
        <v>0</v>
      </c>
      <c r="G720" s="52">
        <v>0</v>
      </c>
      <c r="H720" s="52">
        <v>0</v>
      </c>
      <c r="I720" s="52">
        <v>0</v>
      </c>
      <c r="J720" s="52">
        <v>0</v>
      </c>
      <c r="K720" s="52">
        <v>158660.87000000002</v>
      </c>
      <c r="L720" s="52">
        <v>0</v>
      </c>
      <c r="M720" s="52">
        <v>0</v>
      </c>
      <c r="N720" s="50"/>
      <c r="O720" s="124">
        <f t="shared" si="44"/>
        <v>0</v>
      </c>
      <c r="P720" s="124">
        <f t="shared" si="45"/>
        <v>0</v>
      </c>
      <c r="Q720" s="50"/>
      <c r="R720" s="53" t="str">
        <f t="shared" si="46"/>
        <v/>
      </c>
      <c r="S720" s="53" t="str">
        <f t="shared" si="47"/>
        <v/>
      </c>
      <c r="T720" s="50"/>
    </row>
    <row r="721" spans="1:20" ht="15" customHeight="1" x14ac:dyDescent="0.2">
      <c r="A721" s="51" t="s">
        <v>1249</v>
      </c>
      <c r="B721" s="51" t="s">
        <v>1214</v>
      </c>
      <c r="C721" s="35">
        <v>514861</v>
      </c>
      <c r="D721" s="50"/>
      <c r="E721" s="52">
        <v>0</v>
      </c>
      <c r="F721" s="52">
        <v>0</v>
      </c>
      <c r="G721" s="52">
        <v>0</v>
      </c>
      <c r="H721" s="52">
        <v>71802.05</v>
      </c>
      <c r="I721" s="52">
        <v>0</v>
      </c>
      <c r="J721" s="52">
        <v>71802.05</v>
      </c>
      <c r="K721" s="52">
        <v>657896.93000000005</v>
      </c>
      <c r="L721" s="52">
        <v>3520</v>
      </c>
      <c r="M721" s="52">
        <v>17090.16</v>
      </c>
      <c r="N721" s="50"/>
      <c r="O721" s="124">
        <f t="shared" si="44"/>
        <v>10.9139</v>
      </c>
      <c r="P721" s="124">
        <f t="shared" si="45"/>
        <v>3.1327338767183481</v>
      </c>
      <c r="Q721" s="50"/>
      <c r="R721" s="53" t="str">
        <f t="shared" si="46"/>
        <v/>
      </c>
      <c r="S721" s="53" t="str">
        <f t="shared" si="47"/>
        <v/>
      </c>
      <c r="T721" s="50"/>
    </row>
    <row r="722" spans="1:20" ht="15" customHeight="1" x14ac:dyDescent="0.2">
      <c r="A722" s="51" t="s">
        <v>101</v>
      </c>
      <c r="B722" s="51" t="s">
        <v>88</v>
      </c>
      <c r="C722" s="35">
        <v>500283</v>
      </c>
      <c r="D722" s="50"/>
      <c r="E722" s="52">
        <v>0</v>
      </c>
      <c r="F722" s="52">
        <v>0</v>
      </c>
      <c r="G722" s="52">
        <v>0</v>
      </c>
      <c r="H722" s="52">
        <v>144222.91</v>
      </c>
      <c r="I722" s="52">
        <v>12010</v>
      </c>
      <c r="J722" s="52">
        <v>132212.91</v>
      </c>
      <c r="K722" s="52">
        <v>383447.22</v>
      </c>
      <c r="L722" s="52">
        <v>10929.13</v>
      </c>
      <c r="M722" s="52">
        <v>43162.35</v>
      </c>
      <c r="N722" s="50"/>
      <c r="O722" s="124">
        <f t="shared" si="44"/>
        <v>34.4801</v>
      </c>
      <c r="P722" s="124">
        <f t="shared" si="45"/>
        <v>14.106629851169608</v>
      </c>
      <c r="Q722" s="50"/>
      <c r="R722" s="53" t="str">
        <f t="shared" si="46"/>
        <v/>
      </c>
      <c r="S722" s="53" t="str">
        <f t="shared" si="47"/>
        <v/>
      </c>
      <c r="T722" s="50"/>
    </row>
    <row r="723" spans="1:20" ht="15" customHeight="1" x14ac:dyDescent="0.2">
      <c r="A723" s="51" t="s">
        <v>1250</v>
      </c>
      <c r="B723" s="51" t="s">
        <v>1214</v>
      </c>
      <c r="C723" s="35">
        <v>514870</v>
      </c>
      <c r="D723" s="50"/>
      <c r="E723" s="52">
        <v>0</v>
      </c>
      <c r="F723" s="52">
        <v>0</v>
      </c>
      <c r="G723" s="52">
        <v>0</v>
      </c>
      <c r="H723" s="52">
        <v>0</v>
      </c>
      <c r="I723" s="52">
        <v>0</v>
      </c>
      <c r="J723" s="52">
        <v>0</v>
      </c>
      <c r="K723" s="52">
        <v>46490.759999999995</v>
      </c>
      <c r="L723" s="52">
        <v>0</v>
      </c>
      <c r="M723" s="52">
        <v>0</v>
      </c>
      <c r="N723" s="50"/>
      <c r="O723" s="124">
        <f t="shared" si="44"/>
        <v>0</v>
      </c>
      <c r="P723" s="124">
        <f t="shared" si="45"/>
        <v>0</v>
      </c>
      <c r="Q723" s="50"/>
      <c r="R723" s="53" t="str">
        <f t="shared" si="46"/>
        <v/>
      </c>
      <c r="S723" s="53" t="str">
        <f t="shared" si="47"/>
        <v/>
      </c>
      <c r="T723" s="50"/>
    </row>
    <row r="724" spans="1:20" ht="15" customHeight="1" x14ac:dyDescent="0.2">
      <c r="A724" s="51" t="s">
        <v>2670</v>
      </c>
      <c r="B724" s="51" t="s">
        <v>85</v>
      </c>
      <c r="C724" s="35">
        <v>555959</v>
      </c>
      <c r="D724" s="50"/>
      <c r="E724" s="52">
        <v>0</v>
      </c>
      <c r="F724" s="52">
        <v>0</v>
      </c>
      <c r="G724" s="52">
        <v>0</v>
      </c>
      <c r="H724" s="52">
        <v>0</v>
      </c>
      <c r="I724" s="52">
        <v>0</v>
      </c>
      <c r="J724" s="52">
        <v>0</v>
      </c>
      <c r="K724" s="52">
        <v>107405.59</v>
      </c>
      <c r="L724" s="52">
        <v>0</v>
      </c>
      <c r="M724" s="52">
        <v>0</v>
      </c>
      <c r="N724" s="50"/>
      <c r="O724" s="124">
        <f t="shared" si="44"/>
        <v>0</v>
      </c>
      <c r="P724" s="124">
        <f t="shared" si="45"/>
        <v>0</v>
      </c>
      <c r="Q724" s="50"/>
      <c r="R724" s="53" t="str">
        <f t="shared" si="46"/>
        <v/>
      </c>
      <c r="S724" s="53" t="str">
        <f t="shared" si="47"/>
        <v/>
      </c>
      <c r="T724" s="50"/>
    </row>
    <row r="725" spans="1:20" ht="15" customHeight="1" x14ac:dyDescent="0.2">
      <c r="A725" s="51" t="s">
        <v>102</v>
      </c>
      <c r="B725" s="51" t="s">
        <v>88</v>
      </c>
      <c r="C725" s="35">
        <v>500305</v>
      </c>
      <c r="D725" s="50"/>
      <c r="E725" s="52">
        <v>0</v>
      </c>
      <c r="F725" s="52">
        <v>0</v>
      </c>
      <c r="G725" s="52">
        <v>0</v>
      </c>
      <c r="H725" s="52">
        <v>5974.73</v>
      </c>
      <c r="I725" s="52">
        <v>0</v>
      </c>
      <c r="J725" s="52">
        <v>5974.73</v>
      </c>
      <c r="K725" s="52">
        <v>216918.27</v>
      </c>
      <c r="L725" s="52">
        <v>275.18</v>
      </c>
      <c r="M725" s="52">
        <v>4779.96</v>
      </c>
      <c r="N725" s="50"/>
      <c r="O725" s="124">
        <f t="shared" si="44"/>
        <v>2.7544</v>
      </c>
      <c r="P725" s="124">
        <f t="shared" si="45"/>
        <v>2.3304353293984876</v>
      </c>
      <c r="Q725" s="50"/>
      <c r="R725" s="53" t="str">
        <f t="shared" si="46"/>
        <v/>
      </c>
      <c r="S725" s="53" t="str">
        <f t="shared" si="47"/>
        <v/>
      </c>
      <c r="T725" s="50"/>
    </row>
    <row r="726" spans="1:20" ht="15" customHeight="1" x14ac:dyDescent="0.2">
      <c r="A726" s="51" t="s">
        <v>102</v>
      </c>
      <c r="B726" s="51" t="s">
        <v>1500</v>
      </c>
      <c r="C726" s="35">
        <v>518107</v>
      </c>
      <c r="D726" s="50"/>
      <c r="E726" s="52">
        <v>0</v>
      </c>
      <c r="F726" s="52">
        <v>0</v>
      </c>
      <c r="G726" s="52">
        <v>0</v>
      </c>
      <c r="H726" s="52">
        <v>0</v>
      </c>
      <c r="I726" s="52">
        <v>0</v>
      </c>
      <c r="J726" s="52">
        <v>0</v>
      </c>
      <c r="K726" s="52">
        <v>44184.84</v>
      </c>
      <c r="L726" s="52">
        <v>0</v>
      </c>
      <c r="M726" s="52">
        <v>0</v>
      </c>
      <c r="N726" s="50"/>
      <c r="O726" s="124">
        <f t="shared" si="44"/>
        <v>0</v>
      </c>
      <c r="P726" s="124">
        <f t="shared" si="45"/>
        <v>0</v>
      </c>
      <c r="Q726" s="50"/>
      <c r="R726" s="53" t="str">
        <f t="shared" si="46"/>
        <v/>
      </c>
      <c r="S726" s="53" t="str">
        <f t="shared" si="47"/>
        <v/>
      </c>
      <c r="T726" s="50"/>
    </row>
    <row r="727" spans="1:20" ht="15" customHeight="1" x14ac:dyDescent="0.2">
      <c r="A727" s="51" t="s">
        <v>1691</v>
      </c>
      <c r="B727" s="51" t="s">
        <v>1676</v>
      </c>
      <c r="C727" s="35">
        <v>520209</v>
      </c>
      <c r="D727" s="50"/>
      <c r="E727" s="52">
        <v>0</v>
      </c>
      <c r="F727" s="52">
        <v>0</v>
      </c>
      <c r="G727" s="52">
        <v>0</v>
      </c>
      <c r="H727" s="52">
        <v>9900</v>
      </c>
      <c r="I727" s="52">
        <v>0</v>
      </c>
      <c r="J727" s="52">
        <v>9900</v>
      </c>
      <c r="K727" s="52">
        <v>66968.990000000005</v>
      </c>
      <c r="L727" s="52">
        <v>0</v>
      </c>
      <c r="M727" s="52">
        <v>0</v>
      </c>
      <c r="N727" s="50"/>
      <c r="O727" s="124">
        <f t="shared" si="44"/>
        <v>14.782999999999999</v>
      </c>
      <c r="P727" s="124">
        <f t="shared" si="45"/>
        <v>0</v>
      </c>
      <c r="Q727" s="50"/>
      <c r="R727" s="53" t="str">
        <f t="shared" si="46"/>
        <v/>
      </c>
      <c r="S727" s="53" t="str">
        <f t="shared" si="47"/>
        <v/>
      </c>
      <c r="T727" s="50"/>
    </row>
    <row r="728" spans="1:20" ht="15" customHeight="1" x14ac:dyDescent="0.2">
      <c r="A728" s="51" t="s">
        <v>1969</v>
      </c>
      <c r="B728" s="51" t="s">
        <v>1960</v>
      </c>
      <c r="C728" s="35">
        <v>523496</v>
      </c>
      <c r="D728" s="50"/>
      <c r="E728" s="52">
        <v>0</v>
      </c>
      <c r="F728" s="52">
        <v>0</v>
      </c>
      <c r="G728" s="52">
        <v>0</v>
      </c>
      <c r="H728" s="52">
        <v>14512.92</v>
      </c>
      <c r="I728" s="52">
        <v>0</v>
      </c>
      <c r="J728" s="52">
        <v>14512.92</v>
      </c>
      <c r="K728" s="52">
        <v>205759.52000000002</v>
      </c>
      <c r="L728" s="52">
        <v>554.87</v>
      </c>
      <c r="M728" s="52">
        <v>4800</v>
      </c>
      <c r="N728" s="50"/>
      <c r="O728" s="124">
        <f t="shared" si="44"/>
        <v>7.0533000000000001</v>
      </c>
      <c r="P728" s="124">
        <f t="shared" si="45"/>
        <v>2.6024895470207161</v>
      </c>
      <c r="Q728" s="50"/>
      <c r="R728" s="53" t="str">
        <f t="shared" si="46"/>
        <v/>
      </c>
      <c r="S728" s="53" t="str">
        <f t="shared" si="47"/>
        <v/>
      </c>
      <c r="T728" s="50"/>
    </row>
    <row r="729" spans="1:20" ht="15" customHeight="1" x14ac:dyDescent="0.2">
      <c r="A729" s="51" t="s">
        <v>1968</v>
      </c>
      <c r="B729" s="51" t="s">
        <v>1960</v>
      </c>
      <c r="C729" s="35">
        <v>523488</v>
      </c>
      <c r="D729" s="50"/>
      <c r="E729" s="52">
        <v>0</v>
      </c>
      <c r="F729" s="52">
        <v>0</v>
      </c>
      <c r="G729" s="52">
        <v>0</v>
      </c>
      <c r="H729" s="52">
        <v>10278.370000000001</v>
      </c>
      <c r="I729" s="52">
        <v>0</v>
      </c>
      <c r="J729" s="52">
        <v>10278.370000000001</v>
      </c>
      <c r="K729" s="52">
        <v>571557.54999999993</v>
      </c>
      <c r="L729" s="52">
        <v>315.01</v>
      </c>
      <c r="M729" s="52">
        <v>0</v>
      </c>
      <c r="N729" s="50"/>
      <c r="O729" s="124">
        <f t="shared" si="44"/>
        <v>1.7983</v>
      </c>
      <c r="P729" s="124">
        <f t="shared" si="45"/>
        <v>5.5114310011301577E-2</v>
      </c>
      <c r="Q729" s="50"/>
      <c r="R729" s="53" t="str">
        <f t="shared" si="46"/>
        <v/>
      </c>
      <c r="S729" s="53" t="str">
        <f t="shared" si="47"/>
        <v/>
      </c>
      <c r="T729" s="50"/>
    </row>
    <row r="730" spans="1:20" ht="15" customHeight="1" x14ac:dyDescent="0.2">
      <c r="A730" s="51" t="s">
        <v>584</v>
      </c>
      <c r="B730" s="51" t="s">
        <v>571</v>
      </c>
      <c r="C730" s="35">
        <v>505994</v>
      </c>
      <c r="D730" s="50"/>
      <c r="E730" s="52">
        <v>0</v>
      </c>
      <c r="F730" s="52">
        <v>0</v>
      </c>
      <c r="G730" s="52">
        <v>0</v>
      </c>
      <c r="H730" s="52">
        <v>111877.26</v>
      </c>
      <c r="I730" s="52">
        <v>0</v>
      </c>
      <c r="J730" s="52">
        <v>111877.26</v>
      </c>
      <c r="K730" s="52">
        <v>254868.86000000002</v>
      </c>
      <c r="L730" s="52">
        <v>4738.71</v>
      </c>
      <c r="M730" s="52">
        <v>154017.51999999999</v>
      </c>
      <c r="N730" s="50"/>
      <c r="O730" s="124">
        <f t="shared" si="44"/>
        <v>43.896000000000001</v>
      </c>
      <c r="P730" s="124">
        <f t="shared" si="45"/>
        <v>62.289378937858466</v>
      </c>
      <c r="Q730" s="50"/>
      <c r="R730" s="53" t="str">
        <f t="shared" si="46"/>
        <v/>
      </c>
      <c r="S730" s="53" t="str">
        <f t="shared" si="47"/>
        <v/>
      </c>
      <c r="T730" s="50"/>
    </row>
    <row r="731" spans="1:20" ht="15" customHeight="1" x14ac:dyDescent="0.2">
      <c r="A731" s="51" t="s">
        <v>1463</v>
      </c>
      <c r="B731" s="51" t="s">
        <v>1</v>
      </c>
      <c r="C731" s="35">
        <v>517577</v>
      </c>
      <c r="D731" s="50"/>
      <c r="E731" s="52">
        <v>0</v>
      </c>
      <c r="F731" s="52">
        <v>0</v>
      </c>
      <c r="G731" s="52">
        <v>0</v>
      </c>
      <c r="H731" s="52">
        <v>24994.66</v>
      </c>
      <c r="I731" s="52">
        <v>0</v>
      </c>
      <c r="J731" s="52">
        <v>24994.66</v>
      </c>
      <c r="K731" s="52">
        <v>811021.28</v>
      </c>
      <c r="L731" s="52">
        <v>828.92</v>
      </c>
      <c r="M731" s="52">
        <v>13579.32</v>
      </c>
      <c r="N731" s="50"/>
      <c r="O731" s="124">
        <f t="shared" si="44"/>
        <v>3.0819000000000001</v>
      </c>
      <c r="P731" s="124">
        <f t="shared" si="45"/>
        <v>1.7765551108597299</v>
      </c>
      <c r="Q731" s="50"/>
      <c r="R731" s="53" t="str">
        <f t="shared" si="46"/>
        <v/>
      </c>
      <c r="S731" s="53" t="str">
        <f t="shared" si="47"/>
        <v/>
      </c>
      <c r="T731" s="50"/>
    </row>
    <row r="732" spans="1:20" ht="15" customHeight="1" x14ac:dyDescent="0.2">
      <c r="A732" s="51" t="s">
        <v>1410</v>
      </c>
      <c r="B732" s="51" t="s">
        <v>1405</v>
      </c>
      <c r="C732" s="35">
        <v>516813</v>
      </c>
      <c r="D732" s="50"/>
      <c r="E732" s="52">
        <v>0</v>
      </c>
      <c r="F732" s="52">
        <v>0</v>
      </c>
      <c r="G732" s="52">
        <v>0</v>
      </c>
      <c r="H732" s="52">
        <v>0</v>
      </c>
      <c r="I732" s="52">
        <v>0</v>
      </c>
      <c r="J732" s="52">
        <v>0</v>
      </c>
      <c r="K732" s="52">
        <v>159951.38999999998</v>
      </c>
      <c r="L732" s="52">
        <v>8247.8700000000008</v>
      </c>
      <c r="M732" s="52">
        <v>7949.53</v>
      </c>
      <c r="N732" s="50"/>
      <c r="O732" s="124">
        <f t="shared" si="44"/>
        <v>0</v>
      </c>
      <c r="P732" s="124">
        <f t="shared" si="45"/>
        <v>10.126451542559275</v>
      </c>
      <c r="Q732" s="50"/>
      <c r="R732" s="53" t="str">
        <f t="shared" si="46"/>
        <v/>
      </c>
      <c r="S732" s="53" t="str">
        <f t="shared" si="47"/>
        <v/>
      </c>
      <c r="T732" s="50"/>
    </row>
    <row r="733" spans="1:20" ht="15" customHeight="1" x14ac:dyDescent="0.2">
      <c r="A733" s="51" t="s">
        <v>2050</v>
      </c>
      <c r="B733" s="51" t="s">
        <v>1537</v>
      </c>
      <c r="C733" s="35">
        <v>524476</v>
      </c>
      <c r="D733" s="50"/>
      <c r="E733" s="52">
        <v>0</v>
      </c>
      <c r="F733" s="52">
        <v>0</v>
      </c>
      <c r="G733" s="52">
        <v>0</v>
      </c>
      <c r="H733" s="52">
        <v>88099.54</v>
      </c>
      <c r="I733" s="52">
        <v>0</v>
      </c>
      <c r="J733" s="52">
        <v>88099.54</v>
      </c>
      <c r="K733" s="52">
        <v>419012.47</v>
      </c>
      <c r="L733" s="52">
        <v>2012.31</v>
      </c>
      <c r="M733" s="52">
        <v>23200</v>
      </c>
      <c r="N733" s="50"/>
      <c r="O733" s="124">
        <f t="shared" si="44"/>
        <v>21.025500000000001</v>
      </c>
      <c r="P733" s="124">
        <f t="shared" si="45"/>
        <v>6.0170786802598029</v>
      </c>
      <c r="Q733" s="50"/>
      <c r="R733" s="53" t="str">
        <f t="shared" si="46"/>
        <v/>
      </c>
      <c r="S733" s="53" t="str">
        <f t="shared" si="47"/>
        <v/>
      </c>
      <c r="T733" s="50"/>
    </row>
    <row r="734" spans="1:20" ht="15" customHeight="1" x14ac:dyDescent="0.2">
      <c r="A734" s="51" t="s">
        <v>1692</v>
      </c>
      <c r="B734" s="51" t="s">
        <v>1676</v>
      </c>
      <c r="C734" s="35">
        <v>520217</v>
      </c>
      <c r="D734" s="50"/>
      <c r="E734" s="52">
        <v>0</v>
      </c>
      <c r="F734" s="52">
        <v>0</v>
      </c>
      <c r="G734" s="52">
        <v>0</v>
      </c>
      <c r="H734" s="52">
        <v>0</v>
      </c>
      <c r="I734" s="52">
        <v>0</v>
      </c>
      <c r="J734" s="52">
        <v>0</v>
      </c>
      <c r="K734" s="52">
        <v>13111.34</v>
      </c>
      <c r="L734" s="52">
        <v>0</v>
      </c>
      <c r="M734" s="52">
        <v>0</v>
      </c>
      <c r="N734" s="50"/>
      <c r="O734" s="124">
        <f t="shared" si="44"/>
        <v>0</v>
      </c>
      <c r="P734" s="124">
        <f t="shared" si="45"/>
        <v>0</v>
      </c>
      <c r="Q734" s="50"/>
      <c r="R734" s="53" t="str">
        <f t="shared" si="46"/>
        <v/>
      </c>
      <c r="S734" s="53" t="str">
        <f t="shared" si="47"/>
        <v/>
      </c>
      <c r="T734" s="50"/>
    </row>
    <row r="735" spans="1:20" ht="15" customHeight="1" x14ac:dyDescent="0.2">
      <c r="A735" s="51" t="s">
        <v>2299</v>
      </c>
      <c r="B735" s="51" t="s">
        <v>1595</v>
      </c>
      <c r="C735" s="35">
        <v>527319</v>
      </c>
      <c r="D735" s="50"/>
      <c r="E735" s="52">
        <v>0</v>
      </c>
      <c r="F735" s="52">
        <v>0</v>
      </c>
      <c r="G735" s="52">
        <v>0</v>
      </c>
      <c r="H735" s="52">
        <v>2388.2800000000002</v>
      </c>
      <c r="I735" s="52">
        <v>0</v>
      </c>
      <c r="J735" s="52">
        <v>2388.2800000000002</v>
      </c>
      <c r="K735" s="52">
        <v>125959.47</v>
      </c>
      <c r="L735" s="52">
        <v>527.34</v>
      </c>
      <c r="M735" s="52">
        <v>11611.26</v>
      </c>
      <c r="N735" s="50"/>
      <c r="O735" s="124">
        <f t="shared" si="44"/>
        <v>1.8960999999999999</v>
      </c>
      <c r="P735" s="124">
        <f t="shared" si="45"/>
        <v>9.63690939633201</v>
      </c>
      <c r="Q735" s="50"/>
      <c r="R735" s="53" t="str">
        <f t="shared" si="46"/>
        <v/>
      </c>
      <c r="S735" s="53" t="str">
        <f t="shared" si="47"/>
        <v/>
      </c>
      <c r="T735" s="50"/>
    </row>
    <row r="736" spans="1:20" ht="15" customHeight="1" x14ac:dyDescent="0.2">
      <c r="A736" s="51" t="s">
        <v>1602</v>
      </c>
      <c r="B736" s="51" t="s">
        <v>1575</v>
      </c>
      <c r="C736" s="35">
        <v>519251</v>
      </c>
      <c r="D736" s="50"/>
      <c r="E736" s="52">
        <v>0</v>
      </c>
      <c r="F736" s="52">
        <v>0</v>
      </c>
      <c r="G736" s="52">
        <v>0</v>
      </c>
      <c r="H736" s="52">
        <v>247580.17</v>
      </c>
      <c r="I736" s="52">
        <v>0</v>
      </c>
      <c r="J736" s="52">
        <v>247580.17</v>
      </c>
      <c r="K736" s="52">
        <v>170924.50999999998</v>
      </c>
      <c r="L736" s="52">
        <v>4775.1000000000004</v>
      </c>
      <c r="M736" s="52">
        <v>3983.28</v>
      </c>
      <c r="N736" s="50"/>
      <c r="O736" s="124">
        <f t="shared" si="44"/>
        <v>144.8477</v>
      </c>
      <c r="P736" s="124">
        <f t="shared" si="45"/>
        <v>5.1241217541006856</v>
      </c>
      <c r="Q736" s="50"/>
      <c r="R736" s="53">
        <f t="shared" si="46"/>
        <v>4.2423850000000005</v>
      </c>
      <c r="S736" s="53">
        <f t="shared" si="47"/>
        <v>7251.2732000000024</v>
      </c>
      <c r="T736" s="50"/>
    </row>
    <row r="737" spans="1:20" ht="15" customHeight="1" x14ac:dyDescent="0.2">
      <c r="A737" s="51" t="s">
        <v>1693</v>
      </c>
      <c r="B737" s="51" t="s">
        <v>1547</v>
      </c>
      <c r="C737" s="35">
        <v>520225</v>
      </c>
      <c r="D737" s="50"/>
      <c r="E737" s="52">
        <v>0</v>
      </c>
      <c r="F737" s="52">
        <v>0</v>
      </c>
      <c r="G737" s="52">
        <v>0</v>
      </c>
      <c r="H737" s="52">
        <v>78552.02</v>
      </c>
      <c r="I737" s="52">
        <v>0</v>
      </c>
      <c r="J737" s="52">
        <v>78552.02</v>
      </c>
      <c r="K737" s="52">
        <v>197022.86000000002</v>
      </c>
      <c r="L737" s="52">
        <v>4453.32</v>
      </c>
      <c r="M737" s="52">
        <v>9363</v>
      </c>
      <c r="N737" s="50"/>
      <c r="O737" s="124">
        <f t="shared" si="44"/>
        <v>39.869500000000002</v>
      </c>
      <c r="P737" s="124">
        <f t="shared" si="45"/>
        <v>7.0125466659046563</v>
      </c>
      <c r="Q737" s="50"/>
      <c r="R737" s="53" t="str">
        <f t="shared" si="46"/>
        <v/>
      </c>
      <c r="S737" s="53" t="str">
        <f t="shared" si="47"/>
        <v/>
      </c>
      <c r="T737" s="50"/>
    </row>
    <row r="738" spans="1:20" ht="15" customHeight="1" x14ac:dyDescent="0.2">
      <c r="A738" s="51" t="s">
        <v>589</v>
      </c>
      <c r="B738" s="51" t="s">
        <v>569</v>
      </c>
      <c r="C738" s="35">
        <v>506044</v>
      </c>
      <c r="D738" s="50"/>
      <c r="E738" s="52">
        <v>0</v>
      </c>
      <c r="F738" s="52">
        <v>0</v>
      </c>
      <c r="G738" s="52">
        <v>0</v>
      </c>
      <c r="H738" s="52">
        <v>33629.83</v>
      </c>
      <c r="I738" s="52">
        <v>0</v>
      </c>
      <c r="J738" s="52">
        <v>33629.83</v>
      </c>
      <c r="K738" s="52">
        <v>79527.95</v>
      </c>
      <c r="L738" s="52">
        <v>1583.68</v>
      </c>
      <c r="M738" s="52">
        <v>22802.65</v>
      </c>
      <c r="N738" s="50"/>
      <c r="O738" s="124">
        <f t="shared" si="44"/>
        <v>42.286799999999999</v>
      </c>
      <c r="P738" s="124">
        <f t="shared" si="45"/>
        <v>30.663848370289948</v>
      </c>
      <c r="Q738" s="50"/>
      <c r="R738" s="53" t="str">
        <f t="shared" si="46"/>
        <v/>
      </c>
      <c r="S738" s="53" t="str">
        <f t="shared" si="47"/>
        <v/>
      </c>
      <c r="T738" s="50"/>
    </row>
    <row r="739" spans="1:20" ht="15" customHeight="1" x14ac:dyDescent="0.2">
      <c r="A739" s="51" t="s">
        <v>1603</v>
      </c>
      <c r="B739" s="51" t="s">
        <v>1575</v>
      </c>
      <c r="C739" s="35">
        <v>519260</v>
      </c>
      <c r="D739" s="50"/>
      <c r="E739" s="52">
        <v>0</v>
      </c>
      <c r="F739" s="52">
        <v>0</v>
      </c>
      <c r="G739" s="52">
        <v>0</v>
      </c>
      <c r="H739" s="52">
        <v>8028.35</v>
      </c>
      <c r="I739" s="52">
        <v>0</v>
      </c>
      <c r="J739" s="52">
        <v>8028.35</v>
      </c>
      <c r="K739" s="52">
        <v>297189.95</v>
      </c>
      <c r="L739" s="52">
        <v>534.29999999999995</v>
      </c>
      <c r="M739" s="52">
        <v>4800</v>
      </c>
      <c r="N739" s="50"/>
      <c r="O739" s="124">
        <f t="shared" si="44"/>
        <v>2.7014</v>
      </c>
      <c r="P739" s="124">
        <f t="shared" si="45"/>
        <v>1.7949126476181312</v>
      </c>
      <c r="Q739" s="50"/>
      <c r="R739" s="53" t="str">
        <f t="shared" si="46"/>
        <v/>
      </c>
      <c r="S739" s="53" t="str">
        <f t="shared" si="47"/>
        <v/>
      </c>
      <c r="T739" s="50"/>
    </row>
    <row r="740" spans="1:20" ht="15" customHeight="1" x14ac:dyDescent="0.2">
      <c r="A740" s="51" t="s">
        <v>2233</v>
      </c>
      <c r="B740" s="51" t="s">
        <v>2211</v>
      </c>
      <c r="C740" s="35">
        <v>526592</v>
      </c>
      <c r="D740" s="50"/>
      <c r="E740" s="52">
        <v>0</v>
      </c>
      <c r="F740" s="52">
        <v>0</v>
      </c>
      <c r="G740" s="52">
        <v>0</v>
      </c>
      <c r="H740" s="52">
        <v>254500</v>
      </c>
      <c r="I740" s="52">
        <v>24540</v>
      </c>
      <c r="J740" s="52">
        <v>229960</v>
      </c>
      <c r="K740" s="52">
        <v>1348774.5899999999</v>
      </c>
      <c r="L740" s="52">
        <v>9583.27</v>
      </c>
      <c r="M740" s="52">
        <v>538211.80000000005</v>
      </c>
      <c r="N740" s="50"/>
      <c r="O740" s="124">
        <f t="shared" si="44"/>
        <v>17.049600000000002</v>
      </c>
      <c r="P740" s="124">
        <f t="shared" si="45"/>
        <v>40.614278624569891</v>
      </c>
      <c r="Q740" s="50"/>
      <c r="R740" s="53" t="str">
        <f t="shared" si="46"/>
        <v/>
      </c>
      <c r="S740" s="53" t="str">
        <f t="shared" si="47"/>
        <v/>
      </c>
      <c r="T740" s="50"/>
    </row>
    <row r="741" spans="1:20" ht="15" customHeight="1" x14ac:dyDescent="0.2">
      <c r="A741" s="51" t="s">
        <v>1970</v>
      </c>
      <c r="B741" s="51" t="s">
        <v>1961</v>
      </c>
      <c r="C741" s="35">
        <v>523500</v>
      </c>
      <c r="D741" s="50"/>
      <c r="E741" s="52">
        <v>0</v>
      </c>
      <c r="F741" s="52">
        <v>0</v>
      </c>
      <c r="G741" s="52">
        <v>0</v>
      </c>
      <c r="H741" s="52">
        <v>0</v>
      </c>
      <c r="I741" s="52">
        <v>0</v>
      </c>
      <c r="J741" s="52">
        <v>0</v>
      </c>
      <c r="K741" s="52">
        <v>18486.82</v>
      </c>
      <c r="L741" s="52">
        <v>0</v>
      </c>
      <c r="M741" s="52">
        <v>0</v>
      </c>
      <c r="N741" s="50"/>
      <c r="O741" s="124">
        <f t="shared" si="44"/>
        <v>0</v>
      </c>
      <c r="P741" s="124">
        <f t="shared" si="45"/>
        <v>0</v>
      </c>
      <c r="Q741" s="50"/>
      <c r="R741" s="53" t="str">
        <f t="shared" si="46"/>
        <v/>
      </c>
      <c r="S741" s="53" t="str">
        <f t="shared" si="47"/>
        <v/>
      </c>
      <c r="T741" s="50"/>
    </row>
    <row r="742" spans="1:20" ht="15" customHeight="1" x14ac:dyDescent="0.2">
      <c r="A742" s="51" t="s">
        <v>1006</v>
      </c>
      <c r="B742" s="51" t="s">
        <v>991</v>
      </c>
      <c r="C742" s="35">
        <v>511447</v>
      </c>
      <c r="D742" s="50"/>
      <c r="E742" s="52">
        <v>0</v>
      </c>
      <c r="F742" s="52">
        <v>0</v>
      </c>
      <c r="G742" s="52">
        <v>0</v>
      </c>
      <c r="H742" s="52">
        <v>1915</v>
      </c>
      <c r="I742" s="52">
        <v>0</v>
      </c>
      <c r="J742" s="52">
        <v>1915</v>
      </c>
      <c r="K742" s="52">
        <v>92117.88</v>
      </c>
      <c r="L742" s="52">
        <v>84.05</v>
      </c>
      <c r="M742" s="52">
        <v>1278</v>
      </c>
      <c r="N742" s="50"/>
      <c r="O742" s="124">
        <f t="shared" si="44"/>
        <v>2.0789</v>
      </c>
      <c r="P742" s="124">
        <f t="shared" si="45"/>
        <v>1.4785946007441768</v>
      </c>
      <c r="Q742" s="50"/>
      <c r="R742" s="53" t="str">
        <f t="shared" si="46"/>
        <v/>
      </c>
      <c r="S742" s="53" t="str">
        <f t="shared" si="47"/>
        <v/>
      </c>
      <c r="T742" s="50"/>
    </row>
    <row r="743" spans="1:20" ht="15" customHeight="1" x14ac:dyDescent="0.2">
      <c r="A743" s="51" t="s">
        <v>1006</v>
      </c>
      <c r="B743" s="51" t="s">
        <v>516</v>
      </c>
      <c r="C743" s="35">
        <v>542962</v>
      </c>
      <c r="D743" s="50"/>
      <c r="E743" s="52">
        <v>0</v>
      </c>
      <c r="F743" s="52">
        <v>0</v>
      </c>
      <c r="G743" s="52">
        <v>0</v>
      </c>
      <c r="H743" s="52">
        <v>0</v>
      </c>
      <c r="I743" s="52">
        <v>0</v>
      </c>
      <c r="J743" s="52">
        <v>0</v>
      </c>
      <c r="K743" s="52">
        <v>347209.87</v>
      </c>
      <c r="L743" s="52">
        <v>0</v>
      </c>
      <c r="M743" s="52">
        <v>0</v>
      </c>
      <c r="N743" s="50"/>
      <c r="O743" s="124">
        <f t="shared" si="44"/>
        <v>0</v>
      </c>
      <c r="P743" s="124">
        <f t="shared" si="45"/>
        <v>0</v>
      </c>
      <c r="Q743" s="50"/>
      <c r="R743" s="53" t="str">
        <f t="shared" si="46"/>
        <v/>
      </c>
      <c r="S743" s="53" t="str">
        <f t="shared" si="47"/>
        <v/>
      </c>
      <c r="T743" s="50"/>
    </row>
    <row r="744" spans="1:20" ht="15" customHeight="1" x14ac:dyDescent="0.2">
      <c r="A744" s="51" t="s">
        <v>456</v>
      </c>
      <c r="B744" s="51" t="s">
        <v>439</v>
      </c>
      <c r="C744" s="35">
        <v>504386</v>
      </c>
      <c r="D744" s="50"/>
      <c r="E744" s="52">
        <v>0</v>
      </c>
      <c r="F744" s="52">
        <v>0</v>
      </c>
      <c r="G744" s="52">
        <v>0</v>
      </c>
      <c r="H744" s="52">
        <v>112859.32</v>
      </c>
      <c r="I744" s="52">
        <v>0</v>
      </c>
      <c r="J744" s="52">
        <v>112859.32</v>
      </c>
      <c r="K744" s="52">
        <v>301311.94</v>
      </c>
      <c r="L744" s="52">
        <v>7645.59</v>
      </c>
      <c r="M744" s="52">
        <v>0</v>
      </c>
      <c r="N744" s="50"/>
      <c r="O744" s="124">
        <f t="shared" si="44"/>
        <v>37.456000000000003</v>
      </c>
      <c r="P744" s="124">
        <f t="shared" si="45"/>
        <v>2.5374334651325134</v>
      </c>
      <c r="Q744" s="50"/>
      <c r="R744" s="53" t="str">
        <f t="shared" si="46"/>
        <v/>
      </c>
      <c r="S744" s="53" t="str">
        <f t="shared" si="47"/>
        <v/>
      </c>
      <c r="T744" s="50"/>
    </row>
    <row r="745" spans="1:20" ht="15" customHeight="1" x14ac:dyDescent="0.2">
      <c r="A745" s="51" t="s">
        <v>590</v>
      </c>
      <c r="B745" s="51" t="s">
        <v>571</v>
      </c>
      <c r="C745" s="35">
        <v>506052</v>
      </c>
      <c r="D745" s="50"/>
      <c r="E745" s="52">
        <v>0</v>
      </c>
      <c r="F745" s="52">
        <v>0</v>
      </c>
      <c r="G745" s="52">
        <v>0</v>
      </c>
      <c r="H745" s="52">
        <v>16200</v>
      </c>
      <c r="I745" s="52">
        <v>0</v>
      </c>
      <c r="J745" s="52">
        <v>16200</v>
      </c>
      <c r="K745" s="52">
        <v>218021.43</v>
      </c>
      <c r="L745" s="52">
        <v>2265.6</v>
      </c>
      <c r="M745" s="52">
        <v>8158.2</v>
      </c>
      <c r="N745" s="50"/>
      <c r="O745" s="124">
        <f t="shared" si="44"/>
        <v>7.4305000000000003</v>
      </c>
      <c r="P745" s="124">
        <f t="shared" si="45"/>
        <v>4.78108963875707</v>
      </c>
      <c r="Q745" s="50"/>
      <c r="R745" s="53" t="str">
        <f t="shared" si="46"/>
        <v/>
      </c>
      <c r="S745" s="53" t="str">
        <f t="shared" si="47"/>
        <v/>
      </c>
      <c r="T745" s="50"/>
    </row>
    <row r="746" spans="1:20" ht="15" customHeight="1" x14ac:dyDescent="0.2">
      <c r="A746" s="51" t="s">
        <v>591</v>
      </c>
      <c r="B746" s="51" t="s">
        <v>571</v>
      </c>
      <c r="C746" s="35">
        <v>506061</v>
      </c>
      <c r="D746" s="50"/>
      <c r="E746" s="52">
        <v>0</v>
      </c>
      <c r="F746" s="52">
        <v>0</v>
      </c>
      <c r="G746" s="52">
        <v>0</v>
      </c>
      <c r="H746" s="52">
        <v>18037.8</v>
      </c>
      <c r="I746" s="52">
        <v>0</v>
      </c>
      <c r="J746" s="52">
        <v>18037.8</v>
      </c>
      <c r="K746" s="52">
        <v>143628.32999999999</v>
      </c>
      <c r="L746" s="52">
        <v>1004.64</v>
      </c>
      <c r="M746" s="52">
        <v>53639.02</v>
      </c>
      <c r="N746" s="50"/>
      <c r="O746" s="124">
        <f t="shared" si="44"/>
        <v>12.5587</v>
      </c>
      <c r="P746" s="124">
        <f t="shared" si="45"/>
        <v>38.045182311873987</v>
      </c>
      <c r="Q746" s="50"/>
      <c r="R746" s="53" t="str">
        <f t="shared" si="46"/>
        <v/>
      </c>
      <c r="S746" s="53" t="str">
        <f t="shared" si="47"/>
        <v/>
      </c>
      <c r="T746" s="50"/>
    </row>
    <row r="747" spans="1:20" ht="15" customHeight="1" x14ac:dyDescent="0.2">
      <c r="A747" s="51" t="s">
        <v>1251</v>
      </c>
      <c r="B747" s="51" t="s">
        <v>1214</v>
      </c>
      <c r="C747" s="35">
        <v>514888</v>
      </c>
      <c r="D747" s="50"/>
      <c r="E747" s="52">
        <v>0</v>
      </c>
      <c r="F747" s="52">
        <v>0</v>
      </c>
      <c r="G747" s="52">
        <v>0</v>
      </c>
      <c r="H747" s="52">
        <v>0</v>
      </c>
      <c r="I747" s="52">
        <v>0</v>
      </c>
      <c r="J747" s="52">
        <v>0</v>
      </c>
      <c r="K747" s="52">
        <v>1084071.44</v>
      </c>
      <c r="L747" s="52">
        <v>0</v>
      </c>
      <c r="M747" s="52">
        <v>0</v>
      </c>
      <c r="N747" s="50"/>
      <c r="O747" s="124">
        <f t="shared" si="44"/>
        <v>0</v>
      </c>
      <c r="P747" s="124">
        <f t="shared" si="45"/>
        <v>0</v>
      </c>
      <c r="Q747" s="50"/>
      <c r="R747" s="53" t="str">
        <f t="shared" si="46"/>
        <v/>
      </c>
      <c r="S747" s="53" t="str">
        <f t="shared" si="47"/>
        <v/>
      </c>
      <c r="T747" s="50"/>
    </row>
    <row r="748" spans="1:20" ht="15" customHeight="1" x14ac:dyDescent="0.2">
      <c r="A748" s="51" t="s">
        <v>2398</v>
      </c>
      <c r="B748" s="51" t="s">
        <v>22</v>
      </c>
      <c r="C748" s="35">
        <v>528366</v>
      </c>
      <c r="D748" s="50"/>
      <c r="E748" s="52">
        <v>0</v>
      </c>
      <c r="F748" s="52">
        <v>0</v>
      </c>
      <c r="G748" s="52">
        <v>0</v>
      </c>
      <c r="H748" s="52">
        <v>235432.37</v>
      </c>
      <c r="I748" s="52">
        <v>0</v>
      </c>
      <c r="J748" s="52">
        <v>235432.37</v>
      </c>
      <c r="K748" s="52">
        <v>445260.13</v>
      </c>
      <c r="L748" s="52">
        <v>8540.25</v>
      </c>
      <c r="M748" s="52">
        <v>80302.97</v>
      </c>
      <c r="N748" s="50"/>
      <c r="O748" s="124">
        <f t="shared" si="44"/>
        <v>52.8752</v>
      </c>
      <c r="P748" s="124">
        <f t="shared" si="45"/>
        <v>19.953104716561977</v>
      </c>
      <c r="Q748" s="50"/>
      <c r="R748" s="53" t="str">
        <f t="shared" si="46"/>
        <v/>
      </c>
      <c r="S748" s="53" t="str">
        <f t="shared" si="47"/>
        <v/>
      </c>
      <c r="T748" s="50"/>
    </row>
    <row r="749" spans="1:20" ht="15" customHeight="1" x14ac:dyDescent="0.2">
      <c r="A749" s="51" t="s">
        <v>2245</v>
      </c>
      <c r="B749" s="51" t="s">
        <v>2238</v>
      </c>
      <c r="C749" s="35">
        <v>526738</v>
      </c>
      <c r="D749" s="50"/>
      <c r="E749" s="52">
        <v>0</v>
      </c>
      <c r="F749" s="52">
        <v>0</v>
      </c>
      <c r="G749" s="52">
        <v>0</v>
      </c>
      <c r="H749" s="52">
        <v>746.49</v>
      </c>
      <c r="I749" s="52">
        <v>0</v>
      </c>
      <c r="J749" s="52">
        <v>746.49</v>
      </c>
      <c r="K749" s="52">
        <v>64281.69</v>
      </c>
      <c r="L749" s="52">
        <v>131.07</v>
      </c>
      <c r="M749" s="52">
        <v>2196</v>
      </c>
      <c r="N749" s="50"/>
      <c r="O749" s="124">
        <f t="shared" si="44"/>
        <v>1.1613</v>
      </c>
      <c r="P749" s="124">
        <f t="shared" si="45"/>
        <v>3.6201132857583551</v>
      </c>
      <c r="Q749" s="50"/>
      <c r="R749" s="53" t="str">
        <f t="shared" si="46"/>
        <v/>
      </c>
      <c r="S749" s="53" t="str">
        <f t="shared" si="47"/>
        <v/>
      </c>
      <c r="T749" s="50"/>
    </row>
    <row r="750" spans="1:20" ht="15" customHeight="1" x14ac:dyDescent="0.2">
      <c r="A750" s="51" t="s">
        <v>1971</v>
      </c>
      <c r="B750" s="51" t="s">
        <v>1960</v>
      </c>
      <c r="C750" s="35">
        <v>523518</v>
      </c>
      <c r="D750" s="50"/>
      <c r="E750" s="52">
        <v>0</v>
      </c>
      <c r="F750" s="52">
        <v>0</v>
      </c>
      <c r="G750" s="52">
        <v>0</v>
      </c>
      <c r="H750" s="52">
        <v>0</v>
      </c>
      <c r="I750" s="52">
        <v>0</v>
      </c>
      <c r="J750" s="52">
        <v>0</v>
      </c>
      <c r="K750" s="52">
        <v>1333104.82</v>
      </c>
      <c r="L750" s="52">
        <v>0</v>
      </c>
      <c r="M750" s="52">
        <v>0</v>
      </c>
      <c r="N750" s="50"/>
      <c r="O750" s="124">
        <f t="shared" si="44"/>
        <v>0</v>
      </c>
      <c r="P750" s="124">
        <f t="shared" si="45"/>
        <v>0</v>
      </c>
      <c r="Q750" s="50"/>
      <c r="R750" s="53" t="str">
        <f t="shared" si="46"/>
        <v/>
      </c>
      <c r="S750" s="53" t="str">
        <f t="shared" si="47"/>
        <v/>
      </c>
      <c r="T750" s="50"/>
    </row>
    <row r="751" spans="1:20" ht="15" customHeight="1" x14ac:dyDescent="0.2">
      <c r="A751" s="51" t="s">
        <v>592</v>
      </c>
      <c r="B751" s="51" t="s">
        <v>443</v>
      </c>
      <c r="C751" s="35">
        <v>506079</v>
      </c>
      <c r="D751" s="50"/>
      <c r="E751" s="52">
        <v>0</v>
      </c>
      <c r="F751" s="52">
        <v>0</v>
      </c>
      <c r="G751" s="52">
        <v>0</v>
      </c>
      <c r="H751" s="52">
        <v>0</v>
      </c>
      <c r="I751" s="52">
        <v>0</v>
      </c>
      <c r="J751" s="52">
        <v>0</v>
      </c>
      <c r="K751" s="52">
        <v>260569.62</v>
      </c>
      <c r="L751" s="52">
        <v>954.93</v>
      </c>
      <c r="M751" s="52">
        <v>2743.99</v>
      </c>
      <c r="N751" s="50"/>
      <c r="O751" s="124">
        <f t="shared" si="44"/>
        <v>0</v>
      </c>
      <c r="P751" s="124">
        <f t="shared" si="45"/>
        <v>1.4195515194749102</v>
      </c>
      <c r="Q751" s="50"/>
      <c r="R751" s="53" t="str">
        <f t="shared" si="46"/>
        <v/>
      </c>
      <c r="S751" s="53" t="str">
        <f t="shared" si="47"/>
        <v/>
      </c>
      <c r="T751" s="50"/>
    </row>
    <row r="752" spans="1:20" ht="15" customHeight="1" x14ac:dyDescent="0.2">
      <c r="A752" s="51" t="s">
        <v>1795</v>
      </c>
      <c r="B752" s="51" t="s">
        <v>1500</v>
      </c>
      <c r="C752" s="35">
        <v>521442</v>
      </c>
      <c r="D752" s="50"/>
      <c r="E752" s="52">
        <v>0</v>
      </c>
      <c r="F752" s="52">
        <v>0</v>
      </c>
      <c r="G752" s="52">
        <v>0</v>
      </c>
      <c r="H752" s="52">
        <v>0</v>
      </c>
      <c r="I752" s="52">
        <v>0</v>
      </c>
      <c r="J752" s="52">
        <v>0</v>
      </c>
      <c r="K752" s="52">
        <v>67144.58</v>
      </c>
      <c r="L752" s="52">
        <v>0</v>
      </c>
      <c r="M752" s="52">
        <v>0</v>
      </c>
      <c r="N752" s="50"/>
      <c r="O752" s="124">
        <f t="shared" si="44"/>
        <v>0</v>
      </c>
      <c r="P752" s="124">
        <f t="shared" si="45"/>
        <v>0</v>
      </c>
      <c r="Q752" s="50"/>
      <c r="R752" s="53" t="str">
        <f t="shared" si="46"/>
        <v/>
      </c>
      <c r="S752" s="53" t="str">
        <f t="shared" si="47"/>
        <v/>
      </c>
      <c r="T752" s="50"/>
    </row>
    <row r="753" spans="1:20" ht="15" customHeight="1" x14ac:dyDescent="0.2">
      <c r="A753" s="51" t="s">
        <v>2399</v>
      </c>
      <c r="B753" s="51" t="s">
        <v>22</v>
      </c>
      <c r="C753" s="35">
        <v>528374</v>
      </c>
      <c r="D753" s="50"/>
      <c r="E753" s="52">
        <v>0</v>
      </c>
      <c r="F753" s="52">
        <v>0</v>
      </c>
      <c r="G753" s="52">
        <v>0</v>
      </c>
      <c r="H753" s="52">
        <v>19333.87</v>
      </c>
      <c r="I753" s="52">
        <v>0</v>
      </c>
      <c r="J753" s="52">
        <v>19333.87</v>
      </c>
      <c r="K753" s="52">
        <v>442858.84</v>
      </c>
      <c r="L753" s="52">
        <v>836.74</v>
      </c>
      <c r="M753" s="52">
        <v>31986.33</v>
      </c>
      <c r="N753" s="50"/>
      <c r="O753" s="124">
        <f t="shared" si="44"/>
        <v>4.3657000000000004</v>
      </c>
      <c r="P753" s="124">
        <f t="shared" si="45"/>
        <v>7.411632564453269</v>
      </c>
      <c r="Q753" s="50"/>
      <c r="R753" s="53" t="str">
        <f t="shared" si="46"/>
        <v/>
      </c>
      <c r="S753" s="53" t="str">
        <f t="shared" si="47"/>
        <v/>
      </c>
      <c r="T753" s="50"/>
    </row>
    <row r="754" spans="1:20" ht="15" customHeight="1" x14ac:dyDescent="0.2">
      <c r="A754" s="51" t="s">
        <v>2160</v>
      </c>
      <c r="B754" s="51" t="s">
        <v>1221</v>
      </c>
      <c r="C754" s="35">
        <v>525740</v>
      </c>
      <c r="D754" s="50"/>
      <c r="E754" s="52">
        <v>0</v>
      </c>
      <c r="F754" s="52">
        <v>0</v>
      </c>
      <c r="G754" s="52">
        <v>0</v>
      </c>
      <c r="H754" s="52">
        <v>79951</v>
      </c>
      <c r="I754" s="52">
        <v>0</v>
      </c>
      <c r="J754" s="52">
        <v>79951</v>
      </c>
      <c r="K754" s="52">
        <v>327079.19</v>
      </c>
      <c r="L754" s="52">
        <v>2716.74</v>
      </c>
      <c r="M754" s="52">
        <v>11893.68</v>
      </c>
      <c r="N754" s="50"/>
      <c r="O754" s="124">
        <f t="shared" si="44"/>
        <v>24.443899999999999</v>
      </c>
      <c r="P754" s="124">
        <f t="shared" si="45"/>
        <v>4.4669365849903198</v>
      </c>
      <c r="Q754" s="50"/>
      <c r="R754" s="53" t="str">
        <f t="shared" si="46"/>
        <v/>
      </c>
      <c r="S754" s="53" t="str">
        <f t="shared" si="47"/>
        <v/>
      </c>
      <c r="T754" s="50"/>
    </row>
    <row r="755" spans="1:20" ht="15" customHeight="1" x14ac:dyDescent="0.2">
      <c r="A755" s="51" t="s">
        <v>2400</v>
      </c>
      <c r="B755" s="51" t="s">
        <v>22</v>
      </c>
      <c r="C755" s="35">
        <v>528382</v>
      </c>
      <c r="D755" s="50"/>
      <c r="E755" s="52">
        <v>0</v>
      </c>
      <c r="F755" s="52">
        <v>0</v>
      </c>
      <c r="G755" s="52">
        <v>0</v>
      </c>
      <c r="H755" s="52">
        <v>48095.97</v>
      </c>
      <c r="I755" s="52">
        <v>0</v>
      </c>
      <c r="J755" s="52">
        <v>48095.97</v>
      </c>
      <c r="K755" s="52">
        <v>84526.64</v>
      </c>
      <c r="L755" s="52">
        <v>2492.1999999999998</v>
      </c>
      <c r="M755" s="52">
        <v>64706.75</v>
      </c>
      <c r="N755" s="50"/>
      <c r="O755" s="124">
        <f t="shared" si="44"/>
        <v>56.900399999999998</v>
      </c>
      <c r="P755" s="124">
        <f t="shared" si="45"/>
        <v>79.500320845593762</v>
      </c>
      <c r="Q755" s="50"/>
      <c r="R755" s="53" t="str">
        <f t="shared" si="46"/>
        <v/>
      </c>
      <c r="S755" s="53" t="str">
        <f t="shared" si="47"/>
        <v/>
      </c>
      <c r="T755" s="50"/>
    </row>
    <row r="756" spans="1:20" ht="15" customHeight="1" x14ac:dyDescent="0.2">
      <c r="A756" s="51" t="s">
        <v>2643</v>
      </c>
      <c r="B756" s="51" t="s">
        <v>1</v>
      </c>
      <c r="C756" s="35">
        <v>547590</v>
      </c>
      <c r="D756" s="50"/>
      <c r="E756" s="52">
        <v>0</v>
      </c>
      <c r="F756" s="52">
        <v>0</v>
      </c>
      <c r="G756" s="52">
        <v>0</v>
      </c>
      <c r="H756" s="52">
        <v>33536.31</v>
      </c>
      <c r="I756" s="52">
        <v>0</v>
      </c>
      <c r="J756" s="52">
        <v>33536.31</v>
      </c>
      <c r="K756" s="52">
        <v>107974.45</v>
      </c>
      <c r="L756" s="52">
        <v>0</v>
      </c>
      <c r="M756" s="52">
        <v>0</v>
      </c>
      <c r="N756" s="50"/>
      <c r="O756" s="124">
        <f t="shared" si="44"/>
        <v>31.0595</v>
      </c>
      <c r="P756" s="124">
        <f t="shared" si="45"/>
        <v>0</v>
      </c>
      <c r="Q756" s="50"/>
      <c r="R756" s="53" t="str">
        <f t="shared" si="46"/>
        <v/>
      </c>
      <c r="S756" s="53" t="str">
        <f t="shared" si="47"/>
        <v/>
      </c>
      <c r="T756" s="50"/>
    </row>
    <row r="757" spans="1:20" ht="15" customHeight="1" x14ac:dyDescent="0.2">
      <c r="A757" s="51" t="s">
        <v>1531</v>
      </c>
      <c r="B757" s="51" t="s">
        <v>1012</v>
      </c>
      <c r="C757" s="35">
        <v>518468</v>
      </c>
      <c r="D757" s="50"/>
      <c r="E757" s="52">
        <v>0</v>
      </c>
      <c r="F757" s="52">
        <v>0</v>
      </c>
      <c r="G757" s="52">
        <v>0</v>
      </c>
      <c r="H757" s="52">
        <v>262653.90000000002</v>
      </c>
      <c r="I757" s="52">
        <v>50335.45</v>
      </c>
      <c r="J757" s="52">
        <v>212318.45</v>
      </c>
      <c r="K757" s="52">
        <v>3489200.58</v>
      </c>
      <c r="L757" s="52">
        <v>4970.6099999999997</v>
      </c>
      <c r="M757" s="52">
        <v>12912</v>
      </c>
      <c r="N757" s="50"/>
      <c r="O757" s="124">
        <f t="shared" si="44"/>
        <v>6.085</v>
      </c>
      <c r="P757" s="124">
        <f t="shared" si="45"/>
        <v>0.51251309834414849</v>
      </c>
      <c r="Q757" s="50"/>
      <c r="R757" s="53" t="str">
        <f t="shared" si="46"/>
        <v/>
      </c>
      <c r="S757" s="53" t="str">
        <f t="shared" si="47"/>
        <v/>
      </c>
      <c r="T757" s="50"/>
    </row>
    <row r="758" spans="1:20" ht="15" customHeight="1" x14ac:dyDescent="0.2">
      <c r="A758" s="51" t="s">
        <v>2531</v>
      </c>
      <c r="B758" s="51" t="s">
        <v>33</v>
      </c>
      <c r="C758" s="35">
        <v>543144</v>
      </c>
      <c r="D758" s="50"/>
      <c r="E758" s="52">
        <v>0</v>
      </c>
      <c r="F758" s="52">
        <v>0</v>
      </c>
      <c r="G758" s="52">
        <v>0</v>
      </c>
      <c r="H758" s="52">
        <v>9713.67</v>
      </c>
      <c r="I758" s="52">
        <v>0</v>
      </c>
      <c r="J758" s="52">
        <v>9713.67</v>
      </c>
      <c r="K758" s="52">
        <v>53889.34</v>
      </c>
      <c r="L758" s="52">
        <v>678.27</v>
      </c>
      <c r="M758" s="52">
        <v>18309.96</v>
      </c>
      <c r="N758" s="50"/>
      <c r="O758" s="124">
        <f t="shared" si="44"/>
        <v>18.025200000000002</v>
      </c>
      <c r="P758" s="124">
        <f t="shared" si="45"/>
        <v>35.235595759755086</v>
      </c>
      <c r="Q758" s="50"/>
      <c r="R758" s="53" t="str">
        <f t="shared" si="46"/>
        <v/>
      </c>
      <c r="S758" s="53" t="str">
        <f t="shared" si="47"/>
        <v/>
      </c>
      <c r="T758" s="50"/>
    </row>
    <row r="759" spans="1:20" ht="15" customHeight="1" x14ac:dyDescent="0.2">
      <c r="A759" s="51" t="s">
        <v>2839</v>
      </c>
      <c r="B759" s="51" t="s">
        <v>252</v>
      </c>
      <c r="C759" s="35">
        <v>581895</v>
      </c>
      <c r="D759" s="50"/>
      <c r="E759" s="52">
        <v>0</v>
      </c>
      <c r="F759" s="52">
        <v>0</v>
      </c>
      <c r="G759" s="52">
        <v>0</v>
      </c>
      <c r="H759" s="52">
        <v>0</v>
      </c>
      <c r="I759" s="52">
        <v>0</v>
      </c>
      <c r="J759" s="52">
        <v>0</v>
      </c>
      <c r="K759" s="52">
        <v>172267.42</v>
      </c>
      <c r="L759" s="52">
        <v>0</v>
      </c>
      <c r="M759" s="52">
        <v>0</v>
      </c>
      <c r="N759" s="50"/>
      <c r="O759" s="124">
        <f t="shared" si="44"/>
        <v>0</v>
      </c>
      <c r="P759" s="124">
        <f t="shared" si="45"/>
        <v>0</v>
      </c>
      <c r="Q759" s="50"/>
      <c r="R759" s="53" t="str">
        <f t="shared" si="46"/>
        <v/>
      </c>
      <c r="S759" s="53" t="str">
        <f t="shared" si="47"/>
        <v/>
      </c>
      <c r="T759" s="50"/>
    </row>
    <row r="760" spans="1:20" ht="15" customHeight="1" x14ac:dyDescent="0.2">
      <c r="A760" s="51" t="s">
        <v>1252</v>
      </c>
      <c r="B760" s="51" t="s">
        <v>1232</v>
      </c>
      <c r="C760" s="35">
        <v>514896</v>
      </c>
      <c r="D760" s="50"/>
      <c r="E760" s="52">
        <v>0</v>
      </c>
      <c r="F760" s="52">
        <v>0</v>
      </c>
      <c r="G760" s="52">
        <v>0</v>
      </c>
      <c r="H760" s="52">
        <v>0</v>
      </c>
      <c r="I760" s="52">
        <v>0</v>
      </c>
      <c r="J760" s="52">
        <v>0</v>
      </c>
      <c r="K760" s="52">
        <v>17688.93</v>
      </c>
      <c r="L760" s="52">
        <v>0</v>
      </c>
      <c r="M760" s="52">
        <v>0</v>
      </c>
      <c r="N760" s="50"/>
      <c r="O760" s="124">
        <f t="shared" si="44"/>
        <v>0</v>
      </c>
      <c r="P760" s="124">
        <f t="shared" si="45"/>
        <v>0</v>
      </c>
      <c r="Q760" s="50"/>
      <c r="R760" s="53" t="str">
        <f t="shared" si="46"/>
        <v/>
      </c>
      <c r="S760" s="53" t="str">
        <f t="shared" si="47"/>
        <v/>
      </c>
      <c r="T760" s="50"/>
    </row>
    <row r="761" spans="1:20" ht="15" customHeight="1" x14ac:dyDescent="0.2">
      <c r="A761" s="51" t="s">
        <v>2822</v>
      </c>
      <c r="B761" s="51" t="s">
        <v>636</v>
      </c>
      <c r="C761" s="35">
        <v>581020</v>
      </c>
      <c r="D761" s="50"/>
      <c r="E761" s="52">
        <v>0</v>
      </c>
      <c r="F761" s="52">
        <v>0</v>
      </c>
      <c r="G761" s="52">
        <v>0</v>
      </c>
      <c r="H761" s="52">
        <v>29196.28</v>
      </c>
      <c r="I761" s="52">
        <v>0</v>
      </c>
      <c r="J761" s="52">
        <v>29196.28</v>
      </c>
      <c r="K761" s="52">
        <v>961593.34</v>
      </c>
      <c r="L761" s="52">
        <v>9073.56</v>
      </c>
      <c r="M761" s="52">
        <v>66633.47</v>
      </c>
      <c r="N761" s="50"/>
      <c r="O761" s="124">
        <f t="shared" si="44"/>
        <v>3.0362</v>
      </c>
      <c r="P761" s="124">
        <f t="shared" si="45"/>
        <v>7.8730817748800126</v>
      </c>
      <c r="Q761" s="50"/>
      <c r="R761" s="53" t="str">
        <f t="shared" si="46"/>
        <v/>
      </c>
      <c r="S761" s="53" t="str">
        <f t="shared" si="47"/>
        <v/>
      </c>
      <c r="T761" s="50"/>
    </row>
    <row r="762" spans="1:20" ht="15" customHeight="1" x14ac:dyDescent="0.2">
      <c r="A762" s="51" t="s">
        <v>1253</v>
      </c>
      <c r="B762" s="51" t="s">
        <v>991</v>
      </c>
      <c r="C762" s="35">
        <v>514900</v>
      </c>
      <c r="D762" s="50"/>
      <c r="E762" s="52">
        <v>0</v>
      </c>
      <c r="F762" s="52">
        <v>0</v>
      </c>
      <c r="G762" s="52">
        <v>0</v>
      </c>
      <c r="H762" s="52">
        <v>0</v>
      </c>
      <c r="I762" s="52">
        <v>0</v>
      </c>
      <c r="J762" s="52">
        <v>0</v>
      </c>
      <c r="K762" s="52">
        <v>419141.15</v>
      </c>
      <c r="L762" s="52">
        <v>907.53</v>
      </c>
      <c r="M762" s="52">
        <v>36065.25</v>
      </c>
      <c r="N762" s="50"/>
      <c r="O762" s="124">
        <f t="shared" si="44"/>
        <v>0</v>
      </c>
      <c r="P762" s="124">
        <f t="shared" si="45"/>
        <v>8.8210809174904448</v>
      </c>
      <c r="Q762" s="50"/>
      <c r="R762" s="53" t="str">
        <f t="shared" si="46"/>
        <v/>
      </c>
      <c r="S762" s="53" t="str">
        <f t="shared" si="47"/>
        <v/>
      </c>
      <c r="T762" s="50"/>
    </row>
    <row r="763" spans="1:20" ht="15" customHeight="1" x14ac:dyDescent="0.2">
      <c r="A763" s="51" t="s">
        <v>1254</v>
      </c>
      <c r="B763" s="51" t="s">
        <v>991</v>
      </c>
      <c r="C763" s="35">
        <v>514918</v>
      </c>
      <c r="D763" s="50"/>
      <c r="E763" s="52">
        <v>0</v>
      </c>
      <c r="F763" s="52">
        <v>0</v>
      </c>
      <c r="G763" s="52">
        <v>0</v>
      </c>
      <c r="H763" s="52">
        <v>0</v>
      </c>
      <c r="I763" s="52">
        <v>0</v>
      </c>
      <c r="J763" s="52">
        <v>0</v>
      </c>
      <c r="K763" s="52">
        <v>396613.83999999997</v>
      </c>
      <c r="L763" s="52">
        <v>0</v>
      </c>
      <c r="M763" s="52">
        <v>0</v>
      </c>
      <c r="N763" s="50"/>
      <c r="O763" s="124">
        <f t="shared" si="44"/>
        <v>0</v>
      </c>
      <c r="P763" s="124">
        <f t="shared" si="45"/>
        <v>0</v>
      </c>
      <c r="Q763" s="50"/>
      <c r="R763" s="53" t="str">
        <f t="shared" si="46"/>
        <v/>
      </c>
      <c r="S763" s="53" t="str">
        <f t="shared" si="47"/>
        <v/>
      </c>
      <c r="T763" s="50"/>
    </row>
    <row r="764" spans="1:20" ht="15" customHeight="1" x14ac:dyDescent="0.2">
      <c r="A764" s="51" t="s">
        <v>780</v>
      </c>
      <c r="B764" s="51" t="s">
        <v>759</v>
      </c>
      <c r="C764" s="35">
        <v>508659</v>
      </c>
      <c r="D764" s="50"/>
      <c r="E764" s="52">
        <v>0</v>
      </c>
      <c r="F764" s="52">
        <v>0</v>
      </c>
      <c r="G764" s="52">
        <v>0</v>
      </c>
      <c r="H764" s="52">
        <v>45250</v>
      </c>
      <c r="I764" s="52">
        <v>0</v>
      </c>
      <c r="J764" s="52">
        <v>45250</v>
      </c>
      <c r="K764" s="52">
        <v>711622.09</v>
      </c>
      <c r="L764" s="52">
        <v>1596.57</v>
      </c>
      <c r="M764" s="52">
        <v>9375</v>
      </c>
      <c r="N764" s="50"/>
      <c r="O764" s="124">
        <f t="shared" si="44"/>
        <v>6.3586999999999998</v>
      </c>
      <c r="P764" s="124">
        <f t="shared" si="45"/>
        <v>1.5417691713308113</v>
      </c>
      <c r="Q764" s="50"/>
      <c r="R764" s="53" t="str">
        <f t="shared" si="46"/>
        <v/>
      </c>
      <c r="S764" s="53" t="str">
        <f t="shared" si="47"/>
        <v/>
      </c>
      <c r="T764" s="50"/>
    </row>
    <row r="765" spans="1:20" ht="15" customHeight="1" x14ac:dyDescent="0.2">
      <c r="A765" s="51" t="s">
        <v>2246</v>
      </c>
      <c r="B765" s="51" t="s">
        <v>2238</v>
      </c>
      <c r="C765" s="35">
        <v>526746</v>
      </c>
      <c r="D765" s="50"/>
      <c r="E765" s="52">
        <v>0</v>
      </c>
      <c r="F765" s="52">
        <v>0</v>
      </c>
      <c r="G765" s="52">
        <v>0</v>
      </c>
      <c r="H765" s="52">
        <v>18000</v>
      </c>
      <c r="I765" s="52">
        <v>0</v>
      </c>
      <c r="J765" s="52">
        <v>18000</v>
      </c>
      <c r="K765" s="52">
        <v>172660.34</v>
      </c>
      <c r="L765" s="52">
        <v>0</v>
      </c>
      <c r="M765" s="52">
        <v>0</v>
      </c>
      <c r="N765" s="50"/>
      <c r="O765" s="124">
        <f t="shared" si="44"/>
        <v>10.4251</v>
      </c>
      <c r="P765" s="124">
        <f t="shared" si="45"/>
        <v>0</v>
      </c>
      <c r="Q765" s="50"/>
      <c r="R765" s="53" t="str">
        <f t="shared" si="46"/>
        <v/>
      </c>
      <c r="S765" s="53" t="str">
        <f t="shared" si="47"/>
        <v/>
      </c>
      <c r="T765" s="50"/>
    </row>
    <row r="766" spans="1:20" ht="15" customHeight="1" x14ac:dyDescent="0.2">
      <c r="A766" s="51" t="s">
        <v>781</v>
      </c>
      <c r="B766" s="51" t="s">
        <v>760</v>
      </c>
      <c r="C766" s="35">
        <v>508667</v>
      </c>
      <c r="D766" s="50"/>
      <c r="E766" s="52">
        <v>0</v>
      </c>
      <c r="F766" s="52">
        <v>0</v>
      </c>
      <c r="G766" s="52">
        <v>0</v>
      </c>
      <c r="H766" s="52">
        <v>72385.399999999994</v>
      </c>
      <c r="I766" s="52">
        <v>0</v>
      </c>
      <c r="J766" s="52">
        <v>72385.399999999994</v>
      </c>
      <c r="K766" s="52">
        <v>415312.29</v>
      </c>
      <c r="L766" s="52">
        <v>2961.98</v>
      </c>
      <c r="M766" s="52">
        <v>7038.35</v>
      </c>
      <c r="N766" s="50"/>
      <c r="O766" s="124">
        <f t="shared" si="44"/>
        <v>17.429099999999998</v>
      </c>
      <c r="P766" s="124">
        <f t="shared" si="45"/>
        <v>2.407906108437099</v>
      </c>
      <c r="Q766" s="50"/>
      <c r="R766" s="53" t="str">
        <f t="shared" si="46"/>
        <v/>
      </c>
      <c r="S766" s="53" t="str">
        <f t="shared" si="47"/>
        <v/>
      </c>
      <c r="T766" s="50"/>
    </row>
    <row r="767" spans="1:20" ht="15" customHeight="1" x14ac:dyDescent="0.2">
      <c r="A767" s="51" t="s">
        <v>275</v>
      </c>
      <c r="B767" s="51" t="s">
        <v>252</v>
      </c>
      <c r="C767" s="35">
        <v>502324</v>
      </c>
      <c r="D767" s="50"/>
      <c r="E767" s="52">
        <v>0</v>
      </c>
      <c r="F767" s="52">
        <v>0</v>
      </c>
      <c r="G767" s="52">
        <v>0</v>
      </c>
      <c r="H767" s="52">
        <v>234490.98</v>
      </c>
      <c r="I767" s="52">
        <v>0</v>
      </c>
      <c r="J767" s="52">
        <v>234490.98</v>
      </c>
      <c r="K767" s="52">
        <v>625080.75</v>
      </c>
      <c r="L767" s="52">
        <v>9075.2199999999993</v>
      </c>
      <c r="M767" s="52">
        <v>80902.14</v>
      </c>
      <c r="N767" s="50"/>
      <c r="O767" s="124">
        <f t="shared" si="44"/>
        <v>37.5137</v>
      </c>
      <c r="P767" s="124">
        <f t="shared" si="45"/>
        <v>14.394517828296586</v>
      </c>
      <c r="Q767" s="50"/>
      <c r="R767" s="53" t="str">
        <f t="shared" si="46"/>
        <v/>
      </c>
      <c r="S767" s="53" t="str">
        <f t="shared" si="47"/>
        <v/>
      </c>
      <c r="T767" s="50"/>
    </row>
    <row r="768" spans="1:20" ht="15" customHeight="1" x14ac:dyDescent="0.2">
      <c r="A768" s="51" t="s">
        <v>2800</v>
      </c>
      <c r="B768" s="51" t="s">
        <v>759</v>
      </c>
      <c r="C768" s="35">
        <v>580236</v>
      </c>
      <c r="D768" s="50"/>
      <c r="E768" s="52">
        <v>0</v>
      </c>
      <c r="F768" s="52">
        <v>0</v>
      </c>
      <c r="G768" s="52">
        <v>0</v>
      </c>
      <c r="H768" s="52">
        <v>0</v>
      </c>
      <c r="I768" s="52">
        <v>0</v>
      </c>
      <c r="J768" s="52">
        <v>0</v>
      </c>
      <c r="K768" s="52">
        <v>141832.19</v>
      </c>
      <c r="L768" s="52">
        <v>0</v>
      </c>
      <c r="M768" s="52">
        <v>0</v>
      </c>
      <c r="N768" s="50"/>
      <c r="O768" s="124">
        <f t="shared" si="44"/>
        <v>0</v>
      </c>
      <c r="P768" s="124">
        <f t="shared" si="45"/>
        <v>0</v>
      </c>
      <c r="Q768" s="50"/>
      <c r="R768" s="53" t="str">
        <f t="shared" si="46"/>
        <v/>
      </c>
      <c r="S768" s="53" t="str">
        <f t="shared" si="47"/>
        <v/>
      </c>
      <c r="T768" s="50"/>
    </row>
    <row r="769" spans="1:20" ht="15" customHeight="1" x14ac:dyDescent="0.2">
      <c r="A769" s="51" t="s">
        <v>1532</v>
      </c>
      <c r="B769" s="51" t="s">
        <v>1504</v>
      </c>
      <c r="C769" s="35">
        <v>518476</v>
      </c>
      <c r="D769" s="50"/>
      <c r="E769" s="52">
        <v>0</v>
      </c>
      <c r="F769" s="52">
        <v>0</v>
      </c>
      <c r="G769" s="52">
        <v>0</v>
      </c>
      <c r="H769" s="52">
        <v>0</v>
      </c>
      <c r="I769" s="52">
        <v>0</v>
      </c>
      <c r="J769" s="52">
        <v>0</v>
      </c>
      <c r="K769" s="52">
        <v>60239.45</v>
      </c>
      <c r="L769" s="52">
        <v>0</v>
      </c>
      <c r="M769" s="52">
        <v>0</v>
      </c>
      <c r="N769" s="50"/>
      <c r="O769" s="124">
        <f t="shared" si="44"/>
        <v>0</v>
      </c>
      <c r="P769" s="124">
        <f t="shared" si="45"/>
        <v>0</v>
      </c>
      <c r="Q769" s="50"/>
      <c r="R769" s="53" t="str">
        <f t="shared" si="46"/>
        <v/>
      </c>
      <c r="S769" s="53" t="str">
        <f t="shared" si="47"/>
        <v/>
      </c>
      <c r="T769" s="50"/>
    </row>
    <row r="770" spans="1:20" ht="15" customHeight="1" x14ac:dyDescent="0.2">
      <c r="A770" s="51" t="s">
        <v>1411</v>
      </c>
      <c r="B770" s="51" t="s">
        <v>19</v>
      </c>
      <c r="C770" s="35">
        <v>516821</v>
      </c>
      <c r="D770" s="50"/>
      <c r="E770" s="52">
        <v>0</v>
      </c>
      <c r="F770" s="52">
        <v>0</v>
      </c>
      <c r="G770" s="52">
        <v>0</v>
      </c>
      <c r="H770" s="52">
        <v>0</v>
      </c>
      <c r="I770" s="52">
        <v>0</v>
      </c>
      <c r="J770" s="52">
        <v>0</v>
      </c>
      <c r="K770" s="52">
        <v>125219.03</v>
      </c>
      <c r="L770" s="52">
        <v>0</v>
      </c>
      <c r="M770" s="52">
        <v>0</v>
      </c>
      <c r="N770" s="50"/>
      <c r="O770" s="124">
        <f t="shared" si="44"/>
        <v>0</v>
      </c>
      <c r="P770" s="124">
        <f t="shared" si="45"/>
        <v>0</v>
      </c>
      <c r="Q770" s="50"/>
      <c r="R770" s="53" t="str">
        <f t="shared" si="46"/>
        <v/>
      </c>
      <c r="S770" s="53" t="str">
        <f t="shared" si="47"/>
        <v/>
      </c>
      <c r="T770" s="50"/>
    </row>
    <row r="771" spans="1:20" ht="15" customHeight="1" x14ac:dyDescent="0.2">
      <c r="A771" s="51" t="s">
        <v>276</v>
      </c>
      <c r="B771" s="51" t="s">
        <v>252</v>
      </c>
      <c r="C771" s="35">
        <v>502332</v>
      </c>
      <c r="D771" s="50"/>
      <c r="E771" s="52">
        <v>0</v>
      </c>
      <c r="F771" s="52">
        <v>0</v>
      </c>
      <c r="G771" s="52">
        <v>0</v>
      </c>
      <c r="H771" s="52">
        <v>0</v>
      </c>
      <c r="I771" s="52">
        <v>0</v>
      </c>
      <c r="J771" s="52">
        <v>0</v>
      </c>
      <c r="K771" s="52">
        <v>597567.82000000007</v>
      </c>
      <c r="L771" s="52">
        <v>1917.27</v>
      </c>
      <c r="M771" s="52">
        <v>6342.02</v>
      </c>
      <c r="N771" s="50"/>
      <c r="O771" s="124">
        <f t="shared" ref="O771:O834" si="48">IFERROR(ROUND(J771/K771*100,4),$U$1)</f>
        <v>0</v>
      </c>
      <c r="P771" s="124">
        <f t="shared" ref="P771:P834" si="49">IFERROR((L771+M771)/K771*100,$U$1)</f>
        <v>1.3821510669701056</v>
      </c>
      <c r="Q771" s="50"/>
      <c r="R771" s="53" t="str">
        <f t="shared" ref="R771:R834" si="50">IF(AND(ISNUMBER(O771),O771&gt;60),(O771-60)*0.05,"")</f>
        <v/>
      </c>
      <c r="S771" s="53" t="str">
        <f t="shared" ref="S771:S834" si="51">IF(AND(ISNUMBER(O771),O771&gt;60),(J771-(K771*0.6))*0.05,"")</f>
        <v/>
      </c>
      <c r="T771" s="50"/>
    </row>
    <row r="772" spans="1:20" ht="15" customHeight="1" x14ac:dyDescent="0.2">
      <c r="A772" s="51" t="s">
        <v>277</v>
      </c>
      <c r="B772" s="51" t="s">
        <v>252</v>
      </c>
      <c r="C772" s="35">
        <v>502341</v>
      </c>
      <c r="D772" s="50"/>
      <c r="E772" s="52">
        <v>0</v>
      </c>
      <c r="F772" s="52">
        <v>0</v>
      </c>
      <c r="G772" s="52">
        <v>0</v>
      </c>
      <c r="H772" s="52">
        <v>0</v>
      </c>
      <c r="I772" s="52">
        <v>0</v>
      </c>
      <c r="J772" s="52">
        <v>0</v>
      </c>
      <c r="K772" s="52">
        <v>257197.32</v>
      </c>
      <c r="L772" s="52">
        <v>2184</v>
      </c>
      <c r="M772" s="52">
        <v>6936.24</v>
      </c>
      <c r="N772" s="50"/>
      <c r="O772" s="124">
        <f t="shared" si="48"/>
        <v>0</v>
      </c>
      <c r="P772" s="124">
        <f t="shared" si="49"/>
        <v>3.5460089553032668</v>
      </c>
      <c r="Q772" s="50"/>
      <c r="R772" s="53" t="str">
        <f t="shared" si="50"/>
        <v/>
      </c>
      <c r="S772" s="53" t="str">
        <f t="shared" si="51"/>
        <v/>
      </c>
      <c r="T772" s="50"/>
    </row>
    <row r="773" spans="1:20" ht="15" customHeight="1" x14ac:dyDescent="0.2">
      <c r="A773" s="51" t="s">
        <v>1412</v>
      </c>
      <c r="B773" s="51" t="s">
        <v>1405</v>
      </c>
      <c r="C773" s="35">
        <v>516830</v>
      </c>
      <c r="D773" s="50"/>
      <c r="E773" s="52">
        <v>0</v>
      </c>
      <c r="F773" s="52">
        <v>0</v>
      </c>
      <c r="G773" s="52">
        <v>0</v>
      </c>
      <c r="H773" s="52">
        <v>0</v>
      </c>
      <c r="I773" s="52">
        <v>0</v>
      </c>
      <c r="J773" s="52">
        <v>0</v>
      </c>
      <c r="K773" s="52">
        <v>476472.85</v>
      </c>
      <c r="L773" s="52">
        <v>2318.27</v>
      </c>
      <c r="M773" s="52">
        <v>174837.72</v>
      </c>
      <c r="N773" s="50"/>
      <c r="O773" s="124">
        <f t="shared" si="48"/>
        <v>0</v>
      </c>
      <c r="P773" s="124">
        <f t="shared" si="49"/>
        <v>37.180710296504827</v>
      </c>
      <c r="Q773" s="50"/>
      <c r="R773" s="53" t="str">
        <f t="shared" si="50"/>
        <v/>
      </c>
      <c r="S773" s="53" t="str">
        <f t="shared" si="51"/>
        <v/>
      </c>
      <c r="T773" s="50"/>
    </row>
    <row r="774" spans="1:20" ht="15" customHeight="1" x14ac:dyDescent="0.2">
      <c r="A774" s="51" t="s">
        <v>403</v>
      </c>
      <c r="B774" s="51" t="s">
        <v>392</v>
      </c>
      <c r="C774" s="35">
        <v>503797</v>
      </c>
      <c r="D774" s="50"/>
      <c r="E774" s="52">
        <v>0</v>
      </c>
      <c r="F774" s="52">
        <v>0</v>
      </c>
      <c r="G774" s="52">
        <v>0</v>
      </c>
      <c r="H774" s="52">
        <v>0</v>
      </c>
      <c r="I774" s="52">
        <v>0</v>
      </c>
      <c r="J774" s="52">
        <v>0</v>
      </c>
      <c r="K774" s="52">
        <v>186722.34</v>
      </c>
      <c r="L774" s="52">
        <v>0</v>
      </c>
      <c r="M774" s="52">
        <v>0</v>
      </c>
      <c r="N774" s="50"/>
      <c r="O774" s="124">
        <f t="shared" si="48"/>
        <v>0</v>
      </c>
      <c r="P774" s="124">
        <f t="shared" si="49"/>
        <v>0</v>
      </c>
      <c r="Q774" s="50"/>
      <c r="R774" s="53" t="str">
        <f t="shared" si="50"/>
        <v/>
      </c>
      <c r="S774" s="53" t="str">
        <f t="shared" si="51"/>
        <v/>
      </c>
      <c r="T774" s="50"/>
    </row>
    <row r="775" spans="1:20" ht="15" customHeight="1" x14ac:dyDescent="0.2">
      <c r="A775" s="51" t="s">
        <v>103</v>
      </c>
      <c r="B775" s="51" t="s">
        <v>85</v>
      </c>
      <c r="C775" s="35">
        <v>500313</v>
      </c>
      <c r="D775" s="50"/>
      <c r="E775" s="52">
        <v>0</v>
      </c>
      <c r="F775" s="52">
        <v>0</v>
      </c>
      <c r="G775" s="52">
        <v>0</v>
      </c>
      <c r="H775" s="52">
        <v>29000</v>
      </c>
      <c r="I775" s="52">
        <v>0</v>
      </c>
      <c r="J775" s="52">
        <v>29000</v>
      </c>
      <c r="K775" s="52">
        <v>182576.6</v>
      </c>
      <c r="L775" s="52">
        <v>6487.48</v>
      </c>
      <c r="M775" s="52">
        <v>8626.41</v>
      </c>
      <c r="N775" s="50"/>
      <c r="O775" s="124">
        <f t="shared" si="48"/>
        <v>15.883699999999999</v>
      </c>
      <c r="P775" s="124">
        <f t="shared" si="49"/>
        <v>8.2781090238289021</v>
      </c>
      <c r="Q775" s="50"/>
      <c r="R775" s="53" t="str">
        <f t="shared" si="50"/>
        <v/>
      </c>
      <c r="S775" s="53" t="str">
        <f t="shared" si="51"/>
        <v/>
      </c>
      <c r="T775" s="50"/>
    </row>
    <row r="776" spans="1:20" ht="15" customHeight="1" x14ac:dyDescent="0.2">
      <c r="A776" s="51" t="s">
        <v>1694</v>
      </c>
      <c r="B776" s="51" t="s">
        <v>1547</v>
      </c>
      <c r="C776" s="35">
        <v>520233</v>
      </c>
      <c r="D776" s="50"/>
      <c r="E776" s="52">
        <v>0</v>
      </c>
      <c r="F776" s="52">
        <v>0</v>
      </c>
      <c r="G776" s="52">
        <v>0</v>
      </c>
      <c r="H776" s="52">
        <v>0</v>
      </c>
      <c r="I776" s="52">
        <v>0</v>
      </c>
      <c r="J776" s="52">
        <v>0</v>
      </c>
      <c r="K776" s="52">
        <v>130008.31</v>
      </c>
      <c r="L776" s="52">
        <v>0</v>
      </c>
      <c r="M776" s="52">
        <v>0</v>
      </c>
      <c r="N776" s="50"/>
      <c r="O776" s="124">
        <f t="shared" si="48"/>
        <v>0</v>
      </c>
      <c r="P776" s="124">
        <f t="shared" si="49"/>
        <v>0</v>
      </c>
      <c r="Q776" s="50"/>
      <c r="R776" s="53" t="str">
        <f t="shared" si="50"/>
        <v/>
      </c>
      <c r="S776" s="53" t="str">
        <f t="shared" si="51"/>
        <v/>
      </c>
      <c r="T776" s="50"/>
    </row>
    <row r="777" spans="1:20" ht="15" customHeight="1" x14ac:dyDescent="0.2">
      <c r="A777" s="51" t="s">
        <v>404</v>
      </c>
      <c r="B777" s="51" t="s">
        <v>392</v>
      </c>
      <c r="C777" s="35">
        <v>503801</v>
      </c>
      <c r="D777" s="50"/>
      <c r="E777" s="52">
        <v>0</v>
      </c>
      <c r="F777" s="52">
        <v>0</v>
      </c>
      <c r="G777" s="52">
        <v>0</v>
      </c>
      <c r="H777" s="52">
        <v>31482.61</v>
      </c>
      <c r="I777" s="52">
        <v>0</v>
      </c>
      <c r="J777" s="52">
        <v>31482.61</v>
      </c>
      <c r="K777" s="52">
        <v>254056.66</v>
      </c>
      <c r="L777" s="52">
        <v>1351.92</v>
      </c>
      <c r="M777" s="52">
        <v>4332</v>
      </c>
      <c r="N777" s="50"/>
      <c r="O777" s="124">
        <f t="shared" si="48"/>
        <v>12.391999999999999</v>
      </c>
      <c r="P777" s="124">
        <f t="shared" si="49"/>
        <v>2.2372647109506989</v>
      </c>
      <c r="Q777" s="50"/>
      <c r="R777" s="53" t="str">
        <f t="shared" si="50"/>
        <v/>
      </c>
      <c r="S777" s="53" t="str">
        <f t="shared" si="51"/>
        <v/>
      </c>
      <c r="T777" s="50"/>
    </row>
    <row r="778" spans="1:20" ht="15" customHeight="1" x14ac:dyDescent="0.2">
      <c r="A778" s="51" t="s">
        <v>1348</v>
      </c>
      <c r="B778" s="51" t="s">
        <v>28</v>
      </c>
      <c r="C778" s="35">
        <v>516040</v>
      </c>
      <c r="D778" s="50"/>
      <c r="E778" s="52">
        <v>0</v>
      </c>
      <c r="F778" s="52">
        <v>0</v>
      </c>
      <c r="G778" s="52">
        <v>0</v>
      </c>
      <c r="H778" s="52">
        <v>209894.93</v>
      </c>
      <c r="I778" s="52">
        <v>0</v>
      </c>
      <c r="J778" s="52">
        <v>209894.93</v>
      </c>
      <c r="K778" s="52">
        <v>756018.06</v>
      </c>
      <c r="L778" s="52">
        <v>10453.92</v>
      </c>
      <c r="M778" s="52">
        <v>78866.710000000006</v>
      </c>
      <c r="N778" s="50"/>
      <c r="O778" s="124">
        <f t="shared" si="48"/>
        <v>27.763200000000001</v>
      </c>
      <c r="P778" s="124">
        <f t="shared" si="49"/>
        <v>11.814615910101407</v>
      </c>
      <c r="Q778" s="50"/>
      <c r="R778" s="53" t="str">
        <f t="shared" si="50"/>
        <v/>
      </c>
      <c r="S778" s="53" t="str">
        <f t="shared" si="51"/>
        <v/>
      </c>
      <c r="T778" s="50"/>
    </row>
    <row r="779" spans="1:20" ht="15" customHeight="1" x14ac:dyDescent="0.2">
      <c r="A779" s="51" t="s">
        <v>1348</v>
      </c>
      <c r="B779" s="51" t="s">
        <v>1221</v>
      </c>
      <c r="C779" s="35">
        <v>525758</v>
      </c>
      <c r="D779" s="50"/>
      <c r="E779" s="52">
        <v>0</v>
      </c>
      <c r="F779" s="52">
        <v>0</v>
      </c>
      <c r="G779" s="52">
        <v>0</v>
      </c>
      <c r="H779" s="52">
        <v>6960</v>
      </c>
      <c r="I779" s="52">
        <v>6960</v>
      </c>
      <c r="J779" s="52">
        <v>0</v>
      </c>
      <c r="K779" s="52">
        <v>146182.93</v>
      </c>
      <c r="L779" s="52">
        <v>0</v>
      </c>
      <c r="M779" s="52">
        <v>12040</v>
      </c>
      <c r="N779" s="50"/>
      <c r="O779" s="124">
        <f t="shared" si="48"/>
        <v>0</v>
      </c>
      <c r="P779" s="124">
        <f t="shared" si="49"/>
        <v>8.2362557652935262</v>
      </c>
      <c r="Q779" s="50"/>
      <c r="R779" s="53" t="str">
        <f t="shared" si="50"/>
        <v/>
      </c>
      <c r="S779" s="53" t="str">
        <f t="shared" si="51"/>
        <v/>
      </c>
      <c r="T779" s="50"/>
    </row>
    <row r="780" spans="1:20" ht="15" customHeight="1" x14ac:dyDescent="0.2">
      <c r="A780" s="51" t="s">
        <v>2520</v>
      </c>
      <c r="B780" s="51" t="s">
        <v>508</v>
      </c>
      <c r="C780" s="35">
        <v>542971</v>
      </c>
      <c r="D780" s="50"/>
      <c r="E780" s="52">
        <v>0</v>
      </c>
      <c r="F780" s="52">
        <v>0</v>
      </c>
      <c r="G780" s="52">
        <v>0</v>
      </c>
      <c r="H780" s="52">
        <v>33975.21</v>
      </c>
      <c r="I780" s="52">
        <v>0</v>
      </c>
      <c r="J780" s="52">
        <v>33975.21</v>
      </c>
      <c r="K780" s="52">
        <v>306782.99</v>
      </c>
      <c r="L780" s="52">
        <v>184.81</v>
      </c>
      <c r="M780" s="52">
        <v>11139.42</v>
      </c>
      <c r="N780" s="50"/>
      <c r="O780" s="124">
        <f t="shared" si="48"/>
        <v>11.0747</v>
      </c>
      <c r="P780" s="124">
        <f t="shared" si="49"/>
        <v>3.6912835356354012</v>
      </c>
      <c r="Q780" s="50"/>
      <c r="R780" s="53" t="str">
        <f t="shared" si="50"/>
        <v/>
      </c>
      <c r="S780" s="53" t="str">
        <f t="shared" si="51"/>
        <v/>
      </c>
      <c r="T780" s="50"/>
    </row>
    <row r="781" spans="1:20" ht="15" customHeight="1" x14ac:dyDescent="0.2">
      <c r="A781" s="51" t="s">
        <v>1255</v>
      </c>
      <c r="B781" s="51" t="s">
        <v>1214</v>
      </c>
      <c r="C781" s="35">
        <v>514926</v>
      </c>
      <c r="D781" s="50"/>
      <c r="E781" s="52">
        <v>0</v>
      </c>
      <c r="F781" s="52">
        <v>0</v>
      </c>
      <c r="G781" s="52">
        <v>0</v>
      </c>
      <c r="H781" s="52">
        <v>0</v>
      </c>
      <c r="I781" s="52">
        <v>0</v>
      </c>
      <c r="J781" s="52">
        <v>0</v>
      </c>
      <c r="K781" s="52">
        <v>45897.45</v>
      </c>
      <c r="L781" s="52">
        <v>512.64</v>
      </c>
      <c r="M781" s="52">
        <v>31330</v>
      </c>
      <c r="N781" s="50"/>
      <c r="O781" s="124">
        <f t="shared" si="48"/>
        <v>0</v>
      </c>
      <c r="P781" s="124">
        <f t="shared" si="49"/>
        <v>69.37779767721301</v>
      </c>
      <c r="Q781" s="50"/>
      <c r="R781" s="53" t="str">
        <f t="shared" si="50"/>
        <v/>
      </c>
      <c r="S781" s="53" t="str">
        <f t="shared" si="51"/>
        <v/>
      </c>
      <c r="T781" s="50"/>
    </row>
    <row r="782" spans="1:20" ht="15" customHeight="1" x14ac:dyDescent="0.2">
      <c r="A782" s="51" t="s">
        <v>868</v>
      </c>
      <c r="B782" s="51" t="s">
        <v>859</v>
      </c>
      <c r="C782" s="35">
        <v>509680</v>
      </c>
      <c r="D782" s="50"/>
      <c r="E782" s="52">
        <v>0</v>
      </c>
      <c r="F782" s="52">
        <v>0</v>
      </c>
      <c r="G782" s="52">
        <v>0</v>
      </c>
      <c r="H782" s="52">
        <v>0</v>
      </c>
      <c r="I782" s="52">
        <v>0</v>
      </c>
      <c r="J782" s="52">
        <v>0</v>
      </c>
      <c r="K782" s="52">
        <v>1360332.03</v>
      </c>
      <c r="L782" s="52">
        <v>0</v>
      </c>
      <c r="M782" s="52">
        <v>0</v>
      </c>
      <c r="N782" s="50"/>
      <c r="O782" s="124">
        <f t="shared" si="48"/>
        <v>0</v>
      </c>
      <c r="P782" s="124">
        <f t="shared" si="49"/>
        <v>0</v>
      </c>
      <c r="Q782" s="50"/>
      <c r="R782" s="53" t="str">
        <f t="shared" si="50"/>
        <v/>
      </c>
      <c r="S782" s="53" t="str">
        <f t="shared" si="51"/>
        <v/>
      </c>
      <c r="T782" s="50"/>
    </row>
    <row r="783" spans="1:20" ht="15" customHeight="1" x14ac:dyDescent="0.2">
      <c r="A783" s="51" t="s">
        <v>216</v>
      </c>
      <c r="B783" s="51" t="s">
        <v>199</v>
      </c>
      <c r="C783" s="35">
        <v>501620</v>
      </c>
      <c r="D783" s="50"/>
      <c r="E783" s="52">
        <v>0</v>
      </c>
      <c r="F783" s="52">
        <v>0</v>
      </c>
      <c r="G783" s="52">
        <v>0</v>
      </c>
      <c r="H783" s="52">
        <v>0</v>
      </c>
      <c r="I783" s="52">
        <v>0</v>
      </c>
      <c r="J783" s="52">
        <v>0</v>
      </c>
      <c r="K783" s="52">
        <v>160199.14000000001</v>
      </c>
      <c r="L783" s="52">
        <v>188.93</v>
      </c>
      <c r="M783" s="52">
        <v>1806.05</v>
      </c>
      <c r="N783" s="50"/>
      <c r="O783" s="124">
        <f t="shared" si="48"/>
        <v>0</v>
      </c>
      <c r="P783" s="124">
        <f t="shared" si="49"/>
        <v>1.2453125528638915</v>
      </c>
      <c r="Q783" s="50"/>
      <c r="R783" s="53" t="str">
        <f t="shared" si="50"/>
        <v/>
      </c>
      <c r="S783" s="53" t="str">
        <f t="shared" si="51"/>
        <v/>
      </c>
      <c r="T783" s="50"/>
    </row>
    <row r="784" spans="1:20" ht="15" customHeight="1" x14ac:dyDescent="0.2">
      <c r="A784" s="51" t="s">
        <v>2711</v>
      </c>
      <c r="B784" s="51" t="s">
        <v>643</v>
      </c>
      <c r="C784" s="35">
        <v>556581</v>
      </c>
      <c r="D784" s="50"/>
      <c r="E784" s="52">
        <v>0</v>
      </c>
      <c r="F784" s="52">
        <v>0</v>
      </c>
      <c r="G784" s="52">
        <v>0</v>
      </c>
      <c r="H784" s="52">
        <v>0</v>
      </c>
      <c r="I784" s="52">
        <v>0</v>
      </c>
      <c r="J784" s="52">
        <v>0</v>
      </c>
      <c r="K784" s="52">
        <v>189065.47</v>
      </c>
      <c r="L784" s="52">
        <v>955.31</v>
      </c>
      <c r="M784" s="52">
        <v>3298.45</v>
      </c>
      <c r="N784" s="50"/>
      <c r="O784" s="124">
        <f t="shared" si="48"/>
        <v>0</v>
      </c>
      <c r="P784" s="124">
        <f t="shared" si="49"/>
        <v>2.2498873009439535</v>
      </c>
      <c r="Q784" s="50"/>
      <c r="R784" s="53" t="str">
        <f t="shared" si="50"/>
        <v/>
      </c>
      <c r="S784" s="53" t="str">
        <f t="shared" si="51"/>
        <v/>
      </c>
      <c r="T784" s="50"/>
    </row>
    <row r="785" spans="1:20" ht="15" customHeight="1" x14ac:dyDescent="0.2">
      <c r="A785" s="51" t="s">
        <v>2051</v>
      </c>
      <c r="B785" s="51" t="s">
        <v>2023</v>
      </c>
      <c r="C785" s="35">
        <v>524492</v>
      </c>
      <c r="D785" s="50"/>
      <c r="E785" s="52">
        <v>0</v>
      </c>
      <c r="F785" s="52">
        <v>0</v>
      </c>
      <c r="G785" s="52">
        <v>0</v>
      </c>
      <c r="H785" s="52">
        <v>24000</v>
      </c>
      <c r="I785" s="52">
        <v>0</v>
      </c>
      <c r="J785" s="52">
        <v>24000</v>
      </c>
      <c r="K785" s="52">
        <v>207767.54</v>
      </c>
      <c r="L785" s="52">
        <v>836.95</v>
      </c>
      <c r="M785" s="52">
        <v>3730</v>
      </c>
      <c r="N785" s="50"/>
      <c r="O785" s="124">
        <f t="shared" si="48"/>
        <v>11.551399999999999</v>
      </c>
      <c r="P785" s="124">
        <f t="shared" si="49"/>
        <v>2.198105632862573</v>
      </c>
      <c r="Q785" s="50"/>
      <c r="R785" s="53" t="str">
        <f t="shared" si="50"/>
        <v/>
      </c>
      <c r="S785" s="53" t="str">
        <f t="shared" si="51"/>
        <v/>
      </c>
      <c r="T785" s="50"/>
    </row>
    <row r="786" spans="1:20" ht="15" customHeight="1" x14ac:dyDescent="0.2">
      <c r="A786" s="51" t="s">
        <v>925</v>
      </c>
      <c r="B786" s="51" t="s">
        <v>677</v>
      </c>
      <c r="C786" s="35">
        <v>510441</v>
      </c>
      <c r="D786" s="50"/>
      <c r="E786" s="52">
        <v>0</v>
      </c>
      <c r="F786" s="52">
        <v>0</v>
      </c>
      <c r="G786" s="52">
        <v>0</v>
      </c>
      <c r="H786" s="52">
        <v>0</v>
      </c>
      <c r="I786" s="52">
        <v>0</v>
      </c>
      <c r="J786" s="52">
        <v>0</v>
      </c>
      <c r="K786" s="52">
        <v>354582.79</v>
      </c>
      <c r="L786" s="52">
        <v>0</v>
      </c>
      <c r="M786" s="52">
        <v>0</v>
      </c>
      <c r="N786" s="50"/>
      <c r="O786" s="124">
        <f t="shared" si="48"/>
        <v>0</v>
      </c>
      <c r="P786" s="124">
        <f t="shared" si="49"/>
        <v>0</v>
      </c>
      <c r="Q786" s="50"/>
      <c r="R786" s="53" t="str">
        <f t="shared" si="50"/>
        <v/>
      </c>
      <c r="S786" s="53" t="str">
        <f t="shared" si="51"/>
        <v/>
      </c>
      <c r="T786" s="50"/>
    </row>
    <row r="787" spans="1:20" ht="15" customHeight="1" x14ac:dyDescent="0.2">
      <c r="A787" s="51" t="s">
        <v>1256</v>
      </c>
      <c r="B787" s="51" t="s">
        <v>1214</v>
      </c>
      <c r="C787" s="35">
        <v>514934</v>
      </c>
      <c r="D787" s="50"/>
      <c r="E787" s="52">
        <v>0</v>
      </c>
      <c r="F787" s="52">
        <v>0</v>
      </c>
      <c r="G787" s="52">
        <v>0</v>
      </c>
      <c r="H787" s="52">
        <v>25158.53</v>
      </c>
      <c r="I787" s="52">
        <v>0</v>
      </c>
      <c r="J787" s="52">
        <v>25158.53</v>
      </c>
      <c r="K787" s="52">
        <v>38808.36</v>
      </c>
      <c r="L787" s="52">
        <v>401.98</v>
      </c>
      <c r="M787" s="52">
        <v>0</v>
      </c>
      <c r="N787" s="50"/>
      <c r="O787" s="124">
        <f t="shared" si="48"/>
        <v>64.827600000000004</v>
      </c>
      <c r="P787" s="124">
        <f t="shared" si="49"/>
        <v>1.0358077486397261</v>
      </c>
      <c r="Q787" s="50"/>
      <c r="R787" s="53">
        <f t="shared" si="50"/>
        <v>0.24138000000000021</v>
      </c>
      <c r="S787" s="53">
        <f t="shared" si="51"/>
        <v>93.675699999999964</v>
      </c>
      <c r="T787" s="50"/>
    </row>
    <row r="788" spans="1:20" ht="15" customHeight="1" x14ac:dyDescent="0.2">
      <c r="A788" s="51" t="s">
        <v>2161</v>
      </c>
      <c r="B788" s="51" t="s">
        <v>1232</v>
      </c>
      <c r="C788" s="35">
        <v>525766</v>
      </c>
      <c r="D788" s="50"/>
      <c r="E788" s="52">
        <v>0</v>
      </c>
      <c r="F788" s="52">
        <v>0</v>
      </c>
      <c r="G788" s="52">
        <v>0</v>
      </c>
      <c r="H788" s="52">
        <v>0</v>
      </c>
      <c r="I788" s="52">
        <v>0</v>
      </c>
      <c r="J788" s="52">
        <v>0</v>
      </c>
      <c r="K788" s="52">
        <v>437375.74</v>
      </c>
      <c r="L788" s="52">
        <v>0</v>
      </c>
      <c r="M788" s="52">
        <v>0</v>
      </c>
      <c r="N788" s="50"/>
      <c r="O788" s="124">
        <f t="shared" si="48"/>
        <v>0</v>
      </c>
      <c r="P788" s="124">
        <f t="shared" si="49"/>
        <v>0</v>
      </c>
      <c r="Q788" s="50"/>
      <c r="R788" s="53" t="str">
        <f t="shared" si="50"/>
        <v/>
      </c>
      <c r="S788" s="53" t="str">
        <f t="shared" si="51"/>
        <v/>
      </c>
      <c r="T788" s="50"/>
    </row>
    <row r="789" spans="1:20" ht="15" customHeight="1" x14ac:dyDescent="0.2">
      <c r="A789" s="51" t="s">
        <v>1695</v>
      </c>
      <c r="B789" s="51" t="s">
        <v>1547</v>
      </c>
      <c r="C789" s="35">
        <v>520241</v>
      </c>
      <c r="D789" s="50"/>
      <c r="E789" s="52">
        <v>0</v>
      </c>
      <c r="F789" s="52">
        <v>0</v>
      </c>
      <c r="G789" s="52">
        <v>0</v>
      </c>
      <c r="H789" s="52">
        <v>52165.27</v>
      </c>
      <c r="I789" s="52">
        <v>0</v>
      </c>
      <c r="J789" s="52">
        <v>52165.27</v>
      </c>
      <c r="K789" s="52">
        <v>120652.23000000001</v>
      </c>
      <c r="L789" s="52">
        <v>1607.99</v>
      </c>
      <c r="M789" s="52">
        <v>3468</v>
      </c>
      <c r="N789" s="50"/>
      <c r="O789" s="124">
        <f t="shared" si="48"/>
        <v>43.2361</v>
      </c>
      <c r="P789" s="124">
        <f t="shared" si="49"/>
        <v>4.2071248911023025</v>
      </c>
      <c r="Q789" s="50"/>
      <c r="R789" s="53" t="str">
        <f t="shared" si="50"/>
        <v/>
      </c>
      <c r="S789" s="53" t="str">
        <f t="shared" si="51"/>
        <v/>
      </c>
      <c r="T789" s="50"/>
    </row>
    <row r="790" spans="1:20" ht="15" customHeight="1" x14ac:dyDescent="0.2">
      <c r="A790" s="51" t="s">
        <v>351</v>
      </c>
      <c r="B790" s="51" t="s">
        <v>334</v>
      </c>
      <c r="C790" s="35">
        <v>503193</v>
      </c>
      <c r="D790" s="50"/>
      <c r="E790" s="52">
        <v>0</v>
      </c>
      <c r="F790" s="52">
        <v>0</v>
      </c>
      <c r="G790" s="52">
        <v>0</v>
      </c>
      <c r="H790" s="52">
        <v>176741.7</v>
      </c>
      <c r="I790" s="52">
        <v>0</v>
      </c>
      <c r="J790" s="52">
        <v>176741.7</v>
      </c>
      <c r="K790" s="52">
        <v>634635.19000000006</v>
      </c>
      <c r="L790" s="52">
        <v>16426.599999999999</v>
      </c>
      <c r="M790" s="52">
        <v>54393.8</v>
      </c>
      <c r="N790" s="50"/>
      <c r="O790" s="124">
        <f t="shared" si="48"/>
        <v>27.849299999999999</v>
      </c>
      <c r="P790" s="124">
        <f t="shared" si="49"/>
        <v>11.159229919160326</v>
      </c>
      <c r="Q790" s="50"/>
      <c r="R790" s="53" t="str">
        <f t="shared" si="50"/>
        <v/>
      </c>
      <c r="S790" s="53" t="str">
        <f t="shared" si="51"/>
        <v/>
      </c>
      <c r="T790" s="50"/>
    </row>
    <row r="791" spans="1:20" ht="15" customHeight="1" x14ac:dyDescent="0.2">
      <c r="A791" s="51" t="s">
        <v>1547</v>
      </c>
      <c r="B791" s="51" t="s">
        <v>1547</v>
      </c>
      <c r="C791" s="35">
        <v>520004</v>
      </c>
      <c r="D791" s="50"/>
      <c r="E791" s="52">
        <v>0</v>
      </c>
      <c r="F791" s="52">
        <v>0</v>
      </c>
      <c r="G791" s="52">
        <v>0</v>
      </c>
      <c r="H791" s="52">
        <v>2668805.7000000002</v>
      </c>
      <c r="I791" s="52">
        <v>0</v>
      </c>
      <c r="J791" s="52">
        <v>2668805.7000000002</v>
      </c>
      <c r="K791" s="52">
        <v>18916298.270000003</v>
      </c>
      <c r="L791" s="52">
        <v>163876.03</v>
      </c>
      <c r="M791" s="52">
        <v>248064.61</v>
      </c>
      <c r="N791" s="50"/>
      <c r="O791" s="124">
        <f t="shared" si="48"/>
        <v>14.108499999999999</v>
      </c>
      <c r="P791" s="124">
        <f t="shared" si="49"/>
        <v>2.1777021810515147</v>
      </c>
      <c r="Q791" s="50"/>
      <c r="R791" s="53" t="str">
        <f t="shared" si="50"/>
        <v/>
      </c>
      <c r="S791" s="53" t="str">
        <f t="shared" si="51"/>
        <v/>
      </c>
      <c r="T791" s="50"/>
    </row>
    <row r="792" spans="1:20" ht="15" customHeight="1" x14ac:dyDescent="0.2">
      <c r="A792" s="51" t="s">
        <v>1972</v>
      </c>
      <c r="B792" s="51" t="s">
        <v>1961</v>
      </c>
      <c r="C792" s="35">
        <v>523526</v>
      </c>
      <c r="D792" s="50"/>
      <c r="E792" s="52">
        <v>0</v>
      </c>
      <c r="F792" s="52">
        <v>0</v>
      </c>
      <c r="G792" s="52">
        <v>0</v>
      </c>
      <c r="H792" s="52">
        <v>0</v>
      </c>
      <c r="I792" s="52">
        <v>0</v>
      </c>
      <c r="J792" s="52">
        <v>0</v>
      </c>
      <c r="K792" s="52">
        <v>1537510.2000000002</v>
      </c>
      <c r="L792" s="52">
        <v>0</v>
      </c>
      <c r="M792" s="52">
        <v>0</v>
      </c>
      <c r="N792" s="50"/>
      <c r="O792" s="124">
        <f t="shared" si="48"/>
        <v>0</v>
      </c>
      <c r="P792" s="124">
        <f t="shared" si="49"/>
        <v>0</v>
      </c>
      <c r="Q792" s="50"/>
      <c r="R792" s="53" t="str">
        <f t="shared" si="50"/>
        <v/>
      </c>
      <c r="S792" s="53" t="str">
        <f t="shared" si="51"/>
        <v/>
      </c>
      <c r="T792" s="50"/>
    </row>
    <row r="793" spans="1:20" ht="15" customHeight="1" x14ac:dyDescent="0.2">
      <c r="A793" s="51" t="s">
        <v>2300</v>
      </c>
      <c r="B793" s="51" t="s">
        <v>1595</v>
      </c>
      <c r="C793" s="35">
        <v>527327</v>
      </c>
      <c r="D793" s="50"/>
      <c r="E793" s="52">
        <v>0</v>
      </c>
      <c r="F793" s="52">
        <v>0</v>
      </c>
      <c r="G793" s="52">
        <v>0</v>
      </c>
      <c r="H793" s="52">
        <v>0</v>
      </c>
      <c r="I793" s="52">
        <v>0</v>
      </c>
      <c r="J793" s="52">
        <v>0</v>
      </c>
      <c r="K793" s="52">
        <v>52743.55</v>
      </c>
      <c r="L793" s="52">
        <v>0</v>
      </c>
      <c r="M793" s="52">
        <v>0</v>
      </c>
      <c r="N793" s="50"/>
      <c r="O793" s="124">
        <f t="shared" si="48"/>
        <v>0</v>
      </c>
      <c r="P793" s="124">
        <f t="shared" si="49"/>
        <v>0</v>
      </c>
      <c r="Q793" s="50"/>
      <c r="R793" s="53" t="str">
        <f t="shared" si="50"/>
        <v/>
      </c>
      <c r="S793" s="53" t="str">
        <f t="shared" si="51"/>
        <v/>
      </c>
      <c r="T793" s="50"/>
    </row>
    <row r="794" spans="1:20" ht="15" customHeight="1" x14ac:dyDescent="0.2">
      <c r="A794" s="51" t="s">
        <v>405</v>
      </c>
      <c r="B794" s="51" t="s">
        <v>392</v>
      </c>
      <c r="C794" s="35">
        <v>503819</v>
      </c>
      <c r="D794" s="50"/>
      <c r="E794" s="52">
        <v>0</v>
      </c>
      <c r="F794" s="52">
        <v>0</v>
      </c>
      <c r="G794" s="52">
        <v>0</v>
      </c>
      <c r="H794" s="52">
        <v>0</v>
      </c>
      <c r="I794" s="52">
        <v>0</v>
      </c>
      <c r="J794" s="52">
        <v>0</v>
      </c>
      <c r="K794" s="52">
        <v>159130.40999999997</v>
      </c>
      <c r="L794" s="52">
        <v>0</v>
      </c>
      <c r="M794" s="52">
        <v>0</v>
      </c>
      <c r="N794" s="50"/>
      <c r="O794" s="124">
        <f t="shared" si="48"/>
        <v>0</v>
      </c>
      <c r="P794" s="124">
        <f t="shared" si="49"/>
        <v>0</v>
      </c>
      <c r="Q794" s="50"/>
      <c r="R794" s="53" t="str">
        <f t="shared" si="50"/>
        <v/>
      </c>
      <c r="S794" s="53" t="str">
        <f t="shared" si="51"/>
        <v/>
      </c>
      <c r="T794" s="50"/>
    </row>
    <row r="795" spans="1:20" ht="15" customHeight="1" x14ac:dyDescent="0.2">
      <c r="A795" s="51" t="s">
        <v>171</v>
      </c>
      <c r="B795" s="51" t="s">
        <v>161</v>
      </c>
      <c r="C795" s="35">
        <v>501140</v>
      </c>
      <c r="D795" s="50"/>
      <c r="E795" s="52">
        <v>0</v>
      </c>
      <c r="F795" s="52">
        <v>0</v>
      </c>
      <c r="G795" s="52">
        <v>0</v>
      </c>
      <c r="H795" s="52">
        <v>1543809.57</v>
      </c>
      <c r="I795" s="52">
        <v>0</v>
      </c>
      <c r="J795" s="52">
        <v>1543809.57</v>
      </c>
      <c r="K795" s="52">
        <v>4636967.03</v>
      </c>
      <c r="L795" s="52">
        <v>42537.760000000002</v>
      </c>
      <c r="M795" s="52">
        <v>173682.16</v>
      </c>
      <c r="N795" s="50"/>
      <c r="O795" s="124">
        <f t="shared" si="48"/>
        <v>33.293500000000002</v>
      </c>
      <c r="P795" s="124">
        <f t="shared" si="49"/>
        <v>4.6629600469684593</v>
      </c>
      <c r="Q795" s="50"/>
      <c r="R795" s="53" t="str">
        <f t="shared" si="50"/>
        <v/>
      </c>
      <c r="S795" s="53" t="str">
        <f t="shared" si="51"/>
        <v/>
      </c>
      <c r="T795" s="50"/>
    </row>
    <row r="796" spans="1:20" ht="15" customHeight="1" x14ac:dyDescent="0.2">
      <c r="A796" s="51" t="s">
        <v>1884</v>
      </c>
      <c r="B796" s="51" t="s">
        <v>1866</v>
      </c>
      <c r="C796" s="35">
        <v>522490</v>
      </c>
      <c r="D796" s="50"/>
      <c r="E796" s="52">
        <v>0</v>
      </c>
      <c r="F796" s="52">
        <v>0</v>
      </c>
      <c r="G796" s="52">
        <v>0</v>
      </c>
      <c r="H796" s="52">
        <v>20603.97</v>
      </c>
      <c r="I796" s="52">
        <v>0</v>
      </c>
      <c r="J796" s="52">
        <v>20603.97</v>
      </c>
      <c r="K796" s="52">
        <v>82858.86</v>
      </c>
      <c r="L796" s="52">
        <v>924.41</v>
      </c>
      <c r="M796" s="52">
        <v>6900</v>
      </c>
      <c r="N796" s="50"/>
      <c r="O796" s="124">
        <f t="shared" si="48"/>
        <v>24.866299999999999</v>
      </c>
      <c r="P796" s="124">
        <f t="shared" si="49"/>
        <v>9.4430577490445788</v>
      </c>
      <c r="Q796" s="50"/>
      <c r="R796" s="53" t="str">
        <f t="shared" si="50"/>
        <v/>
      </c>
      <c r="S796" s="53" t="str">
        <f t="shared" si="51"/>
        <v/>
      </c>
      <c r="T796" s="50"/>
    </row>
    <row r="797" spans="1:20" ht="15" customHeight="1" x14ac:dyDescent="0.2">
      <c r="A797" s="51" t="s">
        <v>1257</v>
      </c>
      <c r="B797" s="51" t="s">
        <v>1214</v>
      </c>
      <c r="C797" s="35">
        <v>514942</v>
      </c>
      <c r="D797" s="50"/>
      <c r="E797" s="52">
        <v>0</v>
      </c>
      <c r="F797" s="52">
        <v>0</v>
      </c>
      <c r="G797" s="52">
        <v>0</v>
      </c>
      <c r="H797" s="52">
        <v>0</v>
      </c>
      <c r="I797" s="52">
        <v>0</v>
      </c>
      <c r="J797" s="52">
        <v>0</v>
      </c>
      <c r="K797" s="52">
        <v>216620.69</v>
      </c>
      <c r="L797" s="52">
        <v>0</v>
      </c>
      <c r="M797" s="52">
        <v>0</v>
      </c>
      <c r="N797" s="50"/>
      <c r="O797" s="124">
        <f t="shared" si="48"/>
        <v>0</v>
      </c>
      <c r="P797" s="124">
        <f t="shared" si="49"/>
        <v>0</v>
      </c>
      <c r="Q797" s="50"/>
      <c r="R797" s="53" t="str">
        <f t="shared" si="50"/>
        <v/>
      </c>
      <c r="S797" s="53" t="str">
        <f t="shared" si="51"/>
        <v/>
      </c>
      <c r="T797" s="50"/>
    </row>
    <row r="798" spans="1:20" ht="15" customHeight="1" x14ac:dyDescent="0.2">
      <c r="A798" s="51" t="s">
        <v>1604</v>
      </c>
      <c r="B798" s="51" t="s">
        <v>1575</v>
      </c>
      <c r="C798" s="35">
        <v>519278</v>
      </c>
      <c r="D798" s="50"/>
      <c r="E798" s="52">
        <v>0</v>
      </c>
      <c r="F798" s="52">
        <v>0</v>
      </c>
      <c r="G798" s="52">
        <v>0</v>
      </c>
      <c r="H798" s="52">
        <v>0</v>
      </c>
      <c r="I798" s="52">
        <v>0</v>
      </c>
      <c r="J798" s="52">
        <v>0</v>
      </c>
      <c r="K798" s="52">
        <v>16432.34</v>
      </c>
      <c r="L798" s="52">
        <v>0</v>
      </c>
      <c r="M798" s="52">
        <v>0</v>
      </c>
      <c r="N798" s="50"/>
      <c r="O798" s="124">
        <f t="shared" si="48"/>
        <v>0</v>
      </c>
      <c r="P798" s="124">
        <f t="shared" si="49"/>
        <v>0</v>
      </c>
      <c r="Q798" s="50"/>
      <c r="R798" s="53" t="str">
        <f t="shared" si="50"/>
        <v/>
      </c>
      <c r="S798" s="53" t="str">
        <f t="shared" si="51"/>
        <v/>
      </c>
      <c r="T798" s="50"/>
    </row>
    <row r="799" spans="1:20" ht="15" customHeight="1" x14ac:dyDescent="0.2">
      <c r="A799" s="51" t="s">
        <v>926</v>
      </c>
      <c r="B799" s="51" t="s">
        <v>13</v>
      </c>
      <c r="C799" s="35">
        <v>510459</v>
      </c>
      <c r="D799" s="50"/>
      <c r="E799" s="52">
        <v>0</v>
      </c>
      <c r="F799" s="52">
        <v>0</v>
      </c>
      <c r="G799" s="52">
        <v>0</v>
      </c>
      <c r="H799" s="52">
        <v>0</v>
      </c>
      <c r="I799" s="52">
        <v>0</v>
      </c>
      <c r="J799" s="52">
        <v>0</v>
      </c>
      <c r="K799" s="52">
        <v>46586.1</v>
      </c>
      <c r="L799" s="52">
        <v>0</v>
      </c>
      <c r="M799" s="52">
        <v>0</v>
      </c>
      <c r="N799" s="50"/>
      <c r="O799" s="124">
        <f t="shared" si="48"/>
        <v>0</v>
      </c>
      <c r="P799" s="124">
        <f t="shared" si="49"/>
        <v>0</v>
      </c>
      <c r="Q799" s="50"/>
      <c r="R799" s="53" t="str">
        <f t="shared" si="50"/>
        <v/>
      </c>
      <c r="S799" s="53" t="str">
        <f t="shared" si="51"/>
        <v/>
      </c>
      <c r="T799" s="50"/>
    </row>
    <row r="800" spans="1:20" ht="15" customHeight="1" x14ac:dyDescent="0.2">
      <c r="A800" s="51" t="s">
        <v>217</v>
      </c>
      <c r="B800" s="51" t="s">
        <v>199</v>
      </c>
      <c r="C800" s="35">
        <v>501638</v>
      </c>
      <c r="D800" s="50"/>
      <c r="E800" s="52">
        <v>0</v>
      </c>
      <c r="F800" s="52">
        <v>0</v>
      </c>
      <c r="G800" s="52">
        <v>0</v>
      </c>
      <c r="H800" s="52">
        <v>0</v>
      </c>
      <c r="I800" s="52">
        <v>0</v>
      </c>
      <c r="J800" s="52">
        <v>0</v>
      </c>
      <c r="K800" s="52">
        <v>310565.56</v>
      </c>
      <c r="L800" s="52">
        <v>2046.09</v>
      </c>
      <c r="M800" s="52">
        <v>6895.28</v>
      </c>
      <c r="N800" s="50"/>
      <c r="O800" s="124">
        <f t="shared" si="48"/>
        <v>0</v>
      </c>
      <c r="P800" s="124">
        <f t="shared" si="49"/>
        <v>2.8790603826129333</v>
      </c>
      <c r="Q800" s="50"/>
      <c r="R800" s="53" t="str">
        <f t="shared" si="50"/>
        <v/>
      </c>
      <c r="S800" s="53" t="str">
        <f t="shared" si="51"/>
        <v/>
      </c>
      <c r="T800" s="50"/>
    </row>
    <row r="801" spans="1:20" ht="15" customHeight="1" x14ac:dyDescent="0.2">
      <c r="A801" s="51" t="s">
        <v>1465</v>
      </c>
      <c r="B801" s="51" t="s">
        <v>1454</v>
      </c>
      <c r="C801" s="35">
        <v>517623</v>
      </c>
      <c r="D801" s="50"/>
      <c r="E801" s="52">
        <v>0</v>
      </c>
      <c r="F801" s="52">
        <v>0</v>
      </c>
      <c r="G801" s="52">
        <v>0</v>
      </c>
      <c r="H801" s="52">
        <v>100345.85</v>
      </c>
      <c r="I801" s="52">
        <v>0</v>
      </c>
      <c r="J801" s="52">
        <v>100345.85</v>
      </c>
      <c r="K801" s="52">
        <v>476930.49</v>
      </c>
      <c r="L801" s="52">
        <v>2049.06</v>
      </c>
      <c r="M801" s="52">
        <v>71248.08</v>
      </c>
      <c r="N801" s="50"/>
      <c r="O801" s="124">
        <f t="shared" si="48"/>
        <v>21.039899999999999</v>
      </c>
      <c r="P801" s="124">
        <f t="shared" si="49"/>
        <v>15.368516280013885</v>
      </c>
      <c r="Q801" s="50"/>
      <c r="R801" s="53" t="str">
        <f t="shared" si="50"/>
        <v/>
      </c>
      <c r="S801" s="53" t="str">
        <f t="shared" si="51"/>
        <v/>
      </c>
      <c r="T801" s="50"/>
    </row>
    <row r="802" spans="1:20" ht="15" customHeight="1" x14ac:dyDescent="0.2">
      <c r="A802" s="51" t="s">
        <v>927</v>
      </c>
      <c r="B802" s="51" t="s">
        <v>13</v>
      </c>
      <c r="C802" s="35">
        <v>510467</v>
      </c>
      <c r="D802" s="50"/>
      <c r="E802" s="52">
        <v>0</v>
      </c>
      <c r="F802" s="52">
        <v>0</v>
      </c>
      <c r="G802" s="52">
        <v>0</v>
      </c>
      <c r="H802" s="52">
        <v>182855.46</v>
      </c>
      <c r="I802" s="52">
        <v>0</v>
      </c>
      <c r="J802" s="52">
        <v>182855.46</v>
      </c>
      <c r="K802" s="52">
        <v>1036533.2</v>
      </c>
      <c r="L802" s="52">
        <v>6207.19</v>
      </c>
      <c r="M802" s="52">
        <v>42413.82</v>
      </c>
      <c r="N802" s="50"/>
      <c r="O802" s="124">
        <f t="shared" si="48"/>
        <v>17.641100000000002</v>
      </c>
      <c r="P802" s="124">
        <f t="shared" si="49"/>
        <v>4.6907334950776303</v>
      </c>
      <c r="Q802" s="50"/>
      <c r="R802" s="53" t="str">
        <f t="shared" si="50"/>
        <v/>
      </c>
      <c r="S802" s="53" t="str">
        <f t="shared" si="51"/>
        <v/>
      </c>
      <c r="T802" s="50"/>
    </row>
    <row r="803" spans="1:20" ht="15" customHeight="1" x14ac:dyDescent="0.2">
      <c r="A803" s="51" t="s">
        <v>1796</v>
      </c>
      <c r="B803" s="51" t="s">
        <v>1500</v>
      </c>
      <c r="C803" s="35">
        <v>521469</v>
      </c>
      <c r="D803" s="50"/>
      <c r="E803" s="52">
        <v>0</v>
      </c>
      <c r="F803" s="52">
        <v>0</v>
      </c>
      <c r="G803" s="52">
        <v>0</v>
      </c>
      <c r="H803" s="52">
        <v>60873.81</v>
      </c>
      <c r="I803" s="52">
        <v>0</v>
      </c>
      <c r="J803" s="52">
        <v>60873.81</v>
      </c>
      <c r="K803" s="52">
        <v>149919.59</v>
      </c>
      <c r="L803" s="52">
        <v>1515.79</v>
      </c>
      <c r="M803" s="52">
        <v>0</v>
      </c>
      <c r="N803" s="50"/>
      <c r="O803" s="124">
        <f t="shared" si="48"/>
        <v>40.604300000000002</v>
      </c>
      <c r="P803" s="124">
        <f t="shared" si="49"/>
        <v>1.0110686668766904</v>
      </c>
      <c r="Q803" s="50"/>
      <c r="R803" s="53" t="str">
        <f t="shared" si="50"/>
        <v/>
      </c>
      <c r="S803" s="53" t="str">
        <f t="shared" si="51"/>
        <v/>
      </c>
      <c r="T803" s="50"/>
    </row>
    <row r="804" spans="1:20" ht="15" customHeight="1" x14ac:dyDescent="0.2">
      <c r="A804" s="51" t="s">
        <v>1258</v>
      </c>
      <c r="B804" s="51" t="s">
        <v>1214</v>
      </c>
      <c r="C804" s="35">
        <v>514951</v>
      </c>
      <c r="D804" s="50"/>
      <c r="E804" s="52">
        <v>0</v>
      </c>
      <c r="F804" s="52">
        <v>0</v>
      </c>
      <c r="G804" s="52">
        <v>0</v>
      </c>
      <c r="H804" s="52">
        <v>13048.75</v>
      </c>
      <c r="I804" s="52">
        <v>0</v>
      </c>
      <c r="J804" s="52">
        <v>13048.75</v>
      </c>
      <c r="K804" s="52">
        <v>340536.72000000003</v>
      </c>
      <c r="L804" s="52">
        <v>2368.66</v>
      </c>
      <c r="M804" s="52">
        <v>21865.68</v>
      </c>
      <c r="N804" s="50"/>
      <c r="O804" s="124">
        <f t="shared" si="48"/>
        <v>3.8317999999999999</v>
      </c>
      <c r="P804" s="124">
        <f t="shared" si="49"/>
        <v>7.1165130151015719</v>
      </c>
      <c r="Q804" s="50"/>
      <c r="R804" s="53" t="str">
        <f t="shared" si="50"/>
        <v/>
      </c>
      <c r="S804" s="53" t="str">
        <f t="shared" si="51"/>
        <v/>
      </c>
      <c r="T804" s="50"/>
    </row>
    <row r="805" spans="1:20" ht="15" customHeight="1" x14ac:dyDescent="0.2">
      <c r="A805" s="51" t="s">
        <v>352</v>
      </c>
      <c r="B805" s="51" t="s">
        <v>334</v>
      </c>
      <c r="C805" s="35">
        <v>503207</v>
      </c>
      <c r="D805" s="50"/>
      <c r="E805" s="52">
        <v>0</v>
      </c>
      <c r="F805" s="52">
        <v>0</v>
      </c>
      <c r="G805" s="52">
        <v>0</v>
      </c>
      <c r="H805" s="52">
        <v>2335.41</v>
      </c>
      <c r="I805" s="52">
        <v>0</v>
      </c>
      <c r="J805" s="52">
        <v>2335.41</v>
      </c>
      <c r="K805" s="52">
        <v>188799.59</v>
      </c>
      <c r="L805" s="52">
        <v>264.39</v>
      </c>
      <c r="M805" s="52">
        <v>6984</v>
      </c>
      <c r="N805" s="50"/>
      <c r="O805" s="124">
        <f t="shared" si="48"/>
        <v>1.2370000000000001</v>
      </c>
      <c r="P805" s="124">
        <f t="shared" si="49"/>
        <v>3.8391979558853913</v>
      </c>
      <c r="Q805" s="50"/>
      <c r="R805" s="53" t="str">
        <f t="shared" si="50"/>
        <v/>
      </c>
      <c r="S805" s="53" t="str">
        <f t="shared" si="51"/>
        <v/>
      </c>
      <c r="T805" s="50"/>
    </row>
    <row r="806" spans="1:20" ht="15" customHeight="1" x14ac:dyDescent="0.2">
      <c r="A806" s="51" t="s">
        <v>869</v>
      </c>
      <c r="B806" s="51" t="s">
        <v>858</v>
      </c>
      <c r="C806" s="35">
        <v>509698</v>
      </c>
      <c r="D806" s="50"/>
      <c r="E806" s="52">
        <v>0</v>
      </c>
      <c r="F806" s="52">
        <v>0</v>
      </c>
      <c r="G806" s="52">
        <v>0</v>
      </c>
      <c r="H806" s="52">
        <v>0</v>
      </c>
      <c r="I806" s="52">
        <v>0</v>
      </c>
      <c r="J806" s="52">
        <v>0</v>
      </c>
      <c r="K806" s="52">
        <v>756480.74</v>
      </c>
      <c r="L806" s="52">
        <v>0</v>
      </c>
      <c r="M806" s="52">
        <v>0</v>
      </c>
      <c r="N806" s="50"/>
      <c r="O806" s="124">
        <f t="shared" si="48"/>
        <v>0</v>
      </c>
      <c r="P806" s="124">
        <f t="shared" si="49"/>
        <v>0</v>
      </c>
      <c r="Q806" s="50"/>
      <c r="R806" s="53" t="str">
        <f t="shared" si="50"/>
        <v/>
      </c>
      <c r="S806" s="53" t="str">
        <f t="shared" si="51"/>
        <v/>
      </c>
      <c r="T806" s="50"/>
    </row>
    <row r="807" spans="1:20" ht="15" customHeight="1" x14ac:dyDescent="0.2">
      <c r="A807" s="51" t="s">
        <v>1697</v>
      </c>
      <c r="B807" s="51" t="s">
        <v>1547</v>
      </c>
      <c r="C807" s="35">
        <v>520268</v>
      </c>
      <c r="D807" s="50"/>
      <c r="E807" s="52">
        <v>0</v>
      </c>
      <c r="F807" s="52">
        <v>0</v>
      </c>
      <c r="G807" s="52">
        <v>0</v>
      </c>
      <c r="H807" s="52">
        <v>0</v>
      </c>
      <c r="I807" s="52">
        <v>0</v>
      </c>
      <c r="J807" s="52">
        <v>0</v>
      </c>
      <c r="K807" s="52">
        <v>213574.44999999998</v>
      </c>
      <c r="L807" s="52">
        <v>0</v>
      </c>
      <c r="M807" s="52">
        <v>0</v>
      </c>
      <c r="N807" s="50"/>
      <c r="O807" s="124">
        <f t="shared" si="48"/>
        <v>0</v>
      </c>
      <c r="P807" s="124">
        <f t="shared" si="49"/>
        <v>0</v>
      </c>
      <c r="Q807" s="50"/>
      <c r="R807" s="53" t="str">
        <f t="shared" si="50"/>
        <v/>
      </c>
      <c r="S807" s="53" t="str">
        <f t="shared" si="51"/>
        <v/>
      </c>
      <c r="T807" s="50"/>
    </row>
    <row r="808" spans="1:20" ht="15" customHeight="1" x14ac:dyDescent="0.2">
      <c r="A808" s="51" t="s">
        <v>2247</v>
      </c>
      <c r="B808" s="51" t="s">
        <v>2238</v>
      </c>
      <c r="C808" s="35">
        <v>526754</v>
      </c>
      <c r="D808" s="50"/>
      <c r="E808" s="52">
        <v>0</v>
      </c>
      <c r="F808" s="52">
        <v>0</v>
      </c>
      <c r="G808" s="52">
        <v>0</v>
      </c>
      <c r="H808" s="52">
        <v>231694.05</v>
      </c>
      <c r="I808" s="52">
        <v>0</v>
      </c>
      <c r="J808" s="52">
        <v>231694.05</v>
      </c>
      <c r="K808" s="52">
        <v>427018.32</v>
      </c>
      <c r="L808" s="52">
        <v>7352.38</v>
      </c>
      <c r="M808" s="52">
        <v>12000</v>
      </c>
      <c r="N808" s="50"/>
      <c r="O808" s="124">
        <f t="shared" si="48"/>
        <v>54.258600000000001</v>
      </c>
      <c r="P808" s="124">
        <f t="shared" si="49"/>
        <v>4.5319788621715338</v>
      </c>
      <c r="Q808" s="50"/>
      <c r="R808" s="53" t="str">
        <f t="shared" si="50"/>
        <v/>
      </c>
      <c r="S808" s="53" t="str">
        <f t="shared" si="51"/>
        <v/>
      </c>
      <c r="T808" s="50"/>
    </row>
    <row r="809" spans="1:20" ht="15" customHeight="1" x14ac:dyDescent="0.2">
      <c r="A809" s="51" t="s">
        <v>2052</v>
      </c>
      <c r="B809" s="51" t="s">
        <v>1537</v>
      </c>
      <c r="C809" s="35">
        <v>524506</v>
      </c>
      <c r="D809" s="50"/>
      <c r="E809" s="52">
        <v>0</v>
      </c>
      <c r="F809" s="52">
        <v>0</v>
      </c>
      <c r="G809" s="52">
        <v>0</v>
      </c>
      <c r="H809" s="52">
        <v>0</v>
      </c>
      <c r="I809" s="52">
        <v>0</v>
      </c>
      <c r="J809" s="52">
        <v>0</v>
      </c>
      <c r="K809" s="52">
        <v>382380.53</v>
      </c>
      <c r="L809" s="52">
        <v>0</v>
      </c>
      <c r="M809" s="52">
        <v>0</v>
      </c>
      <c r="N809" s="50"/>
      <c r="O809" s="124">
        <f t="shared" si="48"/>
        <v>0</v>
      </c>
      <c r="P809" s="124">
        <f t="shared" si="49"/>
        <v>0</v>
      </c>
      <c r="Q809" s="50"/>
      <c r="R809" s="53" t="str">
        <f t="shared" si="50"/>
        <v/>
      </c>
      <c r="S809" s="53" t="str">
        <f t="shared" si="51"/>
        <v/>
      </c>
      <c r="T809" s="50"/>
    </row>
    <row r="810" spans="1:20" ht="15" customHeight="1" x14ac:dyDescent="0.2">
      <c r="A810" s="51" t="s">
        <v>1605</v>
      </c>
      <c r="B810" s="51" t="s">
        <v>1575</v>
      </c>
      <c r="C810" s="35">
        <v>519286</v>
      </c>
      <c r="D810" s="50"/>
      <c r="E810" s="52">
        <v>0</v>
      </c>
      <c r="F810" s="52">
        <v>0</v>
      </c>
      <c r="G810" s="52">
        <v>0</v>
      </c>
      <c r="H810" s="52">
        <v>34493.769999999997</v>
      </c>
      <c r="I810" s="52">
        <v>0</v>
      </c>
      <c r="J810" s="52">
        <v>34493.769999999997</v>
      </c>
      <c r="K810" s="52">
        <v>262127.59000000003</v>
      </c>
      <c r="L810" s="52">
        <v>1495.73</v>
      </c>
      <c r="M810" s="52">
        <v>9200</v>
      </c>
      <c r="N810" s="50"/>
      <c r="O810" s="124">
        <f t="shared" si="48"/>
        <v>13.1592</v>
      </c>
      <c r="P810" s="124">
        <f t="shared" si="49"/>
        <v>4.0803526252234645</v>
      </c>
      <c r="Q810" s="50"/>
      <c r="R810" s="53" t="str">
        <f t="shared" si="50"/>
        <v/>
      </c>
      <c r="S810" s="53" t="str">
        <f t="shared" si="51"/>
        <v/>
      </c>
      <c r="T810" s="50"/>
    </row>
    <row r="811" spans="1:20" ht="15" customHeight="1" x14ac:dyDescent="0.2">
      <c r="A811" s="51" t="s">
        <v>2053</v>
      </c>
      <c r="B811" s="51" t="s">
        <v>1537</v>
      </c>
      <c r="C811" s="35">
        <v>524514</v>
      </c>
      <c r="D811" s="50"/>
      <c r="E811" s="52">
        <v>0</v>
      </c>
      <c r="F811" s="52">
        <v>0</v>
      </c>
      <c r="G811" s="52">
        <v>0</v>
      </c>
      <c r="H811" s="52">
        <v>37589.410000000003</v>
      </c>
      <c r="I811" s="52">
        <v>12389.41</v>
      </c>
      <c r="J811" s="52">
        <v>25200.000000000004</v>
      </c>
      <c r="K811" s="52">
        <v>111757.06000000001</v>
      </c>
      <c r="L811" s="52">
        <v>2424.2399999999998</v>
      </c>
      <c r="M811" s="52">
        <v>70347.03</v>
      </c>
      <c r="N811" s="50"/>
      <c r="O811" s="124">
        <f t="shared" si="48"/>
        <v>22.5489</v>
      </c>
      <c r="P811" s="124">
        <f t="shared" si="49"/>
        <v>65.115590907634825</v>
      </c>
      <c r="Q811" s="50"/>
      <c r="R811" s="53" t="str">
        <f t="shared" si="50"/>
        <v/>
      </c>
      <c r="S811" s="53" t="str">
        <f t="shared" si="51"/>
        <v/>
      </c>
      <c r="T811" s="50"/>
    </row>
    <row r="812" spans="1:20" ht="15" customHeight="1" x14ac:dyDescent="0.2">
      <c r="A812" s="51" t="s">
        <v>2056</v>
      </c>
      <c r="B812" s="51" t="s">
        <v>1537</v>
      </c>
      <c r="C812" s="35">
        <v>524549</v>
      </c>
      <c r="D812" s="50"/>
      <c r="E812" s="52">
        <v>0</v>
      </c>
      <c r="F812" s="52">
        <v>0</v>
      </c>
      <c r="G812" s="52">
        <v>0</v>
      </c>
      <c r="H812" s="52">
        <v>0</v>
      </c>
      <c r="I812" s="52">
        <v>0</v>
      </c>
      <c r="J812" s="52">
        <v>0</v>
      </c>
      <c r="K812" s="52">
        <v>337598.24</v>
      </c>
      <c r="L812" s="52">
        <v>0</v>
      </c>
      <c r="M812" s="52">
        <v>3697.94</v>
      </c>
      <c r="N812" s="50"/>
      <c r="O812" s="124">
        <f t="shared" si="48"/>
        <v>0</v>
      </c>
      <c r="P812" s="124">
        <f t="shared" si="49"/>
        <v>1.0953670848521013</v>
      </c>
      <c r="Q812" s="50"/>
      <c r="R812" s="53" t="str">
        <f t="shared" si="50"/>
        <v/>
      </c>
      <c r="S812" s="53" t="str">
        <f t="shared" si="51"/>
        <v/>
      </c>
      <c r="T812" s="50"/>
    </row>
    <row r="813" spans="1:20" ht="15" customHeight="1" x14ac:dyDescent="0.2">
      <c r="A813" s="51" t="s">
        <v>2054</v>
      </c>
      <c r="B813" s="51" t="s">
        <v>1537</v>
      </c>
      <c r="C813" s="35">
        <v>524522</v>
      </c>
      <c r="D813" s="50"/>
      <c r="E813" s="52">
        <v>0</v>
      </c>
      <c r="F813" s="52">
        <v>0</v>
      </c>
      <c r="G813" s="52">
        <v>0</v>
      </c>
      <c r="H813" s="52">
        <v>0</v>
      </c>
      <c r="I813" s="52">
        <v>0</v>
      </c>
      <c r="J813" s="52">
        <v>0</v>
      </c>
      <c r="K813" s="52">
        <v>1308444.95</v>
      </c>
      <c r="L813" s="52">
        <v>0</v>
      </c>
      <c r="M813" s="52">
        <v>0</v>
      </c>
      <c r="N813" s="50"/>
      <c r="O813" s="124">
        <f t="shared" si="48"/>
        <v>0</v>
      </c>
      <c r="P813" s="124">
        <f t="shared" si="49"/>
        <v>0</v>
      </c>
      <c r="Q813" s="50"/>
      <c r="R813" s="53" t="str">
        <f t="shared" si="50"/>
        <v/>
      </c>
      <c r="S813" s="53" t="str">
        <f t="shared" si="51"/>
        <v/>
      </c>
      <c r="T813" s="50"/>
    </row>
    <row r="814" spans="1:20" ht="15" customHeight="1" x14ac:dyDescent="0.2">
      <c r="A814" s="51" t="s">
        <v>2055</v>
      </c>
      <c r="B814" s="51" t="s">
        <v>1537</v>
      </c>
      <c r="C814" s="35">
        <v>524531</v>
      </c>
      <c r="D814" s="50"/>
      <c r="E814" s="52">
        <v>0</v>
      </c>
      <c r="F814" s="52">
        <v>0</v>
      </c>
      <c r="G814" s="52">
        <v>0</v>
      </c>
      <c r="H814" s="52">
        <v>0</v>
      </c>
      <c r="I814" s="52">
        <v>0</v>
      </c>
      <c r="J814" s="52">
        <v>0</v>
      </c>
      <c r="K814" s="52">
        <v>484088.23</v>
      </c>
      <c r="L814" s="52">
        <v>0</v>
      </c>
      <c r="M814" s="52">
        <v>0</v>
      </c>
      <c r="N814" s="50"/>
      <c r="O814" s="124">
        <f t="shared" si="48"/>
        <v>0</v>
      </c>
      <c r="P814" s="124">
        <f t="shared" si="49"/>
        <v>0</v>
      </c>
      <c r="Q814" s="50"/>
      <c r="R814" s="53" t="str">
        <f t="shared" si="50"/>
        <v/>
      </c>
      <c r="S814" s="53" t="str">
        <f t="shared" si="51"/>
        <v/>
      </c>
      <c r="T814" s="50"/>
    </row>
    <row r="815" spans="1:20" ht="15" customHeight="1" x14ac:dyDescent="0.2">
      <c r="A815" s="51" t="s">
        <v>104</v>
      </c>
      <c r="B815" s="51" t="s">
        <v>88</v>
      </c>
      <c r="C815" s="35">
        <v>500321</v>
      </c>
      <c r="D815" s="50"/>
      <c r="E815" s="52">
        <v>0</v>
      </c>
      <c r="F815" s="52">
        <v>0</v>
      </c>
      <c r="G815" s="52">
        <v>0</v>
      </c>
      <c r="H815" s="52">
        <v>126406.01</v>
      </c>
      <c r="I815" s="52">
        <v>0</v>
      </c>
      <c r="J815" s="52">
        <v>126406.01</v>
      </c>
      <c r="K815" s="52">
        <v>129042.5</v>
      </c>
      <c r="L815" s="52">
        <v>4816.8</v>
      </c>
      <c r="M815" s="52">
        <v>27365.01</v>
      </c>
      <c r="N815" s="50"/>
      <c r="O815" s="124">
        <f t="shared" si="48"/>
        <v>97.956900000000005</v>
      </c>
      <c r="P815" s="124">
        <f t="shared" si="49"/>
        <v>24.938923222969176</v>
      </c>
      <c r="Q815" s="50"/>
      <c r="R815" s="53">
        <f t="shared" si="50"/>
        <v>1.8978450000000002</v>
      </c>
      <c r="S815" s="53">
        <f t="shared" si="51"/>
        <v>2449.0254999999997</v>
      </c>
      <c r="T815" s="50"/>
    </row>
    <row r="816" spans="1:20" ht="15" customHeight="1" x14ac:dyDescent="0.2">
      <c r="A816" s="51" t="s">
        <v>593</v>
      </c>
      <c r="B816" s="51" t="s">
        <v>569</v>
      </c>
      <c r="C816" s="35">
        <v>506087</v>
      </c>
      <c r="D816" s="50"/>
      <c r="E816" s="52">
        <v>0</v>
      </c>
      <c r="F816" s="52">
        <v>0</v>
      </c>
      <c r="G816" s="52">
        <v>0</v>
      </c>
      <c r="H816" s="52">
        <v>0</v>
      </c>
      <c r="I816" s="52">
        <v>0</v>
      </c>
      <c r="J816" s="52">
        <v>0</v>
      </c>
      <c r="K816" s="52">
        <v>512220.76999999996</v>
      </c>
      <c r="L816" s="52">
        <v>0</v>
      </c>
      <c r="M816" s="52">
        <v>0</v>
      </c>
      <c r="N816" s="50"/>
      <c r="O816" s="124">
        <f t="shared" si="48"/>
        <v>0</v>
      </c>
      <c r="P816" s="124">
        <f t="shared" si="49"/>
        <v>0</v>
      </c>
      <c r="Q816" s="50"/>
      <c r="R816" s="53" t="str">
        <f t="shared" si="50"/>
        <v/>
      </c>
      <c r="S816" s="53" t="str">
        <f t="shared" si="51"/>
        <v/>
      </c>
      <c r="T816" s="50"/>
    </row>
    <row r="817" spans="1:20" ht="15" customHeight="1" x14ac:dyDescent="0.2">
      <c r="A817" s="51" t="s">
        <v>1885</v>
      </c>
      <c r="B817" s="51" t="s">
        <v>1866</v>
      </c>
      <c r="C817" s="35">
        <v>522503</v>
      </c>
      <c r="D817" s="50"/>
      <c r="E817" s="52">
        <v>0</v>
      </c>
      <c r="F817" s="52">
        <v>0</v>
      </c>
      <c r="G817" s="52">
        <v>0</v>
      </c>
      <c r="H817" s="52">
        <v>0</v>
      </c>
      <c r="I817" s="52">
        <v>0</v>
      </c>
      <c r="J817" s="52">
        <v>0</v>
      </c>
      <c r="K817" s="52">
        <v>226586.66</v>
      </c>
      <c r="L817" s="52">
        <v>0</v>
      </c>
      <c r="M817" s="52">
        <v>0</v>
      </c>
      <c r="N817" s="50"/>
      <c r="O817" s="124">
        <f t="shared" si="48"/>
        <v>0</v>
      </c>
      <c r="P817" s="124">
        <f t="shared" si="49"/>
        <v>0</v>
      </c>
      <c r="Q817" s="50"/>
      <c r="R817" s="53" t="str">
        <f t="shared" si="50"/>
        <v/>
      </c>
      <c r="S817" s="53" t="str">
        <f t="shared" si="51"/>
        <v/>
      </c>
      <c r="T817" s="50"/>
    </row>
    <row r="818" spans="1:20" ht="15" customHeight="1" x14ac:dyDescent="0.2">
      <c r="A818" s="51" t="s">
        <v>722</v>
      </c>
      <c r="B818" s="51" t="s">
        <v>392</v>
      </c>
      <c r="C818" s="35">
        <v>507911</v>
      </c>
      <c r="D818" s="50"/>
      <c r="E818" s="52">
        <v>0</v>
      </c>
      <c r="F818" s="52">
        <v>0</v>
      </c>
      <c r="G818" s="52">
        <v>0</v>
      </c>
      <c r="H818" s="52">
        <v>0</v>
      </c>
      <c r="I818" s="52">
        <v>0</v>
      </c>
      <c r="J818" s="52">
        <v>0</v>
      </c>
      <c r="K818" s="52">
        <v>2232869.81</v>
      </c>
      <c r="L818" s="52">
        <v>0</v>
      </c>
      <c r="M818" s="52">
        <v>0</v>
      </c>
      <c r="N818" s="50"/>
      <c r="O818" s="124">
        <f t="shared" si="48"/>
        <v>0</v>
      </c>
      <c r="P818" s="124">
        <f t="shared" si="49"/>
        <v>0</v>
      </c>
      <c r="Q818" s="50"/>
      <c r="R818" s="53" t="str">
        <f t="shared" si="50"/>
        <v/>
      </c>
      <c r="S818" s="53" t="str">
        <f t="shared" si="51"/>
        <v/>
      </c>
      <c r="T818" s="50"/>
    </row>
    <row r="819" spans="1:20" ht="15" customHeight="1" x14ac:dyDescent="0.2">
      <c r="A819" s="51" t="s">
        <v>2868</v>
      </c>
      <c r="B819" s="51" t="s">
        <v>1500</v>
      </c>
      <c r="C819" s="35">
        <v>599310</v>
      </c>
      <c r="D819" s="50"/>
      <c r="E819" s="52">
        <v>0</v>
      </c>
      <c r="F819" s="52">
        <v>0</v>
      </c>
      <c r="G819" s="52">
        <v>0</v>
      </c>
      <c r="H819" s="52">
        <v>230</v>
      </c>
      <c r="I819" s="52">
        <v>0</v>
      </c>
      <c r="J819" s="52">
        <v>230</v>
      </c>
      <c r="K819" s="52">
        <v>27360.75</v>
      </c>
      <c r="L819" s="52">
        <v>0</v>
      </c>
      <c r="M819" s="52">
        <v>0</v>
      </c>
      <c r="N819" s="50"/>
      <c r="O819" s="124">
        <f t="shared" si="48"/>
        <v>0.84060000000000001</v>
      </c>
      <c r="P819" s="124">
        <f t="shared" si="49"/>
        <v>0</v>
      </c>
      <c r="Q819" s="50"/>
      <c r="R819" s="53" t="str">
        <f t="shared" si="50"/>
        <v/>
      </c>
      <c r="S819" s="53" t="str">
        <f t="shared" si="51"/>
        <v/>
      </c>
      <c r="T819" s="50"/>
    </row>
    <row r="820" spans="1:20" ht="15" customHeight="1" x14ac:dyDescent="0.2">
      <c r="A820" s="51" t="s">
        <v>21</v>
      </c>
      <c r="B820" s="51" t="s">
        <v>26</v>
      </c>
      <c r="C820" s="35">
        <v>527335</v>
      </c>
      <c r="D820" s="50"/>
      <c r="E820" s="52">
        <v>0</v>
      </c>
      <c r="F820" s="52">
        <v>0</v>
      </c>
      <c r="G820" s="52">
        <v>0</v>
      </c>
      <c r="H820" s="52">
        <v>509257.21</v>
      </c>
      <c r="I820" s="52">
        <v>0</v>
      </c>
      <c r="J820" s="52">
        <v>509257.21</v>
      </c>
      <c r="K820" s="52">
        <v>280668.68</v>
      </c>
      <c r="L820" s="52">
        <v>0</v>
      </c>
      <c r="M820" s="52">
        <v>4961.79</v>
      </c>
      <c r="N820" s="50"/>
      <c r="O820" s="124">
        <f t="shared" si="48"/>
        <v>181.4443</v>
      </c>
      <c r="P820" s="124">
        <f t="shared" si="49"/>
        <v>1.767845988373195</v>
      </c>
      <c r="Q820" s="50"/>
      <c r="R820" s="53">
        <f t="shared" si="50"/>
        <v>6.0722149999999999</v>
      </c>
      <c r="S820" s="53">
        <f t="shared" si="51"/>
        <v>17042.800100000004</v>
      </c>
      <c r="T820" s="50"/>
    </row>
    <row r="821" spans="1:20" ht="15" customHeight="1" x14ac:dyDescent="0.2">
      <c r="A821" s="51" t="s">
        <v>172</v>
      </c>
      <c r="B821" s="51" t="s">
        <v>161</v>
      </c>
      <c r="C821" s="35">
        <v>501158</v>
      </c>
      <c r="D821" s="50"/>
      <c r="E821" s="52">
        <v>0</v>
      </c>
      <c r="F821" s="52">
        <v>0</v>
      </c>
      <c r="G821" s="52">
        <v>0</v>
      </c>
      <c r="H821" s="52">
        <v>0</v>
      </c>
      <c r="I821" s="52">
        <v>0</v>
      </c>
      <c r="J821" s="52">
        <v>0</v>
      </c>
      <c r="K821" s="52">
        <v>654083.63</v>
      </c>
      <c r="L821" s="52">
        <v>8275.76</v>
      </c>
      <c r="M821" s="52">
        <v>29422.01</v>
      </c>
      <c r="N821" s="50"/>
      <c r="O821" s="124">
        <f t="shared" si="48"/>
        <v>0</v>
      </c>
      <c r="P821" s="124">
        <f t="shared" si="49"/>
        <v>5.7634480165785522</v>
      </c>
      <c r="Q821" s="50"/>
      <c r="R821" s="53" t="str">
        <f t="shared" si="50"/>
        <v/>
      </c>
      <c r="S821" s="53" t="str">
        <f t="shared" si="51"/>
        <v/>
      </c>
      <c r="T821" s="50"/>
    </row>
    <row r="822" spans="1:20" ht="15" customHeight="1" x14ac:dyDescent="0.2">
      <c r="A822" s="51" t="s">
        <v>2682</v>
      </c>
      <c r="B822" s="51" t="s">
        <v>508</v>
      </c>
      <c r="C822" s="35">
        <v>556165</v>
      </c>
      <c r="D822" s="50"/>
      <c r="E822" s="52">
        <v>0</v>
      </c>
      <c r="F822" s="52">
        <v>0</v>
      </c>
      <c r="G822" s="52">
        <v>0</v>
      </c>
      <c r="H822" s="52">
        <v>112712.1</v>
      </c>
      <c r="I822" s="52">
        <v>0</v>
      </c>
      <c r="J822" s="52">
        <v>112712.1</v>
      </c>
      <c r="K822" s="52">
        <v>213112.04</v>
      </c>
      <c r="L822" s="52">
        <v>0</v>
      </c>
      <c r="M822" s="52">
        <v>26624.65</v>
      </c>
      <c r="N822" s="50"/>
      <c r="O822" s="124">
        <f t="shared" si="48"/>
        <v>52.8887</v>
      </c>
      <c r="P822" s="124">
        <f t="shared" si="49"/>
        <v>12.493264106523498</v>
      </c>
      <c r="Q822" s="50"/>
      <c r="R822" s="53" t="str">
        <f t="shared" si="50"/>
        <v/>
      </c>
      <c r="S822" s="53" t="str">
        <f t="shared" si="51"/>
        <v/>
      </c>
      <c r="T822" s="50"/>
    </row>
    <row r="823" spans="1:20" ht="15" customHeight="1" x14ac:dyDescent="0.2">
      <c r="A823" s="51" t="s">
        <v>1259</v>
      </c>
      <c r="B823" s="51" t="s">
        <v>1214</v>
      </c>
      <c r="C823" s="35">
        <v>514969</v>
      </c>
      <c r="D823" s="50"/>
      <c r="E823" s="52">
        <v>0</v>
      </c>
      <c r="F823" s="52">
        <v>0</v>
      </c>
      <c r="G823" s="52">
        <v>0</v>
      </c>
      <c r="H823" s="52">
        <v>9846.0400000000009</v>
      </c>
      <c r="I823" s="52">
        <v>0</v>
      </c>
      <c r="J823" s="52">
        <v>9846.0400000000009</v>
      </c>
      <c r="K823" s="52">
        <v>118000.4</v>
      </c>
      <c r="L823" s="52">
        <v>657.04</v>
      </c>
      <c r="M823" s="52">
        <v>3218.76</v>
      </c>
      <c r="N823" s="50"/>
      <c r="O823" s="124">
        <f t="shared" si="48"/>
        <v>8.3440999999999992</v>
      </c>
      <c r="P823" s="124">
        <f t="shared" si="49"/>
        <v>3.2845651370673323</v>
      </c>
      <c r="Q823" s="50"/>
      <c r="R823" s="53" t="str">
        <f t="shared" si="50"/>
        <v/>
      </c>
      <c r="S823" s="53" t="str">
        <f t="shared" si="51"/>
        <v/>
      </c>
      <c r="T823" s="50"/>
    </row>
    <row r="824" spans="1:20" ht="15" customHeight="1" x14ac:dyDescent="0.2">
      <c r="A824" s="51" t="s">
        <v>2532</v>
      </c>
      <c r="B824" s="51" t="s">
        <v>2211</v>
      </c>
      <c r="C824" s="35">
        <v>543152</v>
      </c>
      <c r="D824" s="50"/>
      <c r="E824" s="52">
        <v>0</v>
      </c>
      <c r="F824" s="52">
        <v>0</v>
      </c>
      <c r="G824" s="52">
        <v>0</v>
      </c>
      <c r="H824" s="52">
        <v>48532.88</v>
      </c>
      <c r="I824" s="52">
        <v>0</v>
      </c>
      <c r="J824" s="52">
        <v>48532.88</v>
      </c>
      <c r="K824" s="52">
        <v>378843.93000000005</v>
      </c>
      <c r="L824" s="52">
        <v>3176.91</v>
      </c>
      <c r="M824" s="52">
        <v>31852.11</v>
      </c>
      <c r="N824" s="50"/>
      <c r="O824" s="124">
        <f t="shared" si="48"/>
        <v>12.8108</v>
      </c>
      <c r="P824" s="124">
        <f t="shared" si="49"/>
        <v>9.2462930579354943</v>
      </c>
      <c r="Q824" s="50"/>
      <c r="R824" s="53" t="str">
        <f t="shared" si="50"/>
        <v/>
      </c>
      <c r="S824" s="53" t="str">
        <f t="shared" si="51"/>
        <v/>
      </c>
      <c r="T824" s="50"/>
    </row>
    <row r="825" spans="1:20" ht="15" customHeight="1" x14ac:dyDescent="0.2">
      <c r="A825" s="51" t="s">
        <v>1349</v>
      </c>
      <c r="B825" s="51" t="s">
        <v>28</v>
      </c>
      <c r="C825" s="35">
        <v>516058</v>
      </c>
      <c r="D825" s="50"/>
      <c r="E825" s="52">
        <v>0</v>
      </c>
      <c r="F825" s="52">
        <v>0</v>
      </c>
      <c r="G825" s="52">
        <v>0</v>
      </c>
      <c r="H825" s="52">
        <v>54242</v>
      </c>
      <c r="I825" s="52">
        <v>0</v>
      </c>
      <c r="J825" s="52">
        <v>54242</v>
      </c>
      <c r="K825" s="52">
        <v>39545.660000000003</v>
      </c>
      <c r="L825" s="52">
        <v>2164.2399999999998</v>
      </c>
      <c r="M825" s="52">
        <v>74632</v>
      </c>
      <c r="N825" s="50"/>
      <c r="O825" s="124">
        <f t="shared" si="48"/>
        <v>137.16300000000001</v>
      </c>
      <c r="P825" s="124">
        <f t="shared" si="49"/>
        <v>194.19637957743024</v>
      </c>
      <c r="Q825" s="50"/>
      <c r="R825" s="53">
        <f t="shared" si="50"/>
        <v>3.8581500000000006</v>
      </c>
      <c r="S825" s="53">
        <f t="shared" si="51"/>
        <v>1525.7302</v>
      </c>
      <c r="T825" s="50"/>
    </row>
    <row r="826" spans="1:20" ht="15" customHeight="1" x14ac:dyDescent="0.2">
      <c r="A826" s="51" t="s">
        <v>1797</v>
      </c>
      <c r="B826" s="51" t="s">
        <v>1500</v>
      </c>
      <c r="C826" s="35">
        <v>521477</v>
      </c>
      <c r="D826" s="50"/>
      <c r="E826" s="52">
        <v>0</v>
      </c>
      <c r="F826" s="52">
        <v>0</v>
      </c>
      <c r="G826" s="52">
        <v>0</v>
      </c>
      <c r="H826" s="52">
        <v>0</v>
      </c>
      <c r="I826" s="52">
        <v>0</v>
      </c>
      <c r="J826" s="52">
        <v>0</v>
      </c>
      <c r="K826" s="52">
        <v>149673.88</v>
      </c>
      <c r="L826" s="52">
        <v>0</v>
      </c>
      <c r="M826" s="52">
        <v>0</v>
      </c>
      <c r="N826" s="50"/>
      <c r="O826" s="124">
        <f t="shared" si="48"/>
        <v>0</v>
      </c>
      <c r="P826" s="124">
        <f t="shared" si="49"/>
        <v>0</v>
      </c>
      <c r="Q826" s="50"/>
      <c r="R826" s="53" t="str">
        <f t="shared" si="50"/>
        <v/>
      </c>
      <c r="S826" s="53" t="str">
        <f t="shared" si="51"/>
        <v/>
      </c>
      <c r="T826" s="50"/>
    </row>
    <row r="827" spans="1:20" ht="15" customHeight="1" x14ac:dyDescent="0.2">
      <c r="A827" s="51" t="s">
        <v>1180</v>
      </c>
      <c r="B827" s="51" t="s">
        <v>1167</v>
      </c>
      <c r="C827" s="35">
        <v>514021</v>
      </c>
      <c r="D827" s="50"/>
      <c r="E827" s="52">
        <v>0</v>
      </c>
      <c r="F827" s="52">
        <v>0</v>
      </c>
      <c r="G827" s="52">
        <v>0</v>
      </c>
      <c r="H827" s="52">
        <v>6940</v>
      </c>
      <c r="I827" s="52">
        <v>0</v>
      </c>
      <c r="J827" s="52">
        <v>6940</v>
      </c>
      <c r="K827" s="52">
        <v>828606.44000000006</v>
      </c>
      <c r="L827" s="52">
        <v>180.93</v>
      </c>
      <c r="M827" s="52">
        <v>27829.08</v>
      </c>
      <c r="N827" s="50"/>
      <c r="O827" s="124">
        <f t="shared" si="48"/>
        <v>0.83760000000000001</v>
      </c>
      <c r="P827" s="124">
        <f t="shared" si="49"/>
        <v>3.3803756099216415</v>
      </c>
      <c r="Q827" s="50"/>
      <c r="R827" s="53" t="str">
        <f t="shared" si="50"/>
        <v/>
      </c>
      <c r="S827" s="53" t="str">
        <f t="shared" si="51"/>
        <v/>
      </c>
      <c r="T827" s="50"/>
    </row>
    <row r="828" spans="1:20" ht="15" customHeight="1" x14ac:dyDescent="0.2">
      <c r="A828" s="51" t="s">
        <v>457</v>
      </c>
      <c r="B828" s="51" t="s">
        <v>445</v>
      </c>
      <c r="C828" s="35">
        <v>504394</v>
      </c>
      <c r="D828" s="50"/>
      <c r="E828" s="52">
        <v>0</v>
      </c>
      <c r="F828" s="52">
        <v>0</v>
      </c>
      <c r="G828" s="52">
        <v>0</v>
      </c>
      <c r="H828" s="52">
        <v>12200</v>
      </c>
      <c r="I828" s="52">
        <v>0</v>
      </c>
      <c r="J828" s="52">
        <v>12200</v>
      </c>
      <c r="K828" s="52">
        <v>78379.17</v>
      </c>
      <c r="L828" s="52">
        <v>423.67</v>
      </c>
      <c r="M828" s="52">
        <v>6477.1</v>
      </c>
      <c r="N828" s="50"/>
      <c r="O828" s="124">
        <f t="shared" si="48"/>
        <v>15.5654</v>
      </c>
      <c r="P828" s="124">
        <f t="shared" si="49"/>
        <v>8.8043417658033398</v>
      </c>
      <c r="Q828" s="50"/>
      <c r="R828" s="53" t="str">
        <f t="shared" si="50"/>
        <v/>
      </c>
      <c r="S828" s="53" t="str">
        <f t="shared" si="51"/>
        <v/>
      </c>
      <c r="T828" s="50"/>
    </row>
    <row r="829" spans="1:20" ht="15" customHeight="1" x14ac:dyDescent="0.2">
      <c r="A829" s="51" t="s">
        <v>1350</v>
      </c>
      <c r="B829" s="51" t="s">
        <v>28</v>
      </c>
      <c r="C829" s="35">
        <v>516066</v>
      </c>
      <c r="D829" s="50"/>
      <c r="E829" s="52">
        <v>0</v>
      </c>
      <c r="F829" s="52">
        <v>0</v>
      </c>
      <c r="G829" s="52">
        <v>0</v>
      </c>
      <c r="H829" s="52">
        <v>12456.95</v>
      </c>
      <c r="I829" s="52">
        <v>0</v>
      </c>
      <c r="J829" s="52">
        <v>12456.95</v>
      </c>
      <c r="K829" s="52">
        <v>36775.339999999997</v>
      </c>
      <c r="L829" s="52">
        <v>516.80999999999995</v>
      </c>
      <c r="M829" s="52">
        <v>1384.37</v>
      </c>
      <c r="N829" s="50"/>
      <c r="O829" s="124">
        <f t="shared" si="48"/>
        <v>33.873100000000001</v>
      </c>
      <c r="P829" s="124">
        <f t="shared" si="49"/>
        <v>5.1697142704866899</v>
      </c>
      <c r="Q829" s="50"/>
      <c r="R829" s="53" t="str">
        <f t="shared" si="50"/>
        <v/>
      </c>
      <c r="S829" s="53" t="str">
        <f t="shared" si="51"/>
        <v/>
      </c>
      <c r="T829" s="50"/>
    </row>
    <row r="830" spans="1:20" ht="15" customHeight="1" x14ac:dyDescent="0.2">
      <c r="A830" s="51" t="s">
        <v>665</v>
      </c>
      <c r="B830" s="51" t="s">
        <v>643</v>
      </c>
      <c r="C830" s="35">
        <v>507121</v>
      </c>
      <c r="D830" s="50"/>
      <c r="E830" s="52">
        <v>0</v>
      </c>
      <c r="F830" s="52">
        <v>0</v>
      </c>
      <c r="G830" s="52">
        <v>0</v>
      </c>
      <c r="H830" s="52">
        <v>0</v>
      </c>
      <c r="I830" s="52">
        <v>0</v>
      </c>
      <c r="J830" s="52">
        <v>0</v>
      </c>
      <c r="K830" s="52">
        <v>1318657.0799999998</v>
      </c>
      <c r="L830" s="52">
        <v>15424.23</v>
      </c>
      <c r="M830" s="52">
        <v>34553.81</v>
      </c>
      <c r="N830" s="50"/>
      <c r="O830" s="124">
        <f t="shared" si="48"/>
        <v>0</v>
      </c>
      <c r="P830" s="124">
        <f t="shared" si="49"/>
        <v>3.7900710319623054</v>
      </c>
      <c r="Q830" s="50"/>
      <c r="R830" s="53" t="str">
        <f t="shared" si="50"/>
        <v/>
      </c>
      <c r="S830" s="53" t="str">
        <f t="shared" si="51"/>
        <v/>
      </c>
      <c r="T830" s="50"/>
    </row>
    <row r="831" spans="1:20" ht="15" customHeight="1" x14ac:dyDescent="0.2">
      <c r="A831" s="51" t="s">
        <v>2696</v>
      </c>
      <c r="B831" s="51" t="s">
        <v>511</v>
      </c>
      <c r="C831" s="35">
        <v>556408</v>
      </c>
      <c r="D831" s="50"/>
      <c r="E831" s="52">
        <v>0</v>
      </c>
      <c r="F831" s="52">
        <v>0</v>
      </c>
      <c r="G831" s="52">
        <v>0</v>
      </c>
      <c r="H831" s="52">
        <v>0</v>
      </c>
      <c r="I831" s="52">
        <v>0</v>
      </c>
      <c r="J831" s="52">
        <v>0</v>
      </c>
      <c r="K831" s="52">
        <v>229543.27</v>
      </c>
      <c r="L831" s="52">
        <v>0</v>
      </c>
      <c r="M831" s="52">
        <v>0</v>
      </c>
      <c r="N831" s="50"/>
      <c r="O831" s="124">
        <f t="shared" si="48"/>
        <v>0</v>
      </c>
      <c r="P831" s="124">
        <f t="shared" si="49"/>
        <v>0</v>
      </c>
      <c r="Q831" s="50"/>
      <c r="R831" s="53" t="str">
        <f t="shared" si="50"/>
        <v/>
      </c>
      <c r="S831" s="53" t="str">
        <f t="shared" si="51"/>
        <v/>
      </c>
      <c r="T831" s="50"/>
    </row>
    <row r="832" spans="1:20" ht="15" customHeight="1" x14ac:dyDescent="0.2">
      <c r="A832" s="51" t="s">
        <v>1260</v>
      </c>
      <c r="B832" s="51" t="s">
        <v>1232</v>
      </c>
      <c r="C832" s="35">
        <v>514977</v>
      </c>
      <c r="D832" s="50"/>
      <c r="E832" s="52">
        <v>0</v>
      </c>
      <c r="F832" s="52">
        <v>0</v>
      </c>
      <c r="G832" s="52">
        <v>0</v>
      </c>
      <c r="H832" s="52">
        <v>3920</v>
      </c>
      <c r="I832" s="52">
        <v>0</v>
      </c>
      <c r="J832" s="52">
        <v>3920</v>
      </c>
      <c r="K832" s="52">
        <v>55105.25</v>
      </c>
      <c r="L832" s="52">
        <v>487.78</v>
      </c>
      <c r="M832" s="52">
        <v>52005</v>
      </c>
      <c r="N832" s="50"/>
      <c r="O832" s="124">
        <f t="shared" si="48"/>
        <v>7.1136999999999997</v>
      </c>
      <c r="P832" s="124">
        <f t="shared" si="49"/>
        <v>95.259126852704583</v>
      </c>
      <c r="Q832" s="50"/>
      <c r="R832" s="53" t="str">
        <f t="shared" si="50"/>
        <v/>
      </c>
      <c r="S832" s="53" t="str">
        <f t="shared" si="51"/>
        <v/>
      </c>
      <c r="T832" s="50"/>
    </row>
    <row r="833" spans="1:20" ht="15" customHeight="1" x14ac:dyDescent="0.2">
      <c r="A833" s="51" t="s">
        <v>458</v>
      </c>
      <c r="B833" s="51" t="s">
        <v>443</v>
      </c>
      <c r="C833" s="35">
        <v>504408</v>
      </c>
      <c r="D833" s="50"/>
      <c r="E833" s="52">
        <v>0</v>
      </c>
      <c r="F833" s="52">
        <v>0</v>
      </c>
      <c r="G833" s="52">
        <v>0</v>
      </c>
      <c r="H833" s="52">
        <v>0</v>
      </c>
      <c r="I833" s="52">
        <v>0</v>
      </c>
      <c r="J833" s="52">
        <v>0</v>
      </c>
      <c r="K833" s="52">
        <v>73678.55</v>
      </c>
      <c r="L833" s="52">
        <v>0</v>
      </c>
      <c r="M833" s="52">
        <v>0</v>
      </c>
      <c r="N833" s="50"/>
      <c r="O833" s="124">
        <f t="shared" si="48"/>
        <v>0</v>
      </c>
      <c r="P833" s="124">
        <f t="shared" si="49"/>
        <v>0</v>
      </c>
      <c r="Q833" s="50"/>
      <c r="R833" s="53" t="str">
        <f t="shared" si="50"/>
        <v/>
      </c>
      <c r="S833" s="53" t="str">
        <f t="shared" si="51"/>
        <v/>
      </c>
      <c r="T833" s="50"/>
    </row>
    <row r="834" spans="1:20" ht="15" customHeight="1" x14ac:dyDescent="0.2">
      <c r="A834" s="51" t="s">
        <v>458</v>
      </c>
      <c r="B834" s="51" t="s">
        <v>1167</v>
      </c>
      <c r="C834" s="35">
        <v>514039</v>
      </c>
      <c r="D834" s="50"/>
      <c r="E834" s="52">
        <v>0</v>
      </c>
      <c r="F834" s="52">
        <v>0</v>
      </c>
      <c r="G834" s="52">
        <v>0</v>
      </c>
      <c r="H834" s="52">
        <v>0</v>
      </c>
      <c r="I834" s="52">
        <v>0</v>
      </c>
      <c r="J834" s="52">
        <v>0</v>
      </c>
      <c r="K834" s="52">
        <v>53899.6</v>
      </c>
      <c r="L834" s="52">
        <v>0</v>
      </c>
      <c r="M834" s="52">
        <v>0</v>
      </c>
      <c r="N834" s="50"/>
      <c r="O834" s="124">
        <f t="shared" si="48"/>
        <v>0</v>
      </c>
      <c r="P834" s="124">
        <f t="shared" si="49"/>
        <v>0</v>
      </c>
      <c r="Q834" s="50"/>
      <c r="R834" s="53" t="str">
        <f t="shared" si="50"/>
        <v/>
      </c>
      <c r="S834" s="53" t="str">
        <f t="shared" si="51"/>
        <v/>
      </c>
      <c r="T834" s="50"/>
    </row>
    <row r="835" spans="1:20" ht="15" customHeight="1" x14ac:dyDescent="0.2">
      <c r="A835" s="51" t="s">
        <v>2521</v>
      </c>
      <c r="B835" s="51" t="s">
        <v>516</v>
      </c>
      <c r="C835" s="35">
        <v>543004</v>
      </c>
      <c r="D835" s="50"/>
      <c r="E835" s="52">
        <v>0</v>
      </c>
      <c r="F835" s="52">
        <v>0</v>
      </c>
      <c r="G835" s="52">
        <v>0</v>
      </c>
      <c r="H835" s="52">
        <v>0</v>
      </c>
      <c r="I835" s="52">
        <v>0</v>
      </c>
      <c r="J835" s="52">
        <v>0</v>
      </c>
      <c r="K835" s="52">
        <v>1829846.91</v>
      </c>
      <c r="L835" s="52">
        <v>55.4</v>
      </c>
      <c r="M835" s="52">
        <v>4152.46</v>
      </c>
      <c r="N835" s="50"/>
      <c r="O835" s="124">
        <f t="shared" ref="O835:O898" si="52">IFERROR(ROUND(J835/K835*100,4),$U$1)</f>
        <v>0</v>
      </c>
      <c r="P835" s="124">
        <f t="shared" ref="P835:P898" si="53">IFERROR((L835+M835)/K835*100,$U$1)</f>
        <v>0.22995694213566753</v>
      </c>
      <c r="Q835" s="50"/>
      <c r="R835" s="53" t="str">
        <f t="shared" ref="R835:R898" si="54">IF(AND(ISNUMBER(O835),O835&gt;60),(O835-60)*0.05,"")</f>
        <v/>
      </c>
      <c r="S835" s="53" t="str">
        <f t="shared" ref="S835:S898" si="55">IF(AND(ISNUMBER(O835),O835&gt;60),(J835-(K835*0.6))*0.05,"")</f>
        <v/>
      </c>
      <c r="T835" s="50"/>
    </row>
    <row r="836" spans="1:20" ht="15" customHeight="1" x14ac:dyDescent="0.2">
      <c r="A836" s="51" t="s">
        <v>2162</v>
      </c>
      <c r="B836" s="51" t="s">
        <v>1232</v>
      </c>
      <c r="C836" s="35">
        <v>525774</v>
      </c>
      <c r="D836" s="50"/>
      <c r="E836" s="52">
        <v>0</v>
      </c>
      <c r="F836" s="52">
        <v>0</v>
      </c>
      <c r="G836" s="52">
        <v>0</v>
      </c>
      <c r="H836" s="52">
        <v>0</v>
      </c>
      <c r="I836" s="52">
        <v>0</v>
      </c>
      <c r="J836" s="52">
        <v>0</v>
      </c>
      <c r="K836" s="52">
        <v>89819.81</v>
      </c>
      <c r="L836" s="52">
        <v>0</v>
      </c>
      <c r="M836" s="52">
        <v>0</v>
      </c>
      <c r="N836" s="50"/>
      <c r="O836" s="124">
        <f t="shared" si="52"/>
        <v>0</v>
      </c>
      <c r="P836" s="124">
        <f t="shared" si="53"/>
        <v>0</v>
      </c>
      <c r="Q836" s="50"/>
      <c r="R836" s="53" t="str">
        <f t="shared" si="54"/>
        <v/>
      </c>
      <c r="S836" s="53" t="str">
        <f t="shared" si="55"/>
        <v/>
      </c>
      <c r="T836" s="50"/>
    </row>
    <row r="837" spans="1:20" ht="15" customHeight="1" x14ac:dyDescent="0.2">
      <c r="A837" s="51" t="s">
        <v>2646</v>
      </c>
      <c r="B837" s="51" t="s">
        <v>392</v>
      </c>
      <c r="C837" s="35">
        <v>555487</v>
      </c>
      <c r="D837" s="50"/>
      <c r="E837" s="52">
        <v>0</v>
      </c>
      <c r="F837" s="52">
        <v>0</v>
      </c>
      <c r="G837" s="52">
        <v>0</v>
      </c>
      <c r="H837" s="52">
        <v>5300</v>
      </c>
      <c r="I837" s="52">
        <v>0</v>
      </c>
      <c r="J837" s="52">
        <v>5300</v>
      </c>
      <c r="K837" s="52">
        <v>250663.53</v>
      </c>
      <c r="L837" s="52">
        <v>0</v>
      </c>
      <c r="M837" s="52">
        <v>0</v>
      </c>
      <c r="N837" s="50"/>
      <c r="O837" s="124">
        <f t="shared" si="52"/>
        <v>2.1143999999999998</v>
      </c>
      <c r="P837" s="124">
        <f t="shared" si="53"/>
        <v>0</v>
      </c>
      <c r="Q837" s="50"/>
      <c r="R837" s="53" t="str">
        <f t="shared" si="54"/>
        <v/>
      </c>
      <c r="S837" s="53" t="str">
        <f t="shared" si="55"/>
        <v/>
      </c>
      <c r="T837" s="50"/>
    </row>
    <row r="838" spans="1:20" ht="15" customHeight="1" x14ac:dyDescent="0.2">
      <c r="A838" s="51" t="s">
        <v>1973</v>
      </c>
      <c r="B838" s="51" t="s">
        <v>1961</v>
      </c>
      <c r="C838" s="35">
        <v>523534</v>
      </c>
      <c r="D838" s="50"/>
      <c r="E838" s="52">
        <v>0</v>
      </c>
      <c r="F838" s="52">
        <v>0</v>
      </c>
      <c r="G838" s="52">
        <v>0</v>
      </c>
      <c r="H838" s="52">
        <v>386.56</v>
      </c>
      <c r="I838" s="52">
        <v>0</v>
      </c>
      <c r="J838" s="52">
        <v>386.56</v>
      </c>
      <c r="K838" s="52">
        <v>928137.54999999993</v>
      </c>
      <c r="L838" s="52">
        <v>9955.4500000000007</v>
      </c>
      <c r="M838" s="52">
        <v>243644.1</v>
      </c>
      <c r="N838" s="50"/>
      <c r="O838" s="124">
        <f t="shared" si="52"/>
        <v>4.1599999999999998E-2</v>
      </c>
      <c r="P838" s="124">
        <f t="shared" si="53"/>
        <v>27.323487773983508</v>
      </c>
      <c r="Q838" s="50"/>
      <c r="R838" s="53" t="str">
        <f t="shared" si="54"/>
        <v/>
      </c>
      <c r="S838" s="53" t="str">
        <f t="shared" si="55"/>
        <v/>
      </c>
      <c r="T838" s="50"/>
    </row>
    <row r="839" spans="1:20" ht="15" customHeight="1" x14ac:dyDescent="0.2">
      <c r="A839" s="51" t="s">
        <v>1413</v>
      </c>
      <c r="B839" s="51" t="s">
        <v>19</v>
      </c>
      <c r="C839" s="35">
        <v>516848</v>
      </c>
      <c r="D839" s="50"/>
      <c r="E839" s="52">
        <v>0</v>
      </c>
      <c r="F839" s="52">
        <v>0</v>
      </c>
      <c r="G839" s="52">
        <v>0</v>
      </c>
      <c r="H839" s="52">
        <v>0</v>
      </c>
      <c r="I839" s="52">
        <v>0</v>
      </c>
      <c r="J839" s="52">
        <v>0</v>
      </c>
      <c r="K839" s="52">
        <v>197687.69999999998</v>
      </c>
      <c r="L839" s="52">
        <v>0</v>
      </c>
      <c r="M839" s="52">
        <v>0</v>
      </c>
      <c r="N839" s="50"/>
      <c r="O839" s="124">
        <f t="shared" si="52"/>
        <v>0</v>
      </c>
      <c r="P839" s="124">
        <f t="shared" si="53"/>
        <v>0</v>
      </c>
      <c r="Q839" s="50"/>
      <c r="R839" s="53" t="str">
        <f t="shared" si="54"/>
        <v/>
      </c>
      <c r="S839" s="53" t="str">
        <f t="shared" si="55"/>
        <v/>
      </c>
      <c r="T839" s="50"/>
    </row>
    <row r="840" spans="1:20" ht="15" customHeight="1" x14ac:dyDescent="0.2">
      <c r="A840" s="51" t="s">
        <v>18</v>
      </c>
      <c r="B840" s="51" t="s">
        <v>18</v>
      </c>
      <c r="C840" s="35">
        <v>513156</v>
      </c>
      <c r="D840" s="50"/>
      <c r="E840" s="52">
        <v>0</v>
      </c>
      <c r="F840" s="52">
        <v>0</v>
      </c>
      <c r="G840" s="52">
        <v>0</v>
      </c>
      <c r="H840" s="52">
        <v>530694.42000000004</v>
      </c>
      <c r="I840" s="52">
        <v>0</v>
      </c>
      <c r="J840" s="52">
        <v>530694.42000000004</v>
      </c>
      <c r="K840" s="52">
        <v>3076821.44</v>
      </c>
      <c r="L840" s="52">
        <v>15869.5</v>
      </c>
      <c r="M840" s="52">
        <v>71887.490000000005</v>
      </c>
      <c r="N840" s="50"/>
      <c r="O840" s="124">
        <f t="shared" si="52"/>
        <v>17.248100000000001</v>
      </c>
      <c r="P840" s="124">
        <f t="shared" si="53"/>
        <v>2.8521963887511137</v>
      </c>
      <c r="Q840" s="50"/>
      <c r="R840" s="53" t="str">
        <f t="shared" si="54"/>
        <v/>
      </c>
      <c r="S840" s="53" t="str">
        <f t="shared" si="55"/>
        <v/>
      </c>
      <c r="T840" s="50"/>
    </row>
    <row r="841" spans="1:20" ht="15" customHeight="1" x14ac:dyDescent="0.2">
      <c r="A841" s="51" t="s">
        <v>2533</v>
      </c>
      <c r="B841" s="51" t="s">
        <v>2211</v>
      </c>
      <c r="C841" s="35">
        <v>543161</v>
      </c>
      <c r="D841" s="50"/>
      <c r="E841" s="52">
        <v>0</v>
      </c>
      <c r="F841" s="52">
        <v>0</v>
      </c>
      <c r="G841" s="52">
        <v>0</v>
      </c>
      <c r="H841" s="52">
        <v>123228</v>
      </c>
      <c r="I841" s="52">
        <v>0</v>
      </c>
      <c r="J841" s="52">
        <v>123228</v>
      </c>
      <c r="K841" s="52">
        <v>359370.9</v>
      </c>
      <c r="L841" s="52">
        <v>4605.34</v>
      </c>
      <c r="M841" s="52">
        <v>14940</v>
      </c>
      <c r="N841" s="50"/>
      <c r="O841" s="124">
        <f t="shared" si="52"/>
        <v>34.289900000000003</v>
      </c>
      <c r="P841" s="124">
        <f t="shared" si="53"/>
        <v>5.4387653535664677</v>
      </c>
      <c r="Q841" s="50"/>
      <c r="R841" s="53" t="str">
        <f t="shared" si="54"/>
        <v/>
      </c>
      <c r="S841" s="53" t="str">
        <f t="shared" si="55"/>
        <v/>
      </c>
      <c r="T841" s="50"/>
    </row>
    <row r="842" spans="1:20" ht="15" customHeight="1" x14ac:dyDescent="0.2">
      <c r="A842" s="51" t="s">
        <v>1414</v>
      </c>
      <c r="B842" s="51" t="s">
        <v>1394</v>
      </c>
      <c r="C842" s="35">
        <v>516856</v>
      </c>
      <c r="D842" s="50"/>
      <c r="E842" s="52">
        <v>0</v>
      </c>
      <c r="F842" s="52">
        <v>0</v>
      </c>
      <c r="G842" s="52">
        <v>0</v>
      </c>
      <c r="H842" s="52">
        <v>55091.95</v>
      </c>
      <c r="I842" s="52">
        <v>0</v>
      </c>
      <c r="J842" s="52">
        <v>55091.95</v>
      </c>
      <c r="K842" s="52">
        <v>116649.08</v>
      </c>
      <c r="L842" s="52">
        <v>3235.61</v>
      </c>
      <c r="M842" s="52">
        <v>62964.53</v>
      </c>
      <c r="N842" s="50"/>
      <c r="O842" s="124">
        <f t="shared" si="52"/>
        <v>47.2288</v>
      </c>
      <c r="P842" s="124">
        <f t="shared" si="53"/>
        <v>56.75153203094272</v>
      </c>
      <c r="Q842" s="50"/>
      <c r="R842" s="53" t="str">
        <f t="shared" si="54"/>
        <v/>
      </c>
      <c r="S842" s="53" t="str">
        <f t="shared" si="55"/>
        <v/>
      </c>
      <c r="T842" s="50"/>
    </row>
    <row r="843" spans="1:20" ht="15" customHeight="1" x14ac:dyDescent="0.2">
      <c r="A843" s="51" t="s">
        <v>173</v>
      </c>
      <c r="B843" s="51" t="s">
        <v>161</v>
      </c>
      <c r="C843" s="35">
        <v>501166</v>
      </c>
      <c r="D843" s="50"/>
      <c r="E843" s="52">
        <v>0</v>
      </c>
      <c r="F843" s="52">
        <v>0</v>
      </c>
      <c r="G843" s="52">
        <v>0</v>
      </c>
      <c r="H843" s="52">
        <v>48496</v>
      </c>
      <c r="I843" s="52">
        <v>0</v>
      </c>
      <c r="J843" s="52">
        <v>48496</v>
      </c>
      <c r="K843" s="52">
        <v>898062.89</v>
      </c>
      <c r="L843" s="52">
        <v>8518.66</v>
      </c>
      <c r="M843" s="52">
        <v>72951.59</v>
      </c>
      <c r="N843" s="50"/>
      <c r="O843" s="124">
        <f t="shared" si="52"/>
        <v>5.4001000000000001</v>
      </c>
      <c r="P843" s="124">
        <f t="shared" si="53"/>
        <v>9.0717755857833087</v>
      </c>
      <c r="Q843" s="50"/>
      <c r="R843" s="53" t="str">
        <f t="shared" si="54"/>
        <v/>
      </c>
      <c r="S843" s="53" t="str">
        <f t="shared" si="55"/>
        <v/>
      </c>
      <c r="T843" s="50"/>
    </row>
    <row r="844" spans="1:20" ht="15" customHeight="1" x14ac:dyDescent="0.2">
      <c r="A844" s="51" t="s">
        <v>278</v>
      </c>
      <c r="B844" s="51" t="s">
        <v>252</v>
      </c>
      <c r="C844" s="35">
        <v>502359</v>
      </c>
      <c r="D844" s="50"/>
      <c r="E844" s="52">
        <v>0</v>
      </c>
      <c r="F844" s="52">
        <v>0</v>
      </c>
      <c r="G844" s="52">
        <v>0</v>
      </c>
      <c r="H844" s="52">
        <v>0</v>
      </c>
      <c r="I844" s="52">
        <v>0</v>
      </c>
      <c r="J844" s="52">
        <v>0</v>
      </c>
      <c r="K844" s="52">
        <v>55221.32</v>
      </c>
      <c r="L844" s="52">
        <v>0</v>
      </c>
      <c r="M844" s="52">
        <v>0</v>
      </c>
      <c r="N844" s="50"/>
      <c r="O844" s="124">
        <f t="shared" si="52"/>
        <v>0</v>
      </c>
      <c r="P844" s="124">
        <f t="shared" si="53"/>
        <v>0</v>
      </c>
      <c r="Q844" s="50"/>
      <c r="R844" s="53" t="str">
        <f t="shared" si="54"/>
        <v/>
      </c>
      <c r="S844" s="53" t="str">
        <f t="shared" si="55"/>
        <v/>
      </c>
      <c r="T844" s="50"/>
    </row>
    <row r="845" spans="1:20" ht="15" customHeight="1" x14ac:dyDescent="0.2">
      <c r="A845" s="51" t="s">
        <v>1886</v>
      </c>
      <c r="B845" s="51" t="s">
        <v>30</v>
      </c>
      <c r="C845" s="35">
        <v>522511</v>
      </c>
      <c r="D845" s="50"/>
      <c r="E845" s="52">
        <v>0</v>
      </c>
      <c r="F845" s="52">
        <v>0</v>
      </c>
      <c r="G845" s="52">
        <v>0</v>
      </c>
      <c r="H845" s="52">
        <v>117.61</v>
      </c>
      <c r="I845" s="52">
        <v>0</v>
      </c>
      <c r="J845" s="52">
        <v>117.61</v>
      </c>
      <c r="K845" s="52">
        <v>801523.91</v>
      </c>
      <c r="L845" s="52">
        <v>1161.72</v>
      </c>
      <c r="M845" s="52">
        <v>32825.67</v>
      </c>
      <c r="N845" s="50"/>
      <c r="O845" s="124">
        <f t="shared" si="52"/>
        <v>1.47E-2</v>
      </c>
      <c r="P845" s="124">
        <f t="shared" si="53"/>
        <v>4.2403463672094324</v>
      </c>
      <c r="Q845" s="50"/>
      <c r="R845" s="53" t="str">
        <f t="shared" si="54"/>
        <v/>
      </c>
      <c r="S845" s="53" t="str">
        <f t="shared" si="55"/>
        <v/>
      </c>
      <c r="T845" s="50"/>
    </row>
    <row r="846" spans="1:20" ht="15" customHeight="1" x14ac:dyDescent="0.2">
      <c r="A846" s="51" t="s">
        <v>1887</v>
      </c>
      <c r="B846" s="51" t="s">
        <v>1866</v>
      </c>
      <c r="C846" s="35">
        <v>522520</v>
      </c>
      <c r="D846" s="50"/>
      <c r="E846" s="52">
        <v>0</v>
      </c>
      <c r="F846" s="52">
        <v>0</v>
      </c>
      <c r="G846" s="52">
        <v>0</v>
      </c>
      <c r="H846" s="52">
        <v>26545</v>
      </c>
      <c r="I846" s="52">
        <v>0</v>
      </c>
      <c r="J846" s="52">
        <v>26545</v>
      </c>
      <c r="K846" s="52">
        <v>65190.38</v>
      </c>
      <c r="L846" s="52">
        <v>1254.97</v>
      </c>
      <c r="M846" s="52">
        <v>10562.04</v>
      </c>
      <c r="N846" s="50"/>
      <c r="O846" s="124">
        <f t="shared" si="52"/>
        <v>40.719200000000001</v>
      </c>
      <c r="P846" s="124">
        <f t="shared" si="53"/>
        <v>18.126923021464211</v>
      </c>
      <c r="Q846" s="50"/>
      <c r="R846" s="53" t="str">
        <f t="shared" si="54"/>
        <v/>
      </c>
      <c r="S846" s="53" t="str">
        <f t="shared" si="55"/>
        <v/>
      </c>
      <c r="T846" s="50"/>
    </row>
    <row r="847" spans="1:20" ht="15" customHeight="1" x14ac:dyDescent="0.2">
      <c r="A847" s="51" t="s">
        <v>1351</v>
      </c>
      <c r="B847" s="51" t="s">
        <v>28</v>
      </c>
      <c r="C847" s="35">
        <v>516074</v>
      </c>
      <c r="D847" s="50"/>
      <c r="E847" s="52">
        <v>0</v>
      </c>
      <c r="F847" s="52">
        <v>0</v>
      </c>
      <c r="G847" s="52">
        <v>0</v>
      </c>
      <c r="H847" s="52">
        <v>0</v>
      </c>
      <c r="I847" s="52">
        <v>0</v>
      </c>
      <c r="J847" s="52">
        <v>0</v>
      </c>
      <c r="K847" s="52">
        <v>159753.82</v>
      </c>
      <c r="L847" s="52">
        <v>0</v>
      </c>
      <c r="M847" s="52">
        <v>0</v>
      </c>
      <c r="N847" s="50"/>
      <c r="O847" s="124">
        <f t="shared" si="52"/>
        <v>0</v>
      </c>
      <c r="P847" s="124">
        <f t="shared" si="53"/>
        <v>0</v>
      </c>
      <c r="Q847" s="50"/>
      <c r="R847" s="53" t="str">
        <f t="shared" si="54"/>
        <v/>
      </c>
      <c r="S847" s="53" t="str">
        <f t="shared" si="55"/>
        <v/>
      </c>
      <c r="T847" s="50"/>
    </row>
    <row r="848" spans="1:20" ht="15" customHeight="1" x14ac:dyDescent="0.2">
      <c r="A848" s="51" t="s">
        <v>279</v>
      </c>
      <c r="B848" s="51" t="s">
        <v>252</v>
      </c>
      <c r="C848" s="35">
        <v>502367</v>
      </c>
      <c r="D848" s="50"/>
      <c r="E848" s="52">
        <v>0</v>
      </c>
      <c r="F848" s="52">
        <v>0</v>
      </c>
      <c r="G848" s="52">
        <v>0</v>
      </c>
      <c r="H848" s="52">
        <v>0</v>
      </c>
      <c r="I848" s="52">
        <v>0</v>
      </c>
      <c r="J848" s="52">
        <v>0</v>
      </c>
      <c r="K848" s="52">
        <v>60408.28</v>
      </c>
      <c r="L848" s="52">
        <v>37.19</v>
      </c>
      <c r="M848" s="52">
        <v>2000.35</v>
      </c>
      <c r="N848" s="50"/>
      <c r="O848" s="124">
        <f t="shared" si="52"/>
        <v>0</v>
      </c>
      <c r="P848" s="124">
        <f t="shared" si="53"/>
        <v>3.3729482117352125</v>
      </c>
      <c r="Q848" s="50"/>
      <c r="R848" s="53" t="str">
        <f t="shared" si="54"/>
        <v/>
      </c>
      <c r="S848" s="53" t="str">
        <f t="shared" si="55"/>
        <v/>
      </c>
      <c r="T848" s="50"/>
    </row>
    <row r="849" spans="1:20" ht="15" customHeight="1" x14ac:dyDescent="0.2">
      <c r="A849" s="51" t="s">
        <v>280</v>
      </c>
      <c r="B849" s="51" t="s">
        <v>252</v>
      </c>
      <c r="C849" s="35">
        <v>502375</v>
      </c>
      <c r="D849" s="50"/>
      <c r="E849" s="52">
        <v>0</v>
      </c>
      <c r="F849" s="52">
        <v>0</v>
      </c>
      <c r="G849" s="52">
        <v>0</v>
      </c>
      <c r="H849" s="52">
        <v>56000</v>
      </c>
      <c r="I849" s="52">
        <v>56000</v>
      </c>
      <c r="J849" s="52">
        <v>0</v>
      </c>
      <c r="K849" s="52">
        <v>700173.25</v>
      </c>
      <c r="L849" s="52">
        <v>0</v>
      </c>
      <c r="M849" s="52">
        <v>12040.81</v>
      </c>
      <c r="N849" s="50"/>
      <c r="O849" s="124">
        <f t="shared" si="52"/>
        <v>0</v>
      </c>
      <c r="P849" s="124">
        <f t="shared" si="53"/>
        <v>1.7196900909881945</v>
      </c>
      <c r="Q849" s="50"/>
      <c r="R849" s="53" t="str">
        <f t="shared" si="54"/>
        <v/>
      </c>
      <c r="S849" s="53" t="str">
        <f t="shared" si="55"/>
        <v/>
      </c>
      <c r="T849" s="50"/>
    </row>
    <row r="850" spans="1:20" ht="15" customHeight="1" x14ac:dyDescent="0.2">
      <c r="A850" s="51" t="s">
        <v>870</v>
      </c>
      <c r="B850" s="51" t="s">
        <v>858</v>
      </c>
      <c r="C850" s="35">
        <v>509701</v>
      </c>
      <c r="D850" s="50"/>
      <c r="E850" s="52">
        <v>0</v>
      </c>
      <c r="F850" s="52">
        <v>0</v>
      </c>
      <c r="G850" s="52">
        <v>0</v>
      </c>
      <c r="H850" s="52">
        <v>5268.88</v>
      </c>
      <c r="I850" s="52">
        <v>0</v>
      </c>
      <c r="J850" s="52">
        <v>5268.88</v>
      </c>
      <c r="K850" s="52">
        <v>690871.94</v>
      </c>
      <c r="L850" s="52">
        <v>370.69</v>
      </c>
      <c r="M850" s="52">
        <v>19268.560000000001</v>
      </c>
      <c r="N850" s="50"/>
      <c r="O850" s="124">
        <f t="shared" si="52"/>
        <v>0.76259999999999994</v>
      </c>
      <c r="P850" s="124">
        <f t="shared" si="53"/>
        <v>2.8426758799901473</v>
      </c>
      <c r="Q850" s="50"/>
      <c r="R850" s="53" t="str">
        <f t="shared" si="54"/>
        <v/>
      </c>
      <c r="S850" s="53" t="str">
        <f t="shared" si="55"/>
        <v/>
      </c>
      <c r="T850" s="50"/>
    </row>
    <row r="851" spans="1:20" ht="15" customHeight="1" x14ac:dyDescent="0.2">
      <c r="A851" s="51" t="s">
        <v>678</v>
      </c>
      <c r="B851" s="51" t="s">
        <v>677</v>
      </c>
      <c r="C851" s="35">
        <v>507300</v>
      </c>
      <c r="D851" s="50"/>
      <c r="E851" s="52">
        <v>0</v>
      </c>
      <c r="F851" s="52">
        <v>0</v>
      </c>
      <c r="G851" s="52">
        <v>0</v>
      </c>
      <c r="H851" s="52">
        <v>0</v>
      </c>
      <c r="I851" s="52">
        <v>0</v>
      </c>
      <c r="J851" s="52">
        <v>0</v>
      </c>
      <c r="K851" s="52">
        <v>194362.16</v>
      </c>
      <c r="L851" s="52">
        <v>0</v>
      </c>
      <c r="M851" s="52">
        <v>0</v>
      </c>
      <c r="N851" s="50"/>
      <c r="O851" s="124">
        <f t="shared" si="52"/>
        <v>0</v>
      </c>
      <c r="P851" s="124">
        <f t="shared" si="53"/>
        <v>0</v>
      </c>
      <c r="Q851" s="50"/>
      <c r="R851" s="53" t="str">
        <f t="shared" si="54"/>
        <v/>
      </c>
      <c r="S851" s="53" t="str">
        <f t="shared" si="55"/>
        <v/>
      </c>
      <c r="T851" s="50"/>
    </row>
    <row r="852" spans="1:20" ht="15" customHeight="1" x14ac:dyDescent="0.2">
      <c r="A852" s="51" t="s">
        <v>1077</v>
      </c>
      <c r="B852" s="51" t="s">
        <v>1056</v>
      </c>
      <c r="C852" s="35">
        <v>512303</v>
      </c>
      <c r="D852" s="50"/>
      <c r="E852" s="52">
        <v>0</v>
      </c>
      <c r="F852" s="52">
        <v>0</v>
      </c>
      <c r="G852" s="52">
        <v>0</v>
      </c>
      <c r="H852" s="52">
        <v>0</v>
      </c>
      <c r="I852" s="52">
        <v>0</v>
      </c>
      <c r="J852" s="52">
        <v>0</v>
      </c>
      <c r="K852" s="52">
        <v>19314.3</v>
      </c>
      <c r="L852" s="52">
        <v>0</v>
      </c>
      <c r="M852" s="52">
        <v>0</v>
      </c>
      <c r="N852" s="50"/>
      <c r="O852" s="124">
        <f t="shared" si="52"/>
        <v>0</v>
      </c>
      <c r="P852" s="124">
        <f t="shared" si="53"/>
        <v>0</v>
      </c>
      <c r="Q852" s="50"/>
      <c r="R852" s="53" t="str">
        <f t="shared" si="54"/>
        <v/>
      </c>
      <c r="S852" s="53" t="str">
        <f t="shared" si="55"/>
        <v/>
      </c>
      <c r="T852" s="50"/>
    </row>
    <row r="853" spans="1:20" ht="15" customHeight="1" x14ac:dyDescent="0.2">
      <c r="A853" s="51" t="s">
        <v>1261</v>
      </c>
      <c r="B853" s="51" t="s">
        <v>1214</v>
      </c>
      <c r="C853" s="35">
        <v>514985</v>
      </c>
      <c r="D853" s="50"/>
      <c r="E853" s="52">
        <v>0</v>
      </c>
      <c r="F853" s="52">
        <v>0</v>
      </c>
      <c r="G853" s="52">
        <v>0</v>
      </c>
      <c r="H853" s="52">
        <v>0</v>
      </c>
      <c r="I853" s="52">
        <v>0</v>
      </c>
      <c r="J853" s="52">
        <v>0</v>
      </c>
      <c r="K853" s="52">
        <v>85641.8</v>
      </c>
      <c r="L853" s="52">
        <v>0</v>
      </c>
      <c r="M853" s="52">
        <v>0</v>
      </c>
      <c r="N853" s="50"/>
      <c r="O853" s="124">
        <f t="shared" si="52"/>
        <v>0</v>
      </c>
      <c r="P853" s="124">
        <f t="shared" si="53"/>
        <v>0</v>
      </c>
      <c r="Q853" s="50"/>
      <c r="R853" s="53" t="str">
        <f t="shared" si="54"/>
        <v/>
      </c>
      <c r="S853" s="53" t="str">
        <f t="shared" si="55"/>
        <v/>
      </c>
      <c r="T853" s="50"/>
    </row>
    <row r="854" spans="1:20" ht="15" customHeight="1" x14ac:dyDescent="0.2">
      <c r="A854" s="51" t="s">
        <v>723</v>
      </c>
      <c r="B854" s="51" t="s">
        <v>392</v>
      </c>
      <c r="C854" s="35">
        <v>507938</v>
      </c>
      <c r="D854" s="50"/>
      <c r="E854" s="52">
        <v>0</v>
      </c>
      <c r="F854" s="52">
        <v>0</v>
      </c>
      <c r="G854" s="52">
        <v>0</v>
      </c>
      <c r="H854" s="52">
        <v>158452</v>
      </c>
      <c r="I854" s="52">
        <v>0</v>
      </c>
      <c r="J854" s="52">
        <v>158452</v>
      </c>
      <c r="K854" s="52">
        <v>3624713.2100000004</v>
      </c>
      <c r="L854" s="52">
        <v>4608.07</v>
      </c>
      <c r="M854" s="52">
        <v>90516</v>
      </c>
      <c r="N854" s="50"/>
      <c r="O854" s="124">
        <f t="shared" si="52"/>
        <v>4.3714000000000004</v>
      </c>
      <c r="P854" s="124">
        <f t="shared" si="53"/>
        <v>2.6243198975733586</v>
      </c>
      <c r="Q854" s="50"/>
      <c r="R854" s="53" t="str">
        <f t="shared" si="54"/>
        <v/>
      </c>
      <c r="S854" s="53" t="str">
        <f t="shared" si="55"/>
        <v/>
      </c>
      <c r="T854" s="50"/>
    </row>
    <row r="855" spans="1:20" ht="15" customHeight="1" x14ac:dyDescent="0.2">
      <c r="A855" s="51" t="s">
        <v>2774</v>
      </c>
      <c r="B855" s="51" t="s">
        <v>85</v>
      </c>
      <c r="C855" s="35">
        <v>558320</v>
      </c>
      <c r="D855" s="50"/>
      <c r="E855" s="52">
        <v>0</v>
      </c>
      <c r="F855" s="52">
        <v>0</v>
      </c>
      <c r="G855" s="52">
        <v>0</v>
      </c>
      <c r="H855" s="52">
        <v>424100</v>
      </c>
      <c r="I855" s="52">
        <v>0</v>
      </c>
      <c r="J855" s="52">
        <v>424100</v>
      </c>
      <c r="K855" s="52">
        <v>1224958.02</v>
      </c>
      <c r="L855" s="52">
        <v>44570.6</v>
      </c>
      <c r="M855" s="52">
        <v>66015.34</v>
      </c>
      <c r="N855" s="50"/>
      <c r="O855" s="124">
        <f t="shared" si="52"/>
        <v>34.621600000000001</v>
      </c>
      <c r="P855" s="124">
        <f t="shared" si="53"/>
        <v>9.0277330483537721</v>
      </c>
      <c r="Q855" s="50"/>
      <c r="R855" s="53" t="str">
        <f t="shared" si="54"/>
        <v/>
      </c>
      <c r="S855" s="53" t="str">
        <f t="shared" si="55"/>
        <v/>
      </c>
      <c r="T855" s="50"/>
    </row>
    <row r="856" spans="1:20" ht="15" customHeight="1" x14ac:dyDescent="0.2">
      <c r="A856" s="51" t="s">
        <v>594</v>
      </c>
      <c r="B856" s="51" t="s">
        <v>569</v>
      </c>
      <c r="C856" s="35">
        <v>506095</v>
      </c>
      <c r="D856" s="50"/>
      <c r="E856" s="52">
        <v>0</v>
      </c>
      <c r="F856" s="52">
        <v>0</v>
      </c>
      <c r="G856" s="52">
        <v>0</v>
      </c>
      <c r="H856" s="52">
        <v>225910.11</v>
      </c>
      <c r="I856" s="52">
        <v>0</v>
      </c>
      <c r="J856" s="52">
        <v>225910.11</v>
      </c>
      <c r="K856" s="52">
        <v>422503.02999999997</v>
      </c>
      <c r="L856" s="52">
        <v>33153.57</v>
      </c>
      <c r="M856" s="52">
        <v>63648.27</v>
      </c>
      <c r="N856" s="50"/>
      <c r="O856" s="124">
        <f t="shared" si="52"/>
        <v>53.469499999999996</v>
      </c>
      <c r="P856" s="124">
        <f t="shared" si="53"/>
        <v>22.911513794350778</v>
      </c>
      <c r="Q856" s="50"/>
      <c r="R856" s="53" t="str">
        <f t="shared" si="54"/>
        <v/>
      </c>
      <c r="S856" s="53" t="str">
        <f t="shared" si="55"/>
        <v/>
      </c>
      <c r="T856" s="50"/>
    </row>
    <row r="857" spans="1:20" ht="15" customHeight="1" x14ac:dyDescent="0.2">
      <c r="A857" s="51" t="s">
        <v>174</v>
      </c>
      <c r="B857" s="51" t="s">
        <v>161</v>
      </c>
      <c r="C857" s="35">
        <v>501174</v>
      </c>
      <c r="D857" s="50"/>
      <c r="E857" s="52">
        <v>0</v>
      </c>
      <c r="F857" s="52">
        <v>0</v>
      </c>
      <c r="G857" s="52">
        <v>0</v>
      </c>
      <c r="H857" s="52">
        <v>209479.65</v>
      </c>
      <c r="I857" s="52">
        <v>99159.07</v>
      </c>
      <c r="J857" s="52">
        <v>110320.57999999999</v>
      </c>
      <c r="K857" s="52">
        <v>807079.46</v>
      </c>
      <c r="L857" s="52">
        <v>28704.31</v>
      </c>
      <c r="M857" s="52">
        <v>852116.05</v>
      </c>
      <c r="N857" s="50"/>
      <c r="O857" s="124">
        <f t="shared" si="52"/>
        <v>13.6691</v>
      </c>
      <c r="P857" s="124">
        <f t="shared" si="53"/>
        <v>109.13675835586251</v>
      </c>
      <c r="Q857" s="50"/>
      <c r="R857" s="53" t="str">
        <f t="shared" si="54"/>
        <v/>
      </c>
      <c r="S857" s="53" t="str">
        <f t="shared" si="55"/>
        <v/>
      </c>
      <c r="T857" s="50"/>
    </row>
    <row r="858" spans="1:20" ht="15" customHeight="1" x14ac:dyDescent="0.2">
      <c r="A858" s="51" t="s">
        <v>2723</v>
      </c>
      <c r="B858" s="51" t="s">
        <v>13</v>
      </c>
      <c r="C858" s="35">
        <v>556807</v>
      </c>
      <c r="D858" s="50"/>
      <c r="E858" s="52">
        <v>0</v>
      </c>
      <c r="F858" s="52">
        <v>0</v>
      </c>
      <c r="G858" s="52">
        <v>0</v>
      </c>
      <c r="H858" s="52">
        <v>11957.33</v>
      </c>
      <c r="I858" s="52">
        <v>0</v>
      </c>
      <c r="J858" s="52">
        <v>11957.33</v>
      </c>
      <c r="K858" s="52">
        <v>24520.92</v>
      </c>
      <c r="L858" s="52">
        <v>339.37</v>
      </c>
      <c r="M858" s="52">
        <v>0</v>
      </c>
      <c r="N858" s="50"/>
      <c r="O858" s="124">
        <f t="shared" si="52"/>
        <v>48.763800000000003</v>
      </c>
      <c r="P858" s="124">
        <f t="shared" si="53"/>
        <v>1.3840019053118726</v>
      </c>
      <c r="Q858" s="50"/>
      <c r="R858" s="53" t="str">
        <f t="shared" si="54"/>
        <v/>
      </c>
      <c r="S858" s="53" t="str">
        <f t="shared" si="55"/>
        <v/>
      </c>
      <c r="T858" s="50"/>
    </row>
    <row r="859" spans="1:20" ht="15" customHeight="1" x14ac:dyDescent="0.2">
      <c r="A859" s="51" t="s">
        <v>2401</v>
      </c>
      <c r="B859" s="51" t="s">
        <v>30</v>
      </c>
      <c r="C859" s="35">
        <v>528391</v>
      </c>
      <c r="D859" s="50"/>
      <c r="E859" s="52">
        <v>0</v>
      </c>
      <c r="F859" s="52">
        <v>0</v>
      </c>
      <c r="G859" s="52">
        <v>0</v>
      </c>
      <c r="H859" s="52">
        <v>0</v>
      </c>
      <c r="I859" s="52">
        <v>0</v>
      </c>
      <c r="J859" s="52">
        <v>0</v>
      </c>
      <c r="K859" s="52">
        <v>34887.42</v>
      </c>
      <c r="L859" s="52">
        <v>0</v>
      </c>
      <c r="M859" s="52">
        <v>0</v>
      </c>
      <c r="N859" s="50"/>
      <c r="O859" s="124">
        <f t="shared" si="52"/>
        <v>0</v>
      </c>
      <c r="P859" s="124">
        <f t="shared" si="53"/>
        <v>0</v>
      </c>
      <c r="Q859" s="50"/>
      <c r="R859" s="53" t="str">
        <f t="shared" si="54"/>
        <v/>
      </c>
      <c r="S859" s="53" t="str">
        <f t="shared" si="55"/>
        <v/>
      </c>
      <c r="T859" s="50"/>
    </row>
    <row r="860" spans="1:20" ht="15" customHeight="1" x14ac:dyDescent="0.2">
      <c r="A860" s="51" t="s">
        <v>1698</v>
      </c>
      <c r="B860" s="51" t="s">
        <v>1547</v>
      </c>
      <c r="C860" s="35">
        <v>520276</v>
      </c>
      <c r="D860" s="50"/>
      <c r="E860" s="52">
        <v>0</v>
      </c>
      <c r="F860" s="52">
        <v>0</v>
      </c>
      <c r="G860" s="52">
        <v>0</v>
      </c>
      <c r="H860" s="52">
        <v>30435.46</v>
      </c>
      <c r="I860" s="52">
        <v>0</v>
      </c>
      <c r="J860" s="52">
        <v>30435.46</v>
      </c>
      <c r="K860" s="52">
        <v>119869.93</v>
      </c>
      <c r="L860" s="52">
        <v>2131.62</v>
      </c>
      <c r="M860" s="52">
        <v>7806.74</v>
      </c>
      <c r="N860" s="50"/>
      <c r="O860" s="124">
        <f t="shared" si="52"/>
        <v>25.3904</v>
      </c>
      <c r="P860" s="124">
        <f t="shared" si="53"/>
        <v>8.2909533692061075</v>
      </c>
      <c r="Q860" s="50"/>
      <c r="R860" s="53" t="str">
        <f t="shared" si="54"/>
        <v/>
      </c>
      <c r="S860" s="53" t="str">
        <f t="shared" si="55"/>
        <v/>
      </c>
      <c r="T860" s="50"/>
    </row>
    <row r="861" spans="1:20" ht="15" customHeight="1" x14ac:dyDescent="0.2">
      <c r="A861" s="51" t="s">
        <v>724</v>
      </c>
      <c r="B861" s="51" t="s">
        <v>710</v>
      </c>
      <c r="C861" s="35">
        <v>507946</v>
      </c>
      <c r="D861" s="50"/>
      <c r="E861" s="52">
        <v>0</v>
      </c>
      <c r="F861" s="52">
        <v>0</v>
      </c>
      <c r="G861" s="52">
        <v>0</v>
      </c>
      <c r="H861" s="52">
        <v>108013.11</v>
      </c>
      <c r="I861" s="52">
        <v>0</v>
      </c>
      <c r="J861" s="52">
        <v>108013.11</v>
      </c>
      <c r="K861" s="52">
        <v>375696.4</v>
      </c>
      <c r="L861" s="52">
        <v>13294.24</v>
      </c>
      <c r="M861" s="52">
        <v>25287.99</v>
      </c>
      <c r="N861" s="50"/>
      <c r="O861" s="124">
        <f t="shared" si="52"/>
        <v>28.7501</v>
      </c>
      <c r="P861" s="124">
        <f t="shared" si="53"/>
        <v>10.269523476935099</v>
      </c>
      <c r="Q861" s="50"/>
      <c r="R861" s="53" t="str">
        <f t="shared" si="54"/>
        <v/>
      </c>
      <c r="S861" s="53" t="str">
        <f t="shared" si="55"/>
        <v/>
      </c>
      <c r="T861" s="50"/>
    </row>
    <row r="862" spans="1:20" ht="15" customHeight="1" x14ac:dyDescent="0.2">
      <c r="A862" s="51" t="s">
        <v>459</v>
      </c>
      <c r="B862" s="51" t="s">
        <v>439</v>
      </c>
      <c r="C862" s="35">
        <v>504416</v>
      </c>
      <c r="D862" s="50"/>
      <c r="E862" s="52">
        <v>0</v>
      </c>
      <c r="F862" s="52">
        <v>0</v>
      </c>
      <c r="G862" s="52">
        <v>0</v>
      </c>
      <c r="H862" s="52">
        <v>49498.04</v>
      </c>
      <c r="I862" s="52">
        <v>0</v>
      </c>
      <c r="J862" s="52">
        <v>49498.04</v>
      </c>
      <c r="K862" s="52">
        <v>1118336.9100000001</v>
      </c>
      <c r="L862" s="52">
        <v>5897.67</v>
      </c>
      <c r="M862" s="52">
        <v>89802.93</v>
      </c>
      <c r="N862" s="50"/>
      <c r="O862" s="124">
        <f t="shared" si="52"/>
        <v>4.4260000000000002</v>
      </c>
      <c r="P862" s="124">
        <f t="shared" si="53"/>
        <v>8.5574033320602805</v>
      </c>
      <c r="Q862" s="50"/>
      <c r="R862" s="53" t="str">
        <f t="shared" si="54"/>
        <v/>
      </c>
      <c r="S862" s="53" t="str">
        <f t="shared" si="55"/>
        <v/>
      </c>
      <c r="T862" s="50"/>
    </row>
    <row r="863" spans="1:20" ht="15" customHeight="1" x14ac:dyDescent="0.2">
      <c r="A863" s="51" t="s">
        <v>460</v>
      </c>
      <c r="B863" s="51" t="s">
        <v>443</v>
      </c>
      <c r="C863" s="35">
        <v>504424</v>
      </c>
      <c r="D863" s="50"/>
      <c r="E863" s="52">
        <v>0</v>
      </c>
      <c r="F863" s="52">
        <v>0</v>
      </c>
      <c r="G863" s="52">
        <v>0</v>
      </c>
      <c r="H863" s="52">
        <v>0</v>
      </c>
      <c r="I863" s="52">
        <v>0</v>
      </c>
      <c r="J863" s="52">
        <v>0</v>
      </c>
      <c r="K863" s="52">
        <v>368326.77</v>
      </c>
      <c r="L863" s="52">
        <v>0</v>
      </c>
      <c r="M863" s="52">
        <v>0</v>
      </c>
      <c r="N863" s="50"/>
      <c r="O863" s="124">
        <f t="shared" si="52"/>
        <v>0</v>
      </c>
      <c r="P863" s="124">
        <f t="shared" si="53"/>
        <v>0</v>
      </c>
      <c r="Q863" s="50"/>
      <c r="R863" s="53" t="str">
        <f t="shared" si="54"/>
        <v/>
      </c>
      <c r="S863" s="53" t="str">
        <f t="shared" si="55"/>
        <v/>
      </c>
      <c r="T863" s="50"/>
    </row>
    <row r="864" spans="1:20" ht="15" customHeight="1" x14ac:dyDescent="0.2">
      <c r="A864" s="51" t="s">
        <v>2534</v>
      </c>
      <c r="B864" s="51" t="s">
        <v>2213</v>
      </c>
      <c r="C864" s="35">
        <v>543179</v>
      </c>
      <c r="D864" s="50"/>
      <c r="E864" s="52">
        <v>0</v>
      </c>
      <c r="F864" s="52">
        <v>0</v>
      </c>
      <c r="G864" s="52">
        <v>0</v>
      </c>
      <c r="H864" s="52">
        <v>76521.58</v>
      </c>
      <c r="I864" s="52">
        <v>0</v>
      </c>
      <c r="J864" s="52">
        <v>76521.58</v>
      </c>
      <c r="K864" s="52">
        <v>464294.54</v>
      </c>
      <c r="L864" s="52">
        <v>3104.42</v>
      </c>
      <c r="M864" s="52">
        <v>22112</v>
      </c>
      <c r="N864" s="50"/>
      <c r="O864" s="124">
        <f t="shared" si="52"/>
        <v>16.481300000000001</v>
      </c>
      <c r="P864" s="124">
        <f t="shared" si="53"/>
        <v>5.431125681555506</v>
      </c>
      <c r="Q864" s="50"/>
      <c r="R864" s="53" t="str">
        <f t="shared" si="54"/>
        <v/>
      </c>
      <c r="S864" s="53" t="str">
        <f t="shared" si="55"/>
        <v/>
      </c>
      <c r="T864" s="50"/>
    </row>
    <row r="865" spans="1:20" ht="15" customHeight="1" x14ac:dyDescent="0.2">
      <c r="A865" s="51" t="s">
        <v>2163</v>
      </c>
      <c r="B865" s="51" t="s">
        <v>1221</v>
      </c>
      <c r="C865" s="35">
        <v>525782</v>
      </c>
      <c r="D865" s="50"/>
      <c r="E865" s="52">
        <v>0</v>
      </c>
      <c r="F865" s="52">
        <v>0</v>
      </c>
      <c r="G865" s="52">
        <v>0</v>
      </c>
      <c r="H865" s="52">
        <v>0</v>
      </c>
      <c r="I865" s="52">
        <v>0</v>
      </c>
      <c r="J865" s="52">
        <v>0</v>
      </c>
      <c r="K865" s="52">
        <v>692671.25</v>
      </c>
      <c r="L865" s="52">
        <v>605.16999999999996</v>
      </c>
      <c r="M865" s="52">
        <v>2436.69</v>
      </c>
      <c r="N865" s="50"/>
      <c r="O865" s="124">
        <f t="shared" si="52"/>
        <v>0</v>
      </c>
      <c r="P865" s="124">
        <f t="shared" si="53"/>
        <v>0.43914916347401456</v>
      </c>
      <c r="Q865" s="50"/>
      <c r="R865" s="53" t="str">
        <f t="shared" si="54"/>
        <v/>
      </c>
      <c r="S865" s="53" t="str">
        <f t="shared" si="55"/>
        <v/>
      </c>
      <c r="T865" s="50"/>
    </row>
    <row r="866" spans="1:20" ht="15" customHeight="1" x14ac:dyDescent="0.2">
      <c r="A866" s="51" t="s">
        <v>281</v>
      </c>
      <c r="B866" s="51" t="s">
        <v>252</v>
      </c>
      <c r="C866" s="35">
        <v>502383</v>
      </c>
      <c r="D866" s="50"/>
      <c r="E866" s="52">
        <v>0</v>
      </c>
      <c r="F866" s="52">
        <v>0</v>
      </c>
      <c r="G866" s="52">
        <v>0</v>
      </c>
      <c r="H866" s="52">
        <v>0</v>
      </c>
      <c r="I866" s="52">
        <v>0</v>
      </c>
      <c r="J866" s="52">
        <v>0</v>
      </c>
      <c r="K866" s="52">
        <v>61388.81</v>
      </c>
      <c r="L866" s="52">
        <v>0</v>
      </c>
      <c r="M866" s="52">
        <v>0</v>
      </c>
      <c r="N866" s="50"/>
      <c r="O866" s="124">
        <f t="shared" si="52"/>
        <v>0</v>
      </c>
      <c r="P866" s="124">
        <f t="shared" si="53"/>
        <v>0</v>
      </c>
      <c r="Q866" s="50"/>
      <c r="R866" s="53" t="str">
        <f t="shared" si="54"/>
        <v/>
      </c>
      <c r="S866" s="53" t="str">
        <f t="shared" si="55"/>
        <v/>
      </c>
      <c r="T866" s="50"/>
    </row>
    <row r="867" spans="1:20" ht="15" customHeight="1" x14ac:dyDescent="0.2">
      <c r="A867" s="51" t="s">
        <v>725</v>
      </c>
      <c r="B867" s="51" t="s">
        <v>100</v>
      </c>
      <c r="C867" s="35">
        <v>507954</v>
      </c>
      <c r="D867" s="50"/>
      <c r="E867" s="52">
        <v>0</v>
      </c>
      <c r="F867" s="52">
        <v>0</v>
      </c>
      <c r="G867" s="52">
        <v>0</v>
      </c>
      <c r="H867" s="52">
        <v>145193.84</v>
      </c>
      <c r="I867" s="52">
        <v>0</v>
      </c>
      <c r="J867" s="52">
        <v>145193.84</v>
      </c>
      <c r="K867" s="52">
        <v>603176.38</v>
      </c>
      <c r="L867" s="52">
        <v>389.4</v>
      </c>
      <c r="M867" s="52">
        <v>0</v>
      </c>
      <c r="N867" s="50"/>
      <c r="O867" s="124">
        <f t="shared" si="52"/>
        <v>24.0715</v>
      </c>
      <c r="P867" s="124">
        <f t="shared" si="53"/>
        <v>6.4558230877674622E-2</v>
      </c>
      <c r="Q867" s="50"/>
      <c r="R867" s="53" t="str">
        <f t="shared" si="54"/>
        <v/>
      </c>
      <c r="S867" s="53" t="str">
        <f t="shared" si="55"/>
        <v/>
      </c>
      <c r="T867" s="50"/>
    </row>
    <row r="868" spans="1:20" ht="15" customHeight="1" x14ac:dyDescent="0.2">
      <c r="A868" s="51" t="s">
        <v>725</v>
      </c>
      <c r="B868" s="51" t="s">
        <v>1454</v>
      </c>
      <c r="C868" s="35">
        <v>517631</v>
      </c>
      <c r="D868" s="50"/>
      <c r="E868" s="52">
        <v>0</v>
      </c>
      <c r="F868" s="52">
        <v>0</v>
      </c>
      <c r="G868" s="52">
        <v>0</v>
      </c>
      <c r="H868" s="52">
        <v>0</v>
      </c>
      <c r="I868" s="52">
        <v>0</v>
      </c>
      <c r="J868" s="52">
        <v>0</v>
      </c>
      <c r="K868" s="52">
        <v>149929.64000000001</v>
      </c>
      <c r="L868" s="52">
        <v>1687.56</v>
      </c>
      <c r="M868" s="52">
        <v>7616.64</v>
      </c>
      <c r="N868" s="50"/>
      <c r="O868" s="124">
        <f t="shared" si="52"/>
        <v>0</v>
      </c>
      <c r="P868" s="124">
        <f t="shared" si="53"/>
        <v>6.2057108921224646</v>
      </c>
      <c r="Q868" s="50"/>
      <c r="R868" s="53" t="str">
        <f t="shared" si="54"/>
        <v/>
      </c>
      <c r="S868" s="53" t="str">
        <f t="shared" si="55"/>
        <v/>
      </c>
      <c r="T868" s="50"/>
    </row>
    <row r="869" spans="1:20" ht="15" customHeight="1" x14ac:dyDescent="0.2">
      <c r="A869" s="51" t="s">
        <v>2681</v>
      </c>
      <c r="B869" s="51" t="s">
        <v>508</v>
      </c>
      <c r="C869" s="35">
        <v>556157</v>
      </c>
      <c r="D869" s="50"/>
      <c r="E869" s="52">
        <v>0</v>
      </c>
      <c r="F869" s="52">
        <v>0</v>
      </c>
      <c r="G869" s="52">
        <v>0</v>
      </c>
      <c r="H869" s="52">
        <v>200333.48</v>
      </c>
      <c r="I869" s="52">
        <v>200333.48</v>
      </c>
      <c r="J869" s="52">
        <v>0</v>
      </c>
      <c r="K869" s="52">
        <v>896889.80999999994</v>
      </c>
      <c r="L869" s="52">
        <v>14121.51</v>
      </c>
      <c r="M869" s="52">
        <v>74797.66</v>
      </c>
      <c r="N869" s="50"/>
      <c r="O869" s="124">
        <f t="shared" si="52"/>
        <v>0</v>
      </c>
      <c r="P869" s="124">
        <f t="shared" si="53"/>
        <v>9.914168831954953</v>
      </c>
      <c r="Q869" s="50"/>
      <c r="R869" s="53" t="str">
        <f t="shared" si="54"/>
        <v/>
      </c>
      <c r="S869" s="53" t="str">
        <f t="shared" si="55"/>
        <v/>
      </c>
      <c r="T869" s="50"/>
    </row>
    <row r="870" spans="1:20" ht="15" customHeight="1" x14ac:dyDescent="0.2">
      <c r="A870" s="51" t="s">
        <v>218</v>
      </c>
      <c r="B870" s="51" t="s">
        <v>199</v>
      </c>
      <c r="C870" s="35">
        <v>501654</v>
      </c>
      <c r="D870" s="50"/>
      <c r="E870" s="52">
        <v>0</v>
      </c>
      <c r="F870" s="52">
        <v>0</v>
      </c>
      <c r="G870" s="52">
        <v>0</v>
      </c>
      <c r="H870" s="52">
        <v>277354.71000000002</v>
      </c>
      <c r="I870" s="52">
        <v>0</v>
      </c>
      <c r="J870" s="52">
        <v>277354.71000000002</v>
      </c>
      <c r="K870" s="52">
        <v>808014.18</v>
      </c>
      <c r="L870" s="52">
        <v>34741.22</v>
      </c>
      <c r="M870" s="52">
        <v>107589.65</v>
      </c>
      <c r="N870" s="50"/>
      <c r="O870" s="124">
        <f t="shared" si="52"/>
        <v>34.325499999999998</v>
      </c>
      <c r="P870" s="124">
        <f t="shared" si="53"/>
        <v>17.614897550436552</v>
      </c>
      <c r="Q870" s="50"/>
      <c r="R870" s="53" t="str">
        <f t="shared" si="54"/>
        <v/>
      </c>
      <c r="S870" s="53" t="str">
        <f t="shared" si="55"/>
        <v/>
      </c>
      <c r="T870" s="50"/>
    </row>
    <row r="871" spans="1:20" ht="15" customHeight="1" x14ac:dyDescent="0.2">
      <c r="A871" s="51" t="s">
        <v>2535</v>
      </c>
      <c r="B871" s="51" t="s">
        <v>33</v>
      </c>
      <c r="C871" s="35">
        <v>543187</v>
      </c>
      <c r="D871" s="50"/>
      <c r="E871" s="52">
        <v>0</v>
      </c>
      <c r="F871" s="52">
        <v>0</v>
      </c>
      <c r="G871" s="52">
        <v>0</v>
      </c>
      <c r="H871" s="52">
        <v>429172.02</v>
      </c>
      <c r="I871" s="52">
        <v>0</v>
      </c>
      <c r="J871" s="52">
        <v>429172.02</v>
      </c>
      <c r="K871" s="52">
        <v>952151.57000000007</v>
      </c>
      <c r="L871" s="52">
        <v>40045.53</v>
      </c>
      <c r="M871" s="52">
        <v>284951.5</v>
      </c>
      <c r="N871" s="50"/>
      <c r="O871" s="124">
        <f t="shared" si="52"/>
        <v>45.073900000000002</v>
      </c>
      <c r="P871" s="124">
        <f t="shared" si="53"/>
        <v>34.13290911235908</v>
      </c>
      <c r="Q871" s="50"/>
      <c r="R871" s="53" t="str">
        <f t="shared" si="54"/>
        <v/>
      </c>
      <c r="S871" s="53" t="str">
        <f t="shared" si="55"/>
        <v/>
      </c>
      <c r="T871" s="50"/>
    </row>
    <row r="872" spans="1:20" ht="15" customHeight="1" x14ac:dyDescent="0.2">
      <c r="A872" s="51" t="s">
        <v>2057</v>
      </c>
      <c r="B872" s="51" t="s">
        <v>2023</v>
      </c>
      <c r="C872" s="35">
        <v>524557</v>
      </c>
      <c r="D872" s="50"/>
      <c r="E872" s="52">
        <v>0</v>
      </c>
      <c r="F872" s="52">
        <v>0</v>
      </c>
      <c r="G872" s="52">
        <v>0</v>
      </c>
      <c r="H872" s="52">
        <v>0</v>
      </c>
      <c r="I872" s="52">
        <v>0</v>
      </c>
      <c r="J872" s="52">
        <v>0</v>
      </c>
      <c r="K872" s="52">
        <v>67523.839999999997</v>
      </c>
      <c r="L872" s="52">
        <v>0</v>
      </c>
      <c r="M872" s="52">
        <v>0</v>
      </c>
      <c r="N872" s="50"/>
      <c r="O872" s="124">
        <f t="shared" si="52"/>
        <v>0</v>
      </c>
      <c r="P872" s="124">
        <f t="shared" si="53"/>
        <v>0</v>
      </c>
      <c r="Q872" s="50"/>
      <c r="R872" s="53" t="str">
        <f t="shared" si="54"/>
        <v/>
      </c>
      <c r="S872" s="53" t="str">
        <f t="shared" si="55"/>
        <v/>
      </c>
      <c r="T872" s="50"/>
    </row>
    <row r="873" spans="1:20" ht="15" customHeight="1" x14ac:dyDescent="0.2">
      <c r="A873" s="51" t="s">
        <v>2248</v>
      </c>
      <c r="B873" s="51" t="s">
        <v>2238</v>
      </c>
      <c r="C873" s="35">
        <v>526762</v>
      </c>
      <c r="D873" s="50"/>
      <c r="E873" s="52">
        <v>0</v>
      </c>
      <c r="F873" s="52">
        <v>0</v>
      </c>
      <c r="G873" s="52">
        <v>0</v>
      </c>
      <c r="H873" s="52">
        <v>0</v>
      </c>
      <c r="I873" s="52">
        <v>0</v>
      </c>
      <c r="J873" s="52">
        <v>0</v>
      </c>
      <c r="K873" s="52">
        <v>1492311.66</v>
      </c>
      <c r="L873" s="52">
        <v>11868.72</v>
      </c>
      <c r="M873" s="52">
        <v>38201.040000000001</v>
      </c>
      <c r="N873" s="50"/>
      <c r="O873" s="124">
        <f t="shared" si="52"/>
        <v>0</v>
      </c>
      <c r="P873" s="124">
        <f t="shared" si="53"/>
        <v>3.3551811824615778</v>
      </c>
      <c r="Q873" s="50"/>
      <c r="R873" s="53" t="str">
        <f t="shared" si="54"/>
        <v/>
      </c>
      <c r="S873" s="53" t="str">
        <f t="shared" si="55"/>
        <v/>
      </c>
      <c r="T873" s="50"/>
    </row>
    <row r="874" spans="1:20" ht="15" customHeight="1" x14ac:dyDescent="0.2">
      <c r="A874" s="51" t="s">
        <v>726</v>
      </c>
      <c r="B874" s="51" t="s">
        <v>100</v>
      </c>
      <c r="C874" s="35">
        <v>507962</v>
      </c>
      <c r="D874" s="50"/>
      <c r="E874" s="52">
        <v>0</v>
      </c>
      <c r="F874" s="52">
        <v>0</v>
      </c>
      <c r="G874" s="52">
        <v>0</v>
      </c>
      <c r="H874" s="52">
        <v>8955.2000000000007</v>
      </c>
      <c r="I874" s="52">
        <v>0</v>
      </c>
      <c r="J874" s="52">
        <v>8955.2000000000007</v>
      </c>
      <c r="K874" s="52">
        <v>808267.44000000006</v>
      </c>
      <c r="L874" s="52">
        <v>2087.8000000000002</v>
      </c>
      <c r="M874" s="52">
        <v>18045.169999999998</v>
      </c>
      <c r="N874" s="50"/>
      <c r="O874" s="124">
        <f t="shared" si="52"/>
        <v>1.1080000000000001</v>
      </c>
      <c r="P874" s="124">
        <f t="shared" si="53"/>
        <v>2.490879751385259</v>
      </c>
      <c r="Q874" s="50"/>
      <c r="R874" s="53" t="str">
        <f t="shared" si="54"/>
        <v/>
      </c>
      <c r="S874" s="53" t="str">
        <f t="shared" si="55"/>
        <v/>
      </c>
      <c r="T874" s="50"/>
    </row>
    <row r="875" spans="1:20" ht="15" customHeight="1" x14ac:dyDescent="0.2">
      <c r="A875" s="51" t="s">
        <v>2058</v>
      </c>
      <c r="B875" s="51" t="s">
        <v>2023</v>
      </c>
      <c r="C875" s="35">
        <v>524565</v>
      </c>
      <c r="D875" s="50"/>
      <c r="E875" s="52">
        <v>0</v>
      </c>
      <c r="F875" s="52">
        <v>0</v>
      </c>
      <c r="G875" s="52">
        <v>0</v>
      </c>
      <c r="H875" s="52">
        <v>0</v>
      </c>
      <c r="I875" s="52">
        <v>0</v>
      </c>
      <c r="J875" s="52">
        <v>0</v>
      </c>
      <c r="K875" s="52">
        <v>111528.97</v>
      </c>
      <c r="L875" s="52">
        <v>0</v>
      </c>
      <c r="M875" s="52">
        <v>0</v>
      </c>
      <c r="N875" s="50"/>
      <c r="O875" s="124">
        <f t="shared" si="52"/>
        <v>0</v>
      </c>
      <c r="P875" s="124">
        <f t="shared" si="53"/>
        <v>0</v>
      </c>
      <c r="Q875" s="50"/>
      <c r="R875" s="53" t="str">
        <f t="shared" si="54"/>
        <v/>
      </c>
      <c r="S875" s="53" t="str">
        <f t="shared" si="55"/>
        <v/>
      </c>
      <c r="T875" s="50"/>
    </row>
    <row r="876" spans="1:20" ht="15" customHeight="1" x14ac:dyDescent="0.2">
      <c r="A876" s="51" t="s">
        <v>928</v>
      </c>
      <c r="B876" s="51" t="s">
        <v>13</v>
      </c>
      <c r="C876" s="35">
        <v>510505</v>
      </c>
      <c r="D876" s="50"/>
      <c r="E876" s="52">
        <v>0</v>
      </c>
      <c r="F876" s="52">
        <v>0</v>
      </c>
      <c r="G876" s="52">
        <v>0</v>
      </c>
      <c r="H876" s="52">
        <v>0</v>
      </c>
      <c r="I876" s="52">
        <v>0</v>
      </c>
      <c r="J876" s="52">
        <v>0</v>
      </c>
      <c r="K876" s="52">
        <v>151400.43</v>
      </c>
      <c r="L876" s="52">
        <v>0</v>
      </c>
      <c r="M876" s="52">
        <v>0</v>
      </c>
      <c r="N876" s="50"/>
      <c r="O876" s="124">
        <f t="shared" si="52"/>
        <v>0</v>
      </c>
      <c r="P876" s="124">
        <f t="shared" si="53"/>
        <v>0</v>
      </c>
      <c r="Q876" s="50"/>
      <c r="R876" s="53" t="str">
        <f t="shared" si="54"/>
        <v/>
      </c>
      <c r="S876" s="53" t="str">
        <f t="shared" si="55"/>
        <v/>
      </c>
      <c r="T876" s="50"/>
    </row>
    <row r="877" spans="1:20" ht="15" customHeight="1" x14ac:dyDescent="0.2">
      <c r="A877" s="51" t="s">
        <v>928</v>
      </c>
      <c r="B877" s="51" t="s">
        <v>2023</v>
      </c>
      <c r="C877" s="35">
        <v>524573</v>
      </c>
      <c r="D877" s="50"/>
      <c r="E877" s="52">
        <v>0</v>
      </c>
      <c r="F877" s="52">
        <v>0</v>
      </c>
      <c r="G877" s="52">
        <v>0</v>
      </c>
      <c r="H877" s="52">
        <v>0</v>
      </c>
      <c r="I877" s="52">
        <v>0</v>
      </c>
      <c r="J877" s="52">
        <v>0</v>
      </c>
      <c r="K877" s="52">
        <v>275219.03999999998</v>
      </c>
      <c r="L877" s="52">
        <v>0</v>
      </c>
      <c r="M877" s="52">
        <v>0</v>
      </c>
      <c r="N877" s="50"/>
      <c r="O877" s="124">
        <f t="shared" si="52"/>
        <v>0</v>
      </c>
      <c r="P877" s="124">
        <f t="shared" si="53"/>
        <v>0</v>
      </c>
      <c r="Q877" s="50"/>
      <c r="R877" s="53" t="str">
        <f t="shared" si="54"/>
        <v/>
      </c>
      <c r="S877" s="53" t="str">
        <f t="shared" si="55"/>
        <v/>
      </c>
      <c r="T877" s="50"/>
    </row>
    <row r="878" spans="1:20" ht="15" customHeight="1" x14ac:dyDescent="0.2">
      <c r="A878" s="51" t="s">
        <v>2301</v>
      </c>
      <c r="B878" s="51" t="s">
        <v>26</v>
      </c>
      <c r="C878" s="35">
        <v>527343</v>
      </c>
      <c r="D878" s="50"/>
      <c r="E878" s="52">
        <v>0</v>
      </c>
      <c r="F878" s="52">
        <v>0</v>
      </c>
      <c r="G878" s="52">
        <v>0</v>
      </c>
      <c r="H878" s="52">
        <v>0</v>
      </c>
      <c r="I878" s="52">
        <v>0</v>
      </c>
      <c r="J878" s="52">
        <v>0</v>
      </c>
      <c r="K878" s="52">
        <v>10521.44</v>
      </c>
      <c r="L878" s="52">
        <v>0</v>
      </c>
      <c r="M878" s="52">
        <v>0</v>
      </c>
      <c r="N878" s="50"/>
      <c r="O878" s="124">
        <f t="shared" si="52"/>
        <v>0</v>
      </c>
      <c r="P878" s="124">
        <f t="shared" si="53"/>
        <v>0</v>
      </c>
      <c r="Q878" s="50"/>
      <c r="R878" s="53" t="str">
        <f t="shared" si="54"/>
        <v/>
      </c>
      <c r="S878" s="53" t="str">
        <f t="shared" si="55"/>
        <v/>
      </c>
      <c r="T878" s="50"/>
    </row>
    <row r="879" spans="1:20" ht="15" customHeight="1" x14ac:dyDescent="0.2">
      <c r="A879" s="51" t="s">
        <v>1699</v>
      </c>
      <c r="B879" s="51" t="s">
        <v>1676</v>
      </c>
      <c r="C879" s="35">
        <v>520284</v>
      </c>
      <c r="D879" s="50"/>
      <c r="E879" s="52">
        <v>0</v>
      </c>
      <c r="F879" s="52">
        <v>0</v>
      </c>
      <c r="G879" s="52">
        <v>0</v>
      </c>
      <c r="H879" s="52">
        <v>0</v>
      </c>
      <c r="I879" s="52">
        <v>0</v>
      </c>
      <c r="J879" s="52">
        <v>0</v>
      </c>
      <c r="K879" s="52">
        <v>13595.14</v>
      </c>
      <c r="L879" s="52">
        <v>0</v>
      </c>
      <c r="M879" s="52">
        <v>0</v>
      </c>
      <c r="N879" s="50"/>
      <c r="O879" s="124">
        <f t="shared" si="52"/>
        <v>0</v>
      </c>
      <c r="P879" s="124">
        <f t="shared" si="53"/>
        <v>0</v>
      </c>
      <c r="Q879" s="50"/>
      <c r="R879" s="53" t="str">
        <f t="shared" si="54"/>
        <v/>
      </c>
      <c r="S879" s="53" t="str">
        <f t="shared" si="55"/>
        <v/>
      </c>
      <c r="T879" s="50"/>
    </row>
    <row r="880" spans="1:20" ht="15" customHeight="1" x14ac:dyDescent="0.2">
      <c r="A880" s="51" t="s">
        <v>929</v>
      </c>
      <c r="B880" s="51" t="s">
        <v>13</v>
      </c>
      <c r="C880" s="35">
        <v>510513</v>
      </c>
      <c r="D880" s="50"/>
      <c r="E880" s="52">
        <v>0</v>
      </c>
      <c r="F880" s="52">
        <v>0</v>
      </c>
      <c r="G880" s="52">
        <v>0</v>
      </c>
      <c r="H880" s="52">
        <v>0</v>
      </c>
      <c r="I880" s="52">
        <v>0</v>
      </c>
      <c r="J880" s="52">
        <v>0</v>
      </c>
      <c r="K880" s="52">
        <v>58187.23</v>
      </c>
      <c r="L880" s="52">
        <v>0</v>
      </c>
      <c r="M880" s="52">
        <v>0</v>
      </c>
      <c r="N880" s="50"/>
      <c r="O880" s="124">
        <f t="shared" si="52"/>
        <v>0</v>
      </c>
      <c r="P880" s="124">
        <f t="shared" si="53"/>
        <v>0</v>
      </c>
      <c r="Q880" s="50"/>
      <c r="R880" s="53" t="str">
        <f t="shared" si="54"/>
        <v/>
      </c>
      <c r="S880" s="53" t="str">
        <f t="shared" si="55"/>
        <v/>
      </c>
      <c r="T880" s="50"/>
    </row>
    <row r="881" spans="1:20" ht="15" customHeight="1" x14ac:dyDescent="0.2">
      <c r="A881" s="51" t="s">
        <v>929</v>
      </c>
      <c r="B881" s="51" t="s">
        <v>1167</v>
      </c>
      <c r="C881" s="35">
        <v>557714</v>
      </c>
      <c r="D881" s="50"/>
      <c r="E881" s="52">
        <v>0</v>
      </c>
      <c r="F881" s="52">
        <v>0</v>
      </c>
      <c r="G881" s="52">
        <v>0</v>
      </c>
      <c r="H881" s="52">
        <v>45580.42</v>
      </c>
      <c r="I881" s="52">
        <v>0</v>
      </c>
      <c r="J881" s="52">
        <v>45580.42</v>
      </c>
      <c r="K881" s="52">
        <v>190338.29</v>
      </c>
      <c r="L881" s="52">
        <v>1314.04</v>
      </c>
      <c r="M881" s="52">
        <v>2000</v>
      </c>
      <c r="N881" s="50"/>
      <c r="O881" s="124">
        <f t="shared" si="52"/>
        <v>23.947099999999999</v>
      </c>
      <c r="P881" s="124">
        <f t="shared" si="53"/>
        <v>1.7411315400595433</v>
      </c>
      <c r="Q881" s="50"/>
      <c r="R881" s="53" t="str">
        <f t="shared" si="54"/>
        <v/>
      </c>
      <c r="S881" s="53" t="str">
        <f t="shared" si="55"/>
        <v/>
      </c>
      <c r="T881" s="50"/>
    </row>
    <row r="882" spans="1:20" ht="15" customHeight="1" x14ac:dyDescent="0.2">
      <c r="A882" s="51" t="s">
        <v>666</v>
      </c>
      <c r="B882" s="51" t="s">
        <v>639</v>
      </c>
      <c r="C882" s="35">
        <v>507130</v>
      </c>
      <c r="D882" s="50"/>
      <c r="E882" s="52">
        <v>0</v>
      </c>
      <c r="F882" s="52">
        <v>0</v>
      </c>
      <c r="G882" s="52">
        <v>0</v>
      </c>
      <c r="H882" s="52">
        <v>0</v>
      </c>
      <c r="I882" s="52">
        <v>0</v>
      </c>
      <c r="J882" s="52">
        <v>0</v>
      </c>
      <c r="K882" s="52">
        <v>186827.77000000002</v>
      </c>
      <c r="L882" s="52">
        <v>7845.1</v>
      </c>
      <c r="M882" s="52">
        <v>25751.66</v>
      </c>
      <c r="N882" s="50"/>
      <c r="O882" s="124">
        <f t="shared" si="52"/>
        <v>0</v>
      </c>
      <c r="P882" s="124">
        <f t="shared" si="53"/>
        <v>17.982744214096222</v>
      </c>
      <c r="Q882" s="50"/>
      <c r="R882" s="53" t="str">
        <f t="shared" si="54"/>
        <v/>
      </c>
      <c r="S882" s="53" t="str">
        <f t="shared" si="55"/>
        <v/>
      </c>
      <c r="T882" s="50"/>
    </row>
    <row r="883" spans="1:20" ht="15" customHeight="1" x14ac:dyDescent="0.2">
      <c r="A883" s="51" t="s">
        <v>1533</v>
      </c>
      <c r="B883" s="51" t="s">
        <v>1509</v>
      </c>
      <c r="C883" s="35">
        <v>518484</v>
      </c>
      <c r="D883" s="50"/>
      <c r="E883" s="52">
        <v>0</v>
      </c>
      <c r="F883" s="52">
        <v>0</v>
      </c>
      <c r="G883" s="52">
        <v>0</v>
      </c>
      <c r="H883" s="52">
        <v>0</v>
      </c>
      <c r="I883" s="52">
        <v>0</v>
      </c>
      <c r="J883" s="52">
        <v>0</v>
      </c>
      <c r="K883" s="52">
        <v>58604.03</v>
      </c>
      <c r="L883" s="52">
        <v>6.47</v>
      </c>
      <c r="M883" s="52">
        <v>1056</v>
      </c>
      <c r="N883" s="50"/>
      <c r="O883" s="124">
        <f t="shared" si="52"/>
        <v>0</v>
      </c>
      <c r="P883" s="124">
        <f t="shared" si="53"/>
        <v>1.8129640572499879</v>
      </c>
      <c r="Q883" s="50"/>
      <c r="R883" s="53" t="str">
        <f t="shared" si="54"/>
        <v/>
      </c>
      <c r="S883" s="53" t="str">
        <f t="shared" si="55"/>
        <v/>
      </c>
      <c r="T883" s="50"/>
    </row>
    <row r="884" spans="1:20" ht="15" customHeight="1" x14ac:dyDescent="0.2">
      <c r="A884" s="51" t="s">
        <v>930</v>
      </c>
      <c r="B884" s="51" t="s">
        <v>13</v>
      </c>
      <c r="C884" s="35">
        <v>510521</v>
      </c>
      <c r="D884" s="50"/>
      <c r="E884" s="52">
        <v>0</v>
      </c>
      <c r="F884" s="52">
        <v>0</v>
      </c>
      <c r="G884" s="52">
        <v>0</v>
      </c>
      <c r="H884" s="52">
        <v>39497.199999999997</v>
      </c>
      <c r="I884" s="52">
        <v>0</v>
      </c>
      <c r="J884" s="52">
        <v>39497.199999999997</v>
      </c>
      <c r="K884" s="52">
        <v>184697.04</v>
      </c>
      <c r="L884" s="52">
        <v>17519.53</v>
      </c>
      <c r="M884" s="52">
        <v>39813.949999999997</v>
      </c>
      <c r="N884" s="50"/>
      <c r="O884" s="124">
        <f t="shared" si="52"/>
        <v>21.384899999999998</v>
      </c>
      <c r="P884" s="124">
        <f t="shared" si="53"/>
        <v>31.041905165345362</v>
      </c>
      <c r="Q884" s="50"/>
      <c r="R884" s="53" t="str">
        <f t="shared" si="54"/>
        <v/>
      </c>
      <c r="S884" s="53" t="str">
        <f t="shared" si="55"/>
        <v/>
      </c>
      <c r="T884" s="50"/>
    </row>
    <row r="885" spans="1:20" ht="15" customHeight="1" x14ac:dyDescent="0.2">
      <c r="A885" s="51" t="s">
        <v>930</v>
      </c>
      <c r="B885" s="51" t="s">
        <v>2211</v>
      </c>
      <c r="C885" s="35">
        <v>543195</v>
      </c>
      <c r="D885" s="50"/>
      <c r="E885" s="52">
        <v>0</v>
      </c>
      <c r="F885" s="52">
        <v>0</v>
      </c>
      <c r="G885" s="52">
        <v>0</v>
      </c>
      <c r="H885" s="52">
        <v>24543.55</v>
      </c>
      <c r="I885" s="52">
        <v>0</v>
      </c>
      <c r="J885" s="52">
        <v>24543.55</v>
      </c>
      <c r="K885" s="52">
        <v>448417.1</v>
      </c>
      <c r="L885" s="52">
        <v>3390.84</v>
      </c>
      <c r="M885" s="52">
        <v>21042.26</v>
      </c>
      <c r="N885" s="50"/>
      <c r="O885" s="124">
        <f t="shared" si="52"/>
        <v>5.4733999999999998</v>
      </c>
      <c r="P885" s="124">
        <f t="shared" si="53"/>
        <v>5.4487440376381722</v>
      </c>
      <c r="Q885" s="50"/>
      <c r="R885" s="53" t="str">
        <f t="shared" si="54"/>
        <v/>
      </c>
      <c r="S885" s="53" t="str">
        <f t="shared" si="55"/>
        <v/>
      </c>
      <c r="T885" s="50"/>
    </row>
    <row r="886" spans="1:20" ht="15" customHeight="1" x14ac:dyDescent="0.2">
      <c r="A886" s="51" t="s">
        <v>1262</v>
      </c>
      <c r="B886" s="51" t="s">
        <v>1214</v>
      </c>
      <c r="C886" s="35">
        <v>514993</v>
      </c>
      <c r="D886" s="50"/>
      <c r="E886" s="52">
        <v>0</v>
      </c>
      <c r="F886" s="52">
        <v>0</v>
      </c>
      <c r="G886" s="52">
        <v>0</v>
      </c>
      <c r="H886" s="52">
        <v>0</v>
      </c>
      <c r="I886" s="52">
        <v>0</v>
      </c>
      <c r="J886" s="52">
        <v>0</v>
      </c>
      <c r="K886" s="52">
        <v>37813.18</v>
      </c>
      <c r="L886" s="52">
        <v>0</v>
      </c>
      <c r="M886" s="52">
        <v>0</v>
      </c>
      <c r="N886" s="50"/>
      <c r="O886" s="124">
        <f t="shared" si="52"/>
        <v>0</v>
      </c>
      <c r="P886" s="124">
        <f t="shared" si="53"/>
        <v>0</v>
      </c>
      <c r="Q886" s="50"/>
      <c r="R886" s="53" t="str">
        <f t="shared" si="54"/>
        <v/>
      </c>
      <c r="S886" s="53" t="str">
        <f t="shared" si="55"/>
        <v/>
      </c>
      <c r="T886" s="50"/>
    </row>
    <row r="887" spans="1:20" ht="15" customHeight="1" x14ac:dyDescent="0.2">
      <c r="A887" s="51" t="s">
        <v>1798</v>
      </c>
      <c r="B887" s="51" t="s">
        <v>1500</v>
      </c>
      <c r="C887" s="35">
        <v>521485</v>
      </c>
      <c r="D887" s="50"/>
      <c r="E887" s="52">
        <v>0</v>
      </c>
      <c r="F887" s="52">
        <v>0</v>
      </c>
      <c r="G887" s="52">
        <v>0</v>
      </c>
      <c r="H887" s="52">
        <v>6209.23</v>
      </c>
      <c r="I887" s="52">
        <v>0</v>
      </c>
      <c r="J887" s="52">
        <v>6209.23</v>
      </c>
      <c r="K887" s="52">
        <v>173558.78</v>
      </c>
      <c r="L887" s="52">
        <v>514.34</v>
      </c>
      <c r="M887" s="52">
        <v>25768.89</v>
      </c>
      <c r="N887" s="50"/>
      <c r="O887" s="124">
        <f t="shared" si="52"/>
        <v>3.5775999999999999</v>
      </c>
      <c r="P887" s="124">
        <f t="shared" si="53"/>
        <v>15.143705204657465</v>
      </c>
      <c r="Q887" s="50"/>
      <c r="R887" s="53" t="str">
        <f t="shared" si="54"/>
        <v/>
      </c>
      <c r="S887" s="53" t="str">
        <f t="shared" si="55"/>
        <v/>
      </c>
      <c r="T887" s="50"/>
    </row>
    <row r="888" spans="1:20" ht="15" customHeight="1" x14ac:dyDescent="0.2">
      <c r="A888" s="51" t="s">
        <v>219</v>
      </c>
      <c r="B888" s="51" t="s">
        <v>199</v>
      </c>
      <c r="C888" s="35">
        <v>501662</v>
      </c>
      <c r="D888" s="50"/>
      <c r="E888" s="52">
        <v>0</v>
      </c>
      <c r="F888" s="52">
        <v>0</v>
      </c>
      <c r="G888" s="52">
        <v>0</v>
      </c>
      <c r="H888" s="52">
        <v>0</v>
      </c>
      <c r="I888" s="52">
        <v>0</v>
      </c>
      <c r="J888" s="52">
        <v>0</v>
      </c>
      <c r="K888" s="52">
        <v>266376.06</v>
      </c>
      <c r="L888" s="52">
        <v>0</v>
      </c>
      <c r="M888" s="52">
        <v>26391.48</v>
      </c>
      <c r="N888" s="50"/>
      <c r="O888" s="124">
        <f t="shared" si="52"/>
        <v>0</v>
      </c>
      <c r="P888" s="124">
        <f t="shared" si="53"/>
        <v>9.9076020570317009</v>
      </c>
      <c r="Q888" s="50"/>
      <c r="R888" s="53" t="str">
        <f t="shared" si="54"/>
        <v/>
      </c>
      <c r="S888" s="53" t="str">
        <f t="shared" si="55"/>
        <v/>
      </c>
      <c r="T888" s="50"/>
    </row>
    <row r="889" spans="1:20" ht="15" customHeight="1" x14ac:dyDescent="0.2">
      <c r="A889" s="51" t="s">
        <v>1700</v>
      </c>
      <c r="B889" s="51" t="s">
        <v>1547</v>
      </c>
      <c r="C889" s="35">
        <v>520292</v>
      </c>
      <c r="D889" s="50"/>
      <c r="E889" s="52">
        <v>0</v>
      </c>
      <c r="F889" s="52">
        <v>0</v>
      </c>
      <c r="G889" s="52">
        <v>0</v>
      </c>
      <c r="H889" s="52">
        <v>2152.34</v>
      </c>
      <c r="I889" s="52">
        <v>0</v>
      </c>
      <c r="J889" s="52">
        <v>2152.34</v>
      </c>
      <c r="K889" s="52">
        <v>80053.31</v>
      </c>
      <c r="L889" s="52">
        <v>63.48</v>
      </c>
      <c r="M889" s="52">
        <v>1000</v>
      </c>
      <c r="N889" s="50"/>
      <c r="O889" s="124">
        <f t="shared" si="52"/>
        <v>2.6886000000000001</v>
      </c>
      <c r="P889" s="124">
        <f t="shared" si="53"/>
        <v>1.3284647443060131</v>
      </c>
      <c r="Q889" s="50"/>
      <c r="R889" s="53" t="str">
        <f t="shared" si="54"/>
        <v/>
      </c>
      <c r="S889" s="53" t="str">
        <f t="shared" si="55"/>
        <v/>
      </c>
      <c r="T889" s="50"/>
    </row>
    <row r="890" spans="1:20" ht="15" customHeight="1" x14ac:dyDescent="0.2">
      <c r="A890" s="51" t="s">
        <v>2059</v>
      </c>
      <c r="B890" s="51" t="s">
        <v>1537</v>
      </c>
      <c r="C890" s="35">
        <v>524581</v>
      </c>
      <c r="D890" s="50"/>
      <c r="E890" s="52">
        <v>0</v>
      </c>
      <c r="F890" s="52">
        <v>0</v>
      </c>
      <c r="G890" s="52">
        <v>0</v>
      </c>
      <c r="H890" s="52">
        <v>24731.360000000001</v>
      </c>
      <c r="I890" s="52">
        <v>0</v>
      </c>
      <c r="J890" s="52">
        <v>24731.360000000001</v>
      </c>
      <c r="K890" s="52">
        <v>151867.03</v>
      </c>
      <c r="L890" s="52">
        <v>1855.75</v>
      </c>
      <c r="M890" s="52">
        <v>11698.8</v>
      </c>
      <c r="N890" s="50"/>
      <c r="O890" s="124">
        <f t="shared" si="52"/>
        <v>16.2849</v>
      </c>
      <c r="P890" s="124">
        <f t="shared" si="53"/>
        <v>8.9252749592851046</v>
      </c>
      <c r="Q890" s="50"/>
      <c r="R890" s="53" t="str">
        <f t="shared" si="54"/>
        <v/>
      </c>
      <c r="S890" s="53" t="str">
        <f t="shared" si="55"/>
        <v/>
      </c>
      <c r="T890" s="50"/>
    </row>
    <row r="891" spans="1:20" ht="15" customHeight="1" x14ac:dyDescent="0.2">
      <c r="A891" s="51" t="s">
        <v>1415</v>
      </c>
      <c r="B891" s="51" t="s">
        <v>19</v>
      </c>
      <c r="C891" s="35">
        <v>516872</v>
      </c>
      <c r="D891" s="50"/>
      <c r="E891" s="52">
        <v>0</v>
      </c>
      <c r="F891" s="52">
        <v>0</v>
      </c>
      <c r="G891" s="52">
        <v>0</v>
      </c>
      <c r="H891" s="52">
        <v>32872.269999999997</v>
      </c>
      <c r="I891" s="52">
        <v>0</v>
      </c>
      <c r="J891" s="52">
        <v>32872.269999999997</v>
      </c>
      <c r="K891" s="52">
        <v>1063083.1100000001</v>
      </c>
      <c r="L891" s="52">
        <v>736.03</v>
      </c>
      <c r="M891" s="52">
        <v>11910</v>
      </c>
      <c r="N891" s="50"/>
      <c r="O891" s="124">
        <f t="shared" si="52"/>
        <v>3.0922000000000001</v>
      </c>
      <c r="P891" s="124">
        <f t="shared" si="53"/>
        <v>1.1895617455534591</v>
      </c>
      <c r="Q891" s="50"/>
      <c r="R891" s="53" t="str">
        <f t="shared" si="54"/>
        <v/>
      </c>
      <c r="S891" s="53" t="str">
        <f t="shared" si="55"/>
        <v/>
      </c>
      <c r="T891" s="50"/>
    </row>
    <row r="892" spans="1:20" ht="15" customHeight="1" x14ac:dyDescent="0.2">
      <c r="A892" s="51" t="s">
        <v>1606</v>
      </c>
      <c r="B892" s="51" t="s">
        <v>1575</v>
      </c>
      <c r="C892" s="35">
        <v>519294</v>
      </c>
      <c r="D892" s="50"/>
      <c r="E892" s="52">
        <v>0</v>
      </c>
      <c r="F892" s="52">
        <v>0</v>
      </c>
      <c r="G892" s="52">
        <v>0</v>
      </c>
      <c r="H892" s="52">
        <v>0</v>
      </c>
      <c r="I892" s="52">
        <v>0</v>
      </c>
      <c r="J892" s="52">
        <v>0</v>
      </c>
      <c r="K892" s="52">
        <v>171361.15</v>
      </c>
      <c r="L892" s="52">
        <v>0</v>
      </c>
      <c r="M892" s="52">
        <v>0</v>
      </c>
      <c r="N892" s="50"/>
      <c r="O892" s="124">
        <f t="shared" si="52"/>
        <v>0</v>
      </c>
      <c r="P892" s="124">
        <f t="shared" si="53"/>
        <v>0</v>
      </c>
      <c r="Q892" s="50"/>
      <c r="R892" s="53" t="str">
        <f t="shared" si="54"/>
        <v/>
      </c>
      <c r="S892" s="53" t="str">
        <f t="shared" si="55"/>
        <v/>
      </c>
      <c r="T892" s="50"/>
    </row>
    <row r="893" spans="1:20" ht="15" customHeight="1" x14ac:dyDescent="0.2">
      <c r="A893" s="51" t="s">
        <v>406</v>
      </c>
      <c r="B893" s="51" t="s">
        <v>23</v>
      </c>
      <c r="C893" s="35">
        <v>503827</v>
      </c>
      <c r="D893" s="50"/>
      <c r="E893" s="52">
        <v>0</v>
      </c>
      <c r="F893" s="52">
        <v>0</v>
      </c>
      <c r="G893" s="52">
        <v>0</v>
      </c>
      <c r="H893" s="52">
        <v>0</v>
      </c>
      <c r="I893" s="52">
        <v>0</v>
      </c>
      <c r="J893" s="52">
        <v>0</v>
      </c>
      <c r="K893" s="52">
        <v>141837.79</v>
      </c>
      <c r="L893" s="52">
        <v>0.23</v>
      </c>
      <c r="M893" s="52">
        <v>0</v>
      </c>
      <c r="N893" s="50"/>
      <c r="O893" s="124">
        <f t="shared" si="52"/>
        <v>0</v>
      </c>
      <c r="P893" s="124">
        <f t="shared" si="53"/>
        <v>1.6215706688605343E-4</v>
      </c>
      <c r="Q893" s="50"/>
      <c r="R893" s="53" t="str">
        <f t="shared" si="54"/>
        <v/>
      </c>
      <c r="S893" s="53" t="str">
        <f t="shared" si="55"/>
        <v/>
      </c>
      <c r="T893" s="50"/>
    </row>
    <row r="894" spans="1:20" ht="15" customHeight="1" x14ac:dyDescent="0.2">
      <c r="A894" s="51" t="s">
        <v>406</v>
      </c>
      <c r="B894" s="51" t="s">
        <v>1960</v>
      </c>
      <c r="C894" s="35">
        <v>523542</v>
      </c>
      <c r="D894" s="50"/>
      <c r="E894" s="52">
        <v>0</v>
      </c>
      <c r="F894" s="52">
        <v>0</v>
      </c>
      <c r="G894" s="52">
        <v>0</v>
      </c>
      <c r="H894" s="52">
        <v>11079.5</v>
      </c>
      <c r="I894" s="52">
        <v>0</v>
      </c>
      <c r="J894" s="52">
        <v>11079.5</v>
      </c>
      <c r="K894" s="52">
        <v>612668.92000000004</v>
      </c>
      <c r="L894" s="52">
        <v>1561.55</v>
      </c>
      <c r="M894" s="52">
        <v>13272</v>
      </c>
      <c r="N894" s="50"/>
      <c r="O894" s="124">
        <f t="shared" si="52"/>
        <v>1.8084</v>
      </c>
      <c r="P894" s="124">
        <f t="shared" si="53"/>
        <v>2.4211363618706168</v>
      </c>
      <c r="Q894" s="50"/>
      <c r="R894" s="53" t="str">
        <f t="shared" si="54"/>
        <v/>
      </c>
      <c r="S894" s="53" t="str">
        <f t="shared" si="55"/>
        <v/>
      </c>
      <c r="T894" s="50"/>
    </row>
    <row r="895" spans="1:20" ht="15" customHeight="1" x14ac:dyDescent="0.2">
      <c r="A895" s="51" t="s">
        <v>2060</v>
      </c>
      <c r="B895" s="51" t="s">
        <v>1537</v>
      </c>
      <c r="C895" s="35">
        <v>524590</v>
      </c>
      <c r="D895" s="50"/>
      <c r="E895" s="52">
        <v>0</v>
      </c>
      <c r="F895" s="52">
        <v>0</v>
      </c>
      <c r="G895" s="52">
        <v>0</v>
      </c>
      <c r="H895" s="52">
        <v>0</v>
      </c>
      <c r="I895" s="52">
        <v>0</v>
      </c>
      <c r="J895" s="52">
        <v>0</v>
      </c>
      <c r="K895" s="52">
        <v>42866</v>
      </c>
      <c r="L895" s="52">
        <v>0</v>
      </c>
      <c r="M895" s="52">
        <v>0</v>
      </c>
      <c r="N895" s="50"/>
      <c r="O895" s="124">
        <f t="shared" si="52"/>
        <v>0</v>
      </c>
      <c r="P895" s="124">
        <f t="shared" si="53"/>
        <v>0</v>
      </c>
      <c r="Q895" s="50"/>
      <c r="R895" s="53" t="str">
        <f t="shared" si="54"/>
        <v/>
      </c>
      <c r="S895" s="53" t="str">
        <f t="shared" si="55"/>
        <v/>
      </c>
      <c r="T895" s="50"/>
    </row>
    <row r="896" spans="1:20" ht="15" customHeight="1" x14ac:dyDescent="0.2">
      <c r="A896" s="51" t="s">
        <v>783</v>
      </c>
      <c r="B896" s="51" t="s">
        <v>760</v>
      </c>
      <c r="C896" s="35">
        <v>508691</v>
      </c>
      <c r="D896" s="50"/>
      <c r="E896" s="52">
        <v>0</v>
      </c>
      <c r="F896" s="52">
        <v>0</v>
      </c>
      <c r="G896" s="52">
        <v>0</v>
      </c>
      <c r="H896" s="52">
        <v>0</v>
      </c>
      <c r="I896" s="52">
        <v>0</v>
      </c>
      <c r="J896" s="52">
        <v>0</v>
      </c>
      <c r="K896" s="52">
        <v>53068.22</v>
      </c>
      <c r="L896" s="52">
        <v>0</v>
      </c>
      <c r="M896" s="52">
        <v>0</v>
      </c>
      <c r="N896" s="50"/>
      <c r="O896" s="124">
        <f t="shared" si="52"/>
        <v>0</v>
      </c>
      <c r="P896" s="124">
        <f t="shared" si="53"/>
        <v>0</v>
      </c>
      <c r="Q896" s="50"/>
      <c r="R896" s="53" t="str">
        <f t="shared" si="54"/>
        <v/>
      </c>
      <c r="S896" s="53" t="str">
        <f t="shared" si="55"/>
        <v/>
      </c>
      <c r="T896" s="50"/>
    </row>
    <row r="897" spans="1:20" ht="15" customHeight="1" x14ac:dyDescent="0.2">
      <c r="A897" s="51" t="s">
        <v>2249</v>
      </c>
      <c r="B897" s="51" t="s">
        <v>2238</v>
      </c>
      <c r="C897" s="35">
        <v>526771</v>
      </c>
      <c r="D897" s="50"/>
      <c r="E897" s="52">
        <v>0</v>
      </c>
      <c r="F897" s="52">
        <v>0</v>
      </c>
      <c r="G897" s="52">
        <v>0</v>
      </c>
      <c r="H897" s="52">
        <v>152835.03</v>
      </c>
      <c r="I897" s="52">
        <v>0</v>
      </c>
      <c r="J897" s="52">
        <v>152835.03</v>
      </c>
      <c r="K897" s="52">
        <v>637365.09</v>
      </c>
      <c r="L897" s="52">
        <v>11278.69</v>
      </c>
      <c r="M897" s="52">
        <v>206391.95</v>
      </c>
      <c r="N897" s="50"/>
      <c r="O897" s="124">
        <f t="shared" si="52"/>
        <v>23.979199999999999</v>
      </c>
      <c r="P897" s="124">
        <f t="shared" si="53"/>
        <v>34.151641408537145</v>
      </c>
      <c r="Q897" s="50"/>
      <c r="R897" s="53" t="str">
        <f t="shared" si="54"/>
        <v/>
      </c>
      <c r="S897" s="53" t="str">
        <f t="shared" si="55"/>
        <v/>
      </c>
      <c r="T897" s="50"/>
    </row>
    <row r="898" spans="1:20" ht="15" customHeight="1" x14ac:dyDescent="0.2">
      <c r="A898" s="51" t="s">
        <v>107</v>
      </c>
      <c r="B898" s="51" t="s">
        <v>85</v>
      </c>
      <c r="C898" s="35">
        <v>500356</v>
      </c>
      <c r="D898" s="50"/>
      <c r="E898" s="52">
        <v>0</v>
      </c>
      <c r="F898" s="52">
        <v>0</v>
      </c>
      <c r="G898" s="52">
        <v>0</v>
      </c>
      <c r="H898" s="52">
        <v>194029.77</v>
      </c>
      <c r="I898" s="52">
        <v>0</v>
      </c>
      <c r="J898" s="52">
        <v>194029.77</v>
      </c>
      <c r="K898" s="52">
        <v>881336.03</v>
      </c>
      <c r="L898" s="52">
        <v>7102.72</v>
      </c>
      <c r="M898" s="52">
        <v>177229.2</v>
      </c>
      <c r="N898" s="50"/>
      <c r="O898" s="124">
        <f t="shared" si="52"/>
        <v>22.0154</v>
      </c>
      <c r="P898" s="124">
        <f t="shared" si="53"/>
        <v>20.915055520877775</v>
      </c>
      <c r="Q898" s="50"/>
      <c r="R898" s="53" t="str">
        <f t="shared" si="54"/>
        <v/>
      </c>
      <c r="S898" s="53" t="str">
        <f t="shared" si="55"/>
        <v/>
      </c>
      <c r="T898" s="50"/>
    </row>
    <row r="899" spans="1:20" ht="15" customHeight="1" x14ac:dyDescent="0.2">
      <c r="A899" s="51" t="s">
        <v>2061</v>
      </c>
      <c r="B899" s="51" t="s">
        <v>2023</v>
      </c>
      <c r="C899" s="35">
        <v>524603</v>
      </c>
      <c r="D899" s="50"/>
      <c r="E899" s="52">
        <v>0</v>
      </c>
      <c r="F899" s="52">
        <v>0</v>
      </c>
      <c r="G899" s="52">
        <v>0</v>
      </c>
      <c r="H899" s="52">
        <v>1198590</v>
      </c>
      <c r="I899" s="52">
        <v>0</v>
      </c>
      <c r="J899" s="52">
        <v>1198590</v>
      </c>
      <c r="K899" s="52">
        <v>3488988.29</v>
      </c>
      <c r="L899" s="52">
        <v>49587.05</v>
      </c>
      <c r="M899" s="52">
        <v>496849.29</v>
      </c>
      <c r="N899" s="50"/>
      <c r="O899" s="124">
        <f t="shared" ref="O899:O962" si="56">IFERROR(ROUND(J899/K899*100,4),$U$1)</f>
        <v>34.353499999999997</v>
      </c>
      <c r="P899" s="124">
        <f t="shared" ref="P899:P962" si="57">IFERROR((L899+M899)/K899*100,$U$1)</f>
        <v>15.66174187417522</v>
      </c>
      <c r="Q899" s="50"/>
      <c r="R899" s="53" t="str">
        <f t="shared" ref="R899:R962" si="58">IF(AND(ISNUMBER(O899),O899&gt;60),(O899-60)*0.05,"")</f>
        <v/>
      </c>
      <c r="S899" s="53" t="str">
        <f t="shared" ref="S899:S962" si="59">IF(AND(ISNUMBER(O899),O899&gt;60),(J899-(K899*0.6))*0.05,"")</f>
        <v/>
      </c>
      <c r="T899" s="50"/>
    </row>
    <row r="900" spans="1:20" ht="15" customHeight="1" x14ac:dyDescent="0.2">
      <c r="A900" s="51" t="s">
        <v>1135</v>
      </c>
      <c r="B900" s="51" t="s">
        <v>1121</v>
      </c>
      <c r="C900" s="35">
        <v>513172</v>
      </c>
      <c r="D900" s="50"/>
      <c r="E900" s="52">
        <v>0</v>
      </c>
      <c r="F900" s="52">
        <v>0</v>
      </c>
      <c r="G900" s="52">
        <v>0</v>
      </c>
      <c r="H900" s="52">
        <v>191152.9</v>
      </c>
      <c r="I900" s="52">
        <v>0</v>
      </c>
      <c r="J900" s="52">
        <v>191152.9</v>
      </c>
      <c r="K900" s="52">
        <v>573604.35</v>
      </c>
      <c r="L900" s="52">
        <v>10010.030000000001</v>
      </c>
      <c r="M900" s="52">
        <v>40770.5</v>
      </c>
      <c r="N900" s="50"/>
      <c r="O900" s="124">
        <f t="shared" si="56"/>
        <v>33.3249</v>
      </c>
      <c r="P900" s="124">
        <f t="shared" si="57"/>
        <v>8.8528843967100332</v>
      </c>
      <c r="Q900" s="50"/>
      <c r="R900" s="53" t="str">
        <f t="shared" si="58"/>
        <v/>
      </c>
      <c r="S900" s="53" t="str">
        <f t="shared" si="59"/>
        <v/>
      </c>
      <c r="T900" s="50"/>
    </row>
    <row r="901" spans="1:20" ht="15" customHeight="1" x14ac:dyDescent="0.2">
      <c r="A901" s="51" t="s">
        <v>784</v>
      </c>
      <c r="B901" s="51" t="s">
        <v>760</v>
      </c>
      <c r="C901" s="35">
        <v>508705</v>
      </c>
      <c r="D901" s="50"/>
      <c r="E901" s="52">
        <v>0</v>
      </c>
      <c r="F901" s="52">
        <v>0</v>
      </c>
      <c r="G901" s="52">
        <v>0</v>
      </c>
      <c r="H901" s="52">
        <v>10258.549999999999</v>
      </c>
      <c r="I901" s="52">
        <v>0</v>
      </c>
      <c r="J901" s="52">
        <v>10258.549999999999</v>
      </c>
      <c r="K901" s="52">
        <v>450901.55</v>
      </c>
      <c r="L901" s="52">
        <v>439.01</v>
      </c>
      <c r="M901" s="52">
        <v>8539.83</v>
      </c>
      <c r="N901" s="50"/>
      <c r="O901" s="124">
        <f t="shared" si="56"/>
        <v>2.2751000000000001</v>
      </c>
      <c r="P901" s="124">
        <f t="shared" si="57"/>
        <v>1.991308302222514</v>
      </c>
      <c r="Q901" s="50"/>
      <c r="R901" s="53" t="str">
        <f t="shared" si="58"/>
        <v/>
      </c>
      <c r="S901" s="53" t="str">
        <f t="shared" si="59"/>
        <v/>
      </c>
      <c r="T901" s="50"/>
    </row>
    <row r="902" spans="1:20" ht="15" customHeight="1" x14ac:dyDescent="0.2">
      <c r="A902" s="51" t="s">
        <v>1888</v>
      </c>
      <c r="B902" s="51" t="s">
        <v>1866</v>
      </c>
      <c r="C902" s="35">
        <v>522538</v>
      </c>
      <c r="D902" s="50"/>
      <c r="E902" s="52">
        <v>0</v>
      </c>
      <c r="F902" s="52">
        <v>0</v>
      </c>
      <c r="G902" s="52">
        <v>0</v>
      </c>
      <c r="H902" s="52">
        <v>0</v>
      </c>
      <c r="I902" s="52">
        <v>0</v>
      </c>
      <c r="J902" s="52">
        <v>0</v>
      </c>
      <c r="K902" s="52">
        <v>73001.8</v>
      </c>
      <c r="L902" s="52">
        <v>0</v>
      </c>
      <c r="M902" s="52">
        <v>0</v>
      </c>
      <c r="N902" s="50"/>
      <c r="O902" s="124">
        <f t="shared" si="56"/>
        <v>0</v>
      </c>
      <c r="P902" s="124">
        <f t="shared" si="57"/>
        <v>0</v>
      </c>
      <c r="Q902" s="50"/>
      <c r="R902" s="53" t="str">
        <f t="shared" si="58"/>
        <v/>
      </c>
      <c r="S902" s="53" t="str">
        <f t="shared" si="59"/>
        <v/>
      </c>
      <c r="T902" s="50"/>
    </row>
    <row r="903" spans="1:20" ht="15" customHeight="1" x14ac:dyDescent="0.2">
      <c r="A903" s="51" t="s">
        <v>1888</v>
      </c>
      <c r="B903" s="51" t="s">
        <v>1547</v>
      </c>
      <c r="C903" s="35">
        <v>559547</v>
      </c>
      <c r="D903" s="50"/>
      <c r="E903" s="52">
        <v>0</v>
      </c>
      <c r="F903" s="52">
        <v>0</v>
      </c>
      <c r="G903" s="52">
        <v>0</v>
      </c>
      <c r="H903" s="52">
        <v>124452.77</v>
      </c>
      <c r="I903" s="52">
        <v>0</v>
      </c>
      <c r="J903" s="52">
        <v>124452.77</v>
      </c>
      <c r="K903" s="52">
        <v>340459.81</v>
      </c>
      <c r="L903" s="52">
        <v>7688.56</v>
      </c>
      <c r="M903" s="52">
        <v>0</v>
      </c>
      <c r="N903" s="50"/>
      <c r="O903" s="124">
        <f t="shared" si="56"/>
        <v>36.554299999999998</v>
      </c>
      <c r="P903" s="124">
        <f t="shared" si="57"/>
        <v>2.2582871088367229</v>
      </c>
      <c r="Q903" s="50"/>
      <c r="R903" s="53" t="str">
        <f t="shared" si="58"/>
        <v/>
      </c>
      <c r="S903" s="53" t="str">
        <f t="shared" si="59"/>
        <v/>
      </c>
      <c r="T903" s="50"/>
    </row>
    <row r="904" spans="1:20" ht="15" customHeight="1" x14ac:dyDescent="0.2">
      <c r="A904" s="51" t="s">
        <v>871</v>
      </c>
      <c r="B904" s="51" t="s">
        <v>858</v>
      </c>
      <c r="C904" s="35">
        <v>509710</v>
      </c>
      <c r="D904" s="50"/>
      <c r="E904" s="52">
        <v>0</v>
      </c>
      <c r="F904" s="52">
        <v>0</v>
      </c>
      <c r="G904" s="52">
        <v>0</v>
      </c>
      <c r="H904" s="52">
        <v>0</v>
      </c>
      <c r="I904" s="52">
        <v>0</v>
      </c>
      <c r="J904" s="52">
        <v>0</v>
      </c>
      <c r="K904" s="52">
        <v>72559.94</v>
      </c>
      <c r="L904" s="52">
        <v>0</v>
      </c>
      <c r="M904" s="52">
        <v>0</v>
      </c>
      <c r="N904" s="50"/>
      <c r="O904" s="124">
        <f t="shared" si="56"/>
        <v>0</v>
      </c>
      <c r="P904" s="124">
        <f t="shared" si="57"/>
        <v>0</v>
      </c>
      <c r="Q904" s="50"/>
      <c r="R904" s="53" t="str">
        <f t="shared" si="58"/>
        <v/>
      </c>
      <c r="S904" s="53" t="str">
        <f t="shared" si="59"/>
        <v/>
      </c>
      <c r="T904" s="50"/>
    </row>
    <row r="905" spans="1:20" ht="15" customHeight="1" x14ac:dyDescent="0.2">
      <c r="A905" s="51" t="s">
        <v>2436</v>
      </c>
      <c r="B905" s="51" t="s">
        <v>2434</v>
      </c>
      <c r="C905" s="35">
        <v>528749</v>
      </c>
      <c r="D905" s="50"/>
      <c r="E905" s="52">
        <v>0</v>
      </c>
      <c r="F905" s="52">
        <v>0</v>
      </c>
      <c r="G905" s="52">
        <v>0</v>
      </c>
      <c r="H905" s="52">
        <v>12214</v>
      </c>
      <c r="I905" s="52">
        <v>0</v>
      </c>
      <c r="J905" s="52">
        <v>12214</v>
      </c>
      <c r="K905" s="52">
        <v>110541.83</v>
      </c>
      <c r="L905" s="52">
        <v>625.9</v>
      </c>
      <c r="M905" s="52">
        <v>2352</v>
      </c>
      <c r="N905" s="50"/>
      <c r="O905" s="124">
        <f t="shared" si="56"/>
        <v>11.049200000000001</v>
      </c>
      <c r="P905" s="124">
        <f t="shared" si="57"/>
        <v>2.6939123406949204</v>
      </c>
      <c r="Q905" s="50"/>
      <c r="R905" s="53" t="str">
        <f t="shared" si="58"/>
        <v/>
      </c>
      <c r="S905" s="53" t="str">
        <f t="shared" si="59"/>
        <v/>
      </c>
      <c r="T905" s="50"/>
    </row>
    <row r="906" spans="1:20" ht="15" customHeight="1" x14ac:dyDescent="0.2">
      <c r="A906" s="51" t="s">
        <v>1466</v>
      </c>
      <c r="B906" s="51" t="s">
        <v>1</v>
      </c>
      <c r="C906" s="35">
        <v>517640</v>
      </c>
      <c r="D906" s="50"/>
      <c r="E906" s="52">
        <v>0</v>
      </c>
      <c r="F906" s="52">
        <v>0</v>
      </c>
      <c r="G906" s="52">
        <v>0</v>
      </c>
      <c r="H906" s="52">
        <v>0</v>
      </c>
      <c r="I906" s="52">
        <v>0</v>
      </c>
      <c r="J906" s="52">
        <v>0</v>
      </c>
      <c r="K906" s="52">
        <v>239955.08000000002</v>
      </c>
      <c r="L906" s="52">
        <v>2.77</v>
      </c>
      <c r="M906" s="52">
        <v>0</v>
      </c>
      <c r="N906" s="50"/>
      <c r="O906" s="124">
        <f t="shared" si="56"/>
        <v>0</v>
      </c>
      <c r="P906" s="124">
        <f t="shared" si="57"/>
        <v>1.1543827286340427E-3</v>
      </c>
      <c r="Q906" s="50"/>
      <c r="R906" s="53" t="str">
        <f t="shared" si="58"/>
        <v/>
      </c>
      <c r="S906" s="53" t="str">
        <f t="shared" si="59"/>
        <v/>
      </c>
      <c r="T906" s="50"/>
    </row>
    <row r="907" spans="1:20" ht="15" customHeight="1" x14ac:dyDescent="0.2">
      <c r="A907" s="51" t="s">
        <v>1078</v>
      </c>
      <c r="B907" s="51" t="s">
        <v>1056</v>
      </c>
      <c r="C907" s="35">
        <v>512311</v>
      </c>
      <c r="D907" s="50"/>
      <c r="E907" s="52">
        <v>0</v>
      </c>
      <c r="F907" s="52">
        <v>0</v>
      </c>
      <c r="G907" s="52">
        <v>0</v>
      </c>
      <c r="H907" s="52">
        <v>0</v>
      </c>
      <c r="I907" s="52">
        <v>0</v>
      </c>
      <c r="J907" s="52">
        <v>0</v>
      </c>
      <c r="K907" s="52">
        <v>56524.89</v>
      </c>
      <c r="L907" s="52">
        <v>0</v>
      </c>
      <c r="M907" s="52">
        <v>0</v>
      </c>
      <c r="N907" s="50"/>
      <c r="O907" s="124">
        <f t="shared" si="56"/>
        <v>0</v>
      </c>
      <c r="P907" s="124">
        <f t="shared" si="57"/>
        <v>0</v>
      </c>
      <c r="Q907" s="50"/>
      <c r="R907" s="53" t="str">
        <f t="shared" si="58"/>
        <v/>
      </c>
      <c r="S907" s="53" t="str">
        <f t="shared" si="59"/>
        <v/>
      </c>
      <c r="T907" s="50"/>
    </row>
    <row r="908" spans="1:20" ht="15" customHeight="1" x14ac:dyDescent="0.2">
      <c r="A908" s="51" t="s">
        <v>667</v>
      </c>
      <c r="B908" s="51" t="s">
        <v>636</v>
      </c>
      <c r="C908" s="35">
        <v>507156</v>
      </c>
      <c r="D908" s="50"/>
      <c r="E908" s="52">
        <v>0</v>
      </c>
      <c r="F908" s="52">
        <v>0</v>
      </c>
      <c r="G908" s="52">
        <v>0</v>
      </c>
      <c r="H908" s="52">
        <v>574181.35</v>
      </c>
      <c r="I908" s="52">
        <v>0</v>
      </c>
      <c r="J908" s="52">
        <v>574181.35</v>
      </c>
      <c r="K908" s="52">
        <v>4439580.66</v>
      </c>
      <c r="L908" s="52">
        <v>54406.69</v>
      </c>
      <c r="M908" s="52">
        <v>226493.7</v>
      </c>
      <c r="N908" s="50"/>
      <c r="O908" s="124">
        <f t="shared" si="56"/>
        <v>12.933199999999999</v>
      </c>
      <c r="P908" s="124">
        <f t="shared" si="57"/>
        <v>6.3271829371380317</v>
      </c>
      <c r="Q908" s="50"/>
      <c r="R908" s="53" t="str">
        <f t="shared" si="58"/>
        <v/>
      </c>
      <c r="S908" s="53" t="str">
        <f t="shared" si="59"/>
        <v/>
      </c>
      <c r="T908" s="50"/>
    </row>
    <row r="909" spans="1:20" ht="15" customHeight="1" x14ac:dyDescent="0.2">
      <c r="A909" s="51" t="s">
        <v>1799</v>
      </c>
      <c r="B909" s="51" t="s">
        <v>1500</v>
      </c>
      <c r="C909" s="35">
        <v>521493</v>
      </c>
      <c r="D909" s="50"/>
      <c r="E909" s="52">
        <v>0</v>
      </c>
      <c r="F909" s="52">
        <v>0</v>
      </c>
      <c r="G909" s="52">
        <v>0</v>
      </c>
      <c r="H909" s="52">
        <v>96835.87</v>
      </c>
      <c r="I909" s="52">
        <v>72262.75</v>
      </c>
      <c r="J909" s="52">
        <v>24573.119999999995</v>
      </c>
      <c r="K909" s="52">
        <v>1868736.73</v>
      </c>
      <c r="L909" s="52">
        <v>15871.78</v>
      </c>
      <c r="M909" s="52">
        <v>72490.05</v>
      </c>
      <c r="N909" s="50"/>
      <c r="O909" s="124">
        <f t="shared" si="56"/>
        <v>1.3149999999999999</v>
      </c>
      <c r="P909" s="124">
        <f t="shared" si="57"/>
        <v>4.7284258173702192</v>
      </c>
      <c r="Q909" s="50"/>
      <c r="R909" s="53" t="str">
        <f t="shared" si="58"/>
        <v/>
      </c>
      <c r="S909" s="53" t="str">
        <f t="shared" si="59"/>
        <v/>
      </c>
      <c r="T909" s="50"/>
    </row>
    <row r="910" spans="1:20" ht="15" customHeight="1" x14ac:dyDescent="0.2">
      <c r="A910" s="51" t="s">
        <v>353</v>
      </c>
      <c r="B910" s="51" t="s">
        <v>334</v>
      </c>
      <c r="C910" s="35">
        <v>503215</v>
      </c>
      <c r="D910" s="50"/>
      <c r="E910" s="52">
        <v>0</v>
      </c>
      <c r="F910" s="52">
        <v>0</v>
      </c>
      <c r="G910" s="52">
        <v>0</v>
      </c>
      <c r="H910" s="52">
        <v>110301.57</v>
      </c>
      <c r="I910" s="52">
        <v>0</v>
      </c>
      <c r="J910" s="52">
        <v>110301.57</v>
      </c>
      <c r="K910" s="52">
        <v>618289.65</v>
      </c>
      <c r="L910" s="52">
        <v>8345.7000000000007</v>
      </c>
      <c r="M910" s="52">
        <v>28677.43</v>
      </c>
      <c r="N910" s="50"/>
      <c r="O910" s="124">
        <f t="shared" si="56"/>
        <v>17.8398</v>
      </c>
      <c r="P910" s="124">
        <f t="shared" si="57"/>
        <v>5.9879912270891165</v>
      </c>
      <c r="Q910" s="50"/>
      <c r="R910" s="53" t="str">
        <f t="shared" si="58"/>
        <v/>
      </c>
      <c r="S910" s="53" t="str">
        <f t="shared" si="59"/>
        <v/>
      </c>
      <c r="T910" s="50"/>
    </row>
    <row r="911" spans="1:20" ht="15" customHeight="1" x14ac:dyDescent="0.2">
      <c r="A911" s="51" t="s">
        <v>1416</v>
      </c>
      <c r="B911" s="51" t="s">
        <v>19</v>
      </c>
      <c r="C911" s="35">
        <v>516881</v>
      </c>
      <c r="D911" s="50"/>
      <c r="E911" s="52">
        <v>0</v>
      </c>
      <c r="F911" s="52">
        <v>0</v>
      </c>
      <c r="G911" s="52">
        <v>0</v>
      </c>
      <c r="H911" s="52">
        <v>0</v>
      </c>
      <c r="I911" s="52">
        <v>0</v>
      </c>
      <c r="J911" s="52">
        <v>0</v>
      </c>
      <c r="K911" s="52">
        <v>415932.5</v>
      </c>
      <c r="L911" s="52">
        <v>0</v>
      </c>
      <c r="M911" s="52">
        <v>0</v>
      </c>
      <c r="N911" s="50"/>
      <c r="O911" s="124">
        <f t="shared" si="56"/>
        <v>0</v>
      </c>
      <c r="P911" s="124">
        <f t="shared" si="57"/>
        <v>0</v>
      </c>
      <c r="Q911" s="50"/>
      <c r="R911" s="53" t="str">
        <f t="shared" si="58"/>
        <v/>
      </c>
      <c r="S911" s="53" t="str">
        <f t="shared" si="59"/>
        <v/>
      </c>
      <c r="T911" s="50"/>
    </row>
    <row r="912" spans="1:20" ht="15" customHeight="1" x14ac:dyDescent="0.2">
      <c r="A912" s="51" t="s">
        <v>2437</v>
      </c>
      <c r="B912" s="51" t="s">
        <v>2434</v>
      </c>
      <c r="C912" s="35">
        <v>528757</v>
      </c>
      <c r="D912" s="50"/>
      <c r="E912" s="52">
        <v>0</v>
      </c>
      <c r="F912" s="52">
        <v>0</v>
      </c>
      <c r="G912" s="52">
        <v>0</v>
      </c>
      <c r="H912" s="52">
        <v>0</v>
      </c>
      <c r="I912" s="52">
        <v>0</v>
      </c>
      <c r="J912" s="52">
        <v>0</v>
      </c>
      <c r="K912" s="52">
        <v>238568.13</v>
      </c>
      <c r="L912" s="52">
        <v>450.55</v>
      </c>
      <c r="M912" s="52">
        <v>50591.91</v>
      </c>
      <c r="N912" s="50"/>
      <c r="O912" s="124">
        <f t="shared" si="56"/>
        <v>0</v>
      </c>
      <c r="P912" s="124">
        <f t="shared" si="57"/>
        <v>21.395338933159262</v>
      </c>
      <c r="Q912" s="50"/>
      <c r="R912" s="53" t="str">
        <f t="shared" si="58"/>
        <v/>
      </c>
      <c r="S912" s="53" t="str">
        <f t="shared" si="59"/>
        <v/>
      </c>
      <c r="T912" s="50"/>
    </row>
    <row r="913" spans="1:20" ht="15" customHeight="1" x14ac:dyDescent="0.2">
      <c r="A913" s="51" t="s">
        <v>1889</v>
      </c>
      <c r="B913" s="51" t="s">
        <v>30</v>
      </c>
      <c r="C913" s="35">
        <v>522546</v>
      </c>
      <c r="D913" s="50"/>
      <c r="E913" s="52">
        <v>0</v>
      </c>
      <c r="F913" s="52">
        <v>0</v>
      </c>
      <c r="G913" s="52">
        <v>0</v>
      </c>
      <c r="H913" s="52">
        <v>0</v>
      </c>
      <c r="I913" s="52">
        <v>0</v>
      </c>
      <c r="J913" s="52">
        <v>0</v>
      </c>
      <c r="K913" s="52">
        <v>63440.45</v>
      </c>
      <c r="L913" s="52">
        <v>0</v>
      </c>
      <c r="M913" s="52">
        <v>0</v>
      </c>
      <c r="N913" s="50"/>
      <c r="O913" s="124">
        <f t="shared" si="56"/>
        <v>0</v>
      </c>
      <c r="P913" s="124">
        <f t="shared" si="57"/>
        <v>0</v>
      </c>
      <c r="Q913" s="50"/>
      <c r="R913" s="53" t="str">
        <f t="shared" si="58"/>
        <v/>
      </c>
      <c r="S913" s="53" t="str">
        <f t="shared" si="59"/>
        <v/>
      </c>
      <c r="T913" s="50"/>
    </row>
    <row r="914" spans="1:20" ht="15" customHeight="1" x14ac:dyDescent="0.2">
      <c r="A914" s="51" t="s">
        <v>354</v>
      </c>
      <c r="B914" s="51" t="s">
        <v>334</v>
      </c>
      <c r="C914" s="35">
        <v>503223</v>
      </c>
      <c r="D914" s="50"/>
      <c r="E914" s="52">
        <v>0</v>
      </c>
      <c r="F914" s="52">
        <v>0</v>
      </c>
      <c r="G914" s="52">
        <v>0</v>
      </c>
      <c r="H914" s="52">
        <v>0</v>
      </c>
      <c r="I914" s="52">
        <v>0</v>
      </c>
      <c r="J914" s="52">
        <v>0</v>
      </c>
      <c r="K914" s="52">
        <v>278175.01</v>
      </c>
      <c r="L914" s="52">
        <v>0</v>
      </c>
      <c r="M914" s="52">
        <v>0</v>
      </c>
      <c r="N914" s="50"/>
      <c r="O914" s="124">
        <f t="shared" si="56"/>
        <v>0</v>
      </c>
      <c r="P914" s="124">
        <f t="shared" si="57"/>
        <v>0</v>
      </c>
      <c r="Q914" s="50"/>
      <c r="R914" s="53" t="str">
        <f t="shared" si="58"/>
        <v/>
      </c>
      <c r="S914" s="53" t="str">
        <f t="shared" si="59"/>
        <v/>
      </c>
      <c r="T914" s="50"/>
    </row>
    <row r="915" spans="1:20" ht="15" customHeight="1" x14ac:dyDescent="0.2">
      <c r="A915" s="51" t="s">
        <v>1079</v>
      </c>
      <c r="B915" s="51" t="s">
        <v>1056</v>
      </c>
      <c r="C915" s="35">
        <v>512320</v>
      </c>
      <c r="D915" s="50"/>
      <c r="E915" s="52">
        <v>0</v>
      </c>
      <c r="F915" s="52">
        <v>0</v>
      </c>
      <c r="G915" s="52">
        <v>0</v>
      </c>
      <c r="H915" s="52">
        <v>0</v>
      </c>
      <c r="I915" s="52">
        <v>0</v>
      </c>
      <c r="J915" s="52">
        <v>0</v>
      </c>
      <c r="K915" s="52">
        <v>184989.88</v>
      </c>
      <c r="L915" s="52">
        <v>0</v>
      </c>
      <c r="M915" s="52">
        <v>0</v>
      </c>
      <c r="N915" s="50"/>
      <c r="O915" s="124">
        <f t="shared" si="56"/>
        <v>0</v>
      </c>
      <c r="P915" s="124">
        <f t="shared" si="57"/>
        <v>0</v>
      </c>
      <c r="Q915" s="50"/>
      <c r="R915" s="53" t="str">
        <f t="shared" si="58"/>
        <v/>
      </c>
      <c r="S915" s="53" t="str">
        <f t="shared" si="59"/>
        <v/>
      </c>
      <c r="T915" s="50"/>
    </row>
    <row r="916" spans="1:20" ht="15" customHeight="1" x14ac:dyDescent="0.2">
      <c r="A916" s="51" t="s">
        <v>1607</v>
      </c>
      <c r="B916" s="51" t="s">
        <v>1575</v>
      </c>
      <c r="C916" s="35">
        <v>519308</v>
      </c>
      <c r="D916" s="50"/>
      <c r="E916" s="52">
        <v>0</v>
      </c>
      <c r="F916" s="52">
        <v>0</v>
      </c>
      <c r="G916" s="52">
        <v>0</v>
      </c>
      <c r="H916" s="52">
        <v>0</v>
      </c>
      <c r="I916" s="52">
        <v>0</v>
      </c>
      <c r="J916" s="52">
        <v>0</v>
      </c>
      <c r="K916" s="52">
        <v>17962.27</v>
      </c>
      <c r="L916" s="52">
        <v>61.84</v>
      </c>
      <c r="M916" s="52">
        <v>0</v>
      </c>
      <c r="N916" s="50"/>
      <c r="O916" s="124">
        <f t="shared" si="56"/>
        <v>0</v>
      </c>
      <c r="P916" s="124">
        <f t="shared" si="57"/>
        <v>0.34427719881729874</v>
      </c>
      <c r="Q916" s="50"/>
      <c r="R916" s="53" t="str">
        <f t="shared" si="58"/>
        <v/>
      </c>
      <c r="S916" s="53" t="str">
        <f t="shared" si="59"/>
        <v/>
      </c>
      <c r="T916" s="50"/>
    </row>
    <row r="917" spans="1:20" ht="15" customHeight="1" x14ac:dyDescent="0.2">
      <c r="A917" s="51" t="s">
        <v>108</v>
      </c>
      <c r="B917" s="51" t="s">
        <v>88</v>
      </c>
      <c r="C917" s="35">
        <v>500364</v>
      </c>
      <c r="D917" s="50"/>
      <c r="E917" s="52">
        <v>0</v>
      </c>
      <c r="F917" s="52">
        <v>0</v>
      </c>
      <c r="G917" s="52">
        <v>0</v>
      </c>
      <c r="H917" s="52">
        <v>91192.21</v>
      </c>
      <c r="I917" s="52">
        <v>0</v>
      </c>
      <c r="J917" s="52">
        <v>91192.21</v>
      </c>
      <c r="K917" s="52">
        <v>410753.51</v>
      </c>
      <c r="L917" s="52">
        <v>0</v>
      </c>
      <c r="M917" s="52">
        <v>12502.01</v>
      </c>
      <c r="N917" s="50"/>
      <c r="O917" s="124">
        <f t="shared" si="56"/>
        <v>22.2012</v>
      </c>
      <c r="P917" s="124">
        <f t="shared" si="57"/>
        <v>3.0436769730829565</v>
      </c>
      <c r="Q917" s="50"/>
      <c r="R917" s="53" t="str">
        <f t="shared" si="58"/>
        <v/>
      </c>
      <c r="S917" s="53" t="str">
        <f t="shared" si="59"/>
        <v/>
      </c>
      <c r="T917" s="50"/>
    </row>
    <row r="918" spans="1:20" ht="15" customHeight="1" x14ac:dyDescent="0.2">
      <c r="A918" s="51" t="s">
        <v>109</v>
      </c>
      <c r="B918" s="51" t="s">
        <v>85</v>
      </c>
      <c r="C918" s="35">
        <v>500372</v>
      </c>
      <c r="D918" s="50"/>
      <c r="E918" s="52">
        <v>0</v>
      </c>
      <c r="F918" s="52">
        <v>0</v>
      </c>
      <c r="G918" s="52">
        <v>0</v>
      </c>
      <c r="H918" s="52">
        <v>424655.2</v>
      </c>
      <c r="I918" s="52">
        <v>0</v>
      </c>
      <c r="J918" s="52">
        <v>424655.2</v>
      </c>
      <c r="K918" s="52">
        <v>1132371.77</v>
      </c>
      <c r="L918" s="52">
        <v>21041.06</v>
      </c>
      <c r="M918" s="52">
        <v>42477.9</v>
      </c>
      <c r="N918" s="50"/>
      <c r="O918" s="124">
        <f t="shared" si="56"/>
        <v>37.501399999999997</v>
      </c>
      <c r="P918" s="124">
        <f t="shared" si="57"/>
        <v>5.6093733244515631</v>
      </c>
      <c r="Q918" s="50"/>
      <c r="R918" s="53" t="str">
        <f t="shared" si="58"/>
        <v/>
      </c>
      <c r="S918" s="53" t="str">
        <f t="shared" si="59"/>
        <v/>
      </c>
      <c r="T918" s="50"/>
    </row>
    <row r="919" spans="1:20" ht="15" customHeight="1" x14ac:dyDescent="0.2">
      <c r="A919" s="51" t="s">
        <v>407</v>
      </c>
      <c r="B919" s="51" t="s">
        <v>23</v>
      </c>
      <c r="C919" s="35">
        <v>503835</v>
      </c>
      <c r="D919" s="50"/>
      <c r="E919" s="52">
        <v>0</v>
      </c>
      <c r="F919" s="52">
        <v>0</v>
      </c>
      <c r="G919" s="52">
        <v>0</v>
      </c>
      <c r="H919" s="52">
        <v>48300</v>
      </c>
      <c r="I919" s="52">
        <v>0</v>
      </c>
      <c r="J919" s="52">
        <v>48300</v>
      </c>
      <c r="K919" s="52">
        <v>1636950.8</v>
      </c>
      <c r="L919" s="52">
        <v>10880.52</v>
      </c>
      <c r="M919" s="52">
        <v>822761.44</v>
      </c>
      <c r="N919" s="50"/>
      <c r="O919" s="124">
        <f t="shared" si="56"/>
        <v>2.9506000000000001</v>
      </c>
      <c r="P919" s="124">
        <f t="shared" si="57"/>
        <v>50.926512879922839</v>
      </c>
      <c r="Q919" s="50"/>
      <c r="R919" s="53" t="str">
        <f t="shared" si="58"/>
        <v/>
      </c>
      <c r="S919" s="53" t="str">
        <f t="shared" si="59"/>
        <v/>
      </c>
      <c r="T919" s="50"/>
    </row>
    <row r="920" spans="1:20" ht="15" customHeight="1" x14ac:dyDescent="0.2">
      <c r="A920" s="51" t="s">
        <v>2164</v>
      </c>
      <c r="B920" s="51" t="s">
        <v>1232</v>
      </c>
      <c r="C920" s="35">
        <v>525791</v>
      </c>
      <c r="D920" s="50"/>
      <c r="E920" s="52">
        <v>0</v>
      </c>
      <c r="F920" s="52">
        <v>0</v>
      </c>
      <c r="G920" s="52">
        <v>0</v>
      </c>
      <c r="H920" s="52">
        <v>215373.7</v>
      </c>
      <c r="I920" s="52">
        <v>0</v>
      </c>
      <c r="J920" s="52">
        <v>215373.7</v>
      </c>
      <c r="K920" s="52">
        <v>2356239.9900000002</v>
      </c>
      <c r="L920" s="52">
        <v>20699.669999999998</v>
      </c>
      <c r="M920" s="52">
        <v>266086.03999999998</v>
      </c>
      <c r="N920" s="50"/>
      <c r="O920" s="124">
        <f t="shared" si="56"/>
        <v>9.1405999999999992</v>
      </c>
      <c r="P920" s="124">
        <f t="shared" si="57"/>
        <v>12.171328524137301</v>
      </c>
      <c r="Q920" s="50"/>
      <c r="R920" s="53" t="str">
        <f t="shared" si="58"/>
        <v/>
      </c>
      <c r="S920" s="53" t="str">
        <f t="shared" si="59"/>
        <v/>
      </c>
      <c r="T920" s="50"/>
    </row>
    <row r="921" spans="1:20" ht="15" customHeight="1" x14ac:dyDescent="0.2">
      <c r="A921" s="51" t="s">
        <v>110</v>
      </c>
      <c r="B921" s="51" t="s">
        <v>85</v>
      </c>
      <c r="C921" s="35">
        <v>500381</v>
      </c>
      <c r="D921" s="50"/>
      <c r="E921" s="52">
        <v>0</v>
      </c>
      <c r="F921" s="52">
        <v>0</v>
      </c>
      <c r="G921" s="52">
        <v>0</v>
      </c>
      <c r="H921" s="52">
        <v>147183.32</v>
      </c>
      <c r="I921" s="52">
        <v>116709.44</v>
      </c>
      <c r="J921" s="52">
        <v>30473.880000000005</v>
      </c>
      <c r="K921" s="52">
        <v>297104</v>
      </c>
      <c r="L921" s="52">
        <v>292.58</v>
      </c>
      <c r="M921" s="52">
        <v>5760</v>
      </c>
      <c r="N921" s="50"/>
      <c r="O921" s="124">
        <f t="shared" si="56"/>
        <v>10.257</v>
      </c>
      <c r="P921" s="124">
        <f t="shared" si="57"/>
        <v>2.0371923636167808</v>
      </c>
      <c r="Q921" s="50"/>
      <c r="R921" s="53" t="str">
        <f t="shared" si="58"/>
        <v/>
      </c>
      <c r="S921" s="53" t="str">
        <f t="shared" si="59"/>
        <v/>
      </c>
      <c r="T921" s="50"/>
    </row>
    <row r="922" spans="1:20" ht="15" customHeight="1" x14ac:dyDescent="0.2">
      <c r="A922" s="51" t="s">
        <v>1007</v>
      </c>
      <c r="B922" s="51" t="s">
        <v>987</v>
      </c>
      <c r="C922" s="35">
        <v>511463</v>
      </c>
      <c r="D922" s="50"/>
      <c r="E922" s="52">
        <v>0</v>
      </c>
      <c r="F922" s="52">
        <v>0</v>
      </c>
      <c r="G922" s="52">
        <v>0</v>
      </c>
      <c r="H922" s="52">
        <v>0</v>
      </c>
      <c r="I922" s="52">
        <v>0</v>
      </c>
      <c r="J922" s="52">
        <v>0</v>
      </c>
      <c r="K922" s="52">
        <v>33657.75</v>
      </c>
      <c r="L922" s="52">
        <v>0</v>
      </c>
      <c r="M922" s="52">
        <v>0</v>
      </c>
      <c r="N922" s="50"/>
      <c r="O922" s="124">
        <f t="shared" si="56"/>
        <v>0</v>
      </c>
      <c r="P922" s="124">
        <f t="shared" si="57"/>
        <v>0</v>
      </c>
      <c r="Q922" s="50"/>
      <c r="R922" s="53" t="str">
        <f t="shared" si="58"/>
        <v/>
      </c>
      <c r="S922" s="53" t="str">
        <f t="shared" si="59"/>
        <v/>
      </c>
      <c r="T922" s="50"/>
    </row>
    <row r="923" spans="1:20" ht="15" customHeight="1" x14ac:dyDescent="0.2">
      <c r="A923" s="51" t="s">
        <v>1890</v>
      </c>
      <c r="B923" s="51" t="s">
        <v>1866</v>
      </c>
      <c r="C923" s="35">
        <v>522554</v>
      </c>
      <c r="D923" s="50"/>
      <c r="E923" s="52">
        <v>0</v>
      </c>
      <c r="F923" s="52">
        <v>0</v>
      </c>
      <c r="G923" s="52">
        <v>0</v>
      </c>
      <c r="H923" s="52">
        <v>0</v>
      </c>
      <c r="I923" s="52">
        <v>0</v>
      </c>
      <c r="J923" s="52">
        <v>0</v>
      </c>
      <c r="K923" s="52">
        <v>175588.25</v>
      </c>
      <c r="L923" s="52">
        <v>0</v>
      </c>
      <c r="M923" s="52">
        <v>0</v>
      </c>
      <c r="N923" s="50"/>
      <c r="O923" s="124">
        <f t="shared" si="56"/>
        <v>0</v>
      </c>
      <c r="P923" s="124">
        <f t="shared" si="57"/>
        <v>0</v>
      </c>
      <c r="Q923" s="50"/>
      <c r="R923" s="53" t="str">
        <f t="shared" si="58"/>
        <v/>
      </c>
      <c r="S923" s="53" t="str">
        <f t="shared" si="59"/>
        <v/>
      </c>
      <c r="T923" s="50"/>
    </row>
    <row r="924" spans="1:20" ht="15" customHeight="1" x14ac:dyDescent="0.2">
      <c r="A924" s="51" t="s">
        <v>1263</v>
      </c>
      <c r="B924" s="51" t="s">
        <v>1214</v>
      </c>
      <c r="C924" s="35">
        <v>515001</v>
      </c>
      <c r="D924" s="50"/>
      <c r="E924" s="52">
        <v>0</v>
      </c>
      <c r="F924" s="52">
        <v>0</v>
      </c>
      <c r="G924" s="52">
        <v>0</v>
      </c>
      <c r="H924" s="52">
        <v>464199.75</v>
      </c>
      <c r="I924" s="52">
        <v>0</v>
      </c>
      <c r="J924" s="52">
        <v>464199.75</v>
      </c>
      <c r="K924" s="52">
        <v>2098443.7800000003</v>
      </c>
      <c r="L924" s="52">
        <v>11797.58</v>
      </c>
      <c r="M924" s="52">
        <v>59048.83</v>
      </c>
      <c r="N924" s="50"/>
      <c r="O924" s="124">
        <f t="shared" si="56"/>
        <v>22.121099999999998</v>
      </c>
      <c r="P924" s="124">
        <f t="shared" si="57"/>
        <v>3.3761404844498619</v>
      </c>
      <c r="Q924" s="50"/>
      <c r="R924" s="53" t="str">
        <f t="shared" si="58"/>
        <v/>
      </c>
      <c r="S924" s="53" t="str">
        <f t="shared" si="59"/>
        <v/>
      </c>
      <c r="T924" s="50"/>
    </row>
    <row r="925" spans="1:20" ht="15" customHeight="1" x14ac:dyDescent="0.2">
      <c r="A925" s="51" t="s">
        <v>1263</v>
      </c>
      <c r="B925" s="51" t="s">
        <v>252</v>
      </c>
      <c r="C925" s="35">
        <v>556777</v>
      </c>
      <c r="D925" s="50"/>
      <c r="E925" s="52">
        <v>0</v>
      </c>
      <c r="F925" s="52">
        <v>0</v>
      </c>
      <c r="G925" s="52">
        <v>0</v>
      </c>
      <c r="H925" s="52">
        <v>0</v>
      </c>
      <c r="I925" s="52">
        <v>0</v>
      </c>
      <c r="J925" s="52">
        <v>0</v>
      </c>
      <c r="K925" s="52">
        <v>21869.17</v>
      </c>
      <c r="L925" s="52">
        <v>0</v>
      </c>
      <c r="M925" s="52">
        <v>0</v>
      </c>
      <c r="N925" s="50"/>
      <c r="O925" s="124">
        <f t="shared" si="56"/>
        <v>0</v>
      </c>
      <c r="P925" s="124">
        <f t="shared" si="57"/>
        <v>0</v>
      </c>
      <c r="Q925" s="50"/>
      <c r="R925" s="53" t="str">
        <f t="shared" si="58"/>
        <v/>
      </c>
      <c r="S925" s="53" t="str">
        <f t="shared" si="59"/>
        <v/>
      </c>
      <c r="T925" s="50"/>
    </row>
    <row r="926" spans="1:20" ht="15" customHeight="1" x14ac:dyDescent="0.2">
      <c r="A926" s="51" t="s">
        <v>1264</v>
      </c>
      <c r="B926" s="51" t="s">
        <v>1214</v>
      </c>
      <c r="C926" s="35">
        <v>515019</v>
      </c>
      <c r="D926" s="50"/>
      <c r="E926" s="52">
        <v>0</v>
      </c>
      <c r="F926" s="52">
        <v>0</v>
      </c>
      <c r="G926" s="52">
        <v>0</v>
      </c>
      <c r="H926" s="52">
        <v>0</v>
      </c>
      <c r="I926" s="52">
        <v>0</v>
      </c>
      <c r="J926" s="52">
        <v>0</v>
      </c>
      <c r="K926" s="52">
        <v>67137.3</v>
      </c>
      <c r="L926" s="52">
        <v>117.92</v>
      </c>
      <c r="M926" s="52">
        <v>12683.73</v>
      </c>
      <c r="N926" s="50"/>
      <c r="O926" s="124">
        <f t="shared" si="56"/>
        <v>0</v>
      </c>
      <c r="P926" s="124">
        <f t="shared" si="57"/>
        <v>19.067865404179194</v>
      </c>
      <c r="Q926" s="50"/>
      <c r="R926" s="53" t="str">
        <f t="shared" si="58"/>
        <v/>
      </c>
      <c r="S926" s="53" t="str">
        <f t="shared" si="59"/>
        <v/>
      </c>
      <c r="T926" s="50"/>
    </row>
    <row r="927" spans="1:20" ht="15" customHeight="1" x14ac:dyDescent="0.2">
      <c r="A927" s="51" t="s">
        <v>2697</v>
      </c>
      <c r="B927" s="51" t="s">
        <v>516</v>
      </c>
      <c r="C927" s="35">
        <v>556416</v>
      </c>
      <c r="D927" s="50"/>
      <c r="E927" s="52">
        <v>0</v>
      </c>
      <c r="F927" s="52">
        <v>0</v>
      </c>
      <c r="G927" s="52">
        <v>0</v>
      </c>
      <c r="H927" s="52">
        <v>0</v>
      </c>
      <c r="I927" s="52">
        <v>0</v>
      </c>
      <c r="J927" s="52">
        <v>0</v>
      </c>
      <c r="K927" s="52">
        <v>125976.21</v>
      </c>
      <c r="L927" s="52">
        <v>0</v>
      </c>
      <c r="M927" s="52">
        <v>0</v>
      </c>
      <c r="N927" s="50"/>
      <c r="O927" s="124">
        <f t="shared" si="56"/>
        <v>0</v>
      </c>
      <c r="P927" s="124">
        <f t="shared" si="57"/>
        <v>0</v>
      </c>
      <c r="Q927" s="50"/>
      <c r="R927" s="53" t="str">
        <f t="shared" si="58"/>
        <v/>
      </c>
      <c r="S927" s="53" t="str">
        <f t="shared" si="59"/>
        <v/>
      </c>
      <c r="T927" s="50"/>
    </row>
    <row r="928" spans="1:20" ht="15" customHeight="1" x14ac:dyDescent="0.2">
      <c r="A928" s="51" t="s">
        <v>1974</v>
      </c>
      <c r="B928" s="51" t="s">
        <v>1961</v>
      </c>
      <c r="C928" s="35">
        <v>523569</v>
      </c>
      <c r="D928" s="50"/>
      <c r="E928" s="52">
        <v>0</v>
      </c>
      <c r="F928" s="52">
        <v>0</v>
      </c>
      <c r="G928" s="52">
        <v>0</v>
      </c>
      <c r="H928" s="52">
        <v>166</v>
      </c>
      <c r="I928" s="52">
        <v>0</v>
      </c>
      <c r="J928" s="52">
        <v>166</v>
      </c>
      <c r="K928" s="52">
        <v>32943.589999999997</v>
      </c>
      <c r="L928" s="52">
        <v>0</v>
      </c>
      <c r="M928" s="52">
        <v>0</v>
      </c>
      <c r="N928" s="50"/>
      <c r="O928" s="124">
        <f t="shared" si="56"/>
        <v>0.50390000000000001</v>
      </c>
      <c r="P928" s="124">
        <f t="shared" si="57"/>
        <v>0</v>
      </c>
      <c r="Q928" s="50"/>
      <c r="R928" s="53" t="str">
        <f t="shared" si="58"/>
        <v/>
      </c>
      <c r="S928" s="53" t="str">
        <f t="shared" si="59"/>
        <v/>
      </c>
      <c r="T928" s="50"/>
    </row>
    <row r="929" spans="1:20" ht="15" customHeight="1" x14ac:dyDescent="0.2">
      <c r="A929" s="51" t="s">
        <v>2795</v>
      </c>
      <c r="B929" s="51" t="s">
        <v>1221</v>
      </c>
      <c r="C929" s="35">
        <v>560049</v>
      </c>
      <c r="D929" s="50"/>
      <c r="E929" s="52">
        <v>0</v>
      </c>
      <c r="F929" s="52">
        <v>0</v>
      </c>
      <c r="G929" s="52">
        <v>0</v>
      </c>
      <c r="H929" s="52">
        <v>0</v>
      </c>
      <c r="I929" s="52">
        <v>0</v>
      </c>
      <c r="J929" s="52">
        <v>0</v>
      </c>
      <c r="K929" s="52">
        <v>192977.24</v>
      </c>
      <c r="L929" s="52">
        <v>618.64</v>
      </c>
      <c r="M929" s="52">
        <v>170865.66</v>
      </c>
      <c r="N929" s="50"/>
      <c r="O929" s="124">
        <f t="shared" si="56"/>
        <v>0</v>
      </c>
      <c r="P929" s="124">
        <f t="shared" si="57"/>
        <v>88.862448234828122</v>
      </c>
      <c r="Q929" s="50"/>
      <c r="R929" s="53" t="str">
        <f t="shared" si="58"/>
        <v/>
      </c>
      <c r="S929" s="53" t="str">
        <f t="shared" si="59"/>
        <v/>
      </c>
      <c r="T929" s="50"/>
    </row>
    <row r="930" spans="1:20" ht="15" customHeight="1" x14ac:dyDescent="0.2">
      <c r="A930" s="51" t="s">
        <v>1891</v>
      </c>
      <c r="B930" s="51" t="s">
        <v>30</v>
      </c>
      <c r="C930" s="35">
        <v>522562</v>
      </c>
      <c r="D930" s="50"/>
      <c r="E930" s="52">
        <v>0</v>
      </c>
      <c r="F930" s="52">
        <v>0</v>
      </c>
      <c r="G930" s="52">
        <v>0</v>
      </c>
      <c r="H930" s="52">
        <v>0</v>
      </c>
      <c r="I930" s="52">
        <v>0</v>
      </c>
      <c r="J930" s="52">
        <v>0</v>
      </c>
      <c r="K930" s="52">
        <v>463340.23</v>
      </c>
      <c r="L930" s="52">
        <v>0</v>
      </c>
      <c r="M930" s="52">
        <v>0</v>
      </c>
      <c r="N930" s="50"/>
      <c r="O930" s="124">
        <f t="shared" si="56"/>
        <v>0</v>
      </c>
      <c r="P930" s="124">
        <f t="shared" si="57"/>
        <v>0</v>
      </c>
      <c r="Q930" s="50"/>
      <c r="R930" s="53" t="str">
        <f t="shared" si="58"/>
        <v/>
      </c>
      <c r="S930" s="53" t="str">
        <f t="shared" si="59"/>
        <v/>
      </c>
      <c r="T930" s="50"/>
    </row>
    <row r="931" spans="1:20" ht="15" customHeight="1" x14ac:dyDescent="0.2">
      <c r="A931" s="51" t="s">
        <v>282</v>
      </c>
      <c r="B931" s="51" t="s">
        <v>252</v>
      </c>
      <c r="C931" s="35">
        <v>502391</v>
      </c>
      <c r="D931" s="50"/>
      <c r="E931" s="52">
        <v>0</v>
      </c>
      <c r="F931" s="52">
        <v>0</v>
      </c>
      <c r="G931" s="52">
        <v>0</v>
      </c>
      <c r="H931" s="52">
        <v>137703.32</v>
      </c>
      <c r="I931" s="52">
        <v>0</v>
      </c>
      <c r="J931" s="52">
        <v>137703.32</v>
      </c>
      <c r="K931" s="52">
        <v>574405.54</v>
      </c>
      <c r="L931" s="52">
        <v>9297.32</v>
      </c>
      <c r="M931" s="52">
        <v>35139.4</v>
      </c>
      <c r="N931" s="50"/>
      <c r="O931" s="124">
        <f t="shared" si="56"/>
        <v>23.973199999999999</v>
      </c>
      <c r="P931" s="124">
        <f t="shared" si="57"/>
        <v>7.7361231578650855</v>
      </c>
      <c r="Q931" s="50"/>
      <c r="R931" s="53" t="str">
        <f t="shared" si="58"/>
        <v/>
      </c>
      <c r="S931" s="53" t="str">
        <f t="shared" si="59"/>
        <v/>
      </c>
      <c r="T931" s="50"/>
    </row>
    <row r="932" spans="1:20" ht="15" customHeight="1" x14ac:dyDescent="0.2">
      <c r="A932" s="51" t="s">
        <v>2302</v>
      </c>
      <c r="B932" s="51" t="s">
        <v>1595</v>
      </c>
      <c r="C932" s="35">
        <v>527351</v>
      </c>
      <c r="D932" s="50"/>
      <c r="E932" s="52">
        <v>0</v>
      </c>
      <c r="F932" s="52">
        <v>0</v>
      </c>
      <c r="G932" s="52">
        <v>0</v>
      </c>
      <c r="H932" s="52">
        <v>0</v>
      </c>
      <c r="I932" s="52">
        <v>0</v>
      </c>
      <c r="J932" s="52">
        <v>0</v>
      </c>
      <c r="K932" s="52">
        <v>17603.939999999999</v>
      </c>
      <c r="L932" s="52">
        <v>0</v>
      </c>
      <c r="M932" s="52">
        <v>0</v>
      </c>
      <c r="N932" s="50"/>
      <c r="O932" s="124">
        <f t="shared" si="56"/>
        <v>0</v>
      </c>
      <c r="P932" s="124">
        <f t="shared" si="57"/>
        <v>0</v>
      </c>
      <c r="Q932" s="50"/>
      <c r="R932" s="53" t="str">
        <f t="shared" si="58"/>
        <v/>
      </c>
      <c r="S932" s="53" t="str">
        <f t="shared" si="59"/>
        <v/>
      </c>
      <c r="T932" s="50"/>
    </row>
    <row r="933" spans="1:20" ht="15" customHeight="1" x14ac:dyDescent="0.2">
      <c r="A933" s="51" t="s">
        <v>220</v>
      </c>
      <c r="B933" s="51" t="s">
        <v>199</v>
      </c>
      <c r="C933" s="35">
        <v>501671</v>
      </c>
      <c r="D933" s="50"/>
      <c r="E933" s="52">
        <v>0</v>
      </c>
      <c r="F933" s="52">
        <v>0</v>
      </c>
      <c r="G933" s="52">
        <v>0</v>
      </c>
      <c r="H933" s="52">
        <v>0</v>
      </c>
      <c r="I933" s="52">
        <v>0</v>
      </c>
      <c r="J933" s="52">
        <v>0</v>
      </c>
      <c r="K933" s="52">
        <v>228675.71</v>
      </c>
      <c r="L933" s="52">
        <v>2681.67</v>
      </c>
      <c r="M933" s="52">
        <v>8888.3700000000008</v>
      </c>
      <c r="N933" s="50"/>
      <c r="O933" s="124">
        <f t="shared" si="56"/>
        <v>0</v>
      </c>
      <c r="P933" s="124">
        <f t="shared" si="57"/>
        <v>5.0595841595943885</v>
      </c>
      <c r="Q933" s="50"/>
      <c r="R933" s="53" t="str">
        <f t="shared" si="58"/>
        <v/>
      </c>
      <c r="S933" s="53" t="str">
        <f t="shared" si="59"/>
        <v/>
      </c>
      <c r="T933" s="50"/>
    </row>
    <row r="934" spans="1:20" ht="15" customHeight="1" x14ac:dyDescent="0.2">
      <c r="A934" s="51" t="s">
        <v>1975</v>
      </c>
      <c r="B934" s="51" t="s">
        <v>1961</v>
      </c>
      <c r="C934" s="35">
        <v>523577</v>
      </c>
      <c r="D934" s="50"/>
      <c r="E934" s="52">
        <v>0</v>
      </c>
      <c r="F934" s="52">
        <v>0</v>
      </c>
      <c r="G934" s="52">
        <v>0</v>
      </c>
      <c r="H934" s="52">
        <v>97242.67</v>
      </c>
      <c r="I934" s="52">
        <v>0</v>
      </c>
      <c r="J934" s="52">
        <v>97242.67</v>
      </c>
      <c r="K934" s="52">
        <v>585936.16</v>
      </c>
      <c r="L934" s="52">
        <v>5994.51</v>
      </c>
      <c r="M934" s="52">
        <v>7090.24</v>
      </c>
      <c r="N934" s="50"/>
      <c r="O934" s="124">
        <f t="shared" si="56"/>
        <v>16.5961</v>
      </c>
      <c r="P934" s="124">
        <f t="shared" si="57"/>
        <v>2.2331357736993054</v>
      </c>
      <c r="Q934" s="50"/>
      <c r="R934" s="53" t="str">
        <f t="shared" si="58"/>
        <v/>
      </c>
      <c r="S934" s="53" t="str">
        <f t="shared" si="59"/>
        <v/>
      </c>
      <c r="T934" s="50"/>
    </row>
    <row r="935" spans="1:20" ht="15" customHeight="1" x14ac:dyDescent="0.2">
      <c r="A935" s="51" t="s">
        <v>2438</v>
      </c>
      <c r="B935" s="51" t="s">
        <v>2434</v>
      </c>
      <c r="C935" s="35">
        <v>528765</v>
      </c>
      <c r="D935" s="50"/>
      <c r="E935" s="52">
        <v>0</v>
      </c>
      <c r="F935" s="52">
        <v>0</v>
      </c>
      <c r="G935" s="52">
        <v>0</v>
      </c>
      <c r="H935" s="52">
        <v>5000</v>
      </c>
      <c r="I935" s="52">
        <v>0</v>
      </c>
      <c r="J935" s="52">
        <v>5000</v>
      </c>
      <c r="K935" s="52">
        <v>348578.39</v>
      </c>
      <c r="L935" s="52">
        <v>314.12</v>
      </c>
      <c r="M935" s="52">
        <v>10000</v>
      </c>
      <c r="N935" s="50"/>
      <c r="O935" s="124">
        <f t="shared" si="56"/>
        <v>1.4343999999999999</v>
      </c>
      <c r="P935" s="124">
        <f t="shared" si="57"/>
        <v>2.9589097591505888</v>
      </c>
      <c r="Q935" s="50"/>
      <c r="R935" s="53" t="str">
        <f t="shared" si="58"/>
        <v/>
      </c>
      <c r="S935" s="53" t="str">
        <f t="shared" si="59"/>
        <v/>
      </c>
      <c r="T935" s="50"/>
    </row>
    <row r="936" spans="1:20" ht="15" customHeight="1" x14ac:dyDescent="0.2">
      <c r="A936" s="51" t="s">
        <v>1892</v>
      </c>
      <c r="B936" s="51" t="s">
        <v>30</v>
      </c>
      <c r="C936" s="35">
        <v>522571</v>
      </c>
      <c r="D936" s="50"/>
      <c r="E936" s="52">
        <v>0</v>
      </c>
      <c r="F936" s="52">
        <v>0</v>
      </c>
      <c r="G936" s="52">
        <v>0</v>
      </c>
      <c r="H936" s="52">
        <v>0</v>
      </c>
      <c r="I936" s="52">
        <v>0</v>
      </c>
      <c r="J936" s="52">
        <v>0</v>
      </c>
      <c r="K936" s="52">
        <v>66376.06</v>
      </c>
      <c r="L936" s="52">
        <v>0</v>
      </c>
      <c r="M936" s="52">
        <v>0</v>
      </c>
      <c r="N936" s="50"/>
      <c r="O936" s="124">
        <f t="shared" si="56"/>
        <v>0</v>
      </c>
      <c r="P936" s="124">
        <f t="shared" si="57"/>
        <v>0</v>
      </c>
      <c r="Q936" s="50"/>
      <c r="R936" s="53" t="str">
        <f t="shared" si="58"/>
        <v/>
      </c>
      <c r="S936" s="53" t="str">
        <f t="shared" si="59"/>
        <v/>
      </c>
      <c r="T936" s="50"/>
    </row>
    <row r="937" spans="1:20" ht="15" customHeight="1" x14ac:dyDescent="0.2">
      <c r="A937" s="51" t="s">
        <v>408</v>
      </c>
      <c r="B937" s="51" t="s">
        <v>23</v>
      </c>
      <c r="C937" s="35">
        <v>503843</v>
      </c>
      <c r="D937" s="50"/>
      <c r="E937" s="52">
        <v>0</v>
      </c>
      <c r="F937" s="52">
        <v>0</v>
      </c>
      <c r="G937" s="52">
        <v>0</v>
      </c>
      <c r="H937" s="52">
        <v>49364.14</v>
      </c>
      <c r="I937" s="52">
        <v>0</v>
      </c>
      <c r="J937" s="52">
        <v>49364.14</v>
      </c>
      <c r="K937" s="52">
        <v>455564.93</v>
      </c>
      <c r="L937" s="52">
        <v>12502.97</v>
      </c>
      <c r="M937" s="52">
        <v>332986.03000000003</v>
      </c>
      <c r="N937" s="50"/>
      <c r="O937" s="124">
        <f t="shared" si="56"/>
        <v>10.835800000000001</v>
      </c>
      <c r="P937" s="124">
        <f t="shared" si="57"/>
        <v>75.837488192956386</v>
      </c>
      <c r="Q937" s="50"/>
      <c r="R937" s="53" t="str">
        <f t="shared" si="58"/>
        <v/>
      </c>
      <c r="S937" s="53" t="str">
        <f t="shared" si="59"/>
        <v/>
      </c>
      <c r="T937" s="50"/>
    </row>
    <row r="938" spans="1:20" ht="15" customHeight="1" x14ac:dyDescent="0.2">
      <c r="A938" s="51" t="s">
        <v>1080</v>
      </c>
      <c r="B938" s="51" t="s">
        <v>1056</v>
      </c>
      <c r="C938" s="35">
        <v>512338</v>
      </c>
      <c r="D938" s="50"/>
      <c r="E938" s="52">
        <v>0</v>
      </c>
      <c r="F938" s="52">
        <v>0</v>
      </c>
      <c r="G938" s="52">
        <v>0</v>
      </c>
      <c r="H938" s="52">
        <v>4893.25</v>
      </c>
      <c r="I938" s="52">
        <v>0</v>
      </c>
      <c r="J938" s="52">
        <v>4893.25</v>
      </c>
      <c r="K938" s="52">
        <v>50582</v>
      </c>
      <c r="L938" s="52">
        <v>7851.59</v>
      </c>
      <c r="M938" s="52">
        <v>0</v>
      </c>
      <c r="N938" s="50"/>
      <c r="O938" s="124">
        <f t="shared" si="56"/>
        <v>9.6738999999999997</v>
      </c>
      <c r="P938" s="124">
        <f t="shared" si="57"/>
        <v>15.522498121861533</v>
      </c>
      <c r="Q938" s="50"/>
      <c r="R938" s="53" t="str">
        <f t="shared" si="58"/>
        <v/>
      </c>
      <c r="S938" s="53" t="str">
        <f t="shared" si="59"/>
        <v/>
      </c>
      <c r="T938" s="50"/>
    </row>
    <row r="939" spans="1:20" ht="15" customHeight="1" x14ac:dyDescent="0.2">
      <c r="A939" s="51" t="s">
        <v>931</v>
      </c>
      <c r="B939" s="51" t="s">
        <v>677</v>
      </c>
      <c r="C939" s="35">
        <v>510530</v>
      </c>
      <c r="D939" s="50"/>
      <c r="E939" s="52">
        <v>0</v>
      </c>
      <c r="F939" s="52">
        <v>0</v>
      </c>
      <c r="G939" s="52">
        <v>0</v>
      </c>
      <c r="H939" s="52">
        <v>0</v>
      </c>
      <c r="I939" s="52">
        <v>0</v>
      </c>
      <c r="J939" s="52">
        <v>0</v>
      </c>
      <c r="K939" s="52">
        <v>128895.88</v>
      </c>
      <c r="L939" s="52">
        <v>0</v>
      </c>
      <c r="M939" s="52">
        <v>0</v>
      </c>
      <c r="N939" s="50"/>
      <c r="O939" s="124">
        <f t="shared" si="56"/>
        <v>0</v>
      </c>
      <c r="P939" s="124">
        <f t="shared" si="57"/>
        <v>0</v>
      </c>
      <c r="Q939" s="50"/>
      <c r="R939" s="53" t="str">
        <f t="shared" si="58"/>
        <v/>
      </c>
      <c r="S939" s="53" t="str">
        <f t="shared" si="59"/>
        <v/>
      </c>
      <c r="T939" s="50"/>
    </row>
    <row r="940" spans="1:20" ht="15" customHeight="1" x14ac:dyDescent="0.2">
      <c r="A940" s="51" t="s">
        <v>2536</v>
      </c>
      <c r="B940" s="51" t="s">
        <v>2211</v>
      </c>
      <c r="C940" s="35">
        <v>543209</v>
      </c>
      <c r="D940" s="50"/>
      <c r="E940" s="52">
        <v>0</v>
      </c>
      <c r="F940" s="52">
        <v>0</v>
      </c>
      <c r="G940" s="52">
        <v>0</v>
      </c>
      <c r="H940" s="52">
        <v>0</v>
      </c>
      <c r="I940" s="52">
        <v>0</v>
      </c>
      <c r="J940" s="52">
        <v>0</v>
      </c>
      <c r="K940" s="52">
        <v>118152.54000000001</v>
      </c>
      <c r="L940" s="52">
        <v>0</v>
      </c>
      <c r="M940" s="52">
        <v>0</v>
      </c>
      <c r="N940" s="50"/>
      <c r="O940" s="124">
        <f t="shared" si="56"/>
        <v>0</v>
      </c>
      <c r="P940" s="124">
        <f t="shared" si="57"/>
        <v>0</v>
      </c>
      <c r="Q940" s="50"/>
      <c r="R940" s="53" t="str">
        <f t="shared" si="58"/>
        <v/>
      </c>
      <c r="S940" s="53" t="str">
        <f t="shared" si="59"/>
        <v/>
      </c>
      <c r="T940" s="50"/>
    </row>
    <row r="941" spans="1:20" ht="15" customHeight="1" x14ac:dyDescent="0.2">
      <c r="A941" s="51" t="s">
        <v>728</v>
      </c>
      <c r="B941" s="51" t="s">
        <v>392</v>
      </c>
      <c r="C941" s="35">
        <v>507997</v>
      </c>
      <c r="D941" s="50"/>
      <c r="E941" s="52" t="s">
        <v>73</v>
      </c>
      <c r="F941" s="52" t="s">
        <v>73</v>
      </c>
      <c r="G941" s="52" t="s">
        <v>73</v>
      </c>
      <c r="H941" s="52" t="s">
        <v>73</v>
      </c>
      <c r="I941" s="52" t="s">
        <v>73</v>
      </c>
      <c r="J941" s="52" t="s">
        <v>73</v>
      </c>
      <c r="K941" s="52">
        <v>156274.49</v>
      </c>
      <c r="L941" s="52" t="s">
        <v>73</v>
      </c>
      <c r="M941" s="52" t="s">
        <v>73</v>
      </c>
      <c r="N941" s="50"/>
      <c r="O941" s="124" t="str">
        <f t="shared" si="56"/>
        <v>NA</v>
      </c>
      <c r="P941" s="124" t="str">
        <f t="shared" si="57"/>
        <v>NA</v>
      </c>
      <c r="Q941" s="50"/>
      <c r="R941" s="53" t="str">
        <f t="shared" si="58"/>
        <v/>
      </c>
      <c r="S941" s="53" t="str">
        <f t="shared" si="59"/>
        <v/>
      </c>
      <c r="T941" s="50"/>
    </row>
    <row r="942" spans="1:20" ht="15" customHeight="1" x14ac:dyDescent="0.2">
      <c r="A942" s="51" t="s">
        <v>1701</v>
      </c>
      <c r="B942" s="51" t="s">
        <v>1680</v>
      </c>
      <c r="C942" s="35">
        <v>520314</v>
      </c>
      <c r="D942" s="50"/>
      <c r="E942" s="52">
        <v>0</v>
      </c>
      <c r="F942" s="52">
        <v>0</v>
      </c>
      <c r="G942" s="52">
        <v>0</v>
      </c>
      <c r="H942" s="52">
        <v>0</v>
      </c>
      <c r="I942" s="52">
        <v>0</v>
      </c>
      <c r="J942" s="52">
        <v>0</v>
      </c>
      <c r="K942" s="52">
        <v>71474.399999999994</v>
      </c>
      <c r="L942" s="52">
        <v>0</v>
      </c>
      <c r="M942" s="52">
        <v>0</v>
      </c>
      <c r="N942" s="50"/>
      <c r="O942" s="124">
        <f t="shared" si="56"/>
        <v>0</v>
      </c>
      <c r="P942" s="124">
        <f t="shared" si="57"/>
        <v>0</v>
      </c>
      <c r="Q942" s="50"/>
      <c r="R942" s="53" t="str">
        <f t="shared" si="58"/>
        <v/>
      </c>
      <c r="S942" s="53" t="str">
        <f t="shared" si="59"/>
        <v/>
      </c>
      <c r="T942" s="50"/>
    </row>
    <row r="943" spans="1:20" ht="15" customHeight="1" x14ac:dyDescent="0.2">
      <c r="A943" s="51" t="s">
        <v>1008</v>
      </c>
      <c r="B943" s="51" t="s">
        <v>991</v>
      </c>
      <c r="C943" s="35">
        <v>511471</v>
      </c>
      <c r="D943" s="50"/>
      <c r="E943" s="52">
        <v>0</v>
      </c>
      <c r="F943" s="52">
        <v>0</v>
      </c>
      <c r="G943" s="52">
        <v>0</v>
      </c>
      <c r="H943" s="52">
        <v>0</v>
      </c>
      <c r="I943" s="52">
        <v>0</v>
      </c>
      <c r="J943" s="52">
        <v>0</v>
      </c>
      <c r="K943" s="52">
        <v>1027318.12</v>
      </c>
      <c r="L943" s="52">
        <v>0</v>
      </c>
      <c r="M943" s="52">
        <v>0</v>
      </c>
      <c r="N943" s="50"/>
      <c r="O943" s="124">
        <f t="shared" si="56"/>
        <v>0</v>
      </c>
      <c r="P943" s="124">
        <f t="shared" si="57"/>
        <v>0</v>
      </c>
      <c r="Q943" s="50"/>
      <c r="R943" s="53" t="str">
        <f t="shared" si="58"/>
        <v/>
      </c>
      <c r="S943" s="53" t="str">
        <f t="shared" si="59"/>
        <v/>
      </c>
      <c r="T943" s="50"/>
    </row>
    <row r="944" spans="1:20" ht="15" customHeight="1" x14ac:dyDescent="0.2">
      <c r="A944" s="51" t="s">
        <v>283</v>
      </c>
      <c r="B944" s="51" t="s">
        <v>252</v>
      </c>
      <c r="C944" s="35">
        <v>502413</v>
      </c>
      <c r="D944" s="50"/>
      <c r="E944" s="52">
        <v>0</v>
      </c>
      <c r="F944" s="52">
        <v>0</v>
      </c>
      <c r="G944" s="52">
        <v>0</v>
      </c>
      <c r="H944" s="52">
        <v>0</v>
      </c>
      <c r="I944" s="52">
        <v>0</v>
      </c>
      <c r="J944" s="52">
        <v>0</v>
      </c>
      <c r="K944" s="52">
        <v>3936740.23</v>
      </c>
      <c r="L944" s="52">
        <v>0</v>
      </c>
      <c r="M944" s="52">
        <v>0</v>
      </c>
      <c r="N944" s="50"/>
      <c r="O944" s="124">
        <f t="shared" si="56"/>
        <v>0</v>
      </c>
      <c r="P944" s="124">
        <f t="shared" si="57"/>
        <v>0</v>
      </c>
      <c r="Q944" s="50"/>
      <c r="R944" s="53" t="str">
        <f t="shared" si="58"/>
        <v/>
      </c>
      <c r="S944" s="53" t="str">
        <f t="shared" si="59"/>
        <v/>
      </c>
      <c r="T944" s="50"/>
    </row>
    <row r="945" spans="1:20" ht="15" customHeight="1" x14ac:dyDescent="0.2">
      <c r="A945" s="51" t="s">
        <v>1702</v>
      </c>
      <c r="B945" s="51" t="s">
        <v>1676</v>
      </c>
      <c r="C945" s="35">
        <v>520322</v>
      </c>
      <c r="D945" s="50"/>
      <c r="E945" s="52">
        <v>0</v>
      </c>
      <c r="F945" s="52">
        <v>0</v>
      </c>
      <c r="G945" s="52">
        <v>0</v>
      </c>
      <c r="H945" s="52">
        <v>0</v>
      </c>
      <c r="I945" s="52">
        <v>0</v>
      </c>
      <c r="J945" s="52">
        <v>0</v>
      </c>
      <c r="K945" s="52">
        <v>175131.86000000002</v>
      </c>
      <c r="L945" s="52">
        <v>0</v>
      </c>
      <c r="M945" s="52">
        <v>0</v>
      </c>
      <c r="N945" s="50"/>
      <c r="O945" s="124">
        <f t="shared" si="56"/>
        <v>0</v>
      </c>
      <c r="P945" s="124">
        <f t="shared" si="57"/>
        <v>0</v>
      </c>
      <c r="Q945" s="50"/>
      <c r="R945" s="53" t="str">
        <f t="shared" si="58"/>
        <v/>
      </c>
      <c r="S945" s="53" t="str">
        <f t="shared" si="59"/>
        <v/>
      </c>
      <c r="T945" s="50"/>
    </row>
    <row r="946" spans="1:20" ht="15" customHeight="1" x14ac:dyDescent="0.2">
      <c r="A946" s="51" t="s">
        <v>595</v>
      </c>
      <c r="B946" s="51" t="s">
        <v>571</v>
      </c>
      <c r="C946" s="35">
        <v>506109</v>
      </c>
      <c r="D946" s="50"/>
      <c r="E946" s="52">
        <v>0</v>
      </c>
      <c r="F946" s="52">
        <v>0</v>
      </c>
      <c r="G946" s="52">
        <v>0</v>
      </c>
      <c r="H946" s="52">
        <v>197647.1</v>
      </c>
      <c r="I946" s="52">
        <v>0</v>
      </c>
      <c r="J946" s="52">
        <v>197647.1</v>
      </c>
      <c r="K946" s="52">
        <v>388616.56</v>
      </c>
      <c r="L946" s="52">
        <v>10407.69</v>
      </c>
      <c r="M946" s="52">
        <v>40611.24</v>
      </c>
      <c r="N946" s="50"/>
      <c r="O946" s="124">
        <f t="shared" si="56"/>
        <v>50.859200000000001</v>
      </c>
      <c r="P946" s="124">
        <f t="shared" si="57"/>
        <v>13.128346872300037</v>
      </c>
      <c r="Q946" s="50"/>
      <c r="R946" s="53" t="str">
        <f t="shared" si="58"/>
        <v/>
      </c>
      <c r="S946" s="53" t="str">
        <f t="shared" si="59"/>
        <v/>
      </c>
      <c r="T946" s="50"/>
    </row>
    <row r="947" spans="1:20" ht="15" customHeight="1" x14ac:dyDescent="0.2">
      <c r="A947" s="51" t="s">
        <v>1608</v>
      </c>
      <c r="B947" s="51" t="s">
        <v>1595</v>
      </c>
      <c r="C947" s="35">
        <v>519316</v>
      </c>
      <c r="D947" s="50"/>
      <c r="E947" s="52">
        <v>0</v>
      </c>
      <c r="F947" s="52">
        <v>0</v>
      </c>
      <c r="G947" s="52">
        <v>0</v>
      </c>
      <c r="H947" s="52">
        <v>36047.86</v>
      </c>
      <c r="I947" s="52">
        <v>0</v>
      </c>
      <c r="J947" s="52">
        <v>36047.86</v>
      </c>
      <c r="K947" s="52">
        <v>186352.37</v>
      </c>
      <c r="L947" s="52">
        <v>1286.81</v>
      </c>
      <c r="M947" s="52">
        <v>6000</v>
      </c>
      <c r="N947" s="50"/>
      <c r="O947" s="124">
        <f t="shared" si="56"/>
        <v>19.343900000000001</v>
      </c>
      <c r="P947" s="124">
        <f t="shared" si="57"/>
        <v>3.9102319975860786</v>
      </c>
      <c r="Q947" s="50"/>
      <c r="R947" s="53" t="str">
        <f t="shared" si="58"/>
        <v/>
      </c>
      <c r="S947" s="53" t="str">
        <f t="shared" si="59"/>
        <v/>
      </c>
      <c r="T947" s="50"/>
    </row>
    <row r="948" spans="1:20" ht="15" customHeight="1" x14ac:dyDescent="0.2">
      <c r="A948" s="51" t="s">
        <v>1009</v>
      </c>
      <c r="B948" s="51" t="s">
        <v>987</v>
      </c>
      <c r="C948" s="35">
        <v>511480</v>
      </c>
      <c r="D948" s="50"/>
      <c r="E948" s="52">
        <v>0</v>
      </c>
      <c r="F948" s="52">
        <v>0</v>
      </c>
      <c r="G948" s="52">
        <v>0</v>
      </c>
      <c r="H948" s="52">
        <v>27000</v>
      </c>
      <c r="I948" s="52">
        <v>0</v>
      </c>
      <c r="J948" s="52">
        <v>27000</v>
      </c>
      <c r="K948" s="52">
        <v>55150.33</v>
      </c>
      <c r="L948" s="52">
        <v>427.03</v>
      </c>
      <c r="M948" s="52">
        <v>6000</v>
      </c>
      <c r="N948" s="50"/>
      <c r="O948" s="124">
        <f t="shared" si="56"/>
        <v>48.957099999999997</v>
      </c>
      <c r="P948" s="124">
        <f t="shared" si="57"/>
        <v>11.653656469507979</v>
      </c>
      <c r="Q948" s="50"/>
      <c r="R948" s="53" t="str">
        <f t="shared" si="58"/>
        <v/>
      </c>
      <c r="S948" s="53" t="str">
        <f t="shared" si="59"/>
        <v/>
      </c>
      <c r="T948" s="50"/>
    </row>
    <row r="949" spans="1:20" ht="15" customHeight="1" x14ac:dyDescent="0.2">
      <c r="A949" s="51" t="s">
        <v>1265</v>
      </c>
      <c r="B949" s="51" t="s">
        <v>1214</v>
      </c>
      <c r="C949" s="35">
        <v>515027</v>
      </c>
      <c r="D949" s="50"/>
      <c r="E949" s="52">
        <v>0</v>
      </c>
      <c r="F949" s="52">
        <v>0</v>
      </c>
      <c r="G949" s="52">
        <v>0</v>
      </c>
      <c r="H949" s="52">
        <v>55841.03</v>
      </c>
      <c r="I949" s="52">
        <v>0</v>
      </c>
      <c r="J949" s="52">
        <v>55841.03</v>
      </c>
      <c r="K949" s="52">
        <v>359643.04</v>
      </c>
      <c r="L949" s="52">
        <v>1951.61</v>
      </c>
      <c r="M949" s="52">
        <v>2501.94</v>
      </c>
      <c r="N949" s="50"/>
      <c r="O949" s="124">
        <f t="shared" si="56"/>
        <v>15.5268</v>
      </c>
      <c r="P949" s="124">
        <f t="shared" si="57"/>
        <v>1.2383250903451379</v>
      </c>
      <c r="Q949" s="50"/>
      <c r="R949" s="53" t="str">
        <f t="shared" si="58"/>
        <v/>
      </c>
      <c r="S949" s="53" t="str">
        <f t="shared" si="59"/>
        <v/>
      </c>
      <c r="T949" s="50"/>
    </row>
    <row r="950" spans="1:20" ht="15" customHeight="1" x14ac:dyDescent="0.2">
      <c r="A950" s="51" t="s">
        <v>1800</v>
      </c>
      <c r="B950" s="51" t="s">
        <v>1500</v>
      </c>
      <c r="C950" s="35">
        <v>521507</v>
      </c>
      <c r="D950" s="50"/>
      <c r="E950" s="52">
        <v>0</v>
      </c>
      <c r="F950" s="52">
        <v>0</v>
      </c>
      <c r="G950" s="52">
        <v>0</v>
      </c>
      <c r="H950" s="52">
        <v>21469.4</v>
      </c>
      <c r="I950" s="52">
        <v>0</v>
      </c>
      <c r="J950" s="52">
        <v>21469.4</v>
      </c>
      <c r="K950" s="52">
        <v>287518.90000000002</v>
      </c>
      <c r="L950" s="52">
        <v>943.97</v>
      </c>
      <c r="M950" s="52">
        <v>6336.05</v>
      </c>
      <c r="N950" s="50"/>
      <c r="O950" s="124">
        <f t="shared" si="56"/>
        <v>7.4671000000000003</v>
      </c>
      <c r="P950" s="124">
        <f t="shared" si="57"/>
        <v>2.5320144171391861</v>
      </c>
      <c r="Q950" s="50"/>
      <c r="R950" s="53" t="str">
        <f t="shared" si="58"/>
        <v/>
      </c>
      <c r="S950" s="53" t="str">
        <f t="shared" si="59"/>
        <v/>
      </c>
      <c r="T950" s="50"/>
    </row>
    <row r="951" spans="1:20" ht="15" customHeight="1" x14ac:dyDescent="0.2">
      <c r="A951" s="51" t="s">
        <v>1893</v>
      </c>
      <c r="B951" s="51" t="s">
        <v>30</v>
      </c>
      <c r="C951" s="35">
        <v>522589</v>
      </c>
      <c r="D951" s="50"/>
      <c r="E951" s="52">
        <v>0</v>
      </c>
      <c r="F951" s="52">
        <v>0</v>
      </c>
      <c r="G951" s="52">
        <v>0</v>
      </c>
      <c r="H951" s="52">
        <v>5399.99</v>
      </c>
      <c r="I951" s="52">
        <v>0</v>
      </c>
      <c r="J951" s="52">
        <v>5399.99</v>
      </c>
      <c r="K951" s="52">
        <v>443279.21</v>
      </c>
      <c r="L951" s="52">
        <v>0</v>
      </c>
      <c r="M951" s="52">
        <v>0</v>
      </c>
      <c r="N951" s="50"/>
      <c r="O951" s="124">
        <f t="shared" si="56"/>
        <v>1.2181999999999999</v>
      </c>
      <c r="P951" s="124">
        <f t="shared" si="57"/>
        <v>0</v>
      </c>
      <c r="Q951" s="50"/>
      <c r="R951" s="53" t="str">
        <f t="shared" si="58"/>
        <v/>
      </c>
      <c r="S951" s="53" t="str">
        <f t="shared" si="59"/>
        <v/>
      </c>
      <c r="T951" s="50"/>
    </row>
    <row r="952" spans="1:20" ht="15" customHeight="1" x14ac:dyDescent="0.2">
      <c r="A952" s="51" t="s">
        <v>2522</v>
      </c>
      <c r="B952" s="51" t="s">
        <v>508</v>
      </c>
      <c r="C952" s="35">
        <v>543039</v>
      </c>
      <c r="D952" s="50"/>
      <c r="E952" s="52">
        <v>0</v>
      </c>
      <c r="F952" s="52">
        <v>0</v>
      </c>
      <c r="G952" s="52">
        <v>0</v>
      </c>
      <c r="H952" s="52">
        <v>70485.02</v>
      </c>
      <c r="I952" s="52">
        <v>0</v>
      </c>
      <c r="J952" s="52">
        <v>70485.02</v>
      </c>
      <c r="K952" s="52">
        <v>162916.14000000001</v>
      </c>
      <c r="L952" s="52">
        <v>2682.72</v>
      </c>
      <c r="M952" s="52">
        <v>32676</v>
      </c>
      <c r="N952" s="50"/>
      <c r="O952" s="124">
        <f t="shared" si="56"/>
        <v>43.264600000000002</v>
      </c>
      <c r="P952" s="124">
        <f t="shared" si="57"/>
        <v>21.703632310463529</v>
      </c>
      <c r="Q952" s="50"/>
      <c r="R952" s="53" t="str">
        <f t="shared" si="58"/>
        <v/>
      </c>
      <c r="S952" s="53" t="str">
        <f t="shared" si="59"/>
        <v/>
      </c>
      <c r="T952" s="50"/>
    </row>
    <row r="953" spans="1:20" ht="15" customHeight="1" x14ac:dyDescent="0.2">
      <c r="A953" s="51" t="s">
        <v>2165</v>
      </c>
      <c r="B953" s="51" t="s">
        <v>1232</v>
      </c>
      <c r="C953" s="35">
        <v>525812</v>
      </c>
      <c r="D953" s="50"/>
      <c r="E953" s="52">
        <v>0</v>
      </c>
      <c r="F953" s="52">
        <v>0</v>
      </c>
      <c r="G953" s="52">
        <v>0</v>
      </c>
      <c r="H953" s="52">
        <v>23767.32</v>
      </c>
      <c r="I953" s="52">
        <v>23767.32</v>
      </c>
      <c r="J953" s="52">
        <v>0</v>
      </c>
      <c r="K953" s="52">
        <v>338662.68</v>
      </c>
      <c r="L953" s="52">
        <v>113.07</v>
      </c>
      <c r="M953" s="52">
        <v>0</v>
      </c>
      <c r="N953" s="50"/>
      <c r="O953" s="124">
        <f t="shared" si="56"/>
        <v>0</v>
      </c>
      <c r="P953" s="124">
        <f t="shared" si="57"/>
        <v>3.3387204046220857E-2</v>
      </c>
      <c r="Q953" s="50"/>
      <c r="R953" s="53" t="str">
        <f t="shared" si="58"/>
        <v/>
      </c>
      <c r="S953" s="53" t="str">
        <f t="shared" si="59"/>
        <v/>
      </c>
      <c r="T953" s="50"/>
    </row>
    <row r="954" spans="1:20" ht="15" customHeight="1" x14ac:dyDescent="0.2">
      <c r="A954" s="51" t="s">
        <v>1181</v>
      </c>
      <c r="B954" s="51" t="s">
        <v>1167</v>
      </c>
      <c r="C954" s="35">
        <v>514063</v>
      </c>
      <c r="D954" s="50"/>
      <c r="E954" s="52">
        <v>0</v>
      </c>
      <c r="F954" s="52">
        <v>0</v>
      </c>
      <c r="G954" s="52">
        <v>0</v>
      </c>
      <c r="H954" s="52">
        <v>0</v>
      </c>
      <c r="I954" s="52">
        <v>0</v>
      </c>
      <c r="J954" s="52">
        <v>0</v>
      </c>
      <c r="K954" s="52">
        <v>767884.71</v>
      </c>
      <c r="L954" s="52">
        <v>0</v>
      </c>
      <c r="M954" s="52">
        <v>0</v>
      </c>
      <c r="N954" s="50"/>
      <c r="O954" s="124">
        <f t="shared" si="56"/>
        <v>0</v>
      </c>
      <c r="P954" s="124">
        <f t="shared" si="57"/>
        <v>0</v>
      </c>
      <c r="Q954" s="50"/>
      <c r="R954" s="53" t="str">
        <f t="shared" si="58"/>
        <v/>
      </c>
      <c r="S954" s="53" t="str">
        <f t="shared" si="59"/>
        <v/>
      </c>
      <c r="T954" s="50"/>
    </row>
    <row r="955" spans="1:20" ht="15" customHeight="1" x14ac:dyDescent="0.2">
      <c r="A955" s="51" t="s">
        <v>2062</v>
      </c>
      <c r="B955" s="51" t="s">
        <v>2023</v>
      </c>
      <c r="C955" s="35">
        <v>524611</v>
      </c>
      <c r="D955" s="50"/>
      <c r="E955" s="52">
        <v>0</v>
      </c>
      <c r="F955" s="52">
        <v>0</v>
      </c>
      <c r="G955" s="52">
        <v>0</v>
      </c>
      <c r="H955" s="52">
        <v>0</v>
      </c>
      <c r="I955" s="52">
        <v>0</v>
      </c>
      <c r="J955" s="52">
        <v>0</v>
      </c>
      <c r="K955" s="52">
        <v>622255.57000000007</v>
      </c>
      <c r="L955" s="52">
        <v>0</v>
      </c>
      <c r="M955" s="52">
        <v>0</v>
      </c>
      <c r="N955" s="50"/>
      <c r="O955" s="124">
        <f t="shared" si="56"/>
        <v>0</v>
      </c>
      <c r="P955" s="124">
        <f t="shared" si="57"/>
        <v>0</v>
      </c>
      <c r="Q955" s="50"/>
      <c r="R955" s="53" t="str">
        <f t="shared" si="58"/>
        <v/>
      </c>
      <c r="S955" s="53" t="str">
        <f t="shared" si="59"/>
        <v/>
      </c>
      <c r="T955" s="50"/>
    </row>
    <row r="956" spans="1:20" ht="15" customHeight="1" x14ac:dyDescent="0.2">
      <c r="A956" s="51" t="s">
        <v>1703</v>
      </c>
      <c r="B956" s="51" t="s">
        <v>1547</v>
      </c>
      <c r="C956" s="35">
        <v>520331</v>
      </c>
      <c r="D956" s="50"/>
      <c r="E956" s="52">
        <v>0</v>
      </c>
      <c r="F956" s="52">
        <v>0</v>
      </c>
      <c r="G956" s="52">
        <v>0</v>
      </c>
      <c r="H956" s="52">
        <v>162505.93</v>
      </c>
      <c r="I956" s="52">
        <v>0</v>
      </c>
      <c r="J956" s="52">
        <v>162505.93</v>
      </c>
      <c r="K956" s="52">
        <v>853480.51</v>
      </c>
      <c r="L956" s="52">
        <v>11018.72</v>
      </c>
      <c r="M956" s="52">
        <v>6000</v>
      </c>
      <c r="N956" s="50"/>
      <c r="O956" s="124">
        <f t="shared" si="56"/>
        <v>19.040400000000002</v>
      </c>
      <c r="P956" s="124">
        <f t="shared" si="57"/>
        <v>1.9940373330845012</v>
      </c>
      <c r="Q956" s="50"/>
      <c r="R956" s="53" t="str">
        <f t="shared" si="58"/>
        <v/>
      </c>
      <c r="S956" s="53" t="str">
        <f t="shared" si="59"/>
        <v/>
      </c>
      <c r="T956" s="50"/>
    </row>
    <row r="957" spans="1:20" ht="15" customHeight="1" x14ac:dyDescent="0.2">
      <c r="A957" s="51" t="s">
        <v>355</v>
      </c>
      <c r="B957" s="51" t="s">
        <v>334</v>
      </c>
      <c r="C957" s="35">
        <v>503231</v>
      </c>
      <c r="D957" s="50"/>
      <c r="E957" s="52">
        <v>0</v>
      </c>
      <c r="F957" s="52">
        <v>0</v>
      </c>
      <c r="G957" s="52">
        <v>0</v>
      </c>
      <c r="H957" s="52">
        <v>148655.31</v>
      </c>
      <c r="I957" s="52">
        <v>0</v>
      </c>
      <c r="J957" s="52">
        <v>148655.31</v>
      </c>
      <c r="K957" s="52">
        <v>344423.41000000003</v>
      </c>
      <c r="L957" s="52">
        <v>13616.39</v>
      </c>
      <c r="M957" s="52">
        <v>36544.85</v>
      </c>
      <c r="N957" s="50"/>
      <c r="O957" s="124">
        <f t="shared" si="56"/>
        <v>43.160600000000002</v>
      </c>
      <c r="P957" s="124">
        <f t="shared" si="57"/>
        <v>14.563830025374871</v>
      </c>
      <c r="Q957" s="50"/>
      <c r="R957" s="53" t="str">
        <f t="shared" si="58"/>
        <v/>
      </c>
      <c r="S957" s="53" t="str">
        <f t="shared" si="59"/>
        <v/>
      </c>
      <c r="T957" s="50"/>
    </row>
    <row r="958" spans="1:20" ht="15" customHeight="1" x14ac:dyDescent="0.2">
      <c r="A958" s="51" t="s">
        <v>2736</v>
      </c>
      <c r="B958" s="51" t="s">
        <v>18</v>
      </c>
      <c r="C958" s="35">
        <v>557404</v>
      </c>
      <c r="D958" s="50"/>
      <c r="E958" s="52">
        <v>0</v>
      </c>
      <c r="F958" s="52">
        <v>0</v>
      </c>
      <c r="G958" s="52">
        <v>0</v>
      </c>
      <c r="H958" s="52">
        <v>7956.69</v>
      </c>
      <c r="I958" s="52">
        <v>0</v>
      </c>
      <c r="J958" s="52">
        <v>7956.69</v>
      </c>
      <c r="K958" s="52">
        <v>92603.9</v>
      </c>
      <c r="L958" s="52">
        <v>801.95</v>
      </c>
      <c r="M958" s="52">
        <v>16316</v>
      </c>
      <c r="N958" s="50"/>
      <c r="O958" s="124">
        <f t="shared" si="56"/>
        <v>8.5922000000000001</v>
      </c>
      <c r="P958" s="124">
        <f t="shared" si="57"/>
        <v>18.485128596095844</v>
      </c>
      <c r="Q958" s="50"/>
      <c r="R958" s="53" t="str">
        <f t="shared" si="58"/>
        <v/>
      </c>
      <c r="S958" s="53" t="str">
        <f t="shared" si="59"/>
        <v/>
      </c>
      <c r="T958" s="50"/>
    </row>
    <row r="959" spans="1:20" ht="15" customHeight="1" x14ac:dyDescent="0.2">
      <c r="A959" s="51" t="s">
        <v>175</v>
      </c>
      <c r="B959" s="51" t="s">
        <v>161</v>
      </c>
      <c r="C959" s="35">
        <v>501182</v>
      </c>
      <c r="D959" s="50"/>
      <c r="E959" s="52">
        <v>0</v>
      </c>
      <c r="F959" s="52">
        <v>0</v>
      </c>
      <c r="G959" s="52">
        <v>0</v>
      </c>
      <c r="H959" s="52">
        <v>175963.65</v>
      </c>
      <c r="I959" s="52">
        <v>0</v>
      </c>
      <c r="J959" s="52">
        <v>175963.65</v>
      </c>
      <c r="K959" s="52">
        <v>617943.48</v>
      </c>
      <c r="L959" s="52">
        <v>14882.6</v>
      </c>
      <c r="M959" s="52">
        <v>51694.720000000001</v>
      </c>
      <c r="N959" s="50"/>
      <c r="O959" s="124">
        <f t="shared" si="56"/>
        <v>28.4757</v>
      </c>
      <c r="P959" s="124">
        <f t="shared" si="57"/>
        <v>10.774014477828944</v>
      </c>
      <c r="Q959" s="50"/>
      <c r="R959" s="53" t="str">
        <f t="shared" si="58"/>
        <v/>
      </c>
      <c r="S959" s="53" t="str">
        <f t="shared" si="59"/>
        <v/>
      </c>
      <c r="T959" s="50"/>
    </row>
    <row r="960" spans="1:20" ht="15" customHeight="1" x14ac:dyDescent="0.2">
      <c r="A960" s="51" t="s">
        <v>356</v>
      </c>
      <c r="B960" s="51" t="s">
        <v>334</v>
      </c>
      <c r="C960" s="35">
        <v>503240</v>
      </c>
      <c r="D960" s="50"/>
      <c r="E960" s="52">
        <v>0</v>
      </c>
      <c r="F960" s="52">
        <v>0</v>
      </c>
      <c r="G960" s="52">
        <v>0</v>
      </c>
      <c r="H960" s="52">
        <v>132064.19</v>
      </c>
      <c r="I960" s="52">
        <v>0</v>
      </c>
      <c r="J960" s="52">
        <v>132064.19</v>
      </c>
      <c r="K960" s="52">
        <v>789062.8</v>
      </c>
      <c r="L960" s="52">
        <v>2284.25</v>
      </c>
      <c r="M960" s="52">
        <v>7656.98</v>
      </c>
      <c r="N960" s="50"/>
      <c r="O960" s="124">
        <f t="shared" si="56"/>
        <v>16.736799999999999</v>
      </c>
      <c r="P960" s="124">
        <f t="shared" si="57"/>
        <v>1.2598781744621594</v>
      </c>
      <c r="Q960" s="50"/>
      <c r="R960" s="53" t="str">
        <f t="shared" si="58"/>
        <v/>
      </c>
      <c r="S960" s="53" t="str">
        <f t="shared" si="59"/>
        <v/>
      </c>
      <c r="T960" s="50"/>
    </row>
    <row r="961" spans="1:20" ht="15" customHeight="1" x14ac:dyDescent="0.2">
      <c r="A961" s="51" t="s">
        <v>1467</v>
      </c>
      <c r="B961" s="51" t="s">
        <v>1</v>
      </c>
      <c r="C961" s="35">
        <v>517658</v>
      </c>
      <c r="D961" s="50"/>
      <c r="E961" s="52">
        <v>0</v>
      </c>
      <c r="F961" s="52">
        <v>0</v>
      </c>
      <c r="G961" s="52">
        <v>0</v>
      </c>
      <c r="H961" s="52">
        <v>101347.62</v>
      </c>
      <c r="I961" s="52">
        <v>0</v>
      </c>
      <c r="J961" s="52">
        <v>101347.62</v>
      </c>
      <c r="K961" s="52">
        <v>776970.89</v>
      </c>
      <c r="L961" s="52">
        <v>3253.95</v>
      </c>
      <c r="M961" s="52">
        <v>17654.490000000002</v>
      </c>
      <c r="N961" s="50"/>
      <c r="O961" s="124">
        <f t="shared" si="56"/>
        <v>13.043900000000001</v>
      </c>
      <c r="P961" s="124">
        <f t="shared" si="57"/>
        <v>2.6910197369170423</v>
      </c>
      <c r="Q961" s="50"/>
      <c r="R961" s="53" t="str">
        <f t="shared" si="58"/>
        <v/>
      </c>
      <c r="S961" s="53" t="str">
        <f t="shared" si="59"/>
        <v/>
      </c>
      <c r="T961" s="50"/>
    </row>
    <row r="962" spans="1:20" ht="15" customHeight="1" x14ac:dyDescent="0.2">
      <c r="A962" s="51" t="s">
        <v>1467</v>
      </c>
      <c r="B962" s="51" t="s">
        <v>2434</v>
      </c>
      <c r="C962" s="35">
        <v>528773</v>
      </c>
      <c r="D962" s="50"/>
      <c r="E962" s="52">
        <v>0</v>
      </c>
      <c r="F962" s="52">
        <v>0</v>
      </c>
      <c r="G962" s="52">
        <v>0</v>
      </c>
      <c r="H962" s="52">
        <v>58689.32</v>
      </c>
      <c r="I962" s="52">
        <v>0</v>
      </c>
      <c r="J962" s="52">
        <v>58689.32</v>
      </c>
      <c r="K962" s="52">
        <v>494182.05</v>
      </c>
      <c r="L962" s="52">
        <v>1461.22</v>
      </c>
      <c r="M962" s="52">
        <v>4055.19</v>
      </c>
      <c r="N962" s="50"/>
      <c r="O962" s="124">
        <f t="shared" si="56"/>
        <v>11.876099999999999</v>
      </c>
      <c r="P962" s="124">
        <f t="shared" si="57"/>
        <v>1.1162708155830428</v>
      </c>
      <c r="Q962" s="50"/>
      <c r="R962" s="53" t="str">
        <f t="shared" si="58"/>
        <v/>
      </c>
      <c r="S962" s="53" t="str">
        <f t="shared" si="59"/>
        <v/>
      </c>
      <c r="T962" s="50"/>
    </row>
    <row r="963" spans="1:20" ht="15" customHeight="1" x14ac:dyDescent="0.2">
      <c r="A963" s="51" t="s">
        <v>1352</v>
      </c>
      <c r="B963" s="51" t="s">
        <v>28</v>
      </c>
      <c r="C963" s="35">
        <v>516082</v>
      </c>
      <c r="D963" s="50"/>
      <c r="E963" s="52">
        <v>0</v>
      </c>
      <c r="F963" s="52">
        <v>0</v>
      </c>
      <c r="G963" s="52">
        <v>0</v>
      </c>
      <c r="H963" s="52">
        <v>0</v>
      </c>
      <c r="I963" s="52">
        <v>0</v>
      </c>
      <c r="J963" s="52">
        <v>0</v>
      </c>
      <c r="K963" s="52">
        <v>92796.5</v>
      </c>
      <c r="L963" s="52">
        <v>859.88</v>
      </c>
      <c r="M963" s="52">
        <v>47810.02</v>
      </c>
      <c r="N963" s="50"/>
      <c r="O963" s="124">
        <f t="shared" ref="O963:O1026" si="60">IFERROR(ROUND(J963/K963*100,4),$U$1)</f>
        <v>0</v>
      </c>
      <c r="P963" s="124">
        <f t="shared" ref="P963:P1026" si="61">IFERROR((L963+M963)/K963*100,$U$1)</f>
        <v>52.4479910341446</v>
      </c>
      <c r="Q963" s="50"/>
      <c r="R963" s="53" t="str">
        <f t="shared" ref="R963:R1026" si="62">IF(AND(ISNUMBER(O963),O963&gt;60),(O963-60)*0.05,"")</f>
        <v/>
      </c>
      <c r="S963" s="53" t="str">
        <f t="shared" ref="S963:S1026" si="63">IF(AND(ISNUMBER(O963),O963&gt;60),(J963-(K963*0.6))*0.05,"")</f>
        <v/>
      </c>
      <c r="T963" s="50"/>
    </row>
    <row r="964" spans="1:20" ht="15" customHeight="1" x14ac:dyDescent="0.2">
      <c r="A964" s="51" t="s">
        <v>357</v>
      </c>
      <c r="B964" s="51" t="s">
        <v>334</v>
      </c>
      <c r="C964" s="35">
        <v>503258</v>
      </c>
      <c r="D964" s="50"/>
      <c r="E964" s="52">
        <v>0</v>
      </c>
      <c r="F964" s="52">
        <v>0</v>
      </c>
      <c r="G964" s="52">
        <v>0</v>
      </c>
      <c r="H964" s="52">
        <v>0</v>
      </c>
      <c r="I964" s="52">
        <v>0</v>
      </c>
      <c r="J964" s="52">
        <v>0</v>
      </c>
      <c r="K964" s="52">
        <v>280086.99</v>
      </c>
      <c r="L964" s="52">
        <v>6660.54</v>
      </c>
      <c r="M964" s="52">
        <v>0</v>
      </c>
      <c r="N964" s="50"/>
      <c r="O964" s="124">
        <f t="shared" si="60"/>
        <v>0</v>
      </c>
      <c r="P964" s="124">
        <f t="shared" si="61"/>
        <v>2.378025484154048</v>
      </c>
      <c r="Q964" s="50"/>
      <c r="R964" s="53" t="str">
        <f t="shared" si="62"/>
        <v/>
      </c>
      <c r="S964" s="53" t="str">
        <f t="shared" si="63"/>
        <v/>
      </c>
      <c r="T964" s="50"/>
    </row>
    <row r="965" spans="1:20" ht="15" customHeight="1" x14ac:dyDescent="0.2">
      <c r="A965" s="51" t="s">
        <v>1704</v>
      </c>
      <c r="B965" s="51" t="s">
        <v>1547</v>
      </c>
      <c r="C965" s="35">
        <v>520349</v>
      </c>
      <c r="D965" s="50"/>
      <c r="E965" s="52">
        <v>0</v>
      </c>
      <c r="F965" s="52">
        <v>0</v>
      </c>
      <c r="G965" s="52">
        <v>0</v>
      </c>
      <c r="H965" s="52">
        <v>15592.49</v>
      </c>
      <c r="I965" s="52">
        <v>0</v>
      </c>
      <c r="J965" s="52">
        <v>15592.49</v>
      </c>
      <c r="K965" s="52">
        <v>124489.74</v>
      </c>
      <c r="L965" s="52">
        <v>748</v>
      </c>
      <c r="M965" s="52">
        <v>5714.13</v>
      </c>
      <c r="N965" s="50"/>
      <c r="O965" s="124">
        <f t="shared" si="60"/>
        <v>12.5251</v>
      </c>
      <c r="P965" s="124">
        <f t="shared" si="61"/>
        <v>5.1908936431227186</v>
      </c>
      <c r="Q965" s="50"/>
      <c r="R965" s="53" t="str">
        <f t="shared" si="62"/>
        <v/>
      </c>
      <c r="S965" s="53" t="str">
        <f t="shared" si="63"/>
        <v/>
      </c>
      <c r="T965" s="50"/>
    </row>
    <row r="966" spans="1:20" ht="15" customHeight="1" x14ac:dyDescent="0.2">
      <c r="A966" s="51" t="s">
        <v>1704</v>
      </c>
      <c r="B966" s="51" t="s">
        <v>2238</v>
      </c>
      <c r="C966" s="35">
        <v>526789</v>
      </c>
      <c r="D966" s="50"/>
      <c r="E966" s="52">
        <v>0</v>
      </c>
      <c r="F966" s="52">
        <v>0</v>
      </c>
      <c r="G966" s="52">
        <v>0</v>
      </c>
      <c r="H966" s="52">
        <v>222758.05</v>
      </c>
      <c r="I966" s="52">
        <v>0</v>
      </c>
      <c r="J966" s="52">
        <v>222758.05</v>
      </c>
      <c r="K966" s="52">
        <v>705419.59000000008</v>
      </c>
      <c r="L966" s="52">
        <v>7675.64</v>
      </c>
      <c r="M966" s="52">
        <v>38258.29</v>
      </c>
      <c r="N966" s="50"/>
      <c r="O966" s="124">
        <f t="shared" si="60"/>
        <v>31.578099999999999</v>
      </c>
      <c r="P966" s="124">
        <f t="shared" si="61"/>
        <v>6.511575614167449</v>
      </c>
      <c r="Q966" s="50"/>
      <c r="R966" s="53" t="str">
        <f t="shared" si="62"/>
        <v/>
      </c>
      <c r="S966" s="53" t="str">
        <f t="shared" si="63"/>
        <v/>
      </c>
      <c r="T966" s="50"/>
    </row>
    <row r="967" spans="1:20" ht="15" customHeight="1" x14ac:dyDescent="0.2">
      <c r="A967" s="51" t="s">
        <v>1182</v>
      </c>
      <c r="B967" s="51" t="s">
        <v>1167</v>
      </c>
      <c r="C967" s="35">
        <v>514071</v>
      </c>
      <c r="D967" s="50"/>
      <c r="E967" s="52">
        <v>0</v>
      </c>
      <c r="F967" s="52">
        <v>0</v>
      </c>
      <c r="G967" s="52">
        <v>0</v>
      </c>
      <c r="H967" s="52">
        <v>143182</v>
      </c>
      <c r="I967" s="52">
        <v>0</v>
      </c>
      <c r="J967" s="52">
        <v>143182</v>
      </c>
      <c r="K967" s="52">
        <v>1874871.7999999998</v>
      </c>
      <c r="L967" s="52">
        <v>24502.87</v>
      </c>
      <c r="M967" s="52">
        <v>48877.74</v>
      </c>
      <c r="N967" s="50"/>
      <c r="O967" s="124">
        <f t="shared" si="60"/>
        <v>7.6368999999999998</v>
      </c>
      <c r="P967" s="124">
        <f t="shared" si="61"/>
        <v>3.9139001397322208</v>
      </c>
      <c r="Q967" s="50"/>
      <c r="R967" s="53" t="str">
        <f t="shared" si="62"/>
        <v/>
      </c>
      <c r="S967" s="53" t="str">
        <f t="shared" si="63"/>
        <v/>
      </c>
      <c r="T967" s="50"/>
    </row>
    <row r="968" spans="1:20" ht="15" customHeight="1" x14ac:dyDescent="0.2">
      <c r="A968" s="51" t="s">
        <v>111</v>
      </c>
      <c r="B968" s="51" t="s">
        <v>85</v>
      </c>
      <c r="C968" s="35">
        <v>500399</v>
      </c>
      <c r="D968" s="50"/>
      <c r="E968" s="52">
        <v>0</v>
      </c>
      <c r="F968" s="52">
        <v>0</v>
      </c>
      <c r="G968" s="52">
        <v>0</v>
      </c>
      <c r="H968" s="52">
        <v>0</v>
      </c>
      <c r="I968" s="52">
        <v>0</v>
      </c>
      <c r="J968" s="52">
        <v>0</v>
      </c>
      <c r="K968" s="52">
        <v>50958.87</v>
      </c>
      <c r="L968" s="52">
        <v>0</v>
      </c>
      <c r="M968" s="52">
        <v>30000</v>
      </c>
      <c r="N968" s="50"/>
      <c r="O968" s="124">
        <f t="shared" si="60"/>
        <v>0</v>
      </c>
      <c r="P968" s="124">
        <f t="shared" si="61"/>
        <v>58.871007147528978</v>
      </c>
      <c r="Q968" s="50"/>
      <c r="R968" s="53" t="str">
        <f t="shared" si="62"/>
        <v/>
      </c>
      <c r="S968" s="53" t="str">
        <f t="shared" si="63"/>
        <v/>
      </c>
      <c r="T968" s="50"/>
    </row>
    <row r="969" spans="1:20" ht="15" customHeight="1" x14ac:dyDescent="0.2">
      <c r="A969" s="51" t="s">
        <v>2303</v>
      </c>
      <c r="B969" s="51" t="s">
        <v>1595</v>
      </c>
      <c r="C969" s="35">
        <v>527360</v>
      </c>
      <c r="D969" s="50"/>
      <c r="E969" s="52">
        <v>0</v>
      </c>
      <c r="F969" s="52">
        <v>0</v>
      </c>
      <c r="G969" s="52">
        <v>0</v>
      </c>
      <c r="H969" s="52">
        <v>43082.7</v>
      </c>
      <c r="I969" s="52">
        <v>0</v>
      </c>
      <c r="J969" s="52">
        <v>43082.7</v>
      </c>
      <c r="K969" s="52">
        <v>113050.59</v>
      </c>
      <c r="L969" s="52">
        <v>2679.57</v>
      </c>
      <c r="M969" s="52">
        <v>7923.1</v>
      </c>
      <c r="N969" s="50"/>
      <c r="O969" s="124">
        <f t="shared" si="60"/>
        <v>38.109200000000001</v>
      </c>
      <c r="P969" s="124">
        <f t="shared" si="61"/>
        <v>9.3786949718705586</v>
      </c>
      <c r="Q969" s="50"/>
      <c r="R969" s="53" t="str">
        <f t="shared" si="62"/>
        <v/>
      </c>
      <c r="S969" s="53" t="str">
        <f t="shared" si="63"/>
        <v/>
      </c>
      <c r="T969" s="50"/>
    </row>
    <row r="970" spans="1:20" ht="15" customHeight="1" x14ac:dyDescent="0.2">
      <c r="A970" s="51" t="s">
        <v>2647</v>
      </c>
      <c r="B970" s="51" t="s">
        <v>392</v>
      </c>
      <c r="C970" s="35">
        <v>555495</v>
      </c>
      <c r="D970" s="50"/>
      <c r="E970" s="52">
        <v>0</v>
      </c>
      <c r="F970" s="52">
        <v>0</v>
      </c>
      <c r="G970" s="52">
        <v>0</v>
      </c>
      <c r="H970" s="52">
        <v>4199.0600000000004</v>
      </c>
      <c r="I970" s="52">
        <v>0</v>
      </c>
      <c r="J970" s="52">
        <v>4199.0600000000004</v>
      </c>
      <c r="K970" s="52">
        <v>208689.38</v>
      </c>
      <c r="L970" s="52">
        <v>138.97999999999999</v>
      </c>
      <c r="M970" s="52">
        <v>6512.64</v>
      </c>
      <c r="N970" s="50"/>
      <c r="O970" s="124">
        <f t="shared" si="60"/>
        <v>2.0121000000000002</v>
      </c>
      <c r="P970" s="124">
        <f t="shared" si="61"/>
        <v>3.1873303758916718</v>
      </c>
      <c r="Q970" s="50"/>
      <c r="R970" s="53" t="str">
        <f t="shared" si="62"/>
        <v/>
      </c>
      <c r="S970" s="53" t="str">
        <f t="shared" si="63"/>
        <v/>
      </c>
      <c r="T970" s="50"/>
    </row>
    <row r="971" spans="1:20" ht="15" customHeight="1" x14ac:dyDescent="0.2">
      <c r="A971" s="51" t="s">
        <v>2063</v>
      </c>
      <c r="B971" s="51" t="s">
        <v>1537</v>
      </c>
      <c r="C971" s="35">
        <v>524620</v>
      </c>
      <c r="D971" s="50"/>
      <c r="E971" s="52">
        <v>0</v>
      </c>
      <c r="F971" s="52">
        <v>0</v>
      </c>
      <c r="G971" s="52">
        <v>0</v>
      </c>
      <c r="H971" s="52">
        <v>448382.36</v>
      </c>
      <c r="I971" s="52">
        <v>0</v>
      </c>
      <c r="J971" s="52">
        <v>448382.36</v>
      </c>
      <c r="K971" s="52">
        <v>1696989.39</v>
      </c>
      <c r="L971" s="52">
        <v>8322.31</v>
      </c>
      <c r="M971" s="52">
        <v>197787.97</v>
      </c>
      <c r="N971" s="50"/>
      <c r="O971" s="124">
        <f t="shared" si="60"/>
        <v>26.4222</v>
      </c>
      <c r="P971" s="124">
        <f t="shared" si="61"/>
        <v>12.145643409119961</v>
      </c>
      <c r="Q971" s="50"/>
      <c r="R971" s="53" t="str">
        <f t="shared" si="62"/>
        <v/>
      </c>
      <c r="S971" s="53" t="str">
        <f t="shared" si="63"/>
        <v/>
      </c>
      <c r="T971" s="50"/>
    </row>
    <row r="972" spans="1:20" ht="15" customHeight="1" x14ac:dyDescent="0.2">
      <c r="A972" s="51" t="s">
        <v>2402</v>
      </c>
      <c r="B972" s="51" t="s">
        <v>30</v>
      </c>
      <c r="C972" s="35">
        <v>528404</v>
      </c>
      <c r="D972" s="50"/>
      <c r="E972" s="52">
        <v>0</v>
      </c>
      <c r="F972" s="52">
        <v>0</v>
      </c>
      <c r="G972" s="52">
        <v>0</v>
      </c>
      <c r="H972" s="52">
        <v>0</v>
      </c>
      <c r="I972" s="52">
        <v>0</v>
      </c>
      <c r="J972" s="52">
        <v>0</v>
      </c>
      <c r="K972" s="52">
        <v>366191.33999999997</v>
      </c>
      <c r="L972" s="52">
        <v>0</v>
      </c>
      <c r="M972" s="52">
        <v>0</v>
      </c>
      <c r="N972" s="50"/>
      <c r="O972" s="124">
        <f t="shared" si="60"/>
        <v>0</v>
      </c>
      <c r="P972" s="124">
        <f t="shared" si="61"/>
        <v>0</v>
      </c>
      <c r="Q972" s="50"/>
      <c r="R972" s="53" t="str">
        <f t="shared" si="62"/>
        <v/>
      </c>
      <c r="S972" s="53" t="str">
        <f t="shared" si="63"/>
        <v/>
      </c>
      <c r="T972" s="50"/>
    </row>
    <row r="973" spans="1:20" ht="15" customHeight="1" x14ac:dyDescent="0.2">
      <c r="A973" s="51" t="s">
        <v>1081</v>
      </c>
      <c r="B973" s="51" t="s">
        <v>1055</v>
      </c>
      <c r="C973" s="35">
        <v>512346</v>
      </c>
      <c r="D973" s="50"/>
      <c r="E973" s="52">
        <v>0</v>
      </c>
      <c r="F973" s="52">
        <v>0</v>
      </c>
      <c r="G973" s="52">
        <v>0</v>
      </c>
      <c r="H973" s="52">
        <v>11636.02</v>
      </c>
      <c r="I973" s="52">
        <v>0</v>
      </c>
      <c r="J973" s="52">
        <v>11636.02</v>
      </c>
      <c r="K973" s="52">
        <v>26515.63</v>
      </c>
      <c r="L973" s="52">
        <v>470.35</v>
      </c>
      <c r="M973" s="52">
        <v>950.05</v>
      </c>
      <c r="N973" s="50"/>
      <c r="O973" s="124">
        <f t="shared" si="60"/>
        <v>43.883600000000001</v>
      </c>
      <c r="P973" s="124">
        <f t="shared" si="61"/>
        <v>5.3568404748444598</v>
      </c>
      <c r="Q973" s="50"/>
      <c r="R973" s="53" t="str">
        <f t="shared" si="62"/>
        <v/>
      </c>
      <c r="S973" s="53" t="str">
        <f t="shared" si="63"/>
        <v/>
      </c>
      <c r="T973" s="50"/>
    </row>
    <row r="974" spans="1:20" ht="15" customHeight="1" x14ac:dyDescent="0.2">
      <c r="A974" s="51" t="s">
        <v>1705</v>
      </c>
      <c r="B974" s="51" t="s">
        <v>1547</v>
      </c>
      <c r="C974" s="35">
        <v>520357</v>
      </c>
      <c r="D974" s="50"/>
      <c r="E974" s="52">
        <v>0</v>
      </c>
      <c r="F974" s="52">
        <v>0</v>
      </c>
      <c r="G974" s="52">
        <v>0</v>
      </c>
      <c r="H974" s="52">
        <v>0</v>
      </c>
      <c r="I974" s="52">
        <v>0</v>
      </c>
      <c r="J974" s="52">
        <v>0</v>
      </c>
      <c r="K974" s="52">
        <v>132054.79</v>
      </c>
      <c r="L974" s="52">
        <v>730.83</v>
      </c>
      <c r="M974" s="52">
        <v>157041.48000000001</v>
      </c>
      <c r="N974" s="50"/>
      <c r="O974" s="124">
        <f t="shared" si="60"/>
        <v>0</v>
      </c>
      <c r="P974" s="124">
        <f t="shared" si="61"/>
        <v>119.47488614384983</v>
      </c>
      <c r="Q974" s="50"/>
      <c r="R974" s="53" t="str">
        <f t="shared" si="62"/>
        <v/>
      </c>
      <c r="S974" s="53" t="str">
        <f t="shared" si="63"/>
        <v/>
      </c>
      <c r="T974" s="50"/>
    </row>
    <row r="975" spans="1:20" ht="15" customHeight="1" x14ac:dyDescent="0.2">
      <c r="A975" s="51" t="s">
        <v>2403</v>
      </c>
      <c r="B975" s="51" t="s">
        <v>22</v>
      </c>
      <c r="C975" s="35">
        <v>528412</v>
      </c>
      <c r="D975" s="50"/>
      <c r="E975" s="52">
        <v>0</v>
      </c>
      <c r="F975" s="52">
        <v>0</v>
      </c>
      <c r="G975" s="52">
        <v>0</v>
      </c>
      <c r="H975" s="52">
        <v>36446.26</v>
      </c>
      <c r="I975" s="52">
        <v>0</v>
      </c>
      <c r="J975" s="52">
        <v>36446.26</v>
      </c>
      <c r="K975" s="52">
        <v>52248.35</v>
      </c>
      <c r="L975" s="52">
        <v>1778.01</v>
      </c>
      <c r="M975" s="52">
        <v>38000</v>
      </c>
      <c r="N975" s="50"/>
      <c r="O975" s="124">
        <f t="shared" si="60"/>
        <v>69.755799999999994</v>
      </c>
      <c r="P975" s="124">
        <f t="shared" si="61"/>
        <v>76.132566865747918</v>
      </c>
      <c r="Q975" s="50"/>
      <c r="R975" s="53">
        <f t="shared" si="62"/>
        <v>0.48778999999999972</v>
      </c>
      <c r="S975" s="53">
        <f t="shared" si="63"/>
        <v>254.86250000000018</v>
      </c>
      <c r="T975" s="50"/>
    </row>
    <row r="976" spans="1:20" ht="15" customHeight="1" x14ac:dyDescent="0.2">
      <c r="A976" s="51" t="s">
        <v>668</v>
      </c>
      <c r="B976" s="51" t="s">
        <v>636</v>
      </c>
      <c r="C976" s="35">
        <v>507164</v>
      </c>
      <c r="D976" s="50"/>
      <c r="E976" s="52">
        <v>0</v>
      </c>
      <c r="F976" s="52">
        <v>0</v>
      </c>
      <c r="G976" s="52">
        <v>0</v>
      </c>
      <c r="H976" s="52">
        <v>156206</v>
      </c>
      <c r="I976" s="52">
        <v>0</v>
      </c>
      <c r="J976" s="52">
        <v>156206</v>
      </c>
      <c r="K976" s="52">
        <v>667487.18999999994</v>
      </c>
      <c r="L976" s="52">
        <v>15930.34</v>
      </c>
      <c r="M976" s="52">
        <v>39433.760000000002</v>
      </c>
      <c r="N976" s="50"/>
      <c r="O976" s="124">
        <f t="shared" si="60"/>
        <v>23.402100000000001</v>
      </c>
      <c r="P976" s="124">
        <f t="shared" si="61"/>
        <v>8.2944063690570609</v>
      </c>
      <c r="Q976" s="50"/>
      <c r="R976" s="53" t="str">
        <f t="shared" si="62"/>
        <v/>
      </c>
      <c r="S976" s="53" t="str">
        <f t="shared" si="63"/>
        <v/>
      </c>
      <c r="T976" s="50"/>
    </row>
    <row r="977" spans="1:20" ht="15" customHeight="1" x14ac:dyDescent="0.2">
      <c r="A977" s="51" t="s">
        <v>461</v>
      </c>
      <c r="B977" s="51" t="s">
        <v>445</v>
      </c>
      <c r="C977" s="35">
        <v>504432</v>
      </c>
      <c r="D977" s="50"/>
      <c r="E977" s="52">
        <v>0</v>
      </c>
      <c r="F977" s="52">
        <v>0</v>
      </c>
      <c r="G977" s="52">
        <v>0</v>
      </c>
      <c r="H977" s="52">
        <v>0</v>
      </c>
      <c r="I977" s="52">
        <v>0</v>
      </c>
      <c r="J977" s="52">
        <v>0</v>
      </c>
      <c r="K977" s="52">
        <v>180648.80000000002</v>
      </c>
      <c r="L977" s="52">
        <v>0</v>
      </c>
      <c r="M977" s="52">
        <v>0</v>
      </c>
      <c r="N977" s="50"/>
      <c r="O977" s="124">
        <f t="shared" si="60"/>
        <v>0</v>
      </c>
      <c r="P977" s="124">
        <f t="shared" si="61"/>
        <v>0</v>
      </c>
      <c r="Q977" s="50"/>
      <c r="R977" s="53" t="str">
        <f t="shared" si="62"/>
        <v/>
      </c>
      <c r="S977" s="53" t="str">
        <f t="shared" si="63"/>
        <v/>
      </c>
      <c r="T977" s="50"/>
    </row>
    <row r="978" spans="1:20" ht="15" customHeight="1" x14ac:dyDescent="0.2">
      <c r="A978" s="51" t="s">
        <v>2404</v>
      </c>
      <c r="B978" s="51" t="s">
        <v>22</v>
      </c>
      <c r="C978" s="35">
        <v>528421</v>
      </c>
      <c r="D978" s="50"/>
      <c r="E978" s="52">
        <v>0</v>
      </c>
      <c r="F978" s="52">
        <v>0</v>
      </c>
      <c r="G978" s="52">
        <v>0</v>
      </c>
      <c r="H978" s="52">
        <v>0</v>
      </c>
      <c r="I978" s="52">
        <v>0</v>
      </c>
      <c r="J978" s="52">
        <v>0</v>
      </c>
      <c r="K978" s="52">
        <v>266854.8</v>
      </c>
      <c r="L978" s="52">
        <v>0</v>
      </c>
      <c r="M978" s="52">
        <v>0</v>
      </c>
      <c r="N978" s="50"/>
      <c r="O978" s="124">
        <f t="shared" si="60"/>
        <v>0</v>
      </c>
      <c r="P978" s="124">
        <f t="shared" si="61"/>
        <v>0</v>
      </c>
      <c r="Q978" s="50"/>
      <c r="R978" s="53" t="str">
        <f t="shared" si="62"/>
        <v/>
      </c>
      <c r="S978" s="53" t="str">
        <f t="shared" si="63"/>
        <v/>
      </c>
      <c r="T978" s="50"/>
    </row>
    <row r="979" spans="1:20" ht="15" customHeight="1" x14ac:dyDescent="0.2">
      <c r="A979" s="51" t="s">
        <v>1801</v>
      </c>
      <c r="B979" s="51" t="s">
        <v>1500</v>
      </c>
      <c r="C979" s="35">
        <v>521523</v>
      </c>
      <c r="D979" s="50"/>
      <c r="E979" s="52">
        <v>0</v>
      </c>
      <c r="F979" s="52">
        <v>0</v>
      </c>
      <c r="G979" s="52">
        <v>0</v>
      </c>
      <c r="H979" s="52">
        <v>0</v>
      </c>
      <c r="I979" s="52">
        <v>0</v>
      </c>
      <c r="J979" s="52">
        <v>0</v>
      </c>
      <c r="K979" s="52">
        <v>1792178.39</v>
      </c>
      <c r="L979" s="52">
        <v>530.33000000000004</v>
      </c>
      <c r="M979" s="52">
        <v>1993.83</v>
      </c>
      <c r="N979" s="50"/>
      <c r="O979" s="124">
        <f t="shared" si="60"/>
        <v>0</v>
      </c>
      <c r="P979" s="124">
        <f t="shared" si="61"/>
        <v>0.14084312220727088</v>
      </c>
      <c r="Q979" s="50"/>
      <c r="R979" s="53" t="str">
        <f t="shared" si="62"/>
        <v/>
      </c>
      <c r="S979" s="53" t="str">
        <f t="shared" si="63"/>
        <v/>
      </c>
      <c r="T979" s="50"/>
    </row>
    <row r="980" spans="1:20" ht="15" customHeight="1" x14ac:dyDescent="0.2">
      <c r="A980" s="51" t="s">
        <v>1802</v>
      </c>
      <c r="B980" s="51" t="s">
        <v>1500</v>
      </c>
      <c r="C980" s="35">
        <v>521540</v>
      </c>
      <c r="D980" s="50"/>
      <c r="E980" s="52">
        <v>0</v>
      </c>
      <c r="F980" s="52">
        <v>0</v>
      </c>
      <c r="G980" s="52">
        <v>0</v>
      </c>
      <c r="H980" s="52">
        <v>0</v>
      </c>
      <c r="I980" s="52">
        <v>0</v>
      </c>
      <c r="J980" s="52">
        <v>0</v>
      </c>
      <c r="K980" s="52">
        <v>31521.77</v>
      </c>
      <c r="L980" s="52">
        <v>0</v>
      </c>
      <c r="M980" s="52">
        <v>0</v>
      </c>
      <c r="N980" s="50"/>
      <c r="O980" s="124">
        <f t="shared" si="60"/>
        <v>0</v>
      </c>
      <c r="P980" s="124">
        <f t="shared" si="61"/>
        <v>0</v>
      </c>
      <c r="Q980" s="50"/>
      <c r="R980" s="53" t="str">
        <f t="shared" si="62"/>
        <v/>
      </c>
      <c r="S980" s="53" t="str">
        <f t="shared" si="63"/>
        <v/>
      </c>
      <c r="T980" s="50"/>
    </row>
    <row r="981" spans="1:20" ht="15" customHeight="1" x14ac:dyDescent="0.2">
      <c r="A981" s="51" t="s">
        <v>2304</v>
      </c>
      <c r="B981" s="51" t="s">
        <v>1595</v>
      </c>
      <c r="C981" s="35">
        <v>527378</v>
      </c>
      <c r="D981" s="50"/>
      <c r="E981" s="52">
        <v>0</v>
      </c>
      <c r="F981" s="52">
        <v>0</v>
      </c>
      <c r="G981" s="52">
        <v>0</v>
      </c>
      <c r="H981" s="52">
        <v>0</v>
      </c>
      <c r="I981" s="52">
        <v>0</v>
      </c>
      <c r="J981" s="52">
        <v>0</v>
      </c>
      <c r="K981" s="52">
        <v>63039.78</v>
      </c>
      <c r="L981" s="52">
        <v>0</v>
      </c>
      <c r="M981" s="52">
        <v>0</v>
      </c>
      <c r="N981" s="50"/>
      <c r="O981" s="124">
        <f t="shared" si="60"/>
        <v>0</v>
      </c>
      <c r="P981" s="124">
        <f t="shared" si="61"/>
        <v>0</v>
      </c>
      <c r="Q981" s="50"/>
      <c r="R981" s="53" t="str">
        <f t="shared" si="62"/>
        <v/>
      </c>
      <c r="S981" s="53" t="str">
        <f t="shared" si="63"/>
        <v/>
      </c>
      <c r="T981" s="50"/>
    </row>
    <row r="982" spans="1:20" ht="15" customHeight="1" x14ac:dyDescent="0.2">
      <c r="A982" s="51" t="s">
        <v>2166</v>
      </c>
      <c r="B982" s="51" t="s">
        <v>1221</v>
      </c>
      <c r="C982" s="35">
        <v>525821</v>
      </c>
      <c r="D982" s="50"/>
      <c r="E982" s="52">
        <v>0</v>
      </c>
      <c r="F982" s="52">
        <v>0</v>
      </c>
      <c r="G982" s="52">
        <v>0</v>
      </c>
      <c r="H982" s="52">
        <v>15215.77</v>
      </c>
      <c r="I982" s="52">
        <v>15215.77</v>
      </c>
      <c r="J982" s="52">
        <v>0</v>
      </c>
      <c r="K982" s="52">
        <v>110614.44</v>
      </c>
      <c r="L982" s="52">
        <v>1453.91</v>
      </c>
      <c r="M982" s="52">
        <v>48077.25</v>
      </c>
      <c r="N982" s="50"/>
      <c r="O982" s="124">
        <f t="shared" si="60"/>
        <v>0</v>
      </c>
      <c r="P982" s="124">
        <f t="shared" si="61"/>
        <v>44.778204364638107</v>
      </c>
      <c r="Q982" s="50"/>
      <c r="R982" s="53" t="str">
        <f t="shared" si="62"/>
        <v/>
      </c>
      <c r="S982" s="53" t="str">
        <f t="shared" si="63"/>
        <v/>
      </c>
      <c r="T982" s="50"/>
    </row>
    <row r="983" spans="1:20" ht="15" customHeight="1" x14ac:dyDescent="0.2">
      <c r="A983" s="51" t="s">
        <v>2783</v>
      </c>
      <c r="B983" s="51" t="s">
        <v>1500</v>
      </c>
      <c r="C983" s="35">
        <v>559687</v>
      </c>
      <c r="D983" s="50"/>
      <c r="E983" s="52">
        <v>0</v>
      </c>
      <c r="F983" s="52">
        <v>0</v>
      </c>
      <c r="G983" s="52">
        <v>0</v>
      </c>
      <c r="H983" s="52">
        <v>150000</v>
      </c>
      <c r="I983" s="52">
        <v>0</v>
      </c>
      <c r="J983" s="52">
        <v>150000</v>
      </c>
      <c r="K983" s="52">
        <v>1506467.72</v>
      </c>
      <c r="L983" s="52">
        <v>25952.73</v>
      </c>
      <c r="M983" s="52">
        <v>51325.81</v>
      </c>
      <c r="N983" s="50"/>
      <c r="O983" s="124">
        <f t="shared" si="60"/>
        <v>9.9571000000000005</v>
      </c>
      <c r="P983" s="124">
        <f t="shared" si="61"/>
        <v>5.1297839956371583</v>
      </c>
      <c r="Q983" s="50"/>
      <c r="R983" s="53" t="str">
        <f t="shared" si="62"/>
        <v/>
      </c>
      <c r="S983" s="53" t="str">
        <f t="shared" si="63"/>
        <v/>
      </c>
      <c r="T983" s="50"/>
    </row>
    <row r="984" spans="1:20" ht="15" customHeight="1" x14ac:dyDescent="0.2">
      <c r="A984" s="51" t="s">
        <v>2064</v>
      </c>
      <c r="B984" s="51" t="s">
        <v>1537</v>
      </c>
      <c r="C984" s="35">
        <v>524638</v>
      </c>
      <c r="D984" s="50"/>
      <c r="E984" s="52">
        <v>0</v>
      </c>
      <c r="F984" s="52">
        <v>0</v>
      </c>
      <c r="G984" s="52">
        <v>0</v>
      </c>
      <c r="H984" s="52">
        <v>39593</v>
      </c>
      <c r="I984" s="52">
        <v>0</v>
      </c>
      <c r="J984" s="52">
        <v>39593</v>
      </c>
      <c r="K984" s="52">
        <v>432015.43</v>
      </c>
      <c r="L984" s="52">
        <v>1886.54</v>
      </c>
      <c r="M984" s="52">
        <v>41914.92</v>
      </c>
      <c r="N984" s="50"/>
      <c r="O984" s="124">
        <f t="shared" si="60"/>
        <v>9.1646999999999998</v>
      </c>
      <c r="P984" s="124">
        <f t="shared" si="61"/>
        <v>10.138864716012574</v>
      </c>
      <c r="Q984" s="50"/>
      <c r="R984" s="53" t="str">
        <f t="shared" si="62"/>
        <v/>
      </c>
      <c r="S984" s="53" t="str">
        <f t="shared" si="63"/>
        <v/>
      </c>
      <c r="T984" s="50"/>
    </row>
    <row r="985" spans="1:20" ht="15" customHeight="1" x14ac:dyDescent="0.2">
      <c r="A985" s="51" t="s">
        <v>1266</v>
      </c>
      <c r="B985" s="51" t="s">
        <v>1214</v>
      </c>
      <c r="C985" s="35">
        <v>515035</v>
      </c>
      <c r="D985" s="50"/>
      <c r="E985" s="52">
        <v>0</v>
      </c>
      <c r="F985" s="52">
        <v>0</v>
      </c>
      <c r="G985" s="52">
        <v>0</v>
      </c>
      <c r="H985" s="52">
        <v>0</v>
      </c>
      <c r="I985" s="52">
        <v>0</v>
      </c>
      <c r="J985" s="52">
        <v>0</v>
      </c>
      <c r="K985" s="52">
        <v>42567.86</v>
      </c>
      <c r="L985" s="52">
        <v>2417.5700000000002</v>
      </c>
      <c r="M985" s="52">
        <v>0</v>
      </c>
      <c r="N985" s="50"/>
      <c r="O985" s="124">
        <f t="shared" si="60"/>
        <v>0</v>
      </c>
      <c r="P985" s="124">
        <f t="shared" si="61"/>
        <v>5.6793317775429637</v>
      </c>
      <c r="Q985" s="50"/>
      <c r="R985" s="53" t="str">
        <f t="shared" si="62"/>
        <v/>
      </c>
      <c r="S985" s="53" t="str">
        <f t="shared" si="63"/>
        <v/>
      </c>
      <c r="T985" s="50"/>
    </row>
    <row r="986" spans="1:20" ht="15" customHeight="1" x14ac:dyDescent="0.2">
      <c r="A986" s="51" t="s">
        <v>289</v>
      </c>
      <c r="B986" s="51" t="s">
        <v>252</v>
      </c>
      <c r="C986" s="35">
        <v>502472</v>
      </c>
      <c r="D986" s="50"/>
      <c r="E986" s="52">
        <v>0</v>
      </c>
      <c r="F986" s="52">
        <v>0</v>
      </c>
      <c r="G986" s="52">
        <v>0</v>
      </c>
      <c r="H986" s="52">
        <v>9443.74</v>
      </c>
      <c r="I986" s="52">
        <v>0</v>
      </c>
      <c r="J986" s="52">
        <v>9443.74</v>
      </c>
      <c r="K986" s="52">
        <v>237378.81</v>
      </c>
      <c r="L986" s="52">
        <v>4262.04</v>
      </c>
      <c r="M986" s="52">
        <v>90516.86</v>
      </c>
      <c r="N986" s="50"/>
      <c r="O986" s="124">
        <f t="shared" si="60"/>
        <v>3.9782999999999999</v>
      </c>
      <c r="P986" s="124">
        <f t="shared" si="61"/>
        <v>39.927279102966267</v>
      </c>
      <c r="Q986" s="50"/>
      <c r="R986" s="53" t="str">
        <f t="shared" si="62"/>
        <v/>
      </c>
      <c r="S986" s="53" t="str">
        <f t="shared" si="63"/>
        <v/>
      </c>
      <c r="T986" s="50"/>
    </row>
    <row r="987" spans="1:20" ht="15" customHeight="1" x14ac:dyDescent="0.2">
      <c r="A987" s="51" t="s">
        <v>1961</v>
      </c>
      <c r="B987" s="51" t="s">
        <v>1961</v>
      </c>
      <c r="C987" s="35">
        <v>523585</v>
      </c>
      <c r="D987" s="50"/>
      <c r="E987" s="52">
        <v>0</v>
      </c>
      <c r="F987" s="52">
        <v>0</v>
      </c>
      <c r="G987" s="52">
        <v>0</v>
      </c>
      <c r="H987" s="52">
        <v>83142.86</v>
      </c>
      <c r="I987" s="52">
        <v>0</v>
      </c>
      <c r="J987" s="52">
        <v>83142.86</v>
      </c>
      <c r="K987" s="52">
        <v>11208815</v>
      </c>
      <c r="L987" s="52">
        <v>62838.07</v>
      </c>
      <c r="M987" s="52">
        <v>164824.21</v>
      </c>
      <c r="N987" s="50"/>
      <c r="O987" s="124">
        <f t="shared" si="60"/>
        <v>0.74180000000000001</v>
      </c>
      <c r="P987" s="124">
        <f t="shared" si="61"/>
        <v>2.0311003437919175</v>
      </c>
      <c r="Q987" s="50"/>
      <c r="R987" s="53" t="str">
        <f t="shared" si="62"/>
        <v/>
      </c>
      <c r="S987" s="53" t="str">
        <f t="shared" si="63"/>
        <v/>
      </c>
      <c r="T987" s="50"/>
    </row>
    <row r="988" spans="1:20" ht="15" customHeight="1" x14ac:dyDescent="0.2">
      <c r="A988" s="51" t="s">
        <v>1353</v>
      </c>
      <c r="B988" s="51" t="s">
        <v>28</v>
      </c>
      <c r="C988" s="35">
        <v>516091</v>
      </c>
      <c r="D988" s="50"/>
      <c r="E988" s="52">
        <v>0</v>
      </c>
      <c r="F988" s="52">
        <v>0</v>
      </c>
      <c r="G988" s="52">
        <v>0</v>
      </c>
      <c r="H988" s="52">
        <v>0</v>
      </c>
      <c r="I988" s="52">
        <v>0</v>
      </c>
      <c r="J988" s="52">
        <v>0</v>
      </c>
      <c r="K988" s="52">
        <v>78720.5</v>
      </c>
      <c r="L988" s="52">
        <v>0</v>
      </c>
      <c r="M988" s="52">
        <v>0</v>
      </c>
      <c r="N988" s="50"/>
      <c r="O988" s="124">
        <f t="shared" si="60"/>
        <v>0</v>
      </c>
      <c r="P988" s="124">
        <f t="shared" si="61"/>
        <v>0</v>
      </c>
      <c r="Q988" s="50"/>
      <c r="R988" s="53" t="str">
        <f t="shared" si="62"/>
        <v/>
      </c>
      <c r="S988" s="53" t="str">
        <f t="shared" si="63"/>
        <v/>
      </c>
      <c r="T988" s="50"/>
    </row>
    <row r="989" spans="1:20" ht="15" customHeight="1" x14ac:dyDescent="0.2">
      <c r="A989" s="51" t="s">
        <v>669</v>
      </c>
      <c r="B989" s="51" t="s">
        <v>639</v>
      </c>
      <c r="C989" s="35">
        <v>507172</v>
      </c>
      <c r="D989" s="50"/>
      <c r="E989" s="52">
        <v>0</v>
      </c>
      <c r="F989" s="52">
        <v>0</v>
      </c>
      <c r="G989" s="52">
        <v>0</v>
      </c>
      <c r="H989" s="52">
        <v>15.59</v>
      </c>
      <c r="I989" s="52">
        <v>0</v>
      </c>
      <c r="J989" s="52">
        <v>15.59</v>
      </c>
      <c r="K989" s="52">
        <v>732834.46000000008</v>
      </c>
      <c r="L989" s="52">
        <v>0</v>
      </c>
      <c r="M989" s="52">
        <v>0</v>
      </c>
      <c r="N989" s="50"/>
      <c r="O989" s="124">
        <f t="shared" si="60"/>
        <v>2.0999999999999999E-3</v>
      </c>
      <c r="P989" s="124">
        <f t="shared" si="61"/>
        <v>0</v>
      </c>
      <c r="Q989" s="50"/>
      <c r="R989" s="53" t="str">
        <f t="shared" si="62"/>
        <v/>
      </c>
      <c r="S989" s="53" t="str">
        <f t="shared" si="63"/>
        <v/>
      </c>
      <c r="T989" s="50"/>
    </row>
    <row r="990" spans="1:20" ht="15" customHeight="1" x14ac:dyDescent="0.2">
      <c r="A990" s="51" t="s">
        <v>2766</v>
      </c>
      <c r="B990" s="51" t="s">
        <v>1</v>
      </c>
      <c r="C990" s="35">
        <v>557994</v>
      </c>
      <c r="D990" s="50"/>
      <c r="E990" s="52">
        <v>0</v>
      </c>
      <c r="F990" s="52">
        <v>0</v>
      </c>
      <c r="G990" s="52">
        <v>0</v>
      </c>
      <c r="H990" s="52">
        <v>0</v>
      </c>
      <c r="I990" s="52">
        <v>0</v>
      </c>
      <c r="J990" s="52">
        <v>0</v>
      </c>
      <c r="K990" s="52">
        <v>65567.73</v>
      </c>
      <c r="L990" s="52">
        <v>0</v>
      </c>
      <c r="M990" s="52">
        <v>0</v>
      </c>
      <c r="N990" s="50"/>
      <c r="O990" s="124">
        <f t="shared" si="60"/>
        <v>0</v>
      </c>
      <c r="P990" s="124">
        <f t="shared" si="61"/>
        <v>0</v>
      </c>
      <c r="Q990" s="50"/>
      <c r="R990" s="53" t="str">
        <f t="shared" si="62"/>
        <v/>
      </c>
      <c r="S990" s="53" t="str">
        <f t="shared" si="63"/>
        <v/>
      </c>
      <c r="T990" s="50"/>
    </row>
    <row r="991" spans="1:20" ht="15" customHeight="1" x14ac:dyDescent="0.2">
      <c r="A991" s="51" t="s">
        <v>1183</v>
      </c>
      <c r="B991" s="51" t="s">
        <v>1167</v>
      </c>
      <c r="C991" s="35">
        <v>514080</v>
      </c>
      <c r="D991" s="50"/>
      <c r="E991" s="52">
        <v>0</v>
      </c>
      <c r="F991" s="52">
        <v>0</v>
      </c>
      <c r="G991" s="52">
        <v>0</v>
      </c>
      <c r="H991" s="52">
        <v>0</v>
      </c>
      <c r="I991" s="52">
        <v>0</v>
      </c>
      <c r="J991" s="52">
        <v>0</v>
      </c>
      <c r="K991" s="52">
        <v>304940.96999999997</v>
      </c>
      <c r="L991" s="52">
        <v>0</v>
      </c>
      <c r="M991" s="52">
        <v>0</v>
      </c>
      <c r="N991" s="50"/>
      <c r="O991" s="124">
        <f t="shared" si="60"/>
        <v>0</v>
      </c>
      <c r="P991" s="124">
        <f t="shared" si="61"/>
        <v>0</v>
      </c>
      <c r="Q991" s="50"/>
      <c r="R991" s="53" t="str">
        <f t="shared" si="62"/>
        <v/>
      </c>
      <c r="S991" s="53" t="str">
        <f t="shared" si="63"/>
        <v/>
      </c>
      <c r="T991" s="50"/>
    </row>
    <row r="992" spans="1:20" ht="15" customHeight="1" x14ac:dyDescent="0.2">
      <c r="A992" s="51" t="s">
        <v>2439</v>
      </c>
      <c r="B992" s="51" t="s">
        <v>2434</v>
      </c>
      <c r="C992" s="35">
        <v>528781</v>
      </c>
      <c r="D992" s="50"/>
      <c r="E992" s="52">
        <v>0</v>
      </c>
      <c r="F992" s="52">
        <v>0</v>
      </c>
      <c r="G992" s="52">
        <v>0</v>
      </c>
      <c r="H992" s="52">
        <v>79003.19</v>
      </c>
      <c r="I992" s="52">
        <v>0</v>
      </c>
      <c r="J992" s="52">
        <v>79003.19</v>
      </c>
      <c r="K992" s="52">
        <v>196044.07</v>
      </c>
      <c r="L992" s="52">
        <v>3091.12</v>
      </c>
      <c r="M992" s="52">
        <v>7992</v>
      </c>
      <c r="N992" s="50"/>
      <c r="O992" s="124">
        <f t="shared" si="60"/>
        <v>40.298699999999997</v>
      </c>
      <c r="P992" s="124">
        <f t="shared" si="61"/>
        <v>5.653381915607036</v>
      </c>
      <c r="Q992" s="50"/>
      <c r="R992" s="53" t="str">
        <f t="shared" si="62"/>
        <v/>
      </c>
      <c r="S992" s="53" t="str">
        <f t="shared" si="63"/>
        <v/>
      </c>
      <c r="T992" s="50"/>
    </row>
    <row r="993" spans="1:20" ht="15" customHeight="1" x14ac:dyDescent="0.2">
      <c r="A993" s="51" t="s">
        <v>1417</v>
      </c>
      <c r="B993" s="51" t="s">
        <v>1405</v>
      </c>
      <c r="C993" s="35">
        <v>516902</v>
      </c>
      <c r="D993" s="50"/>
      <c r="E993" s="52">
        <v>0</v>
      </c>
      <c r="F993" s="52">
        <v>0</v>
      </c>
      <c r="G993" s="52">
        <v>0</v>
      </c>
      <c r="H993" s="52">
        <v>0</v>
      </c>
      <c r="I993" s="52">
        <v>0</v>
      </c>
      <c r="J993" s="52">
        <v>0</v>
      </c>
      <c r="K993" s="52">
        <v>70557.53</v>
      </c>
      <c r="L993" s="52">
        <v>0</v>
      </c>
      <c r="M993" s="52">
        <v>0</v>
      </c>
      <c r="N993" s="50"/>
      <c r="O993" s="124">
        <f t="shared" si="60"/>
        <v>0</v>
      </c>
      <c r="P993" s="124">
        <f t="shared" si="61"/>
        <v>0</v>
      </c>
      <c r="Q993" s="50"/>
      <c r="R993" s="53" t="str">
        <f t="shared" si="62"/>
        <v/>
      </c>
      <c r="S993" s="53" t="str">
        <f t="shared" si="63"/>
        <v/>
      </c>
      <c r="T993" s="50"/>
    </row>
    <row r="994" spans="1:20" ht="15" customHeight="1" x14ac:dyDescent="0.2">
      <c r="A994" s="51" t="s">
        <v>112</v>
      </c>
      <c r="B994" s="51" t="s">
        <v>85</v>
      </c>
      <c r="C994" s="35">
        <v>500402</v>
      </c>
      <c r="D994" s="50"/>
      <c r="E994" s="52">
        <v>0</v>
      </c>
      <c r="F994" s="52">
        <v>0</v>
      </c>
      <c r="G994" s="52">
        <v>0</v>
      </c>
      <c r="H994" s="52">
        <v>402551.2</v>
      </c>
      <c r="I994" s="52">
        <v>0</v>
      </c>
      <c r="J994" s="52">
        <v>402551.2</v>
      </c>
      <c r="K994" s="52">
        <v>715774.99000000011</v>
      </c>
      <c r="L994" s="52">
        <v>22753.43</v>
      </c>
      <c r="M994" s="52">
        <v>48349.69</v>
      </c>
      <c r="N994" s="50"/>
      <c r="O994" s="124">
        <f t="shared" si="60"/>
        <v>56.239899999999999</v>
      </c>
      <c r="P994" s="124">
        <f t="shared" si="61"/>
        <v>9.9337251221923779</v>
      </c>
      <c r="Q994" s="50"/>
      <c r="R994" s="53" t="str">
        <f t="shared" si="62"/>
        <v/>
      </c>
      <c r="S994" s="53" t="str">
        <f t="shared" si="63"/>
        <v/>
      </c>
      <c r="T994" s="50"/>
    </row>
    <row r="995" spans="1:20" ht="15" customHeight="1" x14ac:dyDescent="0.2">
      <c r="A995" s="51" t="s">
        <v>1082</v>
      </c>
      <c r="B995" s="51" t="s">
        <v>1055</v>
      </c>
      <c r="C995" s="35">
        <v>512354</v>
      </c>
      <c r="D995" s="50"/>
      <c r="E995" s="52">
        <v>0</v>
      </c>
      <c r="F995" s="52">
        <v>0</v>
      </c>
      <c r="G995" s="52">
        <v>0</v>
      </c>
      <c r="H995" s="52">
        <v>0</v>
      </c>
      <c r="I995" s="52">
        <v>0</v>
      </c>
      <c r="J995" s="52">
        <v>0</v>
      </c>
      <c r="K995" s="52">
        <v>1145244.08</v>
      </c>
      <c r="L995" s="52">
        <v>525.80999999999995</v>
      </c>
      <c r="M995" s="52">
        <v>0</v>
      </c>
      <c r="N995" s="50"/>
      <c r="O995" s="124">
        <f t="shared" si="60"/>
        <v>0</v>
      </c>
      <c r="P995" s="124">
        <f t="shared" si="61"/>
        <v>4.5912483564202307E-2</v>
      </c>
      <c r="Q995" s="50"/>
      <c r="R995" s="53" t="str">
        <f t="shared" si="62"/>
        <v/>
      </c>
      <c r="S995" s="53" t="str">
        <f t="shared" si="63"/>
        <v/>
      </c>
      <c r="T995" s="50"/>
    </row>
    <row r="996" spans="1:20" ht="15" customHeight="1" x14ac:dyDescent="0.2">
      <c r="A996" s="51" t="s">
        <v>2523</v>
      </c>
      <c r="B996" s="51" t="s">
        <v>516</v>
      </c>
      <c r="C996" s="35">
        <v>543047</v>
      </c>
      <c r="D996" s="50"/>
      <c r="E996" s="52">
        <v>0</v>
      </c>
      <c r="F996" s="52">
        <v>0</v>
      </c>
      <c r="G996" s="52">
        <v>0</v>
      </c>
      <c r="H996" s="52">
        <v>0</v>
      </c>
      <c r="I996" s="52">
        <v>0</v>
      </c>
      <c r="J996" s="52">
        <v>0</v>
      </c>
      <c r="K996" s="52">
        <v>1093742.43</v>
      </c>
      <c r="L996" s="52">
        <v>4433.46</v>
      </c>
      <c r="M996" s="52">
        <v>14234.94</v>
      </c>
      <c r="N996" s="50"/>
      <c r="O996" s="124">
        <f t="shared" si="60"/>
        <v>0</v>
      </c>
      <c r="P996" s="124">
        <f t="shared" si="61"/>
        <v>1.7068369561195502</v>
      </c>
      <c r="Q996" s="50"/>
      <c r="R996" s="53" t="str">
        <f t="shared" si="62"/>
        <v/>
      </c>
      <c r="S996" s="53" t="str">
        <f t="shared" si="63"/>
        <v/>
      </c>
      <c r="T996" s="50"/>
    </row>
    <row r="997" spans="1:20" ht="15" customHeight="1" x14ac:dyDescent="0.2">
      <c r="A997" s="51" t="s">
        <v>2537</v>
      </c>
      <c r="B997" s="51" t="s">
        <v>2213</v>
      </c>
      <c r="C997" s="35">
        <v>543225</v>
      </c>
      <c r="D997" s="50"/>
      <c r="E997" s="52">
        <v>0</v>
      </c>
      <c r="F997" s="52">
        <v>0</v>
      </c>
      <c r="G997" s="52">
        <v>0</v>
      </c>
      <c r="H997" s="52">
        <v>71335.27</v>
      </c>
      <c r="I997" s="52">
        <v>21657.46</v>
      </c>
      <c r="J997" s="52">
        <v>49677.810000000005</v>
      </c>
      <c r="K997" s="52">
        <v>383488.52</v>
      </c>
      <c r="L997" s="52">
        <v>2904.12</v>
      </c>
      <c r="M997" s="52">
        <v>44038.83</v>
      </c>
      <c r="N997" s="50"/>
      <c r="O997" s="124">
        <f t="shared" si="60"/>
        <v>12.9542</v>
      </c>
      <c r="P997" s="124">
        <f t="shared" si="61"/>
        <v>12.241031361251702</v>
      </c>
      <c r="Q997" s="50"/>
      <c r="R997" s="53" t="str">
        <f t="shared" si="62"/>
        <v/>
      </c>
      <c r="S997" s="53" t="str">
        <f t="shared" si="63"/>
        <v/>
      </c>
      <c r="T997" s="50"/>
    </row>
    <row r="998" spans="1:20" ht="15" customHeight="1" x14ac:dyDescent="0.2">
      <c r="A998" s="51" t="s">
        <v>1354</v>
      </c>
      <c r="B998" s="51" t="s">
        <v>28</v>
      </c>
      <c r="C998" s="35">
        <v>516104</v>
      </c>
      <c r="D998" s="50"/>
      <c r="E998" s="52">
        <v>0</v>
      </c>
      <c r="F998" s="52">
        <v>0</v>
      </c>
      <c r="G998" s="52">
        <v>0</v>
      </c>
      <c r="H998" s="52">
        <v>0</v>
      </c>
      <c r="I998" s="52">
        <v>0</v>
      </c>
      <c r="J998" s="52">
        <v>0</v>
      </c>
      <c r="K998" s="52">
        <v>74835.199999999997</v>
      </c>
      <c r="L998" s="52">
        <v>0</v>
      </c>
      <c r="M998" s="52">
        <v>0</v>
      </c>
      <c r="N998" s="50"/>
      <c r="O998" s="124">
        <f t="shared" si="60"/>
        <v>0</v>
      </c>
      <c r="P998" s="124">
        <f t="shared" si="61"/>
        <v>0</v>
      </c>
      <c r="Q998" s="50"/>
      <c r="R998" s="53" t="str">
        <f t="shared" si="62"/>
        <v/>
      </c>
      <c r="S998" s="53" t="str">
        <f t="shared" si="63"/>
        <v/>
      </c>
      <c r="T998" s="50"/>
    </row>
    <row r="999" spans="1:20" ht="15" customHeight="1" x14ac:dyDescent="0.2">
      <c r="A999" s="51" t="s">
        <v>2065</v>
      </c>
      <c r="B999" s="51" t="s">
        <v>1537</v>
      </c>
      <c r="C999" s="35">
        <v>524646</v>
      </c>
      <c r="D999" s="50"/>
      <c r="E999" s="52">
        <v>0</v>
      </c>
      <c r="F999" s="52">
        <v>0</v>
      </c>
      <c r="G999" s="52">
        <v>0</v>
      </c>
      <c r="H999" s="52">
        <v>18300</v>
      </c>
      <c r="I999" s="52">
        <v>0</v>
      </c>
      <c r="J999" s="52">
        <v>18300</v>
      </c>
      <c r="K999" s="52">
        <v>49982.239999999998</v>
      </c>
      <c r="L999" s="52">
        <v>1543.6</v>
      </c>
      <c r="M999" s="52">
        <v>71687.31</v>
      </c>
      <c r="N999" s="50"/>
      <c r="O999" s="124">
        <f t="shared" si="60"/>
        <v>36.613</v>
      </c>
      <c r="P999" s="124">
        <f t="shared" si="61"/>
        <v>146.51386172368427</v>
      </c>
      <c r="Q999" s="50"/>
      <c r="R999" s="53" t="str">
        <f t="shared" si="62"/>
        <v/>
      </c>
      <c r="S999" s="53" t="str">
        <f t="shared" si="63"/>
        <v/>
      </c>
      <c r="T999" s="50"/>
    </row>
    <row r="1000" spans="1:20" ht="15" customHeight="1" x14ac:dyDescent="0.2">
      <c r="A1000" s="51" t="s">
        <v>1706</v>
      </c>
      <c r="B1000" s="51" t="s">
        <v>1676</v>
      </c>
      <c r="C1000" s="35">
        <v>520365</v>
      </c>
      <c r="D1000" s="50"/>
      <c r="E1000" s="52">
        <v>0</v>
      </c>
      <c r="F1000" s="52">
        <v>0</v>
      </c>
      <c r="G1000" s="52">
        <v>0</v>
      </c>
      <c r="H1000" s="52">
        <v>56216.56</v>
      </c>
      <c r="I1000" s="52">
        <v>0</v>
      </c>
      <c r="J1000" s="52">
        <v>56216.56</v>
      </c>
      <c r="K1000" s="52">
        <v>392262.12</v>
      </c>
      <c r="L1000" s="52">
        <v>2415.19</v>
      </c>
      <c r="M1000" s="52">
        <v>4800</v>
      </c>
      <c r="N1000" s="50"/>
      <c r="O1000" s="124">
        <f t="shared" si="60"/>
        <v>14.3314</v>
      </c>
      <c r="P1000" s="124">
        <f t="shared" si="61"/>
        <v>1.8393797494389723</v>
      </c>
      <c r="Q1000" s="50"/>
      <c r="R1000" s="53" t="str">
        <f t="shared" si="62"/>
        <v/>
      </c>
      <c r="S1000" s="53" t="str">
        <f t="shared" si="63"/>
        <v/>
      </c>
      <c r="T1000" s="50"/>
    </row>
    <row r="1001" spans="1:20" ht="15" customHeight="1" x14ac:dyDescent="0.2">
      <c r="A1001" s="51" t="s">
        <v>1267</v>
      </c>
      <c r="B1001" s="51" t="s">
        <v>1214</v>
      </c>
      <c r="C1001" s="35">
        <v>515043</v>
      </c>
      <c r="D1001" s="50"/>
      <c r="E1001" s="52">
        <v>0</v>
      </c>
      <c r="F1001" s="52">
        <v>0</v>
      </c>
      <c r="G1001" s="52">
        <v>0</v>
      </c>
      <c r="H1001" s="52">
        <v>62654.18</v>
      </c>
      <c r="I1001" s="52">
        <v>0</v>
      </c>
      <c r="J1001" s="52">
        <v>62654.18</v>
      </c>
      <c r="K1001" s="52">
        <v>1290914.8700000001</v>
      </c>
      <c r="L1001" s="52">
        <v>1920.74</v>
      </c>
      <c r="M1001" s="52">
        <v>106012.78</v>
      </c>
      <c r="N1001" s="50"/>
      <c r="O1001" s="124">
        <f t="shared" si="60"/>
        <v>4.8535000000000004</v>
      </c>
      <c r="P1001" s="124">
        <f t="shared" si="61"/>
        <v>8.3610098937042991</v>
      </c>
      <c r="Q1001" s="50"/>
      <c r="R1001" s="53" t="str">
        <f t="shared" si="62"/>
        <v/>
      </c>
      <c r="S1001" s="53" t="str">
        <f t="shared" si="63"/>
        <v/>
      </c>
      <c r="T1001" s="50"/>
    </row>
    <row r="1002" spans="1:20" ht="15" customHeight="1" x14ac:dyDescent="0.2">
      <c r="A1002" s="51" t="s">
        <v>2746</v>
      </c>
      <c r="B1002" s="51" t="s">
        <v>1121</v>
      </c>
      <c r="C1002" s="35">
        <v>557552</v>
      </c>
      <c r="D1002" s="50"/>
      <c r="E1002" s="52">
        <v>0</v>
      </c>
      <c r="F1002" s="52">
        <v>0</v>
      </c>
      <c r="G1002" s="52">
        <v>0</v>
      </c>
      <c r="H1002" s="52">
        <v>7317.77</v>
      </c>
      <c r="I1002" s="52">
        <v>0</v>
      </c>
      <c r="J1002" s="52">
        <v>7317.77</v>
      </c>
      <c r="K1002" s="52">
        <v>60171.86</v>
      </c>
      <c r="L1002" s="52">
        <v>471.01</v>
      </c>
      <c r="M1002" s="52">
        <v>24148.48</v>
      </c>
      <c r="N1002" s="50"/>
      <c r="O1002" s="124">
        <f t="shared" si="60"/>
        <v>12.1614</v>
      </c>
      <c r="P1002" s="124">
        <f t="shared" si="61"/>
        <v>40.91528830918638</v>
      </c>
      <c r="Q1002" s="50"/>
      <c r="R1002" s="53" t="str">
        <f t="shared" si="62"/>
        <v/>
      </c>
      <c r="S1002" s="53" t="str">
        <f t="shared" si="63"/>
        <v/>
      </c>
      <c r="T1002" s="50"/>
    </row>
    <row r="1003" spans="1:20" ht="15" customHeight="1" x14ac:dyDescent="0.2">
      <c r="A1003" s="51" t="s">
        <v>872</v>
      </c>
      <c r="B1003" s="51" t="s">
        <v>859</v>
      </c>
      <c r="C1003" s="35">
        <v>509728</v>
      </c>
      <c r="D1003" s="50"/>
      <c r="E1003" s="52">
        <v>0</v>
      </c>
      <c r="F1003" s="52">
        <v>0</v>
      </c>
      <c r="G1003" s="52">
        <v>0</v>
      </c>
      <c r="H1003" s="52">
        <v>0</v>
      </c>
      <c r="I1003" s="52">
        <v>0</v>
      </c>
      <c r="J1003" s="52">
        <v>0</v>
      </c>
      <c r="K1003" s="52">
        <v>1068359.3</v>
      </c>
      <c r="L1003" s="52">
        <v>47.71</v>
      </c>
      <c r="M1003" s="52">
        <v>13000</v>
      </c>
      <c r="N1003" s="50"/>
      <c r="O1003" s="124">
        <f t="shared" si="60"/>
        <v>0</v>
      </c>
      <c r="P1003" s="124">
        <f t="shared" si="61"/>
        <v>1.2212848243095744</v>
      </c>
      <c r="Q1003" s="50"/>
      <c r="R1003" s="53" t="str">
        <f t="shared" si="62"/>
        <v/>
      </c>
      <c r="S1003" s="53" t="str">
        <f t="shared" si="63"/>
        <v/>
      </c>
      <c r="T1003" s="50"/>
    </row>
    <row r="1004" spans="1:20" ht="15" customHeight="1" x14ac:dyDescent="0.2">
      <c r="A1004" s="51" t="s">
        <v>1163</v>
      </c>
      <c r="B1004" s="51" t="s">
        <v>22</v>
      </c>
      <c r="C1004" s="35">
        <v>513831</v>
      </c>
      <c r="D1004" s="50"/>
      <c r="E1004" s="52">
        <v>0</v>
      </c>
      <c r="F1004" s="52">
        <v>0</v>
      </c>
      <c r="G1004" s="52">
        <v>0</v>
      </c>
      <c r="H1004" s="52">
        <v>0</v>
      </c>
      <c r="I1004" s="52">
        <v>0</v>
      </c>
      <c r="J1004" s="52">
        <v>0</v>
      </c>
      <c r="K1004" s="52">
        <v>37465.64</v>
      </c>
      <c r="L1004" s="52">
        <v>0</v>
      </c>
      <c r="M1004" s="52">
        <v>0</v>
      </c>
      <c r="N1004" s="50"/>
      <c r="O1004" s="124">
        <f t="shared" si="60"/>
        <v>0</v>
      </c>
      <c r="P1004" s="124">
        <f t="shared" si="61"/>
        <v>0</v>
      </c>
      <c r="Q1004" s="50"/>
      <c r="R1004" s="53" t="str">
        <f t="shared" si="62"/>
        <v/>
      </c>
      <c r="S1004" s="53" t="str">
        <f t="shared" si="63"/>
        <v/>
      </c>
      <c r="T1004" s="50"/>
    </row>
    <row r="1005" spans="1:20" ht="15" customHeight="1" x14ac:dyDescent="0.2">
      <c r="A1005" s="51" t="s">
        <v>176</v>
      </c>
      <c r="B1005" s="51" t="s">
        <v>161</v>
      </c>
      <c r="C1005" s="35">
        <v>501191</v>
      </c>
      <c r="D1005" s="50"/>
      <c r="E1005" s="52">
        <v>0</v>
      </c>
      <c r="F1005" s="52">
        <v>0</v>
      </c>
      <c r="G1005" s="52">
        <v>0</v>
      </c>
      <c r="H1005" s="52">
        <v>161137.07</v>
      </c>
      <c r="I1005" s="52">
        <v>0</v>
      </c>
      <c r="J1005" s="52">
        <v>161137.07</v>
      </c>
      <c r="K1005" s="52">
        <v>896690.07</v>
      </c>
      <c r="L1005" s="52">
        <v>13740.89</v>
      </c>
      <c r="M1005" s="52">
        <v>108275.98</v>
      </c>
      <c r="N1005" s="50"/>
      <c r="O1005" s="124">
        <f t="shared" si="60"/>
        <v>17.970199999999998</v>
      </c>
      <c r="P1005" s="124">
        <f t="shared" si="61"/>
        <v>13.607474207894374</v>
      </c>
      <c r="Q1005" s="50"/>
      <c r="R1005" s="53" t="str">
        <f t="shared" si="62"/>
        <v/>
      </c>
      <c r="S1005" s="53" t="str">
        <f t="shared" si="63"/>
        <v/>
      </c>
      <c r="T1005" s="50"/>
    </row>
    <row r="1006" spans="1:20" ht="15" customHeight="1" x14ac:dyDescent="0.2">
      <c r="A1006" s="51" t="s">
        <v>1534</v>
      </c>
      <c r="B1006" s="51" t="s">
        <v>1012</v>
      </c>
      <c r="C1006" s="35">
        <v>518492</v>
      </c>
      <c r="D1006" s="50"/>
      <c r="E1006" s="52">
        <v>0</v>
      </c>
      <c r="F1006" s="52">
        <v>0</v>
      </c>
      <c r="G1006" s="52">
        <v>0</v>
      </c>
      <c r="H1006" s="52">
        <v>0</v>
      </c>
      <c r="I1006" s="52">
        <v>0</v>
      </c>
      <c r="J1006" s="52">
        <v>0</v>
      </c>
      <c r="K1006" s="52">
        <v>148560.62</v>
      </c>
      <c r="L1006" s="52">
        <v>0</v>
      </c>
      <c r="M1006" s="52">
        <v>30000</v>
      </c>
      <c r="N1006" s="50"/>
      <c r="O1006" s="124">
        <f t="shared" si="60"/>
        <v>0</v>
      </c>
      <c r="P1006" s="124">
        <f t="shared" si="61"/>
        <v>20.193776789569135</v>
      </c>
      <c r="Q1006" s="50"/>
      <c r="R1006" s="53" t="str">
        <f t="shared" si="62"/>
        <v/>
      </c>
      <c r="S1006" s="53" t="str">
        <f t="shared" si="63"/>
        <v/>
      </c>
      <c r="T1006" s="50"/>
    </row>
    <row r="1007" spans="1:20" ht="15" customHeight="1" x14ac:dyDescent="0.2">
      <c r="A1007" s="51" t="s">
        <v>829</v>
      </c>
      <c r="B1007" s="51" t="s">
        <v>10</v>
      </c>
      <c r="C1007" s="35">
        <v>509213</v>
      </c>
      <c r="D1007" s="50"/>
      <c r="E1007" s="52">
        <v>0</v>
      </c>
      <c r="F1007" s="52">
        <v>0</v>
      </c>
      <c r="G1007" s="52">
        <v>0</v>
      </c>
      <c r="H1007" s="52">
        <v>518373.82</v>
      </c>
      <c r="I1007" s="52">
        <v>0</v>
      </c>
      <c r="J1007" s="52">
        <v>518373.82</v>
      </c>
      <c r="K1007" s="52">
        <v>981534.95</v>
      </c>
      <c r="L1007" s="52">
        <v>22830.080000000002</v>
      </c>
      <c r="M1007" s="52">
        <v>37345.629999999997</v>
      </c>
      <c r="N1007" s="50"/>
      <c r="O1007" s="124">
        <f t="shared" si="60"/>
        <v>52.812600000000003</v>
      </c>
      <c r="P1007" s="124">
        <f t="shared" si="61"/>
        <v>6.1307760869849819</v>
      </c>
      <c r="Q1007" s="50"/>
      <c r="R1007" s="53" t="str">
        <f t="shared" si="62"/>
        <v/>
      </c>
      <c r="S1007" s="53" t="str">
        <f t="shared" si="63"/>
        <v/>
      </c>
      <c r="T1007" s="50"/>
    </row>
    <row r="1008" spans="1:20" ht="15" customHeight="1" x14ac:dyDescent="0.2">
      <c r="A1008" s="51" t="s">
        <v>829</v>
      </c>
      <c r="B1008" s="51" t="s">
        <v>30</v>
      </c>
      <c r="C1008" s="35">
        <v>522597</v>
      </c>
      <c r="D1008" s="50"/>
      <c r="E1008" s="52">
        <v>0</v>
      </c>
      <c r="F1008" s="52">
        <v>0</v>
      </c>
      <c r="G1008" s="52">
        <v>0</v>
      </c>
      <c r="H1008" s="52">
        <v>0</v>
      </c>
      <c r="I1008" s="52">
        <v>0</v>
      </c>
      <c r="J1008" s="52">
        <v>0</v>
      </c>
      <c r="K1008" s="52">
        <v>273578.5</v>
      </c>
      <c r="L1008" s="52">
        <v>0</v>
      </c>
      <c r="M1008" s="52">
        <v>0</v>
      </c>
      <c r="N1008" s="50"/>
      <c r="O1008" s="124">
        <f t="shared" si="60"/>
        <v>0</v>
      </c>
      <c r="P1008" s="124">
        <f t="shared" si="61"/>
        <v>0</v>
      </c>
      <c r="Q1008" s="50"/>
      <c r="R1008" s="53" t="str">
        <f t="shared" si="62"/>
        <v/>
      </c>
      <c r="S1008" s="53" t="str">
        <f t="shared" si="63"/>
        <v/>
      </c>
      <c r="T1008" s="50"/>
    </row>
    <row r="1009" spans="1:20" ht="15" customHeight="1" x14ac:dyDescent="0.2">
      <c r="A1009" s="51" t="s">
        <v>830</v>
      </c>
      <c r="B1009" s="51" t="s">
        <v>10</v>
      </c>
      <c r="C1009" s="35">
        <v>509221</v>
      </c>
      <c r="D1009" s="50"/>
      <c r="E1009" s="52">
        <v>0</v>
      </c>
      <c r="F1009" s="52">
        <v>0</v>
      </c>
      <c r="G1009" s="52">
        <v>0</v>
      </c>
      <c r="H1009" s="52">
        <v>5000</v>
      </c>
      <c r="I1009" s="52">
        <v>0</v>
      </c>
      <c r="J1009" s="52">
        <v>5000</v>
      </c>
      <c r="K1009" s="52">
        <v>271677.95</v>
      </c>
      <c r="L1009" s="52">
        <v>4660.28</v>
      </c>
      <c r="M1009" s="52">
        <v>155750.13</v>
      </c>
      <c r="N1009" s="50"/>
      <c r="O1009" s="124">
        <f t="shared" si="60"/>
        <v>1.8404</v>
      </c>
      <c r="P1009" s="124">
        <f t="shared" si="61"/>
        <v>59.044324355362662</v>
      </c>
      <c r="Q1009" s="50"/>
      <c r="R1009" s="53" t="str">
        <f t="shared" si="62"/>
        <v/>
      </c>
      <c r="S1009" s="53" t="str">
        <f t="shared" si="63"/>
        <v/>
      </c>
      <c r="T1009" s="50"/>
    </row>
    <row r="1010" spans="1:20" ht="15" customHeight="1" x14ac:dyDescent="0.2">
      <c r="A1010" s="51" t="s">
        <v>221</v>
      </c>
      <c r="B1010" s="51" t="s">
        <v>199</v>
      </c>
      <c r="C1010" s="35">
        <v>501689</v>
      </c>
      <c r="D1010" s="50"/>
      <c r="E1010" s="52">
        <v>0</v>
      </c>
      <c r="F1010" s="52">
        <v>0</v>
      </c>
      <c r="G1010" s="52">
        <v>0</v>
      </c>
      <c r="H1010" s="52">
        <v>1727.76</v>
      </c>
      <c r="I1010" s="52">
        <v>0</v>
      </c>
      <c r="J1010" s="52">
        <v>1727.76</v>
      </c>
      <c r="K1010" s="52">
        <v>150494.79999999999</v>
      </c>
      <c r="L1010" s="52">
        <v>57.36</v>
      </c>
      <c r="M1010" s="52">
        <v>2000</v>
      </c>
      <c r="N1010" s="50"/>
      <c r="O1010" s="124">
        <f t="shared" si="60"/>
        <v>1.1480999999999999</v>
      </c>
      <c r="P1010" s="124">
        <f t="shared" si="61"/>
        <v>1.3670638453953228</v>
      </c>
      <c r="Q1010" s="50"/>
      <c r="R1010" s="53" t="str">
        <f t="shared" si="62"/>
        <v/>
      </c>
      <c r="S1010" s="53" t="str">
        <f t="shared" si="63"/>
        <v/>
      </c>
      <c r="T1010" s="50"/>
    </row>
    <row r="1011" spans="1:20" ht="15" customHeight="1" x14ac:dyDescent="0.2">
      <c r="A1011" s="51" t="s">
        <v>2538</v>
      </c>
      <c r="B1011" s="51" t="s">
        <v>33</v>
      </c>
      <c r="C1011" s="35">
        <v>543233</v>
      </c>
      <c r="D1011" s="50"/>
      <c r="E1011" s="52">
        <v>0</v>
      </c>
      <c r="F1011" s="52">
        <v>0</v>
      </c>
      <c r="G1011" s="52">
        <v>0</v>
      </c>
      <c r="H1011" s="52">
        <v>0</v>
      </c>
      <c r="I1011" s="52">
        <v>0</v>
      </c>
      <c r="J1011" s="52">
        <v>0</v>
      </c>
      <c r="K1011" s="52">
        <v>1384980.9100000001</v>
      </c>
      <c r="L1011" s="52">
        <v>1062.22</v>
      </c>
      <c r="M1011" s="52">
        <v>37563.160000000003</v>
      </c>
      <c r="N1011" s="50"/>
      <c r="O1011" s="124">
        <f t="shared" si="60"/>
        <v>0</v>
      </c>
      <c r="P1011" s="124">
        <f t="shared" si="61"/>
        <v>2.7888745412382616</v>
      </c>
      <c r="Q1011" s="50"/>
      <c r="R1011" s="53" t="str">
        <f t="shared" si="62"/>
        <v/>
      </c>
      <c r="S1011" s="53" t="str">
        <f t="shared" si="63"/>
        <v/>
      </c>
      <c r="T1011" s="50"/>
    </row>
    <row r="1012" spans="1:20" ht="15" customHeight="1" x14ac:dyDescent="0.2">
      <c r="A1012" s="51" t="s">
        <v>1609</v>
      </c>
      <c r="B1012" s="51" t="s">
        <v>1575</v>
      </c>
      <c r="C1012" s="35">
        <v>519324</v>
      </c>
      <c r="D1012" s="50"/>
      <c r="E1012" s="52">
        <v>0</v>
      </c>
      <c r="F1012" s="52">
        <v>0</v>
      </c>
      <c r="G1012" s="52">
        <v>0</v>
      </c>
      <c r="H1012" s="52">
        <v>54077.43</v>
      </c>
      <c r="I1012" s="52">
        <v>0</v>
      </c>
      <c r="J1012" s="52">
        <v>54077.43</v>
      </c>
      <c r="K1012" s="52">
        <v>343356.38999999996</v>
      </c>
      <c r="L1012" s="52">
        <v>3187.14</v>
      </c>
      <c r="M1012" s="52">
        <v>57716.23</v>
      </c>
      <c r="N1012" s="50"/>
      <c r="O1012" s="124">
        <f t="shared" si="60"/>
        <v>15.749700000000001</v>
      </c>
      <c r="P1012" s="124">
        <f t="shared" si="61"/>
        <v>17.737654452855825</v>
      </c>
      <c r="Q1012" s="50"/>
      <c r="R1012" s="53" t="str">
        <f t="shared" si="62"/>
        <v/>
      </c>
      <c r="S1012" s="53" t="str">
        <f t="shared" si="63"/>
        <v/>
      </c>
      <c r="T1012" s="50"/>
    </row>
    <row r="1013" spans="1:20" ht="15" customHeight="1" x14ac:dyDescent="0.2">
      <c r="A1013" s="51" t="s">
        <v>358</v>
      </c>
      <c r="B1013" s="51" t="s">
        <v>334</v>
      </c>
      <c r="C1013" s="35">
        <v>503266</v>
      </c>
      <c r="D1013" s="50"/>
      <c r="E1013" s="52">
        <v>0</v>
      </c>
      <c r="F1013" s="52">
        <v>0</v>
      </c>
      <c r="G1013" s="52">
        <v>0</v>
      </c>
      <c r="H1013" s="52">
        <v>0</v>
      </c>
      <c r="I1013" s="52">
        <v>0</v>
      </c>
      <c r="J1013" s="52">
        <v>0</v>
      </c>
      <c r="K1013" s="52">
        <v>201949.44</v>
      </c>
      <c r="L1013" s="52">
        <v>0</v>
      </c>
      <c r="M1013" s="52">
        <v>0</v>
      </c>
      <c r="N1013" s="50"/>
      <c r="O1013" s="124">
        <f t="shared" si="60"/>
        <v>0</v>
      </c>
      <c r="P1013" s="124">
        <f t="shared" si="61"/>
        <v>0</v>
      </c>
      <c r="Q1013" s="50"/>
      <c r="R1013" s="53" t="str">
        <f t="shared" si="62"/>
        <v/>
      </c>
      <c r="S1013" s="53" t="str">
        <f t="shared" si="63"/>
        <v/>
      </c>
      <c r="T1013" s="50"/>
    </row>
    <row r="1014" spans="1:20" ht="15" customHeight="1" x14ac:dyDescent="0.2">
      <c r="A1014" s="51" t="s">
        <v>2167</v>
      </c>
      <c r="B1014" s="51" t="s">
        <v>1221</v>
      </c>
      <c r="C1014" s="35">
        <v>525839</v>
      </c>
      <c r="D1014" s="50"/>
      <c r="E1014" s="52">
        <v>0</v>
      </c>
      <c r="F1014" s="52">
        <v>0</v>
      </c>
      <c r="G1014" s="52">
        <v>0</v>
      </c>
      <c r="H1014" s="52">
        <v>0</v>
      </c>
      <c r="I1014" s="52">
        <v>0</v>
      </c>
      <c r="J1014" s="52">
        <v>0</v>
      </c>
      <c r="K1014" s="52">
        <v>122955.01</v>
      </c>
      <c r="L1014" s="52">
        <v>28.36</v>
      </c>
      <c r="M1014" s="52">
        <v>1446.22</v>
      </c>
      <c r="N1014" s="50"/>
      <c r="O1014" s="124">
        <f t="shared" si="60"/>
        <v>0</v>
      </c>
      <c r="P1014" s="124">
        <f t="shared" si="61"/>
        <v>1.199284193462308</v>
      </c>
      <c r="Q1014" s="50"/>
      <c r="R1014" s="53" t="str">
        <f t="shared" si="62"/>
        <v/>
      </c>
      <c r="S1014" s="53" t="str">
        <f t="shared" si="63"/>
        <v/>
      </c>
      <c r="T1014" s="50"/>
    </row>
    <row r="1015" spans="1:20" ht="15" customHeight="1" x14ac:dyDescent="0.2">
      <c r="A1015" s="51" t="s">
        <v>1610</v>
      </c>
      <c r="B1015" s="51" t="s">
        <v>1595</v>
      </c>
      <c r="C1015" s="35">
        <v>519332</v>
      </c>
      <c r="D1015" s="50"/>
      <c r="E1015" s="52">
        <v>0</v>
      </c>
      <c r="F1015" s="52">
        <v>0</v>
      </c>
      <c r="G1015" s="52">
        <v>0</v>
      </c>
      <c r="H1015" s="52">
        <v>0</v>
      </c>
      <c r="I1015" s="52">
        <v>0</v>
      </c>
      <c r="J1015" s="52">
        <v>0</v>
      </c>
      <c r="K1015" s="52">
        <v>18862</v>
      </c>
      <c r="L1015" s="52">
        <v>0</v>
      </c>
      <c r="M1015" s="52">
        <v>0</v>
      </c>
      <c r="N1015" s="50"/>
      <c r="O1015" s="124">
        <f t="shared" si="60"/>
        <v>0</v>
      </c>
      <c r="P1015" s="124">
        <f t="shared" si="61"/>
        <v>0</v>
      </c>
      <c r="Q1015" s="50"/>
      <c r="R1015" s="53" t="str">
        <f t="shared" si="62"/>
        <v/>
      </c>
      <c r="S1015" s="53" t="str">
        <f t="shared" si="63"/>
        <v/>
      </c>
      <c r="T1015" s="50"/>
    </row>
    <row r="1016" spans="1:20" ht="15" customHeight="1" x14ac:dyDescent="0.2">
      <c r="A1016" s="51" t="s">
        <v>1611</v>
      </c>
      <c r="B1016" s="51" t="s">
        <v>1575</v>
      </c>
      <c r="C1016" s="35">
        <v>519341</v>
      </c>
      <c r="D1016" s="50"/>
      <c r="E1016" s="52">
        <v>0</v>
      </c>
      <c r="F1016" s="52">
        <v>0</v>
      </c>
      <c r="G1016" s="52">
        <v>0</v>
      </c>
      <c r="H1016" s="52">
        <v>101250.89</v>
      </c>
      <c r="I1016" s="52">
        <v>0</v>
      </c>
      <c r="J1016" s="52">
        <v>101250.89</v>
      </c>
      <c r="K1016" s="52">
        <v>315116.37</v>
      </c>
      <c r="L1016" s="52">
        <v>8980.85</v>
      </c>
      <c r="M1016" s="52">
        <v>52410.77</v>
      </c>
      <c r="N1016" s="50"/>
      <c r="O1016" s="124">
        <f t="shared" si="60"/>
        <v>32.131300000000003</v>
      </c>
      <c r="P1016" s="124">
        <f t="shared" si="61"/>
        <v>19.482205891112542</v>
      </c>
      <c r="Q1016" s="50"/>
      <c r="R1016" s="53" t="str">
        <f t="shared" si="62"/>
        <v/>
      </c>
      <c r="S1016" s="53" t="str">
        <f t="shared" si="63"/>
        <v/>
      </c>
      <c r="T1016" s="50"/>
    </row>
    <row r="1017" spans="1:20" ht="15" customHeight="1" x14ac:dyDescent="0.2">
      <c r="A1017" s="51" t="s">
        <v>2168</v>
      </c>
      <c r="B1017" s="51" t="s">
        <v>1221</v>
      </c>
      <c r="C1017" s="35">
        <v>525847</v>
      </c>
      <c r="D1017" s="50"/>
      <c r="E1017" s="52">
        <v>0</v>
      </c>
      <c r="F1017" s="52">
        <v>0</v>
      </c>
      <c r="G1017" s="52">
        <v>0</v>
      </c>
      <c r="H1017" s="52">
        <v>0</v>
      </c>
      <c r="I1017" s="52">
        <v>0</v>
      </c>
      <c r="J1017" s="52">
        <v>0</v>
      </c>
      <c r="K1017" s="52">
        <v>67451.7</v>
      </c>
      <c r="L1017" s="52">
        <v>0</v>
      </c>
      <c r="M1017" s="52">
        <v>0</v>
      </c>
      <c r="N1017" s="50"/>
      <c r="O1017" s="124">
        <f t="shared" si="60"/>
        <v>0</v>
      </c>
      <c r="P1017" s="124">
        <f t="shared" si="61"/>
        <v>0</v>
      </c>
      <c r="Q1017" s="50"/>
      <c r="R1017" s="53" t="str">
        <f t="shared" si="62"/>
        <v/>
      </c>
      <c r="S1017" s="53" t="str">
        <f t="shared" si="63"/>
        <v/>
      </c>
      <c r="T1017" s="50"/>
    </row>
    <row r="1018" spans="1:20" ht="15" customHeight="1" x14ac:dyDescent="0.2">
      <c r="A1018" s="51" t="s">
        <v>1268</v>
      </c>
      <c r="B1018" s="51" t="s">
        <v>1214</v>
      </c>
      <c r="C1018" s="35">
        <v>515051</v>
      </c>
      <c r="D1018" s="50"/>
      <c r="E1018" s="52">
        <v>0</v>
      </c>
      <c r="F1018" s="52">
        <v>0</v>
      </c>
      <c r="G1018" s="52">
        <v>0</v>
      </c>
      <c r="H1018" s="52">
        <v>0</v>
      </c>
      <c r="I1018" s="52">
        <v>0</v>
      </c>
      <c r="J1018" s="52">
        <v>0</v>
      </c>
      <c r="K1018" s="52">
        <v>39980.68</v>
      </c>
      <c r="L1018" s="52">
        <v>0</v>
      </c>
      <c r="M1018" s="52">
        <v>0</v>
      </c>
      <c r="N1018" s="50"/>
      <c r="O1018" s="124">
        <f t="shared" si="60"/>
        <v>0</v>
      </c>
      <c r="P1018" s="124">
        <f t="shared" si="61"/>
        <v>0</v>
      </c>
      <c r="Q1018" s="50"/>
      <c r="R1018" s="53" t="str">
        <f t="shared" si="62"/>
        <v/>
      </c>
      <c r="S1018" s="53" t="str">
        <f t="shared" si="63"/>
        <v/>
      </c>
      <c r="T1018" s="50"/>
    </row>
    <row r="1019" spans="1:20" ht="15" customHeight="1" x14ac:dyDescent="0.2">
      <c r="A1019" s="51" t="s">
        <v>1184</v>
      </c>
      <c r="B1019" s="51" t="s">
        <v>1167</v>
      </c>
      <c r="C1019" s="35">
        <v>514098</v>
      </c>
      <c r="D1019" s="50"/>
      <c r="E1019" s="52">
        <v>0</v>
      </c>
      <c r="F1019" s="52">
        <v>0</v>
      </c>
      <c r="G1019" s="52">
        <v>0</v>
      </c>
      <c r="H1019" s="52">
        <v>0</v>
      </c>
      <c r="I1019" s="52">
        <v>0</v>
      </c>
      <c r="J1019" s="52">
        <v>0</v>
      </c>
      <c r="K1019" s="52">
        <v>165985.04</v>
      </c>
      <c r="L1019" s="52">
        <v>13278.25</v>
      </c>
      <c r="M1019" s="52">
        <v>43936.07</v>
      </c>
      <c r="N1019" s="50"/>
      <c r="O1019" s="124">
        <f t="shared" si="60"/>
        <v>0</v>
      </c>
      <c r="P1019" s="124">
        <f t="shared" si="61"/>
        <v>34.469564245066906</v>
      </c>
      <c r="Q1019" s="50"/>
      <c r="R1019" s="53" t="str">
        <f t="shared" si="62"/>
        <v/>
      </c>
      <c r="S1019" s="53" t="str">
        <f t="shared" si="63"/>
        <v/>
      </c>
      <c r="T1019" s="50"/>
    </row>
    <row r="1020" spans="1:20" ht="15" customHeight="1" x14ac:dyDescent="0.2">
      <c r="A1020" s="51" t="s">
        <v>670</v>
      </c>
      <c r="B1020" s="51" t="s">
        <v>643</v>
      </c>
      <c r="C1020" s="35">
        <v>507199</v>
      </c>
      <c r="D1020" s="50"/>
      <c r="E1020" s="52">
        <v>0</v>
      </c>
      <c r="F1020" s="52">
        <v>0</v>
      </c>
      <c r="G1020" s="52">
        <v>0</v>
      </c>
      <c r="H1020" s="52">
        <v>32361.41</v>
      </c>
      <c r="I1020" s="52">
        <v>0</v>
      </c>
      <c r="J1020" s="52">
        <v>32361.41</v>
      </c>
      <c r="K1020" s="52">
        <v>268409.8</v>
      </c>
      <c r="L1020" s="52">
        <v>2614.29</v>
      </c>
      <c r="M1020" s="52">
        <v>8517.06</v>
      </c>
      <c r="N1020" s="50"/>
      <c r="O1020" s="124">
        <f t="shared" si="60"/>
        <v>12.056699999999999</v>
      </c>
      <c r="P1020" s="124">
        <f t="shared" si="61"/>
        <v>4.1471473843354447</v>
      </c>
      <c r="Q1020" s="50"/>
      <c r="R1020" s="53" t="str">
        <f t="shared" si="62"/>
        <v/>
      </c>
      <c r="S1020" s="53" t="str">
        <f t="shared" si="63"/>
        <v/>
      </c>
      <c r="T1020" s="50"/>
    </row>
    <row r="1021" spans="1:20" ht="15" customHeight="1" x14ac:dyDescent="0.2">
      <c r="A1021" s="51" t="s">
        <v>596</v>
      </c>
      <c r="B1021" s="51" t="s">
        <v>571</v>
      </c>
      <c r="C1021" s="35">
        <v>506125</v>
      </c>
      <c r="D1021" s="50"/>
      <c r="E1021" s="52">
        <v>0</v>
      </c>
      <c r="F1021" s="52">
        <v>0</v>
      </c>
      <c r="G1021" s="52">
        <v>0</v>
      </c>
      <c r="H1021" s="52">
        <v>391011.28</v>
      </c>
      <c r="I1021" s="52">
        <v>171588</v>
      </c>
      <c r="J1021" s="52">
        <v>219423.28000000003</v>
      </c>
      <c r="K1021" s="52">
        <v>1102273.8499999999</v>
      </c>
      <c r="L1021" s="52">
        <v>19707.240000000002</v>
      </c>
      <c r="M1021" s="52">
        <v>245097.68</v>
      </c>
      <c r="N1021" s="50"/>
      <c r="O1021" s="124">
        <f t="shared" si="60"/>
        <v>19.906400000000001</v>
      </c>
      <c r="P1021" s="124">
        <f t="shared" si="61"/>
        <v>24.023514664708774</v>
      </c>
      <c r="Q1021" s="50"/>
      <c r="R1021" s="53" t="str">
        <f t="shared" si="62"/>
        <v/>
      </c>
      <c r="S1021" s="53" t="str">
        <f t="shared" si="63"/>
        <v/>
      </c>
      <c r="T1021" s="50"/>
    </row>
    <row r="1022" spans="1:20" ht="15" customHeight="1" x14ac:dyDescent="0.2">
      <c r="A1022" s="51" t="s">
        <v>1612</v>
      </c>
      <c r="B1022" s="51" t="s">
        <v>1575</v>
      </c>
      <c r="C1022" s="35">
        <v>519359</v>
      </c>
      <c r="D1022" s="50"/>
      <c r="E1022" s="52">
        <v>0</v>
      </c>
      <c r="F1022" s="52">
        <v>0</v>
      </c>
      <c r="G1022" s="52">
        <v>0</v>
      </c>
      <c r="H1022" s="52">
        <v>30075.48</v>
      </c>
      <c r="I1022" s="52">
        <v>0</v>
      </c>
      <c r="J1022" s="52">
        <v>30075.48</v>
      </c>
      <c r="K1022" s="52">
        <v>59548.55</v>
      </c>
      <c r="L1022" s="52">
        <v>1211.93</v>
      </c>
      <c r="M1022" s="52">
        <v>0</v>
      </c>
      <c r="N1022" s="50"/>
      <c r="O1022" s="124">
        <f t="shared" si="60"/>
        <v>50.505800000000001</v>
      </c>
      <c r="P1022" s="124">
        <f t="shared" si="61"/>
        <v>2.0351964909305096</v>
      </c>
      <c r="Q1022" s="50"/>
      <c r="R1022" s="53" t="str">
        <f t="shared" si="62"/>
        <v/>
      </c>
      <c r="S1022" s="53" t="str">
        <f t="shared" si="63"/>
        <v/>
      </c>
      <c r="T1022" s="50"/>
    </row>
    <row r="1023" spans="1:20" ht="15" customHeight="1" x14ac:dyDescent="0.2">
      <c r="A1023" s="51" t="s">
        <v>1612</v>
      </c>
      <c r="B1023" s="51" t="s">
        <v>1547</v>
      </c>
      <c r="C1023" s="35">
        <v>520373</v>
      </c>
      <c r="D1023" s="50"/>
      <c r="E1023" s="52">
        <v>0</v>
      </c>
      <c r="F1023" s="52">
        <v>0</v>
      </c>
      <c r="G1023" s="52">
        <v>0</v>
      </c>
      <c r="H1023" s="52">
        <v>90943.43</v>
      </c>
      <c r="I1023" s="52">
        <v>0</v>
      </c>
      <c r="J1023" s="52">
        <v>90943.43</v>
      </c>
      <c r="K1023" s="52">
        <v>166144</v>
      </c>
      <c r="L1023" s="52">
        <v>2477.71</v>
      </c>
      <c r="M1023" s="52">
        <v>10800</v>
      </c>
      <c r="N1023" s="50"/>
      <c r="O1023" s="124">
        <f t="shared" si="60"/>
        <v>54.737699999999997</v>
      </c>
      <c r="P1023" s="124">
        <f t="shared" si="61"/>
        <v>7.9916879333590138</v>
      </c>
      <c r="Q1023" s="50"/>
      <c r="R1023" s="53" t="str">
        <f t="shared" si="62"/>
        <v/>
      </c>
      <c r="S1023" s="53" t="str">
        <f t="shared" si="63"/>
        <v/>
      </c>
      <c r="T1023" s="50"/>
    </row>
    <row r="1024" spans="1:20" ht="15" customHeight="1" x14ac:dyDescent="0.2">
      <c r="A1024" s="51" t="s">
        <v>2066</v>
      </c>
      <c r="B1024" s="51" t="s">
        <v>1537</v>
      </c>
      <c r="C1024" s="35">
        <v>524654</v>
      </c>
      <c r="D1024" s="50"/>
      <c r="E1024" s="52">
        <v>0</v>
      </c>
      <c r="F1024" s="52">
        <v>0</v>
      </c>
      <c r="G1024" s="52">
        <v>0</v>
      </c>
      <c r="H1024" s="52">
        <v>51000</v>
      </c>
      <c r="I1024" s="52">
        <v>0</v>
      </c>
      <c r="J1024" s="52">
        <v>51000</v>
      </c>
      <c r="K1024" s="52">
        <v>443367.14999999997</v>
      </c>
      <c r="L1024" s="52">
        <v>938.28</v>
      </c>
      <c r="M1024" s="52">
        <v>9000</v>
      </c>
      <c r="N1024" s="50"/>
      <c r="O1024" s="124">
        <f t="shared" si="60"/>
        <v>11.5029</v>
      </c>
      <c r="P1024" s="124">
        <f t="shared" si="61"/>
        <v>2.2415463121252897</v>
      </c>
      <c r="Q1024" s="50"/>
      <c r="R1024" s="53" t="str">
        <f t="shared" si="62"/>
        <v/>
      </c>
      <c r="S1024" s="53" t="str">
        <f t="shared" si="63"/>
        <v/>
      </c>
      <c r="T1024" s="50"/>
    </row>
    <row r="1025" spans="1:20" ht="15" customHeight="1" x14ac:dyDescent="0.2">
      <c r="A1025" s="51" t="s">
        <v>32</v>
      </c>
      <c r="B1025" s="51" t="s">
        <v>33</v>
      </c>
      <c r="C1025" s="35">
        <v>543241</v>
      </c>
      <c r="D1025" s="50"/>
      <c r="E1025" s="52">
        <v>0</v>
      </c>
      <c r="F1025" s="52">
        <v>0</v>
      </c>
      <c r="G1025" s="52">
        <v>0</v>
      </c>
      <c r="H1025" s="52">
        <v>400114</v>
      </c>
      <c r="I1025" s="52">
        <v>0</v>
      </c>
      <c r="J1025" s="52">
        <v>400114</v>
      </c>
      <c r="K1025" s="52">
        <v>304970.8</v>
      </c>
      <c r="L1025" s="52">
        <v>8177.83</v>
      </c>
      <c r="M1025" s="52">
        <v>37685.4</v>
      </c>
      <c r="N1025" s="50"/>
      <c r="O1025" s="124">
        <f t="shared" si="60"/>
        <v>131.19749999999999</v>
      </c>
      <c r="P1025" s="124">
        <f t="shared" si="61"/>
        <v>15.038564347799857</v>
      </c>
      <c r="Q1025" s="50"/>
      <c r="R1025" s="53">
        <f t="shared" si="62"/>
        <v>3.5598749999999999</v>
      </c>
      <c r="S1025" s="53">
        <f t="shared" si="63"/>
        <v>10856.576000000001</v>
      </c>
      <c r="T1025" s="50"/>
    </row>
    <row r="1026" spans="1:20" ht="15" customHeight="1" x14ac:dyDescent="0.2">
      <c r="A1026" s="51" t="s">
        <v>1010</v>
      </c>
      <c r="B1026" s="51" t="s">
        <v>991</v>
      </c>
      <c r="C1026" s="35">
        <v>511498</v>
      </c>
      <c r="D1026" s="50"/>
      <c r="E1026" s="52">
        <v>0</v>
      </c>
      <c r="F1026" s="52">
        <v>0</v>
      </c>
      <c r="G1026" s="52">
        <v>0</v>
      </c>
      <c r="H1026" s="52">
        <v>12457.69</v>
      </c>
      <c r="I1026" s="52">
        <v>0</v>
      </c>
      <c r="J1026" s="52">
        <v>12457.69</v>
      </c>
      <c r="K1026" s="52">
        <v>1890956.65</v>
      </c>
      <c r="L1026" s="52">
        <v>1082.8499999999999</v>
      </c>
      <c r="M1026" s="52">
        <v>4987.18</v>
      </c>
      <c r="N1026" s="50"/>
      <c r="O1026" s="124">
        <f t="shared" si="60"/>
        <v>0.65880000000000005</v>
      </c>
      <c r="P1026" s="124">
        <f t="shared" si="61"/>
        <v>0.32100312823141669</v>
      </c>
      <c r="Q1026" s="50"/>
      <c r="R1026" s="53" t="str">
        <f t="shared" si="62"/>
        <v/>
      </c>
      <c r="S1026" s="53" t="str">
        <f t="shared" si="63"/>
        <v/>
      </c>
      <c r="T1026" s="50"/>
    </row>
    <row r="1027" spans="1:20" ht="15" customHeight="1" x14ac:dyDescent="0.2">
      <c r="A1027" s="51" t="s">
        <v>2067</v>
      </c>
      <c r="B1027" s="51" t="s">
        <v>1537</v>
      </c>
      <c r="C1027" s="35">
        <v>524662</v>
      </c>
      <c r="D1027" s="50"/>
      <c r="E1027" s="52">
        <v>0</v>
      </c>
      <c r="F1027" s="52">
        <v>0</v>
      </c>
      <c r="G1027" s="52">
        <v>0</v>
      </c>
      <c r="H1027" s="52">
        <v>55798.75</v>
      </c>
      <c r="I1027" s="52">
        <v>0</v>
      </c>
      <c r="J1027" s="52">
        <v>55798.75</v>
      </c>
      <c r="K1027" s="52">
        <v>263948.28999999998</v>
      </c>
      <c r="L1027" s="52">
        <v>1443.59</v>
      </c>
      <c r="M1027" s="52">
        <v>12000</v>
      </c>
      <c r="N1027" s="50"/>
      <c r="O1027" s="124">
        <f t="shared" ref="O1027:O1090" si="64">IFERROR(ROUND(J1027/K1027*100,4),$U$1)</f>
        <v>21.14</v>
      </c>
      <c r="P1027" s="124">
        <f t="shared" ref="P1027:P1090" si="65">IFERROR((L1027+M1027)/K1027*100,$U$1)</f>
        <v>5.0932665636894265</v>
      </c>
      <c r="Q1027" s="50"/>
      <c r="R1027" s="53" t="str">
        <f t="shared" ref="R1027:R1090" si="66">IF(AND(ISNUMBER(O1027),O1027&gt;60),(O1027-60)*0.05,"")</f>
        <v/>
      </c>
      <c r="S1027" s="53" t="str">
        <f t="shared" ref="S1027:S1090" si="67">IF(AND(ISNUMBER(O1027),O1027&gt;60),(J1027-(K1027*0.6))*0.05,"")</f>
        <v/>
      </c>
      <c r="T1027" s="50"/>
    </row>
    <row r="1028" spans="1:20" ht="15" customHeight="1" x14ac:dyDescent="0.2">
      <c r="A1028" s="51" t="s">
        <v>1803</v>
      </c>
      <c r="B1028" s="51" t="s">
        <v>1500</v>
      </c>
      <c r="C1028" s="35">
        <v>521558</v>
      </c>
      <c r="D1028" s="50"/>
      <c r="E1028" s="52">
        <v>0</v>
      </c>
      <c r="F1028" s="52">
        <v>0</v>
      </c>
      <c r="G1028" s="52">
        <v>0</v>
      </c>
      <c r="H1028" s="52">
        <v>108888.47</v>
      </c>
      <c r="I1028" s="52">
        <v>8585.57</v>
      </c>
      <c r="J1028" s="52">
        <v>100302.9</v>
      </c>
      <c r="K1028" s="52">
        <v>346380.74000000005</v>
      </c>
      <c r="L1028" s="52">
        <v>8889.2900000000009</v>
      </c>
      <c r="M1028" s="52">
        <v>70296.95</v>
      </c>
      <c r="N1028" s="50"/>
      <c r="O1028" s="124">
        <f t="shared" si="64"/>
        <v>28.9574</v>
      </c>
      <c r="P1028" s="124">
        <f t="shared" si="65"/>
        <v>22.861040137508795</v>
      </c>
      <c r="Q1028" s="50"/>
      <c r="R1028" s="53" t="str">
        <f t="shared" si="66"/>
        <v/>
      </c>
      <c r="S1028" s="53" t="str">
        <f t="shared" si="67"/>
        <v/>
      </c>
      <c r="T1028" s="50"/>
    </row>
    <row r="1029" spans="1:20" ht="15" customHeight="1" x14ac:dyDescent="0.2">
      <c r="A1029" s="51" t="s">
        <v>2250</v>
      </c>
      <c r="B1029" s="51" t="s">
        <v>2238</v>
      </c>
      <c r="C1029" s="35">
        <v>526797</v>
      </c>
      <c r="D1029" s="50"/>
      <c r="E1029" s="52">
        <v>0</v>
      </c>
      <c r="F1029" s="52">
        <v>0</v>
      </c>
      <c r="G1029" s="52">
        <v>0</v>
      </c>
      <c r="H1029" s="52">
        <v>15488.54</v>
      </c>
      <c r="I1029" s="52">
        <v>0</v>
      </c>
      <c r="J1029" s="52">
        <v>15488.54</v>
      </c>
      <c r="K1029" s="52">
        <v>734916.15</v>
      </c>
      <c r="L1029" s="52">
        <v>6692.16</v>
      </c>
      <c r="M1029" s="52">
        <v>19960.64</v>
      </c>
      <c r="N1029" s="50"/>
      <c r="O1029" s="124">
        <f t="shared" si="64"/>
        <v>2.1074999999999999</v>
      </c>
      <c r="P1029" s="124">
        <f t="shared" si="65"/>
        <v>3.6266450261026373</v>
      </c>
      <c r="Q1029" s="50"/>
      <c r="R1029" s="53" t="str">
        <f t="shared" si="66"/>
        <v/>
      </c>
      <c r="S1029" s="53" t="str">
        <f t="shared" si="67"/>
        <v/>
      </c>
      <c r="T1029" s="50"/>
    </row>
    <row r="1030" spans="1:20" ht="15" customHeight="1" x14ac:dyDescent="0.2">
      <c r="A1030" s="51" t="s">
        <v>2524</v>
      </c>
      <c r="B1030" s="51" t="s">
        <v>516</v>
      </c>
      <c r="C1030" s="35">
        <v>543055</v>
      </c>
      <c r="D1030" s="50"/>
      <c r="E1030" s="52">
        <v>0</v>
      </c>
      <c r="F1030" s="52">
        <v>0</v>
      </c>
      <c r="G1030" s="52">
        <v>0</v>
      </c>
      <c r="H1030" s="52">
        <v>0</v>
      </c>
      <c r="I1030" s="52">
        <v>0</v>
      </c>
      <c r="J1030" s="52">
        <v>0</v>
      </c>
      <c r="K1030" s="52">
        <v>181946.94</v>
      </c>
      <c r="L1030" s="52">
        <v>0</v>
      </c>
      <c r="M1030" s="52">
        <v>0</v>
      </c>
      <c r="N1030" s="50"/>
      <c r="O1030" s="124">
        <f t="shared" si="64"/>
        <v>0</v>
      </c>
      <c r="P1030" s="124">
        <f t="shared" si="65"/>
        <v>0</v>
      </c>
      <c r="Q1030" s="50"/>
      <c r="R1030" s="53" t="str">
        <f t="shared" si="66"/>
        <v/>
      </c>
      <c r="S1030" s="53" t="str">
        <f t="shared" si="67"/>
        <v/>
      </c>
      <c r="T1030" s="50"/>
    </row>
    <row r="1031" spans="1:20" ht="15" customHeight="1" x14ac:dyDescent="0.2">
      <c r="A1031" s="51" t="s">
        <v>1355</v>
      </c>
      <c r="B1031" s="51" t="s">
        <v>28</v>
      </c>
      <c r="C1031" s="35">
        <v>516112</v>
      </c>
      <c r="D1031" s="50"/>
      <c r="E1031" s="52">
        <v>0</v>
      </c>
      <c r="F1031" s="52">
        <v>0</v>
      </c>
      <c r="G1031" s="52">
        <v>0</v>
      </c>
      <c r="H1031" s="52">
        <v>0</v>
      </c>
      <c r="I1031" s="52">
        <v>0</v>
      </c>
      <c r="J1031" s="52">
        <v>0</v>
      </c>
      <c r="K1031" s="52">
        <v>51683.1</v>
      </c>
      <c r="L1031" s="52">
        <v>828.22</v>
      </c>
      <c r="M1031" s="52">
        <v>87000</v>
      </c>
      <c r="N1031" s="50"/>
      <c r="O1031" s="124">
        <f t="shared" si="64"/>
        <v>0</v>
      </c>
      <c r="P1031" s="124">
        <f t="shared" si="65"/>
        <v>169.93605259746417</v>
      </c>
      <c r="Q1031" s="50"/>
      <c r="R1031" s="53" t="str">
        <f t="shared" si="66"/>
        <v/>
      </c>
      <c r="S1031" s="53" t="str">
        <f t="shared" si="67"/>
        <v/>
      </c>
      <c r="T1031" s="50"/>
    </row>
    <row r="1032" spans="1:20" ht="15" customHeight="1" x14ac:dyDescent="0.2">
      <c r="A1032" s="51" t="s">
        <v>1468</v>
      </c>
      <c r="B1032" s="51" t="s">
        <v>1454</v>
      </c>
      <c r="C1032" s="35">
        <v>517674</v>
      </c>
      <c r="D1032" s="50"/>
      <c r="E1032" s="52">
        <v>0</v>
      </c>
      <c r="F1032" s="52">
        <v>0</v>
      </c>
      <c r="G1032" s="52">
        <v>0</v>
      </c>
      <c r="H1032" s="52">
        <v>0</v>
      </c>
      <c r="I1032" s="52">
        <v>0</v>
      </c>
      <c r="J1032" s="52">
        <v>0</v>
      </c>
      <c r="K1032" s="52">
        <v>871159.91</v>
      </c>
      <c r="L1032" s="52">
        <v>0</v>
      </c>
      <c r="M1032" s="52">
        <v>25000</v>
      </c>
      <c r="N1032" s="50"/>
      <c r="O1032" s="124">
        <f t="shared" si="64"/>
        <v>0</v>
      </c>
      <c r="P1032" s="124">
        <f t="shared" si="65"/>
        <v>2.8697371989948435</v>
      </c>
      <c r="Q1032" s="50"/>
      <c r="R1032" s="53" t="str">
        <f t="shared" si="66"/>
        <v/>
      </c>
      <c r="S1032" s="53" t="str">
        <f t="shared" si="67"/>
        <v/>
      </c>
      <c r="T1032" s="50"/>
    </row>
    <row r="1033" spans="1:20" ht="15" customHeight="1" x14ac:dyDescent="0.2">
      <c r="A1033" s="51" t="s">
        <v>177</v>
      </c>
      <c r="B1033" s="51" t="s">
        <v>161</v>
      </c>
      <c r="C1033" s="35">
        <v>501204</v>
      </c>
      <c r="D1033" s="50"/>
      <c r="E1033" s="52">
        <v>0</v>
      </c>
      <c r="F1033" s="52">
        <v>0</v>
      </c>
      <c r="G1033" s="52">
        <v>0</v>
      </c>
      <c r="H1033" s="52">
        <v>623504.41</v>
      </c>
      <c r="I1033" s="52">
        <v>0</v>
      </c>
      <c r="J1033" s="52">
        <v>623504.41</v>
      </c>
      <c r="K1033" s="52">
        <v>6002623.2999999998</v>
      </c>
      <c r="L1033" s="52">
        <v>51733.83</v>
      </c>
      <c r="M1033" s="52">
        <v>320755.86</v>
      </c>
      <c r="N1033" s="50"/>
      <c r="O1033" s="124">
        <f t="shared" si="64"/>
        <v>10.3872</v>
      </c>
      <c r="P1033" s="124">
        <f t="shared" si="65"/>
        <v>6.205448374546509</v>
      </c>
      <c r="Q1033" s="50"/>
      <c r="R1033" s="53" t="str">
        <f t="shared" si="66"/>
        <v/>
      </c>
      <c r="S1033" s="53" t="str">
        <f t="shared" si="67"/>
        <v/>
      </c>
      <c r="T1033" s="50"/>
    </row>
    <row r="1034" spans="1:20" ht="15" customHeight="1" x14ac:dyDescent="0.2">
      <c r="A1034" s="51" t="s">
        <v>1707</v>
      </c>
      <c r="B1034" s="51" t="s">
        <v>1676</v>
      </c>
      <c r="C1034" s="35">
        <v>520381</v>
      </c>
      <c r="D1034" s="50"/>
      <c r="E1034" s="52">
        <v>0</v>
      </c>
      <c r="F1034" s="52">
        <v>0</v>
      </c>
      <c r="G1034" s="52">
        <v>0</v>
      </c>
      <c r="H1034" s="52">
        <v>0</v>
      </c>
      <c r="I1034" s="52">
        <v>0</v>
      </c>
      <c r="J1034" s="52">
        <v>0</v>
      </c>
      <c r="K1034" s="52">
        <v>23066.19</v>
      </c>
      <c r="L1034" s="52">
        <v>0</v>
      </c>
      <c r="M1034" s="52">
        <v>0</v>
      </c>
      <c r="N1034" s="50"/>
      <c r="O1034" s="124">
        <f t="shared" si="64"/>
        <v>0</v>
      </c>
      <c r="P1034" s="124">
        <f t="shared" si="65"/>
        <v>0</v>
      </c>
      <c r="Q1034" s="50"/>
      <c r="R1034" s="53" t="str">
        <f t="shared" si="66"/>
        <v/>
      </c>
      <c r="S1034" s="53" t="str">
        <f t="shared" si="67"/>
        <v/>
      </c>
      <c r="T1034" s="50"/>
    </row>
    <row r="1035" spans="1:20" ht="15" customHeight="1" x14ac:dyDescent="0.2">
      <c r="A1035" s="51" t="s">
        <v>2305</v>
      </c>
      <c r="B1035" s="51" t="s">
        <v>26</v>
      </c>
      <c r="C1035" s="35">
        <v>527386</v>
      </c>
      <c r="D1035" s="50"/>
      <c r="E1035" s="52">
        <v>0</v>
      </c>
      <c r="F1035" s="52">
        <v>0</v>
      </c>
      <c r="G1035" s="52">
        <v>0</v>
      </c>
      <c r="H1035" s="52">
        <v>58761.68</v>
      </c>
      <c r="I1035" s="52">
        <v>0</v>
      </c>
      <c r="J1035" s="52">
        <v>58761.68</v>
      </c>
      <c r="K1035" s="52">
        <v>269135.31</v>
      </c>
      <c r="L1035" s="52">
        <v>1837.24</v>
      </c>
      <c r="M1035" s="52">
        <v>6000</v>
      </c>
      <c r="N1035" s="50"/>
      <c r="O1035" s="124">
        <f t="shared" si="64"/>
        <v>21.833500000000001</v>
      </c>
      <c r="P1035" s="124">
        <f t="shared" si="65"/>
        <v>2.9120073467877554</v>
      </c>
      <c r="Q1035" s="50"/>
      <c r="R1035" s="53" t="str">
        <f t="shared" si="66"/>
        <v/>
      </c>
      <c r="S1035" s="53" t="str">
        <f t="shared" si="67"/>
        <v/>
      </c>
      <c r="T1035" s="50"/>
    </row>
    <row r="1036" spans="1:20" ht="15" customHeight="1" x14ac:dyDescent="0.2">
      <c r="A1036" s="51" t="s">
        <v>1894</v>
      </c>
      <c r="B1036" s="51" t="s">
        <v>1866</v>
      </c>
      <c r="C1036" s="35">
        <v>522601</v>
      </c>
      <c r="D1036" s="50"/>
      <c r="E1036" s="52" t="s">
        <v>73</v>
      </c>
      <c r="F1036" s="52" t="s">
        <v>73</v>
      </c>
      <c r="G1036" s="52" t="s">
        <v>73</v>
      </c>
      <c r="H1036" s="52" t="s">
        <v>73</v>
      </c>
      <c r="I1036" s="52" t="s">
        <v>73</v>
      </c>
      <c r="J1036" s="52" t="s">
        <v>73</v>
      </c>
      <c r="K1036" s="52">
        <v>28601.66</v>
      </c>
      <c r="L1036" s="52">
        <v>597</v>
      </c>
      <c r="M1036" s="52">
        <v>1195</v>
      </c>
      <c r="N1036" s="50"/>
      <c r="O1036" s="124" t="str">
        <f t="shared" si="64"/>
        <v>NA</v>
      </c>
      <c r="P1036" s="124">
        <f t="shared" si="65"/>
        <v>6.2653706113561247</v>
      </c>
      <c r="Q1036" s="50"/>
      <c r="R1036" s="53" t="str">
        <f t="shared" si="66"/>
        <v/>
      </c>
      <c r="S1036" s="53" t="str">
        <f t="shared" si="67"/>
        <v/>
      </c>
      <c r="T1036" s="50"/>
    </row>
    <row r="1037" spans="1:20" ht="15" customHeight="1" x14ac:dyDescent="0.2">
      <c r="A1037" s="51" t="s">
        <v>113</v>
      </c>
      <c r="B1037" s="51" t="s">
        <v>85</v>
      </c>
      <c r="C1037" s="35">
        <v>500411</v>
      </c>
      <c r="D1037" s="50"/>
      <c r="E1037" s="52">
        <v>0</v>
      </c>
      <c r="F1037" s="52">
        <v>0</v>
      </c>
      <c r="G1037" s="52">
        <v>0</v>
      </c>
      <c r="H1037" s="52">
        <v>412988.02</v>
      </c>
      <c r="I1037" s="52">
        <v>0</v>
      </c>
      <c r="J1037" s="52">
        <v>412988.02</v>
      </c>
      <c r="K1037" s="52">
        <v>716179.68</v>
      </c>
      <c r="L1037" s="52">
        <v>15565.78</v>
      </c>
      <c r="M1037" s="52">
        <v>101686.5</v>
      </c>
      <c r="N1037" s="50"/>
      <c r="O1037" s="124">
        <f t="shared" si="64"/>
        <v>57.665399999999998</v>
      </c>
      <c r="P1037" s="124">
        <f t="shared" si="65"/>
        <v>16.371908233978377</v>
      </c>
      <c r="Q1037" s="50"/>
      <c r="R1037" s="53" t="str">
        <f t="shared" si="66"/>
        <v/>
      </c>
      <c r="S1037" s="53" t="str">
        <f t="shared" si="67"/>
        <v/>
      </c>
      <c r="T1037" s="50"/>
    </row>
    <row r="1038" spans="1:20" ht="15" customHeight="1" x14ac:dyDescent="0.2">
      <c r="A1038" s="51" t="s">
        <v>2539</v>
      </c>
      <c r="B1038" s="51" t="s">
        <v>2211</v>
      </c>
      <c r="C1038" s="35">
        <v>543250</v>
      </c>
      <c r="D1038" s="50"/>
      <c r="E1038" s="52">
        <v>0</v>
      </c>
      <c r="F1038" s="52">
        <v>0</v>
      </c>
      <c r="G1038" s="52">
        <v>0</v>
      </c>
      <c r="H1038" s="52">
        <v>5444.07</v>
      </c>
      <c r="I1038" s="52">
        <v>5444.07</v>
      </c>
      <c r="J1038" s="52">
        <v>0</v>
      </c>
      <c r="K1038" s="52">
        <v>166920.99</v>
      </c>
      <c r="L1038" s="52">
        <v>230.69</v>
      </c>
      <c r="M1038" s="52">
        <v>2100</v>
      </c>
      <c r="N1038" s="50"/>
      <c r="O1038" s="124">
        <f t="shared" si="64"/>
        <v>0</v>
      </c>
      <c r="P1038" s="124">
        <f t="shared" si="65"/>
        <v>1.3962833553766965</v>
      </c>
      <c r="Q1038" s="50"/>
      <c r="R1038" s="53" t="str">
        <f t="shared" si="66"/>
        <v/>
      </c>
      <c r="S1038" s="53" t="str">
        <f t="shared" si="67"/>
        <v/>
      </c>
      <c r="T1038" s="50"/>
    </row>
    <row r="1039" spans="1:20" ht="15" customHeight="1" x14ac:dyDescent="0.2">
      <c r="A1039" s="51" t="s">
        <v>1708</v>
      </c>
      <c r="B1039" s="51" t="s">
        <v>1676</v>
      </c>
      <c r="C1039" s="35">
        <v>520390</v>
      </c>
      <c r="D1039" s="50"/>
      <c r="E1039" s="52">
        <v>0</v>
      </c>
      <c r="F1039" s="52">
        <v>0</v>
      </c>
      <c r="G1039" s="52">
        <v>0</v>
      </c>
      <c r="H1039" s="52">
        <v>56022.51</v>
      </c>
      <c r="I1039" s="52">
        <v>0</v>
      </c>
      <c r="J1039" s="52">
        <v>56022.51</v>
      </c>
      <c r="K1039" s="52">
        <v>274348.2</v>
      </c>
      <c r="L1039" s="52">
        <v>1705.25</v>
      </c>
      <c r="M1039" s="52">
        <v>6679.54</v>
      </c>
      <c r="N1039" s="50"/>
      <c r="O1039" s="124">
        <f t="shared" si="64"/>
        <v>20.420200000000001</v>
      </c>
      <c r="P1039" s="124">
        <f t="shared" si="65"/>
        <v>3.0562584336255898</v>
      </c>
      <c r="Q1039" s="50"/>
      <c r="R1039" s="53" t="str">
        <f t="shared" si="66"/>
        <v/>
      </c>
      <c r="S1039" s="53" t="str">
        <f t="shared" si="67"/>
        <v/>
      </c>
      <c r="T1039" s="50"/>
    </row>
    <row r="1040" spans="1:20" ht="15" customHeight="1" x14ac:dyDescent="0.2">
      <c r="A1040" s="51" t="s">
        <v>359</v>
      </c>
      <c r="B1040" s="51" t="s">
        <v>334</v>
      </c>
      <c r="C1040" s="35">
        <v>503274</v>
      </c>
      <c r="D1040" s="50"/>
      <c r="E1040" s="52">
        <v>0</v>
      </c>
      <c r="F1040" s="52">
        <v>0</v>
      </c>
      <c r="G1040" s="52">
        <v>0</v>
      </c>
      <c r="H1040" s="52">
        <v>0</v>
      </c>
      <c r="I1040" s="52">
        <v>0</v>
      </c>
      <c r="J1040" s="52">
        <v>0</v>
      </c>
      <c r="K1040" s="52">
        <v>834318.37</v>
      </c>
      <c r="L1040" s="52">
        <v>1726.96</v>
      </c>
      <c r="M1040" s="52">
        <v>73878</v>
      </c>
      <c r="N1040" s="50"/>
      <c r="O1040" s="124">
        <f t="shared" si="64"/>
        <v>0</v>
      </c>
      <c r="P1040" s="124">
        <f t="shared" si="65"/>
        <v>9.0618836547971497</v>
      </c>
      <c r="Q1040" s="50"/>
      <c r="R1040" s="53" t="str">
        <f t="shared" si="66"/>
        <v/>
      </c>
      <c r="S1040" s="53" t="str">
        <f t="shared" si="67"/>
        <v/>
      </c>
      <c r="T1040" s="50"/>
    </row>
    <row r="1041" spans="1:20" ht="15" customHeight="1" x14ac:dyDescent="0.2">
      <c r="A1041" s="51" t="s">
        <v>2440</v>
      </c>
      <c r="B1041" s="51" t="s">
        <v>2434</v>
      </c>
      <c r="C1041" s="35">
        <v>528790</v>
      </c>
      <c r="D1041" s="50"/>
      <c r="E1041" s="52">
        <v>0</v>
      </c>
      <c r="F1041" s="52">
        <v>0</v>
      </c>
      <c r="G1041" s="52">
        <v>0</v>
      </c>
      <c r="H1041" s="52">
        <v>20203.740000000002</v>
      </c>
      <c r="I1041" s="52">
        <v>0</v>
      </c>
      <c r="J1041" s="52">
        <v>20203.740000000002</v>
      </c>
      <c r="K1041" s="52">
        <v>128339.70999999999</v>
      </c>
      <c r="L1041" s="52">
        <v>1388.94</v>
      </c>
      <c r="M1041" s="52">
        <v>4849.99</v>
      </c>
      <c r="N1041" s="50"/>
      <c r="O1041" s="124">
        <f t="shared" si="64"/>
        <v>15.7424</v>
      </c>
      <c r="P1041" s="124">
        <f t="shared" si="65"/>
        <v>4.8612623481851411</v>
      </c>
      <c r="Q1041" s="50"/>
      <c r="R1041" s="53" t="str">
        <f t="shared" si="66"/>
        <v/>
      </c>
      <c r="S1041" s="53" t="str">
        <f t="shared" si="67"/>
        <v/>
      </c>
      <c r="T1041" s="50"/>
    </row>
    <row r="1042" spans="1:20" ht="15" customHeight="1" x14ac:dyDescent="0.2">
      <c r="A1042" s="51" t="s">
        <v>161</v>
      </c>
      <c r="B1042" s="51" t="s">
        <v>161</v>
      </c>
      <c r="C1042" s="35">
        <v>501026</v>
      </c>
      <c r="D1042" s="50"/>
      <c r="E1042" s="52">
        <v>0</v>
      </c>
      <c r="F1042" s="52">
        <v>0</v>
      </c>
      <c r="G1042" s="52">
        <v>0</v>
      </c>
      <c r="H1042" s="52">
        <v>3556586.42</v>
      </c>
      <c r="I1042" s="52">
        <v>0</v>
      </c>
      <c r="J1042" s="52">
        <v>3556586.42</v>
      </c>
      <c r="K1042" s="52">
        <v>17897662.949999999</v>
      </c>
      <c r="L1042" s="52">
        <v>92157.99</v>
      </c>
      <c r="M1042" s="52">
        <v>1071686.72</v>
      </c>
      <c r="N1042" s="50"/>
      <c r="O1042" s="124">
        <f t="shared" si="64"/>
        <v>19.8718</v>
      </c>
      <c r="P1042" s="124">
        <f t="shared" si="65"/>
        <v>6.502774765908752</v>
      </c>
      <c r="Q1042" s="50"/>
      <c r="R1042" s="53" t="str">
        <f t="shared" si="66"/>
        <v/>
      </c>
      <c r="S1042" s="53" t="str">
        <f t="shared" si="67"/>
        <v/>
      </c>
      <c r="T1042" s="50"/>
    </row>
    <row r="1043" spans="1:20" ht="15" customHeight="1" x14ac:dyDescent="0.2">
      <c r="A1043" s="51" t="s">
        <v>1613</v>
      </c>
      <c r="B1043" s="51" t="s">
        <v>1575</v>
      </c>
      <c r="C1043" s="35">
        <v>519367</v>
      </c>
      <c r="D1043" s="50"/>
      <c r="E1043" s="52">
        <v>0</v>
      </c>
      <c r="F1043" s="52">
        <v>0</v>
      </c>
      <c r="G1043" s="52">
        <v>0</v>
      </c>
      <c r="H1043" s="52">
        <v>0</v>
      </c>
      <c r="I1043" s="52">
        <v>0</v>
      </c>
      <c r="J1043" s="52">
        <v>0</v>
      </c>
      <c r="K1043" s="52">
        <v>137422.53999999998</v>
      </c>
      <c r="L1043" s="52">
        <v>58.29</v>
      </c>
      <c r="M1043" s="52">
        <v>3787</v>
      </c>
      <c r="N1043" s="50"/>
      <c r="O1043" s="124">
        <f t="shared" si="64"/>
        <v>0</v>
      </c>
      <c r="P1043" s="124">
        <f t="shared" si="65"/>
        <v>2.7981508710288723</v>
      </c>
      <c r="Q1043" s="50"/>
      <c r="R1043" s="53" t="str">
        <f t="shared" si="66"/>
        <v/>
      </c>
      <c r="S1043" s="53" t="str">
        <f t="shared" si="67"/>
        <v/>
      </c>
      <c r="T1043" s="50"/>
    </row>
    <row r="1044" spans="1:20" ht="15" customHeight="1" x14ac:dyDescent="0.2">
      <c r="A1044" s="51" t="s">
        <v>1804</v>
      </c>
      <c r="B1044" s="51" t="s">
        <v>1500</v>
      </c>
      <c r="C1044" s="35">
        <v>521566</v>
      </c>
      <c r="D1044" s="50"/>
      <c r="E1044" s="52">
        <v>0</v>
      </c>
      <c r="F1044" s="52">
        <v>0</v>
      </c>
      <c r="G1044" s="52">
        <v>0</v>
      </c>
      <c r="H1044" s="52">
        <v>49296.18</v>
      </c>
      <c r="I1044" s="52">
        <v>0</v>
      </c>
      <c r="J1044" s="52">
        <v>49296.18</v>
      </c>
      <c r="K1044" s="52">
        <v>107370.33</v>
      </c>
      <c r="L1044" s="52">
        <v>1347.8</v>
      </c>
      <c r="M1044" s="52">
        <v>11935.06</v>
      </c>
      <c r="N1044" s="50"/>
      <c r="O1044" s="124">
        <f t="shared" si="64"/>
        <v>45.912300000000002</v>
      </c>
      <c r="P1044" s="124">
        <f t="shared" si="65"/>
        <v>12.371071226101288</v>
      </c>
      <c r="Q1044" s="50"/>
      <c r="R1044" s="53" t="str">
        <f t="shared" si="66"/>
        <v/>
      </c>
      <c r="S1044" s="53" t="str">
        <f t="shared" si="67"/>
        <v/>
      </c>
      <c r="T1044" s="50"/>
    </row>
    <row r="1045" spans="1:20" ht="15" customHeight="1" x14ac:dyDescent="0.2">
      <c r="A1045" s="51" t="s">
        <v>360</v>
      </c>
      <c r="B1045" s="51" t="s">
        <v>334</v>
      </c>
      <c r="C1045" s="35">
        <v>503282</v>
      </c>
      <c r="D1045" s="50"/>
      <c r="E1045" s="52">
        <v>0</v>
      </c>
      <c r="F1045" s="52">
        <v>0</v>
      </c>
      <c r="G1045" s="52">
        <v>0</v>
      </c>
      <c r="H1045" s="52">
        <v>286554.02</v>
      </c>
      <c r="I1045" s="52">
        <v>0</v>
      </c>
      <c r="J1045" s="52">
        <v>286554.02</v>
      </c>
      <c r="K1045" s="52">
        <v>1805694.47</v>
      </c>
      <c r="L1045" s="52">
        <v>9645.61</v>
      </c>
      <c r="M1045" s="52">
        <v>33826.980000000003</v>
      </c>
      <c r="N1045" s="50"/>
      <c r="O1045" s="124">
        <f t="shared" si="64"/>
        <v>15.8695</v>
      </c>
      <c r="P1045" s="124">
        <f t="shared" si="65"/>
        <v>2.4075274484281941</v>
      </c>
      <c r="Q1045" s="50"/>
      <c r="R1045" s="53" t="str">
        <f t="shared" si="66"/>
        <v/>
      </c>
      <c r="S1045" s="53" t="str">
        <f t="shared" si="67"/>
        <v/>
      </c>
      <c r="T1045" s="50"/>
    </row>
    <row r="1046" spans="1:20" ht="15" customHeight="1" x14ac:dyDescent="0.2">
      <c r="A1046" s="51" t="s">
        <v>932</v>
      </c>
      <c r="B1046" s="51" t="s">
        <v>677</v>
      </c>
      <c r="C1046" s="35">
        <v>510548</v>
      </c>
      <c r="D1046" s="50"/>
      <c r="E1046" s="52">
        <v>0</v>
      </c>
      <c r="F1046" s="52">
        <v>0</v>
      </c>
      <c r="G1046" s="52">
        <v>0</v>
      </c>
      <c r="H1046" s="52">
        <v>0</v>
      </c>
      <c r="I1046" s="52">
        <v>0</v>
      </c>
      <c r="J1046" s="52">
        <v>0</v>
      </c>
      <c r="K1046" s="52">
        <v>656214.29999999993</v>
      </c>
      <c r="L1046" s="52">
        <v>1016.77</v>
      </c>
      <c r="M1046" s="52">
        <v>121137.46</v>
      </c>
      <c r="N1046" s="50"/>
      <c r="O1046" s="124">
        <f t="shared" si="64"/>
        <v>0</v>
      </c>
      <c r="P1046" s="124">
        <f t="shared" si="65"/>
        <v>18.614990560248383</v>
      </c>
      <c r="Q1046" s="50"/>
      <c r="R1046" s="53" t="str">
        <f t="shared" si="66"/>
        <v/>
      </c>
      <c r="S1046" s="53" t="str">
        <f t="shared" si="67"/>
        <v/>
      </c>
      <c r="T1046" s="50"/>
    </row>
    <row r="1047" spans="1:20" ht="15" customHeight="1" x14ac:dyDescent="0.2">
      <c r="A1047" s="51" t="s">
        <v>361</v>
      </c>
      <c r="B1047" s="51" t="s">
        <v>334</v>
      </c>
      <c r="C1047" s="35">
        <v>503291</v>
      </c>
      <c r="D1047" s="50"/>
      <c r="E1047" s="52">
        <v>0</v>
      </c>
      <c r="F1047" s="52">
        <v>0</v>
      </c>
      <c r="G1047" s="52">
        <v>0</v>
      </c>
      <c r="H1047" s="52">
        <v>132093.4</v>
      </c>
      <c r="I1047" s="52">
        <v>0</v>
      </c>
      <c r="J1047" s="52">
        <v>132093.4</v>
      </c>
      <c r="K1047" s="52">
        <v>266547.34999999998</v>
      </c>
      <c r="L1047" s="52">
        <v>1644.58</v>
      </c>
      <c r="M1047" s="52">
        <v>12751.54</v>
      </c>
      <c r="N1047" s="50"/>
      <c r="O1047" s="124">
        <f t="shared" si="64"/>
        <v>49.557200000000002</v>
      </c>
      <c r="P1047" s="124">
        <f t="shared" si="65"/>
        <v>5.4009615927526582</v>
      </c>
      <c r="Q1047" s="50"/>
      <c r="R1047" s="53" t="str">
        <f t="shared" si="66"/>
        <v/>
      </c>
      <c r="S1047" s="53" t="str">
        <f t="shared" si="67"/>
        <v/>
      </c>
      <c r="T1047" s="50"/>
    </row>
    <row r="1048" spans="1:20" ht="15" customHeight="1" x14ac:dyDescent="0.2">
      <c r="A1048" s="51" t="s">
        <v>2525</v>
      </c>
      <c r="B1048" s="51" t="s">
        <v>508</v>
      </c>
      <c r="C1048" s="35">
        <v>543063</v>
      </c>
      <c r="D1048" s="50"/>
      <c r="E1048" s="52">
        <v>0</v>
      </c>
      <c r="F1048" s="52">
        <v>0</v>
      </c>
      <c r="G1048" s="52">
        <v>0</v>
      </c>
      <c r="H1048" s="52">
        <v>0</v>
      </c>
      <c r="I1048" s="52">
        <v>0</v>
      </c>
      <c r="J1048" s="52">
        <v>0</v>
      </c>
      <c r="K1048" s="52">
        <v>159743.28</v>
      </c>
      <c r="L1048" s="52">
        <v>0</v>
      </c>
      <c r="M1048" s="52">
        <v>0</v>
      </c>
      <c r="N1048" s="50"/>
      <c r="O1048" s="124">
        <f t="shared" si="64"/>
        <v>0</v>
      </c>
      <c r="P1048" s="124">
        <f t="shared" si="65"/>
        <v>0</v>
      </c>
      <c r="Q1048" s="50"/>
      <c r="R1048" s="53" t="str">
        <f t="shared" si="66"/>
        <v/>
      </c>
      <c r="S1048" s="53" t="str">
        <f t="shared" si="67"/>
        <v/>
      </c>
      <c r="T1048" s="50"/>
    </row>
    <row r="1049" spans="1:20" ht="15" customHeight="1" x14ac:dyDescent="0.2">
      <c r="A1049" s="51" t="s">
        <v>1269</v>
      </c>
      <c r="B1049" s="51" t="s">
        <v>1214</v>
      </c>
      <c r="C1049" s="35">
        <v>515060</v>
      </c>
      <c r="D1049" s="50"/>
      <c r="E1049" s="52">
        <v>0</v>
      </c>
      <c r="F1049" s="52">
        <v>0</v>
      </c>
      <c r="G1049" s="52">
        <v>0</v>
      </c>
      <c r="H1049" s="52">
        <v>0</v>
      </c>
      <c r="I1049" s="52">
        <v>0</v>
      </c>
      <c r="J1049" s="52">
        <v>0</v>
      </c>
      <c r="K1049" s="52">
        <v>71870.44</v>
      </c>
      <c r="L1049" s="52">
        <v>0</v>
      </c>
      <c r="M1049" s="52">
        <v>0</v>
      </c>
      <c r="N1049" s="50"/>
      <c r="O1049" s="124">
        <f t="shared" si="64"/>
        <v>0</v>
      </c>
      <c r="P1049" s="124">
        <f t="shared" si="65"/>
        <v>0</v>
      </c>
      <c r="Q1049" s="50"/>
      <c r="R1049" s="53" t="str">
        <f t="shared" si="66"/>
        <v/>
      </c>
      <c r="S1049" s="53" t="str">
        <f t="shared" si="67"/>
        <v/>
      </c>
      <c r="T1049" s="50"/>
    </row>
    <row r="1050" spans="1:20" ht="15" customHeight="1" x14ac:dyDescent="0.2">
      <c r="A1050" s="51" t="s">
        <v>685</v>
      </c>
      <c r="B1050" s="51" t="s">
        <v>13</v>
      </c>
      <c r="C1050" s="35">
        <v>507393</v>
      </c>
      <c r="D1050" s="50"/>
      <c r="E1050" s="52">
        <v>0</v>
      </c>
      <c r="F1050" s="52">
        <v>0</v>
      </c>
      <c r="G1050" s="52">
        <v>0</v>
      </c>
      <c r="H1050" s="52">
        <v>0</v>
      </c>
      <c r="I1050" s="52">
        <v>0</v>
      </c>
      <c r="J1050" s="52">
        <v>0</v>
      </c>
      <c r="K1050" s="52">
        <v>41609.03</v>
      </c>
      <c r="L1050" s="52">
        <v>0</v>
      </c>
      <c r="M1050" s="52">
        <v>0</v>
      </c>
      <c r="N1050" s="50"/>
      <c r="O1050" s="124">
        <f t="shared" si="64"/>
        <v>0</v>
      </c>
      <c r="P1050" s="124">
        <f t="shared" si="65"/>
        <v>0</v>
      </c>
      <c r="Q1050" s="50"/>
      <c r="R1050" s="53" t="str">
        <f t="shared" si="66"/>
        <v/>
      </c>
      <c r="S1050" s="53" t="str">
        <f t="shared" si="67"/>
        <v/>
      </c>
      <c r="T1050" s="50"/>
    </row>
    <row r="1051" spans="1:20" ht="15" customHeight="1" x14ac:dyDescent="0.2">
      <c r="A1051" s="51" t="s">
        <v>685</v>
      </c>
      <c r="B1051" s="51" t="s">
        <v>1</v>
      </c>
      <c r="C1051" s="35">
        <v>517682</v>
      </c>
      <c r="D1051" s="50"/>
      <c r="E1051" s="52">
        <v>0</v>
      </c>
      <c r="F1051" s="52">
        <v>0</v>
      </c>
      <c r="G1051" s="52">
        <v>0</v>
      </c>
      <c r="H1051" s="52">
        <v>0</v>
      </c>
      <c r="I1051" s="52">
        <v>0</v>
      </c>
      <c r="J1051" s="52">
        <v>0</v>
      </c>
      <c r="K1051" s="52">
        <v>510386.03</v>
      </c>
      <c r="L1051" s="52">
        <v>6925.4</v>
      </c>
      <c r="M1051" s="52">
        <v>25920.79</v>
      </c>
      <c r="N1051" s="50"/>
      <c r="O1051" s="124">
        <f t="shared" si="64"/>
        <v>0</v>
      </c>
      <c r="P1051" s="124">
        <f t="shared" si="65"/>
        <v>6.4355581989577582</v>
      </c>
      <c r="Q1051" s="50"/>
      <c r="R1051" s="53" t="str">
        <f t="shared" si="66"/>
        <v/>
      </c>
      <c r="S1051" s="53" t="str">
        <f t="shared" si="67"/>
        <v/>
      </c>
      <c r="T1051" s="50"/>
    </row>
    <row r="1052" spans="1:20" ht="15" customHeight="1" x14ac:dyDescent="0.2">
      <c r="A1052" s="51" t="s">
        <v>1895</v>
      </c>
      <c r="B1052" s="51" t="s">
        <v>1866</v>
      </c>
      <c r="C1052" s="35">
        <v>522627</v>
      </c>
      <c r="D1052" s="50"/>
      <c r="E1052" s="52">
        <v>0</v>
      </c>
      <c r="F1052" s="52">
        <v>0</v>
      </c>
      <c r="G1052" s="52">
        <v>0</v>
      </c>
      <c r="H1052" s="52">
        <v>200</v>
      </c>
      <c r="I1052" s="52">
        <v>0</v>
      </c>
      <c r="J1052" s="52">
        <v>200</v>
      </c>
      <c r="K1052" s="52">
        <v>66006.89</v>
      </c>
      <c r="L1052" s="52">
        <v>57.21</v>
      </c>
      <c r="M1052" s="52">
        <v>2905.24</v>
      </c>
      <c r="N1052" s="50"/>
      <c r="O1052" s="124">
        <f t="shared" si="64"/>
        <v>0.30299999999999999</v>
      </c>
      <c r="P1052" s="124">
        <f t="shared" si="65"/>
        <v>4.4880920764483827</v>
      </c>
      <c r="Q1052" s="50"/>
      <c r="R1052" s="53" t="str">
        <f t="shared" si="66"/>
        <v/>
      </c>
      <c r="S1052" s="53" t="str">
        <f t="shared" si="67"/>
        <v/>
      </c>
      <c r="T1052" s="50"/>
    </row>
    <row r="1053" spans="1:20" ht="15" customHeight="1" x14ac:dyDescent="0.2">
      <c r="A1053" s="51" t="s">
        <v>462</v>
      </c>
      <c r="B1053" s="51" t="s">
        <v>445</v>
      </c>
      <c r="C1053" s="35">
        <v>504459</v>
      </c>
      <c r="D1053" s="50"/>
      <c r="E1053" s="52">
        <v>0</v>
      </c>
      <c r="F1053" s="52">
        <v>0</v>
      </c>
      <c r="G1053" s="52">
        <v>0</v>
      </c>
      <c r="H1053" s="52">
        <v>81100.73</v>
      </c>
      <c r="I1053" s="52">
        <v>0</v>
      </c>
      <c r="J1053" s="52">
        <v>81100.73</v>
      </c>
      <c r="K1053" s="52">
        <v>955943.59</v>
      </c>
      <c r="L1053" s="52">
        <v>3244.74</v>
      </c>
      <c r="M1053" s="52">
        <v>134407.28</v>
      </c>
      <c r="N1053" s="50"/>
      <c r="O1053" s="124">
        <f t="shared" si="64"/>
        <v>8.4838000000000005</v>
      </c>
      <c r="P1053" s="124">
        <f t="shared" si="65"/>
        <v>14.399596528493905</v>
      </c>
      <c r="Q1053" s="50"/>
      <c r="R1053" s="53" t="str">
        <f t="shared" si="66"/>
        <v/>
      </c>
      <c r="S1053" s="53" t="str">
        <f t="shared" si="67"/>
        <v/>
      </c>
      <c r="T1053" s="50"/>
    </row>
    <row r="1054" spans="1:20" ht="15" customHeight="1" x14ac:dyDescent="0.2">
      <c r="A1054" s="51" t="s">
        <v>1418</v>
      </c>
      <c r="B1054" s="51" t="s">
        <v>19</v>
      </c>
      <c r="C1054" s="35">
        <v>516937</v>
      </c>
      <c r="D1054" s="50"/>
      <c r="E1054" s="52">
        <v>0</v>
      </c>
      <c r="F1054" s="52">
        <v>0</v>
      </c>
      <c r="G1054" s="52">
        <v>0</v>
      </c>
      <c r="H1054" s="52">
        <v>0</v>
      </c>
      <c r="I1054" s="52">
        <v>0</v>
      </c>
      <c r="J1054" s="52">
        <v>0</v>
      </c>
      <c r="K1054" s="52">
        <v>141934.65</v>
      </c>
      <c r="L1054" s="52">
        <v>0</v>
      </c>
      <c r="M1054" s="52">
        <v>0</v>
      </c>
      <c r="N1054" s="50"/>
      <c r="O1054" s="124">
        <f t="shared" si="64"/>
        <v>0</v>
      </c>
      <c r="P1054" s="124">
        <f t="shared" si="65"/>
        <v>0</v>
      </c>
      <c r="Q1054" s="50"/>
      <c r="R1054" s="53" t="str">
        <f t="shared" si="66"/>
        <v/>
      </c>
      <c r="S1054" s="53" t="str">
        <f t="shared" si="67"/>
        <v/>
      </c>
      <c r="T1054" s="50"/>
    </row>
    <row r="1055" spans="1:20" ht="15" customHeight="1" x14ac:dyDescent="0.2">
      <c r="A1055" s="51" t="s">
        <v>671</v>
      </c>
      <c r="B1055" s="51" t="s">
        <v>639</v>
      </c>
      <c r="C1055" s="35">
        <v>507202</v>
      </c>
      <c r="D1055" s="50"/>
      <c r="E1055" s="52">
        <v>0</v>
      </c>
      <c r="F1055" s="52">
        <v>0</v>
      </c>
      <c r="G1055" s="52">
        <v>0</v>
      </c>
      <c r="H1055" s="52">
        <v>0</v>
      </c>
      <c r="I1055" s="52">
        <v>0</v>
      </c>
      <c r="J1055" s="52">
        <v>0</v>
      </c>
      <c r="K1055" s="52">
        <v>223297.84999999998</v>
      </c>
      <c r="L1055" s="52">
        <v>6708.61</v>
      </c>
      <c r="M1055" s="52">
        <v>26335.37</v>
      </c>
      <c r="N1055" s="50"/>
      <c r="O1055" s="124">
        <f t="shared" si="64"/>
        <v>0</v>
      </c>
      <c r="P1055" s="124">
        <f t="shared" si="65"/>
        <v>14.798163081283585</v>
      </c>
      <c r="Q1055" s="50"/>
      <c r="R1055" s="53" t="str">
        <f t="shared" si="66"/>
        <v/>
      </c>
      <c r="S1055" s="53" t="str">
        <f t="shared" si="67"/>
        <v/>
      </c>
      <c r="T1055" s="50"/>
    </row>
    <row r="1056" spans="1:20" ht="15" customHeight="1" x14ac:dyDescent="0.2">
      <c r="A1056" s="51" t="s">
        <v>1614</v>
      </c>
      <c r="B1056" s="51" t="s">
        <v>1575</v>
      </c>
      <c r="C1056" s="35">
        <v>519375</v>
      </c>
      <c r="D1056" s="50"/>
      <c r="E1056" s="52">
        <v>0</v>
      </c>
      <c r="F1056" s="52">
        <v>0</v>
      </c>
      <c r="G1056" s="52">
        <v>0</v>
      </c>
      <c r="H1056" s="52">
        <v>32107.599999999999</v>
      </c>
      <c r="I1056" s="52">
        <v>0</v>
      </c>
      <c r="J1056" s="52">
        <v>32107.599999999999</v>
      </c>
      <c r="K1056" s="52">
        <v>220377.94999999998</v>
      </c>
      <c r="L1056" s="52">
        <v>3552.79</v>
      </c>
      <c r="M1056" s="52">
        <v>195184.64000000001</v>
      </c>
      <c r="N1056" s="50"/>
      <c r="O1056" s="124">
        <f t="shared" si="64"/>
        <v>14.5693</v>
      </c>
      <c r="P1056" s="124">
        <f t="shared" si="65"/>
        <v>90.180269850046272</v>
      </c>
      <c r="Q1056" s="50"/>
      <c r="R1056" s="53" t="str">
        <f t="shared" si="66"/>
        <v/>
      </c>
      <c r="S1056" s="53" t="str">
        <f t="shared" si="67"/>
        <v/>
      </c>
      <c r="T1056" s="50"/>
    </row>
    <row r="1057" spans="1:20" ht="15" customHeight="1" x14ac:dyDescent="0.2">
      <c r="A1057" s="51" t="s">
        <v>785</v>
      </c>
      <c r="B1057" s="51" t="s">
        <v>759</v>
      </c>
      <c r="C1057" s="35">
        <v>508713</v>
      </c>
      <c r="D1057" s="50"/>
      <c r="E1057" s="52">
        <v>0</v>
      </c>
      <c r="F1057" s="52">
        <v>0</v>
      </c>
      <c r="G1057" s="52">
        <v>0</v>
      </c>
      <c r="H1057" s="52">
        <v>0</v>
      </c>
      <c r="I1057" s="52">
        <v>0</v>
      </c>
      <c r="J1057" s="52">
        <v>0</v>
      </c>
      <c r="K1057" s="52">
        <v>85345.89</v>
      </c>
      <c r="L1057" s="52">
        <v>0</v>
      </c>
      <c r="M1057" s="52">
        <v>0</v>
      </c>
      <c r="N1057" s="50"/>
      <c r="O1057" s="124">
        <f t="shared" si="64"/>
        <v>0</v>
      </c>
      <c r="P1057" s="124">
        <f t="shared" si="65"/>
        <v>0</v>
      </c>
      <c r="Q1057" s="50"/>
      <c r="R1057" s="53" t="str">
        <f t="shared" si="66"/>
        <v/>
      </c>
      <c r="S1057" s="53" t="str">
        <f t="shared" si="67"/>
        <v/>
      </c>
      <c r="T1057" s="50"/>
    </row>
    <row r="1058" spans="1:20" ht="15" customHeight="1" x14ac:dyDescent="0.2">
      <c r="A1058" s="51" t="s">
        <v>2306</v>
      </c>
      <c r="B1058" s="51" t="s">
        <v>1595</v>
      </c>
      <c r="C1058" s="35">
        <v>527394</v>
      </c>
      <c r="D1058" s="50"/>
      <c r="E1058" s="52">
        <v>0</v>
      </c>
      <c r="F1058" s="52">
        <v>0</v>
      </c>
      <c r="G1058" s="52">
        <v>0</v>
      </c>
      <c r="H1058" s="52">
        <v>0</v>
      </c>
      <c r="I1058" s="52">
        <v>0</v>
      </c>
      <c r="J1058" s="52">
        <v>0</v>
      </c>
      <c r="K1058" s="52">
        <v>11774.96</v>
      </c>
      <c r="L1058" s="52">
        <v>0</v>
      </c>
      <c r="M1058" s="52">
        <v>0</v>
      </c>
      <c r="N1058" s="50"/>
      <c r="O1058" s="124">
        <f t="shared" si="64"/>
        <v>0</v>
      </c>
      <c r="P1058" s="124">
        <f t="shared" si="65"/>
        <v>0</v>
      </c>
      <c r="Q1058" s="50"/>
      <c r="R1058" s="53" t="str">
        <f t="shared" si="66"/>
        <v/>
      </c>
      <c r="S1058" s="53" t="str">
        <f t="shared" si="67"/>
        <v/>
      </c>
      <c r="T1058" s="50"/>
    </row>
    <row r="1059" spans="1:20" ht="15" customHeight="1" x14ac:dyDescent="0.2">
      <c r="A1059" s="51" t="s">
        <v>831</v>
      </c>
      <c r="B1059" s="51" t="s">
        <v>10</v>
      </c>
      <c r="C1059" s="35">
        <v>509230</v>
      </c>
      <c r="D1059" s="50"/>
      <c r="E1059" s="52">
        <v>0</v>
      </c>
      <c r="F1059" s="52">
        <v>0</v>
      </c>
      <c r="G1059" s="52">
        <v>0</v>
      </c>
      <c r="H1059" s="52">
        <v>97807.05</v>
      </c>
      <c r="I1059" s="52">
        <v>0</v>
      </c>
      <c r="J1059" s="52">
        <v>97807.05</v>
      </c>
      <c r="K1059" s="52">
        <v>926117.07</v>
      </c>
      <c r="L1059" s="52">
        <v>3452.96</v>
      </c>
      <c r="M1059" s="52">
        <v>52898.36</v>
      </c>
      <c r="N1059" s="50"/>
      <c r="O1059" s="124">
        <f t="shared" si="64"/>
        <v>10.561</v>
      </c>
      <c r="P1059" s="124">
        <f t="shared" si="65"/>
        <v>6.0846864640989722</v>
      </c>
      <c r="Q1059" s="50"/>
      <c r="R1059" s="53" t="str">
        <f t="shared" si="66"/>
        <v/>
      </c>
      <c r="S1059" s="53" t="str">
        <f t="shared" si="67"/>
        <v/>
      </c>
      <c r="T1059" s="50"/>
    </row>
    <row r="1060" spans="1:20" ht="15" customHeight="1" x14ac:dyDescent="0.2">
      <c r="A1060" s="51" t="s">
        <v>1897</v>
      </c>
      <c r="B1060" s="51" t="s">
        <v>1866</v>
      </c>
      <c r="C1060" s="35">
        <v>522643</v>
      </c>
      <c r="D1060" s="50"/>
      <c r="E1060" s="52">
        <v>0</v>
      </c>
      <c r="F1060" s="52">
        <v>0</v>
      </c>
      <c r="G1060" s="52">
        <v>0</v>
      </c>
      <c r="H1060" s="52">
        <v>52236.99</v>
      </c>
      <c r="I1060" s="52">
        <v>0</v>
      </c>
      <c r="J1060" s="52">
        <v>52236.99</v>
      </c>
      <c r="K1060" s="52">
        <v>154109.16</v>
      </c>
      <c r="L1060" s="52">
        <v>1604.58</v>
      </c>
      <c r="M1060" s="52">
        <v>2282</v>
      </c>
      <c r="N1060" s="50"/>
      <c r="O1060" s="124">
        <f t="shared" si="64"/>
        <v>33.896099999999997</v>
      </c>
      <c r="P1060" s="124">
        <f t="shared" si="65"/>
        <v>2.5219655989300054</v>
      </c>
      <c r="Q1060" s="50"/>
      <c r="R1060" s="53" t="str">
        <f t="shared" si="66"/>
        <v/>
      </c>
      <c r="S1060" s="53" t="str">
        <f t="shared" si="67"/>
        <v/>
      </c>
      <c r="T1060" s="50"/>
    </row>
    <row r="1061" spans="1:20" ht="15" customHeight="1" x14ac:dyDescent="0.2">
      <c r="A1061" s="51" t="s">
        <v>2307</v>
      </c>
      <c r="B1061" s="51" t="s">
        <v>26</v>
      </c>
      <c r="C1061" s="35">
        <v>527408</v>
      </c>
      <c r="D1061" s="50"/>
      <c r="E1061" s="52">
        <v>0</v>
      </c>
      <c r="F1061" s="52">
        <v>0</v>
      </c>
      <c r="G1061" s="52">
        <v>0</v>
      </c>
      <c r="H1061" s="52">
        <v>0</v>
      </c>
      <c r="I1061" s="52">
        <v>0</v>
      </c>
      <c r="J1061" s="52">
        <v>0</v>
      </c>
      <c r="K1061" s="52">
        <v>47485.72</v>
      </c>
      <c r="L1061" s="52">
        <v>0</v>
      </c>
      <c r="M1061" s="52">
        <v>0</v>
      </c>
      <c r="N1061" s="50"/>
      <c r="O1061" s="124">
        <f t="shared" si="64"/>
        <v>0</v>
      </c>
      <c r="P1061" s="124">
        <f t="shared" si="65"/>
        <v>0</v>
      </c>
      <c r="Q1061" s="50"/>
      <c r="R1061" s="53" t="str">
        <f t="shared" si="66"/>
        <v/>
      </c>
      <c r="S1061" s="53" t="str">
        <f t="shared" si="67"/>
        <v/>
      </c>
      <c r="T1061" s="50"/>
    </row>
    <row r="1062" spans="1:20" ht="15" customHeight="1" x14ac:dyDescent="0.2">
      <c r="A1062" s="51" t="s">
        <v>2810</v>
      </c>
      <c r="B1062" s="51" t="s">
        <v>1012</v>
      </c>
      <c r="C1062" s="35">
        <v>580520</v>
      </c>
      <c r="D1062" s="50"/>
      <c r="E1062" s="52">
        <v>0</v>
      </c>
      <c r="F1062" s="52">
        <v>0</v>
      </c>
      <c r="G1062" s="52">
        <v>0</v>
      </c>
      <c r="H1062" s="52">
        <v>0</v>
      </c>
      <c r="I1062" s="52">
        <v>0</v>
      </c>
      <c r="J1062" s="52">
        <v>0</v>
      </c>
      <c r="K1062" s="52">
        <v>322439.18000000005</v>
      </c>
      <c r="L1062" s="52">
        <v>316</v>
      </c>
      <c r="M1062" s="52">
        <v>27933.53</v>
      </c>
      <c r="N1062" s="50"/>
      <c r="O1062" s="124">
        <f t="shared" si="64"/>
        <v>0</v>
      </c>
      <c r="P1062" s="124">
        <f t="shared" si="65"/>
        <v>8.7611964526147208</v>
      </c>
      <c r="Q1062" s="50"/>
      <c r="R1062" s="53" t="str">
        <f t="shared" si="66"/>
        <v/>
      </c>
      <c r="S1062" s="53" t="str">
        <f t="shared" si="67"/>
        <v/>
      </c>
      <c r="T1062" s="50"/>
    </row>
    <row r="1063" spans="1:20" ht="15" customHeight="1" x14ac:dyDescent="0.2">
      <c r="A1063" s="51" t="s">
        <v>2834</v>
      </c>
      <c r="B1063" s="51" t="s">
        <v>2213</v>
      </c>
      <c r="C1063" s="35">
        <v>581640</v>
      </c>
      <c r="D1063" s="50"/>
      <c r="E1063" s="52">
        <v>0</v>
      </c>
      <c r="F1063" s="52">
        <v>0</v>
      </c>
      <c r="G1063" s="52">
        <v>0</v>
      </c>
      <c r="H1063" s="52">
        <v>0</v>
      </c>
      <c r="I1063" s="52">
        <v>0</v>
      </c>
      <c r="J1063" s="52">
        <v>0</v>
      </c>
      <c r="K1063" s="52">
        <v>47081.38</v>
      </c>
      <c r="L1063" s="52">
        <v>274.06</v>
      </c>
      <c r="M1063" s="52">
        <v>17135.36</v>
      </c>
      <c r="N1063" s="50"/>
      <c r="O1063" s="124">
        <f t="shared" si="64"/>
        <v>0</v>
      </c>
      <c r="P1063" s="124">
        <f t="shared" si="65"/>
        <v>36.97729335886077</v>
      </c>
      <c r="Q1063" s="50"/>
      <c r="R1063" s="53" t="str">
        <f t="shared" si="66"/>
        <v/>
      </c>
      <c r="S1063" s="53" t="str">
        <f t="shared" si="67"/>
        <v/>
      </c>
      <c r="T1063" s="50"/>
    </row>
    <row r="1064" spans="1:20" ht="15" customHeight="1" x14ac:dyDescent="0.2">
      <c r="A1064" s="51" t="s">
        <v>1356</v>
      </c>
      <c r="B1064" s="51" t="s">
        <v>28</v>
      </c>
      <c r="C1064" s="35">
        <v>516121</v>
      </c>
      <c r="D1064" s="50"/>
      <c r="E1064" s="52">
        <v>0</v>
      </c>
      <c r="F1064" s="52">
        <v>0</v>
      </c>
      <c r="G1064" s="52">
        <v>0</v>
      </c>
      <c r="H1064" s="52">
        <v>0</v>
      </c>
      <c r="I1064" s="52">
        <v>0</v>
      </c>
      <c r="J1064" s="52">
        <v>0</v>
      </c>
      <c r="K1064" s="52">
        <v>145216.4</v>
      </c>
      <c r="L1064" s="52">
        <v>0</v>
      </c>
      <c r="M1064" s="52">
        <v>0</v>
      </c>
      <c r="N1064" s="50"/>
      <c r="O1064" s="124">
        <f t="shared" si="64"/>
        <v>0</v>
      </c>
      <c r="P1064" s="124">
        <f t="shared" si="65"/>
        <v>0</v>
      </c>
      <c r="Q1064" s="50"/>
      <c r="R1064" s="53" t="str">
        <f t="shared" si="66"/>
        <v/>
      </c>
      <c r="S1064" s="53" t="str">
        <f t="shared" si="67"/>
        <v/>
      </c>
      <c r="T1064" s="50"/>
    </row>
    <row r="1065" spans="1:20" ht="15" customHeight="1" x14ac:dyDescent="0.2">
      <c r="A1065" s="51" t="s">
        <v>31</v>
      </c>
      <c r="B1065" s="51" t="s">
        <v>28</v>
      </c>
      <c r="C1065" s="35">
        <v>516139</v>
      </c>
      <c r="D1065" s="50"/>
      <c r="E1065" s="52">
        <v>0</v>
      </c>
      <c r="F1065" s="52">
        <v>0</v>
      </c>
      <c r="G1065" s="52">
        <v>0</v>
      </c>
      <c r="H1065" s="52">
        <v>206828.67</v>
      </c>
      <c r="I1065" s="52">
        <v>0</v>
      </c>
      <c r="J1065" s="52">
        <v>206828.67</v>
      </c>
      <c r="K1065" s="52">
        <v>106063.61</v>
      </c>
      <c r="L1065" s="52">
        <v>0</v>
      </c>
      <c r="M1065" s="52">
        <v>0</v>
      </c>
      <c r="N1065" s="50"/>
      <c r="O1065" s="124">
        <f t="shared" si="64"/>
        <v>195.0044</v>
      </c>
      <c r="P1065" s="124">
        <f t="shared" si="65"/>
        <v>0</v>
      </c>
      <c r="Q1065" s="50"/>
      <c r="R1065" s="53">
        <f t="shared" si="66"/>
        <v>6.7502200000000006</v>
      </c>
      <c r="S1065" s="53">
        <f t="shared" si="67"/>
        <v>7159.525200000001</v>
      </c>
      <c r="T1065" s="50"/>
    </row>
    <row r="1066" spans="1:20" ht="15" customHeight="1" x14ac:dyDescent="0.2">
      <c r="A1066" s="51" t="s">
        <v>1419</v>
      </c>
      <c r="B1066" s="51" t="s">
        <v>19</v>
      </c>
      <c r="C1066" s="35">
        <v>516945</v>
      </c>
      <c r="D1066" s="50"/>
      <c r="E1066" s="52">
        <v>0</v>
      </c>
      <c r="F1066" s="52">
        <v>0</v>
      </c>
      <c r="G1066" s="52">
        <v>0</v>
      </c>
      <c r="H1066" s="52">
        <v>103991.19</v>
      </c>
      <c r="I1066" s="52">
        <v>0</v>
      </c>
      <c r="J1066" s="52">
        <v>103991.19</v>
      </c>
      <c r="K1066" s="52">
        <v>207483.46</v>
      </c>
      <c r="L1066" s="52">
        <v>2483.46</v>
      </c>
      <c r="M1066" s="52">
        <v>7000</v>
      </c>
      <c r="N1066" s="50"/>
      <c r="O1066" s="124">
        <f t="shared" si="64"/>
        <v>50.120199999999997</v>
      </c>
      <c r="P1066" s="124">
        <f t="shared" si="65"/>
        <v>4.5707065035449084</v>
      </c>
      <c r="Q1066" s="50"/>
      <c r="R1066" s="53" t="str">
        <f t="shared" si="66"/>
        <v/>
      </c>
      <c r="S1066" s="53" t="str">
        <f t="shared" si="67"/>
        <v/>
      </c>
      <c r="T1066" s="50"/>
    </row>
    <row r="1067" spans="1:20" ht="15" customHeight="1" x14ac:dyDescent="0.2">
      <c r="A1067" s="51" t="s">
        <v>2846</v>
      </c>
      <c r="B1067" s="51" t="s">
        <v>1500</v>
      </c>
      <c r="C1067" s="35">
        <v>582514</v>
      </c>
      <c r="D1067" s="50"/>
      <c r="E1067" s="52">
        <v>0</v>
      </c>
      <c r="F1067" s="52">
        <v>0</v>
      </c>
      <c r="G1067" s="52">
        <v>0</v>
      </c>
      <c r="H1067" s="52">
        <v>177284.24</v>
      </c>
      <c r="I1067" s="52">
        <v>0</v>
      </c>
      <c r="J1067" s="52">
        <v>177284.24</v>
      </c>
      <c r="K1067" s="52">
        <v>485227.45999999996</v>
      </c>
      <c r="L1067" s="52">
        <v>1471.67</v>
      </c>
      <c r="M1067" s="52">
        <v>22080</v>
      </c>
      <c r="N1067" s="50"/>
      <c r="O1067" s="124">
        <f t="shared" si="64"/>
        <v>36.536299999999997</v>
      </c>
      <c r="P1067" s="124">
        <f t="shared" si="65"/>
        <v>4.8537380798687693</v>
      </c>
      <c r="Q1067" s="50"/>
      <c r="R1067" s="53" t="str">
        <f t="shared" si="66"/>
        <v/>
      </c>
      <c r="S1067" s="53" t="str">
        <f t="shared" si="67"/>
        <v/>
      </c>
      <c r="T1067" s="50"/>
    </row>
    <row r="1068" spans="1:20" ht="15" customHeight="1" x14ac:dyDescent="0.2">
      <c r="A1068" s="51" t="s">
        <v>114</v>
      </c>
      <c r="B1068" s="51" t="s">
        <v>88</v>
      </c>
      <c r="C1068" s="35">
        <v>500429</v>
      </c>
      <c r="D1068" s="50"/>
      <c r="E1068" s="52">
        <v>0</v>
      </c>
      <c r="F1068" s="52">
        <v>0</v>
      </c>
      <c r="G1068" s="52">
        <v>0</v>
      </c>
      <c r="H1068" s="52">
        <v>36934.080000000002</v>
      </c>
      <c r="I1068" s="52">
        <v>0</v>
      </c>
      <c r="J1068" s="52">
        <v>36934.080000000002</v>
      </c>
      <c r="K1068" s="52">
        <v>110613.73</v>
      </c>
      <c r="L1068" s="52">
        <v>1947.62</v>
      </c>
      <c r="M1068" s="52">
        <v>10060</v>
      </c>
      <c r="N1068" s="50"/>
      <c r="O1068" s="124">
        <f t="shared" si="64"/>
        <v>33.390099999999997</v>
      </c>
      <c r="P1068" s="124">
        <f t="shared" si="65"/>
        <v>10.855451669516976</v>
      </c>
      <c r="Q1068" s="50"/>
      <c r="R1068" s="53" t="str">
        <f t="shared" si="66"/>
        <v/>
      </c>
      <c r="S1068" s="53" t="str">
        <f t="shared" si="67"/>
        <v/>
      </c>
      <c r="T1068" s="50"/>
    </row>
    <row r="1069" spans="1:20" ht="15" customHeight="1" x14ac:dyDescent="0.2">
      <c r="A1069" s="51" t="s">
        <v>1136</v>
      </c>
      <c r="B1069" s="51" t="s">
        <v>1121</v>
      </c>
      <c r="C1069" s="35">
        <v>513245</v>
      </c>
      <c r="D1069" s="50"/>
      <c r="E1069" s="52">
        <v>0</v>
      </c>
      <c r="F1069" s="52">
        <v>0</v>
      </c>
      <c r="G1069" s="52">
        <v>0</v>
      </c>
      <c r="H1069" s="52">
        <v>0</v>
      </c>
      <c r="I1069" s="52">
        <v>0</v>
      </c>
      <c r="J1069" s="52">
        <v>0</v>
      </c>
      <c r="K1069" s="52">
        <v>39542.83</v>
      </c>
      <c r="L1069" s="52">
        <v>0</v>
      </c>
      <c r="M1069" s="52">
        <v>0</v>
      </c>
      <c r="N1069" s="50"/>
      <c r="O1069" s="124">
        <f t="shared" si="64"/>
        <v>0</v>
      </c>
      <c r="P1069" s="124">
        <f t="shared" si="65"/>
        <v>0</v>
      </c>
      <c r="Q1069" s="50"/>
      <c r="R1069" s="53" t="str">
        <f t="shared" si="66"/>
        <v/>
      </c>
      <c r="S1069" s="53" t="str">
        <f t="shared" si="67"/>
        <v/>
      </c>
      <c r="T1069" s="50"/>
    </row>
    <row r="1070" spans="1:20" ht="15" customHeight="1" x14ac:dyDescent="0.2">
      <c r="A1070" s="51" t="s">
        <v>729</v>
      </c>
      <c r="B1070" s="51" t="s">
        <v>100</v>
      </c>
      <c r="C1070" s="35">
        <v>508012</v>
      </c>
      <c r="D1070" s="50"/>
      <c r="E1070" s="52">
        <v>0</v>
      </c>
      <c r="F1070" s="52">
        <v>0</v>
      </c>
      <c r="G1070" s="52">
        <v>0</v>
      </c>
      <c r="H1070" s="52">
        <v>29763.77</v>
      </c>
      <c r="I1070" s="52">
        <v>0</v>
      </c>
      <c r="J1070" s="52">
        <v>29763.77</v>
      </c>
      <c r="K1070" s="52">
        <v>442989.12</v>
      </c>
      <c r="L1070" s="52">
        <v>2006.69</v>
      </c>
      <c r="M1070" s="52">
        <v>3661.25</v>
      </c>
      <c r="N1070" s="50"/>
      <c r="O1070" s="124">
        <f t="shared" si="64"/>
        <v>6.7187999999999999</v>
      </c>
      <c r="P1070" s="124">
        <f t="shared" si="65"/>
        <v>1.279476118962019</v>
      </c>
      <c r="Q1070" s="50"/>
      <c r="R1070" s="53" t="str">
        <f t="shared" si="66"/>
        <v/>
      </c>
      <c r="S1070" s="53" t="str">
        <f t="shared" si="67"/>
        <v/>
      </c>
      <c r="T1070" s="50"/>
    </row>
    <row r="1071" spans="1:20" ht="15" customHeight="1" x14ac:dyDescent="0.2">
      <c r="A1071" s="51" t="s">
        <v>597</v>
      </c>
      <c r="B1071" s="51" t="s">
        <v>569</v>
      </c>
      <c r="C1071" s="35">
        <v>506133</v>
      </c>
      <c r="D1071" s="50"/>
      <c r="E1071" s="52">
        <v>0</v>
      </c>
      <c r="F1071" s="52">
        <v>0</v>
      </c>
      <c r="G1071" s="52">
        <v>0</v>
      </c>
      <c r="H1071" s="52">
        <v>164105.51999999999</v>
      </c>
      <c r="I1071" s="52">
        <v>0</v>
      </c>
      <c r="J1071" s="52">
        <v>164105.51999999999</v>
      </c>
      <c r="K1071" s="52">
        <v>155380.78</v>
      </c>
      <c r="L1071" s="52">
        <v>6652.06</v>
      </c>
      <c r="M1071" s="52">
        <v>83558.320000000007</v>
      </c>
      <c r="N1071" s="50"/>
      <c r="O1071" s="124">
        <f t="shared" si="64"/>
        <v>105.6151</v>
      </c>
      <c r="P1071" s="124">
        <f t="shared" si="65"/>
        <v>58.057618194476824</v>
      </c>
      <c r="Q1071" s="50"/>
      <c r="R1071" s="53">
        <f t="shared" si="66"/>
        <v>2.2807550000000001</v>
      </c>
      <c r="S1071" s="53">
        <f t="shared" si="67"/>
        <v>3543.8526000000002</v>
      </c>
      <c r="T1071" s="50"/>
    </row>
    <row r="1072" spans="1:20" ht="15" customHeight="1" x14ac:dyDescent="0.2">
      <c r="A1072" s="51" t="s">
        <v>409</v>
      </c>
      <c r="B1072" s="51" t="s">
        <v>392</v>
      </c>
      <c r="C1072" s="35">
        <v>503851</v>
      </c>
      <c r="D1072" s="50"/>
      <c r="E1072" s="52">
        <v>0</v>
      </c>
      <c r="F1072" s="52">
        <v>0</v>
      </c>
      <c r="G1072" s="52">
        <v>0</v>
      </c>
      <c r="H1072" s="52">
        <v>0</v>
      </c>
      <c r="I1072" s="52">
        <v>0</v>
      </c>
      <c r="J1072" s="52">
        <v>0</v>
      </c>
      <c r="K1072" s="52">
        <v>190682.62</v>
      </c>
      <c r="L1072" s="52">
        <v>0</v>
      </c>
      <c r="M1072" s="52">
        <v>0</v>
      </c>
      <c r="N1072" s="50"/>
      <c r="O1072" s="124">
        <f t="shared" si="64"/>
        <v>0</v>
      </c>
      <c r="P1072" s="124">
        <f t="shared" si="65"/>
        <v>0</v>
      </c>
      <c r="Q1072" s="50"/>
      <c r="R1072" s="53" t="str">
        <f t="shared" si="66"/>
        <v/>
      </c>
      <c r="S1072" s="53" t="str">
        <f t="shared" si="67"/>
        <v/>
      </c>
      <c r="T1072" s="50"/>
    </row>
    <row r="1073" spans="1:20" ht="15" customHeight="1" x14ac:dyDescent="0.2">
      <c r="A1073" s="51" t="s">
        <v>1185</v>
      </c>
      <c r="B1073" s="51" t="s">
        <v>1167</v>
      </c>
      <c r="C1073" s="35">
        <v>514101</v>
      </c>
      <c r="D1073" s="50"/>
      <c r="E1073" s="52">
        <v>0</v>
      </c>
      <c r="F1073" s="52">
        <v>0</v>
      </c>
      <c r="G1073" s="52">
        <v>0</v>
      </c>
      <c r="H1073" s="52">
        <v>0</v>
      </c>
      <c r="I1073" s="52">
        <v>0</v>
      </c>
      <c r="J1073" s="52">
        <v>0</v>
      </c>
      <c r="K1073" s="52">
        <v>132010.18</v>
      </c>
      <c r="L1073" s="52">
        <v>146.72</v>
      </c>
      <c r="M1073" s="52">
        <v>3943.63</v>
      </c>
      <c r="N1073" s="50"/>
      <c r="O1073" s="124">
        <f t="shared" si="64"/>
        <v>0</v>
      </c>
      <c r="P1073" s="124">
        <f t="shared" si="65"/>
        <v>3.0985110390728958</v>
      </c>
      <c r="Q1073" s="50"/>
      <c r="R1073" s="53" t="str">
        <f t="shared" si="66"/>
        <v/>
      </c>
      <c r="S1073" s="53" t="str">
        <f t="shared" si="67"/>
        <v/>
      </c>
      <c r="T1073" s="50"/>
    </row>
    <row r="1074" spans="1:20" ht="15" customHeight="1" x14ac:dyDescent="0.2">
      <c r="A1074" s="51" t="s">
        <v>598</v>
      </c>
      <c r="B1074" s="51" t="s">
        <v>443</v>
      </c>
      <c r="C1074" s="35">
        <v>506141</v>
      </c>
      <c r="D1074" s="50"/>
      <c r="E1074" s="52">
        <v>0</v>
      </c>
      <c r="F1074" s="52">
        <v>0</v>
      </c>
      <c r="G1074" s="52">
        <v>0</v>
      </c>
      <c r="H1074" s="52">
        <v>12646.26</v>
      </c>
      <c r="I1074" s="52">
        <v>0</v>
      </c>
      <c r="J1074" s="52">
        <v>12646.26</v>
      </c>
      <c r="K1074" s="52">
        <v>416983.33999999997</v>
      </c>
      <c r="L1074" s="52">
        <v>1197.02</v>
      </c>
      <c r="M1074" s="52">
        <v>9000</v>
      </c>
      <c r="N1074" s="50"/>
      <c r="O1074" s="124">
        <f t="shared" si="64"/>
        <v>3.0327999999999999</v>
      </c>
      <c r="P1074" s="124">
        <f t="shared" si="65"/>
        <v>2.4454262369331112</v>
      </c>
      <c r="Q1074" s="50"/>
      <c r="R1074" s="53" t="str">
        <f t="shared" si="66"/>
        <v/>
      </c>
      <c r="S1074" s="53" t="str">
        <f t="shared" si="67"/>
        <v/>
      </c>
      <c r="T1074" s="50"/>
    </row>
    <row r="1075" spans="1:20" ht="15" customHeight="1" x14ac:dyDescent="0.2">
      <c r="A1075" s="51" t="s">
        <v>222</v>
      </c>
      <c r="B1075" s="51" t="s">
        <v>199</v>
      </c>
      <c r="C1075" s="35">
        <v>501697</v>
      </c>
      <c r="D1075" s="50"/>
      <c r="E1075" s="52">
        <v>0</v>
      </c>
      <c r="F1075" s="52">
        <v>0</v>
      </c>
      <c r="G1075" s="52">
        <v>0</v>
      </c>
      <c r="H1075" s="52">
        <v>247801.69</v>
      </c>
      <c r="I1075" s="52">
        <v>0</v>
      </c>
      <c r="J1075" s="52">
        <v>247801.69</v>
      </c>
      <c r="K1075" s="52">
        <v>542321.37</v>
      </c>
      <c r="L1075" s="52">
        <v>5780.24</v>
      </c>
      <c r="M1075" s="52">
        <v>37238.86</v>
      </c>
      <c r="N1075" s="50"/>
      <c r="O1075" s="124">
        <f t="shared" si="64"/>
        <v>45.692799999999998</v>
      </c>
      <c r="P1075" s="124">
        <f t="shared" si="65"/>
        <v>7.9323999347471776</v>
      </c>
      <c r="Q1075" s="50"/>
      <c r="R1075" s="53" t="str">
        <f t="shared" si="66"/>
        <v/>
      </c>
      <c r="S1075" s="53" t="str">
        <f t="shared" si="67"/>
        <v/>
      </c>
      <c r="T1075" s="50"/>
    </row>
    <row r="1076" spans="1:20" ht="15" customHeight="1" x14ac:dyDescent="0.2">
      <c r="A1076" s="51" t="s">
        <v>1186</v>
      </c>
      <c r="B1076" s="51" t="s">
        <v>1167</v>
      </c>
      <c r="C1076" s="35">
        <v>514110</v>
      </c>
      <c r="D1076" s="50"/>
      <c r="E1076" s="52">
        <v>0</v>
      </c>
      <c r="F1076" s="52">
        <v>0</v>
      </c>
      <c r="G1076" s="52">
        <v>0</v>
      </c>
      <c r="H1076" s="52">
        <v>0</v>
      </c>
      <c r="I1076" s="52">
        <v>0</v>
      </c>
      <c r="J1076" s="52">
        <v>0</v>
      </c>
      <c r="K1076" s="52">
        <v>1080839.08</v>
      </c>
      <c r="L1076" s="52">
        <v>30791.439999999999</v>
      </c>
      <c r="M1076" s="52">
        <v>85407.08</v>
      </c>
      <c r="N1076" s="50"/>
      <c r="O1076" s="124">
        <f t="shared" si="64"/>
        <v>0</v>
      </c>
      <c r="P1076" s="124">
        <f t="shared" si="65"/>
        <v>10.750769670541519</v>
      </c>
      <c r="Q1076" s="50"/>
      <c r="R1076" s="53" t="str">
        <f t="shared" si="66"/>
        <v/>
      </c>
      <c r="S1076" s="53" t="str">
        <f t="shared" si="67"/>
        <v/>
      </c>
      <c r="T1076" s="50"/>
    </row>
    <row r="1077" spans="1:20" ht="15" customHeight="1" x14ac:dyDescent="0.2">
      <c r="A1077" s="51" t="s">
        <v>463</v>
      </c>
      <c r="B1077" s="51" t="s">
        <v>443</v>
      </c>
      <c r="C1077" s="35">
        <v>504467</v>
      </c>
      <c r="D1077" s="50"/>
      <c r="E1077" s="52">
        <v>0</v>
      </c>
      <c r="F1077" s="52">
        <v>0</v>
      </c>
      <c r="G1077" s="52">
        <v>0</v>
      </c>
      <c r="H1077" s="52">
        <v>23904.99</v>
      </c>
      <c r="I1077" s="52">
        <v>23904.99</v>
      </c>
      <c r="J1077" s="52">
        <v>0</v>
      </c>
      <c r="K1077" s="52">
        <v>215108.77</v>
      </c>
      <c r="L1077" s="52">
        <v>2464.2199999999998</v>
      </c>
      <c r="M1077" s="52">
        <v>106689.12</v>
      </c>
      <c r="N1077" s="50"/>
      <c r="O1077" s="124">
        <f t="shared" si="64"/>
        <v>0</v>
      </c>
      <c r="P1077" s="124">
        <f t="shared" si="65"/>
        <v>50.743323947229115</v>
      </c>
      <c r="Q1077" s="50"/>
      <c r="R1077" s="53" t="str">
        <f t="shared" si="66"/>
        <v/>
      </c>
      <c r="S1077" s="53" t="str">
        <f t="shared" si="67"/>
        <v/>
      </c>
      <c r="T1077" s="50"/>
    </row>
    <row r="1078" spans="1:20" ht="15" customHeight="1" x14ac:dyDescent="0.2">
      <c r="A1078" s="51" t="s">
        <v>2441</v>
      </c>
      <c r="B1078" s="51" t="s">
        <v>1547</v>
      </c>
      <c r="C1078" s="35">
        <v>528803</v>
      </c>
      <c r="D1078" s="50"/>
      <c r="E1078" s="52">
        <v>0</v>
      </c>
      <c r="F1078" s="52">
        <v>0</v>
      </c>
      <c r="G1078" s="52">
        <v>0</v>
      </c>
      <c r="H1078" s="52">
        <v>0</v>
      </c>
      <c r="I1078" s="52">
        <v>0</v>
      </c>
      <c r="J1078" s="52">
        <v>0</v>
      </c>
      <c r="K1078" s="52">
        <v>453082.18999999994</v>
      </c>
      <c r="L1078" s="52">
        <v>13.44</v>
      </c>
      <c r="M1078" s="52">
        <v>1255.1600000000001</v>
      </c>
      <c r="N1078" s="50"/>
      <c r="O1078" s="124">
        <f t="shared" si="64"/>
        <v>0</v>
      </c>
      <c r="P1078" s="124">
        <f t="shared" si="65"/>
        <v>0.27999334955099436</v>
      </c>
      <c r="Q1078" s="50"/>
      <c r="R1078" s="53" t="str">
        <f t="shared" si="66"/>
        <v/>
      </c>
      <c r="S1078" s="53" t="str">
        <f t="shared" si="67"/>
        <v/>
      </c>
      <c r="T1078" s="50"/>
    </row>
    <row r="1079" spans="1:20" ht="15" customHeight="1" x14ac:dyDescent="0.2">
      <c r="A1079" s="51" t="s">
        <v>1137</v>
      </c>
      <c r="B1079" s="51" t="s">
        <v>18</v>
      </c>
      <c r="C1079" s="35">
        <v>513253</v>
      </c>
      <c r="D1079" s="50"/>
      <c r="E1079" s="52">
        <v>0</v>
      </c>
      <c r="F1079" s="52">
        <v>0</v>
      </c>
      <c r="G1079" s="52">
        <v>0</v>
      </c>
      <c r="H1079" s="52">
        <v>154272.21</v>
      </c>
      <c r="I1079" s="52">
        <v>0</v>
      </c>
      <c r="J1079" s="52">
        <v>154272.21</v>
      </c>
      <c r="K1079" s="52">
        <v>1247729.77</v>
      </c>
      <c r="L1079" s="52">
        <v>5020.6000000000004</v>
      </c>
      <c r="M1079" s="52">
        <v>54868.72</v>
      </c>
      <c r="N1079" s="50"/>
      <c r="O1079" s="124">
        <f t="shared" si="64"/>
        <v>12.3642</v>
      </c>
      <c r="P1079" s="124">
        <f t="shared" si="65"/>
        <v>4.7998630344453508</v>
      </c>
      <c r="Q1079" s="50"/>
      <c r="R1079" s="53" t="str">
        <f t="shared" si="66"/>
        <v/>
      </c>
      <c r="S1079" s="53" t="str">
        <f t="shared" si="67"/>
        <v/>
      </c>
      <c r="T1079" s="50"/>
    </row>
    <row r="1080" spans="1:20" ht="15" customHeight="1" x14ac:dyDescent="0.2">
      <c r="A1080" s="51" t="s">
        <v>1144</v>
      </c>
      <c r="B1080" s="51" t="s">
        <v>18</v>
      </c>
      <c r="C1080" s="35">
        <v>513351</v>
      </c>
      <c r="D1080" s="50"/>
      <c r="E1080" s="52">
        <v>0</v>
      </c>
      <c r="F1080" s="52">
        <v>0</v>
      </c>
      <c r="G1080" s="52">
        <v>0</v>
      </c>
      <c r="H1080" s="52">
        <v>100594</v>
      </c>
      <c r="I1080" s="52">
        <v>0</v>
      </c>
      <c r="J1080" s="52">
        <v>100594</v>
      </c>
      <c r="K1080" s="52">
        <v>361601.31</v>
      </c>
      <c r="L1080" s="52">
        <v>7244.34</v>
      </c>
      <c r="M1080" s="52">
        <v>20130.07</v>
      </c>
      <c r="N1080" s="50"/>
      <c r="O1080" s="124">
        <f t="shared" si="64"/>
        <v>27.818999999999999</v>
      </c>
      <c r="P1080" s="124">
        <f t="shared" si="65"/>
        <v>7.5703293220923342</v>
      </c>
      <c r="Q1080" s="50"/>
      <c r="R1080" s="53" t="str">
        <f t="shared" si="66"/>
        <v/>
      </c>
      <c r="S1080" s="53" t="str">
        <f t="shared" si="67"/>
        <v/>
      </c>
      <c r="T1080" s="50"/>
    </row>
    <row r="1081" spans="1:20" ht="15" customHeight="1" x14ac:dyDescent="0.2">
      <c r="A1081" s="51" t="s">
        <v>2867</v>
      </c>
      <c r="B1081" s="51" t="s">
        <v>2866</v>
      </c>
      <c r="C1081" s="35">
        <v>599093</v>
      </c>
      <c r="D1081" s="50"/>
      <c r="E1081" s="52">
        <v>0</v>
      </c>
      <c r="F1081" s="52">
        <v>0</v>
      </c>
      <c r="G1081" s="52">
        <v>0</v>
      </c>
      <c r="H1081" s="52">
        <v>214699.46</v>
      </c>
      <c r="I1081" s="52">
        <v>0</v>
      </c>
      <c r="J1081" s="52">
        <v>214699.46</v>
      </c>
      <c r="K1081" s="52">
        <v>641557.84</v>
      </c>
      <c r="L1081" s="52">
        <v>28586.5</v>
      </c>
      <c r="M1081" s="52">
        <v>67384.86</v>
      </c>
      <c r="N1081" s="50"/>
      <c r="O1081" s="124">
        <f t="shared" si="64"/>
        <v>33.465299999999999</v>
      </c>
      <c r="P1081" s="124">
        <f t="shared" si="65"/>
        <v>14.959112649921011</v>
      </c>
      <c r="Q1081" s="50"/>
      <c r="R1081" s="53" t="str">
        <f t="shared" si="66"/>
        <v/>
      </c>
      <c r="S1081" s="53" t="str">
        <f t="shared" si="67"/>
        <v/>
      </c>
      <c r="T1081" s="50"/>
    </row>
    <row r="1082" spans="1:20" ht="15" customHeight="1" x14ac:dyDescent="0.2">
      <c r="A1082" s="51" t="s">
        <v>2864</v>
      </c>
      <c r="B1082" s="51" t="s">
        <v>2863</v>
      </c>
      <c r="C1082" s="35">
        <v>598682</v>
      </c>
      <c r="D1082" s="50"/>
      <c r="E1082" s="52">
        <v>0</v>
      </c>
      <c r="F1082" s="52">
        <v>0</v>
      </c>
      <c r="G1082" s="52">
        <v>0</v>
      </c>
      <c r="H1082" s="52">
        <v>0</v>
      </c>
      <c r="I1082" s="52">
        <v>0</v>
      </c>
      <c r="J1082" s="52">
        <v>0</v>
      </c>
      <c r="K1082" s="52">
        <v>1508092.13</v>
      </c>
      <c r="L1082" s="52">
        <v>0</v>
      </c>
      <c r="M1082" s="52">
        <v>121876.15</v>
      </c>
      <c r="N1082" s="50"/>
      <c r="O1082" s="124">
        <f t="shared" si="64"/>
        <v>0</v>
      </c>
      <c r="P1082" s="124">
        <f t="shared" si="65"/>
        <v>8.0814790804590952</v>
      </c>
      <c r="Q1082" s="50"/>
      <c r="R1082" s="53" t="str">
        <f t="shared" si="66"/>
        <v/>
      </c>
      <c r="S1082" s="53" t="str">
        <f t="shared" si="67"/>
        <v/>
      </c>
      <c r="T1082" s="50"/>
    </row>
    <row r="1083" spans="1:20" ht="15" customHeight="1" x14ac:dyDescent="0.2">
      <c r="A1083" s="51" t="s">
        <v>2879</v>
      </c>
      <c r="B1083" s="51" t="s">
        <v>2853</v>
      </c>
      <c r="C1083" s="35">
        <v>599891</v>
      </c>
      <c r="D1083" s="50"/>
      <c r="E1083" s="52">
        <v>0</v>
      </c>
      <c r="F1083" s="52">
        <v>0</v>
      </c>
      <c r="G1083" s="52">
        <v>0</v>
      </c>
      <c r="H1083" s="52">
        <v>0</v>
      </c>
      <c r="I1083" s="52">
        <v>0</v>
      </c>
      <c r="J1083" s="52">
        <v>0</v>
      </c>
      <c r="K1083" s="52">
        <v>132879.12</v>
      </c>
      <c r="L1083" s="52">
        <v>0</v>
      </c>
      <c r="M1083" s="52">
        <v>0</v>
      </c>
      <c r="N1083" s="50"/>
      <c r="O1083" s="124">
        <f t="shared" si="64"/>
        <v>0</v>
      </c>
      <c r="P1083" s="124">
        <f t="shared" si="65"/>
        <v>0</v>
      </c>
      <c r="Q1083" s="50"/>
      <c r="R1083" s="53" t="str">
        <f t="shared" si="66"/>
        <v/>
      </c>
      <c r="S1083" s="53" t="str">
        <f t="shared" si="67"/>
        <v/>
      </c>
      <c r="T1083" s="50"/>
    </row>
    <row r="1084" spans="1:20" ht="15" customHeight="1" x14ac:dyDescent="0.2">
      <c r="A1084" s="51" t="s">
        <v>2874</v>
      </c>
      <c r="B1084" s="51" t="s">
        <v>2866</v>
      </c>
      <c r="C1084" s="35">
        <v>599824</v>
      </c>
      <c r="D1084" s="50"/>
      <c r="E1084" s="52">
        <v>0</v>
      </c>
      <c r="F1084" s="52">
        <v>0</v>
      </c>
      <c r="G1084" s="52">
        <v>0</v>
      </c>
      <c r="H1084" s="52">
        <v>0</v>
      </c>
      <c r="I1084" s="52">
        <v>0</v>
      </c>
      <c r="J1084" s="52">
        <v>0</v>
      </c>
      <c r="K1084" s="52">
        <v>2547297.0499999998</v>
      </c>
      <c r="L1084" s="52">
        <v>0</v>
      </c>
      <c r="M1084" s="52">
        <v>0</v>
      </c>
      <c r="N1084" s="50"/>
      <c r="O1084" s="124">
        <f t="shared" si="64"/>
        <v>0</v>
      </c>
      <c r="P1084" s="124">
        <f t="shared" si="65"/>
        <v>0</v>
      </c>
      <c r="Q1084" s="50"/>
      <c r="R1084" s="53" t="str">
        <f t="shared" si="66"/>
        <v/>
      </c>
      <c r="S1084" s="53" t="str">
        <f t="shared" si="67"/>
        <v/>
      </c>
      <c r="T1084" s="50"/>
    </row>
    <row r="1085" spans="1:20" ht="15" customHeight="1" x14ac:dyDescent="0.2">
      <c r="A1085" s="51" t="s">
        <v>2854</v>
      </c>
      <c r="B1085" s="51" t="s">
        <v>2853</v>
      </c>
      <c r="C1085" s="35">
        <v>598119</v>
      </c>
      <c r="D1085" s="50"/>
      <c r="E1085" s="52">
        <v>0</v>
      </c>
      <c r="F1085" s="52">
        <v>0</v>
      </c>
      <c r="G1085" s="52">
        <v>0</v>
      </c>
      <c r="H1085" s="52">
        <v>110000</v>
      </c>
      <c r="I1085" s="52">
        <v>0</v>
      </c>
      <c r="J1085" s="52">
        <v>110000</v>
      </c>
      <c r="K1085" s="52">
        <v>197052.15</v>
      </c>
      <c r="L1085" s="52">
        <v>419.58</v>
      </c>
      <c r="M1085" s="52">
        <v>0</v>
      </c>
      <c r="N1085" s="50"/>
      <c r="O1085" s="124">
        <f t="shared" si="64"/>
        <v>55.822800000000001</v>
      </c>
      <c r="P1085" s="124">
        <f t="shared" si="65"/>
        <v>0.21292840499329743</v>
      </c>
      <c r="Q1085" s="50"/>
      <c r="R1085" s="53" t="str">
        <f t="shared" si="66"/>
        <v/>
      </c>
      <c r="S1085" s="53" t="str">
        <f t="shared" si="67"/>
        <v/>
      </c>
      <c r="T1085" s="50"/>
    </row>
    <row r="1086" spans="1:20" ht="15" customHeight="1" x14ac:dyDescent="0.2">
      <c r="A1086" s="51" t="s">
        <v>2865</v>
      </c>
      <c r="B1086" s="51" t="s">
        <v>2863</v>
      </c>
      <c r="C1086" s="35">
        <v>599018</v>
      </c>
      <c r="D1086" s="50"/>
      <c r="E1086" s="52">
        <v>0</v>
      </c>
      <c r="F1086" s="52">
        <v>0</v>
      </c>
      <c r="G1086" s="52">
        <v>0</v>
      </c>
      <c r="H1086" s="52">
        <v>0</v>
      </c>
      <c r="I1086" s="52">
        <v>0</v>
      </c>
      <c r="J1086" s="52">
        <v>0</v>
      </c>
      <c r="K1086" s="52">
        <v>373057.38</v>
      </c>
      <c r="L1086" s="52">
        <v>0</v>
      </c>
      <c r="M1086" s="52">
        <v>0</v>
      </c>
      <c r="N1086" s="50"/>
      <c r="O1086" s="124">
        <f t="shared" si="64"/>
        <v>0</v>
      </c>
      <c r="P1086" s="124">
        <f t="shared" si="65"/>
        <v>0</v>
      </c>
      <c r="Q1086" s="50"/>
      <c r="R1086" s="53" t="str">
        <f t="shared" si="66"/>
        <v/>
      </c>
      <c r="S1086" s="53" t="str">
        <f t="shared" si="67"/>
        <v/>
      </c>
      <c r="T1086" s="50"/>
    </row>
    <row r="1087" spans="1:20" ht="15" customHeight="1" x14ac:dyDescent="0.2">
      <c r="A1087" s="51" t="s">
        <v>2872</v>
      </c>
      <c r="B1087" s="51" t="s">
        <v>2866</v>
      </c>
      <c r="C1087" s="35">
        <v>599794</v>
      </c>
      <c r="D1087" s="50"/>
      <c r="E1087" s="52">
        <v>0</v>
      </c>
      <c r="F1087" s="52">
        <v>0</v>
      </c>
      <c r="G1087" s="52">
        <v>0</v>
      </c>
      <c r="H1087" s="52">
        <v>194107.55</v>
      </c>
      <c r="I1087" s="52">
        <v>0</v>
      </c>
      <c r="J1087" s="52">
        <v>194107.55</v>
      </c>
      <c r="K1087" s="52">
        <v>545204.46</v>
      </c>
      <c r="L1087" s="52">
        <v>7515.39</v>
      </c>
      <c r="M1087" s="52">
        <v>36395.160000000003</v>
      </c>
      <c r="N1087" s="50"/>
      <c r="O1087" s="124">
        <f t="shared" si="64"/>
        <v>35.602699999999999</v>
      </c>
      <c r="P1087" s="124">
        <f t="shared" si="65"/>
        <v>8.0539601601938493</v>
      </c>
      <c r="Q1087" s="50"/>
      <c r="R1087" s="53" t="str">
        <f t="shared" si="66"/>
        <v/>
      </c>
      <c r="S1087" s="53" t="str">
        <f t="shared" si="67"/>
        <v/>
      </c>
      <c r="T1087" s="50"/>
    </row>
    <row r="1088" spans="1:20" ht="15" customHeight="1" x14ac:dyDescent="0.2">
      <c r="A1088" s="51" t="s">
        <v>2859</v>
      </c>
      <c r="B1088" s="51" t="s">
        <v>2858</v>
      </c>
      <c r="C1088" s="35">
        <v>598194</v>
      </c>
      <c r="D1088" s="50"/>
      <c r="E1088" s="52">
        <v>0</v>
      </c>
      <c r="F1088" s="52">
        <v>0</v>
      </c>
      <c r="G1088" s="52">
        <v>0</v>
      </c>
      <c r="H1088" s="52">
        <v>0</v>
      </c>
      <c r="I1088" s="52">
        <v>0</v>
      </c>
      <c r="J1088" s="52">
        <v>0</v>
      </c>
      <c r="K1088" s="52">
        <v>58785.36</v>
      </c>
      <c r="L1088" s="52">
        <v>0</v>
      </c>
      <c r="M1088" s="52">
        <v>0</v>
      </c>
      <c r="N1088" s="50"/>
      <c r="O1088" s="124">
        <f t="shared" si="64"/>
        <v>0</v>
      </c>
      <c r="P1088" s="124">
        <f t="shared" si="65"/>
        <v>0</v>
      </c>
      <c r="Q1088" s="50"/>
      <c r="R1088" s="53" t="str">
        <f t="shared" si="66"/>
        <v/>
      </c>
      <c r="S1088" s="53" t="str">
        <f t="shared" si="67"/>
        <v/>
      </c>
      <c r="T1088" s="50"/>
    </row>
    <row r="1089" spans="1:20" ht="15" customHeight="1" x14ac:dyDescent="0.2">
      <c r="A1089" s="51" t="s">
        <v>2881</v>
      </c>
      <c r="B1089" s="51" t="s">
        <v>2858</v>
      </c>
      <c r="C1089" s="35">
        <v>599972</v>
      </c>
      <c r="D1089" s="50"/>
      <c r="E1089" s="52">
        <v>0</v>
      </c>
      <c r="F1089" s="52">
        <v>0</v>
      </c>
      <c r="G1089" s="52">
        <v>0</v>
      </c>
      <c r="H1089" s="52">
        <v>0</v>
      </c>
      <c r="I1089" s="52">
        <v>0</v>
      </c>
      <c r="J1089" s="52">
        <v>0</v>
      </c>
      <c r="K1089" s="52">
        <v>438533.57999999996</v>
      </c>
      <c r="L1089" s="52">
        <v>0</v>
      </c>
      <c r="M1089" s="52">
        <v>0</v>
      </c>
      <c r="N1089" s="50"/>
      <c r="O1089" s="124">
        <f t="shared" si="64"/>
        <v>0</v>
      </c>
      <c r="P1089" s="124">
        <f t="shared" si="65"/>
        <v>0</v>
      </c>
      <c r="Q1089" s="50"/>
      <c r="R1089" s="53" t="str">
        <f t="shared" si="66"/>
        <v/>
      </c>
      <c r="S1089" s="53" t="str">
        <f t="shared" si="67"/>
        <v/>
      </c>
      <c r="T1089" s="50"/>
    </row>
    <row r="1090" spans="1:20" ht="15" customHeight="1" x14ac:dyDescent="0.2">
      <c r="A1090" s="51" t="s">
        <v>2861</v>
      </c>
      <c r="B1090" s="51" t="s">
        <v>2858</v>
      </c>
      <c r="C1090" s="35">
        <v>598216</v>
      </c>
      <c r="D1090" s="50"/>
      <c r="E1090" s="52">
        <v>0</v>
      </c>
      <c r="F1090" s="52">
        <v>0</v>
      </c>
      <c r="G1090" s="52">
        <v>0</v>
      </c>
      <c r="H1090" s="52">
        <v>0</v>
      </c>
      <c r="I1090" s="52">
        <v>0</v>
      </c>
      <c r="J1090" s="52">
        <v>0</v>
      </c>
      <c r="K1090" s="52">
        <v>276918.77</v>
      </c>
      <c r="L1090" s="52">
        <v>0</v>
      </c>
      <c r="M1090" s="52">
        <v>0</v>
      </c>
      <c r="N1090" s="50"/>
      <c r="O1090" s="124">
        <f t="shared" si="64"/>
        <v>0</v>
      </c>
      <c r="P1090" s="124">
        <f t="shared" si="65"/>
        <v>0</v>
      </c>
      <c r="Q1090" s="50"/>
      <c r="R1090" s="53" t="str">
        <f t="shared" si="66"/>
        <v/>
      </c>
      <c r="S1090" s="53" t="str">
        <f t="shared" si="67"/>
        <v/>
      </c>
      <c r="T1090" s="50"/>
    </row>
    <row r="1091" spans="1:20" ht="15" customHeight="1" x14ac:dyDescent="0.2">
      <c r="A1091" s="51" t="s">
        <v>2873</v>
      </c>
      <c r="B1091" s="51" t="s">
        <v>2866</v>
      </c>
      <c r="C1091" s="35">
        <v>599816</v>
      </c>
      <c r="D1091" s="50"/>
      <c r="E1091" s="52">
        <v>0</v>
      </c>
      <c r="F1091" s="52">
        <v>0</v>
      </c>
      <c r="G1091" s="52">
        <v>0</v>
      </c>
      <c r="H1091" s="52">
        <v>197124.53</v>
      </c>
      <c r="I1091" s="52">
        <v>0</v>
      </c>
      <c r="J1091" s="52">
        <v>197124.53</v>
      </c>
      <c r="K1091" s="52">
        <v>1580767.23</v>
      </c>
      <c r="L1091" s="52">
        <v>2385.7199999999998</v>
      </c>
      <c r="M1091" s="52">
        <v>50189.16</v>
      </c>
      <c r="N1091" s="50"/>
      <c r="O1091" s="124">
        <f t="shared" ref="O1091:O1154" si="68">IFERROR(ROUND(J1091/K1091*100,4),$U$1)</f>
        <v>12.4702</v>
      </c>
      <c r="P1091" s="124">
        <f t="shared" ref="P1091:P1154" si="69">IFERROR((L1091+M1091)/K1091*100,$U$1)</f>
        <v>3.3259090270994554</v>
      </c>
      <c r="Q1091" s="50"/>
      <c r="R1091" s="53" t="str">
        <f t="shared" ref="R1091:R1154" si="70">IF(AND(ISNUMBER(O1091),O1091&gt;60),(O1091-60)*0.05,"")</f>
        <v/>
      </c>
      <c r="S1091" s="53" t="str">
        <f t="shared" ref="S1091:S1154" si="71">IF(AND(ISNUMBER(O1091),O1091&gt;60),(J1091-(K1091*0.6))*0.05,"")</f>
        <v/>
      </c>
      <c r="T1091" s="50"/>
    </row>
    <row r="1092" spans="1:20" ht="15" customHeight="1" x14ac:dyDescent="0.2">
      <c r="A1092" s="51" t="s">
        <v>2860</v>
      </c>
      <c r="B1092" s="51" t="s">
        <v>2858</v>
      </c>
      <c r="C1092" s="35">
        <v>598208</v>
      </c>
      <c r="D1092" s="50"/>
      <c r="E1092" s="52">
        <v>0</v>
      </c>
      <c r="F1092" s="52">
        <v>0</v>
      </c>
      <c r="G1092" s="52">
        <v>0</v>
      </c>
      <c r="H1092" s="52">
        <v>0</v>
      </c>
      <c r="I1092" s="52">
        <v>0</v>
      </c>
      <c r="J1092" s="52">
        <v>0</v>
      </c>
      <c r="K1092" s="52">
        <v>210413.63</v>
      </c>
      <c r="L1092" s="52">
        <v>0</v>
      </c>
      <c r="M1092" s="52">
        <v>0</v>
      </c>
      <c r="N1092" s="50"/>
      <c r="O1092" s="124">
        <f t="shared" si="68"/>
        <v>0</v>
      </c>
      <c r="P1092" s="124">
        <f t="shared" si="69"/>
        <v>0</v>
      </c>
      <c r="Q1092" s="50"/>
      <c r="R1092" s="53" t="str">
        <f t="shared" si="70"/>
        <v/>
      </c>
      <c r="S1092" s="53" t="str">
        <f t="shared" si="71"/>
        <v/>
      </c>
      <c r="T1092" s="50"/>
    </row>
    <row r="1093" spans="1:20" ht="15" customHeight="1" x14ac:dyDescent="0.2">
      <c r="A1093" s="51" t="s">
        <v>2876</v>
      </c>
      <c r="B1093" s="51" t="s">
        <v>2858</v>
      </c>
      <c r="C1093" s="35">
        <v>599859</v>
      </c>
      <c r="D1093" s="50"/>
      <c r="E1093" s="52">
        <v>0</v>
      </c>
      <c r="F1093" s="52">
        <v>0</v>
      </c>
      <c r="G1093" s="52">
        <v>0</v>
      </c>
      <c r="H1093" s="52">
        <v>12826.55</v>
      </c>
      <c r="I1093" s="52">
        <v>0</v>
      </c>
      <c r="J1093" s="52">
        <v>12826.55</v>
      </c>
      <c r="K1093" s="52">
        <v>205079.07</v>
      </c>
      <c r="L1093" s="52">
        <v>2588.88</v>
      </c>
      <c r="M1093" s="52">
        <v>16183.32</v>
      </c>
      <c r="N1093" s="50"/>
      <c r="O1093" s="124">
        <f t="shared" si="68"/>
        <v>6.2544000000000004</v>
      </c>
      <c r="P1093" s="124">
        <f t="shared" si="69"/>
        <v>9.1536401057406795</v>
      </c>
      <c r="Q1093" s="50"/>
      <c r="R1093" s="53" t="str">
        <f t="shared" si="70"/>
        <v/>
      </c>
      <c r="S1093" s="53" t="str">
        <f t="shared" si="71"/>
        <v/>
      </c>
      <c r="T1093" s="50"/>
    </row>
    <row r="1094" spans="1:20" ht="15" customHeight="1" x14ac:dyDescent="0.2">
      <c r="A1094" s="51" t="s">
        <v>2856</v>
      </c>
      <c r="B1094" s="51" t="s">
        <v>2853</v>
      </c>
      <c r="C1094" s="35">
        <v>598151</v>
      </c>
      <c r="D1094" s="50"/>
      <c r="E1094" s="52">
        <v>0</v>
      </c>
      <c r="F1094" s="52">
        <v>0</v>
      </c>
      <c r="G1094" s="52">
        <v>0</v>
      </c>
      <c r="H1094" s="52">
        <v>0</v>
      </c>
      <c r="I1094" s="52">
        <v>0</v>
      </c>
      <c r="J1094" s="52">
        <v>0</v>
      </c>
      <c r="K1094" s="52">
        <v>357725.30000000005</v>
      </c>
      <c r="L1094" s="52">
        <v>0</v>
      </c>
      <c r="M1094" s="52">
        <v>0</v>
      </c>
      <c r="N1094" s="50"/>
      <c r="O1094" s="124">
        <f t="shared" si="68"/>
        <v>0</v>
      </c>
      <c r="P1094" s="124">
        <f t="shared" si="69"/>
        <v>0</v>
      </c>
      <c r="Q1094" s="50"/>
      <c r="R1094" s="53" t="str">
        <f t="shared" si="70"/>
        <v/>
      </c>
      <c r="S1094" s="53" t="str">
        <f t="shared" si="71"/>
        <v/>
      </c>
      <c r="T1094" s="50"/>
    </row>
    <row r="1095" spans="1:20" ht="15" customHeight="1" x14ac:dyDescent="0.2">
      <c r="A1095" s="51" t="s">
        <v>2878</v>
      </c>
      <c r="B1095" s="51" t="s">
        <v>2858</v>
      </c>
      <c r="C1095" s="35">
        <v>599883</v>
      </c>
      <c r="D1095" s="50"/>
      <c r="E1095" s="52">
        <v>0</v>
      </c>
      <c r="F1095" s="52">
        <v>0</v>
      </c>
      <c r="G1095" s="52">
        <v>0</v>
      </c>
      <c r="H1095" s="52">
        <v>0</v>
      </c>
      <c r="I1095" s="52">
        <v>0</v>
      </c>
      <c r="J1095" s="52">
        <v>0</v>
      </c>
      <c r="K1095" s="52">
        <v>1713311.35</v>
      </c>
      <c r="L1095" s="52">
        <v>216.33</v>
      </c>
      <c r="M1095" s="52">
        <v>25892</v>
      </c>
      <c r="N1095" s="50"/>
      <c r="O1095" s="124">
        <f t="shared" si="68"/>
        <v>0</v>
      </c>
      <c r="P1095" s="124">
        <f t="shared" si="69"/>
        <v>1.5238520424206612</v>
      </c>
      <c r="Q1095" s="50"/>
      <c r="R1095" s="53" t="str">
        <f t="shared" si="70"/>
        <v/>
      </c>
      <c r="S1095" s="53" t="str">
        <f t="shared" si="71"/>
        <v/>
      </c>
      <c r="T1095" s="50"/>
    </row>
    <row r="1096" spans="1:20" ht="15" customHeight="1" x14ac:dyDescent="0.2">
      <c r="A1096" s="51" t="s">
        <v>2877</v>
      </c>
      <c r="B1096" s="51" t="s">
        <v>2853</v>
      </c>
      <c r="C1096" s="35">
        <v>599875</v>
      </c>
      <c r="D1096" s="50"/>
      <c r="E1096" s="52">
        <v>0</v>
      </c>
      <c r="F1096" s="52">
        <v>0</v>
      </c>
      <c r="G1096" s="52">
        <v>0</v>
      </c>
      <c r="H1096" s="52">
        <v>0</v>
      </c>
      <c r="I1096" s="52">
        <v>0</v>
      </c>
      <c r="J1096" s="52">
        <v>0</v>
      </c>
      <c r="K1096" s="52">
        <v>1392839.86</v>
      </c>
      <c r="L1096" s="52">
        <v>0</v>
      </c>
      <c r="M1096" s="52">
        <v>144</v>
      </c>
      <c r="N1096" s="50"/>
      <c r="O1096" s="124">
        <f t="shared" si="68"/>
        <v>0</v>
      </c>
      <c r="P1096" s="124">
        <f t="shared" si="69"/>
        <v>1.0338589821804783E-2</v>
      </c>
      <c r="Q1096" s="50"/>
      <c r="R1096" s="53" t="str">
        <f t="shared" si="70"/>
        <v/>
      </c>
      <c r="S1096" s="53" t="str">
        <f t="shared" si="71"/>
        <v/>
      </c>
      <c r="T1096" s="50"/>
    </row>
    <row r="1097" spans="1:20" ht="15" customHeight="1" x14ac:dyDescent="0.2">
      <c r="A1097" s="51" t="s">
        <v>2857</v>
      </c>
      <c r="B1097" s="51" t="s">
        <v>2853</v>
      </c>
      <c r="C1097" s="35">
        <v>598186</v>
      </c>
      <c r="D1097" s="50"/>
      <c r="E1097" s="52">
        <v>0</v>
      </c>
      <c r="F1097" s="52">
        <v>0</v>
      </c>
      <c r="G1097" s="52">
        <v>0</v>
      </c>
      <c r="H1097" s="52">
        <v>0</v>
      </c>
      <c r="I1097" s="52">
        <v>0</v>
      </c>
      <c r="J1097" s="52">
        <v>0</v>
      </c>
      <c r="K1097" s="52">
        <v>5827847.1800000006</v>
      </c>
      <c r="L1097" s="52">
        <v>0</v>
      </c>
      <c r="M1097" s="52">
        <v>0</v>
      </c>
      <c r="N1097" s="50"/>
      <c r="O1097" s="124">
        <f t="shared" si="68"/>
        <v>0</v>
      </c>
      <c r="P1097" s="124">
        <f t="shared" si="69"/>
        <v>0</v>
      </c>
      <c r="Q1097" s="50"/>
      <c r="R1097" s="53" t="str">
        <f t="shared" si="70"/>
        <v/>
      </c>
      <c r="S1097" s="53" t="str">
        <f t="shared" si="71"/>
        <v/>
      </c>
      <c r="T1097" s="50"/>
    </row>
    <row r="1098" spans="1:20" ht="15" customHeight="1" x14ac:dyDescent="0.2">
      <c r="A1098" s="51" t="s">
        <v>2875</v>
      </c>
      <c r="B1098" s="51" t="s">
        <v>2858</v>
      </c>
      <c r="C1098" s="35">
        <v>599841</v>
      </c>
      <c r="D1098" s="50"/>
      <c r="E1098" s="52">
        <v>0</v>
      </c>
      <c r="F1098" s="52">
        <v>0</v>
      </c>
      <c r="G1098" s="52">
        <v>0</v>
      </c>
      <c r="H1098" s="52">
        <v>0</v>
      </c>
      <c r="I1098" s="52">
        <v>0</v>
      </c>
      <c r="J1098" s="52">
        <v>0</v>
      </c>
      <c r="K1098" s="52">
        <v>1997978.73</v>
      </c>
      <c r="L1098" s="52">
        <v>24727.58</v>
      </c>
      <c r="M1098" s="52">
        <v>72353.740000000005</v>
      </c>
      <c r="N1098" s="50"/>
      <c r="O1098" s="124">
        <f t="shared" si="68"/>
        <v>0</v>
      </c>
      <c r="P1098" s="124">
        <f t="shared" si="69"/>
        <v>4.8589766518685611</v>
      </c>
      <c r="Q1098" s="50"/>
      <c r="R1098" s="53" t="str">
        <f t="shared" si="70"/>
        <v/>
      </c>
      <c r="S1098" s="53" t="str">
        <f t="shared" si="71"/>
        <v/>
      </c>
      <c r="T1098" s="50"/>
    </row>
    <row r="1099" spans="1:20" ht="15" customHeight="1" x14ac:dyDescent="0.2">
      <c r="A1099" s="51" t="s">
        <v>2871</v>
      </c>
      <c r="B1099" s="51" t="s">
        <v>2866</v>
      </c>
      <c r="C1099" s="35">
        <v>599786</v>
      </c>
      <c r="D1099" s="50"/>
      <c r="E1099" s="52">
        <v>0</v>
      </c>
      <c r="F1099" s="52">
        <v>0</v>
      </c>
      <c r="G1099" s="52">
        <v>0</v>
      </c>
      <c r="H1099" s="52">
        <v>0</v>
      </c>
      <c r="I1099" s="52">
        <v>0</v>
      </c>
      <c r="J1099" s="52">
        <v>0</v>
      </c>
      <c r="K1099" s="52">
        <v>111971.07</v>
      </c>
      <c r="L1099" s="52">
        <v>0</v>
      </c>
      <c r="M1099" s="52">
        <v>0</v>
      </c>
      <c r="N1099" s="50"/>
      <c r="O1099" s="124">
        <f t="shared" si="68"/>
        <v>0</v>
      </c>
      <c r="P1099" s="124">
        <f t="shared" si="69"/>
        <v>0</v>
      </c>
      <c r="Q1099" s="50"/>
      <c r="R1099" s="53" t="str">
        <f t="shared" si="70"/>
        <v/>
      </c>
      <c r="S1099" s="53" t="str">
        <f t="shared" si="71"/>
        <v/>
      </c>
      <c r="T1099" s="50"/>
    </row>
    <row r="1100" spans="1:20" ht="15" customHeight="1" x14ac:dyDescent="0.2">
      <c r="A1100" s="51" t="s">
        <v>2855</v>
      </c>
      <c r="B1100" s="51" t="s">
        <v>2853</v>
      </c>
      <c r="C1100" s="35">
        <v>598127</v>
      </c>
      <c r="D1100" s="50"/>
      <c r="E1100" s="52">
        <v>0</v>
      </c>
      <c r="F1100" s="52">
        <v>0</v>
      </c>
      <c r="G1100" s="52">
        <v>0</v>
      </c>
      <c r="H1100" s="52">
        <v>107219.78</v>
      </c>
      <c r="I1100" s="52">
        <v>0</v>
      </c>
      <c r="J1100" s="52">
        <v>107219.78</v>
      </c>
      <c r="K1100" s="52">
        <v>279898.26</v>
      </c>
      <c r="L1100" s="52">
        <v>0</v>
      </c>
      <c r="M1100" s="52">
        <v>23400</v>
      </c>
      <c r="N1100" s="50"/>
      <c r="O1100" s="124">
        <f t="shared" si="68"/>
        <v>38.306699999999999</v>
      </c>
      <c r="P1100" s="124">
        <f t="shared" si="69"/>
        <v>8.3601805884752558</v>
      </c>
      <c r="Q1100" s="50"/>
      <c r="R1100" s="53" t="str">
        <f t="shared" si="70"/>
        <v/>
      </c>
      <c r="S1100" s="53" t="str">
        <f t="shared" si="71"/>
        <v/>
      </c>
      <c r="T1100" s="50"/>
    </row>
    <row r="1101" spans="1:20" ht="15" customHeight="1" x14ac:dyDescent="0.2">
      <c r="A1101" s="51" t="s">
        <v>2880</v>
      </c>
      <c r="B1101" s="51" t="s">
        <v>2866</v>
      </c>
      <c r="C1101" s="35">
        <v>599913</v>
      </c>
      <c r="D1101" s="50"/>
      <c r="E1101" s="52">
        <v>0</v>
      </c>
      <c r="F1101" s="52">
        <v>0</v>
      </c>
      <c r="G1101" s="52">
        <v>0</v>
      </c>
      <c r="H1101" s="52">
        <v>0</v>
      </c>
      <c r="I1101" s="52">
        <v>0</v>
      </c>
      <c r="J1101" s="52">
        <v>0</v>
      </c>
      <c r="K1101" s="52">
        <v>231746.54</v>
      </c>
      <c r="L1101" s="52">
        <v>0</v>
      </c>
      <c r="M1101" s="52">
        <v>1714.8</v>
      </c>
      <c r="N1101" s="50"/>
      <c r="O1101" s="124">
        <f t="shared" si="68"/>
        <v>0</v>
      </c>
      <c r="P1101" s="124">
        <f t="shared" si="69"/>
        <v>0.73994632239169567</v>
      </c>
      <c r="Q1101" s="50"/>
      <c r="R1101" s="53" t="str">
        <f t="shared" si="70"/>
        <v/>
      </c>
      <c r="S1101" s="53" t="str">
        <f t="shared" si="71"/>
        <v/>
      </c>
      <c r="T1101" s="50"/>
    </row>
    <row r="1102" spans="1:20" ht="15" customHeight="1" x14ac:dyDescent="0.2">
      <c r="A1102" s="51" t="s">
        <v>2862</v>
      </c>
      <c r="B1102" s="51" t="s">
        <v>2858</v>
      </c>
      <c r="C1102" s="35">
        <v>598224</v>
      </c>
      <c r="D1102" s="50"/>
      <c r="E1102" s="52">
        <v>0</v>
      </c>
      <c r="F1102" s="52">
        <v>0</v>
      </c>
      <c r="G1102" s="52">
        <v>0</v>
      </c>
      <c r="H1102" s="52">
        <v>40010548.859999999</v>
      </c>
      <c r="I1102" s="52">
        <v>6829588.29</v>
      </c>
      <c r="J1102" s="52">
        <v>33180960.57</v>
      </c>
      <c r="K1102" s="52">
        <v>120202749.63000001</v>
      </c>
      <c r="L1102" s="52">
        <v>983922.18</v>
      </c>
      <c r="M1102" s="52">
        <v>5274448.33</v>
      </c>
      <c r="N1102" s="50"/>
      <c r="O1102" s="124">
        <f t="shared" si="68"/>
        <v>27.604199999999999</v>
      </c>
      <c r="P1102" s="124">
        <f t="shared" si="69"/>
        <v>5.2065119385905012</v>
      </c>
      <c r="Q1102" s="50"/>
      <c r="R1102" s="53" t="str">
        <f t="shared" si="70"/>
        <v/>
      </c>
      <c r="S1102" s="53" t="str">
        <f t="shared" si="71"/>
        <v/>
      </c>
      <c r="T1102" s="50"/>
    </row>
    <row r="1103" spans="1:20" ht="15" customHeight="1" x14ac:dyDescent="0.2">
      <c r="A1103" s="51" t="s">
        <v>1805</v>
      </c>
      <c r="B1103" s="51" t="s">
        <v>1500</v>
      </c>
      <c r="C1103" s="35">
        <v>521574</v>
      </c>
      <c r="D1103" s="50"/>
      <c r="E1103" s="52">
        <v>0</v>
      </c>
      <c r="F1103" s="52">
        <v>0</v>
      </c>
      <c r="G1103" s="52">
        <v>0</v>
      </c>
      <c r="H1103" s="52">
        <v>57476.54</v>
      </c>
      <c r="I1103" s="52">
        <v>0</v>
      </c>
      <c r="J1103" s="52">
        <v>57476.54</v>
      </c>
      <c r="K1103" s="52">
        <v>444254.81</v>
      </c>
      <c r="L1103" s="52">
        <v>1011.08</v>
      </c>
      <c r="M1103" s="52">
        <v>15048.77</v>
      </c>
      <c r="N1103" s="50"/>
      <c r="O1103" s="124">
        <f t="shared" si="68"/>
        <v>12.9377</v>
      </c>
      <c r="P1103" s="124">
        <f t="shared" si="69"/>
        <v>3.6150086928715526</v>
      </c>
      <c r="Q1103" s="50"/>
      <c r="R1103" s="53" t="str">
        <f t="shared" si="70"/>
        <v/>
      </c>
      <c r="S1103" s="53" t="str">
        <f t="shared" si="71"/>
        <v/>
      </c>
      <c r="T1103" s="50"/>
    </row>
    <row r="1104" spans="1:20" ht="15" customHeight="1" x14ac:dyDescent="0.2">
      <c r="A1104" s="51" t="s">
        <v>1806</v>
      </c>
      <c r="B1104" s="51" t="s">
        <v>1500</v>
      </c>
      <c r="C1104" s="35">
        <v>521582</v>
      </c>
      <c r="D1104" s="50"/>
      <c r="E1104" s="52">
        <v>0</v>
      </c>
      <c r="F1104" s="52">
        <v>0</v>
      </c>
      <c r="G1104" s="52">
        <v>0</v>
      </c>
      <c r="H1104" s="52">
        <v>171439.73</v>
      </c>
      <c r="I1104" s="52">
        <v>171439.73</v>
      </c>
      <c r="J1104" s="52">
        <v>0</v>
      </c>
      <c r="K1104" s="52">
        <v>463668.57999999996</v>
      </c>
      <c r="L1104" s="52">
        <v>8518.7099999999991</v>
      </c>
      <c r="M1104" s="52">
        <v>130306.28</v>
      </c>
      <c r="N1104" s="50"/>
      <c r="O1104" s="124">
        <f t="shared" si="68"/>
        <v>0</v>
      </c>
      <c r="P1104" s="124">
        <f t="shared" si="69"/>
        <v>29.940564443680874</v>
      </c>
      <c r="Q1104" s="50"/>
      <c r="R1104" s="53" t="str">
        <f t="shared" si="70"/>
        <v/>
      </c>
      <c r="S1104" s="53" t="str">
        <f t="shared" si="71"/>
        <v/>
      </c>
      <c r="T1104" s="50"/>
    </row>
    <row r="1105" spans="1:20" ht="15" customHeight="1" x14ac:dyDescent="0.2">
      <c r="A1105" s="51" t="s">
        <v>1807</v>
      </c>
      <c r="B1105" s="51" t="s">
        <v>1500</v>
      </c>
      <c r="C1105" s="35">
        <v>521591</v>
      </c>
      <c r="D1105" s="50"/>
      <c r="E1105" s="52">
        <v>0</v>
      </c>
      <c r="F1105" s="52">
        <v>0</v>
      </c>
      <c r="G1105" s="52">
        <v>0</v>
      </c>
      <c r="H1105" s="52">
        <v>0</v>
      </c>
      <c r="I1105" s="52">
        <v>0</v>
      </c>
      <c r="J1105" s="52">
        <v>0</v>
      </c>
      <c r="K1105" s="52">
        <v>443453.93000000005</v>
      </c>
      <c r="L1105" s="52">
        <v>0</v>
      </c>
      <c r="M1105" s="52">
        <v>4408.16</v>
      </c>
      <c r="N1105" s="50"/>
      <c r="O1105" s="124">
        <f t="shared" si="68"/>
        <v>0</v>
      </c>
      <c r="P1105" s="124">
        <f t="shared" si="69"/>
        <v>0.99405140010823656</v>
      </c>
      <c r="Q1105" s="50"/>
      <c r="R1105" s="53" t="str">
        <f t="shared" si="70"/>
        <v/>
      </c>
      <c r="S1105" s="53" t="str">
        <f t="shared" si="71"/>
        <v/>
      </c>
      <c r="T1105" s="50"/>
    </row>
    <row r="1106" spans="1:20" ht="15" customHeight="1" x14ac:dyDescent="0.2">
      <c r="A1106" s="51" t="s">
        <v>1808</v>
      </c>
      <c r="B1106" s="51" t="s">
        <v>1500</v>
      </c>
      <c r="C1106" s="35">
        <v>521604</v>
      </c>
      <c r="D1106" s="50"/>
      <c r="E1106" s="52">
        <v>0</v>
      </c>
      <c r="F1106" s="52">
        <v>0</v>
      </c>
      <c r="G1106" s="52">
        <v>0</v>
      </c>
      <c r="H1106" s="52">
        <v>42226.2</v>
      </c>
      <c r="I1106" s="52">
        <v>0</v>
      </c>
      <c r="J1106" s="52">
        <v>42226.2</v>
      </c>
      <c r="K1106" s="52">
        <v>89538.58</v>
      </c>
      <c r="L1106" s="52">
        <v>2868.7</v>
      </c>
      <c r="M1106" s="52">
        <v>715.8</v>
      </c>
      <c r="N1106" s="50"/>
      <c r="O1106" s="124">
        <f t="shared" si="68"/>
        <v>47.159799999999997</v>
      </c>
      <c r="P1106" s="124">
        <f t="shared" si="69"/>
        <v>4.0033022636722624</v>
      </c>
      <c r="Q1106" s="50"/>
      <c r="R1106" s="53" t="str">
        <f t="shared" si="70"/>
        <v/>
      </c>
      <c r="S1106" s="53" t="str">
        <f t="shared" si="71"/>
        <v/>
      </c>
      <c r="T1106" s="50"/>
    </row>
    <row r="1107" spans="1:20" ht="15" customHeight="1" x14ac:dyDescent="0.2">
      <c r="A1107" s="51" t="s">
        <v>1709</v>
      </c>
      <c r="B1107" s="51" t="s">
        <v>1547</v>
      </c>
      <c r="C1107" s="35">
        <v>520403</v>
      </c>
      <c r="D1107" s="50"/>
      <c r="E1107" s="52">
        <v>0</v>
      </c>
      <c r="F1107" s="52">
        <v>0</v>
      </c>
      <c r="G1107" s="52">
        <v>0</v>
      </c>
      <c r="H1107" s="52">
        <v>0</v>
      </c>
      <c r="I1107" s="52">
        <v>0</v>
      </c>
      <c r="J1107" s="52">
        <v>0</v>
      </c>
      <c r="K1107" s="52">
        <v>684882.8</v>
      </c>
      <c r="L1107" s="52">
        <v>0</v>
      </c>
      <c r="M1107" s="52">
        <v>0</v>
      </c>
      <c r="N1107" s="50"/>
      <c r="O1107" s="124">
        <f t="shared" si="68"/>
        <v>0</v>
      </c>
      <c r="P1107" s="124">
        <f t="shared" si="69"/>
        <v>0</v>
      </c>
      <c r="Q1107" s="50"/>
      <c r="R1107" s="53" t="str">
        <f t="shared" si="70"/>
        <v/>
      </c>
      <c r="S1107" s="53" t="str">
        <f t="shared" si="71"/>
        <v/>
      </c>
      <c r="T1107" s="50"/>
    </row>
    <row r="1108" spans="1:20" ht="15" customHeight="1" x14ac:dyDescent="0.2">
      <c r="A1108" s="51" t="s">
        <v>672</v>
      </c>
      <c r="B1108" s="51" t="s">
        <v>636</v>
      </c>
      <c r="C1108" s="35">
        <v>507211</v>
      </c>
      <c r="D1108" s="50"/>
      <c r="E1108" s="52">
        <v>0</v>
      </c>
      <c r="F1108" s="52">
        <v>0</v>
      </c>
      <c r="G1108" s="52">
        <v>0</v>
      </c>
      <c r="H1108" s="52">
        <v>84594.21</v>
      </c>
      <c r="I1108" s="52">
        <v>0</v>
      </c>
      <c r="J1108" s="52">
        <v>84594.21</v>
      </c>
      <c r="K1108" s="52">
        <v>535529.42000000004</v>
      </c>
      <c r="L1108" s="52">
        <v>14956.99</v>
      </c>
      <c r="M1108" s="52">
        <v>83120.19</v>
      </c>
      <c r="N1108" s="50"/>
      <c r="O1108" s="124">
        <f t="shared" si="68"/>
        <v>15.7964</v>
      </c>
      <c r="P1108" s="124">
        <f t="shared" si="69"/>
        <v>18.314060131374298</v>
      </c>
      <c r="Q1108" s="50"/>
      <c r="R1108" s="53" t="str">
        <f t="shared" si="70"/>
        <v/>
      </c>
      <c r="S1108" s="53" t="str">
        <f t="shared" si="71"/>
        <v/>
      </c>
      <c r="T1108" s="50"/>
    </row>
    <row r="1109" spans="1:20" ht="15" customHeight="1" x14ac:dyDescent="0.2">
      <c r="A1109" s="51" t="s">
        <v>1083</v>
      </c>
      <c r="B1109" s="51" t="s">
        <v>1055</v>
      </c>
      <c r="C1109" s="35">
        <v>512371</v>
      </c>
      <c r="D1109" s="50"/>
      <c r="E1109" s="52">
        <v>0</v>
      </c>
      <c r="F1109" s="52">
        <v>0</v>
      </c>
      <c r="G1109" s="52">
        <v>0</v>
      </c>
      <c r="H1109" s="52">
        <v>0</v>
      </c>
      <c r="I1109" s="52">
        <v>0</v>
      </c>
      <c r="J1109" s="52">
        <v>0</v>
      </c>
      <c r="K1109" s="52">
        <v>996730.89</v>
      </c>
      <c r="L1109" s="52">
        <v>0</v>
      </c>
      <c r="M1109" s="52">
        <v>0</v>
      </c>
      <c r="N1109" s="50"/>
      <c r="O1109" s="124">
        <f t="shared" si="68"/>
        <v>0</v>
      </c>
      <c r="P1109" s="124">
        <f t="shared" si="69"/>
        <v>0</v>
      </c>
      <c r="Q1109" s="50"/>
      <c r="R1109" s="53" t="str">
        <f t="shared" si="70"/>
        <v/>
      </c>
      <c r="S1109" s="53" t="str">
        <f t="shared" si="71"/>
        <v/>
      </c>
      <c r="T1109" s="50"/>
    </row>
    <row r="1110" spans="1:20" ht="15" customHeight="1" x14ac:dyDescent="0.2">
      <c r="A1110" s="51" t="s">
        <v>410</v>
      </c>
      <c r="B1110" s="51" t="s">
        <v>23</v>
      </c>
      <c r="C1110" s="35">
        <v>503860</v>
      </c>
      <c r="D1110" s="50"/>
      <c r="E1110" s="52">
        <v>0</v>
      </c>
      <c r="F1110" s="52">
        <v>0</v>
      </c>
      <c r="G1110" s="52">
        <v>0</v>
      </c>
      <c r="H1110" s="52">
        <v>218654.31</v>
      </c>
      <c r="I1110" s="52">
        <v>0</v>
      </c>
      <c r="J1110" s="52">
        <v>218654.31</v>
      </c>
      <c r="K1110" s="52">
        <v>499721.91</v>
      </c>
      <c r="L1110" s="52">
        <v>3683.56</v>
      </c>
      <c r="M1110" s="52">
        <v>14538.96</v>
      </c>
      <c r="N1110" s="50"/>
      <c r="O1110" s="124">
        <f t="shared" si="68"/>
        <v>43.755200000000002</v>
      </c>
      <c r="P1110" s="124">
        <f t="shared" si="69"/>
        <v>3.6465321282390843</v>
      </c>
      <c r="Q1110" s="50"/>
      <c r="R1110" s="53" t="str">
        <f t="shared" si="70"/>
        <v/>
      </c>
      <c r="S1110" s="53" t="str">
        <f t="shared" si="71"/>
        <v/>
      </c>
      <c r="T1110" s="50"/>
    </row>
    <row r="1111" spans="1:20" ht="15" customHeight="1" x14ac:dyDescent="0.2">
      <c r="A1111" s="51" t="s">
        <v>1469</v>
      </c>
      <c r="B1111" s="51" t="s">
        <v>1454</v>
      </c>
      <c r="C1111" s="35">
        <v>517691</v>
      </c>
      <c r="D1111" s="50"/>
      <c r="E1111" s="52">
        <v>0</v>
      </c>
      <c r="F1111" s="52">
        <v>0</v>
      </c>
      <c r="G1111" s="52">
        <v>0</v>
      </c>
      <c r="H1111" s="52">
        <v>21850</v>
      </c>
      <c r="I1111" s="52">
        <v>0</v>
      </c>
      <c r="J1111" s="52">
        <v>21850</v>
      </c>
      <c r="K1111" s="52">
        <v>877754.29</v>
      </c>
      <c r="L1111" s="52">
        <v>763.59</v>
      </c>
      <c r="M1111" s="52">
        <v>26520</v>
      </c>
      <c r="N1111" s="50"/>
      <c r="O1111" s="124">
        <f t="shared" si="68"/>
        <v>2.4893000000000001</v>
      </c>
      <c r="P1111" s="124">
        <f t="shared" si="69"/>
        <v>3.1083402622845626</v>
      </c>
      <c r="Q1111" s="50"/>
      <c r="R1111" s="53" t="str">
        <f t="shared" si="70"/>
        <v/>
      </c>
      <c r="S1111" s="53" t="str">
        <f t="shared" si="71"/>
        <v/>
      </c>
      <c r="T1111" s="50"/>
    </row>
    <row r="1112" spans="1:20" ht="15" customHeight="1" x14ac:dyDescent="0.2">
      <c r="A1112" s="51" t="s">
        <v>1001</v>
      </c>
      <c r="B1112" s="51" t="s">
        <v>987</v>
      </c>
      <c r="C1112" s="35">
        <v>511374</v>
      </c>
      <c r="D1112" s="50"/>
      <c r="E1112" s="52">
        <v>0</v>
      </c>
      <c r="F1112" s="52">
        <v>0</v>
      </c>
      <c r="G1112" s="52">
        <v>0</v>
      </c>
      <c r="H1112" s="52">
        <v>14381.28</v>
      </c>
      <c r="I1112" s="52">
        <v>0</v>
      </c>
      <c r="J1112" s="52">
        <v>14381.28</v>
      </c>
      <c r="K1112" s="52">
        <v>84192.92</v>
      </c>
      <c r="L1112" s="52">
        <v>500.81</v>
      </c>
      <c r="M1112" s="52">
        <v>5000</v>
      </c>
      <c r="N1112" s="50"/>
      <c r="O1112" s="124">
        <f t="shared" si="68"/>
        <v>17.081299999999999</v>
      </c>
      <c r="P1112" s="124">
        <f t="shared" si="69"/>
        <v>6.5335778827958464</v>
      </c>
      <c r="Q1112" s="50"/>
      <c r="R1112" s="53" t="str">
        <f t="shared" si="70"/>
        <v/>
      </c>
      <c r="S1112" s="53" t="str">
        <f t="shared" si="71"/>
        <v/>
      </c>
      <c r="T1112" s="50"/>
    </row>
    <row r="1113" spans="1:20" ht="15" customHeight="1" x14ac:dyDescent="0.2">
      <c r="A1113" s="51" t="s">
        <v>1470</v>
      </c>
      <c r="B1113" s="51" t="s">
        <v>1</v>
      </c>
      <c r="C1113" s="35">
        <v>517704</v>
      </c>
      <c r="D1113" s="50"/>
      <c r="E1113" s="52">
        <v>0</v>
      </c>
      <c r="F1113" s="52">
        <v>0</v>
      </c>
      <c r="G1113" s="52">
        <v>0</v>
      </c>
      <c r="H1113" s="52">
        <v>0</v>
      </c>
      <c r="I1113" s="52">
        <v>0</v>
      </c>
      <c r="J1113" s="52">
        <v>0</v>
      </c>
      <c r="K1113" s="52">
        <v>117636.05</v>
      </c>
      <c r="L1113" s="52">
        <v>833.87</v>
      </c>
      <c r="M1113" s="52">
        <v>50932</v>
      </c>
      <c r="N1113" s="50"/>
      <c r="O1113" s="124">
        <f t="shared" si="68"/>
        <v>0</v>
      </c>
      <c r="P1113" s="124">
        <f t="shared" si="69"/>
        <v>44.005107277913531</v>
      </c>
      <c r="Q1113" s="50"/>
      <c r="R1113" s="53" t="str">
        <f t="shared" si="70"/>
        <v/>
      </c>
      <c r="S1113" s="53" t="str">
        <f t="shared" si="71"/>
        <v/>
      </c>
      <c r="T1113" s="50"/>
    </row>
    <row r="1114" spans="1:20" ht="15" customHeight="1" x14ac:dyDescent="0.2">
      <c r="A1114" s="51" t="s">
        <v>1535</v>
      </c>
      <c r="B1114" s="51" t="s">
        <v>1504</v>
      </c>
      <c r="C1114" s="35">
        <v>518506</v>
      </c>
      <c r="D1114" s="50"/>
      <c r="E1114" s="52">
        <v>0</v>
      </c>
      <c r="F1114" s="52">
        <v>0</v>
      </c>
      <c r="G1114" s="52">
        <v>0</v>
      </c>
      <c r="H1114" s="52">
        <v>0</v>
      </c>
      <c r="I1114" s="52">
        <v>0</v>
      </c>
      <c r="J1114" s="52">
        <v>0</v>
      </c>
      <c r="K1114" s="52">
        <v>493030.53</v>
      </c>
      <c r="L1114" s="52">
        <v>0</v>
      </c>
      <c r="M1114" s="52">
        <v>0</v>
      </c>
      <c r="N1114" s="50"/>
      <c r="O1114" s="124">
        <f t="shared" si="68"/>
        <v>0</v>
      </c>
      <c r="P1114" s="124">
        <f t="shared" si="69"/>
        <v>0</v>
      </c>
      <c r="Q1114" s="50"/>
      <c r="R1114" s="53" t="str">
        <f t="shared" si="70"/>
        <v/>
      </c>
      <c r="S1114" s="53" t="str">
        <f t="shared" si="71"/>
        <v/>
      </c>
      <c r="T1114" s="50"/>
    </row>
    <row r="1115" spans="1:20" ht="15" customHeight="1" x14ac:dyDescent="0.2">
      <c r="A1115" s="51" t="s">
        <v>1535</v>
      </c>
      <c r="B1115" s="51" t="s">
        <v>1221</v>
      </c>
      <c r="C1115" s="35">
        <v>525855</v>
      </c>
      <c r="D1115" s="50"/>
      <c r="E1115" s="52">
        <v>0</v>
      </c>
      <c r="F1115" s="52">
        <v>0</v>
      </c>
      <c r="G1115" s="52">
        <v>0</v>
      </c>
      <c r="H1115" s="52">
        <v>237.43</v>
      </c>
      <c r="I1115" s="52">
        <v>0</v>
      </c>
      <c r="J1115" s="52">
        <v>237.43</v>
      </c>
      <c r="K1115" s="52">
        <v>30004.12</v>
      </c>
      <c r="L1115" s="52">
        <v>0</v>
      </c>
      <c r="M1115" s="52">
        <v>0</v>
      </c>
      <c r="N1115" s="50"/>
      <c r="O1115" s="124">
        <f t="shared" si="68"/>
        <v>0.7913</v>
      </c>
      <c r="P1115" s="124">
        <f t="shared" si="69"/>
        <v>0</v>
      </c>
      <c r="Q1115" s="50"/>
      <c r="R1115" s="53" t="str">
        <f t="shared" si="70"/>
        <v/>
      </c>
      <c r="S1115" s="53" t="str">
        <f t="shared" si="71"/>
        <v/>
      </c>
      <c r="T1115" s="50"/>
    </row>
    <row r="1116" spans="1:20" ht="15" customHeight="1" x14ac:dyDescent="0.2">
      <c r="A1116" s="51" t="s">
        <v>1357</v>
      </c>
      <c r="B1116" s="51" t="s">
        <v>28</v>
      </c>
      <c r="C1116" s="35">
        <v>516147</v>
      </c>
      <c r="D1116" s="50"/>
      <c r="E1116" s="52">
        <v>0</v>
      </c>
      <c r="F1116" s="52">
        <v>0</v>
      </c>
      <c r="G1116" s="52">
        <v>0</v>
      </c>
      <c r="H1116" s="52">
        <v>15711.22</v>
      </c>
      <c r="I1116" s="52">
        <v>0</v>
      </c>
      <c r="J1116" s="52">
        <v>15711.22</v>
      </c>
      <c r="K1116" s="52">
        <v>94667.62</v>
      </c>
      <c r="L1116" s="52">
        <v>710.21</v>
      </c>
      <c r="M1116" s="52">
        <v>6740</v>
      </c>
      <c r="N1116" s="50"/>
      <c r="O1116" s="124">
        <f t="shared" si="68"/>
        <v>16.5962</v>
      </c>
      <c r="P1116" s="124">
        <f t="shared" si="69"/>
        <v>7.8698608880206358</v>
      </c>
      <c r="Q1116" s="50"/>
      <c r="R1116" s="53" t="str">
        <f t="shared" si="70"/>
        <v/>
      </c>
      <c r="S1116" s="53" t="str">
        <f t="shared" si="71"/>
        <v/>
      </c>
      <c r="T1116" s="50"/>
    </row>
    <row r="1117" spans="1:20" ht="15" customHeight="1" x14ac:dyDescent="0.2">
      <c r="A1117" s="51" t="s">
        <v>464</v>
      </c>
      <c r="B1117" s="51" t="s">
        <v>439</v>
      </c>
      <c r="C1117" s="35">
        <v>504475</v>
      </c>
      <c r="D1117" s="50"/>
      <c r="E1117" s="52">
        <v>0</v>
      </c>
      <c r="F1117" s="52">
        <v>0</v>
      </c>
      <c r="G1117" s="52">
        <v>0</v>
      </c>
      <c r="H1117" s="52">
        <v>95697.98</v>
      </c>
      <c r="I1117" s="52">
        <v>0</v>
      </c>
      <c r="J1117" s="52">
        <v>95697.98</v>
      </c>
      <c r="K1117" s="52">
        <v>248161.02</v>
      </c>
      <c r="L1117" s="52">
        <v>2056.63</v>
      </c>
      <c r="M1117" s="52">
        <v>11949.84</v>
      </c>
      <c r="N1117" s="50"/>
      <c r="O1117" s="124">
        <f t="shared" si="68"/>
        <v>38.562899999999999</v>
      </c>
      <c r="P1117" s="124">
        <f t="shared" si="69"/>
        <v>5.6441055891856031</v>
      </c>
      <c r="Q1117" s="50"/>
      <c r="R1117" s="53" t="str">
        <f t="shared" si="70"/>
        <v/>
      </c>
      <c r="S1117" s="53" t="str">
        <f t="shared" si="71"/>
        <v/>
      </c>
      <c r="T1117" s="50"/>
    </row>
    <row r="1118" spans="1:20" ht="15" customHeight="1" x14ac:dyDescent="0.2">
      <c r="A1118" s="51" t="s">
        <v>465</v>
      </c>
      <c r="B1118" s="51" t="s">
        <v>445</v>
      </c>
      <c r="C1118" s="35">
        <v>504483</v>
      </c>
      <c r="D1118" s="50"/>
      <c r="E1118" s="52">
        <v>0</v>
      </c>
      <c r="F1118" s="52">
        <v>0</v>
      </c>
      <c r="G1118" s="52">
        <v>0</v>
      </c>
      <c r="H1118" s="52">
        <v>13561.2</v>
      </c>
      <c r="I1118" s="52">
        <v>0</v>
      </c>
      <c r="J1118" s="52">
        <v>13561.2</v>
      </c>
      <c r="K1118" s="52">
        <v>43768.23</v>
      </c>
      <c r="L1118" s="52">
        <v>0</v>
      </c>
      <c r="M1118" s="52">
        <v>0</v>
      </c>
      <c r="N1118" s="50"/>
      <c r="O1118" s="124">
        <f t="shared" si="68"/>
        <v>30.984100000000002</v>
      </c>
      <c r="P1118" s="124">
        <f t="shared" si="69"/>
        <v>0</v>
      </c>
      <c r="Q1118" s="50"/>
      <c r="R1118" s="53" t="str">
        <f t="shared" si="70"/>
        <v/>
      </c>
      <c r="S1118" s="53" t="str">
        <f t="shared" si="71"/>
        <v/>
      </c>
      <c r="T1118" s="50"/>
    </row>
    <row r="1119" spans="1:20" ht="15" customHeight="1" x14ac:dyDescent="0.2">
      <c r="A1119" s="51" t="s">
        <v>2526</v>
      </c>
      <c r="B1119" s="51" t="s">
        <v>508</v>
      </c>
      <c r="C1119" s="35">
        <v>543071</v>
      </c>
      <c r="D1119" s="50"/>
      <c r="E1119" s="52">
        <v>0</v>
      </c>
      <c r="F1119" s="52">
        <v>0</v>
      </c>
      <c r="G1119" s="52">
        <v>0</v>
      </c>
      <c r="H1119" s="52">
        <v>62027.56</v>
      </c>
      <c r="I1119" s="52">
        <v>62027.56</v>
      </c>
      <c r="J1119" s="52">
        <v>0</v>
      </c>
      <c r="K1119" s="52">
        <v>775982.95</v>
      </c>
      <c r="L1119" s="52">
        <v>6849.56</v>
      </c>
      <c r="M1119" s="52">
        <v>30889.040000000001</v>
      </c>
      <c r="N1119" s="50"/>
      <c r="O1119" s="124">
        <f t="shared" si="68"/>
        <v>0</v>
      </c>
      <c r="P1119" s="124">
        <f t="shared" si="69"/>
        <v>4.8633285048337731</v>
      </c>
      <c r="Q1119" s="50"/>
      <c r="R1119" s="53" t="str">
        <f t="shared" si="70"/>
        <v/>
      </c>
      <c r="S1119" s="53" t="str">
        <f t="shared" si="71"/>
        <v/>
      </c>
      <c r="T1119" s="50"/>
    </row>
    <row r="1120" spans="1:20" ht="15" customHeight="1" x14ac:dyDescent="0.2">
      <c r="A1120" s="51" t="s">
        <v>284</v>
      </c>
      <c r="B1120" s="51" t="s">
        <v>252</v>
      </c>
      <c r="C1120" s="35">
        <v>502421</v>
      </c>
      <c r="D1120" s="50"/>
      <c r="E1120" s="52">
        <v>0</v>
      </c>
      <c r="F1120" s="52">
        <v>0</v>
      </c>
      <c r="G1120" s="52">
        <v>0</v>
      </c>
      <c r="H1120" s="52">
        <v>39165.64</v>
      </c>
      <c r="I1120" s="52">
        <v>0</v>
      </c>
      <c r="J1120" s="52">
        <v>39165.64</v>
      </c>
      <c r="K1120" s="52">
        <v>1026509.9500000001</v>
      </c>
      <c r="L1120" s="52">
        <v>2057.4699999999998</v>
      </c>
      <c r="M1120" s="52">
        <v>70840.179999999993</v>
      </c>
      <c r="N1120" s="50"/>
      <c r="O1120" s="124">
        <f t="shared" si="68"/>
        <v>3.8153999999999999</v>
      </c>
      <c r="P1120" s="124">
        <f t="shared" si="69"/>
        <v>7.1015044715348337</v>
      </c>
      <c r="Q1120" s="50"/>
      <c r="R1120" s="53" t="str">
        <f t="shared" si="70"/>
        <v/>
      </c>
      <c r="S1120" s="53" t="str">
        <f t="shared" si="71"/>
        <v/>
      </c>
      <c r="T1120" s="50"/>
    </row>
    <row r="1121" spans="1:20" ht="15" customHeight="1" x14ac:dyDescent="0.2">
      <c r="A1121" s="51" t="s">
        <v>1420</v>
      </c>
      <c r="B1121" s="51" t="s">
        <v>1394</v>
      </c>
      <c r="C1121" s="35">
        <v>516953</v>
      </c>
      <c r="D1121" s="50"/>
      <c r="E1121" s="52">
        <v>0</v>
      </c>
      <c r="F1121" s="52">
        <v>0</v>
      </c>
      <c r="G1121" s="52">
        <v>0</v>
      </c>
      <c r="H1121" s="52">
        <v>3859.22</v>
      </c>
      <c r="I1121" s="52">
        <v>0</v>
      </c>
      <c r="J1121" s="52">
        <v>3859.22</v>
      </c>
      <c r="K1121" s="52">
        <v>32057.49</v>
      </c>
      <c r="L1121" s="52">
        <v>489.82</v>
      </c>
      <c r="M1121" s="52">
        <v>19296.12</v>
      </c>
      <c r="N1121" s="50"/>
      <c r="O1121" s="124">
        <f t="shared" si="68"/>
        <v>12.038399999999999</v>
      </c>
      <c r="P1121" s="124">
        <f t="shared" si="69"/>
        <v>61.720178342097263</v>
      </c>
      <c r="Q1121" s="50"/>
      <c r="R1121" s="53" t="str">
        <f t="shared" si="70"/>
        <v/>
      </c>
      <c r="S1121" s="53" t="str">
        <f t="shared" si="71"/>
        <v/>
      </c>
      <c r="T1121" s="50"/>
    </row>
    <row r="1122" spans="1:20" ht="15" customHeight="1" x14ac:dyDescent="0.2">
      <c r="A1122" s="51" t="s">
        <v>1536</v>
      </c>
      <c r="B1122" s="51" t="s">
        <v>1509</v>
      </c>
      <c r="C1122" s="35">
        <v>518514</v>
      </c>
      <c r="D1122" s="50"/>
      <c r="E1122" s="52">
        <v>0</v>
      </c>
      <c r="F1122" s="52">
        <v>0</v>
      </c>
      <c r="G1122" s="52">
        <v>0</v>
      </c>
      <c r="H1122" s="52">
        <v>0</v>
      </c>
      <c r="I1122" s="52">
        <v>0</v>
      </c>
      <c r="J1122" s="52">
        <v>0</v>
      </c>
      <c r="K1122" s="52">
        <v>37356.199999999997</v>
      </c>
      <c r="L1122" s="52">
        <v>0</v>
      </c>
      <c r="M1122" s="52">
        <v>0</v>
      </c>
      <c r="N1122" s="50"/>
      <c r="O1122" s="124">
        <f t="shared" si="68"/>
        <v>0</v>
      </c>
      <c r="P1122" s="124">
        <f t="shared" si="69"/>
        <v>0</v>
      </c>
      <c r="Q1122" s="50"/>
      <c r="R1122" s="53" t="str">
        <f t="shared" si="70"/>
        <v/>
      </c>
      <c r="S1122" s="53" t="str">
        <f t="shared" si="71"/>
        <v/>
      </c>
      <c r="T1122" s="50"/>
    </row>
    <row r="1123" spans="1:20" ht="15" customHeight="1" x14ac:dyDescent="0.2">
      <c r="A1123" s="51" t="s">
        <v>1615</v>
      </c>
      <c r="B1123" s="51" t="s">
        <v>1575</v>
      </c>
      <c r="C1123" s="35">
        <v>519383</v>
      </c>
      <c r="D1123" s="50"/>
      <c r="E1123" s="52">
        <v>0</v>
      </c>
      <c r="F1123" s="52">
        <v>0</v>
      </c>
      <c r="G1123" s="52">
        <v>0</v>
      </c>
      <c r="H1123" s="52">
        <v>0</v>
      </c>
      <c r="I1123" s="52">
        <v>0</v>
      </c>
      <c r="J1123" s="52">
        <v>0</v>
      </c>
      <c r="K1123" s="52">
        <v>23969.57</v>
      </c>
      <c r="L1123" s="52">
        <v>0</v>
      </c>
      <c r="M1123" s="52">
        <v>0</v>
      </c>
      <c r="N1123" s="50"/>
      <c r="O1123" s="124">
        <f t="shared" si="68"/>
        <v>0</v>
      </c>
      <c r="P1123" s="124">
        <f t="shared" si="69"/>
        <v>0</v>
      </c>
      <c r="Q1123" s="50"/>
      <c r="R1123" s="53" t="str">
        <f t="shared" si="70"/>
        <v/>
      </c>
      <c r="S1123" s="53" t="str">
        <f t="shared" si="71"/>
        <v/>
      </c>
      <c r="T1123" s="50"/>
    </row>
    <row r="1124" spans="1:20" ht="15" customHeight="1" x14ac:dyDescent="0.2">
      <c r="A1124" s="51" t="s">
        <v>2405</v>
      </c>
      <c r="B1124" s="51" t="s">
        <v>22</v>
      </c>
      <c r="C1124" s="35">
        <v>528439</v>
      </c>
      <c r="D1124" s="50"/>
      <c r="E1124" s="52">
        <v>0</v>
      </c>
      <c r="F1124" s="52">
        <v>0</v>
      </c>
      <c r="G1124" s="52">
        <v>0</v>
      </c>
      <c r="H1124" s="52">
        <v>0</v>
      </c>
      <c r="I1124" s="52">
        <v>0</v>
      </c>
      <c r="J1124" s="52">
        <v>0</v>
      </c>
      <c r="K1124" s="52">
        <v>55392.21</v>
      </c>
      <c r="L1124" s="52">
        <v>0</v>
      </c>
      <c r="M1124" s="52">
        <v>0</v>
      </c>
      <c r="N1124" s="50"/>
      <c r="O1124" s="124">
        <f t="shared" si="68"/>
        <v>0</v>
      </c>
      <c r="P1124" s="124">
        <f t="shared" si="69"/>
        <v>0</v>
      </c>
      <c r="Q1124" s="50"/>
      <c r="R1124" s="53" t="str">
        <f t="shared" si="70"/>
        <v/>
      </c>
      <c r="S1124" s="53" t="str">
        <f t="shared" si="71"/>
        <v/>
      </c>
      <c r="T1124" s="50"/>
    </row>
    <row r="1125" spans="1:20" ht="15" customHeight="1" x14ac:dyDescent="0.2">
      <c r="A1125" s="51" t="s">
        <v>2308</v>
      </c>
      <c r="B1125" s="51" t="s">
        <v>26</v>
      </c>
      <c r="C1125" s="35">
        <v>527416</v>
      </c>
      <c r="D1125" s="50"/>
      <c r="E1125" s="52">
        <v>0</v>
      </c>
      <c r="F1125" s="52">
        <v>0</v>
      </c>
      <c r="G1125" s="52">
        <v>0</v>
      </c>
      <c r="H1125" s="52">
        <v>0</v>
      </c>
      <c r="I1125" s="52">
        <v>0</v>
      </c>
      <c r="J1125" s="52">
        <v>0</v>
      </c>
      <c r="K1125" s="52">
        <v>12925.27</v>
      </c>
      <c r="L1125" s="52">
        <v>0</v>
      </c>
      <c r="M1125" s="52">
        <v>0</v>
      </c>
      <c r="N1125" s="50"/>
      <c r="O1125" s="124">
        <f t="shared" si="68"/>
        <v>0</v>
      </c>
      <c r="P1125" s="124">
        <f t="shared" si="69"/>
        <v>0</v>
      </c>
      <c r="Q1125" s="50"/>
      <c r="R1125" s="53" t="str">
        <f t="shared" si="70"/>
        <v/>
      </c>
      <c r="S1125" s="53" t="str">
        <f t="shared" si="71"/>
        <v/>
      </c>
      <c r="T1125" s="50"/>
    </row>
    <row r="1126" spans="1:20" ht="15" customHeight="1" x14ac:dyDescent="0.2">
      <c r="A1126" s="51" t="s">
        <v>1616</v>
      </c>
      <c r="B1126" s="51" t="s">
        <v>1595</v>
      </c>
      <c r="C1126" s="35">
        <v>519391</v>
      </c>
      <c r="D1126" s="50"/>
      <c r="E1126" s="52">
        <v>0</v>
      </c>
      <c r="F1126" s="52">
        <v>0</v>
      </c>
      <c r="G1126" s="52">
        <v>0</v>
      </c>
      <c r="H1126" s="52">
        <v>12470</v>
      </c>
      <c r="I1126" s="52">
        <v>0</v>
      </c>
      <c r="J1126" s="52">
        <v>12470</v>
      </c>
      <c r="K1126" s="52">
        <v>828836.75</v>
      </c>
      <c r="L1126" s="52">
        <v>12855.27</v>
      </c>
      <c r="M1126" s="52">
        <v>29638.2</v>
      </c>
      <c r="N1126" s="50"/>
      <c r="O1126" s="124">
        <f t="shared" si="68"/>
        <v>1.5044999999999999</v>
      </c>
      <c r="P1126" s="124">
        <f t="shared" si="69"/>
        <v>5.1268805346770643</v>
      </c>
      <c r="Q1126" s="50"/>
      <c r="R1126" s="53" t="str">
        <f t="shared" si="70"/>
        <v/>
      </c>
      <c r="S1126" s="53" t="str">
        <f t="shared" si="71"/>
        <v/>
      </c>
      <c r="T1126" s="50"/>
    </row>
    <row r="1127" spans="1:20" ht="15" customHeight="1" x14ac:dyDescent="0.2">
      <c r="A1127" s="51" t="s">
        <v>1421</v>
      </c>
      <c r="B1127" s="51" t="s">
        <v>19</v>
      </c>
      <c r="C1127" s="35">
        <v>516961</v>
      </c>
      <c r="D1127" s="50"/>
      <c r="E1127" s="52">
        <v>0</v>
      </c>
      <c r="F1127" s="52">
        <v>0</v>
      </c>
      <c r="G1127" s="52">
        <v>0</v>
      </c>
      <c r="H1127" s="52">
        <v>0</v>
      </c>
      <c r="I1127" s="52">
        <v>0</v>
      </c>
      <c r="J1127" s="52">
        <v>0</v>
      </c>
      <c r="K1127" s="52">
        <v>106030.98</v>
      </c>
      <c r="L1127" s="52">
        <v>0</v>
      </c>
      <c r="M1127" s="52">
        <v>0</v>
      </c>
      <c r="N1127" s="50"/>
      <c r="O1127" s="124">
        <f t="shared" si="68"/>
        <v>0</v>
      </c>
      <c r="P1127" s="124">
        <f t="shared" si="69"/>
        <v>0</v>
      </c>
      <c r="Q1127" s="50"/>
      <c r="R1127" s="53" t="str">
        <f t="shared" si="70"/>
        <v/>
      </c>
      <c r="S1127" s="53" t="str">
        <f t="shared" si="71"/>
        <v/>
      </c>
      <c r="T1127" s="50"/>
    </row>
    <row r="1128" spans="1:20" ht="15" customHeight="1" x14ac:dyDescent="0.2">
      <c r="A1128" s="51" t="s">
        <v>2309</v>
      </c>
      <c r="B1128" s="51" t="s">
        <v>1595</v>
      </c>
      <c r="C1128" s="35">
        <v>527424</v>
      </c>
      <c r="D1128" s="50"/>
      <c r="E1128" s="52">
        <v>0</v>
      </c>
      <c r="F1128" s="52">
        <v>0</v>
      </c>
      <c r="G1128" s="52">
        <v>0</v>
      </c>
      <c r="H1128" s="52">
        <v>15487.13</v>
      </c>
      <c r="I1128" s="52">
        <v>0</v>
      </c>
      <c r="J1128" s="52">
        <v>15487.13</v>
      </c>
      <c r="K1128" s="52">
        <v>56869.31</v>
      </c>
      <c r="L1128" s="52">
        <v>455.77</v>
      </c>
      <c r="M1128" s="52">
        <v>3168</v>
      </c>
      <c r="N1128" s="50"/>
      <c r="O1128" s="124">
        <f t="shared" si="68"/>
        <v>27.232800000000001</v>
      </c>
      <c r="P1128" s="124">
        <f t="shared" si="69"/>
        <v>6.3721012264787467</v>
      </c>
      <c r="Q1128" s="50"/>
      <c r="R1128" s="53" t="str">
        <f t="shared" si="70"/>
        <v/>
      </c>
      <c r="S1128" s="53" t="str">
        <f t="shared" si="71"/>
        <v/>
      </c>
      <c r="T1128" s="50"/>
    </row>
    <row r="1129" spans="1:20" ht="15" customHeight="1" x14ac:dyDescent="0.2">
      <c r="A1129" s="51" t="s">
        <v>2310</v>
      </c>
      <c r="B1129" s="51" t="s">
        <v>1595</v>
      </c>
      <c r="C1129" s="35">
        <v>527432</v>
      </c>
      <c r="D1129" s="50"/>
      <c r="E1129" s="52">
        <v>0</v>
      </c>
      <c r="F1129" s="52">
        <v>0</v>
      </c>
      <c r="G1129" s="52">
        <v>0</v>
      </c>
      <c r="H1129" s="52">
        <v>0</v>
      </c>
      <c r="I1129" s="52">
        <v>0</v>
      </c>
      <c r="J1129" s="52">
        <v>0</v>
      </c>
      <c r="K1129" s="52">
        <v>515722.92000000004</v>
      </c>
      <c r="L1129" s="52">
        <v>0</v>
      </c>
      <c r="M1129" s="52">
        <v>0</v>
      </c>
      <c r="N1129" s="50"/>
      <c r="O1129" s="124">
        <f t="shared" si="68"/>
        <v>0</v>
      </c>
      <c r="P1129" s="124">
        <f t="shared" si="69"/>
        <v>0</v>
      </c>
      <c r="Q1129" s="50"/>
      <c r="R1129" s="53" t="str">
        <f t="shared" si="70"/>
        <v/>
      </c>
      <c r="S1129" s="53" t="str">
        <f t="shared" si="71"/>
        <v/>
      </c>
      <c r="T1129" s="50"/>
    </row>
    <row r="1130" spans="1:20" ht="15" customHeight="1" x14ac:dyDescent="0.2">
      <c r="A1130" s="51" t="s">
        <v>2311</v>
      </c>
      <c r="B1130" s="51" t="s">
        <v>1595</v>
      </c>
      <c r="C1130" s="35">
        <v>527441</v>
      </c>
      <c r="D1130" s="50"/>
      <c r="E1130" s="52">
        <v>0</v>
      </c>
      <c r="F1130" s="52">
        <v>0</v>
      </c>
      <c r="G1130" s="52">
        <v>0</v>
      </c>
      <c r="H1130" s="52">
        <v>0</v>
      </c>
      <c r="I1130" s="52">
        <v>0</v>
      </c>
      <c r="J1130" s="52">
        <v>0</v>
      </c>
      <c r="K1130" s="52">
        <v>17755.78</v>
      </c>
      <c r="L1130" s="52">
        <v>39.85</v>
      </c>
      <c r="M1130" s="52">
        <v>0</v>
      </c>
      <c r="N1130" s="50"/>
      <c r="O1130" s="124">
        <f t="shared" si="68"/>
        <v>0</v>
      </c>
      <c r="P1130" s="124">
        <f t="shared" si="69"/>
        <v>0.22443395896998053</v>
      </c>
      <c r="Q1130" s="50"/>
      <c r="R1130" s="53" t="str">
        <f t="shared" si="70"/>
        <v/>
      </c>
      <c r="S1130" s="53" t="str">
        <f t="shared" si="71"/>
        <v/>
      </c>
      <c r="T1130" s="50"/>
    </row>
    <row r="1131" spans="1:20" ht="15" customHeight="1" x14ac:dyDescent="0.2">
      <c r="A1131" s="51" t="s">
        <v>599</v>
      </c>
      <c r="B1131" s="51" t="s">
        <v>443</v>
      </c>
      <c r="C1131" s="35">
        <v>506150</v>
      </c>
      <c r="D1131" s="50"/>
      <c r="E1131" s="52">
        <v>0</v>
      </c>
      <c r="F1131" s="52">
        <v>0</v>
      </c>
      <c r="G1131" s="52">
        <v>0</v>
      </c>
      <c r="H1131" s="52">
        <v>32913</v>
      </c>
      <c r="I1131" s="52">
        <v>0</v>
      </c>
      <c r="J1131" s="52">
        <v>32913</v>
      </c>
      <c r="K1131" s="52">
        <v>900034.25</v>
      </c>
      <c r="L1131" s="52">
        <v>1879.08</v>
      </c>
      <c r="M1131" s="52">
        <v>15120</v>
      </c>
      <c r="N1131" s="50"/>
      <c r="O1131" s="124">
        <f t="shared" si="68"/>
        <v>3.6568999999999998</v>
      </c>
      <c r="P1131" s="124">
        <f t="shared" si="69"/>
        <v>1.8887147905760255</v>
      </c>
      <c r="Q1131" s="50"/>
      <c r="R1131" s="53" t="str">
        <f t="shared" si="70"/>
        <v/>
      </c>
      <c r="S1131" s="53" t="str">
        <f t="shared" si="71"/>
        <v/>
      </c>
      <c r="T1131" s="50"/>
    </row>
    <row r="1132" spans="1:20" ht="15" customHeight="1" x14ac:dyDescent="0.2">
      <c r="A1132" s="51" t="s">
        <v>2312</v>
      </c>
      <c r="B1132" s="51" t="s">
        <v>1595</v>
      </c>
      <c r="C1132" s="35">
        <v>527459</v>
      </c>
      <c r="D1132" s="50"/>
      <c r="E1132" s="52">
        <v>0</v>
      </c>
      <c r="F1132" s="52">
        <v>0</v>
      </c>
      <c r="G1132" s="52">
        <v>0</v>
      </c>
      <c r="H1132" s="52">
        <v>0</v>
      </c>
      <c r="I1132" s="52">
        <v>0</v>
      </c>
      <c r="J1132" s="52">
        <v>0</v>
      </c>
      <c r="K1132" s="52">
        <v>18827.8</v>
      </c>
      <c r="L1132" s="52">
        <v>0</v>
      </c>
      <c r="M1132" s="52">
        <v>0</v>
      </c>
      <c r="N1132" s="50"/>
      <c r="O1132" s="124">
        <f t="shared" si="68"/>
        <v>0</v>
      </c>
      <c r="P1132" s="124">
        <f t="shared" si="69"/>
        <v>0</v>
      </c>
      <c r="Q1132" s="50"/>
      <c r="R1132" s="53" t="str">
        <f t="shared" si="70"/>
        <v/>
      </c>
      <c r="S1132" s="53" t="str">
        <f t="shared" si="71"/>
        <v/>
      </c>
      <c r="T1132" s="50"/>
    </row>
    <row r="1133" spans="1:20" ht="15" customHeight="1" x14ac:dyDescent="0.2">
      <c r="A1133" s="51" t="s">
        <v>673</v>
      </c>
      <c r="B1133" s="51" t="s">
        <v>643</v>
      </c>
      <c r="C1133" s="35">
        <v>507229</v>
      </c>
      <c r="D1133" s="50"/>
      <c r="E1133" s="52">
        <v>0</v>
      </c>
      <c r="F1133" s="52">
        <v>0</v>
      </c>
      <c r="G1133" s="52">
        <v>0</v>
      </c>
      <c r="H1133" s="52">
        <v>4.3499999999999996</v>
      </c>
      <c r="I1133" s="52">
        <v>0</v>
      </c>
      <c r="J1133" s="52">
        <v>4.3499999999999996</v>
      </c>
      <c r="K1133" s="52">
        <v>719118.14</v>
      </c>
      <c r="L1133" s="52">
        <v>21.12</v>
      </c>
      <c r="M1133" s="52">
        <v>2030.88</v>
      </c>
      <c r="N1133" s="50"/>
      <c r="O1133" s="124">
        <f t="shared" si="68"/>
        <v>5.9999999999999995E-4</v>
      </c>
      <c r="P1133" s="124">
        <f t="shared" si="69"/>
        <v>0.28534949764999673</v>
      </c>
      <c r="Q1133" s="50"/>
      <c r="R1133" s="53" t="str">
        <f t="shared" si="70"/>
        <v/>
      </c>
      <c r="S1133" s="53" t="str">
        <f t="shared" si="71"/>
        <v/>
      </c>
      <c r="T1133" s="50"/>
    </row>
    <row r="1134" spans="1:20" ht="15" customHeight="1" x14ac:dyDescent="0.2">
      <c r="A1134" s="51" t="s">
        <v>1270</v>
      </c>
      <c r="B1134" s="51" t="s">
        <v>1214</v>
      </c>
      <c r="C1134" s="35">
        <v>515078</v>
      </c>
      <c r="D1134" s="50"/>
      <c r="E1134" s="52">
        <v>0</v>
      </c>
      <c r="F1134" s="52">
        <v>0</v>
      </c>
      <c r="G1134" s="52">
        <v>0</v>
      </c>
      <c r="H1134" s="52">
        <v>0</v>
      </c>
      <c r="I1134" s="52">
        <v>0</v>
      </c>
      <c r="J1134" s="52">
        <v>0</v>
      </c>
      <c r="K1134" s="52">
        <v>437953.64</v>
      </c>
      <c r="L1134" s="52">
        <v>366.82</v>
      </c>
      <c r="M1134" s="52">
        <v>3844.4</v>
      </c>
      <c r="N1134" s="50"/>
      <c r="O1134" s="124">
        <f t="shared" si="68"/>
        <v>0</v>
      </c>
      <c r="P1134" s="124">
        <f t="shared" si="69"/>
        <v>0.96156753029841247</v>
      </c>
      <c r="Q1134" s="50"/>
      <c r="R1134" s="53" t="str">
        <f t="shared" si="70"/>
        <v/>
      </c>
      <c r="S1134" s="53" t="str">
        <f t="shared" si="71"/>
        <v/>
      </c>
      <c r="T1134" s="50"/>
    </row>
    <row r="1135" spans="1:20" ht="15" customHeight="1" x14ac:dyDescent="0.2">
      <c r="A1135" s="51" t="s">
        <v>786</v>
      </c>
      <c r="B1135" s="51" t="s">
        <v>759</v>
      </c>
      <c r="C1135" s="35">
        <v>508721</v>
      </c>
      <c r="D1135" s="50"/>
      <c r="E1135" s="52">
        <v>0</v>
      </c>
      <c r="F1135" s="52">
        <v>0</v>
      </c>
      <c r="G1135" s="52">
        <v>0</v>
      </c>
      <c r="H1135" s="52">
        <v>59560.61</v>
      </c>
      <c r="I1135" s="52">
        <v>0</v>
      </c>
      <c r="J1135" s="52">
        <v>59560.61</v>
      </c>
      <c r="K1135" s="52">
        <v>295568.09000000003</v>
      </c>
      <c r="L1135" s="52">
        <v>1622.2</v>
      </c>
      <c r="M1135" s="52">
        <v>0</v>
      </c>
      <c r="N1135" s="50"/>
      <c r="O1135" s="124">
        <f t="shared" si="68"/>
        <v>20.151199999999999</v>
      </c>
      <c r="P1135" s="124">
        <f t="shared" si="69"/>
        <v>0.54884138541477867</v>
      </c>
      <c r="Q1135" s="50"/>
      <c r="R1135" s="53" t="str">
        <f t="shared" si="70"/>
        <v/>
      </c>
      <c r="S1135" s="53" t="str">
        <f t="shared" si="71"/>
        <v/>
      </c>
      <c r="T1135" s="50"/>
    </row>
    <row r="1136" spans="1:20" ht="15" customHeight="1" x14ac:dyDescent="0.2">
      <c r="A1136" s="51" t="s">
        <v>411</v>
      </c>
      <c r="B1136" s="51" t="s">
        <v>23</v>
      </c>
      <c r="C1136" s="35">
        <v>503878</v>
      </c>
      <c r="D1136" s="50"/>
      <c r="E1136" s="52">
        <v>0</v>
      </c>
      <c r="F1136" s="52">
        <v>0</v>
      </c>
      <c r="G1136" s="52">
        <v>0</v>
      </c>
      <c r="H1136" s="52">
        <v>185078</v>
      </c>
      <c r="I1136" s="52">
        <v>0</v>
      </c>
      <c r="J1136" s="52">
        <v>185078</v>
      </c>
      <c r="K1136" s="52">
        <v>475654.22</v>
      </c>
      <c r="L1136" s="52">
        <v>11149.95</v>
      </c>
      <c r="M1136" s="52">
        <v>36804.71</v>
      </c>
      <c r="N1136" s="50"/>
      <c r="O1136" s="124">
        <f t="shared" si="68"/>
        <v>38.910200000000003</v>
      </c>
      <c r="P1136" s="124">
        <f t="shared" si="69"/>
        <v>10.081832134276031</v>
      </c>
      <c r="Q1136" s="50"/>
      <c r="R1136" s="53" t="str">
        <f t="shared" si="70"/>
        <v/>
      </c>
      <c r="S1136" s="53" t="str">
        <f t="shared" si="71"/>
        <v/>
      </c>
      <c r="T1136" s="50"/>
    </row>
    <row r="1137" spans="1:20" ht="15" customHeight="1" x14ac:dyDescent="0.2">
      <c r="A1137" s="51" t="s">
        <v>933</v>
      </c>
      <c r="B1137" s="51" t="s">
        <v>13</v>
      </c>
      <c r="C1137" s="35">
        <v>510564</v>
      </c>
      <c r="D1137" s="50"/>
      <c r="E1137" s="52">
        <v>0</v>
      </c>
      <c r="F1137" s="52">
        <v>0</v>
      </c>
      <c r="G1137" s="52">
        <v>0</v>
      </c>
      <c r="H1137" s="52">
        <v>0</v>
      </c>
      <c r="I1137" s="52">
        <v>0</v>
      </c>
      <c r="J1137" s="52">
        <v>0</v>
      </c>
      <c r="K1137" s="52">
        <v>206630.03000000003</v>
      </c>
      <c r="L1137" s="52">
        <v>0</v>
      </c>
      <c r="M1137" s="52">
        <v>10000</v>
      </c>
      <c r="N1137" s="50"/>
      <c r="O1137" s="124">
        <f t="shared" si="68"/>
        <v>0</v>
      </c>
      <c r="P1137" s="124">
        <f t="shared" si="69"/>
        <v>4.8395676078641614</v>
      </c>
      <c r="Q1137" s="50"/>
      <c r="R1137" s="53" t="str">
        <f t="shared" si="70"/>
        <v/>
      </c>
      <c r="S1137" s="53" t="str">
        <f t="shared" si="71"/>
        <v/>
      </c>
      <c r="T1137" s="50"/>
    </row>
    <row r="1138" spans="1:20" ht="15" customHeight="1" x14ac:dyDescent="0.2">
      <c r="A1138" s="51" t="s">
        <v>412</v>
      </c>
      <c r="B1138" s="51" t="s">
        <v>98</v>
      </c>
      <c r="C1138" s="35">
        <v>503886</v>
      </c>
      <c r="D1138" s="50"/>
      <c r="E1138" s="52">
        <v>0</v>
      </c>
      <c r="F1138" s="52">
        <v>0</v>
      </c>
      <c r="G1138" s="52">
        <v>0</v>
      </c>
      <c r="H1138" s="52">
        <v>58264</v>
      </c>
      <c r="I1138" s="52">
        <v>0</v>
      </c>
      <c r="J1138" s="52">
        <v>58264</v>
      </c>
      <c r="K1138" s="52">
        <v>625972.93000000005</v>
      </c>
      <c r="L1138" s="52">
        <v>11907.7</v>
      </c>
      <c r="M1138" s="52">
        <v>47574.96</v>
      </c>
      <c r="N1138" s="50"/>
      <c r="O1138" s="124">
        <f t="shared" si="68"/>
        <v>9.3078000000000003</v>
      </c>
      <c r="P1138" s="124">
        <f t="shared" si="69"/>
        <v>9.5024332761482189</v>
      </c>
      <c r="Q1138" s="50"/>
      <c r="R1138" s="53" t="str">
        <f t="shared" si="70"/>
        <v/>
      </c>
      <c r="S1138" s="53" t="str">
        <f t="shared" si="71"/>
        <v/>
      </c>
      <c r="T1138" s="50"/>
    </row>
    <row r="1139" spans="1:20" ht="15" customHeight="1" x14ac:dyDescent="0.2">
      <c r="A1139" s="51" t="s">
        <v>413</v>
      </c>
      <c r="B1139" s="51" t="s">
        <v>392</v>
      </c>
      <c r="C1139" s="35">
        <v>503894</v>
      </c>
      <c r="D1139" s="50"/>
      <c r="E1139" s="52">
        <v>0</v>
      </c>
      <c r="F1139" s="52">
        <v>0</v>
      </c>
      <c r="G1139" s="52">
        <v>0</v>
      </c>
      <c r="H1139" s="52">
        <v>0</v>
      </c>
      <c r="I1139" s="52">
        <v>0</v>
      </c>
      <c r="J1139" s="52">
        <v>0</v>
      </c>
      <c r="K1139" s="52">
        <v>889466.22</v>
      </c>
      <c r="L1139" s="52">
        <v>0</v>
      </c>
      <c r="M1139" s="52">
        <v>0</v>
      </c>
      <c r="N1139" s="50"/>
      <c r="O1139" s="124">
        <f t="shared" si="68"/>
        <v>0</v>
      </c>
      <c r="P1139" s="124">
        <f t="shared" si="69"/>
        <v>0</v>
      </c>
      <c r="Q1139" s="50"/>
      <c r="R1139" s="53" t="str">
        <f t="shared" si="70"/>
        <v/>
      </c>
      <c r="S1139" s="53" t="str">
        <f t="shared" si="71"/>
        <v/>
      </c>
      <c r="T1139" s="50"/>
    </row>
    <row r="1140" spans="1:20" ht="15" customHeight="1" x14ac:dyDescent="0.2">
      <c r="A1140" s="51" t="s">
        <v>873</v>
      </c>
      <c r="B1140" s="51" t="s">
        <v>858</v>
      </c>
      <c r="C1140" s="35">
        <v>509744</v>
      </c>
      <c r="D1140" s="50"/>
      <c r="E1140" s="52">
        <v>0</v>
      </c>
      <c r="F1140" s="52">
        <v>0</v>
      </c>
      <c r="G1140" s="52">
        <v>0</v>
      </c>
      <c r="H1140" s="52">
        <v>0</v>
      </c>
      <c r="I1140" s="52">
        <v>0</v>
      </c>
      <c r="J1140" s="52">
        <v>0</v>
      </c>
      <c r="K1140" s="52">
        <v>164756.82</v>
      </c>
      <c r="L1140" s="52">
        <v>0</v>
      </c>
      <c r="M1140" s="52">
        <v>0</v>
      </c>
      <c r="N1140" s="50"/>
      <c r="O1140" s="124">
        <f t="shared" si="68"/>
        <v>0</v>
      </c>
      <c r="P1140" s="124">
        <f t="shared" si="69"/>
        <v>0</v>
      </c>
      <c r="Q1140" s="50"/>
      <c r="R1140" s="53" t="str">
        <f t="shared" si="70"/>
        <v/>
      </c>
      <c r="S1140" s="53" t="str">
        <f t="shared" si="71"/>
        <v/>
      </c>
      <c r="T1140" s="50"/>
    </row>
    <row r="1141" spans="1:20" ht="15" customHeight="1" x14ac:dyDescent="0.2">
      <c r="A1141" s="51" t="s">
        <v>1809</v>
      </c>
      <c r="B1141" s="51" t="s">
        <v>1500</v>
      </c>
      <c r="C1141" s="35">
        <v>521612</v>
      </c>
      <c r="D1141" s="50"/>
      <c r="E1141" s="52">
        <v>0</v>
      </c>
      <c r="F1141" s="52">
        <v>0</v>
      </c>
      <c r="G1141" s="52">
        <v>0</v>
      </c>
      <c r="H1141" s="52">
        <v>0</v>
      </c>
      <c r="I1141" s="52">
        <v>0</v>
      </c>
      <c r="J1141" s="52">
        <v>0</v>
      </c>
      <c r="K1141" s="52">
        <v>413044.87</v>
      </c>
      <c r="L1141" s="52">
        <v>971.38</v>
      </c>
      <c r="M1141" s="52">
        <v>31728.63</v>
      </c>
      <c r="N1141" s="50"/>
      <c r="O1141" s="124">
        <f t="shared" si="68"/>
        <v>0</v>
      </c>
      <c r="P1141" s="124">
        <f t="shared" si="69"/>
        <v>7.9168178508063791</v>
      </c>
      <c r="Q1141" s="50"/>
      <c r="R1141" s="53" t="str">
        <f t="shared" si="70"/>
        <v/>
      </c>
      <c r="S1141" s="53" t="str">
        <f t="shared" si="71"/>
        <v/>
      </c>
      <c r="T1141" s="50"/>
    </row>
    <row r="1142" spans="1:20" ht="15" customHeight="1" x14ac:dyDescent="0.2">
      <c r="A1142" s="51" t="s">
        <v>1539</v>
      </c>
      <c r="B1142" s="51" t="s">
        <v>1509</v>
      </c>
      <c r="C1142" s="35">
        <v>518531</v>
      </c>
      <c r="D1142" s="50"/>
      <c r="E1142" s="52">
        <v>0</v>
      </c>
      <c r="F1142" s="52">
        <v>0</v>
      </c>
      <c r="G1142" s="52">
        <v>0</v>
      </c>
      <c r="H1142" s="52">
        <v>0</v>
      </c>
      <c r="I1142" s="52">
        <v>0</v>
      </c>
      <c r="J1142" s="52">
        <v>0</v>
      </c>
      <c r="K1142" s="52">
        <v>38889.919999999998</v>
      </c>
      <c r="L1142" s="52">
        <v>392.26</v>
      </c>
      <c r="M1142" s="52">
        <v>18880.189999999999</v>
      </c>
      <c r="N1142" s="50"/>
      <c r="O1142" s="124">
        <f t="shared" si="68"/>
        <v>0</v>
      </c>
      <c r="P1142" s="124">
        <f t="shared" si="69"/>
        <v>49.556414618492397</v>
      </c>
      <c r="Q1142" s="50"/>
      <c r="R1142" s="53" t="str">
        <f t="shared" si="70"/>
        <v/>
      </c>
      <c r="S1142" s="53" t="str">
        <f t="shared" si="71"/>
        <v/>
      </c>
      <c r="T1142" s="50"/>
    </row>
    <row r="1143" spans="1:20" ht="15" customHeight="1" x14ac:dyDescent="0.2">
      <c r="A1143" s="51" t="s">
        <v>223</v>
      </c>
      <c r="B1143" s="51" t="s">
        <v>199</v>
      </c>
      <c r="C1143" s="35">
        <v>501701</v>
      </c>
      <c r="D1143" s="50"/>
      <c r="E1143" s="52">
        <v>0</v>
      </c>
      <c r="F1143" s="52">
        <v>0</v>
      </c>
      <c r="G1143" s="52">
        <v>0</v>
      </c>
      <c r="H1143" s="52">
        <v>61704.53</v>
      </c>
      <c r="I1143" s="52">
        <v>55460.06</v>
      </c>
      <c r="J1143" s="52">
        <v>6244.4700000000012</v>
      </c>
      <c r="K1143" s="52">
        <v>336515.54</v>
      </c>
      <c r="L1143" s="52">
        <v>12132.21</v>
      </c>
      <c r="M1143" s="52">
        <v>33400.54</v>
      </c>
      <c r="N1143" s="50"/>
      <c r="O1143" s="124">
        <f t="shared" si="68"/>
        <v>1.8555999999999999</v>
      </c>
      <c r="P1143" s="124">
        <f t="shared" si="69"/>
        <v>13.530652997481187</v>
      </c>
      <c r="Q1143" s="50"/>
      <c r="R1143" s="53" t="str">
        <f t="shared" si="70"/>
        <v/>
      </c>
      <c r="S1143" s="53" t="str">
        <f t="shared" si="71"/>
        <v/>
      </c>
      <c r="T1143" s="50"/>
    </row>
    <row r="1144" spans="1:20" ht="15" customHeight="1" x14ac:dyDescent="0.2">
      <c r="A1144" s="51" t="s">
        <v>2406</v>
      </c>
      <c r="B1144" s="51" t="s">
        <v>22</v>
      </c>
      <c r="C1144" s="35">
        <v>528447</v>
      </c>
      <c r="D1144" s="50"/>
      <c r="E1144" s="52">
        <v>0</v>
      </c>
      <c r="F1144" s="52">
        <v>0</v>
      </c>
      <c r="G1144" s="52">
        <v>0</v>
      </c>
      <c r="H1144" s="52">
        <v>917086.4</v>
      </c>
      <c r="I1144" s="52">
        <v>0</v>
      </c>
      <c r="J1144" s="52">
        <v>917086.4</v>
      </c>
      <c r="K1144" s="52">
        <v>4878015.59</v>
      </c>
      <c r="L1144" s="52">
        <v>26268.94</v>
      </c>
      <c r="M1144" s="52">
        <v>335240.46999999997</v>
      </c>
      <c r="N1144" s="50"/>
      <c r="O1144" s="124">
        <f t="shared" si="68"/>
        <v>18.8004</v>
      </c>
      <c r="P1144" s="124">
        <f t="shared" si="69"/>
        <v>7.4109933297691652</v>
      </c>
      <c r="Q1144" s="50"/>
      <c r="R1144" s="53" t="str">
        <f t="shared" si="70"/>
        <v/>
      </c>
      <c r="S1144" s="53" t="str">
        <f t="shared" si="71"/>
        <v/>
      </c>
      <c r="T1144" s="50"/>
    </row>
    <row r="1145" spans="1:20" ht="15" customHeight="1" x14ac:dyDescent="0.2">
      <c r="A1145" s="51" t="s">
        <v>1271</v>
      </c>
      <c r="B1145" s="51" t="s">
        <v>1214</v>
      </c>
      <c r="C1145" s="35">
        <v>515086</v>
      </c>
      <c r="D1145" s="50"/>
      <c r="E1145" s="52">
        <v>0</v>
      </c>
      <c r="F1145" s="52">
        <v>0</v>
      </c>
      <c r="G1145" s="52">
        <v>0</v>
      </c>
      <c r="H1145" s="52">
        <v>0</v>
      </c>
      <c r="I1145" s="52">
        <v>0</v>
      </c>
      <c r="J1145" s="52">
        <v>0</v>
      </c>
      <c r="K1145" s="52">
        <v>28299.58</v>
      </c>
      <c r="L1145" s="52">
        <v>0</v>
      </c>
      <c r="M1145" s="52">
        <v>0</v>
      </c>
      <c r="N1145" s="50"/>
      <c r="O1145" s="124">
        <f t="shared" si="68"/>
        <v>0</v>
      </c>
      <c r="P1145" s="124">
        <f t="shared" si="69"/>
        <v>0</v>
      </c>
      <c r="Q1145" s="50"/>
      <c r="R1145" s="53" t="str">
        <f t="shared" si="70"/>
        <v/>
      </c>
      <c r="S1145" s="53" t="str">
        <f t="shared" si="71"/>
        <v/>
      </c>
      <c r="T1145" s="50"/>
    </row>
    <row r="1146" spans="1:20" ht="15" customHeight="1" x14ac:dyDescent="0.2">
      <c r="A1146" s="51" t="s">
        <v>2068</v>
      </c>
      <c r="B1146" s="51" t="s">
        <v>2023</v>
      </c>
      <c r="C1146" s="35">
        <v>524671</v>
      </c>
      <c r="D1146" s="50"/>
      <c r="E1146" s="52">
        <v>0</v>
      </c>
      <c r="F1146" s="52">
        <v>0</v>
      </c>
      <c r="G1146" s="52">
        <v>0</v>
      </c>
      <c r="H1146" s="52">
        <v>0</v>
      </c>
      <c r="I1146" s="52">
        <v>0</v>
      </c>
      <c r="J1146" s="52">
        <v>0</v>
      </c>
      <c r="K1146" s="52">
        <v>256558.51</v>
      </c>
      <c r="L1146" s="52">
        <v>0</v>
      </c>
      <c r="M1146" s="52">
        <v>0</v>
      </c>
      <c r="N1146" s="50"/>
      <c r="O1146" s="124">
        <f t="shared" si="68"/>
        <v>0</v>
      </c>
      <c r="P1146" s="124">
        <f t="shared" si="69"/>
        <v>0</v>
      </c>
      <c r="Q1146" s="50"/>
      <c r="R1146" s="53" t="str">
        <f t="shared" si="70"/>
        <v/>
      </c>
      <c r="S1146" s="53" t="str">
        <f t="shared" si="71"/>
        <v/>
      </c>
      <c r="T1146" s="50"/>
    </row>
    <row r="1147" spans="1:20" ht="15" customHeight="1" x14ac:dyDescent="0.2">
      <c r="A1147" s="51" t="s">
        <v>2527</v>
      </c>
      <c r="B1147" s="51" t="s">
        <v>511</v>
      </c>
      <c r="C1147" s="35">
        <v>543080</v>
      </c>
      <c r="D1147" s="50"/>
      <c r="E1147" s="52">
        <v>0</v>
      </c>
      <c r="F1147" s="52">
        <v>0</v>
      </c>
      <c r="G1147" s="52">
        <v>0</v>
      </c>
      <c r="H1147" s="52">
        <v>21226.55</v>
      </c>
      <c r="I1147" s="52">
        <v>0</v>
      </c>
      <c r="J1147" s="52">
        <v>21226.55</v>
      </c>
      <c r="K1147" s="52">
        <v>260227.19</v>
      </c>
      <c r="L1147" s="52">
        <v>854.33</v>
      </c>
      <c r="M1147" s="52">
        <v>17000.64</v>
      </c>
      <c r="N1147" s="50"/>
      <c r="O1147" s="124">
        <f t="shared" si="68"/>
        <v>8.1569000000000003</v>
      </c>
      <c r="P1147" s="124">
        <f t="shared" si="69"/>
        <v>6.8613006965183008</v>
      </c>
      <c r="Q1147" s="50"/>
      <c r="R1147" s="53" t="str">
        <f t="shared" si="70"/>
        <v/>
      </c>
      <c r="S1147" s="53" t="str">
        <f t="shared" si="71"/>
        <v/>
      </c>
      <c r="T1147" s="50"/>
    </row>
    <row r="1148" spans="1:20" ht="15" customHeight="1" x14ac:dyDescent="0.2">
      <c r="A1148" s="51" t="s">
        <v>1471</v>
      </c>
      <c r="B1148" s="51" t="s">
        <v>1</v>
      </c>
      <c r="C1148" s="35">
        <v>517712</v>
      </c>
      <c r="D1148" s="50"/>
      <c r="E1148" s="52">
        <v>0</v>
      </c>
      <c r="F1148" s="52">
        <v>0</v>
      </c>
      <c r="G1148" s="52">
        <v>0</v>
      </c>
      <c r="H1148" s="52">
        <v>132832.43</v>
      </c>
      <c r="I1148" s="52">
        <v>0</v>
      </c>
      <c r="J1148" s="52">
        <v>132832.43</v>
      </c>
      <c r="K1148" s="52">
        <v>489796.33</v>
      </c>
      <c r="L1148" s="52">
        <v>3101.94</v>
      </c>
      <c r="M1148" s="52">
        <v>27900.68</v>
      </c>
      <c r="N1148" s="50"/>
      <c r="O1148" s="124">
        <f t="shared" si="68"/>
        <v>27.119900000000001</v>
      </c>
      <c r="P1148" s="124">
        <f t="shared" si="69"/>
        <v>6.3296962637510976</v>
      </c>
      <c r="Q1148" s="50"/>
      <c r="R1148" s="53" t="str">
        <f t="shared" si="70"/>
        <v/>
      </c>
      <c r="S1148" s="53" t="str">
        <f t="shared" si="71"/>
        <v/>
      </c>
      <c r="T1148" s="50"/>
    </row>
    <row r="1149" spans="1:20" ht="15" customHeight="1" x14ac:dyDescent="0.2">
      <c r="A1149" s="51" t="s">
        <v>2688</v>
      </c>
      <c r="B1149" s="51" t="s">
        <v>516</v>
      </c>
      <c r="C1149" s="35">
        <v>556246</v>
      </c>
      <c r="D1149" s="50"/>
      <c r="E1149" s="52">
        <v>0</v>
      </c>
      <c r="F1149" s="52">
        <v>0</v>
      </c>
      <c r="G1149" s="52">
        <v>0</v>
      </c>
      <c r="H1149" s="52">
        <v>95919.88</v>
      </c>
      <c r="I1149" s="52">
        <v>0</v>
      </c>
      <c r="J1149" s="52">
        <v>95919.88</v>
      </c>
      <c r="K1149" s="52">
        <v>141981.4</v>
      </c>
      <c r="L1149" s="52">
        <v>4428.6099999999997</v>
      </c>
      <c r="M1149" s="52">
        <v>33995.24</v>
      </c>
      <c r="N1149" s="50"/>
      <c r="O1149" s="124">
        <f t="shared" si="68"/>
        <v>67.558099999999996</v>
      </c>
      <c r="P1149" s="124">
        <f t="shared" si="69"/>
        <v>27.062594114440341</v>
      </c>
      <c r="Q1149" s="50"/>
      <c r="R1149" s="53">
        <f t="shared" si="70"/>
        <v>0.37790499999999982</v>
      </c>
      <c r="S1149" s="53">
        <f t="shared" si="71"/>
        <v>536.55200000000048</v>
      </c>
      <c r="T1149" s="50"/>
    </row>
    <row r="1150" spans="1:20" ht="15" customHeight="1" x14ac:dyDescent="0.2">
      <c r="A1150" s="51" t="s">
        <v>832</v>
      </c>
      <c r="B1150" s="51" t="s">
        <v>10</v>
      </c>
      <c r="C1150" s="35">
        <v>509248</v>
      </c>
      <c r="D1150" s="50"/>
      <c r="E1150" s="52">
        <v>0</v>
      </c>
      <c r="F1150" s="52">
        <v>0</v>
      </c>
      <c r="G1150" s="52">
        <v>0</v>
      </c>
      <c r="H1150" s="52">
        <v>0</v>
      </c>
      <c r="I1150" s="52">
        <v>0</v>
      </c>
      <c r="J1150" s="52">
        <v>0</v>
      </c>
      <c r="K1150" s="52">
        <v>3567230.96</v>
      </c>
      <c r="L1150" s="52">
        <v>35559.17</v>
      </c>
      <c r="M1150" s="52">
        <v>332168.7</v>
      </c>
      <c r="N1150" s="50"/>
      <c r="O1150" s="124">
        <f t="shared" si="68"/>
        <v>0</v>
      </c>
      <c r="P1150" s="124">
        <f t="shared" si="69"/>
        <v>10.308496257276261</v>
      </c>
      <c r="Q1150" s="50"/>
      <c r="R1150" s="53" t="str">
        <f t="shared" si="70"/>
        <v/>
      </c>
      <c r="S1150" s="53" t="str">
        <f t="shared" si="71"/>
        <v/>
      </c>
      <c r="T1150" s="50"/>
    </row>
    <row r="1151" spans="1:20" ht="15" customHeight="1" x14ac:dyDescent="0.2">
      <c r="A1151" s="51" t="s">
        <v>2169</v>
      </c>
      <c r="B1151" s="51" t="s">
        <v>1221</v>
      </c>
      <c r="C1151" s="35">
        <v>525863</v>
      </c>
      <c r="D1151" s="50"/>
      <c r="E1151" s="52">
        <v>0</v>
      </c>
      <c r="F1151" s="52">
        <v>0</v>
      </c>
      <c r="G1151" s="52">
        <v>0</v>
      </c>
      <c r="H1151" s="52">
        <v>0</v>
      </c>
      <c r="I1151" s="52">
        <v>0</v>
      </c>
      <c r="J1151" s="52">
        <v>0</v>
      </c>
      <c r="K1151" s="52">
        <v>197827.94999999998</v>
      </c>
      <c r="L1151" s="52">
        <v>563.38</v>
      </c>
      <c r="M1151" s="52">
        <v>0</v>
      </c>
      <c r="N1151" s="50"/>
      <c r="O1151" s="124">
        <f t="shared" si="68"/>
        <v>0</v>
      </c>
      <c r="P1151" s="124">
        <f t="shared" si="69"/>
        <v>0.28478281253988635</v>
      </c>
      <c r="Q1151" s="50"/>
      <c r="R1151" s="53" t="str">
        <f t="shared" si="70"/>
        <v/>
      </c>
      <c r="S1151" s="53" t="str">
        <f t="shared" si="71"/>
        <v/>
      </c>
      <c r="T1151" s="50"/>
    </row>
    <row r="1152" spans="1:20" ht="15" customHeight="1" x14ac:dyDescent="0.2">
      <c r="A1152" s="51" t="s">
        <v>2170</v>
      </c>
      <c r="B1152" s="51" t="s">
        <v>1221</v>
      </c>
      <c r="C1152" s="35">
        <v>525871</v>
      </c>
      <c r="D1152" s="50"/>
      <c r="E1152" s="52">
        <v>0</v>
      </c>
      <c r="F1152" s="52">
        <v>0</v>
      </c>
      <c r="G1152" s="52">
        <v>0</v>
      </c>
      <c r="H1152" s="52">
        <v>0</v>
      </c>
      <c r="I1152" s="52">
        <v>0</v>
      </c>
      <c r="J1152" s="52">
        <v>0</v>
      </c>
      <c r="K1152" s="52">
        <v>1465866.22</v>
      </c>
      <c r="L1152" s="52">
        <v>0</v>
      </c>
      <c r="M1152" s="52">
        <v>0</v>
      </c>
      <c r="N1152" s="50"/>
      <c r="O1152" s="124">
        <f t="shared" si="68"/>
        <v>0</v>
      </c>
      <c r="P1152" s="124">
        <f t="shared" si="69"/>
        <v>0</v>
      </c>
      <c r="Q1152" s="50"/>
      <c r="R1152" s="53" t="str">
        <f t="shared" si="70"/>
        <v/>
      </c>
      <c r="S1152" s="53" t="str">
        <f t="shared" si="71"/>
        <v/>
      </c>
      <c r="T1152" s="50"/>
    </row>
    <row r="1153" spans="1:20" ht="15" customHeight="1" x14ac:dyDescent="0.2">
      <c r="A1153" s="51" t="s">
        <v>1898</v>
      </c>
      <c r="B1153" s="51" t="s">
        <v>30</v>
      </c>
      <c r="C1153" s="35">
        <v>522651</v>
      </c>
      <c r="D1153" s="50"/>
      <c r="E1153" s="52">
        <v>0</v>
      </c>
      <c r="F1153" s="52">
        <v>0</v>
      </c>
      <c r="G1153" s="52">
        <v>0</v>
      </c>
      <c r="H1153" s="52">
        <v>73782</v>
      </c>
      <c r="I1153" s="52">
        <v>0</v>
      </c>
      <c r="J1153" s="52">
        <v>73782</v>
      </c>
      <c r="K1153" s="52">
        <v>156004</v>
      </c>
      <c r="L1153" s="52">
        <v>2208.3200000000002</v>
      </c>
      <c r="M1153" s="52">
        <v>14264.12</v>
      </c>
      <c r="N1153" s="50"/>
      <c r="O1153" s="124">
        <f t="shared" si="68"/>
        <v>47.294899999999998</v>
      </c>
      <c r="P1153" s="124">
        <f t="shared" si="69"/>
        <v>10.558985667034181</v>
      </c>
      <c r="Q1153" s="50"/>
      <c r="R1153" s="53" t="str">
        <f t="shared" si="70"/>
        <v/>
      </c>
      <c r="S1153" s="53" t="str">
        <f t="shared" si="71"/>
        <v/>
      </c>
      <c r="T1153" s="50"/>
    </row>
    <row r="1154" spans="1:20" ht="15" customHeight="1" x14ac:dyDescent="0.2">
      <c r="A1154" s="51" t="s">
        <v>1710</v>
      </c>
      <c r="B1154" s="51" t="s">
        <v>1680</v>
      </c>
      <c r="C1154" s="35">
        <v>520411</v>
      </c>
      <c r="D1154" s="50"/>
      <c r="E1154" s="52">
        <v>0</v>
      </c>
      <c r="F1154" s="52">
        <v>0</v>
      </c>
      <c r="G1154" s="52">
        <v>0</v>
      </c>
      <c r="H1154" s="52">
        <v>128509.75</v>
      </c>
      <c r="I1154" s="52">
        <v>0</v>
      </c>
      <c r="J1154" s="52">
        <v>128509.75</v>
      </c>
      <c r="K1154" s="52">
        <v>180942.05</v>
      </c>
      <c r="L1154" s="52">
        <v>3167.71</v>
      </c>
      <c r="M1154" s="52">
        <v>33949.230000000003</v>
      </c>
      <c r="N1154" s="50"/>
      <c r="O1154" s="124">
        <f t="shared" si="68"/>
        <v>71.022599999999997</v>
      </c>
      <c r="P1154" s="124">
        <f t="shared" si="69"/>
        <v>20.513164297630102</v>
      </c>
      <c r="Q1154" s="50"/>
      <c r="R1154" s="53">
        <f t="shared" si="70"/>
        <v>0.5511299999999999</v>
      </c>
      <c r="S1154" s="53">
        <f t="shared" si="71"/>
        <v>997.22600000000023</v>
      </c>
      <c r="T1154" s="50"/>
    </row>
    <row r="1155" spans="1:20" ht="15" customHeight="1" x14ac:dyDescent="0.2">
      <c r="A1155" s="51" t="s">
        <v>1976</v>
      </c>
      <c r="B1155" s="51" t="s">
        <v>1960</v>
      </c>
      <c r="C1155" s="35">
        <v>523593</v>
      </c>
      <c r="D1155" s="50"/>
      <c r="E1155" s="52">
        <v>0</v>
      </c>
      <c r="F1155" s="52">
        <v>0</v>
      </c>
      <c r="G1155" s="52">
        <v>0</v>
      </c>
      <c r="H1155" s="52">
        <v>62357.74</v>
      </c>
      <c r="I1155" s="52">
        <v>0</v>
      </c>
      <c r="J1155" s="52">
        <v>62357.74</v>
      </c>
      <c r="K1155" s="52">
        <v>303180.5</v>
      </c>
      <c r="L1155" s="52">
        <v>1300.77</v>
      </c>
      <c r="M1155" s="52">
        <v>6811.04</v>
      </c>
      <c r="N1155" s="50"/>
      <c r="O1155" s="124">
        <f t="shared" ref="O1155:O1218" si="72">IFERROR(ROUND(J1155/K1155*100,4),$U$1)</f>
        <v>20.567900000000002</v>
      </c>
      <c r="P1155" s="124">
        <f t="shared" ref="P1155:P1218" si="73">IFERROR((L1155+M1155)/K1155*100,$U$1)</f>
        <v>2.6755711531579371</v>
      </c>
      <c r="Q1155" s="50"/>
      <c r="R1155" s="53" t="str">
        <f t="shared" ref="R1155:R1218" si="74">IF(AND(ISNUMBER(O1155),O1155&gt;60),(O1155-60)*0.05,"")</f>
        <v/>
      </c>
      <c r="S1155" s="53" t="str">
        <f t="shared" ref="S1155:S1218" si="75">IF(AND(ISNUMBER(O1155),O1155&gt;60),(J1155-(K1155*0.6))*0.05,"")</f>
        <v/>
      </c>
      <c r="T1155" s="50"/>
    </row>
    <row r="1156" spans="1:20" ht="15" customHeight="1" x14ac:dyDescent="0.2">
      <c r="A1156" s="51" t="s">
        <v>1976</v>
      </c>
      <c r="B1156" s="51" t="s">
        <v>22</v>
      </c>
      <c r="C1156" s="35">
        <v>528455</v>
      </c>
      <c r="D1156" s="50"/>
      <c r="E1156" s="52">
        <v>0</v>
      </c>
      <c r="F1156" s="52">
        <v>0</v>
      </c>
      <c r="G1156" s="52">
        <v>0</v>
      </c>
      <c r="H1156" s="52">
        <v>0</v>
      </c>
      <c r="I1156" s="52">
        <v>0</v>
      </c>
      <c r="J1156" s="52">
        <v>0</v>
      </c>
      <c r="K1156" s="52">
        <v>87927.3</v>
      </c>
      <c r="L1156" s="52">
        <v>0</v>
      </c>
      <c r="M1156" s="52">
        <v>0</v>
      </c>
      <c r="N1156" s="50"/>
      <c r="O1156" s="124">
        <f t="shared" si="72"/>
        <v>0</v>
      </c>
      <c r="P1156" s="124">
        <f t="shared" si="73"/>
        <v>0</v>
      </c>
      <c r="Q1156" s="50"/>
      <c r="R1156" s="53" t="str">
        <f t="shared" si="74"/>
        <v/>
      </c>
      <c r="S1156" s="53" t="str">
        <f t="shared" si="75"/>
        <v/>
      </c>
      <c r="T1156" s="50"/>
    </row>
    <row r="1157" spans="1:20" ht="15" customHeight="1" x14ac:dyDescent="0.2">
      <c r="A1157" s="51" t="s">
        <v>178</v>
      </c>
      <c r="B1157" s="51" t="s">
        <v>161</v>
      </c>
      <c r="C1157" s="35">
        <v>501212</v>
      </c>
      <c r="D1157" s="50"/>
      <c r="E1157" s="52" t="s">
        <v>73</v>
      </c>
      <c r="F1157" s="52" t="s">
        <v>73</v>
      </c>
      <c r="G1157" s="52" t="s">
        <v>73</v>
      </c>
      <c r="H1157" s="52" t="s">
        <v>73</v>
      </c>
      <c r="I1157" s="52" t="s">
        <v>73</v>
      </c>
      <c r="J1157" s="52" t="s">
        <v>73</v>
      </c>
      <c r="K1157" s="52">
        <v>247143.33000000002</v>
      </c>
      <c r="L1157" s="52" t="s">
        <v>73</v>
      </c>
      <c r="M1157" s="52" t="s">
        <v>73</v>
      </c>
      <c r="N1157" s="50"/>
      <c r="O1157" s="124" t="str">
        <f t="shared" si="72"/>
        <v>NA</v>
      </c>
      <c r="P1157" s="124" t="str">
        <f t="shared" si="73"/>
        <v>NA</v>
      </c>
      <c r="Q1157" s="50"/>
      <c r="R1157" s="53" t="str">
        <f t="shared" si="74"/>
        <v/>
      </c>
      <c r="S1157" s="53" t="str">
        <f t="shared" si="75"/>
        <v/>
      </c>
      <c r="T1157" s="50"/>
    </row>
    <row r="1158" spans="1:20" ht="15" customHeight="1" x14ac:dyDescent="0.2">
      <c r="A1158" s="51" t="s">
        <v>1899</v>
      </c>
      <c r="B1158" s="51" t="s">
        <v>1866</v>
      </c>
      <c r="C1158" s="35">
        <v>522660</v>
      </c>
      <c r="D1158" s="50"/>
      <c r="E1158" s="52">
        <v>0</v>
      </c>
      <c r="F1158" s="52">
        <v>0</v>
      </c>
      <c r="G1158" s="52">
        <v>0</v>
      </c>
      <c r="H1158" s="52">
        <v>85000</v>
      </c>
      <c r="I1158" s="52">
        <v>0</v>
      </c>
      <c r="J1158" s="52">
        <v>85000</v>
      </c>
      <c r="K1158" s="52">
        <v>466886.18</v>
      </c>
      <c r="L1158" s="52">
        <v>3982.47</v>
      </c>
      <c r="M1158" s="52">
        <v>18589.87</v>
      </c>
      <c r="N1158" s="50"/>
      <c r="O1158" s="124">
        <f t="shared" si="72"/>
        <v>18.2057</v>
      </c>
      <c r="P1158" s="124">
        <f t="shared" si="73"/>
        <v>4.8346558469561041</v>
      </c>
      <c r="Q1158" s="50"/>
      <c r="R1158" s="53" t="str">
        <f t="shared" si="74"/>
        <v/>
      </c>
      <c r="S1158" s="53" t="str">
        <f t="shared" si="75"/>
        <v/>
      </c>
      <c r="T1158" s="50"/>
    </row>
    <row r="1159" spans="1:20" ht="15" customHeight="1" x14ac:dyDescent="0.2">
      <c r="A1159" s="51" t="s">
        <v>2251</v>
      </c>
      <c r="B1159" s="51" t="s">
        <v>2238</v>
      </c>
      <c r="C1159" s="35">
        <v>526801</v>
      </c>
      <c r="D1159" s="50"/>
      <c r="E1159" s="52">
        <v>0</v>
      </c>
      <c r="F1159" s="52">
        <v>0</v>
      </c>
      <c r="G1159" s="52">
        <v>0</v>
      </c>
      <c r="H1159" s="52">
        <v>0</v>
      </c>
      <c r="I1159" s="52">
        <v>0</v>
      </c>
      <c r="J1159" s="52">
        <v>0</v>
      </c>
      <c r="K1159" s="52">
        <v>23229.9</v>
      </c>
      <c r="L1159" s="52">
        <v>0</v>
      </c>
      <c r="M1159" s="52">
        <v>0</v>
      </c>
      <c r="N1159" s="50"/>
      <c r="O1159" s="124">
        <f t="shared" si="72"/>
        <v>0</v>
      </c>
      <c r="P1159" s="124">
        <f t="shared" si="73"/>
        <v>0</v>
      </c>
      <c r="Q1159" s="50"/>
      <c r="R1159" s="53" t="str">
        <f t="shared" si="74"/>
        <v/>
      </c>
      <c r="S1159" s="53" t="str">
        <f t="shared" si="75"/>
        <v/>
      </c>
      <c r="T1159" s="50"/>
    </row>
    <row r="1160" spans="1:20" ht="15" customHeight="1" x14ac:dyDescent="0.2">
      <c r="A1160" s="51" t="s">
        <v>1422</v>
      </c>
      <c r="B1160" s="51" t="s">
        <v>19</v>
      </c>
      <c r="C1160" s="35">
        <v>516970</v>
      </c>
      <c r="D1160" s="50"/>
      <c r="E1160" s="52">
        <v>0</v>
      </c>
      <c r="F1160" s="52">
        <v>0</v>
      </c>
      <c r="G1160" s="52">
        <v>0</v>
      </c>
      <c r="H1160" s="52">
        <v>745802.41</v>
      </c>
      <c r="I1160" s="52">
        <v>0</v>
      </c>
      <c r="J1160" s="52">
        <v>745802.41</v>
      </c>
      <c r="K1160" s="52">
        <v>4260659.29</v>
      </c>
      <c r="L1160" s="52">
        <v>21517.4</v>
      </c>
      <c r="M1160" s="52">
        <v>149364.76</v>
      </c>
      <c r="N1160" s="50"/>
      <c r="O1160" s="124">
        <f t="shared" si="72"/>
        <v>17.5044</v>
      </c>
      <c r="P1160" s="124">
        <f t="shared" si="73"/>
        <v>4.0106976026238419</v>
      </c>
      <c r="Q1160" s="50"/>
      <c r="R1160" s="53" t="str">
        <f t="shared" si="74"/>
        <v/>
      </c>
      <c r="S1160" s="53" t="str">
        <f t="shared" si="75"/>
        <v/>
      </c>
      <c r="T1160" s="50"/>
    </row>
    <row r="1161" spans="1:20" ht="15" customHeight="1" x14ac:dyDescent="0.2">
      <c r="A1161" s="51" t="s">
        <v>1423</v>
      </c>
      <c r="B1161" s="51" t="s">
        <v>19</v>
      </c>
      <c r="C1161" s="35">
        <v>516988</v>
      </c>
      <c r="D1161" s="50"/>
      <c r="E1161" s="52">
        <v>0</v>
      </c>
      <c r="F1161" s="52">
        <v>0</v>
      </c>
      <c r="G1161" s="52">
        <v>0</v>
      </c>
      <c r="H1161" s="52">
        <v>0</v>
      </c>
      <c r="I1161" s="52">
        <v>0</v>
      </c>
      <c r="J1161" s="52">
        <v>0</v>
      </c>
      <c r="K1161" s="52">
        <v>66638.7</v>
      </c>
      <c r="L1161" s="52">
        <v>0</v>
      </c>
      <c r="M1161" s="52">
        <v>0</v>
      </c>
      <c r="N1161" s="50"/>
      <c r="O1161" s="124">
        <f t="shared" si="72"/>
        <v>0</v>
      </c>
      <c r="P1161" s="124">
        <f t="shared" si="73"/>
        <v>0</v>
      </c>
      <c r="Q1161" s="50"/>
      <c r="R1161" s="53" t="str">
        <f t="shared" si="74"/>
        <v/>
      </c>
      <c r="S1161" s="53" t="str">
        <f t="shared" si="75"/>
        <v/>
      </c>
      <c r="T1161" s="50"/>
    </row>
    <row r="1162" spans="1:20" ht="15" customHeight="1" x14ac:dyDescent="0.2">
      <c r="A1162" s="51" t="s">
        <v>1900</v>
      </c>
      <c r="B1162" s="51" t="s">
        <v>1866</v>
      </c>
      <c r="C1162" s="35">
        <v>522678</v>
      </c>
      <c r="D1162" s="50"/>
      <c r="E1162" s="52">
        <v>0</v>
      </c>
      <c r="F1162" s="52">
        <v>0</v>
      </c>
      <c r="G1162" s="52">
        <v>0</v>
      </c>
      <c r="H1162" s="52">
        <v>0</v>
      </c>
      <c r="I1162" s="52">
        <v>0</v>
      </c>
      <c r="J1162" s="52">
        <v>0</v>
      </c>
      <c r="K1162" s="52">
        <v>63285.82</v>
      </c>
      <c r="L1162" s="52">
        <v>0</v>
      </c>
      <c r="M1162" s="52">
        <v>0</v>
      </c>
      <c r="N1162" s="50"/>
      <c r="O1162" s="124">
        <f t="shared" si="72"/>
        <v>0</v>
      </c>
      <c r="P1162" s="124">
        <f t="shared" si="73"/>
        <v>0</v>
      </c>
      <c r="Q1162" s="50"/>
      <c r="R1162" s="53" t="str">
        <f t="shared" si="74"/>
        <v/>
      </c>
      <c r="S1162" s="53" t="str">
        <f t="shared" si="75"/>
        <v/>
      </c>
      <c r="T1162" s="50"/>
    </row>
    <row r="1163" spans="1:20" ht="15" customHeight="1" x14ac:dyDescent="0.2">
      <c r="A1163" s="51" t="s">
        <v>2313</v>
      </c>
      <c r="B1163" s="51" t="s">
        <v>26</v>
      </c>
      <c r="C1163" s="35">
        <v>527467</v>
      </c>
      <c r="D1163" s="50"/>
      <c r="E1163" s="52">
        <v>0</v>
      </c>
      <c r="F1163" s="52">
        <v>0</v>
      </c>
      <c r="G1163" s="52">
        <v>0</v>
      </c>
      <c r="H1163" s="52">
        <v>0</v>
      </c>
      <c r="I1163" s="52">
        <v>0</v>
      </c>
      <c r="J1163" s="52">
        <v>0</v>
      </c>
      <c r="K1163" s="52">
        <v>8426.01</v>
      </c>
      <c r="L1163" s="52">
        <v>0</v>
      </c>
      <c r="M1163" s="52">
        <v>0</v>
      </c>
      <c r="N1163" s="50"/>
      <c r="O1163" s="124">
        <f t="shared" si="72"/>
        <v>0</v>
      </c>
      <c r="P1163" s="124">
        <f t="shared" si="73"/>
        <v>0</v>
      </c>
      <c r="Q1163" s="50"/>
      <c r="R1163" s="53" t="str">
        <f t="shared" si="74"/>
        <v/>
      </c>
      <c r="S1163" s="53" t="str">
        <f t="shared" si="75"/>
        <v/>
      </c>
      <c r="T1163" s="50"/>
    </row>
    <row r="1164" spans="1:20" ht="15" customHeight="1" x14ac:dyDescent="0.2">
      <c r="A1164" s="51" t="s">
        <v>2407</v>
      </c>
      <c r="B1164" s="51" t="s">
        <v>30</v>
      </c>
      <c r="C1164" s="35">
        <v>528463</v>
      </c>
      <c r="D1164" s="50"/>
      <c r="E1164" s="52">
        <v>0</v>
      </c>
      <c r="F1164" s="52">
        <v>0</v>
      </c>
      <c r="G1164" s="52">
        <v>0</v>
      </c>
      <c r="H1164" s="52">
        <v>0</v>
      </c>
      <c r="I1164" s="52">
        <v>0</v>
      </c>
      <c r="J1164" s="52">
        <v>0</v>
      </c>
      <c r="K1164" s="52">
        <v>313764.52</v>
      </c>
      <c r="L1164" s="52">
        <v>2259.37</v>
      </c>
      <c r="M1164" s="52">
        <v>96925.86</v>
      </c>
      <c r="N1164" s="50"/>
      <c r="O1164" s="124">
        <f t="shared" si="72"/>
        <v>0</v>
      </c>
      <c r="P1164" s="124">
        <f t="shared" si="73"/>
        <v>31.611359372308883</v>
      </c>
      <c r="Q1164" s="50"/>
      <c r="R1164" s="53" t="str">
        <f t="shared" si="74"/>
        <v/>
      </c>
      <c r="S1164" s="53" t="str">
        <f t="shared" si="75"/>
        <v/>
      </c>
      <c r="T1164" s="50"/>
    </row>
    <row r="1165" spans="1:20" ht="15" customHeight="1" x14ac:dyDescent="0.2">
      <c r="A1165" s="51" t="s">
        <v>874</v>
      </c>
      <c r="B1165" s="51" t="s">
        <v>858</v>
      </c>
      <c r="C1165" s="35">
        <v>509761</v>
      </c>
      <c r="D1165" s="50"/>
      <c r="E1165" s="52">
        <v>0</v>
      </c>
      <c r="F1165" s="52">
        <v>0</v>
      </c>
      <c r="G1165" s="52">
        <v>0</v>
      </c>
      <c r="H1165" s="52">
        <v>51515.48</v>
      </c>
      <c r="I1165" s="52">
        <v>0</v>
      </c>
      <c r="J1165" s="52">
        <v>51515.48</v>
      </c>
      <c r="K1165" s="52">
        <v>292470.92000000004</v>
      </c>
      <c r="L1165" s="52">
        <v>1014.87</v>
      </c>
      <c r="M1165" s="52">
        <v>19956</v>
      </c>
      <c r="N1165" s="50"/>
      <c r="O1165" s="124">
        <f t="shared" si="72"/>
        <v>17.613900000000001</v>
      </c>
      <c r="P1165" s="124">
        <f t="shared" si="73"/>
        <v>7.1702410619148029</v>
      </c>
      <c r="Q1165" s="50"/>
      <c r="R1165" s="53" t="str">
        <f t="shared" si="74"/>
        <v/>
      </c>
      <c r="S1165" s="53" t="str">
        <f t="shared" si="75"/>
        <v/>
      </c>
      <c r="T1165" s="50"/>
    </row>
    <row r="1166" spans="1:20" ht="15" customHeight="1" x14ac:dyDescent="0.2">
      <c r="A1166" s="51" t="s">
        <v>1540</v>
      </c>
      <c r="B1166" s="51" t="s">
        <v>1012</v>
      </c>
      <c r="C1166" s="35">
        <v>518549</v>
      </c>
      <c r="D1166" s="50"/>
      <c r="E1166" s="52">
        <v>0</v>
      </c>
      <c r="F1166" s="52">
        <v>0</v>
      </c>
      <c r="G1166" s="52">
        <v>0</v>
      </c>
      <c r="H1166" s="52">
        <v>2.7</v>
      </c>
      <c r="I1166" s="52">
        <v>0</v>
      </c>
      <c r="J1166" s="52">
        <v>2.7</v>
      </c>
      <c r="K1166" s="52">
        <v>996837.36</v>
      </c>
      <c r="L1166" s="52">
        <v>1469.91</v>
      </c>
      <c r="M1166" s="52">
        <v>207214.62</v>
      </c>
      <c r="N1166" s="50"/>
      <c r="O1166" s="124">
        <f t="shared" si="72"/>
        <v>2.9999999999999997E-4</v>
      </c>
      <c r="P1166" s="124">
        <f t="shared" si="73"/>
        <v>20.934661798791328</v>
      </c>
      <c r="Q1166" s="50"/>
      <c r="R1166" s="53" t="str">
        <f t="shared" si="74"/>
        <v/>
      </c>
      <c r="S1166" s="53" t="str">
        <f t="shared" si="75"/>
        <v/>
      </c>
      <c r="T1166" s="50"/>
    </row>
    <row r="1167" spans="1:20" ht="15" customHeight="1" x14ac:dyDescent="0.2">
      <c r="A1167" s="51" t="s">
        <v>2069</v>
      </c>
      <c r="B1167" s="51" t="s">
        <v>2023</v>
      </c>
      <c r="C1167" s="35">
        <v>524689</v>
      </c>
      <c r="D1167" s="50"/>
      <c r="E1167" s="52">
        <v>0</v>
      </c>
      <c r="F1167" s="52">
        <v>0</v>
      </c>
      <c r="G1167" s="52">
        <v>0</v>
      </c>
      <c r="H1167" s="52">
        <v>138417.01999999999</v>
      </c>
      <c r="I1167" s="52">
        <v>0</v>
      </c>
      <c r="J1167" s="52">
        <v>138417.01999999999</v>
      </c>
      <c r="K1167" s="52">
        <v>725045.08</v>
      </c>
      <c r="L1167" s="52">
        <v>6573.96</v>
      </c>
      <c r="M1167" s="52">
        <v>25051.06</v>
      </c>
      <c r="N1167" s="50"/>
      <c r="O1167" s="124">
        <f t="shared" si="72"/>
        <v>19.090800000000002</v>
      </c>
      <c r="P1167" s="124">
        <f t="shared" si="73"/>
        <v>4.3618005103903341</v>
      </c>
      <c r="Q1167" s="50"/>
      <c r="R1167" s="53" t="str">
        <f t="shared" si="74"/>
        <v/>
      </c>
      <c r="S1167" s="53" t="str">
        <f t="shared" si="75"/>
        <v/>
      </c>
      <c r="T1167" s="50"/>
    </row>
    <row r="1168" spans="1:20" ht="15" customHeight="1" x14ac:dyDescent="0.2">
      <c r="A1168" s="51" t="s">
        <v>1617</v>
      </c>
      <c r="B1168" s="51" t="s">
        <v>1575</v>
      </c>
      <c r="C1168" s="35">
        <v>519405</v>
      </c>
      <c r="D1168" s="50"/>
      <c r="E1168" s="52">
        <v>0</v>
      </c>
      <c r="F1168" s="52">
        <v>0</v>
      </c>
      <c r="G1168" s="52">
        <v>0</v>
      </c>
      <c r="H1168" s="52">
        <v>3520.91</v>
      </c>
      <c r="I1168" s="52">
        <v>0</v>
      </c>
      <c r="J1168" s="52">
        <v>3520.91</v>
      </c>
      <c r="K1168" s="52">
        <v>42836.66</v>
      </c>
      <c r="L1168" s="52">
        <v>146.01</v>
      </c>
      <c r="M1168" s="52">
        <v>960</v>
      </c>
      <c r="N1168" s="50"/>
      <c r="O1168" s="124">
        <f t="shared" si="72"/>
        <v>8.2194000000000003</v>
      </c>
      <c r="P1168" s="124">
        <f t="shared" si="73"/>
        <v>2.5819239875377771</v>
      </c>
      <c r="Q1168" s="50"/>
      <c r="R1168" s="53" t="str">
        <f t="shared" si="74"/>
        <v/>
      </c>
      <c r="S1168" s="53" t="str">
        <f t="shared" si="75"/>
        <v/>
      </c>
      <c r="T1168" s="50"/>
    </row>
    <row r="1169" spans="1:20" ht="15" customHeight="1" x14ac:dyDescent="0.2">
      <c r="A1169" s="51" t="s">
        <v>2751</v>
      </c>
      <c r="B1169" s="51" t="s">
        <v>18</v>
      </c>
      <c r="C1169" s="35">
        <v>557617</v>
      </c>
      <c r="D1169" s="50"/>
      <c r="E1169" s="52">
        <v>0</v>
      </c>
      <c r="F1169" s="52">
        <v>0</v>
      </c>
      <c r="G1169" s="52">
        <v>0</v>
      </c>
      <c r="H1169" s="52">
        <v>19454.150000000001</v>
      </c>
      <c r="I1169" s="52">
        <v>0</v>
      </c>
      <c r="J1169" s="52">
        <v>19454.150000000001</v>
      </c>
      <c r="K1169" s="52">
        <v>44933.93</v>
      </c>
      <c r="L1169" s="52">
        <v>182.82</v>
      </c>
      <c r="M1169" s="52">
        <v>432</v>
      </c>
      <c r="N1169" s="50"/>
      <c r="O1169" s="124">
        <f t="shared" si="72"/>
        <v>43.295000000000002</v>
      </c>
      <c r="P1169" s="124">
        <f t="shared" si="73"/>
        <v>1.3682755993076945</v>
      </c>
      <c r="Q1169" s="50"/>
      <c r="R1169" s="53" t="str">
        <f t="shared" si="74"/>
        <v/>
      </c>
      <c r="S1169" s="53" t="str">
        <f t="shared" si="75"/>
        <v/>
      </c>
      <c r="T1169" s="50"/>
    </row>
    <row r="1170" spans="1:20" ht="15" customHeight="1" x14ac:dyDescent="0.2">
      <c r="A1170" s="51" t="s">
        <v>600</v>
      </c>
      <c r="B1170" s="51" t="s">
        <v>569</v>
      </c>
      <c r="C1170" s="35">
        <v>506168</v>
      </c>
      <c r="D1170" s="50"/>
      <c r="E1170" s="52">
        <v>0</v>
      </c>
      <c r="F1170" s="52">
        <v>0</v>
      </c>
      <c r="G1170" s="52">
        <v>0</v>
      </c>
      <c r="H1170" s="52">
        <v>35336.18</v>
      </c>
      <c r="I1170" s="52">
        <v>0</v>
      </c>
      <c r="J1170" s="52">
        <v>35336.18</v>
      </c>
      <c r="K1170" s="52">
        <v>85886.87</v>
      </c>
      <c r="L1170" s="52">
        <v>2704.88</v>
      </c>
      <c r="M1170" s="52">
        <v>4589.5600000000004</v>
      </c>
      <c r="N1170" s="50"/>
      <c r="O1170" s="124">
        <f t="shared" si="72"/>
        <v>41.142699999999998</v>
      </c>
      <c r="P1170" s="124">
        <f t="shared" si="73"/>
        <v>8.4930793263277629</v>
      </c>
      <c r="Q1170" s="50"/>
      <c r="R1170" s="53" t="str">
        <f t="shared" si="74"/>
        <v/>
      </c>
      <c r="S1170" s="53" t="str">
        <f t="shared" si="75"/>
        <v/>
      </c>
      <c r="T1170" s="50"/>
    </row>
    <row r="1171" spans="1:20" ht="15" customHeight="1" x14ac:dyDescent="0.2">
      <c r="A1171" s="51" t="s">
        <v>1618</v>
      </c>
      <c r="B1171" s="51" t="s">
        <v>1575</v>
      </c>
      <c r="C1171" s="35">
        <v>519413</v>
      </c>
      <c r="D1171" s="50"/>
      <c r="E1171" s="52">
        <v>0</v>
      </c>
      <c r="F1171" s="52">
        <v>0</v>
      </c>
      <c r="G1171" s="52">
        <v>0</v>
      </c>
      <c r="H1171" s="52">
        <v>0</v>
      </c>
      <c r="I1171" s="52">
        <v>0</v>
      </c>
      <c r="J1171" s="52">
        <v>0</v>
      </c>
      <c r="K1171" s="52">
        <v>24620.28</v>
      </c>
      <c r="L1171" s="52">
        <v>0</v>
      </c>
      <c r="M1171" s="52">
        <v>0</v>
      </c>
      <c r="N1171" s="50"/>
      <c r="O1171" s="124">
        <f t="shared" si="72"/>
        <v>0</v>
      </c>
      <c r="P1171" s="124">
        <f t="shared" si="73"/>
        <v>0</v>
      </c>
      <c r="Q1171" s="50"/>
      <c r="R1171" s="53" t="str">
        <f t="shared" si="74"/>
        <v/>
      </c>
      <c r="S1171" s="53" t="str">
        <f t="shared" si="75"/>
        <v/>
      </c>
      <c r="T1171" s="50"/>
    </row>
    <row r="1172" spans="1:20" ht="15" customHeight="1" x14ac:dyDescent="0.2">
      <c r="A1172" s="51" t="s">
        <v>1977</v>
      </c>
      <c r="B1172" s="51" t="s">
        <v>1961</v>
      </c>
      <c r="C1172" s="35">
        <v>523607</v>
      </c>
      <c r="D1172" s="50"/>
      <c r="E1172" s="52">
        <v>0</v>
      </c>
      <c r="F1172" s="52">
        <v>0</v>
      </c>
      <c r="G1172" s="52">
        <v>0</v>
      </c>
      <c r="H1172" s="52">
        <v>0</v>
      </c>
      <c r="I1172" s="52">
        <v>0</v>
      </c>
      <c r="J1172" s="52">
        <v>0</v>
      </c>
      <c r="K1172" s="52">
        <v>1080896.45</v>
      </c>
      <c r="L1172" s="52">
        <v>0</v>
      </c>
      <c r="M1172" s="52">
        <v>0</v>
      </c>
      <c r="N1172" s="50"/>
      <c r="O1172" s="124">
        <f t="shared" si="72"/>
        <v>0</v>
      </c>
      <c r="P1172" s="124">
        <f t="shared" si="73"/>
        <v>0</v>
      </c>
      <c r="Q1172" s="50"/>
      <c r="R1172" s="53" t="str">
        <f t="shared" si="74"/>
        <v/>
      </c>
      <c r="S1172" s="53" t="str">
        <f t="shared" si="75"/>
        <v/>
      </c>
      <c r="T1172" s="50"/>
    </row>
    <row r="1173" spans="1:20" ht="15" customHeight="1" x14ac:dyDescent="0.2">
      <c r="A1173" s="51" t="s">
        <v>2070</v>
      </c>
      <c r="B1173" s="51" t="s">
        <v>1537</v>
      </c>
      <c r="C1173" s="35">
        <v>524697</v>
      </c>
      <c r="D1173" s="50"/>
      <c r="E1173" s="52">
        <v>0</v>
      </c>
      <c r="F1173" s="52">
        <v>0</v>
      </c>
      <c r="G1173" s="52">
        <v>0</v>
      </c>
      <c r="H1173" s="52">
        <v>33774.629999999997</v>
      </c>
      <c r="I1173" s="52">
        <v>0</v>
      </c>
      <c r="J1173" s="52">
        <v>33774.629999999997</v>
      </c>
      <c r="K1173" s="52">
        <v>112802.34</v>
      </c>
      <c r="L1173" s="52">
        <v>4861</v>
      </c>
      <c r="M1173" s="52">
        <v>22196.04</v>
      </c>
      <c r="N1173" s="50"/>
      <c r="O1173" s="124">
        <f t="shared" si="72"/>
        <v>29.941400000000002</v>
      </c>
      <c r="P1173" s="124">
        <f t="shared" si="73"/>
        <v>23.98624000175883</v>
      </c>
      <c r="Q1173" s="50"/>
      <c r="R1173" s="53" t="str">
        <f t="shared" si="74"/>
        <v/>
      </c>
      <c r="S1173" s="53" t="str">
        <f t="shared" si="75"/>
        <v/>
      </c>
      <c r="T1173" s="50"/>
    </row>
    <row r="1174" spans="1:20" ht="15" customHeight="1" x14ac:dyDescent="0.2">
      <c r="A1174" s="51" t="s">
        <v>2702</v>
      </c>
      <c r="B1174" s="51" t="s">
        <v>636</v>
      </c>
      <c r="C1174" s="35">
        <v>556483</v>
      </c>
      <c r="D1174" s="50"/>
      <c r="E1174" s="52">
        <v>0</v>
      </c>
      <c r="F1174" s="52">
        <v>0</v>
      </c>
      <c r="G1174" s="52">
        <v>0</v>
      </c>
      <c r="H1174" s="52">
        <v>0</v>
      </c>
      <c r="I1174" s="52">
        <v>0</v>
      </c>
      <c r="J1174" s="52">
        <v>0</v>
      </c>
      <c r="K1174" s="52">
        <v>1563332.6099999999</v>
      </c>
      <c r="L1174" s="52">
        <v>0</v>
      </c>
      <c r="M1174" s="52">
        <v>0</v>
      </c>
      <c r="N1174" s="50"/>
      <c r="O1174" s="124">
        <f t="shared" si="72"/>
        <v>0</v>
      </c>
      <c r="P1174" s="124">
        <f t="shared" si="73"/>
        <v>0</v>
      </c>
      <c r="Q1174" s="50"/>
      <c r="R1174" s="53" t="str">
        <f t="shared" si="74"/>
        <v/>
      </c>
      <c r="S1174" s="53" t="str">
        <f t="shared" si="75"/>
        <v/>
      </c>
      <c r="T1174" s="50"/>
    </row>
    <row r="1175" spans="1:20" ht="15" customHeight="1" x14ac:dyDescent="0.2">
      <c r="A1175" s="51" t="s">
        <v>1011</v>
      </c>
      <c r="B1175" s="51" t="s">
        <v>991</v>
      </c>
      <c r="C1175" s="35">
        <v>511501</v>
      </c>
      <c r="D1175" s="50"/>
      <c r="E1175" s="52">
        <v>0</v>
      </c>
      <c r="F1175" s="52">
        <v>0</v>
      </c>
      <c r="G1175" s="52">
        <v>0</v>
      </c>
      <c r="H1175" s="52">
        <v>0</v>
      </c>
      <c r="I1175" s="52">
        <v>0</v>
      </c>
      <c r="J1175" s="52">
        <v>0</v>
      </c>
      <c r="K1175" s="52">
        <v>19809.21</v>
      </c>
      <c r="L1175" s="52">
        <v>0</v>
      </c>
      <c r="M1175" s="52">
        <v>0</v>
      </c>
      <c r="N1175" s="50"/>
      <c r="O1175" s="124">
        <f t="shared" si="72"/>
        <v>0</v>
      </c>
      <c r="P1175" s="124">
        <f t="shared" si="73"/>
        <v>0</v>
      </c>
      <c r="Q1175" s="50"/>
      <c r="R1175" s="53" t="str">
        <f t="shared" si="74"/>
        <v/>
      </c>
      <c r="S1175" s="53" t="str">
        <f t="shared" si="75"/>
        <v/>
      </c>
      <c r="T1175" s="50"/>
    </row>
    <row r="1176" spans="1:20" ht="15" customHeight="1" x14ac:dyDescent="0.2">
      <c r="A1176" s="51" t="s">
        <v>2528</v>
      </c>
      <c r="B1176" s="51" t="s">
        <v>508</v>
      </c>
      <c r="C1176" s="35">
        <v>543101</v>
      </c>
      <c r="D1176" s="50"/>
      <c r="E1176" s="52">
        <v>0</v>
      </c>
      <c r="F1176" s="52">
        <v>0</v>
      </c>
      <c r="G1176" s="52">
        <v>0</v>
      </c>
      <c r="H1176" s="52">
        <v>0</v>
      </c>
      <c r="I1176" s="52">
        <v>0</v>
      </c>
      <c r="J1176" s="52">
        <v>0</v>
      </c>
      <c r="K1176" s="52">
        <v>468735.02</v>
      </c>
      <c r="L1176" s="52">
        <v>0</v>
      </c>
      <c r="M1176" s="52">
        <v>0</v>
      </c>
      <c r="N1176" s="50"/>
      <c r="O1176" s="124">
        <f t="shared" si="72"/>
        <v>0</v>
      </c>
      <c r="P1176" s="124">
        <f t="shared" si="73"/>
        <v>0</v>
      </c>
      <c r="Q1176" s="50"/>
      <c r="R1176" s="53" t="str">
        <f t="shared" si="74"/>
        <v/>
      </c>
      <c r="S1176" s="53" t="str">
        <f t="shared" si="75"/>
        <v/>
      </c>
      <c r="T1176" s="50"/>
    </row>
    <row r="1177" spans="1:20" ht="15" customHeight="1" x14ac:dyDescent="0.2">
      <c r="A1177" s="51" t="s">
        <v>1272</v>
      </c>
      <c r="B1177" s="51" t="s">
        <v>1214</v>
      </c>
      <c r="C1177" s="35">
        <v>515094</v>
      </c>
      <c r="D1177" s="50"/>
      <c r="E1177" s="52">
        <v>0</v>
      </c>
      <c r="F1177" s="52">
        <v>0</v>
      </c>
      <c r="G1177" s="52">
        <v>0</v>
      </c>
      <c r="H1177" s="52">
        <v>0</v>
      </c>
      <c r="I1177" s="52">
        <v>0</v>
      </c>
      <c r="J1177" s="52">
        <v>0</v>
      </c>
      <c r="K1177" s="52">
        <v>23879.54</v>
      </c>
      <c r="L1177" s="52">
        <v>0</v>
      </c>
      <c r="M1177" s="52">
        <v>0</v>
      </c>
      <c r="N1177" s="50"/>
      <c r="O1177" s="124">
        <f t="shared" si="72"/>
        <v>0</v>
      </c>
      <c r="P1177" s="124">
        <f t="shared" si="73"/>
        <v>0</v>
      </c>
      <c r="Q1177" s="50"/>
      <c r="R1177" s="53" t="str">
        <f t="shared" si="74"/>
        <v/>
      </c>
      <c r="S1177" s="53" t="str">
        <f t="shared" si="75"/>
        <v/>
      </c>
      <c r="T1177" s="50"/>
    </row>
    <row r="1178" spans="1:20" ht="15" customHeight="1" x14ac:dyDescent="0.2">
      <c r="A1178" s="51" t="s">
        <v>2540</v>
      </c>
      <c r="B1178" s="51" t="s">
        <v>2211</v>
      </c>
      <c r="C1178" s="35">
        <v>543268</v>
      </c>
      <c r="D1178" s="50"/>
      <c r="E1178" s="52">
        <v>0</v>
      </c>
      <c r="F1178" s="52">
        <v>0</v>
      </c>
      <c r="G1178" s="52">
        <v>0</v>
      </c>
      <c r="H1178" s="52">
        <v>624968.44999999995</v>
      </c>
      <c r="I1178" s="52">
        <v>0</v>
      </c>
      <c r="J1178" s="52">
        <v>624968.44999999995</v>
      </c>
      <c r="K1178" s="52">
        <v>4604259.33</v>
      </c>
      <c r="L1178" s="52">
        <v>14885.63</v>
      </c>
      <c r="M1178" s="52">
        <v>488251.84</v>
      </c>
      <c r="N1178" s="50"/>
      <c r="O1178" s="124">
        <f t="shared" si="72"/>
        <v>13.573700000000001</v>
      </c>
      <c r="P1178" s="124">
        <f t="shared" si="73"/>
        <v>10.927652721941708</v>
      </c>
      <c r="Q1178" s="50"/>
      <c r="R1178" s="53" t="str">
        <f t="shared" si="74"/>
        <v/>
      </c>
      <c r="S1178" s="53" t="str">
        <f t="shared" si="75"/>
        <v/>
      </c>
      <c r="T1178" s="50"/>
    </row>
    <row r="1179" spans="1:20" ht="15" customHeight="1" x14ac:dyDescent="0.2">
      <c r="A1179" s="51" t="s">
        <v>1084</v>
      </c>
      <c r="B1179" s="51" t="s">
        <v>1055</v>
      </c>
      <c r="C1179" s="35">
        <v>512389</v>
      </c>
      <c r="D1179" s="50"/>
      <c r="E1179" s="52">
        <v>0</v>
      </c>
      <c r="F1179" s="52">
        <v>0</v>
      </c>
      <c r="G1179" s="52">
        <v>0</v>
      </c>
      <c r="H1179" s="52">
        <v>0</v>
      </c>
      <c r="I1179" s="52">
        <v>0</v>
      </c>
      <c r="J1179" s="52">
        <v>0</v>
      </c>
      <c r="K1179" s="52">
        <v>668963.98</v>
      </c>
      <c r="L1179" s="52">
        <v>9419.91</v>
      </c>
      <c r="M1179" s="52">
        <v>44394.27</v>
      </c>
      <c r="N1179" s="50"/>
      <c r="O1179" s="124">
        <f t="shared" si="72"/>
        <v>0</v>
      </c>
      <c r="P1179" s="124">
        <f t="shared" si="73"/>
        <v>8.0444062175066584</v>
      </c>
      <c r="Q1179" s="50"/>
      <c r="R1179" s="53" t="str">
        <f t="shared" si="74"/>
        <v/>
      </c>
      <c r="S1179" s="53" t="str">
        <f t="shared" si="75"/>
        <v/>
      </c>
      <c r="T1179" s="50"/>
    </row>
    <row r="1180" spans="1:20" ht="15" customHeight="1" x14ac:dyDescent="0.2">
      <c r="A1180" s="51" t="s">
        <v>285</v>
      </c>
      <c r="B1180" s="51" t="s">
        <v>252</v>
      </c>
      <c r="C1180" s="35">
        <v>502430</v>
      </c>
      <c r="D1180" s="50"/>
      <c r="E1180" s="52">
        <v>0</v>
      </c>
      <c r="F1180" s="52">
        <v>0</v>
      </c>
      <c r="G1180" s="52">
        <v>0</v>
      </c>
      <c r="H1180" s="52">
        <v>0</v>
      </c>
      <c r="I1180" s="52">
        <v>0</v>
      </c>
      <c r="J1180" s="52">
        <v>0</v>
      </c>
      <c r="K1180" s="52">
        <v>216557.35</v>
      </c>
      <c r="L1180" s="52">
        <v>0</v>
      </c>
      <c r="M1180" s="52">
        <v>0</v>
      </c>
      <c r="N1180" s="50"/>
      <c r="O1180" s="124">
        <f t="shared" si="72"/>
        <v>0</v>
      </c>
      <c r="P1180" s="124">
        <f t="shared" si="73"/>
        <v>0</v>
      </c>
      <c r="Q1180" s="50"/>
      <c r="R1180" s="53" t="str">
        <f t="shared" si="74"/>
        <v/>
      </c>
      <c r="S1180" s="53" t="str">
        <f t="shared" si="75"/>
        <v/>
      </c>
      <c r="T1180" s="50"/>
    </row>
    <row r="1181" spans="1:20" ht="15" customHeight="1" x14ac:dyDescent="0.2">
      <c r="A1181" s="51" t="s">
        <v>2529</v>
      </c>
      <c r="B1181" s="51" t="s">
        <v>508</v>
      </c>
      <c r="C1181" s="35">
        <v>543110</v>
      </c>
      <c r="D1181" s="50"/>
      <c r="E1181" s="52">
        <v>0</v>
      </c>
      <c r="F1181" s="52">
        <v>0</v>
      </c>
      <c r="G1181" s="52">
        <v>0</v>
      </c>
      <c r="H1181" s="52">
        <v>12211</v>
      </c>
      <c r="I1181" s="52">
        <v>0</v>
      </c>
      <c r="J1181" s="52">
        <v>12211</v>
      </c>
      <c r="K1181" s="52">
        <v>77672.460000000006</v>
      </c>
      <c r="L1181" s="52">
        <v>378.39</v>
      </c>
      <c r="M1181" s="52">
        <v>1812</v>
      </c>
      <c r="N1181" s="50"/>
      <c r="O1181" s="124">
        <f t="shared" si="72"/>
        <v>15.7211</v>
      </c>
      <c r="P1181" s="124">
        <f t="shared" si="73"/>
        <v>2.8200342824213367</v>
      </c>
      <c r="Q1181" s="50"/>
      <c r="R1181" s="53" t="str">
        <f t="shared" si="74"/>
        <v/>
      </c>
      <c r="S1181" s="53" t="str">
        <f t="shared" si="75"/>
        <v/>
      </c>
      <c r="T1181" s="50"/>
    </row>
    <row r="1182" spans="1:20" ht="15" customHeight="1" x14ac:dyDescent="0.2">
      <c r="A1182" s="51" t="s">
        <v>2345</v>
      </c>
      <c r="B1182" s="51" t="s">
        <v>26</v>
      </c>
      <c r="C1182" s="35">
        <v>527793</v>
      </c>
      <c r="D1182" s="50"/>
      <c r="E1182" s="52">
        <v>0</v>
      </c>
      <c r="F1182" s="52">
        <v>0</v>
      </c>
      <c r="G1182" s="52">
        <v>0</v>
      </c>
      <c r="H1182" s="52">
        <v>1217.53</v>
      </c>
      <c r="I1182" s="52">
        <v>0</v>
      </c>
      <c r="J1182" s="52">
        <v>1217.53</v>
      </c>
      <c r="K1182" s="52">
        <v>83741.47</v>
      </c>
      <c r="L1182" s="52">
        <v>82.53</v>
      </c>
      <c r="M1182" s="52">
        <v>2400</v>
      </c>
      <c r="N1182" s="50"/>
      <c r="O1182" s="124">
        <f t="shared" si="72"/>
        <v>1.4539</v>
      </c>
      <c r="P1182" s="124">
        <f t="shared" si="73"/>
        <v>2.9645168636280212</v>
      </c>
      <c r="Q1182" s="50"/>
      <c r="R1182" s="53" t="str">
        <f t="shared" si="74"/>
        <v/>
      </c>
      <c r="S1182" s="53" t="str">
        <f t="shared" si="75"/>
        <v/>
      </c>
      <c r="T1182" s="50"/>
    </row>
    <row r="1183" spans="1:20" ht="15" customHeight="1" x14ac:dyDescent="0.2">
      <c r="A1183" s="51" t="s">
        <v>1509</v>
      </c>
      <c r="B1183" s="51" t="s">
        <v>1509</v>
      </c>
      <c r="C1183" s="35">
        <v>518557</v>
      </c>
      <c r="D1183" s="50"/>
      <c r="E1183" s="52">
        <v>0</v>
      </c>
      <c r="F1183" s="52">
        <v>0</v>
      </c>
      <c r="G1183" s="52">
        <v>0</v>
      </c>
      <c r="H1183" s="52">
        <v>307702.67</v>
      </c>
      <c r="I1183" s="52">
        <v>0</v>
      </c>
      <c r="J1183" s="52">
        <v>307702.67</v>
      </c>
      <c r="K1183" s="52">
        <v>4785404.34</v>
      </c>
      <c r="L1183" s="52">
        <v>48178.83</v>
      </c>
      <c r="M1183" s="52">
        <v>266820.46999999997</v>
      </c>
      <c r="N1183" s="50"/>
      <c r="O1183" s="124">
        <f t="shared" si="72"/>
        <v>6.43</v>
      </c>
      <c r="P1183" s="124">
        <f t="shared" si="73"/>
        <v>6.5825012395922231</v>
      </c>
      <c r="Q1183" s="50"/>
      <c r="R1183" s="53" t="str">
        <f t="shared" si="74"/>
        <v/>
      </c>
      <c r="S1183" s="53" t="str">
        <f t="shared" si="75"/>
        <v/>
      </c>
      <c r="T1183" s="50"/>
    </row>
    <row r="1184" spans="1:20" ht="15" customHeight="1" x14ac:dyDescent="0.2">
      <c r="A1184" s="51" t="s">
        <v>875</v>
      </c>
      <c r="B1184" s="51" t="s">
        <v>859</v>
      </c>
      <c r="C1184" s="35">
        <v>509779</v>
      </c>
      <c r="D1184" s="50"/>
      <c r="E1184" s="52">
        <v>0</v>
      </c>
      <c r="F1184" s="52">
        <v>0</v>
      </c>
      <c r="G1184" s="52">
        <v>0</v>
      </c>
      <c r="H1184" s="52">
        <v>73817.679999999993</v>
      </c>
      <c r="I1184" s="52">
        <v>0</v>
      </c>
      <c r="J1184" s="52">
        <v>73817.679999999993</v>
      </c>
      <c r="K1184" s="52">
        <v>710708.23</v>
      </c>
      <c r="L1184" s="52">
        <v>4735.3900000000003</v>
      </c>
      <c r="M1184" s="52">
        <v>48344.46</v>
      </c>
      <c r="N1184" s="50"/>
      <c r="O1184" s="124">
        <f t="shared" si="72"/>
        <v>10.3865</v>
      </c>
      <c r="P1184" s="124">
        <f t="shared" si="73"/>
        <v>7.4685852448901562</v>
      </c>
      <c r="Q1184" s="50"/>
      <c r="R1184" s="53" t="str">
        <f t="shared" si="74"/>
        <v/>
      </c>
      <c r="S1184" s="53" t="str">
        <f t="shared" si="75"/>
        <v/>
      </c>
      <c r="T1184" s="50"/>
    </row>
    <row r="1185" spans="1:20" ht="15" customHeight="1" x14ac:dyDescent="0.2">
      <c r="A1185" s="51" t="s">
        <v>2314</v>
      </c>
      <c r="B1185" s="51" t="s">
        <v>26</v>
      </c>
      <c r="C1185" s="35">
        <v>527475</v>
      </c>
      <c r="D1185" s="50"/>
      <c r="E1185" s="52">
        <v>0</v>
      </c>
      <c r="F1185" s="52">
        <v>0</v>
      </c>
      <c r="G1185" s="52">
        <v>0</v>
      </c>
      <c r="H1185" s="52">
        <v>0</v>
      </c>
      <c r="I1185" s="52">
        <v>0</v>
      </c>
      <c r="J1185" s="52">
        <v>0</v>
      </c>
      <c r="K1185" s="52">
        <v>55901.29</v>
      </c>
      <c r="L1185" s="52">
        <v>0</v>
      </c>
      <c r="M1185" s="52">
        <v>0</v>
      </c>
      <c r="N1185" s="50"/>
      <c r="O1185" s="124">
        <f t="shared" si="72"/>
        <v>0</v>
      </c>
      <c r="P1185" s="124">
        <f t="shared" si="73"/>
        <v>0</v>
      </c>
      <c r="Q1185" s="50"/>
      <c r="R1185" s="53" t="str">
        <f t="shared" si="74"/>
        <v/>
      </c>
      <c r="S1185" s="53" t="str">
        <f t="shared" si="75"/>
        <v/>
      </c>
      <c r="T1185" s="50"/>
    </row>
    <row r="1186" spans="1:20" ht="15" customHeight="1" x14ac:dyDescent="0.2">
      <c r="A1186" s="51" t="s">
        <v>2680</v>
      </c>
      <c r="B1186" s="51" t="s">
        <v>508</v>
      </c>
      <c r="C1186" s="35">
        <v>556149</v>
      </c>
      <c r="D1186" s="50"/>
      <c r="E1186" s="52">
        <v>0</v>
      </c>
      <c r="F1186" s="52">
        <v>0</v>
      </c>
      <c r="G1186" s="52">
        <v>0</v>
      </c>
      <c r="H1186" s="52">
        <v>0</v>
      </c>
      <c r="I1186" s="52">
        <v>0</v>
      </c>
      <c r="J1186" s="52">
        <v>0</v>
      </c>
      <c r="K1186" s="52">
        <v>746186.55</v>
      </c>
      <c r="L1186" s="52">
        <v>0</v>
      </c>
      <c r="M1186" s="52">
        <v>0</v>
      </c>
      <c r="N1186" s="50"/>
      <c r="O1186" s="124">
        <f t="shared" si="72"/>
        <v>0</v>
      </c>
      <c r="P1186" s="124">
        <f t="shared" si="73"/>
        <v>0</v>
      </c>
      <c r="Q1186" s="50"/>
      <c r="R1186" s="53" t="str">
        <f t="shared" si="74"/>
        <v/>
      </c>
      <c r="S1186" s="53" t="str">
        <f t="shared" si="75"/>
        <v/>
      </c>
      <c r="T1186" s="50"/>
    </row>
    <row r="1187" spans="1:20" ht="15" customHeight="1" x14ac:dyDescent="0.2">
      <c r="A1187" s="51" t="s">
        <v>1619</v>
      </c>
      <c r="B1187" s="51" t="s">
        <v>1575</v>
      </c>
      <c r="C1187" s="35">
        <v>519421</v>
      </c>
      <c r="D1187" s="50"/>
      <c r="E1187" s="52">
        <v>0</v>
      </c>
      <c r="F1187" s="52">
        <v>0</v>
      </c>
      <c r="G1187" s="52">
        <v>0</v>
      </c>
      <c r="H1187" s="52">
        <v>49587.839999999997</v>
      </c>
      <c r="I1187" s="52">
        <v>0</v>
      </c>
      <c r="J1187" s="52">
        <v>49587.839999999997</v>
      </c>
      <c r="K1187" s="52">
        <v>643976.09000000008</v>
      </c>
      <c r="L1187" s="52">
        <v>7671.87</v>
      </c>
      <c r="M1187" s="52">
        <v>165696.66</v>
      </c>
      <c r="N1187" s="50"/>
      <c r="O1187" s="124">
        <f t="shared" si="72"/>
        <v>7.7003000000000004</v>
      </c>
      <c r="P1187" s="124">
        <f t="shared" si="73"/>
        <v>26.921578718862062</v>
      </c>
      <c r="Q1187" s="50"/>
      <c r="R1187" s="53" t="str">
        <f t="shared" si="74"/>
        <v/>
      </c>
      <c r="S1187" s="53" t="str">
        <f t="shared" si="75"/>
        <v/>
      </c>
      <c r="T1187" s="50"/>
    </row>
    <row r="1188" spans="1:20" ht="15" customHeight="1" x14ac:dyDescent="0.2">
      <c r="A1188" s="51" t="s">
        <v>2315</v>
      </c>
      <c r="B1188" s="51" t="s">
        <v>1595</v>
      </c>
      <c r="C1188" s="35">
        <v>527483</v>
      </c>
      <c r="D1188" s="50"/>
      <c r="E1188" s="52">
        <v>0</v>
      </c>
      <c r="F1188" s="52">
        <v>0</v>
      </c>
      <c r="G1188" s="52">
        <v>0</v>
      </c>
      <c r="H1188" s="52">
        <v>0</v>
      </c>
      <c r="I1188" s="52">
        <v>0</v>
      </c>
      <c r="J1188" s="52">
        <v>0</v>
      </c>
      <c r="K1188" s="52">
        <v>577533.05000000005</v>
      </c>
      <c r="L1188" s="52">
        <v>0</v>
      </c>
      <c r="M1188" s="52">
        <v>7600</v>
      </c>
      <c r="N1188" s="50"/>
      <c r="O1188" s="124">
        <f t="shared" si="72"/>
        <v>0</v>
      </c>
      <c r="P1188" s="124">
        <f t="shared" si="73"/>
        <v>1.3159420053969204</v>
      </c>
      <c r="Q1188" s="50"/>
      <c r="R1188" s="53" t="str">
        <f t="shared" si="74"/>
        <v/>
      </c>
      <c r="S1188" s="53" t="str">
        <f t="shared" si="75"/>
        <v/>
      </c>
      <c r="T1188" s="50"/>
    </row>
    <row r="1189" spans="1:20" ht="15" customHeight="1" x14ac:dyDescent="0.2">
      <c r="A1189" s="51" t="s">
        <v>2796</v>
      </c>
      <c r="B1189" s="51" t="s">
        <v>1221</v>
      </c>
      <c r="C1189" s="35">
        <v>560065</v>
      </c>
      <c r="D1189" s="50"/>
      <c r="E1189" s="52">
        <v>0</v>
      </c>
      <c r="F1189" s="52">
        <v>0</v>
      </c>
      <c r="G1189" s="52">
        <v>0</v>
      </c>
      <c r="H1189" s="52">
        <v>40354.61</v>
      </c>
      <c r="I1189" s="52">
        <v>40354.61</v>
      </c>
      <c r="J1189" s="52">
        <v>0</v>
      </c>
      <c r="K1189" s="52">
        <v>122382.38</v>
      </c>
      <c r="L1189" s="52">
        <v>1405.18</v>
      </c>
      <c r="M1189" s="52">
        <v>20908</v>
      </c>
      <c r="N1189" s="50"/>
      <c r="O1189" s="124">
        <f t="shared" si="72"/>
        <v>0</v>
      </c>
      <c r="P1189" s="124">
        <f t="shared" si="73"/>
        <v>18.232346846008387</v>
      </c>
      <c r="Q1189" s="50"/>
      <c r="R1189" s="53" t="str">
        <f t="shared" si="74"/>
        <v/>
      </c>
      <c r="S1189" s="53" t="str">
        <f t="shared" si="75"/>
        <v/>
      </c>
      <c r="T1189" s="50"/>
    </row>
    <row r="1190" spans="1:20" ht="15" customHeight="1" x14ac:dyDescent="0.2">
      <c r="A1190" s="51" t="s">
        <v>1273</v>
      </c>
      <c r="B1190" s="51" t="s">
        <v>1214</v>
      </c>
      <c r="C1190" s="35">
        <v>515108</v>
      </c>
      <c r="D1190" s="50"/>
      <c r="E1190" s="52">
        <v>0</v>
      </c>
      <c r="F1190" s="52">
        <v>0</v>
      </c>
      <c r="G1190" s="52">
        <v>0</v>
      </c>
      <c r="H1190" s="52">
        <v>0</v>
      </c>
      <c r="I1190" s="52">
        <v>0</v>
      </c>
      <c r="J1190" s="52">
        <v>0</v>
      </c>
      <c r="K1190" s="52">
        <v>141117.38</v>
      </c>
      <c r="L1190" s="52">
        <v>0</v>
      </c>
      <c r="M1190" s="52">
        <v>0</v>
      </c>
      <c r="N1190" s="50"/>
      <c r="O1190" s="124">
        <f t="shared" si="72"/>
        <v>0</v>
      </c>
      <c r="P1190" s="124">
        <f t="shared" si="73"/>
        <v>0</v>
      </c>
      <c r="Q1190" s="50"/>
      <c r="R1190" s="53" t="str">
        <f t="shared" si="74"/>
        <v/>
      </c>
      <c r="S1190" s="53" t="str">
        <f t="shared" si="75"/>
        <v/>
      </c>
      <c r="T1190" s="50"/>
    </row>
    <row r="1191" spans="1:20" ht="15" customHeight="1" x14ac:dyDescent="0.2">
      <c r="A1191" s="51" t="s">
        <v>2530</v>
      </c>
      <c r="B1191" s="51" t="s">
        <v>511</v>
      </c>
      <c r="C1191" s="35">
        <v>543136</v>
      </c>
      <c r="D1191" s="50"/>
      <c r="E1191" s="52">
        <v>0</v>
      </c>
      <c r="F1191" s="52">
        <v>0</v>
      </c>
      <c r="G1191" s="52">
        <v>0</v>
      </c>
      <c r="H1191" s="52">
        <v>0</v>
      </c>
      <c r="I1191" s="52">
        <v>0</v>
      </c>
      <c r="J1191" s="52">
        <v>0</v>
      </c>
      <c r="K1191" s="52">
        <v>160768.93</v>
      </c>
      <c r="L1191" s="52">
        <v>0</v>
      </c>
      <c r="M1191" s="52">
        <v>0</v>
      </c>
      <c r="N1191" s="50"/>
      <c r="O1191" s="124">
        <f t="shared" si="72"/>
        <v>0</v>
      </c>
      <c r="P1191" s="124">
        <f t="shared" si="73"/>
        <v>0</v>
      </c>
      <c r="Q1191" s="50"/>
      <c r="R1191" s="53" t="str">
        <f t="shared" si="74"/>
        <v/>
      </c>
      <c r="S1191" s="53" t="str">
        <f t="shared" si="75"/>
        <v/>
      </c>
      <c r="T1191" s="50"/>
    </row>
    <row r="1192" spans="1:20" ht="15" customHeight="1" x14ac:dyDescent="0.2">
      <c r="A1192" s="51" t="s">
        <v>286</v>
      </c>
      <c r="B1192" s="51" t="s">
        <v>252</v>
      </c>
      <c r="C1192" s="35">
        <v>502448</v>
      </c>
      <c r="D1192" s="50"/>
      <c r="E1192" s="52">
        <v>0</v>
      </c>
      <c r="F1192" s="52">
        <v>0</v>
      </c>
      <c r="G1192" s="52">
        <v>0</v>
      </c>
      <c r="H1192" s="52">
        <v>0</v>
      </c>
      <c r="I1192" s="52">
        <v>0</v>
      </c>
      <c r="J1192" s="52">
        <v>0</v>
      </c>
      <c r="K1192" s="52">
        <v>75306.16</v>
      </c>
      <c r="L1192" s="52">
        <v>0</v>
      </c>
      <c r="M1192" s="52">
        <v>0</v>
      </c>
      <c r="N1192" s="50"/>
      <c r="O1192" s="124">
        <f t="shared" si="72"/>
        <v>0</v>
      </c>
      <c r="P1192" s="124">
        <f t="shared" si="73"/>
        <v>0</v>
      </c>
      <c r="Q1192" s="50"/>
      <c r="R1192" s="53" t="str">
        <f t="shared" si="74"/>
        <v/>
      </c>
      <c r="S1192" s="53" t="str">
        <f t="shared" si="75"/>
        <v/>
      </c>
      <c r="T1192" s="50"/>
    </row>
    <row r="1193" spans="1:20" ht="15" customHeight="1" x14ac:dyDescent="0.2">
      <c r="A1193" s="51" t="s">
        <v>1620</v>
      </c>
      <c r="B1193" s="51" t="s">
        <v>1575</v>
      </c>
      <c r="C1193" s="35">
        <v>519430</v>
      </c>
      <c r="D1193" s="50"/>
      <c r="E1193" s="52">
        <v>0</v>
      </c>
      <c r="F1193" s="52">
        <v>0</v>
      </c>
      <c r="G1193" s="52">
        <v>0</v>
      </c>
      <c r="H1193" s="52">
        <v>1922.61</v>
      </c>
      <c r="I1193" s="52">
        <v>0</v>
      </c>
      <c r="J1193" s="52">
        <v>1922.61</v>
      </c>
      <c r="K1193" s="52">
        <v>126816.02</v>
      </c>
      <c r="L1193" s="52">
        <v>254.66</v>
      </c>
      <c r="M1193" s="52">
        <v>4620.1899999999996</v>
      </c>
      <c r="N1193" s="50"/>
      <c r="O1193" s="124">
        <f t="shared" si="72"/>
        <v>1.5161</v>
      </c>
      <c r="P1193" s="124">
        <f t="shared" si="73"/>
        <v>3.8440332696137283</v>
      </c>
      <c r="Q1193" s="50"/>
      <c r="R1193" s="53" t="str">
        <f t="shared" si="74"/>
        <v/>
      </c>
      <c r="S1193" s="53" t="str">
        <f t="shared" si="75"/>
        <v/>
      </c>
      <c r="T1193" s="50"/>
    </row>
    <row r="1194" spans="1:20" ht="15" customHeight="1" x14ac:dyDescent="0.2">
      <c r="A1194" s="51" t="s">
        <v>1620</v>
      </c>
      <c r="B1194" s="51" t="s">
        <v>2434</v>
      </c>
      <c r="C1194" s="35">
        <v>528811</v>
      </c>
      <c r="D1194" s="50"/>
      <c r="E1194" s="52">
        <v>0</v>
      </c>
      <c r="F1194" s="52">
        <v>0</v>
      </c>
      <c r="G1194" s="52">
        <v>0</v>
      </c>
      <c r="H1194" s="52">
        <v>0</v>
      </c>
      <c r="I1194" s="52">
        <v>0</v>
      </c>
      <c r="J1194" s="52">
        <v>0</v>
      </c>
      <c r="K1194" s="52">
        <v>241037.02</v>
      </c>
      <c r="L1194" s="52">
        <v>0</v>
      </c>
      <c r="M1194" s="52">
        <v>0</v>
      </c>
      <c r="N1194" s="50"/>
      <c r="O1194" s="124">
        <f t="shared" si="72"/>
        <v>0</v>
      </c>
      <c r="P1194" s="124">
        <f t="shared" si="73"/>
        <v>0</v>
      </c>
      <c r="Q1194" s="50"/>
      <c r="R1194" s="53" t="str">
        <f t="shared" si="74"/>
        <v/>
      </c>
      <c r="S1194" s="53" t="str">
        <f t="shared" si="75"/>
        <v/>
      </c>
      <c r="T1194" s="50"/>
    </row>
    <row r="1195" spans="1:20" ht="15" customHeight="1" x14ac:dyDescent="0.2">
      <c r="A1195" s="51" t="s">
        <v>730</v>
      </c>
      <c r="B1195" s="51" t="s">
        <v>100</v>
      </c>
      <c r="C1195" s="35">
        <v>508021</v>
      </c>
      <c r="D1195" s="50"/>
      <c r="E1195" s="52">
        <v>0</v>
      </c>
      <c r="F1195" s="52">
        <v>0</v>
      </c>
      <c r="G1195" s="52">
        <v>0</v>
      </c>
      <c r="H1195" s="52">
        <v>288347.23</v>
      </c>
      <c r="I1195" s="52">
        <v>0</v>
      </c>
      <c r="J1195" s="52">
        <v>288347.23</v>
      </c>
      <c r="K1195" s="52">
        <v>963426.49</v>
      </c>
      <c r="L1195" s="52">
        <v>8753.76</v>
      </c>
      <c r="M1195" s="52">
        <v>27790.1</v>
      </c>
      <c r="N1195" s="50"/>
      <c r="O1195" s="124">
        <f t="shared" si="72"/>
        <v>29.929300000000001</v>
      </c>
      <c r="P1195" s="124">
        <f t="shared" si="73"/>
        <v>3.7931134735562444</v>
      </c>
      <c r="Q1195" s="50"/>
      <c r="R1195" s="53" t="str">
        <f t="shared" si="74"/>
        <v/>
      </c>
      <c r="S1195" s="53" t="str">
        <f t="shared" si="75"/>
        <v/>
      </c>
      <c r="T1195" s="50"/>
    </row>
    <row r="1196" spans="1:20" ht="15" customHeight="1" x14ac:dyDescent="0.2">
      <c r="A1196" s="51" t="s">
        <v>466</v>
      </c>
      <c r="B1196" s="51" t="s">
        <v>439</v>
      </c>
      <c r="C1196" s="35">
        <v>504491</v>
      </c>
      <c r="D1196" s="50"/>
      <c r="E1196" s="52">
        <v>0</v>
      </c>
      <c r="F1196" s="52">
        <v>0</v>
      </c>
      <c r="G1196" s="52">
        <v>0</v>
      </c>
      <c r="H1196" s="52">
        <v>24855.15</v>
      </c>
      <c r="I1196" s="52">
        <v>0</v>
      </c>
      <c r="J1196" s="52">
        <v>24855.15</v>
      </c>
      <c r="K1196" s="52">
        <v>474738.69</v>
      </c>
      <c r="L1196" s="52">
        <v>950.92</v>
      </c>
      <c r="M1196" s="52">
        <v>5142.3599999999997</v>
      </c>
      <c r="N1196" s="50"/>
      <c r="O1196" s="124">
        <f t="shared" si="72"/>
        <v>5.2355</v>
      </c>
      <c r="P1196" s="124">
        <f t="shared" si="73"/>
        <v>1.2835018776329352</v>
      </c>
      <c r="Q1196" s="50"/>
      <c r="R1196" s="53" t="str">
        <f t="shared" si="74"/>
        <v/>
      </c>
      <c r="S1196" s="53" t="str">
        <f t="shared" si="75"/>
        <v/>
      </c>
      <c r="T1196" s="50"/>
    </row>
    <row r="1197" spans="1:20" ht="15" customHeight="1" x14ac:dyDescent="0.2">
      <c r="A1197" s="51" t="s">
        <v>1621</v>
      </c>
      <c r="B1197" s="51" t="s">
        <v>1595</v>
      </c>
      <c r="C1197" s="35">
        <v>519448</v>
      </c>
      <c r="D1197" s="50"/>
      <c r="E1197" s="52">
        <v>0</v>
      </c>
      <c r="F1197" s="52">
        <v>0</v>
      </c>
      <c r="G1197" s="52">
        <v>0</v>
      </c>
      <c r="H1197" s="52">
        <v>6033.79</v>
      </c>
      <c r="I1197" s="52">
        <v>0</v>
      </c>
      <c r="J1197" s="52">
        <v>6033.79</v>
      </c>
      <c r="K1197" s="52">
        <v>229077.18</v>
      </c>
      <c r="L1197" s="52">
        <v>252.71</v>
      </c>
      <c r="M1197" s="52">
        <v>3540</v>
      </c>
      <c r="N1197" s="50"/>
      <c r="O1197" s="124">
        <f t="shared" si="72"/>
        <v>2.6339999999999999</v>
      </c>
      <c r="P1197" s="124">
        <f t="shared" si="73"/>
        <v>1.6556472364466859</v>
      </c>
      <c r="Q1197" s="50"/>
      <c r="R1197" s="53" t="str">
        <f t="shared" si="74"/>
        <v/>
      </c>
      <c r="S1197" s="53" t="str">
        <f t="shared" si="75"/>
        <v/>
      </c>
      <c r="T1197" s="50"/>
    </row>
    <row r="1198" spans="1:20" ht="15" customHeight="1" x14ac:dyDescent="0.2">
      <c r="A1198" s="51" t="s">
        <v>287</v>
      </c>
      <c r="B1198" s="51" t="s">
        <v>252</v>
      </c>
      <c r="C1198" s="35">
        <v>502456</v>
      </c>
      <c r="D1198" s="50"/>
      <c r="E1198" s="52">
        <v>0</v>
      </c>
      <c r="F1198" s="52">
        <v>0</v>
      </c>
      <c r="G1198" s="52">
        <v>0</v>
      </c>
      <c r="H1198" s="52">
        <v>18200</v>
      </c>
      <c r="I1198" s="52">
        <v>18200</v>
      </c>
      <c r="J1198" s="52">
        <v>0</v>
      </c>
      <c r="K1198" s="52">
        <v>223590.58</v>
      </c>
      <c r="L1198" s="52">
        <v>0</v>
      </c>
      <c r="M1198" s="52">
        <v>4536</v>
      </c>
      <c r="N1198" s="50"/>
      <c r="O1198" s="124">
        <f t="shared" si="72"/>
        <v>0</v>
      </c>
      <c r="P1198" s="124">
        <f t="shared" si="73"/>
        <v>2.0287080072872481</v>
      </c>
      <c r="Q1198" s="50"/>
      <c r="R1198" s="53" t="str">
        <f t="shared" si="74"/>
        <v/>
      </c>
      <c r="S1198" s="53" t="str">
        <f t="shared" si="75"/>
        <v/>
      </c>
      <c r="T1198" s="50"/>
    </row>
    <row r="1199" spans="1:20" ht="15" customHeight="1" x14ac:dyDescent="0.2">
      <c r="A1199" s="51" t="s">
        <v>1472</v>
      </c>
      <c r="B1199" s="51" t="s">
        <v>1</v>
      </c>
      <c r="C1199" s="35">
        <v>517721</v>
      </c>
      <c r="D1199" s="50"/>
      <c r="E1199" s="52">
        <v>0</v>
      </c>
      <c r="F1199" s="52">
        <v>0</v>
      </c>
      <c r="G1199" s="52">
        <v>0</v>
      </c>
      <c r="H1199" s="52">
        <v>117210</v>
      </c>
      <c r="I1199" s="52">
        <v>0</v>
      </c>
      <c r="J1199" s="52">
        <v>117210</v>
      </c>
      <c r="K1199" s="52">
        <v>355263.83</v>
      </c>
      <c r="L1199" s="52">
        <v>3729.26</v>
      </c>
      <c r="M1199" s="52">
        <v>16774.400000000001</v>
      </c>
      <c r="N1199" s="50"/>
      <c r="O1199" s="124">
        <f t="shared" si="72"/>
        <v>32.992400000000004</v>
      </c>
      <c r="P1199" s="124">
        <f t="shared" si="73"/>
        <v>5.7713896739783506</v>
      </c>
      <c r="Q1199" s="50"/>
      <c r="R1199" s="53" t="str">
        <f t="shared" si="74"/>
        <v/>
      </c>
      <c r="S1199" s="53" t="str">
        <f t="shared" si="75"/>
        <v/>
      </c>
      <c r="T1199" s="50"/>
    </row>
    <row r="1200" spans="1:20" ht="15" customHeight="1" x14ac:dyDescent="0.2">
      <c r="A1200" s="51" t="s">
        <v>1424</v>
      </c>
      <c r="B1200" s="51" t="s">
        <v>19</v>
      </c>
      <c r="C1200" s="35">
        <v>516996</v>
      </c>
      <c r="D1200" s="50"/>
      <c r="E1200" s="52">
        <v>0</v>
      </c>
      <c r="F1200" s="52">
        <v>0</v>
      </c>
      <c r="G1200" s="52">
        <v>0</v>
      </c>
      <c r="H1200" s="52">
        <v>0</v>
      </c>
      <c r="I1200" s="52">
        <v>0</v>
      </c>
      <c r="J1200" s="52">
        <v>0</v>
      </c>
      <c r="K1200" s="52">
        <v>111219.13</v>
      </c>
      <c r="L1200" s="52">
        <v>0</v>
      </c>
      <c r="M1200" s="52">
        <v>0</v>
      </c>
      <c r="N1200" s="50"/>
      <c r="O1200" s="124">
        <f t="shared" si="72"/>
        <v>0</v>
      </c>
      <c r="P1200" s="124">
        <f t="shared" si="73"/>
        <v>0</v>
      </c>
      <c r="Q1200" s="50"/>
      <c r="R1200" s="53" t="str">
        <f t="shared" si="74"/>
        <v/>
      </c>
      <c r="S1200" s="53" t="str">
        <f t="shared" si="75"/>
        <v/>
      </c>
      <c r="T1200" s="50"/>
    </row>
    <row r="1201" spans="1:20" ht="15" customHeight="1" x14ac:dyDescent="0.2">
      <c r="A1201" s="51" t="s">
        <v>2171</v>
      </c>
      <c r="B1201" s="51" t="s">
        <v>1221</v>
      </c>
      <c r="C1201" s="35">
        <v>525898</v>
      </c>
      <c r="D1201" s="50"/>
      <c r="E1201" s="52">
        <v>0</v>
      </c>
      <c r="F1201" s="52">
        <v>0</v>
      </c>
      <c r="G1201" s="52">
        <v>0</v>
      </c>
      <c r="H1201" s="52">
        <v>73006.89</v>
      </c>
      <c r="I1201" s="52">
        <v>0</v>
      </c>
      <c r="J1201" s="52">
        <v>73006.89</v>
      </c>
      <c r="K1201" s="52">
        <v>159759.13</v>
      </c>
      <c r="L1201" s="52">
        <v>5366.35</v>
      </c>
      <c r="M1201" s="52">
        <v>7953.14</v>
      </c>
      <c r="N1201" s="50"/>
      <c r="O1201" s="124">
        <f t="shared" si="72"/>
        <v>45.698099999999997</v>
      </c>
      <c r="P1201" s="124">
        <f t="shared" si="73"/>
        <v>8.337232432349877</v>
      </c>
      <c r="Q1201" s="50"/>
      <c r="R1201" s="53" t="str">
        <f t="shared" si="74"/>
        <v/>
      </c>
      <c r="S1201" s="53" t="str">
        <f t="shared" si="75"/>
        <v/>
      </c>
      <c r="T1201" s="50"/>
    </row>
    <row r="1202" spans="1:20" ht="15" customHeight="1" x14ac:dyDescent="0.2">
      <c r="A1202" s="51" t="s">
        <v>288</v>
      </c>
      <c r="B1202" s="51" t="s">
        <v>252</v>
      </c>
      <c r="C1202" s="35">
        <v>502464</v>
      </c>
      <c r="D1202" s="50"/>
      <c r="E1202" s="52">
        <v>0</v>
      </c>
      <c r="F1202" s="52">
        <v>0</v>
      </c>
      <c r="G1202" s="52">
        <v>0</v>
      </c>
      <c r="H1202" s="52">
        <v>52945.09</v>
      </c>
      <c r="I1202" s="52">
        <v>0</v>
      </c>
      <c r="J1202" s="52">
        <v>52945.09</v>
      </c>
      <c r="K1202" s="52">
        <v>197893.22</v>
      </c>
      <c r="L1202" s="52">
        <v>2092.37</v>
      </c>
      <c r="M1202" s="52">
        <v>18307.37</v>
      </c>
      <c r="N1202" s="50"/>
      <c r="O1202" s="124">
        <f t="shared" si="72"/>
        <v>26.7544</v>
      </c>
      <c r="P1202" s="124">
        <f t="shared" si="73"/>
        <v>10.308458268555132</v>
      </c>
      <c r="Q1202" s="50"/>
      <c r="R1202" s="53" t="str">
        <f t="shared" si="74"/>
        <v/>
      </c>
      <c r="S1202" s="53" t="str">
        <f t="shared" si="75"/>
        <v/>
      </c>
      <c r="T1202" s="50"/>
    </row>
    <row r="1203" spans="1:20" ht="15" customHeight="1" x14ac:dyDescent="0.2">
      <c r="A1203" s="51" t="s">
        <v>1622</v>
      </c>
      <c r="B1203" s="51" t="s">
        <v>1575</v>
      </c>
      <c r="C1203" s="35">
        <v>519456</v>
      </c>
      <c r="D1203" s="50"/>
      <c r="E1203" s="52">
        <v>0</v>
      </c>
      <c r="F1203" s="52">
        <v>0</v>
      </c>
      <c r="G1203" s="52">
        <v>0</v>
      </c>
      <c r="H1203" s="52">
        <v>372043.22</v>
      </c>
      <c r="I1203" s="52">
        <v>0</v>
      </c>
      <c r="J1203" s="52">
        <v>372043.22</v>
      </c>
      <c r="K1203" s="52">
        <v>814829.19</v>
      </c>
      <c r="L1203" s="52">
        <v>10593.35</v>
      </c>
      <c r="M1203" s="52">
        <v>13578.58</v>
      </c>
      <c r="N1203" s="50"/>
      <c r="O1203" s="124">
        <f t="shared" si="72"/>
        <v>45.658999999999999</v>
      </c>
      <c r="P1203" s="124">
        <f t="shared" si="73"/>
        <v>2.9665027096046965</v>
      </c>
      <c r="Q1203" s="50"/>
      <c r="R1203" s="53" t="str">
        <f t="shared" si="74"/>
        <v/>
      </c>
      <c r="S1203" s="53" t="str">
        <f t="shared" si="75"/>
        <v/>
      </c>
      <c r="T1203" s="50"/>
    </row>
    <row r="1204" spans="1:20" ht="15" customHeight="1" x14ac:dyDescent="0.2">
      <c r="A1204" s="51" t="s">
        <v>2541</v>
      </c>
      <c r="B1204" s="51" t="s">
        <v>2213</v>
      </c>
      <c r="C1204" s="35">
        <v>543276</v>
      </c>
      <c r="D1204" s="50"/>
      <c r="E1204" s="52">
        <v>0</v>
      </c>
      <c r="F1204" s="52">
        <v>0</v>
      </c>
      <c r="G1204" s="52">
        <v>0</v>
      </c>
      <c r="H1204" s="52">
        <v>0</v>
      </c>
      <c r="I1204" s="52">
        <v>0</v>
      </c>
      <c r="J1204" s="52">
        <v>0</v>
      </c>
      <c r="K1204" s="52">
        <v>123791.1</v>
      </c>
      <c r="L1204" s="52">
        <v>0</v>
      </c>
      <c r="M1204" s="52">
        <v>0</v>
      </c>
      <c r="N1204" s="50"/>
      <c r="O1204" s="124">
        <f t="shared" si="72"/>
        <v>0</v>
      </c>
      <c r="P1204" s="124">
        <f t="shared" si="73"/>
        <v>0</v>
      </c>
      <c r="Q1204" s="50"/>
      <c r="R1204" s="53" t="str">
        <f t="shared" si="74"/>
        <v/>
      </c>
      <c r="S1204" s="53" t="str">
        <f t="shared" si="75"/>
        <v/>
      </c>
      <c r="T1204" s="50"/>
    </row>
    <row r="1205" spans="1:20" ht="15" customHeight="1" x14ac:dyDescent="0.2">
      <c r="A1205" s="51" t="s">
        <v>2316</v>
      </c>
      <c r="B1205" s="51" t="s">
        <v>1595</v>
      </c>
      <c r="C1205" s="35">
        <v>527491</v>
      </c>
      <c r="D1205" s="50"/>
      <c r="E1205" s="52">
        <v>0</v>
      </c>
      <c r="F1205" s="52">
        <v>0</v>
      </c>
      <c r="G1205" s="52">
        <v>0</v>
      </c>
      <c r="H1205" s="52">
        <v>2446.23</v>
      </c>
      <c r="I1205" s="52">
        <v>0</v>
      </c>
      <c r="J1205" s="52">
        <v>2446.23</v>
      </c>
      <c r="K1205" s="52">
        <v>92519.63</v>
      </c>
      <c r="L1205" s="52">
        <v>281.86</v>
      </c>
      <c r="M1205" s="52">
        <v>1200</v>
      </c>
      <c r="N1205" s="50"/>
      <c r="O1205" s="124">
        <f t="shared" si="72"/>
        <v>2.6440000000000001</v>
      </c>
      <c r="P1205" s="124">
        <f t="shared" si="73"/>
        <v>1.6016709102706097</v>
      </c>
      <c r="Q1205" s="50"/>
      <c r="R1205" s="53" t="str">
        <f t="shared" si="74"/>
        <v/>
      </c>
      <c r="S1205" s="53" t="str">
        <f t="shared" si="75"/>
        <v/>
      </c>
      <c r="T1205" s="50"/>
    </row>
    <row r="1206" spans="1:20" ht="15" customHeight="1" x14ac:dyDescent="0.2">
      <c r="A1206" s="51" t="s">
        <v>1623</v>
      </c>
      <c r="B1206" s="51" t="s">
        <v>1575</v>
      </c>
      <c r="C1206" s="35">
        <v>519464</v>
      </c>
      <c r="D1206" s="50"/>
      <c r="E1206" s="52">
        <v>0</v>
      </c>
      <c r="F1206" s="52">
        <v>0</v>
      </c>
      <c r="G1206" s="52">
        <v>0</v>
      </c>
      <c r="H1206" s="52">
        <v>3.74</v>
      </c>
      <c r="I1206" s="52">
        <v>0</v>
      </c>
      <c r="J1206" s="52">
        <v>3.74</v>
      </c>
      <c r="K1206" s="52">
        <v>419651.46</v>
      </c>
      <c r="L1206" s="52">
        <v>0</v>
      </c>
      <c r="M1206" s="52">
        <v>0</v>
      </c>
      <c r="N1206" s="50"/>
      <c r="O1206" s="124">
        <f t="shared" si="72"/>
        <v>8.9999999999999998E-4</v>
      </c>
      <c r="P1206" s="124">
        <f t="shared" si="73"/>
        <v>0</v>
      </c>
      <c r="Q1206" s="50"/>
      <c r="R1206" s="53" t="str">
        <f t="shared" si="74"/>
        <v/>
      </c>
      <c r="S1206" s="53" t="str">
        <f t="shared" si="75"/>
        <v/>
      </c>
      <c r="T1206" s="50"/>
    </row>
    <row r="1207" spans="1:20" ht="15" customHeight="1" x14ac:dyDescent="0.2">
      <c r="A1207" s="51" t="s">
        <v>1901</v>
      </c>
      <c r="B1207" s="51" t="s">
        <v>30</v>
      </c>
      <c r="C1207" s="35">
        <v>522686</v>
      </c>
      <c r="D1207" s="50"/>
      <c r="E1207" s="52">
        <v>0</v>
      </c>
      <c r="F1207" s="52">
        <v>0</v>
      </c>
      <c r="G1207" s="52">
        <v>0</v>
      </c>
      <c r="H1207" s="52">
        <v>0</v>
      </c>
      <c r="I1207" s="52">
        <v>0</v>
      </c>
      <c r="J1207" s="52">
        <v>0</v>
      </c>
      <c r="K1207" s="52">
        <v>75164.92</v>
      </c>
      <c r="L1207" s="52">
        <v>112.48</v>
      </c>
      <c r="M1207" s="52">
        <v>0</v>
      </c>
      <c r="N1207" s="50"/>
      <c r="O1207" s="124">
        <f t="shared" si="72"/>
        <v>0</v>
      </c>
      <c r="P1207" s="124">
        <f t="shared" si="73"/>
        <v>0.14964427554768903</v>
      </c>
      <c r="Q1207" s="50"/>
      <c r="R1207" s="53" t="str">
        <f t="shared" si="74"/>
        <v/>
      </c>
      <c r="S1207" s="53" t="str">
        <f t="shared" si="75"/>
        <v/>
      </c>
      <c r="T1207" s="50"/>
    </row>
    <row r="1208" spans="1:20" ht="15" customHeight="1" x14ac:dyDescent="0.2">
      <c r="A1208" s="51" t="s">
        <v>224</v>
      </c>
      <c r="B1208" s="51" t="s">
        <v>199</v>
      </c>
      <c r="C1208" s="35">
        <v>501719</v>
      </c>
      <c r="D1208" s="50"/>
      <c r="E1208" s="52">
        <v>0</v>
      </c>
      <c r="F1208" s="52">
        <v>0</v>
      </c>
      <c r="G1208" s="52">
        <v>0</v>
      </c>
      <c r="H1208" s="52">
        <v>99417.4</v>
      </c>
      <c r="I1208" s="52">
        <v>0</v>
      </c>
      <c r="J1208" s="52">
        <v>99417.4</v>
      </c>
      <c r="K1208" s="52">
        <v>572774.99</v>
      </c>
      <c r="L1208" s="52">
        <v>11165.37</v>
      </c>
      <c r="M1208" s="52">
        <v>42620.71</v>
      </c>
      <c r="N1208" s="50"/>
      <c r="O1208" s="124">
        <f t="shared" si="72"/>
        <v>17.357099999999999</v>
      </c>
      <c r="P1208" s="124">
        <f t="shared" si="73"/>
        <v>9.3904379449249351</v>
      </c>
      <c r="Q1208" s="50"/>
      <c r="R1208" s="53" t="str">
        <f t="shared" si="74"/>
        <v/>
      </c>
      <c r="S1208" s="53" t="str">
        <f t="shared" si="75"/>
        <v/>
      </c>
      <c r="T1208" s="50"/>
    </row>
    <row r="1209" spans="1:20" ht="15" customHeight="1" x14ac:dyDescent="0.2">
      <c r="A1209" s="51" t="s">
        <v>467</v>
      </c>
      <c r="B1209" s="51" t="s">
        <v>439</v>
      </c>
      <c r="C1209" s="35">
        <v>504513</v>
      </c>
      <c r="D1209" s="50"/>
      <c r="E1209" s="52">
        <v>0</v>
      </c>
      <c r="F1209" s="52">
        <v>0</v>
      </c>
      <c r="G1209" s="52">
        <v>0</v>
      </c>
      <c r="H1209" s="52">
        <v>441398.31</v>
      </c>
      <c r="I1209" s="52">
        <v>0</v>
      </c>
      <c r="J1209" s="52">
        <v>441398.31</v>
      </c>
      <c r="K1209" s="52">
        <v>1820109.0899999999</v>
      </c>
      <c r="L1209" s="52">
        <v>32649.24</v>
      </c>
      <c r="M1209" s="52">
        <v>11300</v>
      </c>
      <c r="N1209" s="50"/>
      <c r="O1209" s="124">
        <f t="shared" si="72"/>
        <v>24.251200000000001</v>
      </c>
      <c r="P1209" s="124">
        <f t="shared" si="73"/>
        <v>2.4146486736132946</v>
      </c>
      <c r="Q1209" s="50"/>
      <c r="R1209" s="53" t="str">
        <f t="shared" si="74"/>
        <v/>
      </c>
      <c r="S1209" s="53" t="str">
        <f t="shared" si="75"/>
        <v/>
      </c>
      <c r="T1209" s="50"/>
    </row>
    <row r="1210" spans="1:20" ht="15" customHeight="1" x14ac:dyDescent="0.2">
      <c r="A1210" s="51" t="s">
        <v>2408</v>
      </c>
      <c r="B1210" s="51" t="s">
        <v>22</v>
      </c>
      <c r="C1210" s="35">
        <v>528471</v>
      </c>
      <c r="D1210" s="50"/>
      <c r="E1210" s="52">
        <v>0</v>
      </c>
      <c r="F1210" s="52">
        <v>0</v>
      </c>
      <c r="G1210" s="52">
        <v>0</v>
      </c>
      <c r="H1210" s="52">
        <v>122020</v>
      </c>
      <c r="I1210" s="52">
        <v>0</v>
      </c>
      <c r="J1210" s="52">
        <v>122020</v>
      </c>
      <c r="K1210" s="52">
        <v>830672.64</v>
      </c>
      <c r="L1210" s="52">
        <v>9888.24</v>
      </c>
      <c r="M1210" s="52">
        <v>15044.34</v>
      </c>
      <c r="N1210" s="50"/>
      <c r="O1210" s="124">
        <f t="shared" si="72"/>
        <v>14.689299999999999</v>
      </c>
      <c r="P1210" s="124">
        <f t="shared" si="73"/>
        <v>3.0014928624590311</v>
      </c>
      <c r="Q1210" s="50"/>
      <c r="R1210" s="53" t="str">
        <f t="shared" si="74"/>
        <v/>
      </c>
      <c r="S1210" s="53" t="str">
        <f t="shared" si="75"/>
        <v/>
      </c>
      <c r="T1210" s="50"/>
    </row>
    <row r="1211" spans="1:20" ht="15" customHeight="1" x14ac:dyDescent="0.2">
      <c r="A1211" s="51" t="s">
        <v>2408</v>
      </c>
      <c r="B1211" s="51" t="s">
        <v>508</v>
      </c>
      <c r="C1211" s="35">
        <v>581704</v>
      </c>
      <c r="D1211" s="50"/>
      <c r="E1211" s="52">
        <v>0</v>
      </c>
      <c r="F1211" s="52">
        <v>0</v>
      </c>
      <c r="G1211" s="52">
        <v>0</v>
      </c>
      <c r="H1211" s="52">
        <v>0</v>
      </c>
      <c r="I1211" s="52">
        <v>0</v>
      </c>
      <c r="J1211" s="52">
        <v>0</v>
      </c>
      <c r="K1211" s="52">
        <v>206750.69999999998</v>
      </c>
      <c r="L1211" s="52">
        <v>3022.38</v>
      </c>
      <c r="M1211" s="52">
        <v>9405.42</v>
      </c>
      <c r="N1211" s="50"/>
      <c r="O1211" s="124">
        <f t="shared" si="72"/>
        <v>0</v>
      </c>
      <c r="P1211" s="124">
        <f t="shared" si="73"/>
        <v>6.011007459708722</v>
      </c>
      <c r="Q1211" s="50"/>
      <c r="R1211" s="53" t="str">
        <f t="shared" si="74"/>
        <v/>
      </c>
      <c r="S1211" s="53" t="str">
        <f t="shared" si="75"/>
        <v/>
      </c>
      <c r="T1211" s="50"/>
    </row>
    <row r="1212" spans="1:20" ht="15" customHeight="1" x14ac:dyDescent="0.2">
      <c r="A1212" s="51" t="s">
        <v>934</v>
      </c>
      <c r="B1212" s="51" t="s">
        <v>13</v>
      </c>
      <c r="C1212" s="35">
        <v>510572</v>
      </c>
      <c r="D1212" s="50"/>
      <c r="E1212" s="52">
        <v>0</v>
      </c>
      <c r="F1212" s="52">
        <v>0</v>
      </c>
      <c r="G1212" s="52">
        <v>0</v>
      </c>
      <c r="H1212" s="52">
        <v>0</v>
      </c>
      <c r="I1212" s="52">
        <v>0</v>
      </c>
      <c r="J1212" s="52">
        <v>0</v>
      </c>
      <c r="K1212" s="52">
        <v>612140.38</v>
      </c>
      <c r="L1212" s="52">
        <v>3385.93</v>
      </c>
      <c r="M1212" s="52">
        <v>12473.03</v>
      </c>
      <c r="N1212" s="50"/>
      <c r="O1212" s="124">
        <f t="shared" si="72"/>
        <v>0</v>
      </c>
      <c r="P1212" s="124">
        <f t="shared" si="73"/>
        <v>2.5907390719756145</v>
      </c>
      <c r="Q1212" s="50"/>
      <c r="R1212" s="53" t="str">
        <f t="shared" si="74"/>
        <v/>
      </c>
      <c r="S1212" s="53" t="str">
        <f t="shared" si="75"/>
        <v/>
      </c>
      <c r="T1212" s="50"/>
    </row>
    <row r="1213" spans="1:20" ht="15" customHeight="1" x14ac:dyDescent="0.2">
      <c r="A1213" s="51" t="s">
        <v>934</v>
      </c>
      <c r="B1213" s="51" t="s">
        <v>1537</v>
      </c>
      <c r="C1213" s="35">
        <v>524701</v>
      </c>
      <c r="D1213" s="50"/>
      <c r="E1213" s="52">
        <v>0</v>
      </c>
      <c r="F1213" s="52">
        <v>0</v>
      </c>
      <c r="G1213" s="52">
        <v>0</v>
      </c>
      <c r="H1213" s="52">
        <v>29527.37</v>
      </c>
      <c r="I1213" s="52">
        <v>0</v>
      </c>
      <c r="J1213" s="52">
        <v>29527.37</v>
      </c>
      <c r="K1213" s="52">
        <v>40799.629999999997</v>
      </c>
      <c r="L1213" s="52">
        <v>0</v>
      </c>
      <c r="M1213" s="52">
        <v>0</v>
      </c>
      <c r="N1213" s="50"/>
      <c r="O1213" s="124">
        <f t="shared" si="72"/>
        <v>72.371700000000004</v>
      </c>
      <c r="P1213" s="124">
        <f t="shared" si="73"/>
        <v>0</v>
      </c>
      <c r="Q1213" s="50"/>
      <c r="R1213" s="53">
        <f t="shared" si="74"/>
        <v>0.61858500000000027</v>
      </c>
      <c r="S1213" s="53">
        <f t="shared" si="75"/>
        <v>252.37960000000004</v>
      </c>
      <c r="T1213" s="50"/>
    </row>
    <row r="1214" spans="1:20" ht="15" customHeight="1" x14ac:dyDescent="0.2">
      <c r="A1214" s="51" t="s">
        <v>2442</v>
      </c>
      <c r="B1214" s="51" t="s">
        <v>2434</v>
      </c>
      <c r="C1214" s="35">
        <v>528820</v>
      </c>
      <c r="D1214" s="50"/>
      <c r="E1214" s="52">
        <v>0</v>
      </c>
      <c r="F1214" s="52">
        <v>0</v>
      </c>
      <c r="G1214" s="52">
        <v>0</v>
      </c>
      <c r="H1214" s="52">
        <v>29581</v>
      </c>
      <c r="I1214" s="52">
        <v>0</v>
      </c>
      <c r="J1214" s="52">
        <v>29581</v>
      </c>
      <c r="K1214" s="52">
        <v>275462.7</v>
      </c>
      <c r="L1214" s="52">
        <v>2121.0500000000002</v>
      </c>
      <c r="M1214" s="52">
        <v>64039.79</v>
      </c>
      <c r="N1214" s="50"/>
      <c r="O1214" s="124">
        <f t="shared" si="72"/>
        <v>10.7387</v>
      </c>
      <c r="P1214" s="124">
        <f t="shared" si="73"/>
        <v>24.018075768516027</v>
      </c>
      <c r="Q1214" s="50"/>
      <c r="R1214" s="53" t="str">
        <f t="shared" si="74"/>
        <v/>
      </c>
      <c r="S1214" s="53" t="str">
        <f t="shared" si="75"/>
        <v/>
      </c>
      <c r="T1214" s="50"/>
    </row>
    <row r="1215" spans="1:20" ht="15" customHeight="1" x14ac:dyDescent="0.2">
      <c r="A1215" s="51" t="s">
        <v>2744</v>
      </c>
      <c r="B1215" s="51" t="s">
        <v>105</v>
      </c>
      <c r="C1215" s="35">
        <v>557501</v>
      </c>
      <c r="D1215" s="50"/>
      <c r="E1215" s="52">
        <v>0</v>
      </c>
      <c r="F1215" s="52">
        <v>0</v>
      </c>
      <c r="G1215" s="52">
        <v>0</v>
      </c>
      <c r="H1215" s="52">
        <v>113031.26</v>
      </c>
      <c r="I1215" s="52">
        <v>0</v>
      </c>
      <c r="J1215" s="52">
        <v>113031.26</v>
      </c>
      <c r="K1215" s="52">
        <v>150357.86000000002</v>
      </c>
      <c r="L1215" s="52">
        <v>1121.26</v>
      </c>
      <c r="M1215" s="52">
        <v>11180</v>
      </c>
      <c r="N1215" s="50"/>
      <c r="O1215" s="124">
        <f t="shared" si="72"/>
        <v>75.174800000000005</v>
      </c>
      <c r="P1215" s="124">
        <f t="shared" si="73"/>
        <v>8.1813215484710931</v>
      </c>
      <c r="Q1215" s="50"/>
      <c r="R1215" s="53">
        <f t="shared" si="74"/>
        <v>0.7587400000000003</v>
      </c>
      <c r="S1215" s="53">
        <f t="shared" si="75"/>
        <v>1140.8271999999997</v>
      </c>
      <c r="T1215" s="50"/>
    </row>
    <row r="1216" spans="1:20" ht="15" customHeight="1" x14ac:dyDescent="0.2">
      <c r="A1216" s="51" t="s">
        <v>225</v>
      </c>
      <c r="B1216" s="51" t="s">
        <v>199</v>
      </c>
      <c r="C1216" s="35">
        <v>501727</v>
      </c>
      <c r="D1216" s="50"/>
      <c r="E1216" s="52">
        <v>0</v>
      </c>
      <c r="F1216" s="52">
        <v>0</v>
      </c>
      <c r="G1216" s="52">
        <v>0</v>
      </c>
      <c r="H1216" s="52">
        <v>142140.31</v>
      </c>
      <c r="I1216" s="52">
        <v>0</v>
      </c>
      <c r="J1216" s="52">
        <v>142140.31</v>
      </c>
      <c r="K1216" s="52">
        <v>477050.41</v>
      </c>
      <c r="L1216" s="52">
        <v>5457.89</v>
      </c>
      <c r="M1216" s="52">
        <v>8760</v>
      </c>
      <c r="N1216" s="50"/>
      <c r="O1216" s="124">
        <f t="shared" si="72"/>
        <v>29.7957</v>
      </c>
      <c r="P1216" s="124">
        <f t="shared" si="73"/>
        <v>2.9803747574601185</v>
      </c>
      <c r="Q1216" s="50"/>
      <c r="R1216" s="53" t="str">
        <f t="shared" si="74"/>
        <v/>
      </c>
      <c r="S1216" s="53" t="str">
        <f t="shared" si="75"/>
        <v/>
      </c>
      <c r="T1216" s="50"/>
    </row>
    <row r="1217" spans="1:20" ht="15" customHeight="1" x14ac:dyDescent="0.2">
      <c r="A1217" s="51" t="s">
        <v>1274</v>
      </c>
      <c r="B1217" s="51" t="s">
        <v>1214</v>
      </c>
      <c r="C1217" s="35">
        <v>515116</v>
      </c>
      <c r="D1217" s="50"/>
      <c r="E1217" s="52">
        <v>0</v>
      </c>
      <c r="F1217" s="52">
        <v>0</v>
      </c>
      <c r="G1217" s="52">
        <v>0</v>
      </c>
      <c r="H1217" s="52">
        <v>0</v>
      </c>
      <c r="I1217" s="52">
        <v>0</v>
      </c>
      <c r="J1217" s="52">
        <v>0</v>
      </c>
      <c r="K1217" s="52">
        <v>16764.990000000002</v>
      </c>
      <c r="L1217" s="52">
        <v>0</v>
      </c>
      <c r="M1217" s="52">
        <v>0</v>
      </c>
      <c r="N1217" s="50"/>
      <c r="O1217" s="124">
        <f t="shared" si="72"/>
        <v>0</v>
      </c>
      <c r="P1217" s="124">
        <f t="shared" si="73"/>
        <v>0</v>
      </c>
      <c r="Q1217" s="50"/>
      <c r="R1217" s="53" t="str">
        <f t="shared" si="74"/>
        <v/>
      </c>
      <c r="S1217" s="53" t="str">
        <f t="shared" si="75"/>
        <v/>
      </c>
      <c r="T1217" s="50"/>
    </row>
    <row r="1218" spans="1:20" ht="15" customHeight="1" x14ac:dyDescent="0.2">
      <c r="A1218" s="51" t="s">
        <v>2252</v>
      </c>
      <c r="B1218" s="51" t="s">
        <v>2238</v>
      </c>
      <c r="C1218" s="35">
        <v>526819</v>
      </c>
      <c r="D1218" s="50"/>
      <c r="E1218" s="52">
        <v>0</v>
      </c>
      <c r="F1218" s="52">
        <v>0</v>
      </c>
      <c r="G1218" s="52">
        <v>0</v>
      </c>
      <c r="H1218" s="52">
        <v>0</v>
      </c>
      <c r="I1218" s="52">
        <v>0</v>
      </c>
      <c r="J1218" s="52">
        <v>0</v>
      </c>
      <c r="K1218" s="52">
        <v>404278.38</v>
      </c>
      <c r="L1218" s="52">
        <v>0</v>
      </c>
      <c r="M1218" s="52">
        <v>0</v>
      </c>
      <c r="N1218" s="50"/>
      <c r="O1218" s="124">
        <f t="shared" si="72"/>
        <v>0</v>
      </c>
      <c r="P1218" s="124">
        <f t="shared" si="73"/>
        <v>0</v>
      </c>
      <c r="Q1218" s="50"/>
      <c r="R1218" s="53" t="str">
        <f t="shared" si="74"/>
        <v/>
      </c>
      <c r="S1218" s="53" t="str">
        <f t="shared" si="75"/>
        <v/>
      </c>
      <c r="T1218" s="50"/>
    </row>
    <row r="1219" spans="1:20" ht="15" customHeight="1" x14ac:dyDescent="0.2">
      <c r="A1219" s="51" t="s">
        <v>2726</v>
      </c>
      <c r="B1219" s="51" t="s">
        <v>759</v>
      </c>
      <c r="C1219" s="35">
        <v>557277</v>
      </c>
      <c r="D1219" s="50"/>
      <c r="E1219" s="52">
        <v>0</v>
      </c>
      <c r="F1219" s="52">
        <v>0</v>
      </c>
      <c r="G1219" s="52">
        <v>0</v>
      </c>
      <c r="H1219" s="52">
        <v>0</v>
      </c>
      <c r="I1219" s="52">
        <v>0</v>
      </c>
      <c r="J1219" s="52">
        <v>0</v>
      </c>
      <c r="K1219" s="52">
        <v>82408.75</v>
      </c>
      <c r="L1219" s="52">
        <v>0</v>
      </c>
      <c r="M1219" s="52">
        <v>0</v>
      </c>
      <c r="N1219" s="50"/>
      <c r="O1219" s="124">
        <f t="shared" ref="O1219:O1282" si="76">IFERROR(ROUND(J1219/K1219*100,4),$U$1)</f>
        <v>0</v>
      </c>
      <c r="P1219" s="124">
        <f t="shared" ref="P1219:P1282" si="77">IFERROR((L1219+M1219)/K1219*100,$U$1)</f>
        <v>0</v>
      </c>
      <c r="Q1219" s="50"/>
      <c r="R1219" s="53" t="str">
        <f t="shared" ref="R1219:R1282" si="78">IF(AND(ISNUMBER(O1219),O1219&gt;60),(O1219-60)*0.05,"")</f>
        <v/>
      </c>
      <c r="S1219" s="53" t="str">
        <f t="shared" ref="S1219:S1282" si="79">IF(AND(ISNUMBER(O1219),O1219&gt;60),(J1219-(K1219*0.6))*0.05,"")</f>
        <v/>
      </c>
      <c r="T1219" s="50"/>
    </row>
    <row r="1220" spans="1:20" ht="15" customHeight="1" x14ac:dyDescent="0.2">
      <c r="A1220" s="51" t="s">
        <v>1810</v>
      </c>
      <c r="B1220" s="51" t="s">
        <v>1500</v>
      </c>
      <c r="C1220" s="35">
        <v>521639</v>
      </c>
      <c r="D1220" s="50"/>
      <c r="E1220" s="52">
        <v>0</v>
      </c>
      <c r="F1220" s="52">
        <v>0</v>
      </c>
      <c r="G1220" s="52">
        <v>0</v>
      </c>
      <c r="H1220" s="52">
        <v>0</v>
      </c>
      <c r="I1220" s="52">
        <v>0</v>
      </c>
      <c r="J1220" s="52">
        <v>0</v>
      </c>
      <c r="K1220" s="52">
        <v>868747.71000000008</v>
      </c>
      <c r="L1220" s="52">
        <v>0</v>
      </c>
      <c r="M1220" s="52">
        <v>0</v>
      </c>
      <c r="N1220" s="50"/>
      <c r="O1220" s="124">
        <f t="shared" si="76"/>
        <v>0</v>
      </c>
      <c r="P1220" s="124">
        <f t="shared" si="77"/>
        <v>0</v>
      </c>
      <c r="Q1220" s="50"/>
      <c r="R1220" s="53" t="str">
        <f t="shared" si="78"/>
        <v/>
      </c>
      <c r="S1220" s="53" t="str">
        <f t="shared" si="79"/>
        <v/>
      </c>
      <c r="T1220" s="50"/>
    </row>
    <row r="1221" spans="1:20" ht="15" customHeight="1" x14ac:dyDescent="0.2">
      <c r="A1221" s="51" t="s">
        <v>2813</v>
      </c>
      <c r="B1221" s="51" t="s">
        <v>199</v>
      </c>
      <c r="C1221" s="35">
        <v>580597</v>
      </c>
      <c r="D1221" s="50"/>
      <c r="E1221" s="52">
        <v>0</v>
      </c>
      <c r="F1221" s="52">
        <v>0</v>
      </c>
      <c r="G1221" s="52">
        <v>0</v>
      </c>
      <c r="H1221" s="52">
        <v>0</v>
      </c>
      <c r="I1221" s="52">
        <v>0</v>
      </c>
      <c r="J1221" s="52">
        <v>0</v>
      </c>
      <c r="K1221" s="52">
        <v>36676.71</v>
      </c>
      <c r="L1221" s="52">
        <v>0</v>
      </c>
      <c r="M1221" s="52">
        <v>0</v>
      </c>
      <c r="N1221" s="50"/>
      <c r="O1221" s="124">
        <f t="shared" si="76"/>
        <v>0</v>
      </c>
      <c r="P1221" s="124">
        <f t="shared" si="77"/>
        <v>0</v>
      </c>
      <c r="Q1221" s="50"/>
      <c r="R1221" s="53" t="str">
        <f t="shared" si="78"/>
        <v/>
      </c>
      <c r="S1221" s="53" t="str">
        <f t="shared" si="79"/>
        <v/>
      </c>
      <c r="T1221" s="50"/>
    </row>
    <row r="1222" spans="1:20" ht="15" customHeight="1" x14ac:dyDescent="0.2">
      <c r="A1222" s="51" t="s">
        <v>2409</v>
      </c>
      <c r="B1222" s="51" t="s">
        <v>22</v>
      </c>
      <c r="C1222" s="35">
        <v>528480</v>
      </c>
      <c r="D1222" s="50"/>
      <c r="E1222" s="52">
        <v>0</v>
      </c>
      <c r="F1222" s="52">
        <v>0</v>
      </c>
      <c r="G1222" s="52">
        <v>0</v>
      </c>
      <c r="H1222" s="52">
        <v>114.62</v>
      </c>
      <c r="I1222" s="52">
        <v>0</v>
      </c>
      <c r="J1222" s="52">
        <v>114.62</v>
      </c>
      <c r="K1222" s="52">
        <v>58278.080000000002</v>
      </c>
      <c r="L1222" s="52">
        <v>34.270000000000003</v>
      </c>
      <c r="M1222" s="52">
        <v>30600</v>
      </c>
      <c r="N1222" s="50"/>
      <c r="O1222" s="124">
        <f t="shared" si="76"/>
        <v>0.19670000000000001</v>
      </c>
      <c r="P1222" s="124">
        <f t="shared" si="77"/>
        <v>52.565681642222941</v>
      </c>
      <c r="Q1222" s="50"/>
      <c r="R1222" s="53" t="str">
        <f t="shared" si="78"/>
        <v/>
      </c>
      <c r="S1222" s="53" t="str">
        <f t="shared" si="79"/>
        <v/>
      </c>
      <c r="T1222" s="50"/>
    </row>
    <row r="1223" spans="1:20" ht="15" customHeight="1" x14ac:dyDescent="0.2">
      <c r="A1223" s="51" t="s">
        <v>825</v>
      </c>
      <c r="B1223" s="51" t="s">
        <v>825</v>
      </c>
      <c r="C1223" s="35">
        <v>509256</v>
      </c>
      <c r="D1223" s="50"/>
      <c r="E1223" s="52">
        <v>0</v>
      </c>
      <c r="F1223" s="52">
        <v>0</v>
      </c>
      <c r="G1223" s="52">
        <v>0</v>
      </c>
      <c r="H1223" s="52">
        <v>0</v>
      </c>
      <c r="I1223" s="52">
        <v>0</v>
      </c>
      <c r="J1223" s="52">
        <v>0</v>
      </c>
      <c r="K1223" s="52">
        <v>9223872.6399999987</v>
      </c>
      <c r="L1223" s="52">
        <v>26946.98</v>
      </c>
      <c r="M1223" s="52">
        <v>22812.46</v>
      </c>
      <c r="N1223" s="50"/>
      <c r="O1223" s="124">
        <f t="shared" si="76"/>
        <v>0</v>
      </c>
      <c r="P1223" s="124">
        <f t="shared" si="77"/>
        <v>0.53946364983634476</v>
      </c>
      <c r="Q1223" s="50"/>
      <c r="R1223" s="53" t="str">
        <f t="shared" si="78"/>
        <v/>
      </c>
      <c r="S1223" s="53" t="str">
        <f t="shared" si="79"/>
        <v/>
      </c>
      <c r="T1223" s="50"/>
    </row>
    <row r="1224" spans="1:20" ht="15" customHeight="1" x14ac:dyDescent="0.2">
      <c r="A1224" s="51" t="s">
        <v>833</v>
      </c>
      <c r="B1224" s="51" t="s">
        <v>825</v>
      </c>
      <c r="C1224" s="35">
        <v>509264</v>
      </c>
      <c r="D1224" s="50"/>
      <c r="E1224" s="52">
        <v>0</v>
      </c>
      <c r="F1224" s="52">
        <v>0</v>
      </c>
      <c r="G1224" s="52">
        <v>0</v>
      </c>
      <c r="H1224" s="52">
        <v>275632.69</v>
      </c>
      <c r="I1224" s="52">
        <v>275632.69</v>
      </c>
      <c r="J1224" s="52">
        <v>0</v>
      </c>
      <c r="K1224" s="52">
        <v>1334011.4000000001</v>
      </c>
      <c r="L1224" s="52">
        <v>35122.94</v>
      </c>
      <c r="M1224" s="52">
        <v>27547.919999999998</v>
      </c>
      <c r="N1224" s="50"/>
      <c r="O1224" s="124">
        <f t="shared" si="76"/>
        <v>0</v>
      </c>
      <c r="P1224" s="124">
        <f t="shared" si="77"/>
        <v>4.697925370053059</v>
      </c>
      <c r="Q1224" s="50"/>
      <c r="R1224" s="53" t="str">
        <f t="shared" si="78"/>
        <v/>
      </c>
      <c r="S1224" s="53" t="str">
        <f t="shared" si="79"/>
        <v/>
      </c>
      <c r="T1224" s="50"/>
    </row>
    <row r="1225" spans="1:20" ht="15" customHeight="1" x14ac:dyDescent="0.2">
      <c r="A1225" s="51" t="s">
        <v>731</v>
      </c>
      <c r="B1225" s="51" t="s">
        <v>100</v>
      </c>
      <c r="C1225" s="35">
        <v>508039</v>
      </c>
      <c r="D1225" s="50"/>
      <c r="E1225" s="52">
        <v>0</v>
      </c>
      <c r="F1225" s="52">
        <v>0</v>
      </c>
      <c r="G1225" s="52">
        <v>0</v>
      </c>
      <c r="H1225" s="52">
        <v>66982.64</v>
      </c>
      <c r="I1225" s="52">
        <v>0</v>
      </c>
      <c r="J1225" s="52">
        <v>66982.64</v>
      </c>
      <c r="K1225" s="52">
        <v>806199.12</v>
      </c>
      <c r="L1225" s="52">
        <v>3498.82</v>
      </c>
      <c r="M1225" s="52">
        <v>11094.96</v>
      </c>
      <c r="N1225" s="50"/>
      <c r="O1225" s="124">
        <f t="shared" si="76"/>
        <v>8.3084000000000007</v>
      </c>
      <c r="P1225" s="124">
        <f t="shared" si="77"/>
        <v>1.810195476273901</v>
      </c>
      <c r="Q1225" s="50"/>
      <c r="R1225" s="53" t="str">
        <f t="shared" si="78"/>
        <v/>
      </c>
      <c r="S1225" s="53" t="str">
        <f t="shared" si="79"/>
        <v/>
      </c>
      <c r="T1225" s="50"/>
    </row>
    <row r="1226" spans="1:20" ht="15" customHeight="1" x14ac:dyDescent="0.2">
      <c r="A1226" s="51" t="s">
        <v>1541</v>
      </c>
      <c r="B1226" s="51" t="s">
        <v>1509</v>
      </c>
      <c r="C1226" s="35">
        <v>518565</v>
      </c>
      <c r="D1226" s="50"/>
      <c r="E1226" s="52">
        <v>0</v>
      </c>
      <c r="F1226" s="52">
        <v>0</v>
      </c>
      <c r="G1226" s="52">
        <v>0</v>
      </c>
      <c r="H1226" s="52">
        <v>1502.63</v>
      </c>
      <c r="I1226" s="52">
        <v>0</v>
      </c>
      <c r="J1226" s="52">
        <v>1502.63</v>
      </c>
      <c r="K1226" s="52">
        <v>33172.65</v>
      </c>
      <c r="L1226" s="52">
        <v>2888.3</v>
      </c>
      <c r="M1226" s="52">
        <v>2308.06</v>
      </c>
      <c r="N1226" s="50"/>
      <c r="O1226" s="124">
        <f t="shared" si="76"/>
        <v>4.5297000000000001</v>
      </c>
      <c r="P1226" s="124">
        <f t="shared" si="77"/>
        <v>15.664591161694952</v>
      </c>
      <c r="Q1226" s="50"/>
      <c r="R1226" s="53" t="str">
        <f t="shared" si="78"/>
        <v/>
      </c>
      <c r="S1226" s="53" t="str">
        <f t="shared" si="79"/>
        <v/>
      </c>
      <c r="T1226" s="50"/>
    </row>
    <row r="1227" spans="1:20" ht="15" customHeight="1" x14ac:dyDescent="0.2">
      <c r="A1227" s="51" t="s">
        <v>2253</v>
      </c>
      <c r="B1227" s="51" t="s">
        <v>2238</v>
      </c>
      <c r="C1227" s="35">
        <v>526827</v>
      </c>
      <c r="D1227" s="50"/>
      <c r="E1227" s="52">
        <v>0</v>
      </c>
      <c r="F1227" s="52">
        <v>0</v>
      </c>
      <c r="G1227" s="52">
        <v>0</v>
      </c>
      <c r="H1227" s="52">
        <v>848.58</v>
      </c>
      <c r="I1227" s="52">
        <v>0</v>
      </c>
      <c r="J1227" s="52">
        <v>848.58</v>
      </c>
      <c r="K1227" s="52">
        <v>52031.06</v>
      </c>
      <c r="L1227" s="52">
        <v>0</v>
      </c>
      <c r="M1227" s="52">
        <v>636</v>
      </c>
      <c r="N1227" s="50"/>
      <c r="O1227" s="124">
        <f t="shared" si="76"/>
        <v>1.6309</v>
      </c>
      <c r="P1227" s="124">
        <f t="shared" si="77"/>
        <v>1.222346805927075</v>
      </c>
      <c r="Q1227" s="50"/>
      <c r="R1227" s="53" t="str">
        <f t="shared" si="78"/>
        <v/>
      </c>
      <c r="S1227" s="53" t="str">
        <f t="shared" si="79"/>
        <v/>
      </c>
      <c r="T1227" s="50"/>
    </row>
    <row r="1228" spans="1:20" ht="15" customHeight="1" x14ac:dyDescent="0.2">
      <c r="A1228" s="51" t="s">
        <v>2842</v>
      </c>
      <c r="B1228" s="51" t="s">
        <v>1547</v>
      </c>
      <c r="C1228" s="35">
        <v>582140</v>
      </c>
      <c r="D1228" s="50"/>
      <c r="E1228" s="52">
        <v>0</v>
      </c>
      <c r="F1228" s="52">
        <v>0</v>
      </c>
      <c r="G1228" s="52">
        <v>0</v>
      </c>
      <c r="H1228" s="52">
        <v>58135.83</v>
      </c>
      <c r="I1228" s="52">
        <v>0</v>
      </c>
      <c r="J1228" s="52">
        <v>58135.83</v>
      </c>
      <c r="K1228" s="52">
        <v>150818.13</v>
      </c>
      <c r="L1228" s="52">
        <v>1317.07</v>
      </c>
      <c r="M1228" s="52">
        <v>0</v>
      </c>
      <c r="N1228" s="50"/>
      <c r="O1228" s="124">
        <f t="shared" si="76"/>
        <v>38.546999999999997</v>
      </c>
      <c r="P1228" s="124">
        <f t="shared" si="77"/>
        <v>0.87328360323788656</v>
      </c>
      <c r="Q1228" s="50"/>
      <c r="R1228" s="53" t="str">
        <f t="shared" si="78"/>
        <v/>
      </c>
      <c r="S1228" s="53" t="str">
        <f t="shared" si="79"/>
        <v/>
      </c>
      <c r="T1228" s="50"/>
    </row>
    <row r="1229" spans="1:20" ht="15" customHeight="1" x14ac:dyDescent="0.2">
      <c r="A1229" s="51" t="s">
        <v>2071</v>
      </c>
      <c r="B1229" s="51" t="s">
        <v>1537</v>
      </c>
      <c r="C1229" s="35">
        <v>524727</v>
      </c>
      <c r="D1229" s="50"/>
      <c r="E1229" s="52">
        <v>0</v>
      </c>
      <c r="F1229" s="52">
        <v>0</v>
      </c>
      <c r="G1229" s="52">
        <v>0</v>
      </c>
      <c r="H1229" s="52">
        <v>0</v>
      </c>
      <c r="I1229" s="52">
        <v>0</v>
      </c>
      <c r="J1229" s="52">
        <v>0</v>
      </c>
      <c r="K1229" s="52">
        <v>232273.72</v>
      </c>
      <c r="L1229" s="52">
        <v>0</v>
      </c>
      <c r="M1229" s="52">
        <v>0</v>
      </c>
      <c r="N1229" s="50"/>
      <c r="O1229" s="124">
        <f t="shared" si="76"/>
        <v>0</v>
      </c>
      <c r="P1229" s="124">
        <f t="shared" si="77"/>
        <v>0</v>
      </c>
      <c r="Q1229" s="50"/>
      <c r="R1229" s="53" t="str">
        <f t="shared" si="78"/>
        <v/>
      </c>
      <c r="S1229" s="53" t="str">
        <f t="shared" si="79"/>
        <v/>
      </c>
      <c r="T1229" s="50"/>
    </row>
    <row r="1230" spans="1:20" ht="15" customHeight="1" x14ac:dyDescent="0.2">
      <c r="A1230" s="51" t="s">
        <v>1138</v>
      </c>
      <c r="B1230" s="51" t="s">
        <v>18</v>
      </c>
      <c r="C1230" s="35">
        <v>513296</v>
      </c>
      <c r="D1230" s="50"/>
      <c r="E1230" s="52">
        <v>0</v>
      </c>
      <c r="F1230" s="52">
        <v>0</v>
      </c>
      <c r="G1230" s="52">
        <v>0</v>
      </c>
      <c r="H1230" s="52">
        <v>433757.12</v>
      </c>
      <c r="I1230" s="52">
        <v>0</v>
      </c>
      <c r="J1230" s="52">
        <v>433757.12</v>
      </c>
      <c r="K1230" s="52">
        <v>1159276.17</v>
      </c>
      <c r="L1230" s="52">
        <v>21874.71</v>
      </c>
      <c r="M1230" s="52">
        <v>66141.5</v>
      </c>
      <c r="N1230" s="50"/>
      <c r="O1230" s="124">
        <f t="shared" si="76"/>
        <v>37.416200000000003</v>
      </c>
      <c r="P1230" s="124">
        <f t="shared" si="77"/>
        <v>7.592341866218125</v>
      </c>
      <c r="Q1230" s="50"/>
      <c r="R1230" s="53" t="str">
        <f t="shared" si="78"/>
        <v/>
      </c>
      <c r="S1230" s="53" t="str">
        <f t="shared" si="79"/>
        <v/>
      </c>
      <c r="T1230" s="50"/>
    </row>
    <row r="1231" spans="1:20" ht="15" customHeight="1" x14ac:dyDescent="0.2">
      <c r="A1231" s="51" t="s">
        <v>115</v>
      </c>
      <c r="B1231" s="51" t="s">
        <v>88</v>
      </c>
      <c r="C1231" s="35">
        <v>500437</v>
      </c>
      <c r="D1231" s="50"/>
      <c r="E1231" s="52">
        <v>0</v>
      </c>
      <c r="F1231" s="52">
        <v>0</v>
      </c>
      <c r="G1231" s="52">
        <v>0</v>
      </c>
      <c r="H1231" s="52">
        <v>0</v>
      </c>
      <c r="I1231" s="52">
        <v>0</v>
      </c>
      <c r="J1231" s="52">
        <v>0</v>
      </c>
      <c r="K1231" s="52">
        <v>268896.32</v>
      </c>
      <c r="L1231" s="52">
        <v>0</v>
      </c>
      <c r="M1231" s="52">
        <v>0</v>
      </c>
      <c r="N1231" s="50"/>
      <c r="O1231" s="124">
        <f t="shared" si="76"/>
        <v>0</v>
      </c>
      <c r="P1231" s="124">
        <f t="shared" si="77"/>
        <v>0</v>
      </c>
      <c r="Q1231" s="50"/>
      <c r="R1231" s="53" t="str">
        <f t="shared" si="78"/>
        <v/>
      </c>
      <c r="S1231" s="53" t="str">
        <f t="shared" si="79"/>
        <v/>
      </c>
      <c r="T1231" s="50"/>
    </row>
    <row r="1232" spans="1:20" ht="15" customHeight="1" x14ac:dyDescent="0.2">
      <c r="A1232" s="51" t="s">
        <v>2410</v>
      </c>
      <c r="B1232" s="51" t="s">
        <v>22</v>
      </c>
      <c r="C1232" s="35">
        <v>528498</v>
      </c>
      <c r="D1232" s="50"/>
      <c r="E1232" s="52">
        <v>0</v>
      </c>
      <c r="F1232" s="52">
        <v>0</v>
      </c>
      <c r="G1232" s="52">
        <v>0</v>
      </c>
      <c r="H1232" s="52">
        <v>20327</v>
      </c>
      <c r="I1232" s="52">
        <v>0</v>
      </c>
      <c r="J1232" s="52">
        <v>20327</v>
      </c>
      <c r="K1232" s="52">
        <v>139146.26999999999</v>
      </c>
      <c r="L1232" s="52">
        <v>504.87</v>
      </c>
      <c r="M1232" s="52">
        <v>3240</v>
      </c>
      <c r="N1232" s="50"/>
      <c r="O1232" s="124">
        <f t="shared" si="76"/>
        <v>14.6084</v>
      </c>
      <c r="P1232" s="124">
        <f t="shared" si="77"/>
        <v>2.6913189983461288</v>
      </c>
      <c r="Q1232" s="50"/>
      <c r="R1232" s="53" t="str">
        <f t="shared" si="78"/>
        <v/>
      </c>
      <c r="S1232" s="53" t="str">
        <f t="shared" si="79"/>
        <v/>
      </c>
      <c r="T1232" s="50"/>
    </row>
    <row r="1233" spans="1:20" ht="15" customHeight="1" x14ac:dyDescent="0.2">
      <c r="A1233" s="51" t="s">
        <v>2869</v>
      </c>
      <c r="B1233" s="51" t="s">
        <v>19</v>
      </c>
      <c r="C1233" s="35">
        <v>599328</v>
      </c>
      <c r="D1233" s="50"/>
      <c r="E1233" s="52">
        <v>0</v>
      </c>
      <c r="F1233" s="52">
        <v>0</v>
      </c>
      <c r="G1233" s="52">
        <v>0</v>
      </c>
      <c r="H1233" s="52">
        <v>207600</v>
      </c>
      <c r="I1233" s="52">
        <v>0</v>
      </c>
      <c r="J1233" s="52">
        <v>207600</v>
      </c>
      <c r="K1233" s="52">
        <v>523571.19999999995</v>
      </c>
      <c r="L1233" s="52">
        <v>4669.3999999999996</v>
      </c>
      <c r="M1233" s="52">
        <v>57750</v>
      </c>
      <c r="N1233" s="50"/>
      <c r="O1233" s="124">
        <f t="shared" si="76"/>
        <v>39.650799999999997</v>
      </c>
      <c r="P1233" s="124">
        <f t="shared" si="77"/>
        <v>11.921855136416978</v>
      </c>
      <c r="Q1233" s="50"/>
      <c r="R1233" s="53" t="str">
        <f t="shared" si="78"/>
        <v/>
      </c>
      <c r="S1233" s="53" t="str">
        <f t="shared" si="79"/>
        <v/>
      </c>
      <c r="T1233" s="50"/>
    </row>
    <row r="1234" spans="1:20" ht="15" customHeight="1" x14ac:dyDescent="0.2">
      <c r="A1234" s="51" t="s">
        <v>1711</v>
      </c>
      <c r="B1234" s="51" t="s">
        <v>1676</v>
      </c>
      <c r="C1234" s="35">
        <v>520438</v>
      </c>
      <c r="D1234" s="50"/>
      <c r="E1234" s="52">
        <v>0</v>
      </c>
      <c r="F1234" s="52">
        <v>0</v>
      </c>
      <c r="G1234" s="52">
        <v>0</v>
      </c>
      <c r="H1234" s="52">
        <v>0</v>
      </c>
      <c r="I1234" s="52">
        <v>0</v>
      </c>
      <c r="J1234" s="52">
        <v>0</v>
      </c>
      <c r="K1234" s="52">
        <v>83286.73</v>
      </c>
      <c r="L1234" s="52">
        <v>0</v>
      </c>
      <c r="M1234" s="52">
        <v>0</v>
      </c>
      <c r="N1234" s="50"/>
      <c r="O1234" s="124">
        <f t="shared" si="76"/>
        <v>0</v>
      </c>
      <c r="P1234" s="124">
        <f t="shared" si="77"/>
        <v>0</v>
      </c>
      <c r="Q1234" s="50"/>
      <c r="R1234" s="53" t="str">
        <f t="shared" si="78"/>
        <v/>
      </c>
      <c r="S1234" s="53" t="str">
        <f t="shared" si="79"/>
        <v/>
      </c>
      <c r="T1234" s="50"/>
    </row>
    <row r="1235" spans="1:20" ht="15" customHeight="1" x14ac:dyDescent="0.2">
      <c r="A1235" s="51" t="s">
        <v>2317</v>
      </c>
      <c r="B1235" s="51" t="s">
        <v>1595</v>
      </c>
      <c r="C1235" s="35">
        <v>527505</v>
      </c>
      <c r="D1235" s="50"/>
      <c r="E1235" s="52">
        <v>0</v>
      </c>
      <c r="F1235" s="52">
        <v>0</v>
      </c>
      <c r="G1235" s="52">
        <v>0</v>
      </c>
      <c r="H1235" s="52">
        <v>244878.9</v>
      </c>
      <c r="I1235" s="52">
        <v>0</v>
      </c>
      <c r="J1235" s="52">
        <v>244878.9</v>
      </c>
      <c r="K1235" s="52">
        <v>547991.82000000007</v>
      </c>
      <c r="L1235" s="52">
        <v>9346.32</v>
      </c>
      <c r="M1235" s="52">
        <v>70640.009999999995</v>
      </c>
      <c r="N1235" s="50"/>
      <c r="O1235" s="124">
        <f t="shared" si="76"/>
        <v>44.686599999999999</v>
      </c>
      <c r="P1235" s="124">
        <f t="shared" si="77"/>
        <v>14.596263498969744</v>
      </c>
      <c r="Q1235" s="50"/>
      <c r="R1235" s="53" t="str">
        <f t="shared" si="78"/>
        <v/>
      </c>
      <c r="S1235" s="53" t="str">
        <f t="shared" si="79"/>
        <v/>
      </c>
      <c r="T1235" s="50"/>
    </row>
    <row r="1236" spans="1:20" ht="15" customHeight="1" x14ac:dyDescent="0.2">
      <c r="A1236" s="51" t="s">
        <v>1542</v>
      </c>
      <c r="B1236" s="51" t="s">
        <v>1509</v>
      </c>
      <c r="C1236" s="35">
        <v>518573</v>
      </c>
      <c r="D1236" s="50"/>
      <c r="E1236" s="52">
        <v>0</v>
      </c>
      <c r="F1236" s="52">
        <v>0</v>
      </c>
      <c r="G1236" s="52">
        <v>0</v>
      </c>
      <c r="H1236" s="52">
        <v>15000</v>
      </c>
      <c r="I1236" s="52">
        <v>15000</v>
      </c>
      <c r="J1236" s="52">
        <v>0</v>
      </c>
      <c r="K1236" s="52">
        <v>114726.19</v>
      </c>
      <c r="L1236" s="52">
        <v>102.85</v>
      </c>
      <c r="M1236" s="52">
        <v>4515.2</v>
      </c>
      <c r="N1236" s="50"/>
      <c r="O1236" s="124">
        <f t="shared" si="76"/>
        <v>0</v>
      </c>
      <c r="P1236" s="124">
        <f t="shared" si="77"/>
        <v>4.0252796680513843</v>
      </c>
      <c r="Q1236" s="50"/>
      <c r="R1236" s="53" t="str">
        <f t="shared" si="78"/>
        <v/>
      </c>
      <c r="S1236" s="53" t="str">
        <f t="shared" si="79"/>
        <v/>
      </c>
      <c r="T1236" s="50"/>
    </row>
    <row r="1237" spans="1:20" ht="15" customHeight="1" x14ac:dyDescent="0.2">
      <c r="A1237" s="51" t="s">
        <v>468</v>
      </c>
      <c r="B1237" s="51" t="s">
        <v>439</v>
      </c>
      <c r="C1237" s="35">
        <v>504521</v>
      </c>
      <c r="D1237" s="50"/>
      <c r="E1237" s="52">
        <v>0</v>
      </c>
      <c r="F1237" s="52">
        <v>0</v>
      </c>
      <c r="G1237" s="52">
        <v>0</v>
      </c>
      <c r="H1237" s="52">
        <v>0</v>
      </c>
      <c r="I1237" s="52">
        <v>0</v>
      </c>
      <c r="J1237" s="52">
        <v>0</v>
      </c>
      <c r="K1237" s="52">
        <v>574209.47</v>
      </c>
      <c r="L1237" s="52">
        <v>0</v>
      </c>
      <c r="M1237" s="52">
        <v>0</v>
      </c>
      <c r="N1237" s="50"/>
      <c r="O1237" s="124">
        <f t="shared" si="76"/>
        <v>0</v>
      </c>
      <c r="P1237" s="124">
        <f t="shared" si="77"/>
        <v>0</v>
      </c>
      <c r="Q1237" s="50"/>
      <c r="R1237" s="53" t="str">
        <f t="shared" si="78"/>
        <v/>
      </c>
      <c r="S1237" s="53" t="str">
        <f t="shared" si="79"/>
        <v/>
      </c>
      <c r="T1237" s="50"/>
    </row>
    <row r="1238" spans="1:20" ht="15" customHeight="1" x14ac:dyDescent="0.2">
      <c r="A1238" s="51" t="s">
        <v>1624</v>
      </c>
      <c r="B1238" s="51" t="s">
        <v>1575</v>
      </c>
      <c r="C1238" s="35">
        <v>519472</v>
      </c>
      <c r="D1238" s="50"/>
      <c r="E1238" s="52">
        <v>0</v>
      </c>
      <c r="F1238" s="52">
        <v>0</v>
      </c>
      <c r="G1238" s="52">
        <v>0</v>
      </c>
      <c r="H1238" s="52">
        <v>37236.07</v>
      </c>
      <c r="I1238" s="52">
        <v>0</v>
      </c>
      <c r="J1238" s="52">
        <v>37236.07</v>
      </c>
      <c r="K1238" s="52">
        <v>227561.49</v>
      </c>
      <c r="L1238" s="52">
        <v>1427.87</v>
      </c>
      <c r="M1238" s="52">
        <v>4800</v>
      </c>
      <c r="N1238" s="50"/>
      <c r="O1238" s="124">
        <f t="shared" si="76"/>
        <v>16.363099999999999</v>
      </c>
      <c r="P1238" s="124">
        <f t="shared" si="77"/>
        <v>2.7367855606851581</v>
      </c>
      <c r="Q1238" s="50"/>
      <c r="R1238" s="53" t="str">
        <f t="shared" si="78"/>
        <v/>
      </c>
      <c r="S1238" s="53" t="str">
        <f t="shared" si="79"/>
        <v/>
      </c>
      <c r="T1238" s="50"/>
    </row>
    <row r="1239" spans="1:20" ht="15" customHeight="1" x14ac:dyDescent="0.2">
      <c r="A1239" s="51" t="s">
        <v>1085</v>
      </c>
      <c r="B1239" s="51" t="s">
        <v>1055</v>
      </c>
      <c r="C1239" s="35">
        <v>512397</v>
      </c>
      <c r="D1239" s="50"/>
      <c r="E1239" s="52">
        <v>0</v>
      </c>
      <c r="F1239" s="52">
        <v>0</v>
      </c>
      <c r="G1239" s="52">
        <v>0</v>
      </c>
      <c r="H1239" s="52">
        <v>8986.8799999999992</v>
      </c>
      <c r="I1239" s="52">
        <v>0</v>
      </c>
      <c r="J1239" s="52">
        <v>8986.8799999999992</v>
      </c>
      <c r="K1239" s="52">
        <v>21853.89</v>
      </c>
      <c r="L1239" s="52">
        <v>35.020000000000003</v>
      </c>
      <c r="M1239" s="52">
        <v>226.82</v>
      </c>
      <c r="N1239" s="50"/>
      <c r="O1239" s="124">
        <f t="shared" si="76"/>
        <v>41.122599999999998</v>
      </c>
      <c r="P1239" s="124">
        <f t="shared" si="77"/>
        <v>1.1981390956026592</v>
      </c>
      <c r="Q1239" s="50"/>
      <c r="R1239" s="53" t="str">
        <f t="shared" si="78"/>
        <v/>
      </c>
      <c r="S1239" s="53" t="str">
        <f t="shared" si="79"/>
        <v/>
      </c>
      <c r="T1239" s="50"/>
    </row>
    <row r="1240" spans="1:20" ht="15" customHeight="1" x14ac:dyDescent="0.2">
      <c r="A1240" s="51" t="s">
        <v>1902</v>
      </c>
      <c r="B1240" s="51" t="s">
        <v>30</v>
      </c>
      <c r="C1240" s="35">
        <v>522694</v>
      </c>
      <c r="D1240" s="50"/>
      <c r="E1240" s="52">
        <v>0</v>
      </c>
      <c r="F1240" s="52">
        <v>0</v>
      </c>
      <c r="G1240" s="52">
        <v>0</v>
      </c>
      <c r="H1240" s="52">
        <v>0</v>
      </c>
      <c r="I1240" s="52">
        <v>0</v>
      </c>
      <c r="J1240" s="52">
        <v>0</v>
      </c>
      <c r="K1240" s="52">
        <v>329318.97000000003</v>
      </c>
      <c r="L1240" s="52">
        <v>0</v>
      </c>
      <c r="M1240" s="52">
        <v>0</v>
      </c>
      <c r="N1240" s="50"/>
      <c r="O1240" s="124">
        <f t="shared" si="76"/>
        <v>0</v>
      </c>
      <c r="P1240" s="124">
        <f t="shared" si="77"/>
        <v>0</v>
      </c>
      <c r="Q1240" s="50"/>
      <c r="R1240" s="53" t="str">
        <f t="shared" si="78"/>
        <v/>
      </c>
      <c r="S1240" s="53" t="str">
        <f t="shared" si="79"/>
        <v/>
      </c>
      <c r="T1240" s="50"/>
    </row>
    <row r="1241" spans="1:20" ht="15" customHeight="1" x14ac:dyDescent="0.2">
      <c r="A1241" s="51" t="s">
        <v>2411</v>
      </c>
      <c r="B1241" s="51" t="s">
        <v>22</v>
      </c>
      <c r="C1241" s="35">
        <v>528501</v>
      </c>
      <c r="D1241" s="50"/>
      <c r="E1241" s="52">
        <v>0</v>
      </c>
      <c r="F1241" s="52">
        <v>0</v>
      </c>
      <c r="G1241" s="52">
        <v>0</v>
      </c>
      <c r="H1241" s="52">
        <v>0</v>
      </c>
      <c r="I1241" s="52">
        <v>0</v>
      </c>
      <c r="J1241" s="52">
        <v>0</v>
      </c>
      <c r="K1241" s="52">
        <v>381944.64</v>
      </c>
      <c r="L1241" s="52">
        <v>0</v>
      </c>
      <c r="M1241" s="52">
        <v>0</v>
      </c>
      <c r="N1241" s="50"/>
      <c r="O1241" s="124">
        <f t="shared" si="76"/>
        <v>0</v>
      </c>
      <c r="P1241" s="124">
        <f t="shared" si="77"/>
        <v>0</v>
      </c>
      <c r="Q1241" s="50"/>
      <c r="R1241" s="53" t="str">
        <f t="shared" si="78"/>
        <v/>
      </c>
      <c r="S1241" s="53" t="str">
        <f t="shared" si="79"/>
        <v/>
      </c>
      <c r="T1241" s="50"/>
    </row>
    <row r="1242" spans="1:20" ht="15" customHeight="1" x14ac:dyDescent="0.2">
      <c r="A1242" s="51" t="s">
        <v>1903</v>
      </c>
      <c r="B1242" s="51" t="s">
        <v>30</v>
      </c>
      <c r="C1242" s="35">
        <v>522708</v>
      </c>
      <c r="D1242" s="50"/>
      <c r="E1242" s="52">
        <v>0</v>
      </c>
      <c r="F1242" s="52">
        <v>0</v>
      </c>
      <c r="G1242" s="52">
        <v>0</v>
      </c>
      <c r="H1242" s="52">
        <v>15884</v>
      </c>
      <c r="I1242" s="52">
        <v>0</v>
      </c>
      <c r="J1242" s="52">
        <v>15884</v>
      </c>
      <c r="K1242" s="52">
        <v>218385.79</v>
      </c>
      <c r="L1242" s="52">
        <v>906.34</v>
      </c>
      <c r="M1242" s="52">
        <v>25320.04</v>
      </c>
      <c r="N1242" s="50"/>
      <c r="O1242" s="124">
        <f t="shared" si="76"/>
        <v>7.2733999999999996</v>
      </c>
      <c r="P1242" s="124">
        <f t="shared" si="77"/>
        <v>12.009197118548785</v>
      </c>
      <c r="Q1242" s="50"/>
      <c r="R1242" s="53" t="str">
        <f t="shared" si="78"/>
        <v/>
      </c>
      <c r="S1242" s="53" t="str">
        <f t="shared" si="79"/>
        <v/>
      </c>
      <c r="T1242" s="50"/>
    </row>
    <row r="1243" spans="1:20" ht="15" customHeight="1" x14ac:dyDescent="0.2">
      <c r="A1243" s="51" t="s">
        <v>1013</v>
      </c>
      <c r="B1243" s="51" t="s">
        <v>1012</v>
      </c>
      <c r="C1243" s="35">
        <v>511510</v>
      </c>
      <c r="D1243" s="50"/>
      <c r="E1243" s="52">
        <v>0</v>
      </c>
      <c r="F1243" s="52">
        <v>0</v>
      </c>
      <c r="G1243" s="52">
        <v>0</v>
      </c>
      <c r="H1243" s="52">
        <v>0</v>
      </c>
      <c r="I1243" s="52">
        <v>0</v>
      </c>
      <c r="J1243" s="52">
        <v>0</v>
      </c>
      <c r="K1243" s="52">
        <v>235035.72</v>
      </c>
      <c r="L1243" s="52">
        <v>0</v>
      </c>
      <c r="M1243" s="52">
        <v>0</v>
      </c>
      <c r="N1243" s="50"/>
      <c r="O1243" s="124">
        <f t="shared" si="76"/>
        <v>0</v>
      </c>
      <c r="P1243" s="124">
        <f t="shared" si="77"/>
        <v>0</v>
      </c>
      <c r="Q1243" s="50"/>
      <c r="R1243" s="53" t="str">
        <f t="shared" si="78"/>
        <v/>
      </c>
      <c r="S1243" s="53" t="str">
        <f t="shared" si="79"/>
        <v/>
      </c>
      <c r="T1243" s="50"/>
    </row>
    <row r="1244" spans="1:20" ht="15" customHeight="1" x14ac:dyDescent="0.2">
      <c r="A1244" s="51" t="s">
        <v>1187</v>
      </c>
      <c r="B1244" s="51" t="s">
        <v>1167</v>
      </c>
      <c r="C1244" s="35">
        <v>514128</v>
      </c>
      <c r="D1244" s="50"/>
      <c r="E1244" s="52">
        <v>0</v>
      </c>
      <c r="F1244" s="52">
        <v>0</v>
      </c>
      <c r="G1244" s="52">
        <v>0</v>
      </c>
      <c r="H1244" s="52">
        <v>23129.67</v>
      </c>
      <c r="I1244" s="52">
        <v>0</v>
      </c>
      <c r="J1244" s="52">
        <v>23129.67</v>
      </c>
      <c r="K1244" s="52">
        <v>837150.99</v>
      </c>
      <c r="L1244" s="52">
        <v>32187.1</v>
      </c>
      <c r="M1244" s="52">
        <v>50032.45</v>
      </c>
      <c r="N1244" s="50"/>
      <c r="O1244" s="124">
        <f t="shared" si="76"/>
        <v>2.7629000000000001</v>
      </c>
      <c r="P1244" s="124">
        <f t="shared" si="77"/>
        <v>9.8213525376109256</v>
      </c>
      <c r="Q1244" s="50"/>
      <c r="R1244" s="53" t="str">
        <f t="shared" si="78"/>
        <v/>
      </c>
      <c r="S1244" s="53" t="str">
        <f t="shared" si="79"/>
        <v/>
      </c>
      <c r="T1244" s="50"/>
    </row>
    <row r="1245" spans="1:20" ht="15" customHeight="1" x14ac:dyDescent="0.2">
      <c r="A1245" s="51" t="s">
        <v>935</v>
      </c>
      <c r="B1245" s="51" t="s">
        <v>13</v>
      </c>
      <c r="C1245" s="35">
        <v>510581</v>
      </c>
      <c r="D1245" s="50"/>
      <c r="E1245" s="52">
        <v>0</v>
      </c>
      <c r="F1245" s="52">
        <v>0</v>
      </c>
      <c r="G1245" s="52">
        <v>0</v>
      </c>
      <c r="H1245" s="52">
        <v>0</v>
      </c>
      <c r="I1245" s="52">
        <v>0</v>
      </c>
      <c r="J1245" s="52">
        <v>0</v>
      </c>
      <c r="K1245" s="52">
        <v>83462.47</v>
      </c>
      <c r="L1245" s="52">
        <v>0</v>
      </c>
      <c r="M1245" s="52">
        <v>0</v>
      </c>
      <c r="N1245" s="50"/>
      <c r="O1245" s="124">
        <f t="shared" si="76"/>
        <v>0</v>
      </c>
      <c r="P1245" s="124">
        <f t="shared" si="77"/>
        <v>0</v>
      </c>
      <c r="Q1245" s="50"/>
      <c r="R1245" s="53" t="str">
        <f t="shared" si="78"/>
        <v/>
      </c>
      <c r="S1245" s="53" t="str">
        <f t="shared" si="79"/>
        <v/>
      </c>
      <c r="T1245" s="50"/>
    </row>
    <row r="1246" spans="1:20" ht="15" customHeight="1" x14ac:dyDescent="0.2">
      <c r="A1246" s="51" t="s">
        <v>1139</v>
      </c>
      <c r="B1246" s="51" t="s">
        <v>105</v>
      </c>
      <c r="C1246" s="35">
        <v>513300</v>
      </c>
      <c r="D1246" s="50"/>
      <c r="E1246" s="52">
        <v>0</v>
      </c>
      <c r="F1246" s="52">
        <v>0</v>
      </c>
      <c r="G1246" s="52">
        <v>0</v>
      </c>
      <c r="H1246" s="52">
        <v>0</v>
      </c>
      <c r="I1246" s="52">
        <v>0</v>
      </c>
      <c r="J1246" s="52">
        <v>0</v>
      </c>
      <c r="K1246" s="52">
        <v>842268.66</v>
      </c>
      <c r="L1246" s="52">
        <v>457.6</v>
      </c>
      <c r="M1246" s="52">
        <v>47171.01</v>
      </c>
      <c r="N1246" s="50"/>
      <c r="O1246" s="124">
        <f t="shared" si="76"/>
        <v>0</v>
      </c>
      <c r="P1246" s="124">
        <f t="shared" si="77"/>
        <v>5.6548002154087031</v>
      </c>
      <c r="Q1246" s="50"/>
      <c r="R1246" s="53" t="str">
        <f t="shared" si="78"/>
        <v/>
      </c>
      <c r="S1246" s="53" t="str">
        <f t="shared" si="79"/>
        <v/>
      </c>
      <c r="T1246" s="50"/>
    </row>
    <row r="1247" spans="1:20" ht="15" customHeight="1" x14ac:dyDescent="0.2">
      <c r="A1247" s="51" t="s">
        <v>2072</v>
      </c>
      <c r="B1247" s="51" t="s">
        <v>1537</v>
      </c>
      <c r="C1247" s="35">
        <v>524735</v>
      </c>
      <c r="D1247" s="50"/>
      <c r="E1247" s="52">
        <v>0</v>
      </c>
      <c r="F1247" s="52">
        <v>0</v>
      </c>
      <c r="G1247" s="52">
        <v>0</v>
      </c>
      <c r="H1247" s="52">
        <v>5261.71</v>
      </c>
      <c r="I1247" s="52">
        <v>0</v>
      </c>
      <c r="J1247" s="52">
        <v>5261.71</v>
      </c>
      <c r="K1247" s="52">
        <v>33098.74</v>
      </c>
      <c r="L1247" s="52">
        <v>2263.59</v>
      </c>
      <c r="M1247" s="52">
        <v>149819.29</v>
      </c>
      <c r="N1247" s="50"/>
      <c r="O1247" s="124">
        <f t="shared" si="76"/>
        <v>15.897</v>
      </c>
      <c r="P1247" s="124">
        <f t="shared" si="77"/>
        <v>459.48238513006839</v>
      </c>
      <c r="Q1247" s="50"/>
      <c r="R1247" s="53" t="str">
        <f t="shared" si="78"/>
        <v/>
      </c>
      <c r="S1247" s="53" t="str">
        <f t="shared" si="79"/>
        <v/>
      </c>
      <c r="T1247" s="50"/>
    </row>
    <row r="1248" spans="1:20" ht="15" customHeight="1" x14ac:dyDescent="0.2">
      <c r="A1248" s="51" t="s">
        <v>1140</v>
      </c>
      <c r="B1248" s="51" t="s">
        <v>105</v>
      </c>
      <c r="C1248" s="35">
        <v>513318</v>
      </c>
      <c r="D1248" s="50"/>
      <c r="E1248" s="52">
        <v>0</v>
      </c>
      <c r="F1248" s="52">
        <v>0</v>
      </c>
      <c r="G1248" s="52">
        <v>0</v>
      </c>
      <c r="H1248" s="52">
        <v>0</v>
      </c>
      <c r="I1248" s="52">
        <v>0</v>
      </c>
      <c r="J1248" s="52">
        <v>0</v>
      </c>
      <c r="K1248" s="52">
        <v>609246.46</v>
      </c>
      <c r="L1248" s="52">
        <v>246.6</v>
      </c>
      <c r="M1248" s="52">
        <v>0</v>
      </c>
      <c r="N1248" s="50"/>
      <c r="O1248" s="124">
        <f t="shared" si="76"/>
        <v>0</v>
      </c>
      <c r="P1248" s="124">
        <f t="shared" si="77"/>
        <v>4.0476230259918131E-2</v>
      </c>
      <c r="Q1248" s="50"/>
      <c r="R1248" s="53" t="str">
        <f t="shared" si="78"/>
        <v/>
      </c>
      <c r="S1248" s="53" t="str">
        <f t="shared" si="79"/>
        <v/>
      </c>
      <c r="T1248" s="50"/>
    </row>
    <row r="1249" spans="1:20" ht="15" customHeight="1" x14ac:dyDescent="0.2">
      <c r="A1249" s="51" t="s">
        <v>1141</v>
      </c>
      <c r="B1249" s="51" t="s">
        <v>105</v>
      </c>
      <c r="C1249" s="35">
        <v>513326</v>
      </c>
      <c r="D1249" s="50"/>
      <c r="E1249" s="52">
        <v>0</v>
      </c>
      <c r="F1249" s="52">
        <v>0</v>
      </c>
      <c r="G1249" s="52">
        <v>0</v>
      </c>
      <c r="H1249" s="52">
        <v>1099147.8</v>
      </c>
      <c r="I1249" s="52">
        <v>8719.7999999999993</v>
      </c>
      <c r="J1249" s="52">
        <v>1090428</v>
      </c>
      <c r="K1249" s="52">
        <v>1937947.36</v>
      </c>
      <c r="L1249" s="52">
        <v>65229.9</v>
      </c>
      <c r="M1249" s="52">
        <v>465656.1</v>
      </c>
      <c r="N1249" s="50"/>
      <c r="O1249" s="124">
        <f t="shared" si="76"/>
        <v>56.267200000000003</v>
      </c>
      <c r="P1249" s="124">
        <f t="shared" si="77"/>
        <v>27.394242535050072</v>
      </c>
      <c r="Q1249" s="50"/>
      <c r="R1249" s="53" t="str">
        <f t="shared" si="78"/>
        <v/>
      </c>
      <c r="S1249" s="53" t="str">
        <f t="shared" si="79"/>
        <v/>
      </c>
      <c r="T1249" s="50"/>
    </row>
    <row r="1250" spans="1:20" ht="15" customHeight="1" x14ac:dyDescent="0.2">
      <c r="A1250" s="51" t="s">
        <v>2254</v>
      </c>
      <c r="B1250" s="51" t="s">
        <v>2238</v>
      </c>
      <c r="C1250" s="35">
        <v>526835</v>
      </c>
      <c r="D1250" s="50"/>
      <c r="E1250" s="52">
        <v>0</v>
      </c>
      <c r="F1250" s="52">
        <v>0</v>
      </c>
      <c r="G1250" s="52">
        <v>0</v>
      </c>
      <c r="H1250" s="52">
        <v>0</v>
      </c>
      <c r="I1250" s="52">
        <v>0</v>
      </c>
      <c r="J1250" s="52">
        <v>0</v>
      </c>
      <c r="K1250" s="52">
        <v>41469.11</v>
      </c>
      <c r="L1250" s="52">
        <v>0</v>
      </c>
      <c r="M1250" s="52">
        <v>0</v>
      </c>
      <c r="N1250" s="50"/>
      <c r="O1250" s="124">
        <f t="shared" si="76"/>
        <v>0</v>
      </c>
      <c r="P1250" s="124">
        <f t="shared" si="77"/>
        <v>0</v>
      </c>
      <c r="Q1250" s="50"/>
      <c r="R1250" s="53" t="str">
        <f t="shared" si="78"/>
        <v/>
      </c>
      <c r="S1250" s="53" t="str">
        <f t="shared" si="79"/>
        <v/>
      </c>
      <c r="T1250" s="50"/>
    </row>
    <row r="1251" spans="1:20" ht="15" customHeight="1" x14ac:dyDescent="0.2">
      <c r="A1251" s="51" t="s">
        <v>226</v>
      </c>
      <c r="B1251" s="51" t="s">
        <v>199</v>
      </c>
      <c r="C1251" s="35">
        <v>501735</v>
      </c>
      <c r="D1251" s="50"/>
      <c r="E1251" s="52">
        <v>0</v>
      </c>
      <c r="F1251" s="52">
        <v>0</v>
      </c>
      <c r="G1251" s="52">
        <v>0</v>
      </c>
      <c r="H1251" s="52">
        <v>399835.79</v>
      </c>
      <c r="I1251" s="52">
        <v>0</v>
      </c>
      <c r="J1251" s="52">
        <v>399835.79</v>
      </c>
      <c r="K1251" s="52">
        <v>1470181.6099999999</v>
      </c>
      <c r="L1251" s="52">
        <v>28360.61</v>
      </c>
      <c r="M1251" s="52">
        <v>530610.59</v>
      </c>
      <c r="N1251" s="50"/>
      <c r="O1251" s="124">
        <f t="shared" si="76"/>
        <v>27.196400000000001</v>
      </c>
      <c r="P1251" s="124">
        <f t="shared" si="77"/>
        <v>38.020554481020888</v>
      </c>
      <c r="Q1251" s="50"/>
      <c r="R1251" s="53" t="str">
        <f t="shared" si="78"/>
        <v/>
      </c>
      <c r="S1251" s="53" t="str">
        <f t="shared" si="79"/>
        <v/>
      </c>
      <c r="T1251" s="50"/>
    </row>
    <row r="1252" spans="1:20" ht="15" customHeight="1" x14ac:dyDescent="0.2">
      <c r="A1252" s="51" t="s">
        <v>116</v>
      </c>
      <c r="B1252" s="51" t="s">
        <v>85</v>
      </c>
      <c r="C1252" s="35">
        <v>500453</v>
      </c>
      <c r="D1252" s="50"/>
      <c r="E1252" s="52">
        <v>0</v>
      </c>
      <c r="F1252" s="52">
        <v>0</v>
      </c>
      <c r="G1252" s="52">
        <v>0</v>
      </c>
      <c r="H1252" s="52">
        <v>0</v>
      </c>
      <c r="I1252" s="52">
        <v>0</v>
      </c>
      <c r="J1252" s="52">
        <v>0</v>
      </c>
      <c r="K1252" s="52">
        <v>828727.85</v>
      </c>
      <c r="L1252" s="52">
        <v>8035.95</v>
      </c>
      <c r="M1252" s="52">
        <v>6506.13</v>
      </c>
      <c r="N1252" s="50"/>
      <c r="O1252" s="124">
        <f t="shared" si="76"/>
        <v>0</v>
      </c>
      <c r="P1252" s="124">
        <f t="shared" si="77"/>
        <v>1.7547473516185079</v>
      </c>
      <c r="Q1252" s="50"/>
      <c r="R1252" s="53" t="str">
        <f t="shared" si="78"/>
        <v/>
      </c>
      <c r="S1252" s="53" t="str">
        <f t="shared" si="79"/>
        <v/>
      </c>
      <c r="T1252" s="50"/>
    </row>
    <row r="1253" spans="1:20" ht="15" customHeight="1" x14ac:dyDescent="0.2">
      <c r="A1253" s="51" t="s">
        <v>1275</v>
      </c>
      <c r="B1253" s="51" t="s">
        <v>1214</v>
      </c>
      <c r="C1253" s="35">
        <v>515124</v>
      </c>
      <c r="D1253" s="50"/>
      <c r="E1253" s="52">
        <v>0</v>
      </c>
      <c r="F1253" s="52">
        <v>0</v>
      </c>
      <c r="G1253" s="52">
        <v>0</v>
      </c>
      <c r="H1253" s="52">
        <v>0</v>
      </c>
      <c r="I1253" s="52">
        <v>0</v>
      </c>
      <c r="J1253" s="52">
        <v>0</v>
      </c>
      <c r="K1253" s="52">
        <v>72713.88</v>
      </c>
      <c r="L1253" s="52">
        <v>0</v>
      </c>
      <c r="M1253" s="52">
        <v>0</v>
      </c>
      <c r="N1253" s="50"/>
      <c r="O1253" s="124">
        <f t="shared" si="76"/>
        <v>0</v>
      </c>
      <c r="P1253" s="124">
        <f t="shared" si="77"/>
        <v>0</v>
      </c>
      <c r="Q1253" s="50"/>
      <c r="R1253" s="53" t="str">
        <f t="shared" si="78"/>
        <v/>
      </c>
      <c r="S1253" s="53" t="str">
        <f t="shared" si="79"/>
        <v/>
      </c>
      <c r="T1253" s="50"/>
    </row>
    <row r="1254" spans="1:20" ht="15" customHeight="1" x14ac:dyDescent="0.2">
      <c r="A1254" s="51" t="s">
        <v>1188</v>
      </c>
      <c r="B1254" s="51" t="s">
        <v>1167</v>
      </c>
      <c r="C1254" s="35">
        <v>514136</v>
      </c>
      <c r="D1254" s="50"/>
      <c r="E1254" s="52">
        <v>0</v>
      </c>
      <c r="F1254" s="52">
        <v>0</v>
      </c>
      <c r="G1254" s="52">
        <v>0</v>
      </c>
      <c r="H1254" s="52">
        <v>641304</v>
      </c>
      <c r="I1254" s="52">
        <v>0</v>
      </c>
      <c r="J1254" s="52">
        <v>641304</v>
      </c>
      <c r="K1254" s="52">
        <v>1814921.4</v>
      </c>
      <c r="L1254" s="52">
        <v>72440.070000000007</v>
      </c>
      <c r="M1254" s="52">
        <v>199539.92</v>
      </c>
      <c r="N1254" s="50"/>
      <c r="O1254" s="124">
        <f t="shared" si="76"/>
        <v>35.335099999999997</v>
      </c>
      <c r="P1254" s="124">
        <f t="shared" si="77"/>
        <v>14.985772386616853</v>
      </c>
      <c r="Q1254" s="50"/>
      <c r="R1254" s="53" t="str">
        <f t="shared" si="78"/>
        <v/>
      </c>
      <c r="S1254" s="53" t="str">
        <f t="shared" si="79"/>
        <v/>
      </c>
      <c r="T1254" s="50"/>
    </row>
    <row r="1255" spans="1:20" ht="15" customHeight="1" x14ac:dyDescent="0.2">
      <c r="A1255" s="51" t="s">
        <v>1014</v>
      </c>
      <c r="B1255" s="51" t="s">
        <v>987</v>
      </c>
      <c r="C1255" s="35">
        <v>511528</v>
      </c>
      <c r="D1255" s="50"/>
      <c r="E1255" s="52">
        <v>0</v>
      </c>
      <c r="F1255" s="52">
        <v>0</v>
      </c>
      <c r="G1255" s="52">
        <v>0</v>
      </c>
      <c r="H1255" s="52">
        <v>0</v>
      </c>
      <c r="I1255" s="52">
        <v>0</v>
      </c>
      <c r="J1255" s="52">
        <v>0</v>
      </c>
      <c r="K1255" s="52">
        <v>53663.6</v>
      </c>
      <c r="L1255" s="52">
        <v>0</v>
      </c>
      <c r="M1255" s="52">
        <v>0</v>
      </c>
      <c r="N1255" s="50"/>
      <c r="O1255" s="124">
        <f t="shared" si="76"/>
        <v>0</v>
      </c>
      <c r="P1255" s="124">
        <f t="shared" si="77"/>
        <v>0</v>
      </c>
      <c r="Q1255" s="50"/>
      <c r="R1255" s="53" t="str">
        <f t="shared" si="78"/>
        <v/>
      </c>
      <c r="S1255" s="53" t="str">
        <f t="shared" si="79"/>
        <v/>
      </c>
      <c r="T1255" s="50"/>
    </row>
    <row r="1256" spans="1:20" ht="15" customHeight="1" x14ac:dyDescent="0.2">
      <c r="A1256" s="51" t="s">
        <v>1425</v>
      </c>
      <c r="B1256" s="51" t="s">
        <v>19</v>
      </c>
      <c r="C1256" s="35">
        <v>517011</v>
      </c>
      <c r="D1256" s="50"/>
      <c r="E1256" s="52">
        <v>0</v>
      </c>
      <c r="F1256" s="52">
        <v>0</v>
      </c>
      <c r="G1256" s="52">
        <v>0</v>
      </c>
      <c r="H1256" s="52">
        <v>10132.209999999999</v>
      </c>
      <c r="I1256" s="52">
        <v>0</v>
      </c>
      <c r="J1256" s="52">
        <v>10132.209999999999</v>
      </c>
      <c r="K1256" s="52">
        <v>121040.39</v>
      </c>
      <c r="L1256" s="52">
        <v>354.46</v>
      </c>
      <c r="M1256" s="52">
        <v>2649</v>
      </c>
      <c r="N1256" s="50"/>
      <c r="O1256" s="124">
        <f t="shared" si="76"/>
        <v>8.3709000000000007</v>
      </c>
      <c r="P1256" s="124">
        <f t="shared" si="77"/>
        <v>2.4813700616794114</v>
      </c>
      <c r="Q1256" s="50"/>
      <c r="R1256" s="53" t="str">
        <f t="shared" si="78"/>
        <v/>
      </c>
      <c r="S1256" s="53" t="str">
        <f t="shared" si="79"/>
        <v/>
      </c>
      <c r="T1256" s="50"/>
    </row>
    <row r="1257" spans="1:20" ht="15" customHeight="1" x14ac:dyDescent="0.2">
      <c r="A1257" s="51" t="s">
        <v>1978</v>
      </c>
      <c r="B1257" s="51" t="s">
        <v>1961</v>
      </c>
      <c r="C1257" s="35">
        <v>523615</v>
      </c>
      <c r="D1257" s="50"/>
      <c r="E1257" s="52">
        <v>0</v>
      </c>
      <c r="F1257" s="52">
        <v>0</v>
      </c>
      <c r="G1257" s="52">
        <v>0</v>
      </c>
      <c r="H1257" s="52">
        <v>4231.03</v>
      </c>
      <c r="I1257" s="52">
        <v>0</v>
      </c>
      <c r="J1257" s="52">
        <v>4231.03</v>
      </c>
      <c r="K1257" s="52">
        <v>58265.25</v>
      </c>
      <c r="L1257" s="52">
        <v>97.01</v>
      </c>
      <c r="M1257" s="52">
        <v>1162.08</v>
      </c>
      <c r="N1257" s="50"/>
      <c r="O1257" s="124">
        <f t="shared" si="76"/>
        <v>7.2617000000000003</v>
      </c>
      <c r="P1257" s="124">
        <f t="shared" si="77"/>
        <v>2.1609621515397257</v>
      </c>
      <c r="Q1257" s="50"/>
      <c r="R1257" s="53" t="str">
        <f t="shared" si="78"/>
        <v/>
      </c>
      <c r="S1257" s="53" t="str">
        <f t="shared" si="79"/>
        <v/>
      </c>
      <c r="T1257" s="50"/>
    </row>
    <row r="1258" spans="1:20" ht="15" customHeight="1" x14ac:dyDescent="0.2">
      <c r="A1258" s="51" t="s">
        <v>1904</v>
      </c>
      <c r="B1258" s="51" t="s">
        <v>1866</v>
      </c>
      <c r="C1258" s="35">
        <v>522716</v>
      </c>
      <c r="D1258" s="50"/>
      <c r="E1258" s="52">
        <v>0</v>
      </c>
      <c r="F1258" s="52">
        <v>0</v>
      </c>
      <c r="G1258" s="52">
        <v>0</v>
      </c>
      <c r="H1258" s="52">
        <v>98067.66</v>
      </c>
      <c r="I1258" s="52">
        <v>0</v>
      </c>
      <c r="J1258" s="52">
        <v>98067.66</v>
      </c>
      <c r="K1258" s="52">
        <v>319152.56</v>
      </c>
      <c r="L1258" s="52">
        <v>3636.01</v>
      </c>
      <c r="M1258" s="52">
        <v>23695</v>
      </c>
      <c r="N1258" s="50"/>
      <c r="O1258" s="124">
        <f t="shared" si="76"/>
        <v>30.727499999999999</v>
      </c>
      <c r="P1258" s="124">
        <f t="shared" si="77"/>
        <v>8.5636192296248552</v>
      </c>
      <c r="Q1258" s="50"/>
      <c r="R1258" s="53" t="str">
        <f t="shared" si="78"/>
        <v/>
      </c>
      <c r="S1258" s="53" t="str">
        <f t="shared" si="79"/>
        <v/>
      </c>
      <c r="T1258" s="50"/>
    </row>
    <row r="1259" spans="1:20" ht="15" customHeight="1" x14ac:dyDescent="0.2">
      <c r="A1259" s="51" t="s">
        <v>362</v>
      </c>
      <c r="B1259" s="51" t="s">
        <v>334</v>
      </c>
      <c r="C1259" s="35">
        <v>503312</v>
      </c>
      <c r="D1259" s="50"/>
      <c r="E1259" s="52">
        <v>0</v>
      </c>
      <c r="F1259" s="52">
        <v>0</v>
      </c>
      <c r="G1259" s="52">
        <v>0</v>
      </c>
      <c r="H1259" s="52">
        <v>0</v>
      </c>
      <c r="I1259" s="52">
        <v>0</v>
      </c>
      <c r="J1259" s="52">
        <v>0</v>
      </c>
      <c r="K1259" s="52">
        <v>92165.55</v>
      </c>
      <c r="L1259" s="52">
        <v>0</v>
      </c>
      <c r="M1259" s="52">
        <v>0</v>
      </c>
      <c r="N1259" s="50"/>
      <c r="O1259" s="124">
        <f t="shared" si="76"/>
        <v>0</v>
      </c>
      <c r="P1259" s="124">
        <f t="shared" si="77"/>
        <v>0</v>
      </c>
      <c r="Q1259" s="50"/>
      <c r="R1259" s="53" t="str">
        <f t="shared" si="78"/>
        <v/>
      </c>
      <c r="S1259" s="53" t="str">
        <f t="shared" si="79"/>
        <v/>
      </c>
      <c r="T1259" s="50"/>
    </row>
    <row r="1260" spans="1:20" ht="15" customHeight="1" x14ac:dyDescent="0.2">
      <c r="A1260" s="51" t="s">
        <v>2412</v>
      </c>
      <c r="B1260" s="51" t="s">
        <v>22</v>
      </c>
      <c r="C1260" s="35">
        <v>528510</v>
      </c>
      <c r="D1260" s="50"/>
      <c r="E1260" s="52">
        <v>0</v>
      </c>
      <c r="F1260" s="52">
        <v>0</v>
      </c>
      <c r="G1260" s="52">
        <v>0</v>
      </c>
      <c r="H1260" s="52">
        <v>118327.65</v>
      </c>
      <c r="I1260" s="52">
        <v>0</v>
      </c>
      <c r="J1260" s="52">
        <v>118327.65</v>
      </c>
      <c r="K1260" s="52">
        <v>781091.33</v>
      </c>
      <c r="L1260" s="52">
        <v>6214.51</v>
      </c>
      <c r="M1260" s="52">
        <v>43915.56</v>
      </c>
      <c r="N1260" s="50"/>
      <c r="O1260" s="124">
        <f t="shared" si="76"/>
        <v>15.148999999999999</v>
      </c>
      <c r="P1260" s="124">
        <f t="shared" si="77"/>
        <v>6.4179524307355962</v>
      </c>
      <c r="Q1260" s="50"/>
      <c r="R1260" s="53" t="str">
        <f t="shared" si="78"/>
        <v/>
      </c>
      <c r="S1260" s="53" t="str">
        <f t="shared" si="79"/>
        <v/>
      </c>
      <c r="T1260" s="50"/>
    </row>
    <row r="1261" spans="1:20" ht="15" customHeight="1" x14ac:dyDescent="0.2">
      <c r="A1261" s="51" t="s">
        <v>2073</v>
      </c>
      <c r="B1261" s="51" t="s">
        <v>1537</v>
      </c>
      <c r="C1261" s="35">
        <v>524743</v>
      </c>
      <c r="D1261" s="50"/>
      <c r="E1261" s="52">
        <v>0</v>
      </c>
      <c r="F1261" s="52">
        <v>0</v>
      </c>
      <c r="G1261" s="52">
        <v>0</v>
      </c>
      <c r="H1261" s="52">
        <v>115422.16</v>
      </c>
      <c r="I1261" s="52">
        <v>0</v>
      </c>
      <c r="J1261" s="52">
        <v>115422.16</v>
      </c>
      <c r="K1261" s="52">
        <v>1027351.61</v>
      </c>
      <c r="L1261" s="52">
        <v>1480.48</v>
      </c>
      <c r="M1261" s="52">
        <v>25150.12</v>
      </c>
      <c r="N1261" s="50"/>
      <c r="O1261" s="124">
        <f t="shared" si="76"/>
        <v>11.2349</v>
      </c>
      <c r="P1261" s="124">
        <f t="shared" si="77"/>
        <v>2.5921602439499756</v>
      </c>
      <c r="Q1261" s="50"/>
      <c r="R1261" s="53" t="str">
        <f t="shared" si="78"/>
        <v/>
      </c>
      <c r="S1261" s="53" t="str">
        <f t="shared" si="79"/>
        <v/>
      </c>
      <c r="T1261" s="50"/>
    </row>
    <row r="1262" spans="1:20" ht="15" customHeight="1" x14ac:dyDescent="0.2">
      <c r="A1262" s="51" t="s">
        <v>1625</v>
      </c>
      <c r="B1262" s="51" t="s">
        <v>1575</v>
      </c>
      <c r="C1262" s="35">
        <v>519481</v>
      </c>
      <c r="D1262" s="50"/>
      <c r="E1262" s="52">
        <v>0</v>
      </c>
      <c r="F1262" s="52">
        <v>0</v>
      </c>
      <c r="G1262" s="52">
        <v>0</v>
      </c>
      <c r="H1262" s="52">
        <v>0</v>
      </c>
      <c r="I1262" s="52">
        <v>0</v>
      </c>
      <c r="J1262" s="52">
        <v>0</v>
      </c>
      <c r="K1262" s="52">
        <v>654123.72</v>
      </c>
      <c r="L1262" s="52">
        <v>97.62</v>
      </c>
      <c r="M1262" s="52">
        <v>0</v>
      </c>
      <c r="N1262" s="50"/>
      <c r="O1262" s="124">
        <f t="shared" si="76"/>
        <v>0</v>
      </c>
      <c r="P1262" s="124">
        <f t="shared" si="77"/>
        <v>1.4923782308337633E-2</v>
      </c>
      <c r="Q1262" s="50"/>
      <c r="R1262" s="53" t="str">
        <f t="shared" si="78"/>
        <v/>
      </c>
      <c r="S1262" s="53" t="str">
        <f t="shared" si="79"/>
        <v/>
      </c>
      <c r="T1262" s="50"/>
    </row>
    <row r="1263" spans="1:20" ht="15" customHeight="1" x14ac:dyDescent="0.2">
      <c r="A1263" s="51" t="s">
        <v>1276</v>
      </c>
      <c r="B1263" s="51" t="s">
        <v>1214</v>
      </c>
      <c r="C1263" s="35">
        <v>515132</v>
      </c>
      <c r="D1263" s="50"/>
      <c r="E1263" s="52">
        <v>0</v>
      </c>
      <c r="F1263" s="52">
        <v>0</v>
      </c>
      <c r="G1263" s="52">
        <v>0</v>
      </c>
      <c r="H1263" s="52">
        <v>0</v>
      </c>
      <c r="I1263" s="52">
        <v>0</v>
      </c>
      <c r="J1263" s="52">
        <v>0</v>
      </c>
      <c r="K1263" s="52">
        <v>412809.95</v>
      </c>
      <c r="L1263" s="52">
        <v>0</v>
      </c>
      <c r="M1263" s="52">
        <v>16416.21</v>
      </c>
      <c r="N1263" s="50"/>
      <c r="O1263" s="124">
        <f t="shared" si="76"/>
        <v>0</v>
      </c>
      <c r="P1263" s="124">
        <f t="shared" si="77"/>
        <v>3.9766992050458083</v>
      </c>
      <c r="Q1263" s="50"/>
      <c r="R1263" s="53" t="str">
        <f t="shared" si="78"/>
        <v/>
      </c>
      <c r="S1263" s="53" t="str">
        <f t="shared" si="79"/>
        <v/>
      </c>
      <c r="T1263" s="50"/>
    </row>
    <row r="1264" spans="1:20" ht="15" customHeight="1" x14ac:dyDescent="0.2">
      <c r="A1264" s="51" t="s">
        <v>1979</v>
      </c>
      <c r="B1264" s="51" t="s">
        <v>1961</v>
      </c>
      <c r="C1264" s="35">
        <v>523623</v>
      </c>
      <c r="D1264" s="50"/>
      <c r="E1264" s="52">
        <v>0</v>
      </c>
      <c r="F1264" s="52">
        <v>0</v>
      </c>
      <c r="G1264" s="52">
        <v>0</v>
      </c>
      <c r="H1264" s="52">
        <v>388038</v>
      </c>
      <c r="I1264" s="52">
        <v>78924</v>
      </c>
      <c r="J1264" s="52">
        <v>309114</v>
      </c>
      <c r="K1264" s="52">
        <v>2678883.85</v>
      </c>
      <c r="L1264" s="52">
        <v>11509.23</v>
      </c>
      <c r="M1264" s="52">
        <v>78924</v>
      </c>
      <c r="N1264" s="50"/>
      <c r="O1264" s="124">
        <f t="shared" si="76"/>
        <v>11.5389</v>
      </c>
      <c r="P1264" s="124">
        <f t="shared" si="77"/>
        <v>3.3757801780021182</v>
      </c>
      <c r="Q1264" s="50"/>
      <c r="R1264" s="53" t="str">
        <f t="shared" si="78"/>
        <v/>
      </c>
      <c r="S1264" s="53" t="str">
        <f t="shared" si="79"/>
        <v/>
      </c>
      <c r="T1264" s="50"/>
    </row>
    <row r="1265" spans="1:20" ht="15" customHeight="1" x14ac:dyDescent="0.2">
      <c r="A1265" s="51" t="s">
        <v>1277</v>
      </c>
      <c r="B1265" s="51" t="s">
        <v>1214</v>
      </c>
      <c r="C1265" s="35">
        <v>515141</v>
      </c>
      <c r="D1265" s="50"/>
      <c r="E1265" s="52">
        <v>0</v>
      </c>
      <c r="F1265" s="52">
        <v>0</v>
      </c>
      <c r="G1265" s="52">
        <v>0</v>
      </c>
      <c r="H1265" s="52">
        <v>11793.38</v>
      </c>
      <c r="I1265" s="52">
        <v>0</v>
      </c>
      <c r="J1265" s="52">
        <v>11793.38</v>
      </c>
      <c r="K1265" s="52">
        <v>53130.14</v>
      </c>
      <c r="L1265" s="52">
        <v>187.17</v>
      </c>
      <c r="M1265" s="52">
        <v>1693.86</v>
      </c>
      <c r="N1265" s="50"/>
      <c r="O1265" s="124">
        <f t="shared" si="76"/>
        <v>22.197199999999999</v>
      </c>
      <c r="P1265" s="124">
        <f t="shared" si="77"/>
        <v>3.5404198069118582</v>
      </c>
      <c r="Q1265" s="50"/>
      <c r="R1265" s="53" t="str">
        <f t="shared" si="78"/>
        <v/>
      </c>
      <c r="S1265" s="53" t="str">
        <f t="shared" si="79"/>
        <v/>
      </c>
      <c r="T1265" s="50"/>
    </row>
    <row r="1266" spans="1:20" ht="15" customHeight="1" x14ac:dyDescent="0.2">
      <c r="A1266" s="51" t="s">
        <v>1015</v>
      </c>
      <c r="B1266" s="51" t="s">
        <v>987</v>
      </c>
      <c r="C1266" s="35">
        <v>511536</v>
      </c>
      <c r="D1266" s="50"/>
      <c r="E1266" s="52">
        <v>0</v>
      </c>
      <c r="F1266" s="52">
        <v>0</v>
      </c>
      <c r="G1266" s="52">
        <v>0</v>
      </c>
      <c r="H1266" s="52">
        <v>0</v>
      </c>
      <c r="I1266" s="52">
        <v>0</v>
      </c>
      <c r="J1266" s="52">
        <v>0</v>
      </c>
      <c r="K1266" s="52">
        <v>28666.720000000001</v>
      </c>
      <c r="L1266" s="52">
        <v>0</v>
      </c>
      <c r="M1266" s="52">
        <v>0</v>
      </c>
      <c r="N1266" s="50"/>
      <c r="O1266" s="124">
        <f t="shared" si="76"/>
        <v>0</v>
      </c>
      <c r="P1266" s="124">
        <f t="shared" si="77"/>
        <v>0</v>
      </c>
      <c r="Q1266" s="50"/>
      <c r="R1266" s="53" t="str">
        <f t="shared" si="78"/>
        <v/>
      </c>
      <c r="S1266" s="53" t="str">
        <f t="shared" si="79"/>
        <v/>
      </c>
      <c r="T1266" s="50"/>
    </row>
    <row r="1267" spans="1:20" ht="15" customHeight="1" x14ac:dyDescent="0.2">
      <c r="A1267" s="51" t="s">
        <v>674</v>
      </c>
      <c r="B1267" s="51" t="s">
        <v>639</v>
      </c>
      <c r="C1267" s="35">
        <v>507253</v>
      </c>
      <c r="D1267" s="50"/>
      <c r="E1267" s="52">
        <v>0</v>
      </c>
      <c r="F1267" s="52">
        <v>0</v>
      </c>
      <c r="G1267" s="52">
        <v>0</v>
      </c>
      <c r="H1267" s="52">
        <v>250035.72</v>
      </c>
      <c r="I1267" s="52">
        <v>0</v>
      </c>
      <c r="J1267" s="52">
        <v>250035.72</v>
      </c>
      <c r="K1267" s="52">
        <v>2383669.7799999998</v>
      </c>
      <c r="L1267" s="52">
        <v>46259.66</v>
      </c>
      <c r="M1267" s="52">
        <v>79898.23</v>
      </c>
      <c r="N1267" s="50"/>
      <c r="O1267" s="124">
        <f t="shared" si="76"/>
        <v>10.4895</v>
      </c>
      <c r="P1267" s="124">
        <f t="shared" si="77"/>
        <v>5.2925909057755485</v>
      </c>
      <c r="Q1267" s="50"/>
      <c r="R1267" s="53" t="str">
        <f t="shared" si="78"/>
        <v/>
      </c>
      <c r="S1267" s="53" t="str">
        <f t="shared" si="79"/>
        <v/>
      </c>
      <c r="T1267" s="50"/>
    </row>
    <row r="1268" spans="1:20" ht="15" customHeight="1" x14ac:dyDescent="0.2">
      <c r="A1268" s="51" t="s">
        <v>1358</v>
      </c>
      <c r="B1268" s="51" t="s">
        <v>28</v>
      </c>
      <c r="C1268" s="35">
        <v>516155</v>
      </c>
      <c r="D1268" s="50"/>
      <c r="E1268" s="52">
        <v>0</v>
      </c>
      <c r="F1268" s="52">
        <v>0</v>
      </c>
      <c r="G1268" s="52">
        <v>0</v>
      </c>
      <c r="H1268" s="52">
        <v>78915.259999999995</v>
      </c>
      <c r="I1268" s="52">
        <v>0</v>
      </c>
      <c r="J1268" s="52">
        <v>78915.259999999995</v>
      </c>
      <c r="K1268" s="52">
        <v>145283.06</v>
      </c>
      <c r="L1268" s="52">
        <v>3183.51</v>
      </c>
      <c r="M1268" s="52">
        <v>15914.55</v>
      </c>
      <c r="N1268" s="50"/>
      <c r="O1268" s="124">
        <f t="shared" si="76"/>
        <v>54.318300000000001</v>
      </c>
      <c r="P1268" s="124">
        <f t="shared" si="77"/>
        <v>13.145414200389224</v>
      </c>
      <c r="Q1268" s="50"/>
      <c r="R1268" s="53" t="str">
        <f t="shared" si="78"/>
        <v/>
      </c>
      <c r="S1268" s="53" t="str">
        <f t="shared" si="79"/>
        <v/>
      </c>
      <c r="T1268" s="50"/>
    </row>
    <row r="1269" spans="1:20" ht="15" customHeight="1" x14ac:dyDescent="0.2">
      <c r="A1269" s="51" t="s">
        <v>2074</v>
      </c>
      <c r="B1269" s="51" t="s">
        <v>1537</v>
      </c>
      <c r="C1269" s="35">
        <v>524751</v>
      </c>
      <c r="D1269" s="50"/>
      <c r="E1269" s="52">
        <v>0</v>
      </c>
      <c r="F1269" s="52">
        <v>0</v>
      </c>
      <c r="G1269" s="52">
        <v>0</v>
      </c>
      <c r="H1269" s="52">
        <v>0</v>
      </c>
      <c r="I1269" s="52">
        <v>0</v>
      </c>
      <c r="J1269" s="52">
        <v>0</v>
      </c>
      <c r="K1269" s="52">
        <v>120056.06</v>
      </c>
      <c r="L1269" s="52">
        <v>38.880000000000003</v>
      </c>
      <c r="M1269" s="52">
        <v>2650</v>
      </c>
      <c r="N1269" s="50"/>
      <c r="O1269" s="124">
        <f t="shared" si="76"/>
        <v>0</v>
      </c>
      <c r="P1269" s="124">
        <f t="shared" si="77"/>
        <v>2.2396870262109219</v>
      </c>
      <c r="Q1269" s="50"/>
      <c r="R1269" s="53" t="str">
        <f t="shared" si="78"/>
        <v/>
      </c>
      <c r="S1269" s="53" t="str">
        <f t="shared" si="79"/>
        <v/>
      </c>
      <c r="T1269" s="50"/>
    </row>
    <row r="1270" spans="1:20" ht="15" customHeight="1" x14ac:dyDescent="0.2">
      <c r="A1270" s="51" t="s">
        <v>1905</v>
      </c>
      <c r="B1270" s="51" t="s">
        <v>30</v>
      </c>
      <c r="C1270" s="35">
        <v>522724</v>
      </c>
      <c r="D1270" s="50"/>
      <c r="E1270" s="52">
        <v>0</v>
      </c>
      <c r="F1270" s="52">
        <v>0</v>
      </c>
      <c r="G1270" s="52">
        <v>0</v>
      </c>
      <c r="H1270" s="52">
        <v>31159.439999999999</v>
      </c>
      <c r="I1270" s="52">
        <v>0</v>
      </c>
      <c r="J1270" s="52">
        <v>31159.439999999999</v>
      </c>
      <c r="K1270" s="52">
        <v>156309.62</v>
      </c>
      <c r="L1270" s="52">
        <v>1279.3900000000001</v>
      </c>
      <c r="M1270" s="52">
        <v>3000</v>
      </c>
      <c r="N1270" s="50"/>
      <c r="O1270" s="124">
        <f t="shared" si="76"/>
        <v>19.9344</v>
      </c>
      <c r="P1270" s="124">
        <f t="shared" si="77"/>
        <v>2.7377649565010782</v>
      </c>
      <c r="Q1270" s="50"/>
      <c r="R1270" s="53" t="str">
        <f t="shared" si="78"/>
        <v/>
      </c>
      <c r="S1270" s="53" t="str">
        <f t="shared" si="79"/>
        <v/>
      </c>
      <c r="T1270" s="50"/>
    </row>
    <row r="1271" spans="1:20" ht="15" customHeight="1" x14ac:dyDescent="0.2">
      <c r="A1271" s="51" t="s">
        <v>2255</v>
      </c>
      <c r="B1271" s="51" t="s">
        <v>2238</v>
      </c>
      <c r="C1271" s="35">
        <v>526843</v>
      </c>
      <c r="D1271" s="50"/>
      <c r="E1271" s="52">
        <v>0</v>
      </c>
      <c r="F1271" s="52">
        <v>0</v>
      </c>
      <c r="G1271" s="52">
        <v>0</v>
      </c>
      <c r="H1271" s="52">
        <v>28876.68</v>
      </c>
      <c r="I1271" s="52">
        <v>0</v>
      </c>
      <c r="J1271" s="52">
        <v>28876.68</v>
      </c>
      <c r="K1271" s="52">
        <v>260865.33</v>
      </c>
      <c r="L1271" s="52">
        <v>737.09</v>
      </c>
      <c r="M1271" s="52">
        <v>13800.84</v>
      </c>
      <c r="N1271" s="50"/>
      <c r="O1271" s="124">
        <f t="shared" si="76"/>
        <v>11.069599999999999</v>
      </c>
      <c r="P1271" s="124">
        <f t="shared" si="77"/>
        <v>5.5729636437314234</v>
      </c>
      <c r="Q1271" s="50"/>
      <c r="R1271" s="53" t="str">
        <f t="shared" si="78"/>
        <v/>
      </c>
      <c r="S1271" s="53" t="str">
        <f t="shared" si="79"/>
        <v/>
      </c>
      <c r="T1271" s="50"/>
    </row>
    <row r="1272" spans="1:20" ht="15" customHeight="1" x14ac:dyDescent="0.2">
      <c r="A1272" s="51" t="s">
        <v>876</v>
      </c>
      <c r="B1272" s="51" t="s">
        <v>858</v>
      </c>
      <c r="C1272" s="35">
        <v>509787</v>
      </c>
      <c r="D1272" s="50"/>
      <c r="E1272" s="52">
        <v>0</v>
      </c>
      <c r="F1272" s="52">
        <v>0</v>
      </c>
      <c r="G1272" s="52">
        <v>0</v>
      </c>
      <c r="H1272" s="52">
        <v>813.57</v>
      </c>
      <c r="I1272" s="52">
        <v>0</v>
      </c>
      <c r="J1272" s="52">
        <v>813.57</v>
      </c>
      <c r="K1272" s="52">
        <v>47515.25</v>
      </c>
      <c r="L1272" s="52">
        <v>158.91</v>
      </c>
      <c r="M1272" s="52">
        <v>2472</v>
      </c>
      <c r="N1272" s="50"/>
      <c r="O1272" s="124">
        <f t="shared" si="76"/>
        <v>1.7121999999999999</v>
      </c>
      <c r="P1272" s="124">
        <f t="shared" si="77"/>
        <v>5.5369802326621445</v>
      </c>
      <c r="Q1272" s="50"/>
      <c r="R1272" s="53" t="str">
        <f t="shared" si="78"/>
        <v/>
      </c>
      <c r="S1272" s="53" t="str">
        <f t="shared" si="79"/>
        <v/>
      </c>
      <c r="T1272" s="50"/>
    </row>
    <row r="1273" spans="1:20" ht="15" customHeight="1" x14ac:dyDescent="0.2">
      <c r="A1273" s="51" t="s">
        <v>2542</v>
      </c>
      <c r="B1273" s="51" t="s">
        <v>2211</v>
      </c>
      <c r="C1273" s="35">
        <v>543284</v>
      </c>
      <c r="D1273" s="50"/>
      <c r="E1273" s="52">
        <v>0</v>
      </c>
      <c r="F1273" s="52">
        <v>0</v>
      </c>
      <c r="G1273" s="52">
        <v>0</v>
      </c>
      <c r="H1273" s="52">
        <v>302054.55</v>
      </c>
      <c r="I1273" s="52">
        <v>0</v>
      </c>
      <c r="J1273" s="52">
        <v>302054.55</v>
      </c>
      <c r="K1273" s="52">
        <v>572757.98</v>
      </c>
      <c r="L1273" s="52">
        <v>13760.77</v>
      </c>
      <c r="M1273" s="52">
        <v>16899.759999999998</v>
      </c>
      <c r="N1273" s="50"/>
      <c r="O1273" s="124">
        <f t="shared" si="76"/>
        <v>52.736899999999999</v>
      </c>
      <c r="P1273" s="124">
        <f t="shared" si="77"/>
        <v>5.3531388598025291</v>
      </c>
      <c r="Q1273" s="50"/>
      <c r="R1273" s="53" t="str">
        <f t="shared" si="78"/>
        <v/>
      </c>
      <c r="S1273" s="53" t="str">
        <f t="shared" si="79"/>
        <v/>
      </c>
      <c r="T1273" s="50"/>
    </row>
    <row r="1274" spans="1:20" ht="15" customHeight="1" x14ac:dyDescent="0.2">
      <c r="A1274" s="51" t="s">
        <v>469</v>
      </c>
      <c r="B1274" s="51" t="s">
        <v>445</v>
      </c>
      <c r="C1274" s="35">
        <v>504530</v>
      </c>
      <c r="D1274" s="50"/>
      <c r="E1274" s="52">
        <v>0</v>
      </c>
      <c r="F1274" s="52">
        <v>0</v>
      </c>
      <c r="G1274" s="52">
        <v>0</v>
      </c>
      <c r="H1274" s="52">
        <v>0</v>
      </c>
      <c r="I1274" s="52">
        <v>0</v>
      </c>
      <c r="J1274" s="52">
        <v>0</v>
      </c>
      <c r="K1274" s="52">
        <v>228949.51</v>
      </c>
      <c r="L1274" s="52">
        <v>2466.89</v>
      </c>
      <c r="M1274" s="52">
        <v>2006.71</v>
      </c>
      <c r="N1274" s="50"/>
      <c r="O1274" s="124">
        <f t="shared" si="76"/>
        <v>0</v>
      </c>
      <c r="P1274" s="124">
        <f t="shared" si="77"/>
        <v>1.9539679294356209</v>
      </c>
      <c r="Q1274" s="50"/>
      <c r="R1274" s="53" t="str">
        <f t="shared" si="78"/>
        <v/>
      </c>
      <c r="S1274" s="53" t="str">
        <f t="shared" si="79"/>
        <v/>
      </c>
      <c r="T1274" s="50"/>
    </row>
    <row r="1275" spans="1:20" ht="15" customHeight="1" x14ac:dyDescent="0.2">
      <c r="A1275" s="51" t="s">
        <v>1307</v>
      </c>
      <c r="B1275" s="51" t="s">
        <v>1232</v>
      </c>
      <c r="C1275" s="35">
        <v>515574</v>
      </c>
      <c r="D1275" s="50"/>
      <c r="E1275" s="52">
        <v>0</v>
      </c>
      <c r="F1275" s="52">
        <v>0</v>
      </c>
      <c r="G1275" s="52">
        <v>0</v>
      </c>
      <c r="H1275" s="52">
        <v>0</v>
      </c>
      <c r="I1275" s="52">
        <v>0</v>
      </c>
      <c r="J1275" s="52">
        <v>0</v>
      </c>
      <c r="K1275" s="52">
        <v>21046.95</v>
      </c>
      <c r="L1275" s="52">
        <v>0</v>
      </c>
      <c r="M1275" s="52">
        <v>0</v>
      </c>
      <c r="N1275" s="50"/>
      <c r="O1275" s="124">
        <f t="shared" si="76"/>
        <v>0</v>
      </c>
      <c r="P1275" s="124">
        <f t="shared" si="77"/>
        <v>0</v>
      </c>
      <c r="Q1275" s="50"/>
      <c r="R1275" s="53" t="str">
        <f t="shared" si="78"/>
        <v/>
      </c>
      <c r="S1275" s="53" t="str">
        <f t="shared" si="79"/>
        <v/>
      </c>
      <c r="T1275" s="50"/>
    </row>
    <row r="1276" spans="1:20" ht="15" customHeight="1" x14ac:dyDescent="0.2">
      <c r="A1276" s="51" t="s">
        <v>252</v>
      </c>
      <c r="B1276" s="51" t="s">
        <v>252</v>
      </c>
      <c r="C1276" s="35">
        <v>502031</v>
      </c>
      <c r="D1276" s="50"/>
      <c r="E1276" s="52">
        <v>0</v>
      </c>
      <c r="F1276" s="52">
        <v>0</v>
      </c>
      <c r="G1276" s="52">
        <v>0</v>
      </c>
      <c r="H1276" s="52">
        <v>997908.83</v>
      </c>
      <c r="I1276" s="52">
        <v>0</v>
      </c>
      <c r="J1276" s="52">
        <v>997908.83</v>
      </c>
      <c r="K1276" s="52">
        <v>18595876.340000004</v>
      </c>
      <c r="L1276" s="52">
        <v>22908.93</v>
      </c>
      <c r="M1276" s="52">
        <v>389986.66</v>
      </c>
      <c r="N1276" s="50"/>
      <c r="O1276" s="124">
        <f t="shared" si="76"/>
        <v>5.3662999999999998</v>
      </c>
      <c r="P1276" s="124">
        <f t="shared" si="77"/>
        <v>2.2203610222544636</v>
      </c>
      <c r="Q1276" s="50"/>
      <c r="R1276" s="53" t="str">
        <f t="shared" si="78"/>
        <v/>
      </c>
      <c r="S1276" s="53" t="str">
        <f t="shared" si="79"/>
        <v/>
      </c>
      <c r="T1276" s="50"/>
    </row>
    <row r="1277" spans="1:20" ht="15" customHeight="1" x14ac:dyDescent="0.2">
      <c r="A1277" s="51" t="s">
        <v>1278</v>
      </c>
      <c r="B1277" s="51" t="s">
        <v>1232</v>
      </c>
      <c r="C1277" s="35">
        <v>515159</v>
      </c>
      <c r="D1277" s="50"/>
      <c r="E1277" s="52">
        <v>0</v>
      </c>
      <c r="F1277" s="52">
        <v>0</v>
      </c>
      <c r="G1277" s="52">
        <v>0</v>
      </c>
      <c r="H1277" s="52">
        <v>0</v>
      </c>
      <c r="I1277" s="52">
        <v>0</v>
      </c>
      <c r="J1277" s="52">
        <v>0</v>
      </c>
      <c r="K1277" s="52">
        <v>42867.82</v>
      </c>
      <c r="L1277" s="52">
        <v>0</v>
      </c>
      <c r="M1277" s="52">
        <v>0</v>
      </c>
      <c r="N1277" s="50"/>
      <c r="O1277" s="124">
        <f t="shared" si="76"/>
        <v>0</v>
      </c>
      <c r="P1277" s="124">
        <f t="shared" si="77"/>
        <v>0</v>
      </c>
      <c r="Q1277" s="50"/>
      <c r="R1277" s="53" t="str">
        <f t="shared" si="78"/>
        <v/>
      </c>
      <c r="S1277" s="53" t="str">
        <f t="shared" si="79"/>
        <v/>
      </c>
      <c r="T1277" s="50"/>
    </row>
    <row r="1278" spans="1:20" ht="15" customHeight="1" x14ac:dyDescent="0.2">
      <c r="A1278" s="51" t="s">
        <v>2213</v>
      </c>
      <c r="B1278" s="51" t="s">
        <v>2213</v>
      </c>
      <c r="C1278" s="35">
        <v>543292</v>
      </c>
      <c r="D1278" s="50"/>
      <c r="E1278" s="52">
        <v>0</v>
      </c>
      <c r="F1278" s="52">
        <v>0</v>
      </c>
      <c r="G1278" s="52">
        <v>0</v>
      </c>
      <c r="H1278" s="52">
        <v>2702119.83</v>
      </c>
      <c r="I1278" s="52">
        <v>171789.61</v>
      </c>
      <c r="J1278" s="52">
        <v>2530330.2200000002</v>
      </c>
      <c r="K1278" s="52">
        <v>9552250.2699999996</v>
      </c>
      <c r="L1278" s="52">
        <v>89613.51</v>
      </c>
      <c r="M1278" s="52">
        <v>892787.19</v>
      </c>
      <c r="N1278" s="50"/>
      <c r="O1278" s="124">
        <f t="shared" si="76"/>
        <v>26.4894</v>
      </c>
      <c r="P1278" s="124">
        <f t="shared" si="77"/>
        <v>10.284494985284761</v>
      </c>
      <c r="Q1278" s="50"/>
      <c r="R1278" s="53" t="str">
        <f t="shared" si="78"/>
        <v/>
      </c>
      <c r="S1278" s="53" t="str">
        <f t="shared" si="79"/>
        <v/>
      </c>
      <c r="T1278" s="50"/>
    </row>
    <row r="1279" spans="1:20" ht="15" customHeight="1" x14ac:dyDescent="0.2">
      <c r="A1279" s="51" t="s">
        <v>1086</v>
      </c>
      <c r="B1279" s="51" t="s">
        <v>1055</v>
      </c>
      <c r="C1279" s="35">
        <v>512419</v>
      </c>
      <c r="D1279" s="50"/>
      <c r="E1279" s="52">
        <v>0</v>
      </c>
      <c r="F1279" s="52">
        <v>0</v>
      </c>
      <c r="G1279" s="52">
        <v>0</v>
      </c>
      <c r="H1279" s="52">
        <v>0</v>
      </c>
      <c r="I1279" s="52">
        <v>0</v>
      </c>
      <c r="J1279" s="52">
        <v>0</v>
      </c>
      <c r="K1279" s="52">
        <v>26049.58</v>
      </c>
      <c r="L1279" s="52">
        <v>0</v>
      </c>
      <c r="M1279" s="52">
        <v>0</v>
      </c>
      <c r="N1279" s="50"/>
      <c r="O1279" s="124">
        <f t="shared" si="76"/>
        <v>0</v>
      </c>
      <c r="P1279" s="124">
        <f t="shared" si="77"/>
        <v>0</v>
      </c>
      <c r="Q1279" s="50"/>
      <c r="R1279" s="53" t="str">
        <f t="shared" si="78"/>
        <v/>
      </c>
      <c r="S1279" s="53" t="str">
        <f t="shared" si="79"/>
        <v/>
      </c>
      <c r="T1279" s="50"/>
    </row>
    <row r="1280" spans="1:20" ht="15" customHeight="1" x14ac:dyDescent="0.2">
      <c r="A1280" s="51" t="s">
        <v>2695</v>
      </c>
      <c r="B1280" s="51" t="s">
        <v>511</v>
      </c>
      <c r="C1280" s="35">
        <v>556360</v>
      </c>
      <c r="D1280" s="50"/>
      <c r="E1280" s="52">
        <v>0</v>
      </c>
      <c r="F1280" s="52">
        <v>0</v>
      </c>
      <c r="G1280" s="52">
        <v>0</v>
      </c>
      <c r="H1280" s="52">
        <v>0</v>
      </c>
      <c r="I1280" s="52">
        <v>0</v>
      </c>
      <c r="J1280" s="52">
        <v>0</v>
      </c>
      <c r="K1280" s="52">
        <v>29864.66</v>
      </c>
      <c r="L1280" s="52">
        <v>0</v>
      </c>
      <c r="M1280" s="52">
        <v>0</v>
      </c>
      <c r="N1280" s="50"/>
      <c r="O1280" s="124">
        <f t="shared" si="76"/>
        <v>0</v>
      </c>
      <c r="P1280" s="124">
        <f t="shared" si="77"/>
        <v>0</v>
      </c>
      <c r="Q1280" s="50"/>
      <c r="R1280" s="53" t="str">
        <f t="shared" si="78"/>
        <v/>
      </c>
      <c r="S1280" s="53" t="str">
        <f t="shared" si="79"/>
        <v/>
      </c>
      <c r="T1280" s="50"/>
    </row>
    <row r="1281" spans="1:20" ht="15" customHeight="1" x14ac:dyDescent="0.2">
      <c r="A1281" s="51" t="s">
        <v>2172</v>
      </c>
      <c r="B1281" s="51" t="s">
        <v>1232</v>
      </c>
      <c r="C1281" s="35">
        <v>525901</v>
      </c>
      <c r="D1281" s="50"/>
      <c r="E1281" s="52">
        <v>0</v>
      </c>
      <c r="F1281" s="52">
        <v>0</v>
      </c>
      <c r="G1281" s="52">
        <v>0</v>
      </c>
      <c r="H1281" s="52">
        <v>919.39</v>
      </c>
      <c r="I1281" s="52">
        <v>0</v>
      </c>
      <c r="J1281" s="52">
        <v>919.39</v>
      </c>
      <c r="K1281" s="52">
        <v>145213</v>
      </c>
      <c r="L1281" s="52">
        <v>590.04</v>
      </c>
      <c r="M1281" s="52">
        <v>3786.46</v>
      </c>
      <c r="N1281" s="50"/>
      <c r="O1281" s="124">
        <f t="shared" si="76"/>
        <v>0.6331</v>
      </c>
      <c r="P1281" s="124">
        <f t="shared" si="77"/>
        <v>3.013848622368521</v>
      </c>
      <c r="Q1281" s="50"/>
      <c r="R1281" s="53" t="str">
        <f t="shared" si="78"/>
        <v/>
      </c>
      <c r="S1281" s="53" t="str">
        <f t="shared" si="79"/>
        <v/>
      </c>
      <c r="T1281" s="50"/>
    </row>
    <row r="1282" spans="1:20" ht="15" customHeight="1" x14ac:dyDescent="0.2">
      <c r="A1282" s="51" t="s">
        <v>2075</v>
      </c>
      <c r="B1282" s="51" t="s">
        <v>1537</v>
      </c>
      <c r="C1282" s="35">
        <v>524760</v>
      </c>
      <c r="D1282" s="50"/>
      <c r="E1282" s="52">
        <v>0</v>
      </c>
      <c r="F1282" s="52">
        <v>0</v>
      </c>
      <c r="G1282" s="52">
        <v>0</v>
      </c>
      <c r="H1282" s="52">
        <v>0</v>
      </c>
      <c r="I1282" s="52">
        <v>0</v>
      </c>
      <c r="J1282" s="52">
        <v>0</v>
      </c>
      <c r="K1282" s="52">
        <v>295153.88999999996</v>
      </c>
      <c r="L1282" s="52">
        <v>0</v>
      </c>
      <c r="M1282" s="52">
        <v>0</v>
      </c>
      <c r="N1282" s="50"/>
      <c r="O1282" s="124">
        <f t="shared" si="76"/>
        <v>0</v>
      </c>
      <c r="P1282" s="124">
        <f t="shared" si="77"/>
        <v>0</v>
      </c>
      <c r="Q1282" s="50"/>
      <c r="R1282" s="53" t="str">
        <f t="shared" si="78"/>
        <v/>
      </c>
      <c r="S1282" s="53" t="str">
        <f t="shared" si="79"/>
        <v/>
      </c>
      <c r="T1282" s="50"/>
    </row>
    <row r="1283" spans="1:20" ht="15" customHeight="1" x14ac:dyDescent="0.2">
      <c r="A1283" s="51" t="s">
        <v>877</v>
      </c>
      <c r="B1283" s="51" t="s">
        <v>25</v>
      </c>
      <c r="C1283" s="35">
        <v>509795</v>
      </c>
      <c r="D1283" s="50"/>
      <c r="E1283" s="52">
        <v>0</v>
      </c>
      <c r="F1283" s="52">
        <v>0</v>
      </c>
      <c r="G1283" s="52">
        <v>0</v>
      </c>
      <c r="H1283" s="52">
        <v>244320</v>
      </c>
      <c r="I1283" s="52">
        <v>0</v>
      </c>
      <c r="J1283" s="52">
        <v>244320</v>
      </c>
      <c r="K1283" s="52">
        <v>1315999.76</v>
      </c>
      <c r="L1283" s="52">
        <v>13539.29</v>
      </c>
      <c r="M1283" s="52">
        <v>31739.33</v>
      </c>
      <c r="N1283" s="50"/>
      <c r="O1283" s="124">
        <f t="shared" ref="O1283:O1346" si="80">IFERROR(ROUND(J1283/K1283*100,4),$U$1)</f>
        <v>18.5654</v>
      </c>
      <c r="P1283" s="124">
        <f t="shared" ref="P1283:P1346" si="81">IFERROR((L1283+M1283)/K1283*100,$U$1)</f>
        <v>3.4406252475304404</v>
      </c>
      <c r="Q1283" s="50"/>
      <c r="R1283" s="53" t="str">
        <f t="shared" ref="R1283:R1346" si="82">IF(AND(ISNUMBER(O1283),O1283&gt;60),(O1283-60)*0.05,"")</f>
        <v/>
      </c>
      <c r="S1283" s="53" t="str">
        <f t="shared" ref="S1283:S1346" si="83">IF(AND(ISNUMBER(O1283),O1283&gt;60),(J1283-(K1283*0.6))*0.05,"")</f>
        <v/>
      </c>
      <c r="T1283" s="50"/>
    </row>
    <row r="1284" spans="1:20" ht="15" customHeight="1" x14ac:dyDescent="0.2">
      <c r="A1284" s="51" t="s">
        <v>2543</v>
      </c>
      <c r="B1284" s="51" t="s">
        <v>2211</v>
      </c>
      <c r="C1284" s="35">
        <v>543306</v>
      </c>
      <c r="D1284" s="50"/>
      <c r="E1284" s="52">
        <v>0</v>
      </c>
      <c r="F1284" s="52">
        <v>0</v>
      </c>
      <c r="G1284" s="52">
        <v>0</v>
      </c>
      <c r="H1284" s="52">
        <v>31189.79</v>
      </c>
      <c r="I1284" s="52">
        <v>0</v>
      </c>
      <c r="J1284" s="52">
        <v>31189.79</v>
      </c>
      <c r="K1284" s="52">
        <v>77788.710000000006</v>
      </c>
      <c r="L1284" s="52">
        <v>810.88</v>
      </c>
      <c r="M1284" s="52">
        <v>3240</v>
      </c>
      <c r="N1284" s="50"/>
      <c r="O1284" s="124">
        <f t="shared" si="80"/>
        <v>40.095500000000001</v>
      </c>
      <c r="P1284" s="124">
        <f t="shared" si="81"/>
        <v>5.2075423284432913</v>
      </c>
      <c r="Q1284" s="50"/>
      <c r="R1284" s="53" t="str">
        <f t="shared" si="82"/>
        <v/>
      </c>
      <c r="S1284" s="53" t="str">
        <f t="shared" si="83"/>
        <v/>
      </c>
      <c r="T1284" s="50"/>
    </row>
    <row r="1285" spans="1:20" ht="15" customHeight="1" x14ac:dyDescent="0.2">
      <c r="A1285" s="51" t="s">
        <v>1712</v>
      </c>
      <c r="B1285" s="51" t="s">
        <v>1547</v>
      </c>
      <c r="C1285" s="35">
        <v>520446</v>
      </c>
      <c r="D1285" s="50"/>
      <c r="E1285" s="52">
        <v>0</v>
      </c>
      <c r="F1285" s="52">
        <v>0</v>
      </c>
      <c r="G1285" s="52">
        <v>0</v>
      </c>
      <c r="H1285" s="52">
        <v>54014.78</v>
      </c>
      <c r="I1285" s="52">
        <v>0</v>
      </c>
      <c r="J1285" s="52">
        <v>54014.78</v>
      </c>
      <c r="K1285" s="52">
        <v>150241.13</v>
      </c>
      <c r="L1285" s="52">
        <v>1612.23</v>
      </c>
      <c r="M1285" s="52">
        <v>5312</v>
      </c>
      <c r="N1285" s="50"/>
      <c r="O1285" s="124">
        <f t="shared" si="80"/>
        <v>35.952100000000002</v>
      </c>
      <c r="P1285" s="124">
        <f t="shared" si="81"/>
        <v>4.6087446227274782</v>
      </c>
      <c r="Q1285" s="50"/>
      <c r="R1285" s="53" t="str">
        <f t="shared" si="82"/>
        <v/>
      </c>
      <c r="S1285" s="53" t="str">
        <f t="shared" si="83"/>
        <v/>
      </c>
      <c r="T1285" s="50"/>
    </row>
    <row r="1286" spans="1:20" ht="15" customHeight="1" x14ac:dyDescent="0.2">
      <c r="A1286" s="51" t="s">
        <v>1712</v>
      </c>
      <c r="B1286" s="51" t="s">
        <v>1504</v>
      </c>
      <c r="C1286" s="35">
        <v>558133</v>
      </c>
      <c r="D1286" s="50"/>
      <c r="E1286" s="52">
        <v>0</v>
      </c>
      <c r="F1286" s="52">
        <v>0</v>
      </c>
      <c r="G1286" s="52">
        <v>0</v>
      </c>
      <c r="H1286" s="52">
        <v>0</v>
      </c>
      <c r="I1286" s="52">
        <v>0</v>
      </c>
      <c r="J1286" s="52">
        <v>0</v>
      </c>
      <c r="K1286" s="52">
        <v>631987.06999999995</v>
      </c>
      <c r="L1286" s="52">
        <v>0</v>
      </c>
      <c r="M1286" s="52">
        <v>0</v>
      </c>
      <c r="N1286" s="50"/>
      <c r="O1286" s="124">
        <f t="shared" si="80"/>
        <v>0</v>
      </c>
      <c r="P1286" s="124">
        <f t="shared" si="81"/>
        <v>0</v>
      </c>
      <c r="Q1286" s="50"/>
      <c r="R1286" s="53" t="str">
        <f t="shared" si="82"/>
        <v/>
      </c>
      <c r="S1286" s="53" t="str">
        <f t="shared" si="83"/>
        <v/>
      </c>
      <c r="T1286" s="50"/>
    </row>
    <row r="1287" spans="1:20" ht="15" customHeight="1" x14ac:dyDescent="0.2">
      <c r="A1287" s="51" t="s">
        <v>1087</v>
      </c>
      <c r="B1287" s="51" t="s">
        <v>1056</v>
      </c>
      <c r="C1287" s="35">
        <v>512427</v>
      </c>
      <c r="D1287" s="50"/>
      <c r="E1287" s="52">
        <v>0</v>
      </c>
      <c r="F1287" s="52">
        <v>0</v>
      </c>
      <c r="G1287" s="52">
        <v>0</v>
      </c>
      <c r="H1287" s="52">
        <v>0</v>
      </c>
      <c r="I1287" s="52">
        <v>0</v>
      </c>
      <c r="J1287" s="52">
        <v>0</v>
      </c>
      <c r="K1287" s="52">
        <v>14780.9</v>
      </c>
      <c r="L1287" s="52">
        <v>0</v>
      </c>
      <c r="M1287" s="52">
        <v>0</v>
      </c>
      <c r="N1287" s="50"/>
      <c r="O1287" s="124">
        <f t="shared" si="80"/>
        <v>0</v>
      </c>
      <c r="P1287" s="124">
        <f t="shared" si="81"/>
        <v>0</v>
      </c>
      <c r="Q1287" s="50"/>
      <c r="R1287" s="53" t="str">
        <f t="shared" si="82"/>
        <v/>
      </c>
      <c r="S1287" s="53" t="str">
        <f t="shared" si="83"/>
        <v/>
      </c>
      <c r="T1287" s="50"/>
    </row>
    <row r="1288" spans="1:20" ht="15" customHeight="1" x14ac:dyDescent="0.2">
      <c r="A1288" s="51" t="s">
        <v>1189</v>
      </c>
      <c r="B1288" s="51" t="s">
        <v>1167</v>
      </c>
      <c r="C1288" s="35">
        <v>514144</v>
      </c>
      <c r="D1288" s="50"/>
      <c r="E1288" s="52">
        <v>0</v>
      </c>
      <c r="F1288" s="52">
        <v>0</v>
      </c>
      <c r="G1288" s="52">
        <v>0</v>
      </c>
      <c r="H1288" s="52">
        <v>0</v>
      </c>
      <c r="I1288" s="52">
        <v>0</v>
      </c>
      <c r="J1288" s="52">
        <v>0</v>
      </c>
      <c r="K1288" s="52">
        <v>401774.70999999996</v>
      </c>
      <c r="L1288" s="52">
        <v>0</v>
      </c>
      <c r="M1288" s="52">
        <v>0</v>
      </c>
      <c r="N1288" s="50"/>
      <c r="O1288" s="124">
        <f t="shared" si="80"/>
        <v>0</v>
      </c>
      <c r="P1288" s="124">
        <f t="shared" si="81"/>
        <v>0</v>
      </c>
      <c r="Q1288" s="50"/>
      <c r="R1288" s="53" t="str">
        <f t="shared" si="82"/>
        <v/>
      </c>
      <c r="S1288" s="53" t="str">
        <f t="shared" si="83"/>
        <v/>
      </c>
      <c r="T1288" s="50"/>
    </row>
    <row r="1289" spans="1:20" ht="15" customHeight="1" x14ac:dyDescent="0.2">
      <c r="A1289" s="51" t="s">
        <v>1473</v>
      </c>
      <c r="B1289" s="51" t="s">
        <v>1</v>
      </c>
      <c r="C1289" s="35">
        <v>517739</v>
      </c>
      <c r="D1289" s="50"/>
      <c r="E1289" s="52">
        <v>0</v>
      </c>
      <c r="F1289" s="52">
        <v>0</v>
      </c>
      <c r="G1289" s="52">
        <v>0</v>
      </c>
      <c r="H1289" s="52">
        <v>0</v>
      </c>
      <c r="I1289" s="52">
        <v>0</v>
      </c>
      <c r="J1289" s="52">
        <v>0</v>
      </c>
      <c r="K1289" s="52">
        <v>703138.9800000001</v>
      </c>
      <c r="L1289" s="52">
        <v>0</v>
      </c>
      <c r="M1289" s="52">
        <v>0</v>
      </c>
      <c r="N1289" s="50"/>
      <c r="O1289" s="124">
        <f t="shared" si="80"/>
        <v>0</v>
      </c>
      <c r="P1289" s="124">
        <f t="shared" si="81"/>
        <v>0</v>
      </c>
      <c r="Q1289" s="50"/>
      <c r="R1289" s="53" t="str">
        <f t="shared" si="82"/>
        <v/>
      </c>
      <c r="S1289" s="53" t="str">
        <f t="shared" si="83"/>
        <v/>
      </c>
      <c r="T1289" s="50"/>
    </row>
    <row r="1290" spans="1:20" ht="15" customHeight="1" x14ac:dyDescent="0.2">
      <c r="A1290" s="51" t="s">
        <v>2764</v>
      </c>
      <c r="B1290" s="51" t="s">
        <v>1</v>
      </c>
      <c r="C1290" s="35">
        <v>557935</v>
      </c>
      <c r="D1290" s="50"/>
      <c r="E1290" s="52">
        <v>0</v>
      </c>
      <c r="F1290" s="52">
        <v>0</v>
      </c>
      <c r="G1290" s="52">
        <v>0</v>
      </c>
      <c r="H1290" s="52">
        <v>302430.86</v>
      </c>
      <c r="I1290" s="52">
        <v>0</v>
      </c>
      <c r="J1290" s="52">
        <v>302430.86</v>
      </c>
      <c r="K1290" s="52">
        <v>1199208.3600000001</v>
      </c>
      <c r="L1290" s="52">
        <v>17278.5</v>
      </c>
      <c r="M1290" s="52">
        <v>83783.42</v>
      </c>
      <c r="N1290" s="50"/>
      <c r="O1290" s="124">
        <f t="shared" si="80"/>
        <v>25.219200000000001</v>
      </c>
      <c r="P1290" s="124">
        <f t="shared" si="81"/>
        <v>8.427386213351614</v>
      </c>
      <c r="Q1290" s="50"/>
      <c r="R1290" s="53" t="str">
        <f t="shared" si="82"/>
        <v/>
      </c>
      <c r="S1290" s="53" t="str">
        <f t="shared" si="83"/>
        <v/>
      </c>
      <c r="T1290" s="50"/>
    </row>
    <row r="1291" spans="1:20" ht="15" customHeight="1" x14ac:dyDescent="0.2">
      <c r="A1291" s="51" t="s">
        <v>1474</v>
      </c>
      <c r="B1291" s="51" t="s">
        <v>1</v>
      </c>
      <c r="C1291" s="35">
        <v>517755</v>
      </c>
      <c r="D1291" s="50"/>
      <c r="E1291" s="52">
        <v>0</v>
      </c>
      <c r="F1291" s="52">
        <v>0</v>
      </c>
      <c r="G1291" s="52">
        <v>0</v>
      </c>
      <c r="H1291" s="52">
        <v>0</v>
      </c>
      <c r="I1291" s="52">
        <v>0</v>
      </c>
      <c r="J1291" s="52">
        <v>0</v>
      </c>
      <c r="K1291" s="52">
        <v>516866.83999999997</v>
      </c>
      <c r="L1291" s="52">
        <v>0</v>
      </c>
      <c r="M1291" s="52">
        <v>0</v>
      </c>
      <c r="N1291" s="50"/>
      <c r="O1291" s="124">
        <f t="shared" si="80"/>
        <v>0</v>
      </c>
      <c r="P1291" s="124">
        <f t="shared" si="81"/>
        <v>0</v>
      </c>
      <c r="Q1291" s="50"/>
      <c r="R1291" s="53" t="str">
        <f t="shared" si="82"/>
        <v/>
      </c>
      <c r="S1291" s="53" t="str">
        <f t="shared" si="83"/>
        <v/>
      </c>
      <c r="T1291" s="50"/>
    </row>
    <row r="1292" spans="1:20" ht="15" customHeight="1" x14ac:dyDescent="0.2">
      <c r="A1292" s="51" t="s">
        <v>936</v>
      </c>
      <c r="B1292" s="51" t="s">
        <v>677</v>
      </c>
      <c r="C1292" s="35">
        <v>510599</v>
      </c>
      <c r="D1292" s="50"/>
      <c r="E1292" s="52">
        <v>0</v>
      </c>
      <c r="F1292" s="52">
        <v>0</v>
      </c>
      <c r="G1292" s="52">
        <v>0</v>
      </c>
      <c r="H1292" s="52">
        <v>126083.41</v>
      </c>
      <c r="I1292" s="52">
        <v>0</v>
      </c>
      <c r="J1292" s="52">
        <v>126083.41</v>
      </c>
      <c r="K1292" s="52">
        <v>1302130.75</v>
      </c>
      <c r="L1292" s="52">
        <v>5283.08</v>
      </c>
      <c r="M1292" s="52">
        <v>25200</v>
      </c>
      <c r="N1292" s="50"/>
      <c r="O1292" s="124">
        <f t="shared" si="80"/>
        <v>9.6829000000000001</v>
      </c>
      <c r="P1292" s="124">
        <f t="shared" si="81"/>
        <v>2.3410152935870689</v>
      </c>
      <c r="Q1292" s="50"/>
      <c r="R1292" s="53" t="str">
        <f t="shared" si="82"/>
        <v/>
      </c>
      <c r="S1292" s="53" t="str">
        <f t="shared" si="83"/>
        <v/>
      </c>
      <c r="T1292" s="50"/>
    </row>
    <row r="1293" spans="1:20" ht="15" customHeight="1" x14ac:dyDescent="0.2">
      <c r="A1293" s="51" t="s">
        <v>732</v>
      </c>
      <c r="B1293" s="51" t="s">
        <v>710</v>
      </c>
      <c r="C1293" s="35">
        <v>508047</v>
      </c>
      <c r="D1293" s="50"/>
      <c r="E1293" s="52">
        <v>0</v>
      </c>
      <c r="F1293" s="52">
        <v>0</v>
      </c>
      <c r="G1293" s="52">
        <v>0</v>
      </c>
      <c r="H1293" s="52">
        <v>0</v>
      </c>
      <c r="I1293" s="52">
        <v>0</v>
      </c>
      <c r="J1293" s="52">
        <v>0</v>
      </c>
      <c r="K1293" s="52">
        <v>747463.26</v>
      </c>
      <c r="L1293" s="52">
        <v>0</v>
      </c>
      <c r="M1293" s="52">
        <v>0</v>
      </c>
      <c r="N1293" s="50"/>
      <c r="O1293" s="124">
        <f t="shared" si="80"/>
        <v>0</v>
      </c>
      <c r="P1293" s="124">
        <f t="shared" si="81"/>
        <v>0</v>
      </c>
      <c r="Q1293" s="50"/>
      <c r="R1293" s="53" t="str">
        <f t="shared" si="82"/>
        <v/>
      </c>
      <c r="S1293" s="53" t="str">
        <f t="shared" si="83"/>
        <v/>
      </c>
      <c r="T1293" s="50"/>
    </row>
    <row r="1294" spans="1:20" ht="15" customHeight="1" x14ac:dyDescent="0.2">
      <c r="A1294" s="51" t="s">
        <v>2076</v>
      </c>
      <c r="B1294" s="51" t="s">
        <v>2023</v>
      </c>
      <c r="C1294" s="35">
        <v>524778</v>
      </c>
      <c r="D1294" s="50"/>
      <c r="E1294" s="52">
        <v>0</v>
      </c>
      <c r="F1294" s="52">
        <v>0</v>
      </c>
      <c r="G1294" s="52">
        <v>0</v>
      </c>
      <c r="H1294" s="52">
        <v>830555</v>
      </c>
      <c r="I1294" s="52">
        <v>293983.61</v>
      </c>
      <c r="J1294" s="52">
        <v>536571.39</v>
      </c>
      <c r="K1294" s="52">
        <v>5222468.6800000006</v>
      </c>
      <c r="L1294" s="52">
        <v>65770.87</v>
      </c>
      <c r="M1294" s="52">
        <v>401330.75</v>
      </c>
      <c r="N1294" s="50"/>
      <c r="O1294" s="124">
        <f t="shared" si="80"/>
        <v>10.2743</v>
      </c>
      <c r="P1294" s="124">
        <f t="shared" si="81"/>
        <v>8.9440769992324771</v>
      </c>
      <c r="Q1294" s="50"/>
      <c r="R1294" s="53" t="str">
        <f t="shared" si="82"/>
        <v/>
      </c>
      <c r="S1294" s="53" t="str">
        <f t="shared" si="83"/>
        <v/>
      </c>
      <c r="T1294" s="50"/>
    </row>
    <row r="1295" spans="1:20" ht="15" customHeight="1" x14ac:dyDescent="0.2">
      <c r="A1295" s="51" t="s">
        <v>2755</v>
      </c>
      <c r="B1295" s="51" t="s">
        <v>1167</v>
      </c>
      <c r="C1295" s="35">
        <v>557706</v>
      </c>
      <c r="D1295" s="50"/>
      <c r="E1295" s="52">
        <v>0</v>
      </c>
      <c r="F1295" s="52">
        <v>0</v>
      </c>
      <c r="G1295" s="52">
        <v>0</v>
      </c>
      <c r="H1295" s="52">
        <v>41753.019999999997</v>
      </c>
      <c r="I1295" s="52">
        <v>0</v>
      </c>
      <c r="J1295" s="52">
        <v>41753.019999999997</v>
      </c>
      <c r="K1295" s="52">
        <v>128820.56</v>
      </c>
      <c r="L1295" s="52">
        <v>2393.37</v>
      </c>
      <c r="M1295" s="52">
        <v>16201.1</v>
      </c>
      <c r="N1295" s="50"/>
      <c r="O1295" s="124">
        <f t="shared" si="80"/>
        <v>32.411799999999999</v>
      </c>
      <c r="P1295" s="124">
        <f t="shared" si="81"/>
        <v>14.434396186447257</v>
      </c>
      <c r="Q1295" s="50"/>
      <c r="R1295" s="53" t="str">
        <f t="shared" si="82"/>
        <v/>
      </c>
      <c r="S1295" s="53" t="str">
        <f t="shared" si="83"/>
        <v/>
      </c>
      <c r="T1295" s="50"/>
    </row>
    <row r="1296" spans="1:20" ht="15" customHeight="1" x14ac:dyDescent="0.2">
      <c r="A1296" s="51" t="s">
        <v>2791</v>
      </c>
      <c r="B1296" s="51" t="s">
        <v>1537</v>
      </c>
      <c r="C1296" s="35">
        <v>559971</v>
      </c>
      <c r="D1296" s="50"/>
      <c r="E1296" s="52">
        <v>0</v>
      </c>
      <c r="F1296" s="52">
        <v>0</v>
      </c>
      <c r="G1296" s="52">
        <v>0</v>
      </c>
      <c r="H1296" s="52">
        <v>0</v>
      </c>
      <c r="I1296" s="52">
        <v>0</v>
      </c>
      <c r="J1296" s="52">
        <v>0</v>
      </c>
      <c r="K1296" s="52">
        <v>145291.70000000001</v>
      </c>
      <c r="L1296" s="52">
        <v>8489.24</v>
      </c>
      <c r="M1296" s="52">
        <v>94091.39</v>
      </c>
      <c r="N1296" s="50"/>
      <c r="O1296" s="124">
        <f t="shared" si="80"/>
        <v>0</v>
      </c>
      <c r="P1296" s="124">
        <f t="shared" si="81"/>
        <v>70.603227851281247</v>
      </c>
      <c r="Q1296" s="50"/>
      <c r="R1296" s="53" t="str">
        <f t="shared" si="82"/>
        <v/>
      </c>
      <c r="S1296" s="53" t="str">
        <f t="shared" si="83"/>
        <v/>
      </c>
      <c r="T1296" s="50"/>
    </row>
    <row r="1297" spans="1:20" ht="15" customHeight="1" x14ac:dyDescent="0.2">
      <c r="A1297" s="51" t="s">
        <v>363</v>
      </c>
      <c r="B1297" s="51" t="s">
        <v>334</v>
      </c>
      <c r="C1297" s="35">
        <v>503321</v>
      </c>
      <c r="D1297" s="50"/>
      <c r="E1297" s="52">
        <v>0</v>
      </c>
      <c r="F1297" s="52">
        <v>0</v>
      </c>
      <c r="G1297" s="52">
        <v>0</v>
      </c>
      <c r="H1297" s="52">
        <v>0</v>
      </c>
      <c r="I1297" s="52">
        <v>0</v>
      </c>
      <c r="J1297" s="52">
        <v>0</v>
      </c>
      <c r="K1297" s="52">
        <v>539653.37</v>
      </c>
      <c r="L1297" s="52">
        <v>3776.84</v>
      </c>
      <c r="M1297" s="52">
        <v>16562.68</v>
      </c>
      <c r="N1297" s="50"/>
      <c r="O1297" s="124">
        <f t="shared" si="80"/>
        <v>0</v>
      </c>
      <c r="P1297" s="124">
        <f t="shared" si="81"/>
        <v>3.7689971249507814</v>
      </c>
      <c r="Q1297" s="50"/>
      <c r="R1297" s="53" t="str">
        <f t="shared" si="82"/>
        <v/>
      </c>
      <c r="S1297" s="53" t="str">
        <f t="shared" si="83"/>
        <v/>
      </c>
      <c r="T1297" s="50"/>
    </row>
    <row r="1298" spans="1:20" ht="15" customHeight="1" x14ac:dyDescent="0.2">
      <c r="A1298" s="51" t="s">
        <v>363</v>
      </c>
      <c r="B1298" s="51" t="s">
        <v>1575</v>
      </c>
      <c r="C1298" s="35">
        <v>519499</v>
      </c>
      <c r="D1298" s="50"/>
      <c r="E1298" s="52">
        <v>0</v>
      </c>
      <c r="F1298" s="52">
        <v>0</v>
      </c>
      <c r="G1298" s="52">
        <v>0</v>
      </c>
      <c r="H1298" s="52">
        <v>7000</v>
      </c>
      <c r="I1298" s="52">
        <v>0</v>
      </c>
      <c r="J1298" s="52">
        <v>7000</v>
      </c>
      <c r="K1298" s="52">
        <v>14413.31</v>
      </c>
      <c r="L1298" s="52">
        <v>246.36</v>
      </c>
      <c r="M1298" s="52">
        <v>246.02</v>
      </c>
      <c r="N1298" s="50"/>
      <c r="O1298" s="124">
        <f t="shared" si="80"/>
        <v>48.566200000000002</v>
      </c>
      <c r="P1298" s="124">
        <f t="shared" si="81"/>
        <v>3.4161479909888848</v>
      </c>
      <c r="Q1298" s="50"/>
      <c r="R1298" s="53" t="str">
        <f t="shared" si="82"/>
        <v/>
      </c>
      <c r="S1298" s="53" t="str">
        <f t="shared" si="83"/>
        <v/>
      </c>
      <c r="T1298" s="50"/>
    </row>
    <row r="1299" spans="1:20" ht="15" customHeight="1" x14ac:dyDescent="0.2">
      <c r="A1299" s="51" t="s">
        <v>1016</v>
      </c>
      <c r="B1299" s="51" t="s">
        <v>987</v>
      </c>
      <c r="C1299" s="35">
        <v>511544</v>
      </c>
      <c r="D1299" s="50"/>
      <c r="E1299" s="52">
        <v>0</v>
      </c>
      <c r="F1299" s="52">
        <v>0</v>
      </c>
      <c r="G1299" s="52">
        <v>0</v>
      </c>
      <c r="H1299" s="52">
        <v>3170.93</v>
      </c>
      <c r="I1299" s="52">
        <v>0</v>
      </c>
      <c r="J1299" s="52">
        <v>3170.93</v>
      </c>
      <c r="K1299" s="52">
        <v>59987.62</v>
      </c>
      <c r="L1299" s="52">
        <v>191.24</v>
      </c>
      <c r="M1299" s="52">
        <v>1308</v>
      </c>
      <c r="N1299" s="50"/>
      <c r="O1299" s="124">
        <f t="shared" si="80"/>
        <v>5.2859999999999996</v>
      </c>
      <c r="P1299" s="124">
        <f t="shared" si="81"/>
        <v>2.4992490117127502</v>
      </c>
      <c r="Q1299" s="50"/>
      <c r="R1299" s="53" t="str">
        <f t="shared" si="82"/>
        <v/>
      </c>
      <c r="S1299" s="53" t="str">
        <f t="shared" si="83"/>
        <v/>
      </c>
      <c r="T1299" s="50"/>
    </row>
    <row r="1300" spans="1:20" ht="15" customHeight="1" x14ac:dyDescent="0.2">
      <c r="A1300" s="51" t="s">
        <v>2077</v>
      </c>
      <c r="B1300" s="51" t="s">
        <v>1537</v>
      </c>
      <c r="C1300" s="35">
        <v>524786</v>
      </c>
      <c r="D1300" s="50"/>
      <c r="E1300" s="52">
        <v>0</v>
      </c>
      <c r="F1300" s="52">
        <v>0</v>
      </c>
      <c r="G1300" s="52">
        <v>0</v>
      </c>
      <c r="H1300" s="52">
        <v>0</v>
      </c>
      <c r="I1300" s="52">
        <v>0</v>
      </c>
      <c r="J1300" s="52">
        <v>0</v>
      </c>
      <c r="K1300" s="52">
        <v>436636.74</v>
      </c>
      <c r="L1300" s="52">
        <v>0</v>
      </c>
      <c r="M1300" s="52">
        <v>37195</v>
      </c>
      <c r="N1300" s="50"/>
      <c r="O1300" s="124">
        <f t="shared" si="80"/>
        <v>0</v>
      </c>
      <c r="P1300" s="124">
        <f t="shared" si="81"/>
        <v>8.5185227427265975</v>
      </c>
      <c r="Q1300" s="50"/>
      <c r="R1300" s="53" t="str">
        <f t="shared" si="82"/>
        <v/>
      </c>
      <c r="S1300" s="53" t="str">
        <f t="shared" si="83"/>
        <v/>
      </c>
      <c r="T1300" s="50"/>
    </row>
    <row r="1301" spans="1:20" ht="15" customHeight="1" x14ac:dyDescent="0.2">
      <c r="A1301" s="51" t="s">
        <v>179</v>
      </c>
      <c r="B1301" s="51" t="s">
        <v>161</v>
      </c>
      <c r="C1301" s="35">
        <v>501221</v>
      </c>
      <c r="D1301" s="50"/>
      <c r="E1301" s="52">
        <v>0</v>
      </c>
      <c r="F1301" s="52">
        <v>0</v>
      </c>
      <c r="G1301" s="52">
        <v>0</v>
      </c>
      <c r="H1301" s="52">
        <v>0</v>
      </c>
      <c r="I1301" s="52">
        <v>0</v>
      </c>
      <c r="J1301" s="52">
        <v>0</v>
      </c>
      <c r="K1301" s="52">
        <v>73833.56</v>
      </c>
      <c r="L1301" s="52">
        <v>0</v>
      </c>
      <c r="M1301" s="52">
        <v>0</v>
      </c>
      <c r="N1301" s="50"/>
      <c r="O1301" s="124">
        <f t="shared" si="80"/>
        <v>0</v>
      </c>
      <c r="P1301" s="124">
        <f t="shared" si="81"/>
        <v>0</v>
      </c>
      <c r="Q1301" s="50"/>
      <c r="R1301" s="53" t="str">
        <f t="shared" si="82"/>
        <v/>
      </c>
      <c r="S1301" s="53" t="str">
        <f t="shared" si="83"/>
        <v/>
      </c>
      <c r="T1301" s="50"/>
    </row>
    <row r="1302" spans="1:20" ht="15" customHeight="1" x14ac:dyDescent="0.2">
      <c r="A1302" s="51" t="s">
        <v>1088</v>
      </c>
      <c r="B1302" s="51" t="s">
        <v>1055</v>
      </c>
      <c r="C1302" s="35">
        <v>512435</v>
      </c>
      <c r="D1302" s="50"/>
      <c r="E1302" s="52">
        <v>0</v>
      </c>
      <c r="F1302" s="52">
        <v>0</v>
      </c>
      <c r="G1302" s="52">
        <v>0</v>
      </c>
      <c r="H1302" s="52">
        <v>0</v>
      </c>
      <c r="I1302" s="52">
        <v>0</v>
      </c>
      <c r="J1302" s="52">
        <v>0</v>
      </c>
      <c r="K1302" s="52">
        <v>245922.24000000002</v>
      </c>
      <c r="L1302" s="52">
        <v>0</v>
      </c>
      <c r="M1302" s="52">
        <v>0</v>
      </c>
      <c r="N1302" s="50"/>
      <c r="O1302" s="124">
        <f t="shared" si="80"/>
        <v>0</v>
      </c>
      <c r="P1302" s="124">
        <f t="shared" si="81"/>
        <v>0</v>
      </c>
      <c r="Q1302" s="50"/>
      <c r="R1302" s="53" t="str">
        <f t="shared" si="82"/>
        <v/>
      </c>
      <c r="S1302" s="53" t="str">
        <f t="shared" si="83"/>
        <v/>
      </c>
      <c r="T1302" s="50"/>
    </row>
    <row r="1303" spans="1:20" ht="15" customHeight="1" x14ac:dyDescent="0.2">
      <c r="A1303" s="51" t="s">
        <v>1088</v>
      </c>
      <c r="B1303" s="51" t="s">
        <v>1214</v>
      </c>
      <c r="C1303" s="35">
        <v>515167</v>
      </c>
      <c r="D1303" s="50"/>
      <c r="E1303" s="52">
        <v>0</v>
      </c>
      <c r="F1303" s="52">
        <v>0</v>
      </c>
      <c r="G1303" s="52">
        <v>0</v>
      </c>
      <c r="H1303" s="52">
        <v>0</v>
      </c>
      <c r="I1303" s="52">
        <v>0</v>
      </c>
      <c r="J1303" s="52">
        <v>0</v>
      </c>
      <c r="K1303" s="52">
        <v>15789.23</v>
      </c>
      <c r="L1303" s="52">
        <v>0</v>
      </c>
      <c r="M1303" s="52">
        <v>0</v>
      </c>
      <c r="N1303" s="50"/>
      <c r="O1303" s="124">
        <f t="shared" si="80"/>
        <v>0</v>
      </c>
      <c r="P1303" s="124">
        <f t="shared" si="81"/>
        <v>0</v>
      </c>
      <c r="Q1303" s="50"/>
      <c r="R1303" s="53" t="str">
        <f t="shared" si="82"/>
        <v/>
      </c>
      <c r="S1303" s="53" t="str">
        <f t="shared" si="83"/>
        <v/>
      </c>
      <c r="T1303" s="50"/>
    </row>
    <row r="1304" spans="1:20" ht="15" customHeight="1" x14ac:dyDescent="0.2">
      <c r="A1304" s="51" t="s">
        <v>509</v>
      </c>
      <c r="B1304" s="51" t="s">
        <v>508</v>
      </c>
      <c r="C1304" s="35">
        <v>505021</v>
      </c>
      <c r="D1304" s="50"/>
      <c r="E1304" s="52">
        <v>0</v>
      </c>
      <c r="F1304" s="52">
        <v>0</v>
      </c>
      <c r="G1304" s="52">
        <v>0</v>
      </c>
      <c r="H1304" s="52">
        <v>0</v>
      </c>
      <c r="I1304" s="52">
        <v>0</v>
      </c>
      <c r="J1304" s="52">
        <v>0</v>
      </c>
      <c r="K1304" s="52">
        <v>68165.23</v>
      </c>
      <c r="L1304" s="52">
        <v>0</v>
      </c>
      <c r="M1304" s="52">
        <v>0</v>
      </c>
      <c r="N1304" s="50"/>
      <c r="O1304" s="124">
        <f t="shared" si="80"/>
        <v>0</v>
      </c>
      <c r="P1304" s="124">
        <f t="shared" si="81"/>
        <v>0</v>
      </c>
      <c r="Q1304" s="50"/>
      <c r="R1304" s="53" t="str">
        <f t="shared" si="82"/>
        <v/>
      </c>
      <c r="S1304" s="53" t="str">
        <f t="shared" si="83"/>
        <v/>
      </c>
      <c r="T1304" s="50"/>
    </row>
    <row r="1305" spans="1:20" ht="15" customHeight="1" x14ac:dyDescent="0.2">
      <c r="A1305" s="51" t="s">
        <v>509</v>
      </c>
      <c r="B1305" s="51" t="s">
        <v>1221</v>
      </c>
      <c r="C1305" s="35">
        <v>525910</v>
      </c>
      <c r="D1305" s="50"/>
      <c r="E1305" s="52">
        <v>0</v>
      </c>
      <c r="F1305" s="52">
        <v>0</v>
      </c>
      <c r="G1305" s="52">
        <v>0</v>
      </c>
      <c r="H1305" s="52">
        <v>20000</v>
      </c>
      <c r="I1305" s="52">
        <v>0</v>
      </c>
      <c r="J1305" s="52">
        <v>20000</v>
      </c>
      <c r="K1305" s="52">
        <v>134347.91</v>
      </c>
      <c r="L1305" s="52">
        <v>296.20999999999998</v>
      </c>
      <c r="M1305" s="52">
        <v>0</v>
      </c>
      <c r="N1305" s="50"/>
      <c r="O1305" s="124">
        <f t="shared" si="80"/>
        <v>14.886699999999999</v>
      </c>
      <c r="P1305" s="124">
        <f t="shared" si="81"/>
        <v>0.22047979756439828</v>
      </c>
      <c r="Q1305" s="50"/>
      <c r="R1305" s="53" t="str">
        <f t="shared" si="82"/>
        <v/>
      </c>
      <c r="S1305" s="53" t="str">
        <f t="shared" si="83"/>
        <v/>
      </c>
      <c r="T1305" s="50"/>
    </row>
    <row r="1306" spans="1:20" ht="15" customHeight="1" x14ac:dyDescent="0.2">
      <c r="A1306" s="51" t="s">
        <v>937</v>
      </c>
      <c r="B1306" s="51" t="s">
        <v>13</v>
      </c>
      <c r="C1306" s="35">
        <v>510602</v>
      </c>
      <c r="D1306" s="50"/>
      <c r="E1306" s="52">
        <v>0</v>
      </c>
      <c r="F1306" s="52">
        <v>0</v>
      </c>
      <c r="G1306" s="52">
        <v>0</v>
      </c>
      <c r="H1306" s="52">
        <v>0</v>
      </c>
      <c r="I1306" s="52">
        <v>0</v>
      </c>
      <c r="J1306" s="52">
        <v>0</v>
      </c>
      <c r="K1306" s="52">
        <v>34269.160000000003</v>
      </c>
      <c r="L1306" s="52">
        <v>0</v>
      </c>
      <c r="M1306" s="52">
        <v>0</v>
      </c>
      <c r="N1306" s="50"/>
      <c r="O1306" s="124">
        <f t="shared" si="80"/>
        <v>0</v>
      </c>
      <c r="P1306" s="124">
        <f t="shared" si="81"/>
        <v>0</v>
      </c>
      <c r="Q1306" s="50"/>
      <c r="R1306" s="53" t="str">
        <f t="shared" si="82"/>
        <v/>
      </c>
      <c r="S1306" s="53" t="str">
        <f t="shared" si="83"/>
        <v/>
      </c>
      <c r="T1306" s="50"/>
    </row>
    <row r="1307" spans="1:20" ht="15" customHeight="1" x14ac:dyDescent="0.2">
      <c r="A1307" s="51" t="s">
        <v>938</v>
      </c>
      <c r="B1307" s="51" t="s">
        <v>13</v>
      </c>
      <c r="C1307" s="35">
        <v>510611</v>
      </c>
      <c r="D1307" s="50"/>
      <c r="E1307" s="52">
        <v>0</v>
      </c>
      <c r="F1307" s="52">
        <v>0</v>
      </c>
      <c r="G1307" s="52">
        <v>0</v>
      </c>
      <c r="H1307" s="52">
        <v>90422</v>
      </c>
      <c r="I1307" s="52">
        <v>0</v>
      </c>
      <c r="J1307" s="52">
        <v>90422</v>
      </c>
      <c r="K1307" s="52">
        <v>322546.05</v>
      </c>
      <c r="L1307" s="52">
        <v>8525.1</v>
      </c>
      <c r="M1307" s="52">
        <v>41786.339999999997</v>
      </c>
      <c r="N1307" s="50"/>
      <c r="O1307" s="124">
        <f t="shared" si="80"/>
        <v>28.033799999999999</v>
      </c>
      <c r="P1307" s="124">
        <f t="shared" si="81"/>
        <v>15.59821923102143</v>
      </c>
      <c r="Q1307" s="50"/>
      <c r="R1307" s="53" t="str">
        <f t="shared" si="82"/>
        <v/>
      </c>
      <c r="S1307" s="53" t="str">
        <f t="shared" si="83"/>
        <v/>
      </c>
      <c r="T1307" s="50"/>
    </row>
    <row r="1308" spans="1:20" ht="15" customHeight="1" x14ac:dyDescent="0.2">
      <c r="A1308" s="51" t="s">
        <v>939</v>
      </c>
      <c r="B1308" s="51" t="s">
        <v>677</v>
      </c>
      <c r="C1308" s="35">
        <v>510629</v>
      </c>
      <c r="D1308" s="50"/>
      <c r="E1308" s="52">
        <v>0</v>
      </c>
      <c r="F1308" s="52">
        <v>0</v>
      </c>
      <c r="G1308" s="52">
        <v>0</v>
      </c>
      <c r="H1308" s="52">
        <v>0</v>
      </c>
      <c r="I1308" s="52">
        <v>0</v>
      </c>
      <c r="J1308" s="52">
        <v>0</v>
      </c>
      <c r="K1308" s="52">
        <v>1225507.9400000002</v>
      </c>
      <c r="L1308" s="52">
        <v>0</v>
      </c>
      <c r="M1308" s="52">
        <v>0</v>
      </c>
      <c r="N1308" s="50"/>
      <c r="O1308" s="124">
        <f t="shared" si="80"/>
        <v>0</v>
      </c>
      <c r="P1308" s="124">
        <f t="shared" si="81"/>
        <v>0</v>
      </c>
      <c r="Q1308" s="50"/>
      <c r="R1308" s="53" t="str">
        <f t="shared" si="82"/>
        <v/>
      </c>
      <c r="S1308" s="53" t="str">
        <f t="shared" si="83"/>
        <v/>
      </c>
      <c r="T1308" s="50"/>
    </row>
    <row r="1309" spans="1:20" ht="15" customHeight="1" x14ac:dyDescent="0.2">
      <c r="A1309" s="51" t="s">
        <v>940</v>
      </c>
      <c r="B1309" s="51" t="s">
        <v>677</v>
      </c>
      <c r="C1309" s="35">
        <v>510637</v>
      </c>
      <c r="D1309" s="50"/>
      <c r="E1309" s="52">
        <v>0</v>
      </c>
      <c r="F1309" s="52">
        <v>0</v>
      </c>
      <c r="G1309" s="52">
        <v>0</v>
      </c>
      <c r="H1309" s="52">
        <v>13012.24</v>
      </c>
      <c r="I1309" s="52">
        <v>0</v>
      </c>
      <c r="J1309" s="52">
        <v>13012.24</v>
      </c>
      <c r="K1309" s="52">
        <v>1148618.8</v>
      </c>
      <c r="L1309" s="52">
        <v>5521.47</v>
      </c>
      <c r="M1309" s="52">
        <v>23968.83</v>
      </c>
      <c r="N1309" s="50"/>
      <c r="O1309" s="124">
        <f t="shared" si="80"/>
        <v>1.1329</v>
      </c>
      <c r="P1309" s="124">
        <f t="shared" si="81"/>
        <v>2.567457541179023</v>
      </c>
      <c r="Q1309" s="50"/>
      <c r="R1309" s="53" t="str">
        <f t="shared" si="82"/>
        <v/>
      </c>
      <c r="S1309" s="53" t="str">
        <f t="shared" si="83"/>
        <v/>
      </c>
      <c r="T1309" s="50"/>
    </row>
    <row r="1310" spans="1:20" ht="15" customHeight="1" x14ac:dyDescent="0.2">
      <c r="A1310" s="51" t="s">
        <v>2773</v>
      </c>
      <c r="B1310" s="51" t="s">
        <v>13</v>
      </c>
      <c r="C1310" s="35">
        <v>558281</v>
      </c>
      <c r="D1310" s="50"/>
      <c r="E1310" s="52">
        <v>0</v>
      </c>
      <c r="F1310" s="52">
        <v>0</v>
      </c>
      <c r="G1310" s="52">
        <v>0</v>
      </c>
      <c r="H1310" s="52">
        <v>129179.59</v>
      </c>
      <c r="I1310" s="52">
        <v>0</v>
      </c>
      <c r="J1310" s="52">
        <v>129179.59</v>
      </c>
      <c r="K1310" s="52">
        <v>456627.88999999996</v>
      </c>
      <c r="L1310" s="52">
        <v>23723.439999999999</v>
      </c>
      <c r="M1310" s="52">
        <v>53340.26</v>
      </c>
      <c r="N1310" s="50"/>
      <c r="O1310" s="124">
        <f t="shared" si="80"/>
        <v>28.289899999999999</v>
      </c>
      <c r="P1310" s="124">
        <f t="shared" si="81"/>
        <v>16.876695814616145</v>
      </c>
      <c r="Q1310" s="50"/>
      <c r="R1310" s="53" t="str">
        <f t="shared" si="82"/>
        <v/>
      </c>
      <c r="S1310" s="53" t="str">
        <f t="shared" si="83"/>
        <v/>
      </c>
      <c r="T1310" s="50"/>
    </row>
    <row r="1311" spans="1:20" ht="15" customHeight="1" x14ac:dyDescent="0.2">
      <c r="A1311" s="51" t="s">
        <v>941</v>
      </c>
      <c r="B1311" s="51" t="s">
        <v>13</v>
      </c>
      <c r="C1311" s="35">
        <v>510653</v>
      </c>
      <c r="D1311" s="50"/>
      <c r="E1311" s="52">
        <v>0</v>
      </c>
      <c r="F1311" s="52">
        <v>0</v>
      </c>
      <c r="G1311" s="52">
        <v>0</v>
      </c>
      <c r="H1311" s="52">
        <v>8575.11</v>
      </c>
      <c r="I1311" s="52">
        <v>0</v>
      </c>
      <c r="J1311" s="52">
        <v>8575.11</v>
      </c>
      <c r="K1311" s="52">
        <v>181730.91</v>
      </c>
      <c r="L1311" s="52">
        <v>449.41</v>
      </c>
      <c r="M1311" s="52">
        <v>10543.68</v>
      </c>
      <c r="N1311" s="50"/>
      <c r="O1311" s="124">
        <f t="shared" si="80"/>
        <v>4.7186000000000003</v>
      </c>
      <c r="P1311" s="124">
        <f t="shared" si="81"/>
        <v>6.0491030392133069</v>
      </c>
      <c r="Q1311" s="50"/>
      <c r="R1311" s="53" t="str">
        <f t="shared" si="82"/>
        <v/>
      </c>
      <c r="S1311" s="53" t="str">
        <f t="shared" si="83"/>
        <v/>
      </c>
      <c r="T1311" s="50"/>
    </row>
    <row r="1312" spans="1:20" ht="15" customHeight="1" x14ac:dyDescent="0.2">
      <c r="A1312" s="51" t="s">
        <v>942</v>
      </c>
      <c r="B1312" s="51" t="s">
        <v>677</v>
      </c>
      <c r="C1312" s="35">
        <v>510661</v>
      </c>
      <c r="D1312" s="50"/>
      <c r="E1312" s="52">
        <v>0</v>
      </c>
      <c r="F1312" s="52">
        <v>0</v>
      </c>
      <c r="G1312" s="52">
        <v>0</v>
      </c>
      <c r="H1312" s="52">
        <v>0</v>
      </c>
      <c r="I1312" s="52">
        <v>0</v>
      </c>
      <c r="J1312" s="52">
        <v>0</v>
      </c>
      <c r="K1312" s="52">
        <v>1589896.87</v>
      </c>
      <c r="L1312" s="52">
        <v>0</v>
      </c>
      <c r="M1312" s="52">
        <v>0</v>
      </c>
      <c r="N1312" s="50"/>
      <c r="O1312" s="124">
        <f t="shared" si="80"/>
        <v>0</v>
      </c>
      <c r="P1312" s="124">
        <f t="shared" si="81"/>
        <v>0</v>
      </c>
      <c r="Q1312" s="50"/>
      <c r="R1312" s="53" t="str">
        <f t="shared" si="82"/>
        <v/>
      </c>
      <c r="S1312" s="53" t="str">
        <f t="shared" si="83"/>
        <v/>
      </c>
      <c r="T1312" s="50"/>
    </row>
    <row r="1313" spans="1:20" ht="15" customHeight="1" x14ac:dyDescent="0.2">
      <c r="A1313" s="51" t="s">
        <v>943</v>
      </c>
      <c r="B1313" s="51" t="s">
        <v>677</v>
      </c>
      <c r="C1313" s="35">
        <v>510670</v>
      </c>
      <c r="D1313" s="50"/>
      <c r="E1313" s="52">
        <v>0</v>
      </c>
      <c r="F1313" s="52">
        <v>0</v>
      </c>
      <c r="G1313" s="52">
        <v>0</v>
      </c>
      <c r="H1313" s="52">
        <v>239712.65</v>
      </c>
      <c r="I1313" s="52">
        <v>0</v>
      </c>
      <c r="J1313" s="52">
        <v>239712.65</v>
      </c>
      <c r="K1313" s="52">
        <v>836014.42</v>
      </c>
      <c r="L1313" s="52">
        <v>8711.82</v>
      </c>
      <c r="M1313" s="52">
        <v>61963.56</v>
      </c>
      <c r="N1313" s="50"/>
      <c r="O1313" s="124">
        <f t="shared" si="80"/>
        <v>28.673300000000001</v>
      </c>
      <c r="P1313" s="124">
        <f t="shared" si="81"/>
        <v>8.4538470042179412</v>
      </c>
      <c r="Q1313" s="50"/>
      <c r="R1313" s="53" t="str">
        <f t="shared" si="82"/>
        <v/>
      </c>
      <c r="S1313" s="53" t="str">
        <f t="shared" si="83"/>
        <v/>
      </c>
      <c r="T1313" s="50"/>
    </row>
    <row r="1314" spans="1:20" ht="15" customHeight="1" x14ac:dyDescent="0.2">
      <c r="A1314" s="51" t="s">
        <v>1980</v>
      </c>
      <c r="B1314" s="51" t="s">
        <v>1960</v>
      </c>
      <c r="C1314" s="35">
        <v>523631</v>
      </c>
      <c r="D1314" s="50"/>
      <c r="E1314" s="52">
        <v>0</v>
      </c>
      <c r="F1314" s="52">
        <v>0</v>
      </c>
      <c r="G1314" s="52">
        <v>0</v>
      </c>
      <c r="H1314" s="52">
        <v>0</v>
      </c>
      <c r="I1314" s="52">
        <v>0</v>
      </c>
      <c r="J1314" s="52">
        <v>0</v>
      </c>
      <c r="K1314" s="52">
        <v>1353692.36</v>
      </c>
      <c r="L1314" s="52">
        <v>0</v>
      </c>
      <c r="M1314" s="52">
        <v>0</v>
      </c>
      <c r="N1314" s="50"/>
      <c r="O1314" s="124">
        <f t="shared" si="80"/>
        <v>0</v>
      </c>
      <c r="P1314" s="124">
        <f t="shared" si="81"/>
        <v>0</v>
      </c>
      <c r="Q1314" s="50"/>
      <c r="R1314" s="53" t="str">
        <f t="shared" si="82"/>
        <v/>
      </c>
      <c r="S1314" s="53" t="str">
        <f t="shared" si="83"/>
        <v/>
      </c>
      <c r="T1314" s="50"/>
    </row>
    <row r="1315" spans="1:20" ht="15" customHeight="1" x14ac:dyDescent="0.2">
      <c r="A1315" s="51" t="s">
        <v>944</v>
      </c>
      <c r="B1315" s="51" t="s">
        <v>13</v>
      </c>
      <c r="C1315" s="35">
        <v>510688</v>
      </c>
      <c r="D1315" s="50"/>
      <c r="E1315" s="52">
        <v>0</v>
      </c>
      <c r="F1315" s="52">
        <v>0</v>
      </c>
      <c r="G1315" s="52">
        <v>0</v>
      </c>
      <c r="H1315" s="52">
        <v>0</v>
      </c>
      <c r="I1315" s="52">
        <v>0</v>
      </c>
      <c r="J1315" s="52">
        <v>0</v>
      </c>
      <c r="K1315" s="52">
        <v>14225.27</v>
      </c>
      <c r="L1315" s="52">
        <v>0</v>
      </c>
      <c r="M1315" s="52">
        <v>0</v>
      </c>
      <c r="N1315" s="50"/>
      <c r="O1315" s="124">
        <f t="shared" si="80"/>
        <v>0</v>
      </c>
      <c r="P1315" s="124">
        <f t="shared" si="81"/>
        <v>0</v>
      </c>
      <c r="Q1315" s="50"/>
      <c r="R1315" s="53" t="str">
        <f t="shared" si="82"/>
        <v/>
      </c>
      <c r="S1315" s="53" t="str">
        <f t="shared" si="83"/>
        <v/>
      </c>
      <c r="T1315" s="50"/>
    </row>
    <row r="1316" spans="1:20" ht="15" customHeight="1" x14ac:dyDescent="0.2">
      <c r="A1316" s="51" t="s">
        <v>945</v>
      </c>
      <c r="B1316" s="51" t="s">
        <v>13</v>
      </c>
      <c r="C1316" s="35">
        <v>510696</v>
      </c>
      <c r="D1316" s="50"/>
      <c r="E1316" s="52">
        <v>0</v>
      </c>
      <c r="F1316" s="52">
        <v>0</v>
      </c>
      <c r="G1316" s="52">
        <v>0</v>
      </c>
      <c r="H1316" s="52">
        <v>0</v>
      </c>
      <c r="I1316" s="52">
        <v>0</v>
      </c>
      <c r="J1316" s="52">
        <v>0</v>
      </c>
      <c r="K1316" s="52">
        <v>109441.27</v>
      </c>
      <c r="L1316" s="52">
        <v>11914.42</v>
      </c>
      <c r="M1316" s="52">
        <v>15253.35</v>
      </c>
      <c r="N1316" s="50"/>
      <c r="O1316" s="124">
        <f t="shared" si="80"/>
        <v>0</v>
      </c>
      <c r="P1316" s="124">
        <f t="shared" si="81"/>
        <v>24.824063171050557</v>
      </c>
      <c r="Q1316" s="50"/>
      <c r="R1316" s="53" t="str">
        <f t="shared" si="82"/>
        <v/>
      </c>
      <c r="S1316" s="53" t="str">
        <f t="shared" si="83"/>
        <v/>
      </c>
      <c r="T1316" s="50"/>
    </row>
    <row r="1317" spans="1:20" ht="15" customHeight="1" x14ac:dyDescent="0.2">
      <c r="A1317" s="51" t="s">
        <v>946</v>
      </c>
      <c r="B1317" s="51" t="s">
        <v>13</v>
      </c>
      <c r="C1317" s="35">
        <v>510700</v>
      </c>
      <c r="D1317" s="50"/>
      <c r="E1317" s="52">
        <v>0</v>
      </c>
      <c r="F1317" s="52">
        <v>0</v>
      </c>
      <c r="G1317" s="52">
        <v>0</v>
      </c>
      <c r="H1317" s="52">
        <v>0</v>
      </c>
      <c r="I1317" s="52">
        <v>0</v>
      </c>
      <c r="J1317" s="52">
        <v>0</v>
      </c>
      <c r="K1317" s="52">
        <v>55516.05</v>
      </c>
      <c r="L1317" s="52">
        <v>2482.41</v>
      </c>
      <c r="M1317" s="52">
        <v>2064.5100000000002</v>
      </c>
      <c r="N1317" s="50"/>
      <c r="O1317" s="124">
        <f t="shared" si="80"/>
        <v>0</v>
      </c>
      <c r="P1317" s="124">
        <f t="shared" si="81"/>
        <v>8.1902801081849308</v>
      </c>
      <c r="Q1317" s="50"/>
      <c r="R1317" s="53" t="str">
        <f t="shared" si="82"/>
        <v/>
      </c>
      <c r="S1317" s="53" t="str">
        <f t="shared" si="83"/>
        <v/>
      </c>
      <c r="T1317" s="50"/>
    </row>
    <row r="1318" spans="1:20" ht="15" customHeight="1" x14ac:dyDescent="0.2">
      <c r="A1318" s="51" t="s">
        <v>947</v>
      </c>
      <c r="B1318" s="51" t="s">
        <v>677</v>
      </c>
      <c r="C1318" s="35">
        <v>510718</v>
      </c>
      <c r="D1318" s="50"/>
      <c r="E1318" s="52">
        <v>0</v>
      </c>
      <c r="F1318" s="52">
        <v>0</v>
      </c>
      <c r="G1318" s="52">
        <v>0</v>
      </c>
      <c r="H1318" s="52">
        <v>0</v>
      </c>
      <c r="I1318" s="52">
        <v>0</v>
      </c>
      <c r="J1318" s="52">
        <v>0</v>
      </c>
      <c r="K1318" s="52">
        <v>668824.96000000008</v>
      </c>
      <c r="L1318" s="52">
        <v>0</v>
      </c>
      <c r="M1318" s="52">
        <v>0</v>
      </c>
      <c r="N1318" s="50"/>
      <c r="O1318" s="124">
        <f t="shared" si="80"/>
        <v>0</v>
      </c>
      <c r="P1318" s="124">
        <f t="shared" si="81"/>
        <v>0</v>
      </c>
      <c r="Q1318" s="50"/>
      <c r="R1318" s="53" t="str">
        <f t="shared" si="82"/>
        <v/>
      </c>
      <c r="S1318" s="53" t="str">
        <f t="shared" si="83"/>
        <v/>
      </c>
      <c r="T1318" s="50"/>
    </row>
    <row r="1319" spans="1:20" ht="15" customHeight="1" x14ac:dyDescent="0.2">
      <c r="A1319" s="51" t="s">
        <v>969</v>
      </c>
      <c r="B1319" s="51" t="s">
        <v>677</v>
      </c>
      <c r="C1319" s="35">
        <v>511005</v>
      </c>
      <c r="D1319" s="50"/>
      <c r="E1319" s="52">
        <v>0</v>
      </c>
      <c r="F1319" s="52">
        <v>0</v>
      </c>
      <c r="G1319" s="52">
        <v>0</v>
      </c>
      <c r="H1319" s="52">
        <v>468657.2</v>
      </c>
      <c r="I1319" s="52">
        <v>0</v>
      </c>
      <c r="J1319" s="52">
        <v>468657.2</v>
      </c>
      <c r="K1319" s="52">
        <v>2039550.03</v>
      </c>
      <c r="L1319" s="52">
        <v>24053.08</v>
      </c>
      <c r="M1319" s="52">
        <v>310002.90999999997</v>
      </c>
      <c r="N1319" s="50"/>
      <c r="O1319" s="124">
        <f t="shared" si="80"/>
        <v>22.9785</v>
      </c>
      <c r="P1319" s="124">
        <f t="shared" si="81"/>
        <v>16.378906380639265</v>
      </c>
      <c r="Q1319" s="50"/>
      <c r="R1319" s="53" t="str">
        <f t="shared" si="82"/>
        <v/>
      </c>
      <c r="S1319" s="53" t="str">
        <f t="shared" si="83"/>
        <v/>
      </c>
      <c r="T1319" s="50"/>
    </row>
    <row r="1320" spans="1:20" ht="15" customHeight="1" x14ac:dyDescent="0.2">
      <c r="A1320" s="51" t="s">
        <v>948</v>
      </c>
      <c r="B1320" s="51" t="s">
        <v>13</v>
      </c>
      <c r="C1320" s="35">
        <v>510726</v>
      </c>
      <c r="D1320" s="50"/>
      <c r="E1320" s="52">
        <v>0</v>
      </c>
      <c r="F1320" s="52">
        <v>0</v>
      </c>
      <c r="G1320" s="52">
        <v>0</v>
      </c>
      <c r="H1320" s="52">
        <v>261304.37</v>
      </c>
      <c r="I1320" s="52">
        <v>0</v>
      </c>
      <c r="J1320" s="52">
        <v>261304.37</v>
      </c>
      <c r="K1320" s="52">
        <v>5099805.6900000004</v>
      </c>
      <c r="L1320" s="52">
        <v>59094.64</v>
      </c>
      <c r="M1320" s="52">
        <v>192416.83</v>
      </c>
      <c r="N1320" s="50"/>
      <c r="O1320" s="124">
        <f t="shared" si="80"/>
        <v>5.1238000000000001</v>
      </c>
      <c r="P1320" s="124">
        <f t="shared" si="81"/>
        <v>4.9317853520023025</v>
      </c>
      <c r="Q1320" s="50"/>
      <c r="R1320" s="53" t="str">
        <f t="shared" si="82"/>
        <v/>
      </c>
      <c r="S1320" s="53" t="str">
        <f t="shared" si="83"/>
        <v/>
      </c>
      <c r="T1320" s="50"/>
    </row>
    <row r="1321" spans="1:20" ht="15" customHeight="1" x14ac:dyDescent="0.2">
      <c r="A1321" s="51" t="s">
        <v>949</v>
      </c>
      <c r="B1321" s="51" t="s">
        <v>13</v>
      </c>
      <c r="C1321" s="35">
        <v>510734</v>
      </c>
      <c r="D1321" s="50"/>
      <c r="E1321" s="52">
        <v>0</v>
      </c>
      <c r="F1321" s="52">
        <v>0</v>
      </c>
      <c r="G1321" s="52">
        <v>0</v>
      </c>
      <c r="H1321" s="52">
        <v>485465.71</v>
      </c>
      <c r="I1321" s="52">
        <v>40988.69</v>
      </c>
      <c r="J1321" s="52">
        <v>444477.02</v>
      </c>
      <c r="K1321" s="52">
        <v>1063517.73</v>
      </c>
      <c r="L1321" s="52">
        <v>51287.54</v>
      </c>
      <c r="M1321" s="52">
        <v>153690.42000000001</v>
      </c>
      <c r="N1321" s="50"/>
      <c r="O1321" s="124">
        <f t="shared" si="80"/>
        <v>41.793100000000003</v>
      </c>
      <c r="P1321" s="124">
        <f t="shared" si="81"/>
        <v>19.273581832998687</v>
      </c>
      <c r="Q1321" s="50"/>
      <c r="R1321" s="53" t="str">
        <f t="shared" si="82"/>
        <v/>
      </c>
      <c r="S1321" s="53" t="str">
        <f t="shared" si="83"/>
        <v/>
      </c>
      <c r="T1321" s="50"/>
    </row>
    <row r="1322" spans="1:20" ht="15" customHeight="1" x14ac:dyDescent="0.2">
      <c r="A1322" s="51" t="s">
        <v>950</v>
      </c>
      <c r="B1322" s="51" t="s">
        <v>677</v>
      </c>
      <c r="C1322" s="35">
        <v>510742</v>
      </c>
      <c r="D1322" s="50"/>
      <c r="E1322" s="52">
        <v>0</v>
      </c>
      <c r="F1322" s="52">
        <v>0</v>
      </c>
      <c r="G1322" s="52">
        <v>0</v>
      </c>
      <c r="H1322" s="52">
        <v>0</v>
      </c>
      <c r="I1322" s="52">
        <v>0</v>
      </c>
      <c r="J1322" s="52">
        <v>0</v>
      </c>
      <c r="K1322" s="52">
        <v>63681.760000000002</v>
      </c>
      <c r="L1322" s="52">
        <v>0</v>
      </c>
      <c r="M1322" s="52">
        <v>0</v>
      </c>
      <c r="N1322" s="50"/>
      <c r="O1322" s="124">
        <f t="shared" si="80"/>
        <v>0</v>
      </c>
      <c r="P1322" s="124">
        <f t="shared" si="81"/>
        <v>0</v>
      </c>
      <c r="Q1322" s="50"/>
      <c r="R1322" s="53" t="str">
        <f t="shared" si="82"/>
        <v/>
      </c>
      <c r="S1322" s="53" t="str">
        <f t="shared" si="83"/>
        <v/>
      </c>
      <c r="T1322" s="50"/>
    </row>
    <row r="1323" spans="1:20" ht="15" customHeight="1" x14ac:dyDescent="0.2">
      <c r="A1323" s="51" t="s">
        <v>13</v>
      </c>
      <c r="B1323" s="51" t="s">
        <v>13</v>
      </c>
      <c r="C1323" s="35">
        <v>510262</v>
      </c>
      <c r="D1323" s="50"/>
      <c r="E1323" s="52">
        <v>0</v>
      </c>
      <c r="F1323" s="52">
        <v>0</v>
      </c>
      <c r="G1323" s="52">
        <v>0</v>
      </c>
      <c r="H1323" s="52">
        <v>7510451.2999999998</v>
      </c>
      <c r="I1323" s="52">
        <v>99180</v>
      </c>
      <c r="J1323" s="52">
        <v>7411271.2999999998</v>
      </c>
      <c r="K1323" s="52">
        <v>18242781.48</v>
      </c>
      <c r="L1323" s="52">
        <v>244769.47</v>
      </c>
      <c r="M1323" s="52">
        <v>965280.69</v>
      </c>
      <c r="N1323" s="50"/>
      <c r="O1323" s="124">
        <f t="shared" si="80"/>
        <v>40.625799999999998</v>
      </c>
      <c r="P1323" s="124">
        <f t="shared" si="81"/>
        <v>6.6330354355590284</v>
      </c>
      <c r="Q1323" s="50"/>
      <c r="R1323" s="53" t="str">
        <f t="shared" si="82"/>
        <v/>
      </c>
      <c r="S1323" s="53" t="str">
        <f t="shared" si="83"/>
        <v/>
      </c>
      <c r="T1323" s="50"/>
    </row>
    <row r="1324" spans="1:20" ht="15" customHeight="1" x14ac:dyDescent="0.2">
      <c r="A1324" s="51" t="s">
        <v>951</v>
      </c>
      <c r="B1324" s="51" t="s">
        <v>13</v>
      </c>
      <c r="C1324" s="35">
        <v>510751</v>
      </c>
      <c r="D1324" s="50"/>
      <c r="E1324" s="52">
        <v>0</v>
      </c>
      <c r="F1324" s="52">
        <v>0</v>
      </c>
      <c r="G1324" s="52">
        <v>0</v>
      </c>
      <c r="H1324" s="52">
        <v>48223.89</v>
      </c>
      <c r="I1324" s="52">
        <v>0</v>
      </c>
      <c r="J1324" s="52">
        <v>48223.89</v>
      </c>
      <c r="K1324" s="52">
        <v>197029.38</v>
      </c>
      <c r="L1324" s="52">
        <v>6255.2</v>
      </c>
      <c r="M1324" s="52">
        <v>40963.300000000003</v>
      </c>
      <c r="N1324" s="50"/>
      <c r="O1324" s="124">
        <f t="shared" si="80"/>
        <v>24.4755</v>
      </c>
      <c r="P1324" s="124">
        <f t="shared" si="81"/>
        <v>23.96520762538054</v>
      </c>
      <c r="Q1324" s="50"/>
      <c r="R1324" s="53" t="str">
        <f t="shared" si="82"/>
        <v/>
      </c>
      <c r="S1324" s="53" t="str">
        <f t="shared" si="83"/>
        <v/>
      </c>
      <c r="T1324" s="50"/>
    </row>
    <row r="1325" spans="1:20" ht="15" customHeight="1" x14ac:dyDescent="0.2">
      <c r="A1325" s="51" t="s">
        <v>2803</v>
      </c>
      <c r="B1325" s="51" t="s">
        <v>13</v>
      </c>
      <c r="C1325" s="35">
        <v>580287</v>
      </c>
      <c r="D1325" s="50"/>
      <c r="E1325" s="52">
        <v>0</v>
      </c>
      <c r="F1325" s="52">
        <v>0</v>
      </c>
      <c r="G1325" s="52">
        <v>0</v>
      </c>
      <c r="H1325" s="52">
        <v>31272.16</v>
      </c>
      <c r="I1325" s="52">
        <v>0</v>
      </c>
      <c r="J1325" s="52">
        <v>31272.16</v>
      </c>
      <c r="K1325" s="52">
        <v>349192.49</v>
      </c>
      <c r="L1325" s="52">
        <v>9778.35</v>
      </c>
      <c r="M1325" s="52">
        <v>29640.69</v>
      </c>
      <c r="N1325" s="50"/>
      <c r="O1325" s="124">
        <f t="shared" si="80"/>
        <v>8.9556000000000004</v>
      </c>
      <c r="P1325" s="124">
        <f t="shared" si="81"/>
        <v>11.288627656339346</v>
      </c>
      <c r="Q1325" s="50"/>
      <c r="R1325" s="53" t="str">
        <f t="shared" si="82"/>
        <v/>
      </c>
      <c r="S1325" s="53" t="str">
        <f t="shared" si="83"/>
        <v/>
      </c>
      <c r="T1325" s="50"/>
    </row>
    <row r="1326" spans="1:20" ht="15" customHeight="1" x14ac:dyDescent="0.2">
      <c r="A1326" s="51" t="s">
        <v>952</v>
      </c>
      <c r="B1326" s="51" t="s">
        <v>13</v>
      </c>
      <c r="C1326" s="35">
        <v>510777</v>
      </c>
      <c r="D1326" s="50"/>
      <c r="E1326" s="52">
        <v>0</v>
      </c>
      <c r="F1326" s="52">
        <v>0</v>
      </c>
      <c r="G1326" s="52">
        <v>0</v>
      </c>
      <c r="H1326" s="52">
        <v>0</v>
      </c>
      <c r="I1326" s="52">
        <v>0</v>
      </c>
      <c r="J1326" s="52">
        <v>0</v>
      </c>
      <c r="K1326" s="52">
        <v>280481.89</v>
      </c>
      <c r="L1326" s="52">
        <v>3489.26</v>
      </c>
      <c r="M1326" s="52">
        <v>13422.46</v>
      </c>
      <c r="N1326" s="50"/>
      <c r="O1326" s="124">
        <f t="shared" si="80"/>
        <v>0</v>
      </c>
      <c r="P1326" s="124">
        <f t="shared" si="81"/>
        <v>6.0295229756188542</v>
      </c>
      <c r="Q1326" s="50"/>
      <c r="R1326" s="53" t="str">
        <f t="shared" si="82"/>
        <v/>
      </c>
      <c r="S1326" s="53" t="str">
        <f t="shared" si="83"/>
        <v/>
      </c>
      <c r="T1326" s="50"/>
    </row>
    <row r="1327" spans="1:20" ht="15" customHeight="1" x14ac:dyDescent="0.2">
      <c r="A1327" s="51" t="s">
        <v>953</v>
      </c>
      <c r="B1327" s="51" t="s">
        <v>677</v>
      </c>
      <c r="C1327" s="35">
        <v>510785</v>
      </c>
      <c r="D1327" s="50"/>
      <c r="E1327" s="52">
        <v>0</v>
      </c>
      <c r="F1327" s="52">
        <v>0</v>
      </c>
      <c r="G1327" s="52">
        <v>0</v>
      </c>
      <c r="H1327" s="52">
        <v>0</v>
      </c>
      <c r="I1327" s="52">
        <v>0</v>
      </c>
      <c r="J1327" s="52">
        <v>0</v>
      </c>
      <c r="K1327" s="52">
        <v>994302.86</v>
      </c>
      <c r="L1327" s="52">
        <v>0</v>
      </c>
      <c r="M1327" s="52">
        <v>0</v>
      </c>
      <c r="N1327" s="50"/>
      <c r="O1327" s="124">
        <f t="shared" si="80"/>
        <v>0</v>
      </c>
      <c r="P1327" s="124">
        <f t="shared" si="81"/>
        <v>0</v>
      </c>
      <c r="Q1327" s="50"/>
      <c r="R1327" s="53" t="str">
        <f t="shared" si="82"/>
        <v/>
      </c>
      <c r="S1327" s="53" t="str">
        <f t="shared" si="83"/>
        <v/>
      </c>
      <c r="T1327" s="50"/>
    </row>
    <row r="1328" spans="1:20" ht="15" customHeight="1" x14ac:dyDescent="0.2">
      <c r="A1328" s="51" t="s">
        <v>1544</v>
      </c>
      <c r="B1328" s="51" t="s">
        <v>1509</v>
      </c>
      <c r="C1328" s="35">
        <v>518603</v>
      </c>
      <c r="D1328" s="50"/>
      <c r="E1328" s="52">
        <v>0</v>
      </c>
      <c r="F1328" s="52">
        <v>0</v>
      </c>
      <c r="G1328" s="52">
        <v>0</v>
      </c>
      <c r="H1328" s="52">
        <v>15500</v>
      </c>
      <c r="I1328" s="52">
        <v>0</v>
      </c>
      <c r="J1328" s="52">
        <v>15500</v>
      </c>
      <c r="K1328" s="52">
        <v>49203.95</v>
      </c>
      <c r="L1328" s="52">
        <v>786.52</v>
      </c>
      <c r="M1328" s="52">
        <v>37146.03</v>
      </c>
      <c r="N1328" s="50"/>
      <c r="O1328" s="124">
        <f t="shared" si="80"/>
        <v>31.5015</v>
      </c>
      <c r="P1328" s="124">
        <f t="shared" si="81"/>
        <v>77.092489525739296</v>
      </c>
      <c r="Q1328" s="50"/>
      <c r="R1328" s="53" t="str">
        <f t="shared" si="82"/>
        <v/>
      </c>
      <c r="S1328" s="53" t="str">
        <f t="shared" si="83"/>
        <v/>
      </c>
      <c r="T1328" s="50"/>
    </row>
    <row r="1329" spans="1:20" ht="15" customHeight="1" x14ac:dyDescent="0.2">
      <c r="A1329" s="51" t="s">
        <v>1545</v>
      </c>
      <c r="B1329" s="51" t="s">
        <v>1509</v>
      </c>
      <c r="C1329" s="35">
        <v>518611</v>
      </c>
      <c r="D1329" s="50"/>
      <c r="E1329" s="52">
        <v>0</v>
      </c>
      <c r="F1329" s="52">
        <v>0</v>
      </c>
      <c r="G1329" s="52">
        <v>0</v>
      </c>
      <c r="H1329" s="52">
        <v>0</v>
      </c>
      <c r="I1329" s="52">
        <v>0</v>
      </c>
      <c r="J1329" s="52">
        <v>0</v>
      </c>
      <c r="K1329" s="52">
        <v>357180.81</v>
      </c>
      <c r="L1329" s="52">
        <v>0</v>
      </c>
      <c r="M1329" s="52">
        <v>0</v>
      </c>
      <c r="N1329" s="50"/>
      <c r="O1329" s="124">
        <f t="shared" si="80"/>
        <v>0</v>
      </c>
      <c r="P1329" s="124">
        <f t="shared" si="81"/>
        <v>0</v>
      </c>
      <c r="Q1329" s="50"/>
      <c r="R1329" s="53" t="str">
        <f t="shared" si="82"/>
        <v/>
      </c>
      <c r="S1329" s="53" t="str">
        <f t="shared" si="83"/>
        <v/>
      </c>
      <c r="T1329" s="50"/>
    </row>
    <row r="1330" spans="1:20" ht="15" customHeight="1" x14ac:dyDescent="0.2">
      <c r="A1330" s="51" t="s">
        <v>2256</v>
      </c>
      <c r="B1330" s="51" t="s">
        <v>2238</v>
      </c>
      <c r="C1330" s="35">
        <v>526851</v>
      </c>
      <c r="D1330" s="50"/>
      <c r="E1330" s="52">
        <v>0</v>
      </c>
      <c r="F1330" s="52">
        <v>0</v>
      </c>
      <c r="G1330" s="52">
        <v>0</v>
      </c>
      <c r="H1330" s="52">
        <v>8663.89</v>
      </c>
      <c r="I1330" s="52">
        <v>0</v>
      </c>
      <c r="J1330" s="52">
        <v>8663.89</v>
      </c>
      <c r="K1330" s="52">
        <v>287582.53999999998</v>
      </c>
      <c r="L1330" s="52">
        <v>566.29</v>
      </c>
      <c r="M1330" s="52">
        <v>5650</v>
      </c>
      <c r="N1330" s="50"/>
      <c r="O1330" s="124">
        <f t="shared" si="80"/>
        <v>3.0127000000000002</v>
      </c>
      <c r="P1330" s="124">
        <f t="shared" si="81"/>
        <v>2.1615672495277356</v>
      </c>
      <c r="Q1330" s="50"/>
      <c r="R1330" s="53" t="str">
        <f t="shared" si="82"/>
        <v/>
      </c>
      <c r="S1330" s="53" t="str">
        <f t="shared" si="83"/>
        <v/>
      </c>
      <c r="T1330" s="50"/>
    </row>
    <row r="1331" spans="1:20" ht="15" customHeight="1" x14ac:dyDescent="0.2">
      <c r="A1331" s="51" t="s">
        <v>2683</v>
      </c>
      <c r="B1331" s="51" t="s">
        <v>516</v>
      </c>
      <c r="C1331" s="35">
        <v>556173</v>
      </c>
      <c r="D1331" s="50"/>
      <c r="E1331" s="52">
        <v>0</v>
      </c>
      <c r="F1331" s="52">
        <v>0</v>
      </c>
      <c r="G1331" s="52">
        <v>0</v>
      </c>
      <c r="H1331" s="52">
        <v>0</v>
      </c>
      <c r="I1331" s="52">
        <v>0</v>
      </c>
      <c r="J1331" s="52">
        <v>0</v>
      </c>
      <c r="K1331" s="52">
        <v>26392.49</v>
      </c>
      <c r="L1331" s="52">
        <v>0</v>
      </c>
      <c r="M1331" s="52">
        <v>0</v>
      </c>
      <c r="N1331" s="50"/>
      <c r="O1331" s="124">
        <f t="shared" si="80"/>
        <v>0</v>
      </c>
      <c r="P1331" s="124">
        <f t="shared" si="81"/>
        <v>0</v>
      </c>
      <c r="Q1331" s="50"/>
      <c r="R1331" s="53" t="str">
        <f t="shared" si="82"/>
        <v/>
      </c>
      <c r="S1331" s="53" t="str">
        <f t="shared" si="83"/>
        <v/>
      </c>
      <c r="T1331" s="50"/>
    </row>
    <row r="1332" spans="1:20" ht="15" customHeight="1" x14ac:dyDescent="0.2">
      <c r="A1332" s="51" t="s">
        <v>2684</v>
      </c>
      <c r="B1332" s="51" t="s">
        <v>516</v>
      </c>
      <c r="C1332" s="35">
        <v>556190</v>
      </c>
      <c r="D1332" s="50"/>
      <c r="E1332" s="52">
        <v>0</v>
      </c>
      <c r="F1332" s="52">
        <v>0</v>
      </c>
      <c r="G1332" s="52">
        <v>0</v>
      </c>
      <c r="H1332" s="52">
        <v>0</v>
      </c>
      <c r="I1332" s="52">
        <v>0</v>
      </c>
      <c r="J1332" s="52">
        <v>0</v>
      </c>
      <c r="K1332" s="52">
        <v>328615.64</v>
      </c>
      <c r="L1332" s="52">
        <v>0</v>
      </c>
      <c r="M1332" s="52">
        <v>0</v>
      </c>
      <c r="N1332" s="50"/>
      <c r="O1332" s="124">
        <f t="shared" si="80"/>
        <v>0</v>
      </c>
      <c r="P1332" s="124">
        <f t="shared" si="81"/>
        <v>0</v>
      </c>
      <c r="Q1332" s="50"/>
      <c r="R1332" s="53" t="str">
        <f t="shared" si="82"/>
        <v/>
      </c>
      <c r="S1332" s="53" t="str">
        <f t="shared" si="83"/>
        <v/>
      </c>
      <c r="T1332" s="50"/>
    </row>
    <row r="1333" spans="1:20" ht="15" customHeight="1" x14ac:dyDescent="0.2">
      <c r="A1333" s="51" t="s">
        <v>1626</v>
      </c>
      <c r="B1333" s="51" t="s">
        <v>1575</v>
      </c>
      <c r="C1333" s="35">
        <v>519502</v>
      </c>
      <c r="D1333" s="50"/>
      <c r="E1333" s="52">
        <v>0</v>
      </c>
      <c r="F1333" s="52">
        <v>0</v>
      </c>
      <c r="G1333" s="52">
        <v>0</v>
      </c>
      <c r="H1333" s="52">
        <v>0</v>
      </c>
      <c r="I1333" s="52">
        <v>0</v>
      </c>
      <c r="J1333" s="52">
        <v>0</v>
      </c>
      <c r="K1333" s="52">
        <v>25265.5</v>
      </c>
      <c r="L1333" s="52">
        <v>0</v>
      </c>
      <c r="M1333" s="52">
        <v>0</v>
      </c>
      <c r="N1333" s="50"/>
      <c r="O1333" s="124">
        <f t="shared" si="80"/>
        <v>0</v>
      </c>
      <c r="P1333" s="124">
        <f t="shared" si="81"/>
        <v>0</v>
      </c>
      <c r="Q1333" s="50"/>
      <c r="R1333" s="53" t="str">
        <f t="shared" si="82"/>
        <v/>
      </c>
      <c r="S1333" s="53" t="str">
        <f t="shared" si="83"/>
        <v/>
      </c>
      <c r="T1333" s="50"/>
    </row>
    <row r="1334" spans="1:20" ht="15" customHeight="1" x14ac:dyDescent="0.2">
      <c r="A1334" s="51" t="s">
        <v>1627</v>
      </c>
      <c r="B1334" s="51" t="s">
        <v>1575</v>
      </c>
      <c r="C1334" s="35">
        <v>519511</v>
      </c>
      <c r="D1334" s="50"/>
      <c r="E1334" s="52">
        <v>0</v>
      </c>
      <c r="F1334" s="52">
        <v>0</v>
      </c>
      <c r="G1334" s="52">
        <v>0</v>
      </c>
      <c r="H1334" s="52">
        <v>0</v>
      </c>
      <c r="I1334" s="52">
        <v>0</v>
      </c>
      <c r="J1334" s="52">
        <v>0</v>
      </c>
      <c r="K1334" s="52">
        <v>13205.67</v>
      </c>
      <c r="L1334" s="52">
        <v>0</v>
      </c>
      <c r="M1334" s="52">
        <v>0</v>
      </c>
      <c r="N1334" s="50"/>
      <c r="O1334" s="124">
        <f t="shared" si="80"/>
        <v>0</v>
      </c>
      <c r="P1334" s="124">
        <f t="shared" si="81"/>
        <v>0</v>
      </c>
      <c r="Q1334" s="50"/>
      <c r="R1334" s="53" t="str">
        <f t="shared" si="82"/>
        <v/>
      </c>
      <c r="S1334" s="53" t="str">
        <f t="shared" si="83"/>
        <v/>
      </c>
      <c r="T1334" s="50"/>
    </row>
    <row r="1335" spans="1:20" ht="15" customHeight="1" x14ac:dyDescent="0.2">
      <c r="A1335" s="51" t="s">
        <v>834</v>
      </c>
      <c r="B1335" s="51" t="s">
        <v>825</v>
      </c>
      <c r="C1335" s="35">
        <v>509272</v>
      </c>
      <c r="D1335" s="50"/>
      <c r="E1335" s="52">
        <v>0</v>
      </c>
      <c r="F1335" s="52">
        <v>0</v>
      </c>
      <c r="G1335" s="52">
        <v>0</v>
      </c>
      <c r="H1335" s="52">
        <v>12241.59</v>
      </c>
      <c r="I1335" s="52">
        <v>0</v>
      </c>
      <c r="J1335" s="52">
        <v>12241.59</v>
      </c>
      <c r="K1335" s="52">
        <v>371645.27</v>
      </c>
      <c r="L1335" s="52">
        <v>503.07</v>
      </c>
      <c r="M1335" s="52">
        <v>0</v>
      </c>
      <c r="N1335" s="50"/>
      <c r="O1335" s="124">
        <f t="shared" si="80"/>
        <v>3.2938999999999998</v>
      </c>
      <c r="P1335" s="124">
        <f t="shared" si="81"/>
        <v>0.13536294972891758</v>
      </c>
      <c r="Q1335" s="50"/>
      <c r="R1335" s="53" t="str">
        <f t="shared" si="82"/>
        <v/>
      </c>
      <c r="S1335" s="53" t="str">
        <f t="shared" si="83"/>
        <v/>
      </c>
      <c r="T1335" s="50"/>
    </row>
    <row r="1336" spans="1:20" ht="15" customHeight="1" x14ac:dyDescent="0.2">
      <c r="A1336" s="51" t="s">
        <v>290</v>
      </c>
      <c r="B1336" s="51" t="s">
        <v>252</v>
      </c>
      <c r="C1336" s="35">
        <v>502481</v>
      </c>
      <c r="D1336" s="50"/>
      <c r="E1336" s="52">
        <v>0</v>
      </c>
      <c r="F1336" s="52">
        <v>0</v>
      </c>
      <c r="G1336" s="52">
        <v>0</v>
      </c>
      <c r="H1336" s="52">
        <v>42789.17</v>
      </c>
      <c r="I1336" s="52">
        <v>0</v>
      </c>
      <c r="J1336" s="52">
        <v>42789.17</v>
      </c>
      <c r="K1336" s="52">
        <v>437770.66</v>
      </c>
      <c r="L1336" s="52">
        <v>356.46</v>
      </c>
      <c r="M1336" s="52">
        <v>17196.36</v>
      </c>
      <c r="N1336" s="50"/>
      <c r="O1336" s="124">
        <f t="shared" si="80"/>
        <v>9.7743000000000002</v>
      </c>
      <c r="P1336" s="124">
        <f t="shared" si="81"/>
        <v>4.0095926026655144</v>
      </c>
      <c r="Q1336" s="50"/>
      <c r="R1336" s="53" t="str">
        <f t="shared" si="82"/>
        <v/>
      </c>
      <c r="S1336" s="53" t="str">
        <f t="shared" si="83"/>
        <v/>
      </c>
      <c r="T1336" s="50"/>
    </row>
    <row r="1337" spans="1:20" ht="15" customHeight="1" x14ac:dyDescent="0.2">
      <c r="A1337" s="51" t="s">
        <v>878</v>
      </c>
      <c r="B1337" s="51" t="s">
        <v>859</v>
      </c>
      <c r="C1337" s="35">
        <v>509809</v>
      </c>
      <c r="D1337" s="50"/>
      <c r="E1337" s="52">
        <v>0</v>
      </c>
      <c r="F1337" s="52">
        <v>0</v>
      </c>
      <c r="G1337" s="52">
        <v>0</v>
      </c>
      <c r="H1337" s="52">
        <v>0</v>
      </c>
      <c r="I1337" s="52">
        <v>0</v>
      </c>
      <c r="J1337" s="52">
        <v>0</v>
      </c>
      <c r="K1337" s="52">
        <v>1264159.6200000001</v>
      </c>
      <c r="L1337" s="52">
        <v>7027.83</v>
      </c>
      <c r="M1337" s="52">
        <v>8460.33</v>
      </c>
      <c r="N1337" s="50"/>
      <c r="O1337" s="124">
        <f t="shared" si="80"/>
        <v>0</v>
      </c>
      <c r="P1337" s="124">
        <f t="shared" si="81"/>
        <v>1.2251743968851021</v>
      </c>
      <c r="Q1337" s="50"/>
      <c r="R1337" s="53" t="str">
        <f t="shared" si="82"/>
        <v/>
      </c>
      <c r="S1337" s="53" t="str">
        <f t="shared" si="83"/>
        <v/>
      </c>
      <c r="T1337" s="50"/>
    </row>
    <row r="1338" spans="1:20" ht="15" customHeight="1" x14ac:dyDescent="0.2">
      <c r="A1338" s="51" t="s">
        <v>787</v>
      </c>
      <c r="B1338" s="51" t="s">
        <v>760</v>
      </c>
      <c r="C1338" s="35">
        <v>508730</v>
      </c>
      <c r="D1338" s="50"/>
      <c r="E1338" s="52">
        <v>0</v>
      </c>
      <c r="F1338" s="52">
        <v>0</v>
      </c>
      <c r="G1338" s="52">
        <v>0</v>
      </c>
      <c r="H1338" s="52">
        <v>0</v>
      </c>
      <c r="I1338" s="52">
        <v>0</v>
      </c>
      <c r="J1338" s="52">
        <v>0</v>
      </c>
      <c r="K1338" s="52">
        <v>274935.23</v>
      </c>
      <c r="L1338" s="52">
        <v>0</v>
      </c>
      <c r="M1338" s="52">
        <v>0</v>
      </c>
      <c r="N1338" s="50"/>
      <c r="O1338" s="124">
        <f t="shared" si="80"/>
        <v>0</v>
      </c>
      <c r="P1338" s="124">
        <f t="shared" si="81"/>
        <v>0</v>
      </c>
      <c r="Q1338" s="50"/>
      <c r="R1338" s="53" t="str">
        <f t="shared" si="82"/>
        <v/>
      </c>
      <c r="S1338" s="53" t="str">
        <f t="shared" si="83"/>
        <v/>
      </c>
      <c r="T1338" s="50"/>
    </row>
    <row r="1339" spans="1:20" ht="15" customHeight="1" x14ac:dyDescent="0.2">
      <c r="A1339" s="51" t="s">
        <v>879</v>
      </c>
      <c r="B1339" s="51" t="s">
        <v>859</v>
      </c>
      <c r="C1339" s="35">
        <v>509817</v>
      </c>
      <c r="D1339" s="50"/>
      <c r="E1339" s="52">
        <v>0</v>
      </c>
      <c r="F1339" s="52">
        <v>0</v>
      </c>
      <c r="G1339" s="52">
        <v>0</v>
      </c>
      <c r="H1339" s="52">
        <v>149450.23999999999</v>
      </c>
      <c r="I1339" s="52">
        <v>74308.639999999999</v>
      </c>
      <c r="J1339" s="52">
        <v>75141.599999999991</v>
      </c>
      <c r="K1339" s="52">
        <v>428702.99000000005</v>
      </c>
      <c r="L1339" s="52">
        <v>3983.49</v>
      </c>
      <c r="M1339" s="52">
        <v>29005.99</v>
      </c>
      <c r="N1339" s="50"/>
      <c r="O1339" s="124">
        <f t="shared" si="80"/>
        <v>17.527699999999999</v>
      </c>
      <c r="P1339" s="124">
        <f t="shared" si="81"/>
        <v>7.6951830916784605</v>
      </c>
      <c r="Q1339" s="50"/>
      <c r="R1339" s="53" t="str">
        <f t="shared" si="82"/>
        <v/>
      </c>
      <c r="S1339" s="53" t="str">
        <f t="shared" si="83"/>
        <v/>
      </c>
      <c r="T1339" s="50"/>
    </row>
    <row r="1340" spans="1:20" ht="15" customHeight="1" x14ac:dyDescent="0.2">
      <c r="A1340" s="51" t="s">
        <v>2318</v>
      </c>
      <c r="B1340" s="51" t="s">
        <v>26</v>
      </c>
      <c r="C1340" s="35">
        <v>527513</v>
      </c>
      <c r="D1340" s="50"/>
      <c r="E1340" s="52">
        <v>0</v>
      </c>
      <c r="F1340" s="52">
        <v>0</v>
      </c>
      <c r="G1340" s="52">
        <v>0</v>
      </c>
      <c r="H1340" s="52">
        <v>35842.47</v>
      </c>
      <c r="I1340" s="52">
        <v>0</v>
      </c>
      <c r="J1340" s="52">
        <v>35842.47</v>
      </c>
      <c r="K1340" s="52">
        <v>216216.19999999998</v>
      </c>
      <c r="L1340" s="52">
        <v>1589.94</v>
      </c>
      <c r="M1340" s="52">
        <v>14203.07</v>
      </c>
      <c r="N1340" s="50"/>
      <c r="O1340" s="124">
        <f t="shared" si="80"/>
        <v>16.577100000000002</v>
      </c>
      <c r="P1340" s="124">
        <f t="shared" si="81"/>
        <v>7.3042676728200764</v>
      </c>
      <c r="Q1340" s="50"/>
      <c r="R1340" s="53" t="str">
        <f t="shared" si="82"/>
        <v/>
      </c>
      <c r="S1340" s="53" t="str">
        <f t="shared" si="83"/>
        <v/>
      </c>
      <c r="T1340" s="50"/>
    </row>
    <row r="1341" spans="1:20" ht="15" customHeight="1" x14ac:dyDescent="0.2">
      <c r="A1341" s="51" t="s">
        <v>2257</v>
      </c>
      <c r="B1341" s="51" t="s">
        <v>2238</v>
      </c>
      <c r="C1341" s="35">
        <v>526860</v>
      </c>
      <c r="D1341" s="50"/>
      <c r="E1341" s="52">
        <v>0</v>
      </c>
      <c r="F1341" s="52">
        <v>0</v>
      </c>
      <c r="G1341" s="52">
        <v>0</v>
      </c>
      <c r="H1341" s="52">
        <v>841965.74</v>
      </c>
      <c r="I1341" s="52">
        <v>0</v>
      </c>
      <c r="J1341" s="52">
        <v>841965.74</v>
      </c>
      <c r="K1341" s="52">
        <v>2130869.36</v>
      </c>
      <c r="L1341" s="52">
        <v>38968.839999999997</v>
      </c>
      <c r="M1341" s="52">
        <v>284176.12</v>
      </c>
      <c r="N1341" s="50"/>
      <c r="O1341" s="124">
        <f t="shared" si="80"/>
        <v>39.512799999999999</v>
      </c>
      <c r="P1341" s="124">
        <f t="shared" si="81"/>
        <v>15.164935310722191</v>
      </c>
      <c r="Q1341" s="50"/>
      <c r="R1341" s="53" t="str">
        <f t="shared" si="82"/>
        <v/>
      </c>
      <c r="S1341" s="53" t="str">
        <f t="shared" si="83"/>
        <v/>
      </c>
      <c r="T1341" s="50"/>
    </row>
    <row r="1342" spans="1:20" ht="15" customHeight="1" x14ac:dyDescent="0.2">
      <c r="A1342" s="51" t="s">
        <v>291</v>
      </c>
      <c r="B1342" s="51" t="s">
        <v>252</v>
      </c>
      <c r="C1342" s="35">
        <v>502499</v>
      </c>
      <c r="D1342" s="50"/>
      <c r="E1342" s="52">
        <v>0</v>
      </c>
      <c r="F1342" s="52">
        <v>0</v>
      </c>
      <c r="G1342" s="52">
        <v>0</v>
      </c>
      <c r="H1342" s="52">
        <v>0</v>
      </c>
      <c r="I1342" s="52">
        <v>0</v>
      </c>
      <c r="J1342" s="52">
        <v>0</v>
      </c>
      <c r="K1342" s="52">
        <v>199794.74</v>
      </c>
      <c r="L1342" s="52">
        <v>0</v>
      </c>
      <c r="M1342" s="52">
        <v>0</v>
      </c>
      <c r="N1342" s="50"/>
      <c r="O1342" s="124">
        <f t="shared" si="80"/>
        <v>0</v>
      </c>
      <c r="P1342" s="124">
        <f t="shared" si="81"/>
        <v>0</v>
      </c>
      <c r="Q1342" s="50"/>
      <c r="R1342" s="53" t="str">
        <f t="shared" si="82"/>
        <v/>
      </c>
      <c r="S1342" s="53" t="str">
        <f t="shared" si="83"/>
        <v/>
      </c>
      <c r="T1342" s="50"/>
    </row>
    <row r="1343" spans="1:20" ht="15" customHeight="1" x14ac:dyDescent="0.2">
      <c r="A1343" s="51" t="s">
        <v>470</v>
      </c>
      <c r="B1343" s="51" t="s">
        <v>445</v>
      </c>
      <c r="C1343" s="35">
        <v>504548</v>
      </c>
      <c r="D1343" s="50"/>
      <c r="E1343" s="52">
        <v>0</v>
      </c>
      <c r="F1343" s="52">
        <v>0</v>
      </c>
      <c r="G1343" s="52">
        <v>0</v>
      </c>
      <c r="H1343" s="52">
        <v>71999.42</v>
      </c>
      <c r="I1343" s="52">
        <v>0</v>
      </c>
      <c r="J1343" s="52">
        <v>71999.42</v>
      </c>
      <c r="K1343" s="52">
        <v>130784.93</v>
      </c>
      <c r="L1343" s="52">
        <v>6171.25</v>
      </c>
      <c r="M1343" s="52">
        <v>16711.68</v>
      </c>
      <c r="N1343" s="50"/>
      <c r="O1343" s="124">
        <f t="shared" si="80"/>
        <v>55.0518</v>
      </c>
      <c r="P1343" s="124">
        <f t="shared" si="81"/>
        <v>17.496610656900611</v>
      </c>
      <c r="Q1343" s="50"/>
      <c r="R1343" s="53" t="str">
        <f t="shared" si="82"/>
        <v/>
      </c>
      <c r="S1343" s="53" t="str">
        <f t="shared" si="83"/>
        <v/>
      </c>
      <c r="T1343" s="50"/>
    </row>
    <row r="1344" spans="1:20" ht="15" customHeight="1" x14ac:dyDescent="0.2">
      <c r="A1344" s="51" t="s">
        <v>1628</v>
      </c>
      <c r="B1344" s="51" t="s">
        <v>1575</v>
      </c>
      <c r="C1344" s="35">
        <v>519529</v>
      </c>
      <c r="D1344" s="50"/>
      <c r="E1344" s="52">
        <v>0</v>
      </c>
      <c r="F1344" s="52">
        <v>0</v>
      </c>
      <c r="G1344" s="52">
        <v>0</v>
      </c>
      <c r="H1344" s="52">
        <v>0</v>
      </c>
      <c r="I1344" s="52">
        <v>0</v>
      </c>
      <c r="J1344" s="52">
        <v>0</v>
      </c>
      <c r="K1344" s="52">
        <v>141361.34</v>
      </c>
      <c r="L1344" s="52">
        <v>163.66999999999999</v>
      </c>
      <c r="M1344" s="52">
        <v>5760</v>
      </c>
      <c r="N1344" s="50"/>
      <c r="O1344" s="124">
        <f t="shared" si="80"/>
        <v>0</v>
      </c>
      <c r="P1344" s="124">
        <f t="shared" si="81"/>
        <v>4.1904455631221378</v>
      </c>
      <c r="Q1344" s="50"/>
      <c r="R1344" s="53" t="str">
        <f t="shared" si="82"/>
        <v/>
      </c>
      <c r="S1344" s="53" t="str">
        <f t="shared" si="83"/>
        <v/>
      </c>
      <c r="T1344" s="50"/>
    </row>
    <row r="1345" spans="1:20" ht="15" customHeight="1" x14ac:dyDescent="0.2">
      <c r="A1345" s="51" t="s">
        <v>835</v>
      </c>
      <c r="B1345" s="51" t="s">
        <v>825</v>
      </c>
      <c r="C1345" s="35">
        <v>509281</v>
      </c>
      <c r="D1345" s="50"/>
      <c r="E1345" s="52">
        <v>0</v>
      </c>
      <c r="F1345" s="52">
        <v>0</v>
      </c>
      <c r="G1345" s="52">
        <v>0</v>
      </c>
      <c r="H1345" s="52">
        <v>39921.01</v>
      </c>
      <c r="I1345" s="52">
        <v>0</v>
      </c>
      <c r="J1345" s="52">
        <v>39921.01</v>
      </c>
      <c r="K1345" s="52">
        <v>82880.28</v>
      </c>
      <c r="L1345" s="52">
        <v>1287.4000000000001</v>
      </c>
      <c r="M1345" s="52">
        <v>4166.3100000000004</v>
      </c>
      <c r="N1345" s="50"/>
      <c r="O1345" s="124">
        <f t="shared" si="80"/>
        <v>48.167099999999998</v>
      </c>
      <c r="P1345" s="124">
        <f t="shared" si="81"/>
        <v>6.5802263216292234</v>
      </c>
      <c r="Q1345" s="50"/>
      <c r="R1345" s="53" t="str">
        <f t="shared" si="82"/>
        <v/>
      </c>
      <c r="S1345" s="53" t="str">
        <f t="shared" si="83"/>
        <v/>
      </c>
      <c r="T1345" s="50"/>
    </row>
    <row r="1346" spans="1:20" ht="15" customHeight="1" x14ac:dyDescent="0.2">
      <c r="A1346" s="51" t="s">
        <v>2718</v>
      </c>
      <c r="B1346" s="51" t="s">
        <v>636</v>
      </c>
      <c r="C1346" s="35">
        <v>556688</v>
      </c>
      <c r="D1346" s="50"/>
      <c r="E1346" s="52">
        <v>0</v>
      </c>
      <c r="F1346" s="52">
        <v>0</v>
      </c>
      <c r="G1346" s="52">
        <v>0</v>
      </c>
      <c r="H1346" s="52">
        <v>0</v>
      </c>
      <c r="I1346" s="52">
        <v>0</v>
      </c>
      <c r="J1346" s="52">
        <v>0</v>
      </c>
      <c r="K1346" s="52">
        <v>173176.95999999999</v>
      </c>
      <c r="L1346" s="52">
        <v>4679.3100000000004</v>
      </c>
      <c r="M1346" s="52">
        <v>3024.24</v>
      </c>
      <c r="N1346" s="50"/>
      <c r="O1346" s="124">
        <f t="shared" si="80"/>
        <v>0</v>
      </c>
      <c r="P1346" s="124">
        <f t="shared" si="81"/>
        <v>4.4483688823270722</v>
      </c>
      <c r="Q1346" s="50"/>
      <c r="R1346" s="53" t="str">
        <f t="shared" si="82"/>
        <v/>
      </c>
      <c r="S1346" s="53" t="str">
        <f t="shared" si="83"/>
        <v/>
      </c>
      <c r="T1346" s="50"/>
    </row>
    <row r="1347" spans="1:20" ht="15" customHeight="1" x14ac:dyDescent="0.2">
      <c r="A1347" s="51" t="s">
        <v>117</v>
      </c>
      <c r="B1347" s="51" t="s">
        <v>88</v>
      </c>
      <c r="C1347" s="35">
        <v>500461</v>
      </c>
      <c r="D1347" s="50"/>
      <c r="E1347" s="52">
        <v>0</v>
      </c>
      <c r="F1347" s="52">
        <v>0</v>
      </c>
      <c r="G1347" s="52">
        <v>0</v>
      </c>
      <c r="H1347" s="52">
        <v>0</v>
      </c>
      <c r="I1347" s="52">
        <v>0</v>
      </c>
      <c r="J1347" s="52">
        <v>0</v>
      </c>
      <c r="K1347" s="52">
        <v>184629.08</v>
      </c>
      <c r="L1347" s="52">
        <v>0</v>
      </c>
      <c r="M1347" s="52">
        <v>0</v>
      </c>
      <c r="N1347" s="50"/>
      <c r="O1347" s="124">
        <f t="shared" ref="O1347:O1410" si="84">IFERROR(ROUND(J1347/K1347*100,4),$U$1)</f>
        <v>0</v>
      </c>
      <c r="P1347" s="124">
        <f t="shared" ref="P1347:P1410" si="85">IFERROR((L1347+M1347)/K1347*100,$U$1)</f>
        <v>0</v>
      </c>
      <c r="Q1347" s="50"/>
      <c r="R1347" s="53" t="str">
        <f t="shared" ref="R1347:R1410" si="86">IF(AND(ISNUMBER(O1347),O1347&gt;60),(O1347-60)*0.05,"")</f>
        <v/>
      </c>
      <c r="S1347" s="53" t="str">
        <f t="shared" ref="S1347:S1410" si="87">IF(AND(ISNUMBER(O1347),O1347&gt;60),(J1347-(K1347*0.6))*0.05,"")</f>
        <v/>
      </c>
      <c r="T1347" s="50"/>
    </row>
    <row r="1348" spans="1:20" ht="15" customHeight="1" x14ac:dyDescent="0.2">
      <c r="A1348" s="51" t="s">
        <v>1426</v>
      </c>
      <c r="B1348" s="51" t="s">
        <v>19</v>
      </c>
      <c r="C1348" s="35">
        <v>517020</v>
      </c>
      <c r="D1348" s="50"/>
      <c r="E1348" s="52">
        <v>0</v>
      </c>
      <c r="F1348" s="52">
        <v>0</v>
      </c>
      <c r="G1348" s="52">
        <v>0</v>
      </c>
      <c r="H1348" s="52">
        <v>0</v>
      </c>
      <c r="I1348" s="52">
        <v>0</v>
      </c>
      <c r="J1348" s="52">
        <v>0</v>
      </c>
      <c r="K1348" s="52">
        <v>248635.32</v>
      </c>
      <c r="L1348" s="52">
        <v>0</v>
      </c>
      <c r="M1348" s="52">
        <v>0</v>
      </c>
      <c r="N1348" s="50"/>
      <c r="O1348" s="124">
        <f t="shared" si="84"/>
        <v>0</v>
      </c>
      <c r="P1348" s="124">
        <f t="shared" si="85"/>
        <v>0</v>
      </c>
      <c r="Q1348" s="50"/>
      <c r="R1348" s="53" t="str">
        <f t="shared" si="86"/>
        <v/>
      </c>
      <c r="S1348" s="53" t="str">
        <f t="shared" si="87"/>
        <v/>
      </c>
      <c r="T1348" s="50"/>
    </row>
    <row r="1349" spans="1:20" ht="15" customHeight="1" x14ac:dyDescent="0.2">
      <c r="A1349" s="51" t="s">
        <v>1427</v>
      </c>
      <c r="B1349" s="51" t="s">
        <v>19</v>
      </c>
      <c r="C1349" s="35">
        <v>517038</v>
      </c>
      <c r="D1349" s="50"/>
      <c r="E1349" s="52">
        <v>0</v>
      </c>
      <c r="F1349" s="52">
        <v>0</v>
      </c>
      <c r="G1349" s="52">
        <v>0</v>
      </c>
      <c r="H1349" s="52">
        <v>0</v>
      </c>
      <c r="I1349" s="52">
        <v>0</v>
      </c>
      <c r="J1349" s="52">
        <v>0</v>
      </c>
      <c r="K1349" s="52">
        <v>450489.41</v>
      </c>
      <c r="L1349" s="52">
        <v>194.19</v>
      </c>
      <c r="M1349" s="52">
        <v>3076.33</v>
      </c>
      <c r="N1349" s="50"/>
      <c r="O1349" s="124">
        <f t="shared" si="84"/>
        <v>0</v>
      </c>
      <c r="P1349" s="124">
        <f t="shared" si="85"/>
        <v>0.72599264875061109</v>
      </c>
      <c r="Q1349" s="50"/>
      <c r="R1349" s="53" t="str">
        <f t="shared" si="86"/>
        <v/>
      </c>
      <c r="S1349" s="53" t="str">
        <f t="shared" si="87"/>
        <v/>
      </c>
      <c r="T1349" s="50"/>
    </row>
    <row r="1350" spans="1:20" ht="15" customHeight="1" x14ac:dyDescent="0.2">
      <c r="A1350" s="51" t="s">
        <v>1017</v>
      </c>
      <c r="B1350" s="51" t="s">
        <v>987</v>
      </c>
      <c r="C1350" s="35">
        <v>511552</v>
      </c>
      <c r="D1350" s="50"/>
      <c r="E1350" s="52">
        <v>0</v>
      </c>
      <c r="F1350" s="52">
        <v>0</v>
      </c>
      <c r="G1350" s="52">
        <v>0</v>
      </c>
      <c r="H1350" s="52">
        <v>60945.58</v>
      </c>
      <c r="I1350" s="52">
        <v>0</v>
      </c>
      <c r="J1350" s="52">
        <v>60945.58</v>
      </c>
      <c r="K1350" s="52">
        <v>1132451.26</v>
      </c>
      <c r="L1350" s="52">
        <v>2254.98</v>
      </c>
      <c r="M1350" s="52">
        <v>15900</v>
      </c>
      <c r="N1350" s="50"/>
      <c r="O1350" s="124">
        <f t="shared" si="84"/>
        <v>5.3817000000000004</v>
      </c>
      <c r="P1350" s="124">
        <f t="shared" si="85"/>
        <v>1.6031577376672264</v>
      </c>
      <c r="Q1350" s="50"/>
      <c r="R1350" s="53" t="str">
        <f t="shared" si="86"/>
        <v/>
      </c>
      <c r="S1350" s="53" t="str">
        <f t="shared" si="87"/>
        <v/>
      </c>
      <c r="T1350" s="50"/>
    </row>
    <row r="1351" spans="1:20" ht="15" customHeight="1" x14ac:dyDescent="0.2">
      <c r="A1351" s="51" t="s">
        <v>733</v>
      </c>
      <c r="B1351" s="51" t="s">
        <v>100</v>
      </c>
      <c r="C1351" s="35">
        <v>508055</v>
      </c>
      <c r="D1351" s="50"/>
      <c r="E1351" s="52">
        <v>0</v>
      </c>
      <c r="F1351" s="52">
        <v>0</v>
      </c>
      <c r="G1351" s="52">
        <v>0</v>
      </c>
      <c r="H1351" s="52">
        <v>190682</v>
      </c>
      <c r="I1351" s="52">
        <v>0</v>
      </c>
      <c r="J1351" s="52">
        <v>190682</v>
      </c>
      <c r="K1351" s="52">
        <v>1681395.88</v>
      </c>
      <c r="L1351" s="52">
        <v>3322.83</v>
      </c>
      <c r="M1351" s="52">
        <v>66020</v>
      </c>
      <c r="N1351" s="50"/>
      <c r="O1351" s="124">
        <f t="shared" si="84"/>
        <v>11.3407</v>
      </c>
      <c r="P1351" s="124">
        <f t="shared" si="85"/>
        <v>4.1241227497238784</v>
      </c>
      <c r="Q1351" s="50"/>
      <c r="R1351" s="53" t="str">
        <f t="shared" si="86"/>
        <v/>
      </c>
      <c r="S1351" s="53" t="str">
        <f t="shared" si="87"/>
        <v/>
      </c>
      <c r="T1351" s="50"/>
    </row>
    <row r="1352" spans="1:20" ht="15" customHeight="1" x14ac:dyDescent="0.2">
      <c r="A1352" s="51" t="s">
        <v>1906</v>
      </c>
      <c r="B1352" s="51" t="s">
        <v>30</v>
      </c>
      <c r="C1352" s="35">
        <v>522732</v>
      </c>
      <c r="D1352" s="50"/>
      <c r="E1352" s="52">
        <v>0</v>
      </c>
      <c r="F1352" s="52">
        <v>0</v>
      </c>
      <c r="G1352" s="52">
        <v>0</v>
      </c>
      <c r="H1352" s="52">
        <v>0</v>
      </c>
      <c r="I1352" s="52">
        <v>0</v>
      </c>
      <c r="J1352" s="52">
        <v>0</v>
      </c>
      <c r="K1352" s="52">
        <v>175500.88999999998</v>
      </c>
      <c r="L1352" s="52">
        <v>2322.52</v>
      </c>
      <c r="M1352" s="52">
        <v>153370.46</v>
      </c>
      <c r="N1352" s="50"/>
      <c r="O1352" s="124">
        <f t="shared" si="84"/>
        <v>0</v>
      </c>
      <c r="P1352" s="124">
        <f t="shared" si="85"/>
        <v>88.713498831829284</v>
      </c>
      <c r="Q1352" s="50"/>
      <c r="R1352" s="53" t="str">
        <f t="shared" si="86"/>
        <v/>
      </c>
      <c r="S1352" s="53" t="str">
        <f t="shared" si="87"/>
        <v/>
      </c>
      <c r="T1352" s="50"/>
    </row>
    <row r="1353" spans="1:20" ht="15" customHeight="1" x14ac:dyDescent="0.2">
      <c r="A1353" s="51" t="s">
        <v>364</v>
      </c>
      <c r="B1353" s="51" t="s">
        <v>334</v>
      </c>
      <c r="C1353" s="35">
        <v>503339</v>
      </c>
      <c r="D1353" s="50"/>
      <c r="E1353" s="52">
        <v>0</v>
      </c>
      <c r="F1353" s="52">
        <v>0</v>
      </c>
      <c r="G1353" s="52">
        <v>0</v>
      </c>
      <c r="H1353" s="52">
        <v>0</v>
      </c>
      <c r="I1353" s="52">
        <v>0</v>
      </c>
      <c r="J1353" s="52">
        <v>0</v>
      </c>
      <c r="K1353" s="52">
        <v>142095.69</v>
      </c>
      <c r="L1353" s="52">
        <v>0</v>
      </c>
      <c r="M1353" s="52">
        <v>0</v>
      </c>
      <c r="N1353" s="50"/>
      <c r="O1353" s="124">
        <f t="shared" si="84"/>
        <v>0</v>
      </c>
      <c r="P1353" s="124">
        <f t="shared" si="85"/>
        <v>0</v>
      </c>
      <c r="Q1353" s="50"/>
      <c r="R1353" s="53" t="str">
        <f t="shared" si="86"/>
        <v/>
      </c>
      <c r="S1353" s="53" t="str">
        <f t="shared" si="87"/>
        <v/>
      </c>
      <c r="T1353" s="50"/>
    </row>
    <row r="1354" spans="1:20" ht="15" customHeight="1" x14ac:dyDescent="0.2">
      <c r="A1354" s="51" t="s">
        <v>954</v>
      </c>
      <c r="B1354" s="51" t="s">
        <v>13</v>
      </c>
      <c r="C1354" s="35">
        <v>510793</v>
      </c>
      <c r="D1354" s="50"/>
      <c r="E1354" s="52">
        <v>0</v>
      </c>
      <c r="F1354" s="52">
        <v>0</v>
      </c>
      <c r="G1354" s="52">
        <v>0</v>
      </c>
      <c r="H1354" s="52">
        <v>0</v>
      </c>
      <c r="I1354" s="52">
        <v>0</v>
      </c>
      <c r="J1354" s="52">
        <v>0</v>
      </c>
      <c r="K1354" s="52">
        <v>676643.51</v>
      </c>
      <c r="L1354" s="52">
        <v>63.26</v>
      </c>
      <c r="M1354" s="52">
        <v>0</v>
      </c>
      <c r="N1354" s="50"/>
      <c r="O1354" s="124">
        <f t="shared" si="84"/>
        <v>0</v>
      </c>
      <c r="P1354" s="124">
        <f t="shared" si="85"/>
        <v>9.3490884143705155E-3</v>
      </c>
      <c r="Q1354" s="50"/>
      <c r="R1354" s="53" t="str">
        <f t="shared" si="86"/>
        <v/>
      </c>
      <c r="S1354" s="53" t="str">
        <f t="shared" si="87"/>
        <v/>
      </c>
      <c r="T1354" s="50"/>
    </row>
    <row r="1355" spans="1:20" ht="15" customHeight="1" x14ac:dyDescent="0.2">
      <c r="A1355" s="51" t="s">
        <v>2173</v>
      </c>
      <c r="B1355" s="51" t="s">
        <v>1232</v>
      </c>
      <c r="C1355" s="35">
        <v>525928</v>
      </c>
      <c r="D1355" s="50"/>
      <c r="E1355" s="52">
        <v>0</v>
      </c>
      <c r="F1355" s="52">
        <v>0</v>
      </c>
      <c r="G1355" s="52">
        <v>0</v>
      </c>
      <c r="H1355" s="52">
        <v>0</v>
      </c>
      <c r="I1355" s="52">
        <v>0</v>
      </c>
      <c r="J1355" s="52">
        <v>0</v>
      </c>
      <c r="K1355" s="52">
        <v>1080163.6599999999</v>
      </c>
      <c r="L1355" s="52">
        <v>4042.5</v>
      </c>
      <c r="M1355" s="52">
        <v>22751.02</v>
      </c>
      <c r="N1355" s="50"/>
      <c r="O1355" s="124">
        <f t="shared" si="84"/>
        <v>0</v>
      </c>
      <c r="P1355" s="124">
        <f t="shared" si="85"/>
        <v>2.4805055930135627</v>
      </c>
      <c r="Q1355" s="50"/>
      <c r="R1355" s="53" t="str">
        <f t="shared" si="86"/>
        <v/>
      </c>
      <c r="S1355" s="53" t="str">
        <f t="shared" si="87"/>
        <v/>
      </c>
      <c r="T1355" s="50"/>
    </row>
    <row r="1356" spans="1:20" ht="15" customHeight="1" x14ac:dyDescent="0.2">
      <c r="A1356" s="51" t="s">
        <v>1983</v>
      </c>
      <c r="B1356" s="51" t="s">
        <v>1961</v>
      </c>
      <c r="C1356" s="35">
        <v>523682</v>
      </c>
      <c r="D1356" s="50"/>
      <c r="E1356" s="52">
        <v>0</v>
      </c>
      <c r="F1356" s="52">
        <v>0</v>
      </c>
      <c r="G1356" s="52">
        <v>0</v>
      </c>
      <c r="H1356" s="52">
        <v>271320</v>
      </c>
      <c r="I1356" s="52">
        <v>0</v>
      </c>
      <c r="J1356" s="52">
        <v>271320</v>
      </c>
      <c r="K1356" s="52">
        <v>4021503.25</v>
      </c>
      <c r="L1356" s="52">
        <v>9000.85</v>
      </c>
      <c r="M1356" s="52">
        <v>42948.69</v>
      </c>
      <c r="N1356" s="50"/>
      <c r="O1356" s="124">
        <f t="shared" si="84"/>
        <v>6.7466999999999997</v>
      </c>
      <c r="P1356" s="124">
        <f t="shared" si="85"/>
        <v>1.2917940573590236</v>
      </c>
      <c r="Q1356" s="50"/>
      <c r="R1356" s="53" t="str">
        <f t="shared" si="86"/>
        <v/>
      </c>
      <c r="S1356" s="53" t="str">
        <f t="shared" si="87"/>
        <v/>
      </c>
      <c r="T1356" s="50"/>
    </row>
    <row r="1357" spans="1:20" ht="15" customHeight="1" x14ac:dyDescent="0.2">
      <c r="A1357" s="51" t="s">
        <v>788</v>
      </c>
      <c r="B1357" s="51" t="s">
        <v>759</v>
      </c>
      <c r="C1357" s="35">
        <v>508748</v>
      </c>
      <c r="D1357" s="50"/>
      <c r="E1357" s="52">
        <v>0</v>
      </c>
      <c r="F1357" s="52">
        <v>0</v>
      </c>
      <c r="G1357" s="52">
        <v>0</v>
      </c>
      <c r="H1357" s="52">
        <v>483759.28</v>
      </c>
      <c r="I1357" s="52">
        <v>0</v>
      </c>
      <c r="J1357" s="52">
        <v>483759.28</v>
      </c>
      <c r="K1357" s="52">
        <v>795667.92</v>
      </c>
      <c r="L1357" s="52">
        <v>11098.45</v>
      </c>
      <c r="M1357" s="52">
        <v>39832.720000000001</v>
      </c>
      <c r="N1357" s="50"/>
      <c r="O1357" s="124">
        <f t="shared" si="84"/>
        <v>60.799100000000003</v>
      </c>
      <c r="P1357" s="124">
        <f t="shared" si="85"/>
        <v>6.4010586225469543</v>
      </c>
      <c r="Q1357" s="50"/>
      <c r="R1357" s="53">
        <f t="shared" si="86"/>
        <v>3.9955000000000143E-2</v>
      </c>
      <c r="S1357" s="53">
        <f t="shared" si="87"/>
        <v>317.9264000000025</v>
      </c>
      <c r="T1357" s="50"/>
    </row>
    <row r="1358" spans="1:20" ht="15" customHeight="1" x14ac:dyDescent="0.2">
      <c r="A1358" s="51" t="s">
        <v>601</v>
      </c>
      <c r="B1358" s="51" t="s">
        <v>571</v>
      </c>
      <c r="C1358" s="35">
        <v>506184</v>
      </c>
      <c r="D1358" s="50"/>
      <c r="E1358" s="52">
        <v>0</v>
      </c>
      <c r="F1358" s="52">
        <v>0</v>
      </c>
      <c r="G1358" s="52">
        <v>0</v>
      </c>
      <c r="H1358" s="52">
        <v>80078</v>
      </c>
      <c r="I1358" s="52">
        <v>0</v>
      </c>
      <c r="J1358" s="52">
        <v>80078</v>
      </c>
      <c r="K1358" s="52">
        <v>571036.87</v>
      </c>
      <c r="L1358" s="52">
        <v>1315.3</v>
      </c>
      <c r="M1358" s="52">
        <v>0</v>
      </c>
      <c r="N1358" s="50"/>
      <c r="O1358" s="124">
        <f t="shared" si="84"/>
        <v>14.023300000000001</v>
      </c>
      <c r="P1358" s="124">
        <f t="shared" si="85"/>
        <v>0.23033538972711165</v>
      </c>
      <c r="Q1358" s="50"/>
      <c r="R1358" s="53" t="str">
        <f t="shared" si="86"/>
        <v/>
      </c>
      <c r="S1358" s="53" t="str">
        <f t="shared" si="87"/>
        <v/>
      </c>
      <c r="T1358" s="50"/>
    </row>
    <row r="1359" spans="1:20" ht="15" customHeight="1" x14ac:dyDescent="0.2">
      <c r="A1359" s="51" t="s">
        <v>1713</v>
      </c>
      <c r="B1359" s="51" t="s">
        <v>1547</v>
      </c>
      <c r="C1359" s="35">
        <v>520454</v>
      </c>
      <c r="D1359" s="50"/>
      <c r="E1359" s="52">
        <v>0</v>
      </c>
      <c r="F1359" s="52">
        <v>0</v>
      </c>
      <c r="G1359" s="52">
        <v>0</v>
      </c>
      <c r="H1359" s="52">
        <v>95855.84</v>
      </c>
      <c r="I1359" s="52">
        <v>0</v>
      </c>
      <c r="J1359" s="52">
        <v>95855.84</v>
      </c>
      <c r="K1359" s="52">
        <v>217103.69</v>
      </c>
      <c r="L1359" s="52">
        <v>5535.56</v>
      </c>
      <c r="M1359" s="52">
        <v>8789</v>
      </c>
      <c r="N1359" s="50"/>
      <c r="O1359" s="124">
        <f t="shared" si="84"/>
        <v>44.152099999999997</v>
      </c>
      <c r="P1359" s="124">
        <f t="shared" si="85"/>
        <v>6.5980269612183937</v>
      </c>
      <c r="Q1359" s="50"/>
      <c r="R1359" s="53" t="str">
        <f t="shared" si="86"/>
        <v/>
      </c>
      <c r="S1359" s="53" t="str">
        <f t="shared" si="87"/>
        <v/>
      </c>
      <c r="T1359" s="50"/>
    </row>
    <row r="1360" spans="1:20" ht="15" customHeight="1" x14ac:dyDescent="0.2">
      <c r="A1360" s="51" t="s">
        <v>955</v>
      </c>
      <c r="B1360" s="51" t="s">
        <v>677</v>
      </c>
      <c r="C1360" s="35">
        <v>510807</v>
      </c>
      <c r="D1360" s="50"/>
      <c r="E1360" s="52">
        <v>0</v>
      </c>
      <c r="F1360" s="52">
        <v>0</v>
      </c>
      <c r="G1360" s="52">
        <v>0</v>
      </c>
      <c r="H1360" s="52">
        <v>258640.56</v>
      </c>
      <c r="I1360" s="52">
        <v>0</v>
      </c>
      <c r="J1360" s="52">
        <v>258640.56</v>
      </c>
      <c r="K1360" s="52">
        <v>914541.19000000006</v>
      </c>
      <c r="L1360" s="52">
        <v>12785.25</v>
      </c>
      <c r="M1360" s="52">
        <v>60851.25</v>
      </c>
      <c r="N1360" s="50"/>
      <c r="O1360" s="124">
        <f t="shared" si="84"/>
        <v>28.280899999999999</v>
      </c>
      <c r="P1360" s="124">
        <f t="shared" si="85"/>
        <v>8.0517423168222741</v>
      </c>
      <c r="Q1360" s="50"/>
      <c r="R1360" s="53" t="str">
        <f t="shared" si="86"/>
        <v/>
      </c>
      <c r="S1360" s="53" t="str">
        <f t="shared" si="87"/>
        <v/>
      </c>
      <c r="T1360" s="50"/>
    </row>
    <row r="1361" spans="1:20" ht="15" customHeight="1" x14ac:dyDescent="0.2">
      <c r="A1361" s="51" t="s">
        <v>1018</v>
      </c>
      <c r="B1361" s="51" t="s">
        <v>987</v>
      </c>
      <c r="C1361" s="35">
        <v>511561</v>
      </c>
      <c r="D1361" s="50"/>
      <c r="E1361" s="52">
        <v>0</v>
      </c>
      <c r="F1361" s="52">
        <v>0</v>
      </c>
      <c r="G1361" s="52">
        <v>0</v>
      </c>
      <c r="H1361" s="52">
        <v>0</v>
      </c>
      <c r="I1361" s="52">
        <v>0</v>
      </c>
      <c r="J1361" s="52">
        <v>0</v>
      </c>
      <c r="K1361" s="52">
        <v>14350.51</v>
      </c>
      <c r="L1361" s="52">
        <v>0</v>
      </c>
      <c r="M1361" s="52">
        <v>0</v>
      </c>
      <c r="N1361" s="50"/>
      <c r="O1361" s="124">
        <f t="shared" si="84"/>
        <v>0</v>
      </c>
      <c r="P1361" s="124">
        <f t="shared" si="85"/>
        <v>0</v>
      </c>
      <c r="Q1361" s="50"/>
      <c r="R1361" s="53" t="str">
        <f t="shared" si="86"/>
        <v/>
      </c>
      <c r="S1361" s="53" t="str">
        <f t="shared" si="87"/>
        <v/>
      </c>
      <c r="T1361" s="50"/>
    </row>
    <row r="1362" spans="1:20" ht="15" customHeight="1" x14ac:dyDescent="0.2">
      <c r="A1362" s="51" t="s">
        <v>1359</v>
      </c>
      <c r="B1362" s="51" t="s">
        <v>28</v>
      </c>
      <c r="C1362" s="35">
        <v>516163</v>
      </c>
      <c r="D1362" s="50"/>
      <c r="E1362" s="52">
        <v>0</v>
      </c>
      <c r="F1362" s="52">
        <v>0</v>
      </c>
      <c r="G1362" s="52">
        <v>0</v>
      </c>
      <c r="H1362" s="52">
        <v>0</v>
      </c>
      <c r="I1362" s="52">
        <v>0</v>
      </c>
      <c r="J1362" s="52">
        <v>0</v>
      </c>
      <c r="K1362" s="52">
        <v>31645.84</v>
      </c>
      <c r="L1362" s="52">
        <v>0</v>
      </c>
      <c r="M1362" s="52">
        <v>0</v>
      </c>
      <c r="N1362" s="50"/>
      <c r="O1362" s="124">
        <f t="shared" si="84"/>
        <v>0</v>
      </c>
      <c r="P1362" s="124">
        <f t="shared" si="85"/>
        <v>0</v>
      </c>
      <c r="Q1362" s="50"/>
      <c r="R1362" s="53" t="str">
        <f t="shared" si="86"/>
        <v/>
      </c>
      <c r="S1362" s="53" t="str">
        <f t="shared" si="87"/>
        <v/>
      </c>
      <c r="T1362" s="50"/>
    </row>
    <row r="1363" spans="1:20" ht="15" customHeight="1" x14ac:dyDescent="0.2">
      <c r="A1363" s="51" t="s">
        <v>1543</v>
      </c>
      <c r="B1363" s="51" t="s">
        <v>1537</v>
      </c>
      <c r="C1363" s="35">
        <v>518590</v>
      </c>
      <c r="D1363" s="50"/>
      <c r="E1363" s="52">
        <v>0</v>
      </c>
      <c r="F1363" s="52">
        <v>0</v>
      </c>
      <c r="G1363" s="52">
        <v>0</v>
      </c>
      <c r="H1363" s="52">
        <v>380050.5</v>
      </c>
      <c r="I1363" s="52">
        <v>0</v>
      </c>
      <c r="J1363" s="52">
        <v>380050.5</v>
      </c>
      <c r="K1363" s="52">
        <v>1966653.33</v>
      </c>
      <c r="L1363" s="52">
        <v>12137.08</v>
      </c>
      <c r="M1363" s="52">
        <v>37919</v>
      </c>
      <c r="N1363" s="50"/>
      <c r="O1363" s="124">
        <f t="shared" si="84"/>
        <v>19.3247</v>
      </c>
      <c r="P1363" s="124">
        <f t="shared" si="85"/>
        <v>2.5452416669693383</v>
      </c>
      <c r="Q1363" s="50"/>
      <c r="R1363" s="53" t="str">
        <f t="shared" si="86"/>
        <v/>
      </c>
      <c r="S1363" s="53" t="str">
        <f t="shared" si="87"/>
        <v/>
      </c>
      <c r="T1363" s="50"/>
    </row>
    <row r="1364" spans="1:20" ht="15" customHeight="1" x14ac:dyDescent="0.2">
      <c r="A1364" s="51" t="s">
        <v>2258</v>
      </c>
      <c r="B1364" s="51" t="s">
        <v>2238</v>
      </c>
      <c r="C1364" s="35">
        <v>526878</v>
      </c>
      <c r="D1364" s="50"/>
      <c r="E1364" s="52">
        <v>0</v>
      </c>
      <c r="F1364" s="52">
        <v>0</v>
      </c>
      <c r="G1364" s="52">
        <v>0</v>
      </c>
      <c r="H1364" s="52">
        <v>126941.17</v>
      </c>
      <c r="I1364" s="52">
        <v>0</v>
      </c>
      <c r="J1364" s="52">
        <v>126941.17</v>
      </c>
      <c r="K1364" s="52">
        <v>1049085.6599999999</v>
      </c>
      <c r="L1364" s="52">
        <v>2870.37</v>
      </c>
      <c r="M1364" s="52">
        <v>28104</v>
      </c>
      <c r="N1364" s="50"/>
      <c r="O1364" s="124">
        <f t="shared" si="84"/>
        <v>12.100199999999999</v>
      </c>
      <c r="P1364" s="124">
        <f t="shared" si="85"/>
        <v>2.9525110466193962</v>
      </c>
      <c r="Q1364" s="50"/>
      <c r="R1364" s="53" t="str">
        <f t="shared" si="86"/>
        <v/>
      </c>
      <c r="S1364" s="53" t="str">
        <f t="shared" si="87"/>
        <v/>
      </c>
      <c r="T1364" s="50"/>
    </row>
    <row r="1365" spans="1:20" ht="15" customHeight="1" x14ac:dyDescent="0.2">
      <c r="A1365" s="51" t="s">
        <v>2078</v>
      </c>
      <c r="B1365" s="51" t="s">
        <v>1537</v>
      </c>
      <c r="C1365" s="35">
        <v>524794</v>
      </c>
      <c r="D1365" s="50"/>
      <c r="E1365" s="52">
        <v>0</v>
      </c>
      <c r="F1365" s="52">
        <v>0</v>
      </c>
      <c r="G1365" s="52">
        <v>0</v>
      </c>
      <c r="H1365" s="52">
        <v>0</v>
      </c>
      <c r="I1365" s="52">
        <v>0</v>
      </c>
      <c r="J1365" s="52">
        <v>0</v>
      </c>
      <c r="K1365" s="52">
        <v>144390.48000000001</v>
      </c>
      <c r="L1365" s="52">
        <v>16.38</v>
      </c>
      <c r="M1365" s="52">
        <v>4213.72</v>
      </c>
      <c r="N1365" s="50"/>
      <c r="O1365" s="124">
        <f t="shared" si="84"/>
        <v>0</v>
      </c>
      <c r="P1365" s="124">
        <f t="shared" si="85"/>
        <v>2.9296252772343441</v>
      </c>
      <c r="Q1365" s="50"/>
      <c r="R1365" s="53" t="str">
        <f t="shared" si="86"/>
        <v/>
      </c>
      <c r="S1365" s="53" t="str">
        <f t="shared" si="87"/>
        <v/>
      </c>
      <c r="T1365" s="50"/>
    </row>
    <row r="1366" spans="1:20" ht="15" customHeight="1" x14ac:dyDescent="0.2">
      <c r="A1366" s="51" t="s">
        <v>227</v>
      </c>
      <c r="B1366" s="51" t="s">
        <v>199</v>
      </c>
      <c r="C1366" s="35">
        <v>501743</v>
      </c>
      <c r="D1366" s="50"/>
      <c r="E1366" s="52">
        <v>0</v>
      </c>
      <c r="F1366" s="52">
        <v>0</v>
      </c>
      <c r="G1366" s="52">
        <v>0</v>
      </c>
      <c r="H1366" s="52">
        <v>69812.11</v>
      </c>
      <c r="I1366" s="52">
        <v>0</v>
      </c>
      <c r="J1366" s="52">
        <v>69812.11</v>
      </c>
      <c r="K1366" s="52">
        <v>383972.22000000003</v>
      </c>
      <c r="L1366" s="52">
        <v>8844.2199999999993</v>
      </c>
      <c r="M1366" s="52">
        <v>4026.78</v>
      </c>
      <c r="N1366" s="50"/>
      <c r="O1366" s="124">
        <f t="shared" si="84"/>
        <v>18.1816</v>
      </c>
      <c r="P1366" s="124">
        <f t="shared" si="85"/>
        <v>3.3520654176492242</v>
      </c>
      <c r="Q1366" s="50"/>
      <c r="R1366" s="53" t="str">
        <f t="shared" si="86"/>
        <v/>
      </c>
      <c r="S1366" s="53" t="str">
        <f t="shared" si="87"/>
        <v/>
      </c>
      <c r="T1366" s="50"/>
    </row>
    <row r="1367" spans="1:20" ht="15" customHeight="1" x14ac:dyDescent="0.2">
      <c r="A1367" s="51" t="s">
        <v>789</v>
      </c>
      <c r="B1367" s="51" t="s">
        <v>759</v>
      </c>
      <c r="C1367" s="35">
        <v>508756</v>
      </c>
      <c r="D1367" s="50"/>
      <c r="E1367" s="52">
        <v>0</v>
      </c>
      <c r="F1367" s="52">
        <v>0</v>
      </c>
      <c r="G1367" s="52">
        <v>0</v>
      </c>
      <c r="H1367" s="52">
        <v>0</v>
      </c>
      <c r="I1367" s="52">
        <v>0</v>
      </c>
      <c r="J1367" s="52">
        <v>0</v>
      </c>
      <c r="K1367" s="52">
        <v>256291.19</v>
      </c>
      <c r="L1367" s="52">
        <v>13.57</v>
      </c>
      <c r="M1367" s="52">
        <v>2494</v>
      </c>
      <c r="N1367" s="50"/>
      <c r="O1367" s="124">
        <f t="shared" si="84"/>
        <v>0</v>
      </c>
      <c r="P1367" s="124">
        <f t="shared" si="85"/>
        <v>0.97840663192519417</v>
      </c>
      <c r="Q1367" s="50"/>
      <c r="R1367" s="53" t="str">
        <f t="shared" si="86"/>
        <v/>
      </c>
      <c r="S1367" s="53" t="str">
        <f t="shared" si="87"/>
        <v/>
      </c>
      <c r="T1367" s="50"/>
    </row>
    <row r="1368" spans="1:20" ht="15" customHeight="1" x14ac:dyDescent="0.2">
      <c r="A1368" s="51" t="s">
        <v>987</v>
      </c>
      <c r="B1368" s="51" t="s">
        <v>987</v>
      </c>
      <c r="C1368" s="35">
        <v>511218</v>
      </c>
      <c r="D1368" s="50"/>
      <c r="E1368" s="52">
        <v>0</v>
      </c>
      <c r="F1368" s="52">
        <v>0</v>
      </c>
      <c r="G1368" s="52">
        <v>0</v>
      </c>
      <c r="H1368" s="52">
        <v>3763186.17</v>
      </c>
      <c r="I1368" s="52">
        <v>0</v>
      </c>
      <c r="J1368" s="52">
        <v>3763186.17</v>
      </c>
      <c r="K1368" s="52">
        <v>14280018.870000001</v>
      </c>
      <c r="L1368" s="52">
        <v>131032.96000000001</v>
      </c>
      <c r="M1368" s="52">
        <v>317750.43</v>
      </c>
      <c r="N1368" s="50"/>
      <c r="O1368" s="124">
        <f t="shared" si="84"/>
        <v>26.352799999999998</v>
      </c>
      <c r="P1368" s="124">
        <f t="shared" si="85"/>
        <v>3.1427366734284994</v>
      </c>
      <c r="Q1368" s="50"/>
      <c r="R1368" s="53" t="str">
        <f t="shared" si="86"/>
        <v/>
      </c>
      <c r="S1368" s="53" t="str">
        <f t="shared" si="87"/>
        <v/>
      </c>
      <c r="T1368" s="50"/>
    </row>
    <row r="1369" spans="1:20" ht="15" customHeight="1" x14ac:dyDescent="0.2">
      <c r="A1369" s="51" t="s">
        <v>2079</v>
      </c>
      <c r="B1369" s="51" t="s">
        <v>1537</v>
      </c>
      <c r="C1369" s="35">
        <v>524808</v>
      </c>
      <c r="D1369" s="50"/>
      <c r="E1369" s="52">
        <v>0</v>
      </c>
      <c r="F1369" s="52">
        <v>0</v>
      </c>
      <c r="G1369" s="52">
        <v>0</v>
      </c>
      <c r="H1369" s="52">
        <v>0</v>
      </c>
      <c r="I1369" s="52">
        <v>0</v>
      </c>
      <c r="J1369" s="52">
        <v>0</v>
      </c>
      <c r="K1369" s="52">
        <v>24467.11</v>
      </c>
      <c r="L1369" s="52">
        <v>0</v>
      </c>
      <c r="M1369" s="52">
        <v>0</v>
      </c>
      <c r="N1369" s="50"/>
      <c r="O1369" s="124">
        <f t="shared" si="84"/>
        <v>0</v>
      </c>
      <c r="P1369" s="124">
        <f t="shared" si="85"/>
        <v>0</v>
      </c>
      <c r="Q1369" s="50"/>
      <c r="R1369" s="53" t="str">
        <f t="shared" si="86"/>
        <v/>
      </c>
      <c r="S1369" s="53" t="str">
        <f t="shared" si="87"/>
        <v/>
      </c>
      <c r="T1369" s="50"/>
    </row>
    <row r="1370" spans="1:20" ht="15" customHeight="1" x14ac:dyDescent="0.2">
      <c r="A1370" s="51" t="s">
        <v>1981</v>
      </c>
      <c r="B1370" s="51" t="s">
        <v>1960</v>
      </c>
      <c r="C1370" s="35">
        <v>523658</v>
      </c>
      <c r="D1370" s="50"/>
      <c r="E1370" s="52">
        <v>0</v>
      </c>
      <c r="F1370" s="52">
        <v>0</v>
      </c>
      <c r="G1370" s="52">
        <v>0</v>
      </c>
      <c r="H1370" s="52">
        <v>0</v>
      </c>
      <c r="I1370" s="52">
        <v>0</v>
      </c>
      <c r="J1370" s="52">
        <v>0</v>
      </c>
      <c r="K1370" s="52">
        <v>573485.55000000005</v>
      </c>
      <c r="L1370" s="52">
        <v>0</v>
      </c>
      <c r="M1370" s="52">
        <v>0</v>
      </c>
      <c r="N1370" s="50"/>
      <c r="O1370" s="124">
        <f t="shared" si="84"/>
        <v>0</v>
      </c>
      <c r="P1370" s="124">
        <f t="shared" si="85"/>
        <v>0</v>
      </c>
      <c r="Q1370" s="50"/>
      <c r="R1370" s="53" t="str">
        <f t="shared" si="86"/>
        <v/>
      </c>
      <c r="S1370" s="53" t="str">
        <f t="shared" si="87"/>
        <v/>
      </c>
      <c r="T1370" s="50"/>
    </row>
    <row r="1371" spans="1:20" ht="15" customHeight="1" x14ac:dyDescent="0.2">
      <c r="A1371" s="51" t="s">
        <v>1629</v>
      </c>
      <c r="B1371" s="51" t="s">
        <v>1595</v>
      </c>
      <c r="C1371" s="35">
        <v>519537</v>
      </c>
      <c r="D1371" s="50"/>
      <c r="E1371" s="52">
        <v>0</v>
      </c>
      <c r="F1371" s="52">
        <v>0</v>
      </c>
      <c r="G1371" s="52">
        <v>0</v>
      </c>
      <c r="H1371" s="52">
        <v>106581.84</v>
      </c>
      <c r="I1371" s="52">
        <v>0</v>
      </c>
      <c r="J1371" s="52">
        <v>106581.84</v>
      </c>
      <c r="K1371" s="52">
        <v>161748.54999999999</v>
      </c>
      <c r="L1371" s="52">
        <v>3468.81</v>
      </c>
      <c r="M1371" s="52">
        <v>3600</v>
      </c>
      <c r="N1371" s="50"/>
      <c r="O1371" s="124">
        <f t="shared" si="84"/>
        <v>65.893500000000003</v>
      </c>
      <c r="P1371" s="124">
        <f t="shared" si="85"/>
        <v>4.3702462865973146</v>
      </c>
      <c r="Q1371" s="50"/>
      <c r="R1371" s="53">
        <f t="shared" si="86"/>
        <v>0.29467500000000019</v>
      </c>
      <c r="S1371" s="53">
        <f t="shared" si="87"/>
        <v>476.63550000000032</v>
      </c>
      <c r="T1371" s="50"/>
    </row>
    <row r="1372" spans="1:20" ht="15" customHeight="1" x14ac:dyDescent="0.2">
      <c r="A1372" s="51" t="s">
        <v>1629</v>
      </c>
      <c r="B1372" s="51" t="s">
        <v>2023</v>
      </c>
      <c r="C1372" s="35">
        <v>524816</v>
      </c>
      <c r="D1372" s="50"/>
      <c r="E1372" s="52">
        <v>0</v>
      </c>
      <c r="F1372" s="52">
        <v>0</v>
      </c>
      <c r="G1372" s="52">
        <v>0</v>
      </c>
      <c r="H1372" s="52">
        <v>0</v>
      </c>
      <c r="I1372" s="52">
        <v>0</v>
      </c>
      <c r="J1372" s="52">
        <v>0</v>
      </c>
      <c r="K1372" s="52">
        <v>259282.7</v>
      </c>
      <c r="L1372" s="52">
        <v>0</v>
      </c>
      <c r="M1372" s="52">
        <v>0</v>
      </c>
      <c r="N1372" s="50"/>
      <c r="O1372" s="124">
        <f t="shared" si="84"/>
        <v>0</v>
      </c>
      <c r="P1372" s="124">
        <f t="shared" si="85"/>
        <v>0</v>
      </c>
      <c r="Q1372" s="50"/>
      <c r="R1372" s="53" t="str">
        <f t="shared" si="86"/>
        <v/>
      </c>
      <c r="S1372" s="53" t="str">
        <f t="shared" si="87"/>
        <v/>
      </c>
      <c r="T1372" s="50"/>
    </row>
    <row r="1373" spans="1:20" ht="15" customHeight="1" x14ac:dyDescent="0.2">
      <c r="A1373" s="51" t="s">
        <v>1629</v>
      </c>
      <c r="B1373" s="51" t="s">
        <v>1221</v>
      </c>
      <c r="C1373" s="35">
        <v>525936</v>
      </c>
      <c r="D1373" s="50"/>
      <c r="E1373" s="52">
        <v>0</v>
      </c>
      <c r="F1373" s="52">
        <v>0</v>
      </c>
      <c r="G1373" s="52">
        <v>0</v>
      </c>
      <c r="H1373" s="52">
        <v>3475.99</v>
      </c>
      <c r="I1373" s="52">
        <v>0</v>
      </c>
      <c r="J1373" s="52">
        <v>3475.99</v>
      </c>
      <c r="K1373" s="52">
        <v>89542.09</v>
      </c>
      <c r="L1373" s="52">
        <v>182.44</v>
      </c>
      <c r="M1373" s="52">
        <v>3600</v>
      </c>
      <c r="N1373" s="50"/>
      <c r="O1373" s="124">
        <f t="shared" si="84"/>
        <v>3.8820000000000001</v>
      </c>
      <c r="P1373" s="124">
        <f t="shared" si="85"/>
        <v>4.2242033885963579</v>
      </c>
      <c r="Q1373" s="50"/>
      <c r="R1373" s="53" t="str">
        <f t="shared" si="86"/>
        <v/>
      </c>
      <c r="S1373" s="53" t="str">
        <f t="shared" si="87"/>
        <v/>
      </c>
      <c r="T1373" s="50"/>
    </row>
    <row r="1374" spans="1:20" ht="15" customHeight="1" x14ac:dyDescent="0.2">
      <c r="A1374" s="51" t="s">
        <v>1629</v>
      </c>
      <c r="B1374" s="51" t="s">
        <v>2213</v>
      </c>
      <c r="C1374" s="35">
        <v>543314</v>
      </c>
      <c r="D1374" s="50"/>
      <c r="E1374" s="52">
        <v>0</v>
      </c>
      <c r="F1374" s="52">
        <v>0</v>
      </c>
      <c r="G1374" s="52">
        <v>0</v>
      </c>
      <c r="H1374" s="52">
        <v>3000</v>
      </c>
      <c r="I1374" s="52">
        <v>0</v>
      </c>
      <c r="J1374" s="52">
        <v>3000</v>
      </c>
      <c r="K1374" s="52">
        <v>19650.5</v>
      </c>
      <c r="L1374" s="52">
        <v>0</v>
      </c>
      <c r="M1374" s="52">
        <v>0</v>
      </c>
      <c r="N1374" s="50"/>
      <c r="O1374" s="124">
        <f t="shared" si="84"/>
        <v>15.2668</v>
      </c>
      <c r="P1374" s="124">
        <f t="shared" si="85"/>
        <v>0</v>
      </c>
      <c r="Q1374" s="50"/>
      <c r="R1374" s="53" t="str">
        <f t="shared" si="86"/>
        <v/>
      </c>
      <c r="S1374" s="53" t="str">
        <f t="shared" si="87"/>
        <v/>
      </c>
      <c r="T1374" s="50"/>
    </row>
    <row r="1375" spans="1:20" ht="15" customHeight="1" x14ac:dyDescent="0.2">
      <c r="A1375" s="51" t="s">
        <v>956</v>
      </c>
      <c r="B1375" s="51" t="s">
        <v>677</v>
      </c>
      <c r="C1375" s="35">
        <v>510815</v>
      </c>
      <c r="D1375" s="50"/>
      <c r="E1375" s="52">
        <v>0</v>
      </c>
      <c r="F1375" s="52">
        <v>0</v>
      </c>
      <c r="G1375" s="52">
        <v>0</v>
      </c>
      <c r="H1375" s="52">
        <v>36264.79</v>
      </c>
      <c r="I1375" s="52">
        <v>0</v>
      </c>
      <c r="J1375" s="52">
        <v>36264.79</v>
      </c>
      <c r="K1375" s="52">
        <v>1081626.47</v>
      </c>
      <c r="L1375" s="52">
        <v>1485.86</v>
      </c>
      <c r="M1375" s="52">
        <v>22092.74</v>
      </c>
      <c r="N1375" s="50"/>
      <c r="O1375" s="124">
        <f t="shared" si="84"/>
        <v>3.3527999999999998</v>
      </c>
      <c r="P1375" s="124">
        <f t="shared" si="85"/>
        <v>2.1799207632187478</v>
      </c>
      <c r="Q1375" s="50"/>
      <c r="R1375" s="53" t="str">
        <f t="shared" si="86"/>
        <v/>
      </c>
      <c r="S1375" s="53" t="str">
        <f t="shared" si="87"/>
        <v/>
      </c>
      <c r="T1375" s="50"/>
    </row>
    <row r="1376" spans="1:20" ht="15" customHeight="1" x14ac:dyDescent="0.2">
      <c r="A1376" s="51" t="s">
        <v>956</v>
      </c>
      <c r="B1376" s="51" t="s">
        <v>19</v>
      </c>
      <c r="C1376" s="35">
        <v>517046</v>
      </c>
      <c r="D1376" s="50"/>
      <c r="E1376" s="52">
        <v>0</v>
      </c>
      <c r="F1376" s="52">
        <v>0</v>
      </c>
      <c r="G1376" s="52">
        <v>0</v>
      </c>
      <c r="H1376" s="52">
        <v>0</v>
      </c>
      <c r="I1376" s="52">
        <v>0</v>
      </c>
      <c r="J1376" s="52">
        <v>0</v>
      </c>
      <c r="K1376" s="52">
        <v>47186.67</v>
      </c>
      <c r="L1376" s="52">
        <v>0</v>
      </c>
      <c r="M1376" s="52">
        <v>0</v>
      </c>
      <c r="N1376" s="50"/>
      <c r="O1376" s="124">
        <f t="shared" si="84"/>
        <v>0</v>
      </c>
      <c r="P1376" s="124">
        <f t="shared" si="85"/>
        <v>0</v>
      </c>
      <c r="Q1376" s="50"/>
      <c r="R1376" s="53" t="str">
        <f t="shared" si="86"/>
        <v/>
      </c>
      <c r="S1376" s="53" t="str">
        <f t="shared" si="87"/>
        <v/>
      </c>
      <c r="T1376" s="50"/>
    </row>
    <row r="1377" spans="1:20" ht="15" customHeight="1" x14ac:dyDescent="0.2">
      <c r="A1377" s="51" t="s">
        <v>956</v>
      </c>
      <c r="B1377" s="51" t="s">
        <v>30</v>
      </c>
      <c r="C1377" s="35">
        <v>522741</v>
      </c>
      <c r="D1377" s="50"/>
      <c r="E1377" s="52">
        <v>0</v>
      </c>
      <c r="F1377" s="52">
        <v>0</v>
      </c>
      <c r="G1377" s="52">
        <v>0</v>
      </c>
      <c r="H1377" s="52">
        <v>0</v>
      </c>
      <c r="I1377" s="52">
        <v>0</v>
      </c>
      <c r="J1377" s="52">
        <v>0</v>
      </c>
      <c r="K1377" s="52">
        <v>96716.83</v>
      </c>
      <c r="L1377" s="52">
        <v>0</v>
      </c>
      <c r="M1377" s="52">
        <v>0</v>
      </c>
      <c r="N1377" s="50"/>
      <c r="O1377" s="124">
        <f t="shared" si="84"/>
        <v>0</v>
      </c>
      <c r="P1377" s="124">
        <f t="shared" si="85"/>
        <v>0</v>
      </c>
      <c r="Q1377" s="50"/>
      <c r="R1377" s="53" t="str">
        <f t="shared" si="86"/>
        <v/>
      </c>
      <c r="S1377" s="53" t="str">
        <f t="shared" si="87"/>
        <v/>
      </c>
      <c r="T1377" s="50"/>
    </row>
    <row r="1378" spans="1:20" ht="15" customHeight="1" x14ac:dyDescent="0.2">
      <c r="A1378" s="51" t="s">
        <v>118</v>
      </c>
      <c r="B1378" s="51" t="s">
        <v>85</v>
      </c>
      <c r="C1378" s="35">
        <v>500470</v>
      </c>
      <c r="D1378" s="50"/>
      <c r="E1378" s="52">
        <v>0</v>
      </c>
      <c r="F1378" s="52">
        <v>0</v>
      </c>
      <c r="G1378" s="52">
        <v>0</v>
      </c>
      <c r="H1378" s="52">
        <v>91560</v>
      </c>
      <c r="I1378" s="52">
        <v>0</v>
      </c>
      <c r="J1378" s="52">
        <v>91560</v>
      </c>
      <c r="K1378" s="52">
        <v>277409.76</v>
      </c>
      <c r="L1378" s="52">
        <v>2727.15</v>
      </c>
      <c r="M1378" s="52">
        <v>9156</v>
      </c>
      <c r="N1378" s="50"/>
      <c r="O1378" s="124">
        <f t="shared" si="84"/>
        <v>33.005299999999998</v>
      </c>
      <c r="P1378" s="124">
        <f t="shared" si="85"/>
        <v>4.2836091996186436</v>
      </c>
      <c r="Q1378" s="50"/>
      <c r="R1378" s="53" t="str">
        <f t="shared" si="86"/>
        <v/>
      </c>
      <c r="S1378" s="53" t="str">
        <f t="shared" si="87"/>
        <v/>
      </c>
      <c r="T1378" s="50"/>
    </row>
    <row r="1379" spans="1:20" ht="15" customHeight="1" x14ac:dyDescent="0.2">
      <c r="A1379" s="51" t="s">
        <v>510</v>
      </c>
      <c r="B1379" s="51" t="s">
        <v>508</v>
      </c>
      <c r="C1379" s="35">
        <v>505048</v>
      </c>
      <c r="D1379" s="50"/>
      <c r="E1379" s="52">
        <v>0</v>
      </c>
      <c r="F1379" s="52">
        <v>0</v>
      </c>
      <c r="G1379" s="52">
        <v>0</v>
      </c>
      <c r="H1379" s="52">
        <v>0</v>
      </c>
      <c r="I1379" s="52">
        <v>0</v>
      </c>
      <c r="J1379" s="52">
        <v>0</v>
      </c>
      <c r="K1379" s="52">
        <v>837344.95000000007</v>
      </c>
      <c r="L1379" s="52">
        <v>0</v>
      </c>
      <c r="M1379" s="52">
        <v>0</v>
      </c>
      <c r="N1379" s="50"/>
      <c r="O1379" s="124">
        <f t="shared" si="84"/>
        <v>0</v>
      </c>
      <c r="P1379" s="124">
        <f t="shared" si="85"/>
        <v>0</v>
      </c>
      <c r="Q1379" s="50"/>
      <c r="R1379" s="53" t="str">
        <f t="shared" si="86"/>
        <v/>
      </c>
      <c r="S1379" s="53" t="str">
        <f t="shared" si="87"/>
        <v/>
      </c>
      <c r="T1379" s="50"/>
    </row>
    <row r="1380" spans="1:20" ht="15" customHeight="1" x14ac:dyDescent="0.2">
      <c r="A1380" s="51" t="s">
        <v>2823</v>
      </c>
      <c r="B1380" s="51" t="s">
        <v>85</v>
      </c>
      <c r="C1380" s="35">
        <v>581097</v>
      </c>
      <c r="D1380" s="50"/>
      <c r="E1380" s="52">
        <v>0</v>
      </c>
      <c r="F1380" s="52">
        <v>0</v>
      </c>
      <c r="G1380" s="52">
        <v>0</v>
      </c>
      <c r="H1380" s="52">
        <v>20000</v>
      </c>
      <c r="I1380" s="52">
        <v>0</v>
      </c>
      <c r="J1380" s="52">
        <v>20000</v>
      </c>
      <c r="K1380" s="52">
        <v>43818.81</v>
      </c>
      <c r="L1380" s="52">
        <v>0</v>
      </c>
      <c r="M1380" s="52">
        <v>0</v>
      </c>
      <c r="N1380" s="50"/>
      <c r="O1380" s="124">
        <f t="shared" si="84"/>
        <v>45.642499999999998</v>
      </c>
      <c r="P1380" s="124">
        <f t="shared" si="85"/>
        <v>0</v>
      </c>
      <c r="Q1380" s="50"/>
      <c r="R1380" s="53" t="str">
        <f t="shared" si="86"/>
        <v/>
      </c>
      <c r="S1380" s="53" t="str">
        <f t="shared" si="87"/>
        <v/>
      </c>
      <c r="T1380" s="50"/>
    </row>
    <row r="1381" spans="1:20" ht="15" customHeight="1" x14ac:dyDescent="0.2">
      <c r="A1381" s="51" t="s">
        <v>957</v>
      </c>
      <c r="B1381" s="51" t="s">
        <v>677</v>
      </c>
      <c r="C1381" s="35">
        <v>510823</v>
      </c>
      <c r="D1381" s="50"/>
      <c r="E1381" s="52">
        <v>0</v>
      </c>
      <c r="F1381" s="52">
        <v>0</v>
      </c>
      <c r="G1381" s="52">
        <v>0</v>
      </c>
      <c r="H1381" s="52">
        <v>59060</v>
      </c>
      <c r="I1381" s="52">
        <v>0</v>
      </c>
      <c r="J1381" s="52">
        <v>59060</v>
      </c>
      <c r="K1381" s="52">
        <v>369195.04000000004</v>
      </c>
      <c r="L1381" s="52">
        <v>2231.42</v>
      </c>
      <c r="M1381" s="52">
        <v>9000</v>
      </c>
      <c r="N1381" s="50"/>
      <c r="O1381" s="124">
        <f t="shared" si="84"/>
        <v>15.997</v>
      </c>
      <c r="P1381" s="124">
        <f t="shared" si="85"/>
        <v>3.0421372941521638</v>
      </c>
      <c r="Q1381" s="50"/>
      <c r="R1381" s="53" t="str">
        <f t="shared" si="86"/>
        <v/>
      </c>
      <c r="S1381" s="53" t="str">
        <f t="shared" si="87"/>
        <v/>
      </c>
      <c r="T1381" s="50"/>
    </row>
    <row r="1382" spans="1:20" ht="15" customHeight="1" x14ac:dyDescent="0.2">
      <c r="A1382" s="51" t="s">
        <v>14</v>
      </c>
      <c r="B1382" s="51" t="s">
        <v>22</v>
      </c>
      <c r="C1382" s="35">
        <v>528528</v>
      </c>
      <c r="D1382" s="50"/>
      <c r="E1382" s="52">
        <v>0</v>
      </c>
      <c r="F1382" s="52">
        <v>0</v>
      </c>
      <c r="G1382" s="52">
        <v>0</v>
      </c>
      <c r="H1382" s="52">
        <v>143950.31</v>
      </c>
      <c r="I1382" s="52">
        <v>0</v>
      </c>
      <c r="J1382" s="52">
        <v>143950.31</v>
      </c>
      <c r="K1382" s="52">
        <v>57423.66</v>
      </c>
      <c r="L1382" s="52">
        <v>0</v>
      </c>
      <c r="M1382" s="52">
        <v>2505.35</v>
      </c>
      <c r="N1382" s="50"/>
      <c r="O1382" s="124">
        <f t="shared" si="84"/>
        <v>250.68119999999999</v>
      </c>
      <c r="P1382" s="124">
        <f t="shared" si="85"/>
        <v>4.3629228788272982</v>
      </c>
      <c r="Q1382" s="50"/>
      <c r="R1382" s="53">
        <f t="shared" si="86"/>
        <v>9.5340600000000002</v>
      </c>
      <c r="S1382" s="53">
        <f t="shared" si="87"/>
        <v>5474.8057000000008</v>
      </c>
      <c r="T1382" s="50"/>
    </row>
    <row r="1383" spans="1:20" ht="15" customHeight="1" x14ac:dyDescent="0.2">
      <c r="A1383" s="51" t="s">
        <v>602</v>
      </c>
      <c r="B1383" s="51" t="s">
        <v>571</v>
      </c>
      <c r="C1383" s="35">
        <v>506206</v>
      </c>
      <c r="D1383" s="50"/>
      <c r="E1383" s="52">
        <v>0</v>
      </c>
      <c r="F1383" s="52">
        <v>0</v>
      </c>
      <c r="G1383" s="52">
        <v>0</v>
      </c>
      <c r="H1383" s="52">
        <v>0</v>
      </c>
      <c r="I1383" s="52">
        <v>0</v>
      </c>
      <c r="J1383" s="52">
        <v>0</v>
      </c>
      <c r="K1383" s="52">
        <v>593252.18999999994</v>
      </c>
      <c r="L1383" s="52">
        <v>7955.31</v>
      </c>
      <c r="M1383" s="52">
        <v>22750.05</v>
      </c>
      <c r="N1383" s="50"/>
      <c r="O1383" s="124">
        <f t="shared" si="84"/>
        <v>0</v>
      </c>
      <c r="P1383" s="124">
        <f t="shared" si="85"/>
        <v>5.1757685041162693</v>
      </c>
      <c r="Q1383" s="50"/>
      <c r="R1383" s="53" t="str">
        <f t="shared" si="86"/>
        <v/>
      </c>
      <c r="S1383" s="53" t="str">
        <f t="shared" si="87"/>
        <v/>
      </c>
      <c r="T1383" s="50"/>
    </row>
    <row r="1384" spans="1:20" ht="15" customHeight="1" x14ac:dyDescent="0.2">
      <c r="A1384" s="51" t="s">
        <v>1714</v>
      </c>
      <c r="B1384" s="51" t="s">
        <v>1547</v>
      </c>
      <c r="C1384" s="35">
        <v>520462</v>
      </c>
      <c r="D1384" s="50"/>
      <c r="E1384" s="52">
        <v>0</v>
      </c>
      <c r="F1384" s="52">
        <v>0</v>
      </c>
      <c r="G1384" s="52">
        <v>0</v>
      </c>
      <c r="H1384" s="52">
        <v>65587.679999999993</v>
      </c>
      <c r="I1384" s="52">
        <v>0</v>
      </c>
      <c r="J1384" s="52">
        <v>65587.679999999993</v>
      </c>
      <c r="K1384" s="52">
        <v>125014.78</v>
      </c>
      <c r="L1384" s="52">
        <v>2590.12</v>
      </c>
      <c r="M1384" s="52">
        <v>7560</v>
      </c>
      <c r="N1384" s="50"/>
      <c r="O1384" s="124">
        <f t="shared" si="84"/>
        <v>52.463900000000002</v>
      </c>
      <c r="P1384" s="124">
        <f t="shared" si="85"/>
        <v>8.1191359933601444</v>
      </c>
      <c r="Q1384" s="50"/>
      <c r="R1384" s="53" t="str">
        <f t="shared" si="86"/>
        <v/>
      </c>
      <c r="S1384" s="53" t="str">
        <f t="shared" si="87"/>
        <v/>
      </c>
      <c r="T1384" s="50"/>
    </row>
    <row r="1385" spans="1:20" ht="15" customHeight="1" x14ac:dyDescent="0.2">
      <c r="A1385" s="51" t="s">
        <v>119</v>
      </c>
      <c r="B1385" s="51" t="s">
        <v>85</v>
      </c>
      <c r="C1385" s="35">
        <v>500488</v>
      </c>
      <c r="D1385" s="50"/>
      <c r="E1385" s="52">
        <v>0</v>
      </c>
      <c r="F1385" s="52">
        <v>0</v>
      </c>
      <c r="G1385" s="52">
        <v>0</v>
      </c>
      <c r="H1385" s="52">
        <v>94617.02</v>
      </c>
      <c r="I1385" s="52">
        <v>0</v>
      </c>
      <c r="J1385" s="52">
        <v>94617.02</v>
      </c>
      <c r="K1385" s="52">
        <v>518952.95</v>
      </c>
      <c r="L1385" s="52">
        <v>34713.300000000003</v>
      </c>
      <c r="M1385" s="52">
        <v>166892.49</v>
      </c>
      <c r="N1385" s="50"/>
      <c r="O1385" s="124">
        <f t="shared" si="84"/>
        <v>18.232299999999999</v>
      </c>
      <c r="P1385" s="124">
        <f t="shared" si="85"/>
        <v>38.848568063829283</v>
      </c>
      <c r="Q1385" s="50"/>
      <c r="R1385" s="53" t="str">
        <f t="shared" si="86"/>
        <v/>
      </c>
      <c r="S1385" s="53" t="str">
        <f t="shared" si="87"/>
        <v/>
      </c>
      <c r="T1385" s="50"/>
    </row>
    <row r="1386" spans="1:20" ht="15" customHeight="1" x14ac:dyDescent="0.2">
      <c r="A1386" s="51" t="s">
        <v>1630</v>
      </c>
      <c r="B1386" s="51" t="s">
        <v>1575</v>
      </c>
      <c r="C1386" s="35">
        <v>519545</v>
      </c>
      <c r="D1386" s="50"/>
      <c r="E1386" s="52">
        <v>0</v>
      </c>
      <c r="F1386" s="52">
        <v>0</v>
      </c>
      <c r="G1386" s="52">
        <v>0</v>
      </c>
      <c r="H1386" s="52">
        <v>38202.15</v>
      </c>
      <c r="I1386" s="52">
        <v>0</v>
      </c>
      <c r="J1386" s="52">
        <v>38202.15</v>
      </c>
      <c r="K1386" s="52">
        <v>136669.30000000002</v>
      </c>
      <c r="L1386" s="52">
        <v>868.74</v>
      </c>
      <c r="M1386" s="52">
        <v>13629.96</v>
      </c>
      <c r="N1386" s="50"/>
      <c r="O1386" s="124">
        <f t="shared" si="84"/>
        <v>27.952300000000001</v>
      </c>
      <c r="P1386" s="124">
        <f t="shared" si="85"/>
        <v>10.608600468429996</v>
      </c>
      <c r="Q1386" s="50"/>
      <c r="R1386" s="53" t="str">
        <f t="shared" si="86"/>
        <v/>
      </c>
      <c r="S1386" s="53" t="str">
        <f t="shared" si="87"/>
        <v/>
      </c>
      <c r="T1386" s="50"/>
    </row>
    <row r="1387" spans="1:20" ht="15" customHeight="1" x14ac:dyDescent="0.2">
      <c r="A1387" s="51" t="s">
        <v>1630</v>
      </c>
      <c r="B1387" s="51" t="s">
        <v>1504</v>
      </c>
      <c r="C1387" s="35">
        <v>558087</v>
      </c>
      <c r="D1387" s="50"/>
      <c r="E1387" s="52">
        <v>0</v>
      </c>
      <c r="F1387" s="52">
        <v>0</v>
      </c>
      <c r="G1387" s="52">
        <v>0</v>
      </c>
      <c r="H1387" s="52">
        <v>0</v>
      </c>
      <c r="I1387" s="52">
        <v>0</v>
      </c>
      <c r="J1387" s="52">
        <v>0</v>
      </c>
      <c r="K1387" s="52">
        <v>38113.54</v>
      </c>
      <c r="L1387" s="52">
        <v>0</v>
      </c>
      <c r="M1387" s="52">
        <v>0</v>
      </c>
      <c r="N1387" s="50"/>
      <c r="O1387" s="124">
        <f t="shared" si="84"/>
        <v>0</v>
      </c>
      <c r="P1387" s="124">
        <f t="shared" si="85"/>
        <v>0</v>
      </c>
      <c r="Q1387" s="50"/>
      <c r="R1387" s="53" t="str">
        <f t="shared" si="86"/>
        <v/>
      </c>
      <c r="S1387" s="53" t="str">
        <f t="shared" si="87"/>
        <v/>
      </c>
      <c r="T1387" s="50"/>
    </row>
    <row r="1388" spans="1:20" ht="15" customHeight="1" x14ac:dyDescent="0.2">
      <c r="A1388" s="51" t="s">
        <v>1631</v>
      </c>
      <c r="B1388" s="51" t="s">
        <v>1575</v>
      </c>
      <c r="C1388" s="35">
        <v>519553</v>
      </c>
      <c r="D1388" s="50"/>
      <c r="E1388" s="52">
        <v>0</v>
      </c>
      <c r="F1388" s="52">
        <v>0</v>
      </c>
      <c r="G1388" s="52">
        <v>0</v>
      </c>
      <c r="H1388" s="52">
        <v>0</v>
      </c>
      <c r="I1388" s="52">
        <v>0</v>
      </c>
      <c r="J1388" s="52">
        <v>0</v>
      </c>
      <c r="K1388" s="52">
        <v>486175.01999999996</v>
      </c>
      <c r="L1388" s="52">
        <v>679.45</v>
      </c>
      <c r="M1388" s="52">
        <v>0</v>
      </c>
      <c r="N1388" s="50"/>
      <c r="O1388" s="124">
        <f t="shared" si="84"/>
        <v>0</v>
      </c>
      <c r="P1388" s="124">
        <f t="shared" si="85"/>
        <v>0.13975419798409225</v>
      </c>
      <c r="Q1388" s="50"/>
      <c r="R1388" s="53" t="str">
        <f t="shared" si="86"/>
        <v/>
      </c>
      <c r="S1388" s="53" t="str">
        <f t="shared" si="87"/>
        <v/>
      </c>
      <c r="T1388" s="50"/>
    </row>
    <row r="1389" spans="1:20" ht="15" customHeight="1" x14ac:dyDescent="0.2">
      <c r="A1389" s="51" t="s">
        <v>1279</v>
      </c>
      <c r="B1389" s="51" t="s">
        <v>1214</v>
      </c>
      <c r="C1389" s="35">
        <v>515175</v>
      </c>
      <c r="D1389" s="50"/>
      <c r="E1389" s="52">
        <v>0</v>
      </c>
      <c r="F1389" s="52">
        <v>0</v>
      </c>
      <c r="G1389" s="52">
        <v>0</v>
      </c>
      <c r="H1389" s="52">
        <v>0</v>
      </c>
      <c r="I1389" s="52">
        <v>0</v>
      </c>
      <c r="J1389" s="52">
        <v>0</v>
      </c>
      <c r="K1389" s="52">
        <v>52023.38</v>
      </c>
      <c r="L1389" s="52">
        <v>398.77</v>
      </c>
      <c r="M1389" s="52">
        <v>12228.75</v>
      </c>
      <c r="N1389" s="50"/>
      <c r="O1389" s="124">
        <f t="shared" si="84"/>
        <v>0</v>
      </c>
      <c r="P1389" s="124">
        <f t="shared" si="85"/>
        <v>24.272778892874705</v>
      </c>
      <c r="Q1389" s="50"/>
      <c r="R1389" s="53" t="str">
        <f t="shared" si="86"/>
        <v/>
      </c>
      <c r="S1389" s="53" t="str">
        <f t="shared" si="87"/>
        <v/>
      </c>
      <c r="T1389" s="50"/>
    </row>
    <row r="1390" spans="1:20" ht="15" customHeight="1" x14ac:dyDescent="0.2">
      <c r="A1390" s="51" t="s">
        <v>1142</v>
      </c>
      <c r="B1390" s="51" t="s">
        <v>105</v>
      </c>
      <c r="C1390" s="35">
        <v>513334</v>
      </c>
      <c r="D1390" s="50"/>
      <c r="E1390" s="52">
        <v>0</v>
      </c>
      <c r="F1390" s="52">
        <v>0</v>
      </c>
      <c r="G1390" s="52">
        <v>0</v>
      </c>
      <c r="H1390" s="52">
        <v>222894.71</v>
      </c>
      <c r="I1390" s="52">
        <v>0</v>
      </c>
      <c r="J1390" s="52">
        <v>222894.71</v>
      </c>
      <c r="K1390" s="52">
        <v>388066.44</v>
      </c>
      <c r="L1390" s="52">
        <v>5878.72</v>
      </c>
      <c r="M1390" s="52">
        <v>24889.33</v>
      </c>
      <c r="N1390" s="50"/>
      <c r="O1390" s="124">
        <f t="shared" si="84"/>
        <v>57.4373</v>
      </c>
      <c r="P1390" s="124">
        <f t="shared" si="85"/>
        <v>7.9285521314339888</v>
      </c>
      <c r="Q1390" s="50"/>
      <c r="R1390" s="53" t="str">
        <f t="shared" si="86"/>
        <v/>
      </c>
      <c r="S1390" s="53" t="str">
        <f t="shared" si="87"/>
        <v/>
      </c>
      <c r="T1390" s="50"/>
    </row>
    <row r="1391" spans="1:20" ht="15" customHeight="1" x14ac:dyDescent="0.2">
      <c r="A1391" s="51" t="s">
        <v>292</v>
      </c>
      <c r="B1391" s="51" t="s">
        <v>252</v>
      </c>
      <c r="C1391" s="35">
        <v>502502</v>
      </c>
      <c r="D1391" s="50"/>
      <c r="E1391" s="52">
        <v>0</v>
      </c>
      <c r="F1391" s="52">
        <v>0</v>
      </c>
      <c r="G1391" s="52">
        <v>0</v>
      </c>
      <c r="H1391" s="52">
        <v>0</v>
      </c>
      <c r="I1391" s="52">
        <v>0</v>
      </c>
      <c r="J1391" s="52">
        <v>0</v>
      </c>
      <c r="K1391" s="52">
        <v>69418.45</v>
      </c>
      <c r="L1391" s="52">
        <v>0</v>
      </c>
      <c r="M1391" s="52">
        <v>0</v>
      </c>
      <c r="N1391" s="50"/>
      <c r="O1391" s="124">
        <f t="shared" si="84"/>
        <v>0</v>
      </c>
      <c r="P1391" s="124">
        <f t="shared" si="85"/>
        <v>0</v>
      </c>
      <c r="Q1391" s="50"/>
      <c r="R1391" s="53" t="str">
        <f t="shared" si="86"/>
        <v/>
      </c>
      <c r="S1391" s="53" t="str">
        <f t="shared" si="87"/>
        <v/>
      </c>
      <c r="T1391" s="50"/>
    </row>
    <row r="1392" spans="1:20" ht="15" customHeight="1" x14ac:dyDescent="0.2">
      <c r="A1392" s="51" t="s">
        <v>1019</v>
      </c>
      <c r="B1392" s="51" t="s">
        <v>987</v>
      </c>
      <c r="C1392" s="35">
        <v>511579</v>
      </c>
      <c r="D1392" s="50"/>
      <c r="E1392" s="52">
        <v>0</v>
      </c>
      <c r="F1392" s="52">
        <v>0</v>
      </c>
      <c r="G1392" s="52">
        <v>0</v>
      </c>
      <c r="H1392" s="52">
        <v>0</v>
      </c>
      <c r="I1392" s="52">
        <v>0</v>
      </c>
      <c r="J1392" s="52">
        <v>0</v>
      </c>
      <c r="K1392" s="52">
        <v>43007.31</v>
      </c>
      <c r="L1392" s="52">
        <v>0</v>
      </c>
      <c r="M1392" s="52">
        <v>0</v>
      </c>
      <c r="N1392" s="50"/>
      <c r="O1392" s="124">
        <f t="shared" si="84"/>
        <v>0</v>
      </c>
      <c r="P1392" s="124">
        <f t="shared" si="85"/>
        <v>0</v>
      </c>
      <c r="Q1392" s="50"/>
      <c r="R1392" s="53" t="str">
        <f t="shared" si="86"/>
        <v/>
      </c>
      <c r="S1392" s="53" t="str">
        <f t="shared" si="87"/>
        <v/>
      </c>
      <c r="T1392" s="50"/>
    </row>
    <row r="1393" spans="1:20" ht="15" customHeight="1" x14ac:dyDescent="0.2">
      <c r="A1393" s="51" t="s">
        <v>2870</v>
      </c>
      <c r="B1393" s="51" t="s">
        <v>19</v>
      </c>
      <c r="C1393" s="35">
        <v>599336</v>
      </c>
      <c r="D1393" s="50"/>
      <c r="E1393" s="52">
        <v>0</v>
      </c>
      <c r="F1393" s="52">
        <v>0</v>
      </c>
      <c r="G1393" s="52">
        <v>0</v>
      </c>
      <c r="H1393" s="52">
        <v>52659.06</v>
      </c>
      <c r="I1393" s="52">
        <v>0</v>
      </c>
      <c r="J1393" s="52">
        <v>52659.06</v>
      </c>
      <c r="K1393" s="52">
        <v>360167.43</v>
      </c>
      <c r="L1393" s="52">
        <v>3664.83</v>
      </c>
      <c r="M1393" s="52">
        <v>208279.02</v>
      </c>
      <c r="N1393" s="50"/>
      <c r="O1393" s="124">
        <f t="shared" si="84"/>
        <v>14.620699999999999</v>
      </c>
      <c r="P1393" s="124">
        <f t="shared" si="85"/>
        <v>58.84592340845478</v>
      </c>
      <c r="Q1393" s="50"/>
      <c r="R1393" s="53" t="str">
        <f t="shared" si="86"/>
        <v/>
      </c>
      <c r="S1393" s="53" t="str">
        <f t="shared" si="87"/>
        <v/>
      </c>
      <c r="T1393" s="50"/>
    </row>
    <row r="1394" spans="1:20" ht="15" customHeight="1" x14ac:dyDescent="0.2">
      <c r="A1394" s="51" t="s">
        <v>2080</v>
      </c>
      <c r="B1394" s="51" t="s">
        <v>2023</v>
      </c>
      <c r="C1394" s="35">
        <v>524824</v>
      </c>
      <c r="D1394" s="50"/>
      <c r="E1394" s="52">
        <v>0</v>
      </c>
      <c r="F1394" s="52">
        <v>0</v>
      </c>
      <c r="G1394" s="52">
        <v>0</v>
      </c>
      <c r="H1394" s="52">
        <v>529850.22</v>
      </c>
      <c r="I1394" s="52">
        <v>488272.02</v>
      </c>
      <c r="J1394" s="52">
        <v>41578.199999999953</v>
      </c>
      <c r="K1394" s="52">
        <v>612218.65999999992</v>
      </c>
      <c r="L1394" s="52">
        <v>23654.46</v>
      </c>
      <c r="M1394" s="52">
        <v>231120.33</v>
      </c>
      <c r="N1394" s="50"/>
      <c r="O1394" s="124">
        <f t="shared" si="84"/>
        <v>6.7914000000000003</v>
      </c>
      <c r="P1394" s="124">
        <f t="shared" si="85"/>
        <v>41.614999124659157</v>
      </c>
      <c r="Q1394" s="50"/>
      <c r="R1394" s="53" t="str">
        <f t="shared" si="86"/>
        <v/>
      </c>
      <c r="S1394" s="53" t="str">
        <f t="shared" si="87"/>
        <v/>
      </c>
      <c r="T1394" s="50"/>
    </row>
    <row r="1395" spans="1:20" ht="15" customHeight="1" x14ac:dyDescent="0.2">
      <c r="A1395" s="51" t="s">
        <v>1475</v>
      </c>
      <c r="B1395" s="51" t="s">
        <v>1</v>
      </c>
      <c r="C1395" s="35">
        <v>517763</v>
      </c>
      <c r="D1395" s="50"/>
      <c r="E1395" s="52">
        <v>0</v>
      </c>
      <c r="F1395" s="52">
        <v>0</v>
      </c>
      <c r="G1395" s="52">
        <v>0</v>
      </c>
      <c r="H1395" s="52">
        <v>57305</v>
      </c>
      <c r="I1395" s="52">
        <v>0</v>
      </c>
      <c r="J1395" s="52">
        <v>57305</v>
      </c>
      <c r="K1395" s="52">
        <v>391613.35</v>
      </c>
      <c r="L1395" s="52">
        <v>813.37</v>
      </c>
      <c r="M1395" s="52">
        <v>23514.9</v>
      </c>
      <c r="N1395" s="50"/>
      <c r="O1395" s="124">
        <f t="shared" si="84"/>
        <v>14.633100000000001</v>
      </c>
      <c r="P1395" s="124">
        <f t="shared" si="85"/>
        <v>6.2123188599162926</v>
      </c>
      <c r="Q1395" s="50"/>
      <c r="R1395" s="53" t="str">
        <f t="shared" si="86"/>
        <v/>
      </c>
      <c r="S1395" s="53" t="str">
        <f t="shared" si="87"/>
        <v/>
      </c>
      <c r="T1395" s="50"/>
    </row>
    <row r="1396" spans="1:20" ht="15" customHeight="1" x14ac:dyDescent="0.2">
      <c r="A1396" s="51" t="s">
        <v>512</v>
      </c>
      <c r="B1396" s="51" t="s">
        <v>511</v>
      </c>
      <c r="C1396" s="35">
        <v>505056</v>
      </c>
      <c r="D1396" s="50"/>
      <c r="E1396" s="52">
        <v>0</v>
      </c>
      <c r="F1396" s="52">
        <v>0</v>
      </c>
      <c r="G1396" s="52">
        <v>0</v>
      </c>
      <c r="H1396" s="52">
        <v>0</v>
      </c>
      <c r="I1396" s="52">
        <v>0</v>
      </c>
      <c r="J1396" s="52">
        <v>0</v>
      </c>
      <c r="K1396" s="52">
        <v>33463.589999999997</v>
      </c>
      <c r="L1396" s="52">
        <v>0</v>
      </c>
      <c r="M1396" s="52">
        <v>0</v>
      </c>
      <c r="N1396" s="50"/>
      <c r="O1396" s="124">
        <f t="shared" si="84"/>
        <v>0</v>
      </c>
      <c r="P1396" s="124">
        <f t="shared" si="85"/>
        <v>0</v>
      </c>
      <c r="Q1396" s="50"/>
      <c r="R1396" s="53" t="str">
        <f t="shared" si="86"/>
        <v/>
      </c>
      <c r="S1396" s="53" t="str">
        <f t="shared" si="87"/>
        <v/>
      </c>
      <c r="T1396" s="50"/>
    </row>
    <row r="1397" spans="1:20" ht="15" customHeight="1" x14ac:dyDescent="0.2">
      <c r="A1397" s="51" t="s">
        <v>513</v>
      </c>
      <c r="B1397" s="51" t="s">
        <v>508</v>
      </c>
      <c r="C1397" s="35">
        <v>505064</v>
      </c>
      <c r="D1397" s="50"/>
      <c r="E1397" s="52">
        <v>0</v>
      </c>
      <c r="F1397" s="52">
        <v>0</v>
      </c>
      <c r="G1397" s="52">
        <v>0</v>
      </c>
      <c r="H1397" s="52">
        <v>0</v>
      </c>
      <c r="I1397" s="52">
        <v>0</v>
      </c>
      <c r="J1397" s="52">
        <v>0</v>
      </c>
      <c r="K1397" s="52">
        <v>48479.09</v>
      </c>
      <c r="L1397" s="52">
        <v>0</v>
      </c>
      <c r="M1397" s="52">
        <v>0</v>
      </c>
      <c r="N1397" s="50"/>
      <c r="O1397" s="124">
        <f t="shared" si="84"/>
        <v>0</v>
      </c>
      <c r="P1397" s="124">
        <f t="shared" si="85"/>
        <v>0</v>
      </c>
      <c r="Q1397" s="50"/>
      <c r="R1397" s="53" t="str">
        <f t="shared" si="86"/>
        <v/>
      </c>
      <c r="S1397" s="53" t="str">
        <f t="shared" si="87"/>
        <v/>
      </c>
      <c r="T1397" s="50"/>
    </row>
    <row r="1398" spans="1:20" ht="15" customHeight="1" x14ac:dyDescent="0.2">
      <c r="A1398" s="51" t="s">
        <v>1632</v>
      </c>
      <c r="B1398" s="51" t="s">
        <v>1595</v>
      </c>
      <c r="C1398" s="35">
        <v>519561</v>
      </c>
      <c r="D1398" s="50"/>
      <c r="E1398" s="52">
        <v>0</v>
      </c>
      <c r="F1398" s="52">
        <v>0</v>
      </c>
      <c r="G1398" s="52">
        <v>0</v>
      </c>
      <c r="H1398" s="52">
        <v>9373.51</v>
      </c>
      <c r="I1398" s="52">
        <v>0</v>
      </c>
      <c r="J1398" s="52">
        <v>9373.51</v>
      </c>
      <c r="K1398" s="52">
        <v>43693.09</v>
      </c>
      <c r="L1398" s="52">
        <v>364.67</v>
      </c>
      <c r="M1398" s="52">
        <v>2160</v>
      </c>
      <c r="N1398" s="50"/>
      <c r="O1398" s="124">
        <f t="shared" si="84"/>
        <v>21.453099999999999</v>
      </c>
      <c r="P1398" s="124">
        <f t="shared" si="85"/>
        <v>5.778190555989517</v>
      </c>
      <c r="Q1398" s="50"/>
      <c r="R1398" s="53" t="str">
        <f t="shared" si="86"/>
        <v/>
      </c>
      <c r="S1398" s="53" t="str">
        <f t="shared" si="87"/>
        <v/>
      </c>
      <c r="T1398" s="50"/>
    </row>
    <row r="1399" spans="1:20" ht="15" customHeight="1" x14ac:dyDescent="0.2">
      <c r="A1399" s="51" t="s">
        <v>2819</v>
      </c>
      <c r="B1399" s="51" t="s">
        <v>85</v>
      </c>
      <c r="C1399" s="35">
        <v>580899</v>
      </c>
      <c r="D1399" s="50"/>
      <c r="E1399" s="52">
        <v>0</v>
      </c>
      <c r="F1399" s="52">
        <v>0</v>
      </c>
      <c r="G1399" s="52">
        <v>0</v>
      </c>
      <c r="H1399" s="52">
        <v>0</v>
      </c>
      <c r="I1399" s="52">
        <v>0</v>
      </c>
      <c r="J1399" s="52">
        <v>0</v>
      </c>
      <c r="K1399" s="52">
        <v>1159262.8899999999</v>
      </c>
      <c r="L1399" s="52">
        <v>0</v>
      </c>
      <c r="M1399" s="52">
        <v>0</v>
      </c>
      <c r="N1399" s="50"/>
      <c r="O1399" s="124">
        <f t="shared" si="84"/>
        <v>0</v>
      </c>
      <c r="P1399" s="124">
        <f t="shared" si="85"/>
        <v>0</v>
      </c>
      <c r="Q1399" s="50"/>
      <c r="R1399" s="53" t="str">
        <f t="shared" si="86"/>
        <v/>
      </c>
      <c r="S1399" s="53" t="str">
        <f t="shared" si="87"/>
        <v/>
      </c>
      <c r="T1399" s="50"/>
    </row>
    <row r="1400" spans="1:20" ht="15" customHeight="1" x14ac:dyDescent="0.2">
      <c r="A1400" s="51" t="s">
        <v>1143</v>
      </c>
      <c r="B1400" s="51" t="s">
        <v>105</v>
      </c>
      <c r="C1400" s="35">
        <v>513342</v>
      </c>
      <c r="D1400" s="50"/>
      <c r="E1400" s="52">
        <v>0</v>
      </c>
      <c r="F1400" s="52">
        <v>0</v>
      </c>
      <c r="G1400" s="52">
        <v>0</v>
      </c>
      <c r="H1400" s="52">
        <v>0</v>
      </c>
      <c r="I1400" s="52">
        <v>0</v>
      </c>
      <c r="J1400" s="52">
        <v>0</v>
      </c>
      <c r="K1400" s="52">
        <v>924524.96000000008</v>
      </c>
      <c r="L1400" s="52">
        <v>0</v>
      </c>
      <c r="M1400" s="52">
        <v>0</v>
      </c>
      <c r="N1400" s="50"/>
      <c r="O1400" s="124">
        <f t="shared" si="84"/>
        <v>0</v>
      </c>
      <c r="P1400" s="124">
        <f t="shared" si="85"/>
        <v>0</v>
      </c>
      <c r="Q1400" s="50"/>
      <c r="R1400" s="53" t="str">
        <f t="shared" si="86"/>
        <v/>
      </c>
      <c r="S1400" s="53" t="str">
        <f t="shared" si="87"/>
        <v/>
      </c>
      <c r="T1400" s="50"/>
    </row>
    <row r="1401" spans="1:20" ht="15" customHeight="1" x14ac:dyDescent="0.2">
      <c r="A1401" s="51" t="s">
        <v>1476</v>
      </c>
      <c r="B1401" s="51" t="s">
        <v>1</v>
      </c>
      <c r="C1401" s="35">
        <v>517771</v>
      </c>
      <c r="D1401" s="50"/>
      <c r="E1401" s="52">
        <v>0</v>
      </c>
      <c r="F1401" s="52">
        <v>0</v>
      </c>
      <c r="G1401" s="52">
        <v>0</v>
      </c>
      <c r="H1401" s="52">
        <v>0</v>
      </c>
      <c r="I1401" s="52">
        <v>0</v>
      </c>
      <c r="J1401" s="52">
        <v>0</v>
      </c>
      <c r="K1401" s="52">
        <v>301378.37</v>
      </c>
      <c r="L1401" s="52">
        <v>1007.99</v>
      </c>
      <c r="M1401" s="52">
        <v>48807.28</v>
      </c>
      <c r="N1401" s="50"/>
      <c r="O1401" s="124">
        <f t="shared" si="84"/>
        <v>0</v>
      </c>
      <c r="P1401" s="124">
        <f t="shared" si="85"/>
        <v>16.529145737963873</v>
      </c>
      <c r="Q1401" s="50"/>
      <c r="R1401" s="53" t="str">
        <f t="shared" si="86"/>
        <v/>
      </c>
      <c r="S1401" s="53" t="str">
        <f t="shared" si="87"/>
        <v/>
      </c>
      <c r="T1401" s="50"/>
    </row>
    <row r="1402" spans="1:20" ht="15" customHeight="1" x14ac:dyDescent="0.2">
      <c r="A1402" s="51" t="s">
        <v>2652</v>
      </c>
      <c r="B1402" s="51" t="s">
        <v>199</v>
      </c>
      <c r="C1402" s="35">
        <v>555606</v>
      </c>
      <c r="D1402" s="50"/>
      <c r="E1402" s="52">
        <v>0</v>
      </c>
      <c r="F1402" s="52">
        <v>0</v>
      </c>
      <c r="G1402" s="52">
        <v>0</v>
      </c>
      <c r="H1402" s="52">
        <v>0</v>
      </c>
      <c r="I1402" s="52">
        <v>0</v>
      </c>
      <c r="J1402" s="52">
        <v>0</v>
      </c>
      <c r="K1402" s="52">
        <v>52475.73</v>
      </c>
      <c r="L1402" s="52">
        <v>204.05</v>
      </c>
      <c r="M1402" s="52">
        <v>20000</v>
      </c>
      <c r="N1402" s="50"/>
      <c r="O1402" s="124">
        <f t="shared" si="84"/>
        <v>0</v>
      </c>
      <c r="P1402" s="124">
        <f t="shared" si="85"/>
        <v>38.501703549431326</v>
      </c>
      <c r="Q1402" s="50"/>
      <c r="R1402" s="53" t="str">
        <f t="shared" si="86"/>
        <v/>
      </c>
      <c r="S1402" s="53" t="str">
        <f t="shared" si="87"/>
        <v/>
      </c>
      <c r="T1402" s="50"/>
    </row>
    <row r="1403" spans="1:20" ht="15" customHeight="1" x14ac:dyDescent="0.2">
      <c r="A1403" s="51" t="s">
        <v>2653</v>
      </c>
      <c r="B1403" s="51" t="s">
        <v>199</v>
      </c>
      <c r="C1403" s="35">
        <v>555649</v>
      </c>
      <c r="D1403" s="50"/>
      <c r="E1403" s="52">
        <v>0</v>
      </c>
      <c r="F1403" s="52">
        <v>0</v>
      </c>
      <c r="G1403" s="52">
        <v>0</v>
      </c>
      <c r="H1403" s="52">
        <v>0</v>
      </c>
      <c r="I1403" s="52">
        <v>0</v>
      </c>
      <c r="J1403" s="52">
        <v>0</v>
      </c>
      <c r="K1403" s="52">
        <v>413483.51</v>
      </c>
      <c r="L1403" s="52">
        <v>11273.7</v>
      </c>
      <c r="M1403" s="52">
        <v>60369</v>
      </c>
      <c r="N1403" s="50"/>
      <c r="O1403" s="124">
        <f t="shared" si="84"/>
        <v>0</v>
      </c>
      <c r="P1403" s="124">
        <f t="shared" si="85"/>
        <v>17.326615999752928</v>
      </c>
      <c r="Q1403" s="50"/>
      <c r="R1403" s="53" t="str">
        <f t="shared" si="86"/>
        <v/>
      </c>
      <c r="S1403" s="53" t="str">
        <f t="shared" si="87"/>
        <v/>
      </c>
      <c r="T1403" s="50"/>
    </row>
    <row r="1404" spans="1:20" ht="15" customHeight="1" x14ac:dyDescent="0.2">
      <c r="A1404" s="51" t="s">
        <v>675</v>
      </c>
      <c r="B1404" s="51" t="s">
        <v>639</v>
      </c>
      <c r="C1404" s="35">
        <v>507288</v>
      </c>
      <c r="D1404" s="50"/>
      <c r="E1404" s="52">
        <v>0</v>
      </c>
      <c r="F1404" s="52">
        <v>0</v>
      </c>
      <c r="G1404" s="52">
        <v>0</v>
      </c>
      <c r="H1404" s="52">
        <v>275131.74</v>
      </c>
      <c r="I1404" s="52">
        <v>0</v>
      </c>
      <c r="J1404" s="52">
        <v>275131.74</v>
      </c>
      <c r="K1404" s="52">
        <v>1255933.4099999999</v>
      </c>
      <c r="L1404" s="52">
        <v>29870.01</v>
      </c>
      <c r="M1404" s="52">
        <v>51980.21</v>
      </c>
      <c r="N1404" s="50"/>
      <c r="O1404" s="124">
        <f t="shared" si="84"/>
        <v>21.906600000000001</v>
      </c>
      <c r="P1404" s="124">
        <f t="shared" si="85"/>
        <v>6.5170827806865974</v>
      </c>
      <c r="Q1404" s="50"/>
      <c r="R1404" s="53" t="str">
        <f t="shared" si="86"/>
        <v/>
      </c>
      <c r="S1404" s="53" t="str">
        <f t="shared" si="87"/>
        <v/>
      </c>
      <c r="T1404" s="50"/>
    </row>
    <row r="1405" spans="1:20" ht="15" customHeight="1" x14ac:dyDescent="0.2">
      <c r="A1405" s="51" t="s">
        <v>2174</v>
      </c>
      <c r="B1405" s="51" t="s">
        <v>1232</v>
      </c>
      <c r="C1405" s="35">
        <v>525944</v>
      </c>
      <c r="D1405" s="50"/>
      <c r="E1405" s="52">
        <v>0</v>
      </c>
      <c r="F1405" s="52">
        <v>0</v>
      </c>
      <c r="G1405" s="52">
        <v>0</v>
      </c>
      <c r="H1405" s="52">
        <v>2691.42</v>
      </c>
      <c r="I1405" s="52">
        <v>0</v>
      </c>
      <c r="J1405" s="52">
        <v>2691.42</v>
      </c>
      <c r="K1405" s="52">
        <v>162861.48000000001</v>
      </c>
      <c r="L1405" s="52">
        <v>145.18</v>
      </c>
      <c r="M1405" s="52">
        <v>5136</v>
      </c>
      <c r="N1405" s="50"/>
      <c r="O1405" s="124">
        <f t="shared" si="84"/>
        <v>1.6526000000000001</v>
      </c>
      <c r="P1405" s="124">
        <f t="shared" si="85"/>
        <v>3.2427434651828042</v>
      </c>
      <c r="Q1405" s="50"/>
      <c r="R1405" s="53" t="str">
        <f t="shared" si="86"/>
        <v/>
      </c>
      <c r="S1405" s="53" t="str">
        <f t="shared" si="87"/>
        <v/>
      </c>
      <c r="T1405" s="50"/>
    </row>
    <row r="1406" spans="1:20" ht="15" customHeight="1" x14ac:dyDescent="0.2">
      <c r="A1406" s="51" t="s">
        <v>120</v>
      </c>
      <c r="B1406" s="51" t="s">
        <v>88</v>
      </c>
      <c r="C1406" s="35">
        <v>500500</v>
      </c>
      <c r="D1406" s="50"/>
      <c r="E1406" s="52">
        <v>0</v>
      </c>
      <c r="F1406" s="52">
        <v>0</v>
      </c>
      <c r="G1406" s="52">
        <v>0</v>
      </c>
      <c r="H1406" s="52">
        <v>72012.960000000006</v>
      </c>
      <c r="I1406" s="52">
        <v>0</v>
      </c>
      <c r="J1406" s="52">
        <v>72012.960000000006</v>
      </c>
      <c r="K1406" s="52">
        <v>295824.07</v>
      </c>
      <c r="L1406" s="52">
        <v>8234.06</v>
      </c>
      <c r="M1406" s="52">
        <v>36553.769999999997</v>
      </c>
      <c r="N1406" s="50"/>
      <c r="O1406" s="124">
        <f t="shared" si="84"/>
        <v>24.3432</v>
      </c>
      <c r="P1406" s="124">
        <f t="shared" si="85"/>
        <v>15.140022243626083</v>
      </c>
      <c r="Q1406" s="50"/>
      <c r="R1406" s="53" t="str">
        <f t="shared" si="86"/>
        <v/>
      </c>
      <c r="S1406" s="53" t="str">
        <f t="shared" si="87"/>
        <v/>
      </c>
      <c r="T1406" s="50"/>
    </row>
    <row r="1407" spans="1:20" ht="15" customHeight="1" x14ac:dyDescent="0.2">
      <c r="A1407" s="51" t="s">
        <v>676</v>
      </c>
      <c r="B1407" s="51" t="s">
        <v>636</v>
      </c>
      <c r="C1407" s="35">
        <v>507296</v>
      </c>
      <c r="D1407" s="50"/>
      <c r="E1407" s="52">
        <v>0</v>
      </c>
      <c r="F1407" s="52">
        <v>0</v>
      </c>
      <c r="G1407" s="52">
        <v>0</v>
      </c>
      <c r="H1407" s="52">
        <v>0</v>
      </c>
      <c r="I1407" s="52">
        <v>0</v>
      </c>
      <c r="J1407" s="52">
        <v>0</v>
      </c>
      <c r="K1407" s="52">
        <v>905672.81</v>
      </c>
      <c r="L1407" s="52">
        <v>0</v>
      </c>
      <c r="M1407" s="52">
        <v>0</v>
      </c>
      <c r="N1407" s="50"/>
      <c r="O1407" s="124">
        <f t="shared" si="84"/>
        <v>0</v>
      </c>
      <c r="P1407" s="124">
        <f t="shared" si="85"/>
        <v>0</v>
      </c>
      <c r="Q1407" s="50"/>
      <c r="R1407" s="53" t="str">
        <f t="shared" si="86"/>
        <v/>
      </c>
      <c r="S1407" s="53" t="str">
        <f t="shared" si="87"/>
        <v/>
      </c>
      <c r="T1407" s="50"/>
    </row>
    <row r="1408" spans="1:20" ht="15" customHeight="1" x14ac:dyDescent="0.2">
      <c r="A1408" s="51" t="s">
        <v>1982</v>
      </c>
      <c r="B1408" s="51" t="s">
        <v>1961</v>
      </c>
      <c r="C1408" s="35">
        <v>523674</v>
      </c>
      <c r="D1408" s="50"/>
      <c r="E1408" s="52">
        <v>0</v>
      </c>
      <c r="F1408" s="52">
        <v>0</v>
      </c>
      <c r="G1408" s="52">
        <v>0</v>
      </c>
      <c r="H1408" s="52">
        <v>0</v>
      </c>
      <c r="I1408" s="52">
        <v>0</v>
      </c>
      <c r="J1408" s="52">
        <v>0</v>
      </c>
      <c r="K1408" s="52">
        <v>15712.3</v>
      </c>
      <c r="L1408" s="52">
        <v>0</v>
      </c>
      <c r="M1408" s="52">
        <v>0</v>
      </c>
      <c r="N1408" s="50"/>
      <c r="O1408" s="124">
        <f t="shared" si="84"/>
        <v>0</v>
      </c>
      <c r="P1408" s="124">
        <f t="shared" si="85"/>
        <v>0</v>
      </c>
      <c r="Q1408" s="50"/>
      <c r="R1408" s="53" t="str">
        <f t="shared" si="86"/>
        <v/>
      </c>
      <c r="S1408" s="53" t="str">
        <f t="shared" si="87"/>
        <v/>
      </c>
      <c r="T1408" s="50"/>
    </row>
    <row r="1409" spans="1:20" ht="15" customHeight="1" x14ac:dyDescent="0.2">
      <c r="A1409" s="51" t="s">
        <v>2443</v>
      </c>
      <c r="B1409" s="51" t="s">
        <v>2434</v>
      </c>
      <c r="C1409" s="35">
        <v>528838</v>
      </c>
      <c r="D1409" s="50"/>
      <c r="E1409" s="52">
        <v>0</v>
      </c>
      <c r="F1409" s="52">
        <v>0</v>
      </c>
      <c r="G1409" s="52">
        <v>0</v>
      </c>
      <c r="H1409" s="52">
        <v>13740.25</v>
      </c>
      <c r="I1409" s="52">
        <v>0</v>
      </c>
      <c r="J1409" s="52">
        <v>13740.25</v>
      </c>
      <c r="K1409" s="52">
        <v>121639.04000000001</v>
      </c>
      <c r="L1409" s="52">
        <v>3090.72</v>
      </c>
      <c r="M1409" s="52">
        <v>116870</v>
      </c>
      <c r="N1409" s="50"/>
      <c r="O1409" s="124">
        <f t="shared" si="84"/>
        <v>11.2959</v>
      </c>
      <c r="P1409" s="124">
        <f t="shared" si="85"/>
        <v>98.620245605358264</v>
      </c>
      <c r="Q1409" s="50"/>
      <c r="R1409" s="53" t="str">
        <f t="shared" si="86"/>
        <v/>
      </c>
      <c r="S1409" s="53" t="str">
        <f t="shared" si="87"/>
        <v/>
      </c>
      <c r="T1409" s="50"/>
    </row>
    <row r="1410" spans="1:20" ht="15" customHeight="1" x14ac:dyDescent="0.2">
      <c r="A1410" s="51" t="s">
        <v>836</v>
      </c>
      <c r="B1410" s="51" t="s">
        <v>10</v>
      </c>
      <c r="C1410" s="35">
        <v>509299</v>
      </c>
      <c r="D1410" s="50"/>
      <c r="E1410" s="52">
        <v>0</v>
      </c>
      <c r="F1410" s="52">
        <v>0</v>
      </c>
      <c r="G1410" s="52">
        <v>0</v>
      </c>
      <c r="H1410" s="52">
        <v>64603.71</v>
      </c>
      <c r="I1410" s="52">
        <v>0</v>
      </c>
      <c r="J1410" s="52">
        <v>64603.71</v>
      </c>
      <c r="K1410" s="52">
        <v>1338352.26</v>
      </c>
      <c r="L1410" s="52">
        <v>7025.42</v>
      </c>
      <c r="M1410" s="52">
        <v>17542.14</v>
      </c>
      <c r="N1410" s="50"/>
      <c r="O1410" s="124">
        <f t="shared" si="84"/>
        <v>4.8270999999999997</v>
      </c>
      <c r="P1410" s="124">
        <f t="shared" si="85"/>
        <v>1.8356572282397459</v>
      </c>
      <c r="Q1410" s="50"/>
      <c r="R1410" s="53" t="str">
        <f t="shared" si="86"/>
        <v/>
      </c>
      <c r="S1410" s="53" t="str">
        <f t="shared" si="87"/>
        <v/>
      </c>
      <c r="T1410" s="50"/>
    </row>
    <row r="1411" spans="1:20" ht="15" customHeight="1" x14ac:dyDescent="0.2">
      <c r="A1411" s="51" t="s">
        <v>2319</v>
      </c>
      <c r="B1411" s="51" t="s">
        <v>26</v>
      </c>
      <c r="C1411" s="35">
        <v>527521</v>
      </c>
      <c r="D1411" s="50"/>
      <c r="E1411" s="52">
        <v>0</v>
      </c>
      <c r="F1411" s="52">
        <v>0</v>
      </c>
      <c r="G1411" s="52">
        <v>0</v>
      </c>
      <c r="H1411" s="52">
        <v>9067.42</v>
      </c>
      <c r="I1411" s="52">
        <v>0</v>
      </c>
      <c r="J1411" s="52">
        <v>9067.42</v>
      </c>
      <c r="K1411" s="52">
        <v>34931.03</v>
      </c>
      <c r="L1411" s="52">
        <v>0</v>
      </c>
      <c r="M1411" s="52">
        <v>0</v>
      </c>
      <c r="N1411" s="50"/>
      <c r="O1411" s="124">
        <f t="shared" ref="O1411:O1474" si="88">IFERROR(ROUND(J1411/K1411*100,4),$U$1)</f>
        <v>25.958100000000002</v>
      </c>
      <c r="P1411" s="124">
        <f t="shared" ref="P1411:P1474" si="89">IFERROR((L1411+M1411)/K1411*100,$U$1)</f>
        <v>0</v>
      </c>
      <c r="Q1411" s="50"/>
      <c r="R1411" s="53" t="str">
        <f t="shared" ref="R1411:R1474" si="90">IF(AND(ISNUMBER(O1411),O1411&gt;60),(O1411-60)*0.05,"")</f>
        <v/>
      </c>
      <c r="S1411" s="53" t="str">
        <f t="shared" ref="S1411:S1474" si="91">IF(AND(ISNUMBER(O1411),O1411&gt;60),(J1411-(K1411*0.6))*0.05,"")</f>
        <v/>
      </c>
      <c r="T1411" s="50"/>
    </row>
    <row r="1412" spans="1:20" ht="15" customHeight="1" x14ac:dyDescent="0.2">
      <c r="A1412" s="51" t="s">
        <v>1360</v>
      </c>
      <c r="B1412" s="51" t="s">
        <v>28</v>
      </c>
      <c r="C1412" s="35">
        <v>516171</v>
      </c>
      <c r="D1412" s="50"/>
      <c r="E1412" s="52">
        <v>0</v>
      </c>
      <c r="F1412" s="52">
        <v>0</v>
      </c>
      <c r="G1412" s="52">
        <v>0</v>
      </c>
      <c r="H1412" s="52">
        <v>3751.8</v>
      </c>
      <c r="I1412" s="52">
        <v>0</v>
      </c>
      <c r="J1412" s="52">
        <v>3751.8</v>
      </c>
      <c r="K1412" s="52">
        <v>40537.870000000003</v>
      </c>
      <c r="L1412" s="52">
        <v>98.81</v>
      </c>
      <c r="M1412" s="52">
        <v>21022.31</v>
      </c>
      <c r="N1412" s="50"/>
      <c r="O1412" s="124">
        <f t="shared" si="88"/>
        <v>9.2550000000000008</v>
      </c>
      <c r="P1412" s="124">
        <f t="shared" si="89"/>
        <v>52.102194811912916</v>
      </c>
      <c r="Q1412" s="50"/>
      <c r="R1412" s="53" t="str">
        <f t="shared" si="90"/>
        <v/>
      </c>
      <c r="S1412" s="53" t="str">
        <f t="shared" si="91"/>
        <v/>
      </c>
      <c r="T1412" s="50"/>
    </row>
    <row r="1413" spans="1:20" ht="15" customHeight="1" x14ac:dyDescent="0.2">
      <c r="A1413" s="51" t="s">
        <v>1190</v>
      </c>
      <c r="B1413" s="51" t="s">
        <v>1167</v>
      </c>
      <c r="C1413" s="35">
        <v>514179</v>
      </c>
      <c r="D1413" s="50"/>
      <c r="E1413" s="52">
        <v>0</v>
      </c>
      <c r="F1413" s="52">
        <v>0</v>
      </c>
      <c r="G1413" s="52">
        <v>0</v>
      </c>
      <c r="H1413" s="52">
        <v>24286.23</v>
      </c>
      <c r="I1413" s="52">
        <v>0</v>
      </c>
      <c r="J1413" s="52">
        <v>24286.23</v>
      </c>
      <c r="K1413" s="52">
        <v>157992.87</v>
      </c>
      <c r="L1413" s="52">
        <v>406.26</v>
      </c>
      <c r="M1413" s="52">
        <v>12360</v>
      </c>
      <c r="N1413" s="50"/>
      <c r="O1413" s="124">
        <f t="shared" si="88"/>
        <v>15.371700000000001</v>
      </c>
      <c r="P1413" s="124">
        <f t="shared" si="89"/>
        <v>8.0802760276460575</v>
      </c>
      <c r="Q1413" s="50"/>
      <c r="R1413" s="53" t="str">
        <f t="shared" si="90"/>
        <v/>
      </c>
      <c r="S1413" s="53" t="str">
        <f t="shared" si="91"/>
        <v/>
      </c>
      <c r="T1413" s="50"/>
    </row>
    <row r="1414" spans="1:20" ht="15" customHeight="1" x14ac:dyDescent="0.2">
      <c r="A1414" s="51" t="s">
        <v>1477</v>
      </c>
      <c r="B1414" s="51" t="s">
        <v>1</v>
      </c>
      <c r="C1414" s="35">
        <v>517780</v>
      </c>
      <c r="D1414" s="50"/>
      <c r="E1414" s="52">
        <v>0</v>
      </c>
      <c r="F1414" s="52">
        <v>0</v>
      </c>
      <c r="G1414" s="52">
        <v>0</v>
      </c>
      <c r="H1414" s="52">
        <v>12397.51</v>
      </c>
      <c r="I1414" s="52">
        <v>0</v>
      </c>
      <c r="J1414" s="52">
        <v>12397.51</v>
      </c>
      <c r="K1414" s="52">
        <v>64137.84</v>
      </c>
      <c r="L1414" s="52">
        <v>1090.98</v>
      </c>
      <c r="M1414" s="52">
        <v>1402.26</v>
      </c>
      <c r="N1414" s="50"/>
      <c r="O1414" s="124">
        <f t="shared" si="88"/>
        <v>19.329499999999999</v>
      </c>
      <c r="P1414" s="124">
        <f t="shared" si="89"/>
        <v>3.8873151948989859</v>
      </c>
      <c r="Q1414" s="50"/>
      <c r="R1414" s="53" t="str">
        <f t="shared" si="90"/>
        <v/>
      </c>
      <c r="S1414" s="53" t="str">
        <f t="shared" si="91"/>
        <v/>
      </c>
      <c r="T1414" s="50"/>
    </row>
    <row r="1415" spans="1:20" ht="15" customHeight="1" x14ac:dyDescent="0.2">
      <c r="A1415" s="51" t="s">
        <v>2444</v>
      </c>
      <c r="B1415" s="51" t="s">
        <v>2434</v>
      </c>
      <c r="C1415" s="35">
        <v>528846</v>
      </c>
      <c r="D1415" s="50"/>
      <c r="E1415" s="52">
        <v>0</v>
      </c>
      <c r="F1415" s="52">
        <v>0</v>
      </c>
      <c r="G1415" s="52">
        <v>0</v>
      </c>
      <c r="H1415" s="52">
        <v>141684.21</v>
      </c>
      <c r="I1415" s="52">
        <v>0</v>
      </c>
      <c r="J1415" s="52">
        <v>141684.21</v>
      </c>
      <c r="K1415" s="52">
        <v>335749.58</v>
      </c>
      <c r="L1415" s="52">
        <v>4228.42</v>
      </c>
      <c r="M1415" s="52">
        <v>12724.86</v>
      </c>
      <c r="N1415" s="50"/>
      <c r="O1415" s="124">
        <f t="shared" si="88"/>
        <v>42.199399999999997</v>
      </c>
      <c r="P1415" s="124">
        <f t="shared" si="89"/>
        <v>5.0493823402549003</v>
      </c>
      <c r="Q1415" s="50"/>
      <c r="R1415" s="53" t="str">
        <f t="shared" si="90"/>
        <v/>
      </c>
      <c r="S1415" s="53" t="str">
        <f t="shared" si="91"/>
        <v/>
      </c>
      <c r="T1415" s="50"/>
    </row>
    <row r="1416" spans="1:20" ht="15" customHeight="1" x14ac:dyDescent="0.2">
      <c r="A1416" s="51" t="s">
        <v>2790</v>
      </c>
      <c r="B1416" s="51" t="s">
        <v>1961</v>
      </c>
      <c r="C1416" s="35">
        <v>559938</v>
      </c>
      <c r="D1416" s="50"/>
      <c r="E1416" s="52">
        <v>0</v>
      </c>
      <c r="F1416" s="52">
        <v>0</v>
      </c>
      <c r="G1416" s="52">
        <v>0</v>
      </c>
      <c r="H1416" s="52">
        <v>0</v>
      </c>
      <c r="I1416" s="52">
        <v>0</v>
      </c>
      <c r="J1416" s="52">
        <v>0</v>
      </c>
      <c r="K1416" s="52">
        <v>55406.04</v>
      </c>
      <c r="L1416" s="52">
        <v>0</v>
      </c>
      <c r="M1416" s="52">
        <v>0</v>
      </c>
      <c r="N1416" s="50"/>
      <c r="O1416" s="124">
        <f t="shared" si="88"/>
        <v>0</v>
      </c>
      <c r="P1416" s="124">
        <f t="shared" si="89"/>
        <v>0</v>
      </c>
      <c r="Q1416" s="50"/>
      <c r="R1416" s="53" t="str">
        <f t="shared" si="90"/>
        <v/>
      </c>
      <c r="S1416" s="53" t="str">
        <f t="shared" si="91"/>
        <v/>
      </c>
      <c r="T1416" s="50"/>
    </row>
    <row r="1417" spans="1:20" ht="15" customHeight="1" x14ac:dyDescent="0.2">
      <c r="A1417" s="51" t="s">
        <v>514</v>
      </c>
      <c r="B1417" s="51" t="s">
        <v>511</v>
      </c>
      <c r="C1417" s="35">
        <v>505072</v>
      </c>
      <c r="D1417" s="50"/>
      <c r="E1417" s="52">
        <v>0</v>
      </c>
      <c r="F1417" s="52">
        <v>0</v>
      </c>
      <c r="G1417" s="52">
        <v>0</v>
      </c>
      <c r="H1417" s="52">
        <v>0</v>
      </c>
      <c r="I1417" s="52">
        <v>0</v>
      </c>
      <c r="J1417" s="52">
        <v>0</v>
      </c>
      <c r="K1417" s="52">
        <v>121155.8</v>
      </c>
      <c r="L1417" s="52">
        <v>0</v>
      </c>
      <c r="M1417" s="52">
        <v>0</v>
      </c>
      <c r="N1417" s="50"/>
      <c r="O1417" s="124">
        <f t="shared" si="88"/>
        <v>0</v>
      </c>
      <c r="P1417" s="124">
        <f t="shared" si="89"/>
        <v>0</v>
      </c>
      <c r="Q1417" s="50"/>
      <c r="R1417" s="53" t="str">
        <f t="shared" si="90"/>
        <v/>
      </c>
      <c r="S1417" s="53" t="str">
        <f t="shared" si="91"/>
        <v/>
      </c>
      <c r="T1417" s="50"/>
    </row>
    <row r="1418" spans="1:20" ht="15" customHeight="1" x14ac:dyDescent="0.2">
      <c r="A1418" s="51" t="s">
        <v>1811</v>
      </c>
      <c r="B1418" s="51" t="s">
        <v>1500</v>
      </c>
      <c r="C1418" s="35">
        <v>521655</v>
      </c>
      <c r="D1418" s="50"/>
      <c r="E1418" s="52">
        <v>0</v>
      </c>
      <c r="F1418" s="52">
        <v>0</v>
      </c>
      <c r="G1418" s="52">
        <v>0</v>
      </c>
      <c r="H1418" s="52">
        <v>0</v>
      </c>
      <c r="I1418" s="52">
        <v>0</v>
      </c>
      <c r="J1418" s="52">
        <v>0</v>
      </c>
      <c r="K1418" s="52">
        <v>845027.81</v>
      </c>
      <c r="L1418" s="52">
        <v>0</v>
      </c>
      <c r="M1418" s="52">
        <v>0</v>
      </c>
      <c r="N1418" s="50"/>
      <c r="O1418" s="124">
        <f t="shared" si="88"/>
        <v>0</v>
      </c>
      <c r="P1418" s="124">
        <f t="shared" si="89"/>
        <v>0</v>
      </c>
      <c r="Q1418" s="50"/>
      <c r="R1418" s="53" t="str">
        <f t="shared" si="90"/>
        <v/>
      </c>
      <c r="S1418" s="53" t="str">
        <f t="shared" si="91"/>
        <v/>
      </c>
      <c r="T1418" s="50"/>
    </row>
    <row r="1419" spans="1:20" ht="15" customHeight="1" x14ac:dyDescent="0.2">
      <c r="A1419" s="51" t="s">
        <v>1428</v>
      </c>
      <c r="B1419" s="51" t="s">
        <v>1405</v>
      </c>
      <c r="C1419" s="35">
        <v>517062</v>
      </c>
      <c r="D1419" s="50"/>
      <c r="E1419" s="52">
        <v>0</v>
      </c>
      <c r="F1419" s="52">
        <v>0</v>
      </c>
      <c r="G1419" s="52">
        <v>0</v>
      </c>
      <c r="H1419" s="52">
        <v>0</v>
      </c>
      <c r="I1419" s="52">
        <v>0</v>
      </c>
      <c r="J1419" s="52">
        <v>0</v>
      </c>
      <c r="K1419" s="52">
        <v>387168.69</v>
      </c>
      <c r="L1419" s="52">
        <v>0</v>
      </c>
      <c r="M1419" s="52">
        <v>0</v>
      </c>
      <c r="N1419" s="50"/>
      <c r="O1419" s="124">
        <f t="shared" si="88"/>
        <v>0</v>
      </c>
      <c r="P1419" s="124">
        <f t="shared" si="89"/>
        <v>0</v>
      </c>
      <c r="Q1419" s="50"/>
      <c r="R1419" s="53" t="str">
        <f t="shared" si="90"/>
        <v/>
      </c>
      <c r="S1419" s="53" t="str">
        <f t="shared" si="91"/>
        <v/>
      </c>
      <c r="T1419" s="50"/>
    </row>
    <row r="1420" spans="1:20" ht="15" customHeight="1" x14ac:dyDescent="0.2">
      <c r="A1420" s="51" t="s">
        <v>1812</v>
      </c>
      <c r="B1420" s="51" t="s">
        <v>1500</v>
      </c>
      <c r="C1420" s="35">
        <v>521663</v>
      </c>
      <c r="D1420" s="50"/>
      <c r="E1420" s="52">
        <v>0</v>
      </c>
      <c r="F1420" s="52">
        <v>0</v>
      </c>
      <c r="G1420" s="52">
        <v>0</v>
      </c>
      <c r="H1420" s="52">
        <v>32772.68</v>
      </c>
      <c r="I1420" s="52">
        <v>0</v>
      </c>
      <c r="J1420" s="52">
        <v>32772.68</v>
      </c>
      <c r="K1420" s="52">
        <v>70918.55</v>
      </c>
      <c r="L1420" s="52">
        <v>1104.97</v>
      </c>
      <c r="M1420" s="52">
        <v>0</v>
      </c>
      <c r="N1420" s="50"/>
      <c r="O1420" s="124">
        <f t="shared" si="88"/>
        <v>46.2117</v>
      </c>
      <c r="P1420" s="124">
        <f t="shared" si="89"/>
        <v>1.55808318133972</v>
      </c>
      <c r="Q1420" s="50"/>
      <c r="R1420" s="53" t="str">
        <f t="shared" si="90"/>
        <v/>
      </c>
      <c r="S1420" s="53" t="str">
        <f t="shared" si="91"/>
        <v/>
      </c>
      <c r="T1420" s="50"/>
    </row>
    <row r="1421" spans="1:20" ht="15" customHeight="1" x14ac:dyDescent="0.2">
      <c r="A1421" s="51" t="s">
        <v>2849</v>
      </c>
      <c r="B1421" s="51" t="s">
        <v>23</v>
      </c>
      <c r="C1421" s="35">
        <v>582638</v>
      </c>
      <c r="D1421" s="50"/>
      <c r="E1421" s="52">
        <v>0</v>
      </c>
      <c r="F1421" s="52">
        <v>0</v>
      </c>
      <c r="G1421" s="52">
        <v>0</v>
      </c>
      <c r="H1421" s="52">
        <v>0</v>
      </c>
      <c r="I1421" s="52">
        <v>0</v>
      </c>
      <c r="J1421" s="52">
        <v>0</v>
      </c>
      <c r="K1421" s="52">
        <v>196030.28</v>
      </c>
      <c r="L1421" s="52">
        <v>0</v>
      </c>
      <c r="M1421" s="52">
        <v>0</v>
      </c>
      <c r="N1421" s="50"/>
      <c r="O1421" s="124">
        <f t="shared" si="88"/>
        <v>0</v>
      </c>
      <c r="P1421" s="124">
        <f t="shared" si="89"/>
        <v>0</v>
      </c>
      <c r="Q1421" s="50"/>
      <c r="R1421" s="53" t="str">
        <f t="shared" si="90"/>
        <v/>
      </c>
      <c r="S1421" s="53" t="str">
        <f t="shared" si="91"/>
        <v/>
      </c>
      <c r="T1421" s="50"/>
    </row>
    <row r="1422" spans="1:20" ht="15" customHeight="1" x14ac:dyDescent="0.2">
      <c r="A1422" s="51" t="s">
        <v>365</v>
      </c>
      <c r="B1422" s="51" t="s">
        <v>334</v>
      </c>
      <c r="C1422" s="35">
        <v>503347</v>
      </c>
      <c r="D1422" s="50"/>
      <c r="E1422" s="52">
        <v>0</v>
      </c>
      <c r="F1422" s="52">
        <v>0</v>
      </c>
      <c r="G1422" s="52">
        <v>0</v>
      </c>
      <c r="H1422" s="52">
        <v>51279.91</v>
      </c>
      <c r="I1422" s="52">
        <v>0</v>
      </c>
      <c r="J1422" s="52">
        <v>51279.91</v>
      </c>
      <c r="K1422" s="52">
        <v>90841.21</v>
      </c>
      <c r="L1422" s="52">
        <v>1115.27</v>
      </c>
      <c r="M1422" s="52">
        <v>1500</v>
      </c>
      <c r="N1422" s="50"/>
      <c r="O1422" s="124">
        <f t="shared" si="88"/>
        <v>56.450099999999999</v>
      </c>
      <c r="P1422" s="124">
        <f t="shared" si="89"/>
        <v>2.8789466806970094</v>
      </c>
      <c r="Q1422" s="50"/>
      <c r="R1422" s="53" t="str">
        <f t="shared" si="90"/>
        <v/>
      </c>
      <c r="S1422" s="53" t="str">
        <f t="shared" si="91"/>
        <v/>
      </c>
      <c r="T1422" s="50"/>
    </row>
    <row r="1423" spans="1:20" ht="15" customHeight="1" x14ac:dyDescent="0.2">
      <c r="A1423" s="51" t="s">
        <v>2320</v>
      </c>
      <c r="B1423" s="51" t="s">
        <v>26</v>
      </c>
      <c r="C1423" s="35">
        <v>527530</v>
      </c>
      <c r="D1423" s="50"/>
      <c r="E1423" s="52">
        <v>0</v>
      </c>
      <c r="F1423" s="52">
        <v>0</v>
      </c>
      <c r="G1423" s="52">
        <v>0</v>
      </c>
      <c r="H1423" s="52">
        <v>0</v>
      </c>
      <c r="I1423" s="52">
        <v>0</v>
      </c>
      <c r="J1423" s="52">
        <v>0</v>
      </c>
      <c r="K1423" s="52">
        <v>27189.79</v>
      </c>
      <c r="L1423" s="52">
        <v>0</v>
      </c>
      <c r="M1423" s="52">
        <v>0</v>
      </c>
      <c r="N1423" s="50"/>
      <c r="O1423" s="124">
        <f t="shared" si="88"/>
        <v>0</v>
      </c>
      <c r="P1423" s="124">
        <f t="shared" si="89"/>
        <v>0</v>
      </c>
      <c r="Q1423" s="50"/>
      <c r="R1423" s="53" t="str">
        <f t="shared" si="90"/>
        <v/>
      </c>
      <c r="S1423" s="53" t="str">
        <f t="shared" si="91"/>
        <v/>
      </c>
      <c r="T1423" s="50"/>
    </row>
    <row r="1424" spans="1:20" ht="15" customHeight="1" x14ac:dyDescent="0.2">
      <c r="A1424" s="51" t="s">
        <v>1159</v>
      </c>
      <c r="B1424" s="51" t="s">
        <v>22</v>
      </c>
      <c r="C1424" s="35">
        <v>513792</v>
      </c>
      <c r="D1424" s="50"/>
      <c r="E1424" s="52">
        <v>0</v>
      </c>
      <c r="F1424" s="52">
        <v>0</v>
      </c>
      <c r="G1424" s="52">
        <v>0</v>
      </c>
      <c r="H1424" s="52">
        <v>122387.06</v>
      </c>
      <c r="I1424" s="52">
        <v>0</v>
      </c>
      <c r="J1424" s="52">
        <v>122387.06</v>
      </c>
      <c r="K1424" s="52">
        <v>141800.85999999999</v>
      </c>
      <c r="L1424" s="52">
        <v>7378.98</v>
      </c>
      <c r="M1424" s="52">
        <v>292318.68</v>
      </c>
      <c r="N1424" s="50"/>
      <c r="O1424" s="124">
        <f t="shared" si="88"/>
        <v>86.309100000000001</v>
      </c>
      <c r="P1424" s="124">
        <f t="shared" si="89"/>
        <v>211.35108771554698</v>
      </c>
      <c r="Q1424" s="50"/>
      <c r="R1424" s="53">
        <f t="shared" si="90"/>
        <v>1.315455</v>
      </c>
      <c r="S1424" s="53">
        <f t="shared" si="91"/>
        <v>1865.3272000000006</v>
      </c>
      <c r="T1424" s="50"/>
    </row>
    <row r="1425" spans="1:20" ht="15" customHeight="1" x14ac:dyDescent="0.2">
      <c r="A1425" s="51" t="s">
        <v>100</v>
      </c>
      <c r="B1425" s="51" t="s">
        <v>100</v>
      </c>
      <c r="C1425" s="35">
        <v>508063</v>
      </c>
      <c r="D1425" s="50"/>
      <c r="E1425" s="52">
        <v>0</v>
      </c>
      <c r="F1425" s="52">
        <v>0</v>
      </c>
      <c r="G1425" s="52">
        <v>0</v>
      </c>
      <c r="H1425" s="52">
        <v>2643237.98</v>
      </c>
      <c r="I1425" s="52">
        <v>0</v>
      </c>
      <c r="J1425" s="52">
        <v>2643237.98</v>
      </c>
      <c r="K1425" s="52">
        <v>10780857.879999999</v>
      </c>
      <c r="L1425" s="52">
        <v>90096.44</v>
      </c>
      <c r="M1425" s="52">
        <v>347916.63</v>
      </c>
      <c r="N1425" s="50"/>
      <c r="O1425" s="124">
        <f t="shared" si="88"/>
        <v>24.517900000000001</v>
      </c>
      <c r="P1425" s="124">
        <f t="shared" si="89"/>
        <v>4.0628776937369295</v>
      </c>
      <c r="Q1425" s="50"/>
      <c r="R1425" s="53" t="str">
        <f t="shared" si="90"/>
        <v/>
      </c>
      <c r="S1425" s="53" t="str">
        <f t="shared" si="91"/>
        <v/>
      </c>
      <c r="T1425" s="50"/>
    </row>
    <row r="1426" spans="1:20" ht="15" customHeight="1" x14ac:dyDescent="0.2">
      <c r="A1426" s="51" t="s">
        <v>2801</v>
      </c>
      <c r="B1426" s="51" t="s">
        <v>759</v>
      </c>
      <c r="C1426" s="35">
        <v>580244</v>
      </c>
      <c r="D1426" s="50"/>
      <c r="E1426" s="52">
        <v>0</v>
      </c>
      <c r="F1426" s="52">
        <v>0</v>
      </c>
      <c r="G1426" s="52">
        <v>0</v>
      </c>
      <c r="H1426" s="52">
        <v>0</v>
      </c>
      <c r="I1426" s="52">
        <v>0</v>
      </c>
      <c r="J1426" s="52">
        <v>0</v>
      </c>
      <c r="K1426" s="52">
        <v>292203.98</v>
      </c>
      <c r="L1426" s="52">
        <v>879.34</v>
      </c>
      <c r="M1426" s="52">
        <v>75392.070000000007</v>
      </c>
      <c r="N1426" s="50"/>
      <c r="O1426" s="124">
        <f t="shared" si="88"/>
        <v>0</v>
      </c>
      <c r="P1426" s="124">
        <f t="shared" si="89"/>
        <v>26.102111956175271</v>
      </c>
      <c r="Q1426" s="50"/>
      <c r="R1426" s="53" t="str">
        <f t="shared" si="90"/>
        <v/>
      </c>
      <c r="S1426" s="53" t="str">
        <f t="shared" si="91"/>
        <v/>
      </c>
      <c r="T1426" s="50"/>
    </row>
    <row r="1427" spans="1:20" ht="15" customHeight="1" x14ac:dyDescent="0.2">
      <c r="A1427" s="51" t="s">
        <v>293</v>
      </c>
      <c r="B1427" s="51" t="s">
        <v>252</v>
      </c>
      <c r="C1427" s="35">
        <v>502511</v>
      </c>
      <c r="D1427" s="50"/>
      <c r="E1427" s="52">
        <v>0</v>
      </c>
      <c r="F1427" s="52">
        <v>0</v>
      </c>
      <c r="G1427" s="52">
        <v>0</v>
      </c>
      <c r="H1427" s="52">
        <v>82639.53</v>
      </c>
      <c r="I1427" s="52">
        <v>22020.05</v>
      </c>
      <c r="J1427" s="52">
        <v>60619.479999999996</v>
      </c>
      <c r="K1427" s="52">
        <v>212448.51</v>
      </c>
      <c r="L1427" s="52">
        <v>2947.09</v>
      </c>
      <c r="M1427" s="52">
        <v>80362.58</v>
      </c>
      <c r="N1427" s="50"/>
      <c r="O1427" s="124">
        <f t="shared" si="88"/>
        <v>28.5337</v>
      </c>
      <c r="P1427" s="124">
        <f t="shared" si="89"/>
        <v>39.21405238379878</v>
      </c>
      <c r="Q1427" s="50"/>
      <c r="R1427" s="53" t="str">
        <f t="shared" si="90"/>
        <v/>
      </c>
      <c r="S1427" s="53" t="str">
        <f t="shared" si="91"/>
        <v/>
      </c>
      <c r="T1427" s="50"/>
    </row>
    <row r="1428" spans="1:20" ht="15" customHeight="1" x14ac:dyDescent="0.2">
      <c r="A1428" s="51" t="s">
        <v>880</v>
      </c>
      <c r="B1428" s="51" t="s">
        <v>858</v>
      </c>
      <c r="C1428" s="35">
        <v>509825</v>
      </c>
      <c r="D1428" s="50"/>
      <c r="E1428" s="52">
        <v>0</v>
      </c>
      <c r="F1428" s="52">
        <v>0</v>
      </c>
      <c r="G1428" s="52">
        <v>0</v>
      </c>
      <c r="H1428" s="52">
        <v>45879.6</v>
      </c>
      <c r="I1428" s="52">
        <v>6384</v>
      </c>
      <c r="J1428" s="52">
        <v>39495.599999999999</v>
      </c>
      <c r="K1428" s="52">
        <v>460663.80000000005</v>
      </c>
      <c r="L1428" s="52">
        <v>2000.74</v>
      </c>
      <c r="M1428" s="52">
        <v>6384</v>
      </c>
      <c r="N1428" s="50"/>
      <c r="O1428" s="124">
        <f t="shared" si="88"/>
        <v>8.5736000000000008</v>
      </c>
      <c r="P1428" s="124">
        <f t="shared" si="89"/>
        <v>1.8201430197033062</v>
      </c>
      <c r="Q1428" s="50"/>
      <c r="R1428" s="53" t="str">
        <f t="shared" si="90"/>
        <v/>
      </c>
      <c r="S1428" s="53" t="str">
        <f t="shared" si="91"/>
        <v/>
      </c>
      <c r="T1428" s="50"/>
    </row>
    <row r="1429" spans="1:20" ht="15" customHeight="1" x14ac:dyDescent="0.2">
      <c r="A1429" s="51" t="s">
        <v>958</v>
      </c>
      <c r="B1429" s="51" t="s">
        <v>13</v>
      </c>
      <c r="C1429" s="35">
        <v>510831</v>
      </c>
      <c r="D1429" s="50"/>
      <c r="E1429" s="52">
        <v>0</v>
      </c>
      <c r="F1429" s="52">
        <v>0</v>
      </c>
      <c r="G1429" s="52">
        <v>0</v>
      </c>
      <c r="H1429" s="52">
        <v>0</v>
      </c>
      <c r="I1429" s="52">
        <v>0</v>
      </c>
      <c r="J1429" s="52">
        <v>0</v>
      </c>
      <c r="K1429" s="52">
        <v>99488.55</v>
      </c>
      <c r="L1429" s="52">
        <v>9219.0400000000009</v>
      </c>
      <c r="M1429" s="52">
        <v>21319.15</v>
      </c>
      <c r="N1429" s="50"/>
      <c r="O1429" s="124">
        <f t="shared" si="88"/>
        <v>0</v>
      </c>
      <c r="P1429" s="124">
        <f t="shared" si="89"/>
        <v>30.695180500670681</v>
      </c>
      <c r="Q1429" s="50"/>
      <c r="R1429" s="53" t="str">
        <f t="shared" si="90"/>
        <v/>
      </c>
      <c r="S1429" s="53" t="str">
        <f t="shared" si="91"/>
        <v/>
      </c>
      <c r="T1429" s="50"/>
    </row>
    <row r="1430" spans="1:20" ht="15" customHeight="1" x14ac:dyDescent="0.2">
      <c r="A1430" s="51" t="s">
        <v>1633</v>
      </c>
      <c r="B1430" s="51" t="s">
        <v>1575</v>
      </c>
      <c r="C1430" s="35">
        <v>519570</v>
      </c>
      <c r="D1430" s="50"/>
      <c r="E1430" s="52">
        <v>0</v>
      </c>
      <c r="F1430" s="52">
        <v>0</v>
      </c>
      <c r="G1430" s="52">
        <v>0</v>
      </c>
      <c r="H1430" s="52">
        <v>0</v>
      </c>
      <c r="I1430" s="52">
        <v>0</v>
      </c>
      <c r="J1430" s="52">
        <v>0</v>
      </c>
      <c r="K1430" s="52">
        <v>1394976.29</v>
      </c>
      <c r="L1430" s="52">
        <v>9239.86</v>
      </c>
      <c r="M1430" s="52">
        <v>257252.64</v>
      </c>
      <c r="N1430" s="50"/>
      <c r="O1430" s="124">
        <f t="shared" si="88"/>
        <v>0</v>
      </c>
      <c r="P1430" s="124">
        <f t="shared" si="89"/>
        <v>19.103729712854115</v>
      </c>
      <c r="Q1430" s="50"/>
      <c r="R1430" s="53" t="str">
        <f t="shared" si="90"/>
        <v/>
      </c>
      <c r="S1430" s="53" t="str">
        <f t="shared" si="91"/>
        <v/>
      </c>
      <c r="T1430" s="50"/>
    </row>
    <row r="1431" spans="1:20" ht="15" customHeight="1" x14ac:dyDescent="0.2">
      <c r="A1431" s="51" t="s">
        <v>1907</v>
      </c>
      <c r="B1431" s="51" t="s">
        <v>30</v>
      </c>
      <c r="C1431" s="35">
        <v>522759</v>
      </c>
      <c r="D1431" s="50"/>
      <c r="E1431" s="52">
        <v>0</v>
      </c>
      <c r="F1431" s="52">
        <v>0</v>
      </c>
      <c r="G1431" s="52">
        <v>0</v>
      </c>
      <c r="H1431" s="52">
        <v>482755.24</v>
      </c>
      <c r="I1431" s="52">
        <v>0</v>
      </c>
      <c r="J1431" s="52">
        <v>482755.24</v>
      </c>
      <c r="K1431" s="52">
        <v>866123.26</v>
      </c>
      <c r="L1431" s="52">
        <v>29946.89</v>
      </c>
      <c r="M1431" s="52">
        <v>30223.84</v>
      </c>
      <c r="N1431" s="50"/>
      <c r="O1431" s="124">
        <f t="shared" si="88"/>
        <v>55.737499999999997</v>
      </c>
      <c r="P1431" s="124">
        <f t="shared" si="89"/>
        <v>6.9471324439433708</v>
      </c>
      <c r="Q1431" s="50"/>
      <c r="R1431" s="53" t="str">
        <f t="shared" si="90"/>
        <v/>
      </c>
      <c r="S1431" s="53" t="str">
        <f t="shared" si="91"/>
        <v/>
      </c>
      <c r="T1431" s="50"/>
    </row>
    <row r="1432" spans="1:20" ht="15" customHeight="1" x14ac:dyDescent="0.2">
      <c r="A1432" s="51" t="s">
        <v>9</v>
      </c>
      <c r="B1432" s="51" t="s">
        <v>13</v>
      </c>
      <c r="C1432" s="35">
        <v>510840</v>
      </c>
      <c r="D1432" s="50"/>
      <c r="E1432" s="52">
        <v>0</v>
      </c>
      <c r="F1432" s="52">
        <v>0</v>
      </c>
      <c r="G1432" s="52">
        <v>0</v>
      </c>
      <c r="H1432" s="52">
        <v>192188.44</v>
      </c>
      <c r="I1432" s="52">
        <v>0</v>
      </c>
      <c r="J1432" s="52">
        <v>192188.44</v>
      </c>
      <c r="K1432" s="52">
        <v>42854.21</v>
      </c>
      <c r="L1432" s="52">
        <v>176.64</v>
      </c>
      <c r="M1432" s="52">
        <v>629</v>
      </c>
      <c r="N1432" s="50"/>
      <c r="O1432" s="124">
        <f t="shared" si="88"/>
        <v>448.47039999999998</v>
      </c>
      <c r="P1432" s="124">
        <f t="shared" si="89"/>
        <v>1.8799553182756141</v>
      </c>
      <c r="Q1432" s="50"/>
      <c r="R1432" s="53">
        <f t="shared" si="90"/>
        <v>19.42352</v>
      </c>
      <c r="S1432" s="53">
        <f t="shared" si="91"/>
        <v>8323.7957000000006</v>
      </c>
      <c r="T1432" s="50"/>
    </row>
    <row r="1433" spans="1:20" ht="15" customHeight="1" x14ac:dyDescent="0.2">
      <c r="A1433" s="51" t="s">
        <v>2654</v>
      </c>
      <c r="B1433" s="51" t="s">
        <v>199</v>
      </c>
      <c r="C1433" s="35">
        <v>555665</v>
      </c>
      <c r="D1433" s="50"/>
      <c r="E1433" s="52">
        <v>0</v>
      </c>
      <c r="F1433" s="52">
        <v>0</v>
      </c>
      <c r="G1433" s="52">
        <v>0</v>
      </c>
      <c r="H1433" s="52">
        <v>54572.11</v>
      </c>
      <c r="I1433" s="52">
        <v>54572.11</v>
      </c>
      <c r="J1433" s="52">
        <v>0</v>
      </c>
      <c r="K1433" s="52">
        <v>423013.26</v>
      </c>
      <c r="L1433" s="52">
        <v>27995.55</v>
      </c>
      <c r="M1433" s="52">
        <v>439029.68</v>
      </c>
      <c r="N1433" s="50"/>
      <c r="O1433" s="124">
        <f t="shared" si="88"/>
        <v>0</v>
      </c>
      <c r="P1433" s="124">
        <f t="shared" si="89"/>
        <v>110.40439488823588</v>
      </c>
      <c r="Q1433" s="50"/>
      <c r="R1433" s="53" t="str">
        <f t="shared" si="90"/>
        <v/>
      </c>
      <c r="S1433" s="53" t="str">
        <f t="shared" si="91"/>
        <v/>
      </c>
      <c r="T1433" s="50"/>
    </row>
    <row r="1434" spans="1:20" ht="15" customHeight="1" x14ac:dyDescent="0.2">
      <c r="A1434" s="51" t="s">
        <v>515</v>
      </c>
      <c r="B1434" s="51" t="s">
        <v>511</v>
      </c>
      <c r="C1434" s="35">
        <v>505102</v>
      </c>
      <c r="D1434" s="50"/>
      <c r="E1434" s="52">
        <v>0</v>
      </c>
      <c r="F1434" s="52">
        <v>0</v>
      </c>
      <c r="G1434" s="52">
        <v>0</v>
      </c>
      <c r="H1434" s="52">
        <v>0</v>
      </c>
      <c r="I1434" s="52">
        <v>0</v>
      </c>
      <c r="J1434" s="52">
        <v>0</v>
      </c>
      <c r="K1434" s="52">
        <v>77252.66</v>
      </c>
      <c r="L1434" s="52">
        <v>0</v>
      </c>
      <c r="M1434" s="52">
        <v>0</v>
      </c>
      <c r="N1434" s="50"/>
      <c r="O1434" s="124">
        <f t="shared" si="88"/>
        <v>0</v>
      </c>
      <c r="P1434" s="124">
        <f t="shared" si="89"/>
        <v>0</v>
      </c>
      <c r="Q1434" s="50"/>
      <c r="R1434" s="53" t="str">
        <f t="shared" si="90"/>
        <v/>
      </c>
      <c r="S1434" s="53" t="str">
        <f t="shared" si="91"/>
        <v/>
      </c>
      <c r="T1434" s="50"/>
    </row>
    <row r="1435" spans="1:20" ht="15" customHeight="1" x14ac:dyDescent="0.2">
      <c r="A1435" s="51" t="s">
        <v>2721</v>
      </c>
      <c r="B1435" s="51" t="s">
        <v>85</v>
      </c>
      <c r="C1435" s="35">
        <v>556785</v>
      </c>
      <c r="D1435" s="50"/>
      <c r="E1435" s="52">
        <v>0</v>
      </c>
      <c r="F1435" s="52">
        <v>0</v>
      </c>
      <c r="G1435" s="52">
        <v>0</v>
      </c>
      <c r="H1435" s="52">
        <v>0</v>
      </c>
      <c r="I1435" s="52">
        <v>0</v>
      </c>
      <c r="J1435" s="52">
        <v>0</v>
      </c>
      <c r="K1435" s="52">
        <v>105357.14</v>
      </c>
      <c r="L1435" s="52">
        <v>1798.01</v>
      </c>
      <c r="M1435" s="52">
        <v>5439.55</v>
      </c>
      <c r="N1435" s="50"/>
      <c r="O1435" s="124">
        <f t="shared" si="88"/>
        <v>0</v>
      </c>
      <c r="P1435" s="124">
        <f t="shared" si="89"/>
        <v>6.8695486608691168</v>
      </c>
      <c r="Q1435" s="50"/>
      <c r="R1435" s="53" t="str">
        <f t="shared" si="90"/>
        <v/>
      </c>
      <c r="S1435" s="53" t="str">
        <f t="shared" si="91"/>
        <v/>
      </c>
      <c r="T1435" s="50"/>
    </row>
    <row r="1436" spans="1:20" ht="15" customHeight="1" x14ac:dyDescent="0.2">
      <c r="A1436" s="51" t="s">
        <v>366</v>
      </c>
      <c r="B1436" s="51" t="s">
        <v>334</v>
      </c>
      <c r="C1436" s="35">
        <v>503355</v>
      </c>
      <c r="D1436" s="50"/>
      <c r="E1436" s="52">
        <v>0</v>
      </c>
      <c r="F1436" s="52">
        <v>0</v>
      </c>
      <c r="G1436" s="52">
        <v>0</v>
      </c>
      <c r="H1436" s="52">
        <v>0</v>
      </c>
      <c r="I1436" s="52">
        <v>0</v>
      </c>
      <c r="J1436" s="52">
        <v>0</v>
      </c>
      <c r="K1436" s="52">
        <v>111802.76</v>
      </c>
      <c r="L1436" s="52">
        <v>0</v>
      </c>
      <c r="M1436" s="52">
        <v>0</v>
      </c>
      <c r="N1436" s="50"/>
      <c r="O1436" s="124">
        <f t="shared" si="88"/>
        <v>0</v>
      </c>
      <c r="P1436" s="124">
        <f t="shared" si="89"/>
        <v>0</v>
      </c>
      <c r="Q1436" s="50"/>
      <c r="R1436" s="53" t="str">
        <f t="shared" si="90"/>
        <v/>
      </c>
      <c r="S1436" s="53" t="str">
        <f t="shared" si="91"/>
        <v/>
      </c>
      <c r="T1436" s="50"/>
    </row>
    <row r="1437" spans="1:20" ht="15" customHeight="1" x14ac:dyDescent="0.2">
      <c r="A1437" s="51" t="s">
        <v>2824</v>
      </c>
      <c r="B1437" s="51" t="s">
        <v>252</v>
      </c>
      <c r="C1437" s="35">
        <v>581135</v>
      </c>
      <c r="D1437" s="50"/>
      <c r="E1437" s="52">
        <v>0</v>
      </c>
      <c r="F1437" s="52">
        <v>0</v>
      </c>
      <c r="G1437" s="52">
        <v>0</v>
      </c>
      <c r="H1437" s="52">
        <v>0</v>
      </c>
      <c r="I1437" s="52">
        <v>0</v>
      </c>
      <c r="J1437" s="52">
        <v>0</v>
      </c>
      <c r="K1437" s="52">
        <v>116825.74</v>
      </c>
      <c r="L1437" s="52">
        <v>1029.0899999999999</v>
      </c>
      <c r="M1437" s="52">
        <v>1950.71</v>
      </c>
      <c r="N1437" s="50"/>
      <c r="O1437" s="124">
        <f t="shared" si="88"/>
        <v>0</v>
      </c>
      <c r="P1437" s="124">
        <f t="shared" si="89"/>
        <v>2.5506365292443256</v>
      </c>
      <c r="Q1437" s="50"/>
      <c r="R1437" s="53" t="str">
        <f t="shared" si="90"/>
        <v/>
      </c>
      <c r="S1437" s="53" t="str">
        <f t="shared" si="91"/>
        <v/>
      </c>
      <c r="T1437" s="50"/>
    </row>
    <row r="1438" spans="1:20" ht="15" customHeight="1" x14ac:dyDescent="0.2">
      <c r="A1438" s="51" t="s">
        <v>517</v>
      </c>
      <c r="B1438" s="51" t="s">
        <v>516</v>
      </c>
      <c r="C1438" s="35">
        <v>505129</v>
      </c>
      <c r="D1438" s="50"/>
      <c r="E1438" s="52">
        <v>0</v>
      </c>
      <c r="F1438" s="52">
        <v>0</v>
      </c>
      <c r="G1438" s="52">
        <v>0</v>
      </c>
      <c r="H1438" s="52">
        <v>0</v>
      </c>
      <c r="I1438" s="52">
        <v>0</v>
      </c>
      <c r="J1438" s="52">
        <v>0</v>
      </c>
      <c r="K1438" s="52">
        <v>189185.67</v>
      </c>
      <c r="L1438" s="52">
        <v>0</v>
      </c>
      <c r="M1438" s="52">
        <v>0</v>
      </c>
      <c r="N1438" s="50"/>
      <c r="O1438" s="124">
        <f t="shared" si="88"/>
        <v>0</v>
      </c>
      <c r="P1438" s="124">
        <f t="shared" si="89"/>
        <v>0</v>
      </c>
      <c r="Q1438" s="50"/>
      <c r="R1438" s="53" t="str">
        <f t="shared" si="90"/>
        <v/>
      </c>
      <c r="S1438" s="53" t="str">
        <f t="shared" si="91"/>
        <v/>
      </c>
      <c r="T1438" s="50"/>
    </row>
    <row r="1439" spans="1:20" ht="15" customHeight="1" x14ac:dyDescent="0.2">
      <c r="A1439" s="51" t="s">
        <v>2748</v>
      </c>
      <c r="B1439" s="51" t="s">
        <v>1121</v>
      </c>
      <c r="C1439" s="35">
        <v>557579</v>
      </c>
      <c r="D1439" s="50"/>
      <c r="E1439" s="52">
        <v>0</v>
      </c>
      <c r="F1439" s="52">
        <v>0</v>
      </c>
      <c r="G1439" s="52">
        <v>0</v>
      </c>
      <c r="H1439" s="52">
        <v>0</v>
      </c>
      <c r="I1439" s="52">
        <v>0</v>
      </c>
      <c r="J1439" s="52">
        <v>0</v>
      </c>
      <c r="K1439" s="52">
        <v>91204.52</v>
      </c>
      <c r="L1439" s="52">
        <v>0</v>
      </c>
      <c r="M1439" s="52">
        <v>0</v>
      </c>
      <c r="N1439" s="50"/>
      <c r="O1439" s="124">
        <f t="shared" si="88"/>
        <v>0</v>
      </c>
      <c r="P1439" s="124">
        <f t="shared" si="89"/>
        <v>0</v>
      </c>
      <c r="Q1439" s="50"/>
      <c r="R1439" s="53" t="str">
        <f t="shared" si="90"/>
        <v/>
      </c>
      <c r="S1439" s="53" t="str">
        <f t="shared" si="91"/>
        <v/>
      </c>
      <c r="T1439" s="50"/>
    </row>
    <row r="1440" spans="1:20" ht="15" customHeight="1" x14ac:dyDescent="0.2">
      <c r="A1440" s="51" t="s">
        <v>471</v>
      </c>
      <c r="B1440" s="51" t="s">
        <v>100</v>
      </c>
      <c r="C1440" s="35">
        <v>504556</v>
      </c>
      <c r="D1440" s="50"/>
      <c r="E1440" s="52">
        <v>0</v>
      </c>
      <c r="F1440" s="52">
        <v>0</v>
      </c>
      <c r="G1440" s="52">
        <v>0</v>
      </c>
      <c r="H1440" s="52">
        <v>0</v>
      </c>
      <c r="I1440" s="52">
        <v>0</v>
      </c>
      <c r="J1440" s="52">
        <v>0</v>
      </c>
      <c r="K1440" s="52">
        <v>454420.42</v>
      </c>
      <c r="L1440" s="52">
        <v>0</v>
      </c>
      <c r="M1440" s="52">
        <v>0</v>
      </c>
      <c r="N1440" s="50"/>
      <c r="O1440" s="124">
        <f t="shared" si="88"/>
        <v>0</v>
      </c>
      <c r="P1440" s="124">
        <f t="shared" si="89"/>
        <v>0</v>
      </c>
      <c r="Q1440" s="50"/>
      <c r="R1440" s="53" t="str">
        <f t="shared" si="90"/>
        <v/>
      </c>
      <c r="S1440" s="53" t="str">
        <f t="shared" si="91"/>
        <v/>
      </c>
      <c r="T1440" s="50"/>
    </row>
    <row r="1441" spans="1:20" ht="15" customHeight="1" x14ac:dyDescent="0.2">
      <c r="A1441" s="51" t="s">
        <v>294</v>
      </c>
      <c r="B1441" s="51" t="s">
        <v>252</v>
      </c>
      <c r="C1441" s="35">
        <v>502537</v>
      </c>
      <c r="D1441" s="50"/>
      <c r="E1441" s="52">
        <v>0</v>
      </c>
      <c r="F1441" s="52">
        <v>0</v>
      </c>
      <c r="G1441" s="52">
        <v>0</v>
      </c>
      <c r="H1441" s="52">
        <v>10947.3</v>
      </c>
      <c r="I1441" s="52">
        <v>0</v>
      </c>
      <c r="J1441" s="52">
        <v>10947.3</v>
      </c>
      <c r="K1441" s="52">
        <v>71438.64</v>
      </c>
      <c r="L1441" s="52">
        <v>316.94</v>
      </c>
      <c r="M1441" s="52">
        <v>0</v>
      </c>
      <c r="N1441" s="50"/>
      <c r="O1441" s="124">
        <f t="shared" si="88"/>
        <v>15.3241</v>
      </c>
      <c r="P1441" s="124">
        <f t="shared" si="89"/>
        <v>0.44365346260791078</v>
      </c>
      <c r="Q1441" s="50"/>
      <c r="R1441" s="53" t="str">
        <f t="shared" si="90"/>
        <v/>
      </c>
      <c r="S1441" s="53" t="str">
        <f t="shared" si="91"/>
        <v/>
      </c>
      <c r="T1441" s="50"/>
    </row>
    <row r="1442" spans="1:20" ht="15" customHeight="1" x14ac:dyDescent="0.2">
      <c r="A1442" s="51" t="s">
        <v>2413</v>
      </c>
      <c r="B1442" s="51" t="s">
        <v>22</v>
      </c>
      <c r="C1442" s="35">
        <v>528536</v>
      </c>
      <c r="D1442" s="50"/>
      <c r="E1442" s="52">
        <v>0</v>
      </c>
      <c r="F1442" s="52">
        <v>0</v>
      </c>
      <c r="G1442" s="52">
        <v>0</v>
      </c>
      <c r="H1442" s="52">
        <v>0</v>
      </c>
      <c r="I1442" s="52">
        <v>0</v>
      </c>
      <c r="J1442" s="52">
        <v>0</v>
      </c>
      <c r="K1442" s="52">
        <v>112529.88</v>
      </c>
      <c r="L1442" s="52">
        <v>0</v>
      </c>
      <c r="M1442" s="52">
        <v>0</v>
      </c>
      <c r="N1442" s="50"/>
      <c r="O1442" s="124">
        <f t="shared" si="88"/>
        <v>0</v>
      </c>
      <c r="P1442" s="124">
        <f t="shared" si="89"/>
        <v>0</v>
      </c>
      <c r="Q1442" s="50"/>
      <c r="R1442" s="53" t="str">
        <f t="shared" si="90"/>
        <v/>
      </c>
      <c r="S1442" s="53" t="str">
        <f t="shared" si="91"/>
        <v/>
      </c>
      <c r="T1442" s="50"/>
    </row>
    <row r="1443" spans="1:20" ht="15" customHeight="1" x14ac:dyDescent="0.2">
      <c r="A1443" s="51" t="s">
        <v>1908</v>
      </c>
      <c r="B1443" s="51" t="s">
        <v>30</v>
      </c>
      <c r="C1443" s="35">
        <v>522767</v>
      </c>
      <c r="D1443" s="50"/>
      <c r="E1443" s="52">
        <v>0</v>
      </c>
      <c r="F1443" s="52">
        <v>0</v>
      </c>
      <c r="G1443" s="52">
        <v>0</v>
      </c>
      <c r="H1443" s="52">
        <v>39772</v>
      </c>
      <c r="I1443" s="52">
        <v>0</v>
      </c>
      <c r="J1443" s="52">
        <v>39772</v>
      </c>
      <c r="K1443" s="52">
        <v>87329.919999999998</v>
      </c>
      <c r="L1443" s="52">
        <v>1010.08</v>
      </c>
      <c r="M1443" s="52">
        <v>0</v>
      </c>
      <c r="N1443" s="50"/>
      <c r="O1443" s="124">
        <f t="shared" si="88"/>
        <v>45.542200000000001</v>
      </c>
      <c r="P1443" s="124">
        <f t="shared" si="89"/>
        <v>1.1566253581819381</v>
      </c>
      <c r="Q1443" s="50"/>
      <c r="R1443" s="53" t="str">
        <f t="shared" si="90"/>
        <v/>
      </c>
      <c r="S1443" s="53" t="str">
        <f t="shared" si="91"/>
        <v/>
      </c>
      <c r="T1443" s="50"/>
    </row>
    <row r="1444" spans="1:20" ht="15" customHeight="1" x14ac:dyDescent="0.2">
      <c r="A1444" s="51" t="s">
        <v>518</v>
      </c>
      <c r="B1444" s="51" t="s">
        <v>508</v>
      </c>
      <c r="C1444" s="35">
        <v>505137</v>
      </c>
      <c r="D1444" s="50"/>
      <c r="E1444" s="52">
        <v>0</v>
      </c>
      <c r="F1444" s="52">
        <v>0</v>
      </c>
      <c r="G1444" s="52">
        <v>0</v>
      </c>
      <c r="H1444" s="52">
        <v>17500</v>
      </c>
      <c r="I1444" s="52">
        <v>0</v>
      </c>
      <c r="J1444" s="52">
        <v>17500</v>
      </c>
      <c r="K1444" s="52">
        <v>246364.4</v>
      </c>
      <c r="L1444" s="52">
        <v>321.39</v>
      </c>
      <c r="M1444" s="52">
        <v>28379.16</v>
      </c>
      <c r="N1444" s="50"/>
      <c r="O1444" s="124">
        <f t="shared" si="88"/>
        <v>7.1032999999999999</v>
      </c>
      <c r="P1444" s="124">
        <f t="shared" si="89"/>
        <v>11.649633632131916</v>
      </c>
      <c r="Q1444" s="50"/>
      <c r="R1444" s="53" t="str">
        <f t="shared" si="90"/>
        <v/>
      </c>
      <c r="S1444" s="53" t="str">
        <f t="shared" si="91"/>
        <v/>
      </c>
      <c r="T1444" s="50"/>
    </row>
    <row r="1445" spans="1:20" ht="15" customHeight="1" x14ac:dyDescent="0.2">
      <c r="A1445" s="51" t="s">
        <v>2769</v>
      </c>
      <c r="B1445" s="51" t="s">
        <v>28</v>
      </c>
      <c r="C1445" s="35">
        <v>558206</v>
      </c>
      <c r="D1445" s="50"/>
      <c r="E1445" s="52">
        <v>0</v>
      </c>
      <c r="F1445" s="52">
        <v>0</v>
      </c>
      <c r="G1445" s="52">
        <v>0</v>
      </c>
      <c r="H1445" s="52">
        <v>0</v>
      </c>
      <c r="I1445" s="52">
        <v>0</v>
      </c>
      <c r="J1445" s="52">
        <v>0</v>
      </c>
      <c r="K1445" s="52">
        <v>41972.639999999999</v>
      </c>
      <c r="L1445" s="52">
        <v>0</v>
      </c>
      <c r="M1445" s="52">
        <v>0</v>
      </c>
      <c r="N1445" s="50"/>
      <c r="O1445" s="124">
        <f t="shared" si="88"/>
        <v>0</v>
      </c>
      <c r="P1445" s="124">
        <f t="shared" si="89"/>
        <v>0</v>
      </c>
      <c r="Q1445" s="50"/>
      <c r="R1445" s="53" t="str">
        <f t="shared" si="90"/>
        <v/>
      </c>
      <c r="S1445" s="53" t="str">
        <f t="shared" si="91"/>
        <v/>
      </c>
      <c r="T1445" s="50"/>
    </row>
    <row r="1446" spans="1:20" ht="15" customHeight="1" x14ac:dyDescent="0.2">
      <c r="A1446" s="51" t="s">
        <v>2414</v>
      </c>
      <c r="B1446" s="51" t="s">
        <v>22</v>
      </c>
      <c r="C1446" s="35">
        <v>528544</v>
      </c>
      <c r="D1446" s="50"/>
      <c r="E1446" s="52">
        <v>0</v>
      </c>
      <c r="F1446" s="52">
        <v>0</v>
      </c>
      <c r="G1446" s="52">
        <v>0</v>
      </c>
      <c r="H1446" s="52">
        <v>130823.61</v>
      </c>
      <c r="I1446" s="52">
        <v>0</v>
      </c>
      <c r="J1446" s="52">
        <v>130823.61</v>
      </c>
      <c r="K1446" s="52">
        <v>300123.57</v>
      </c>
      <c r="L1446" s="52">
        <v>6395.76</v>
      </c>
      <c r="M1446" s="52">
        <v>18006.47</v>
      </c>
      <c r="N1446" s="50"/>
      <c r="O1446" s="124">
        <f t="shared" si="88"/>
        <v>43.5899</v>
      </c>
      <c r="P1446" s="124">
        <f t="shared" si="89"/>
        <v>8.1307276199600054</v>
      </c>
      <c r="Q1446" s="50"/>
      <c r="R1446" s="53" t="str">
        <f t="shared" si="90"/>
        <v/>
      </c>
      <c r="S1446" s="53" t="str">
        <f t="shared" si="91"/>
        <v/>
      </c>
      <c r="T1446" s="50"/>
    </row>
    <row r="1447" spans="1:20" ht="15" customHeight="1" x14ac:dyDescent="0.2">
      <c r="A1447" s="51" t="s">
        <v>2821</v>
      </c>
      <c r="B1447" s="51" t="s">
        <v>516</v>
      </c>
      <c r="C1447" s="35">
        <v>580953</v>
      </c>
      <c r="D1447" s="50"/>
      <c r="E1447" s="52">
        <v>0</v>
      </c>
      <c r="F1447" s="52">
        <v>0</v>
      </c>
      <c r="G1447" s="52">
        <v>0</v>
      </c>
      <c r="H1447" s="52">
        <v>0</v>
      </c>
      <c r="I1447" s="52">
        <v>0</v>
      </c>
      <c r="J1447" s="52">
        <v>0</v>
      </c>
      <c r="K1447" s="52">
        <v>251977.63</v>
      </c>
      <c r="L1447" s="52">
        <v>0</v>
      </c>
      <c r="M1447" s="52">
        <v>0</v>
      </c>
      <c r="N1447" s="50"/>
      <c r="O1447" s="124">
        <f t="shared" si="88"/>
        <v>0</v>
      </c>
      <c r="P1447" s="124">
        <f t="shared" si="89"/>
        <v>0</v>
      </c>
      <c r="Q1447" s="50"/>
      <c r="R1447" s="53" t="str">
        <f t="shared" si="90"/>
        <v/>
      </c>
      <c r="S1447" s="53" t="str">
        <f t="shared" si="91"/>
        <v/>
      </c>
      <c r="T1447" s="50"/>
    </row>
    <row r="1448" spans="1:20" ht="15" customHeight="1" x14ac:dyDescent="0.2">
      <c r="A1448" s="51" t="s">
        <v>2668</v>
      </c>
      <c r="B1448" s="51" t="s">
        <v>88</v>
      </c>
      <c r="C1448" s="35">
        <v>555924</v>
      </c>
      <c r="D1448" s="50"/>
      <c r="E1448" s="52">
        <v>0</v>
      </c>
      <c r="F1448" s="52">
        <v>0</v>
      </c>
      <c r="G1448" s="52">
        <v>0</v>
      </c>
      <c r="H1448" s="52">
        <v>25545.38</v>
      </c>
      <c r="I1448" s="52">
        <v>0</v>
      </c>
      <c r="J1448" s="52">
        <v>25545.38</v>
      </c>
      <c r="K1448" s="52">
        <v>129269.06</v>
      </c>
      <c r="L1448" s="52">
        <v>0</v>
      </c>
      <c r="M1448" s="52">
        <v>0</v>
      </c>
      <c r="N1448" s="50"/>
      <c r="O1448" s="124">
        <f t="shared" si="88"/>
        <v>19.761399999999998</v>
      </c>
      <c r="P1448" s="124">
        <f t="shared" si="89"/>
        <v>0</v>
      </c>
      <c r="Q1448" s="50"/>
      <c r="R1448" s="53" t="str">
        <f t="shared" si="90"/>
        <v/>
      </c>
      <c r="S1448" s="53" t="str">
        <f t="shared" si="91"/>
        <v/>
      </c>
      <c r="T1448" s="50"/>
    </row>
    <row r="1449" spans="1:20" ht="15" customHeight="1" x14ac:dyDescent="0.2">
      <c r="A1449" s="51" t="s">
        <v>122</v>
      </c>
      <c r="B1449" s="51" t="s">
        <v>85</v>
      </c>
      <c r="C1449" s="35">
        <v>500534</v>
      </c>
      <c r="D1449" s="50"/>
      <c r="E1449" s="52">
        <v>0</v>
      </c>
      <c r="F1449" s="52">
        <v>0</v>
      </c>
      <c r="G1449" s="52">
        <v>0</v>
      </c>
      <c r="H1449" s="52">
        <v>53500.29</v>
      </c>
      <c r="I1449" s="52">
        <v>0</v>
      </c>
      <c r="J1449" s="52">
        <v>53500.29</v>
      </c>
      <c r="K1449" s="52">
        <v>60975.56</v>
      </c>
      <c r="L1449" s="52">
        <v>1598.97</v>
      </c>
      <c r="M1449" s="52">
        <v>19096.55</v>
      </c>
      <c r="N1449" s="50"/>
      <c r="O1449" s="124">
        <f t="shared" si="88"/>
        <v>87.740499999999997</v>
      </c>
      <c r="P1449" s="124">
        <f t="shared" si="89"/>
        <v>33.940680495595288</v>
      </c>
      <c r="Q1449" s="50"/>
      <c r="R1449" s="53">
        <f t="shared" si="90"/>
        <v>1.387025</v>
      </c>
      <c r="S1449" s="53">
        <f t="shared" si="91"/>
        <v>845.74770000000035</v>
      </c>
      <c r="T1449" s="50"/>
    </row>
    <row r="1450" spans="1:20" ht="15" customHeight="1" x14ac:dyDescent="0.2">
      <c r="A1450" s="51" t="s">
        <v>1361</v>
      </c>
      <c r="B1450" s="51" t="s">
        <v>28</v>
      </c>
      <c r="C1450" s="35">
        <v>516198</v>
      </c>
      <c r="D1450" s="50"/>
      <c r="E1450" s="52">
        <v>0</v>
      </c>
      <c r="F1450" s="52">
        <v>0</v>
      </c>
      <c r="G1450" s="52">
        <v>0</v>
      </c>
      <c r="H1450" s="52">
        <v>0</v>
      </c>
      <c r="I1450" s="52">
        <v>0</v>
      </c>
      <c r="J1450" s="52">
        <v>0</v>
      </c>
      <c r="K1450" s="52">
        <v>113546</v>
      </c>
      <c r="L1450" s="52">
        <v>0</v>
      </c>
      <c r="M1450" s="52">
        <v>9091.67</v>
      </c>
      <c r="N1450" s="50"/>
      <c r="O1450" s="124">
        <f t="shared" si="88"/>
        <v>0</v>
      </c>
      <c r="P1450" s="124">
        <f t="shared" si="89"/>
        <v>8.0070367956599089</v>
      </c>
      <c r="Q1450" s="50"/>
      <c r="R1450" s="53" t="str">
        <f t="shared" si="90"/>
        <v/>
      </c>
      <c r="S1450" s="53" t="str">
        <f t="shared" si="91"/>
        <v/>
      </c>
      <c r="T1450" s="50"/>
    </row>
    <row r="1451" spans="1:20" ht="15" customHeight="1" x14ac:dyDescent="0.2">
      <c r="A1451" s="51" t="s">
        <v>1020</v>
      </c>
      <c r="B1451" s="51" t="s">
        <v>991</v>
      </c>
      <c r="C1451" s="35">
        <v>511595</v>
      </c>
      <c r="D1451" s="50"/>
      <c r="E1451" s="52">
        <v>0</v>
      </c>
      <c r="F1451" s="52">
        <v>0</v>
      </c>
      <c r="G1451" s="52">
        <v>0</v>
      </c>
      <c r="H1451" s="52">
        <v>16286.05</v>
      </c>
      <c r="I1451" s="52">
        <v>0</v>
      </c>
      <c r="J1451" s="52">
        <v>16286.05</v>
      </c>
      <c r="K1451" s="52">
        <v>860669.28999999992</v>
      </c>
      <c r="L1451" s="52">
        <v>2596.59</v>
      </c>
      <c r="M1451" s="52">
        <v>32629.46</v>
      </c>
      <c r="N1451" s="50"/>
      <c r="O1451" s="124">
        <f t="shared" si="88"/>
        <v>1.8923000000000001</v>
      </c>
      <c r="P1451" s="124">
        <f t="shared" si="89"/>
        <v>4.0928670755755681</v>
      </c>
      <c r="Q1451" s="50"/>
      <c r="R1451" s="53" t="str">
        <f t="shared" si="90"/>
        <v/>
      </c>
      <c r="S1451" s="53" t="str">
        <f t="shared" si="91"/>
        <v/>
      </c>
      <c r="T1451" s="50"/>
    </row>
    <row r="1452" spans="1:20" ht="15" customHeight="1" x14ac:dyDescent="0.2">
      <c r="A1452" s="51" t="s">
        <v>1191</v>
      </c>
      <c r="B1452" s="51" t="s">
        <v>1167</v>
      </c>
      <c r="C1452" s="35">
        <v>514187</v>
      </c>
      <c r="D1452" s="50"/>
      <c r="E1452" s="52">
        <v>0</v>
      </c>
      <c r="F1452" s="52">
        <v>0</v>
      </c>
      <c r="G1452" s="52">
        <v>0</v>
      </c>
      <c r="H1452" s="52">
        <v>77787.539999999994</v>
      </c>
      <c r="I1452" s="52">
        <v>0</v>
      </c>
      <c r="J1452" s="52">
        <v>77787.539999999994</v>
      </c>
      <c r="K1452" s="52">
        <v>209035.09</v>
      </c>
      <c r="L1452" s="52">
        <v>1422.46</v>
      </c>
      <c r="M1452" s="52">
        <v>10446</v>
      </c>
      <c r="N1452" s="50"/>
      <c r="O1452" s="124">
        <f t="shared" si="88"/>
        <v>37.212699999999998</v>
      </c>
      <c r="P1452" s="124">
        <f t="shared" si="89"/>
        <v>5.6777357332685146</v>
      </c>
      <c r="Q1452" s="50"/>
      <c r="R1452" s="53" t="str">
        <f t="shared" si="90"/>
        <v/>
      </c>
      <c r="S1452" s="53" t="str">
        <f t="shared" si="91"/>
        <v/>
      </c>
      <c r="T1452" s="50"/>
    </row>
    <row r="1453" spans="1:20" ht="15" customHeight="1" x14ac:dyDescent="0.2">
      <c r="A1453" s="51" t="s">
        <v>734</v>
      </c>
      <c r="B1453" s="51" t="s">
        <v>392</v>
      </c>
      <c r="C1453" s="35">
        <v>508071</v>
      </c>
      <c r="D1453" s="50"/>
      <c r="E1453" s="52">
        <v>0</v>
      </c>
      <c r="F1453" s="52">
        <v>0</v>
      </c>
      <c r="G1453" s="52">
        <v>0</v>
      </c>
      <c r="H1453" s="52">
        <v>7909.04</v>
      </c>
      <c r="I1453" s="52">
        <v>0</v>
      </c>
      <c r="J1453" s="52">
        <v>7909.04</v>
      </c>
      <c r="K1453" s="52">
        <v>912095.97</v>
      </c>
      <c r="L1453" s="52">
        <v>4610.6000000000004</v>
      </c>
      <c r="M1453" s="52">
        <v>68290.070000000007</v>
      </c>
      <c r="N1453" s="50"/>
      <c r="O1453" s="124">
        <f t="shared" si="88"/>
        <v>0.86709999999999998</v>
      </c>
      <c r="P1453" s="124">
        <f t="shared" si="89"/>
        <v>7.9926534485181442</v>
      </c>
      <c r="Q1453" s="50"/>
      <c r="R1453" s="53" t="str">
        <f t="shared" si="90"/>
        <v/>
      </c>
      <c r="S1453" s="53" t="str">
        <f t="shared" si="91"/>
        <v/>
      </c>
      <c r="T1453" s="50"/>
    </row>
    <row r="1454" spans="1:20" ht="15" customHeight="1" x14ac:dyDescent="0.2">
      <c r="A1454" s="51" t="s">
        <v>959</v>
      </c>
      <c r="B1454" s="51" t="s">
        <v>13</v>
      </c>
      <c r="C1454" s="35">
        <v>510858</v>
      </c>
      <c r="D1454" s="50"/>
      <c r="E1454" s="52">
        <v>0</v>
      </c>
      <c r="F1454" s="52">
        <v>0</v>
      </c>
      <c r="G1454" s="52">
        <v>0</v>
      </c>
      <c r="H1454" s="52">
        <v>0</v>
      </c>
      <c r="I1454" s="52">
        <v>0</v>
      </c>
      <c r="J1454" s="52">
        <v>0</v>
      </c>
      <c r="K1454" s="52">
        <v>101906.89</v>
      </c>
      <c r="L1454" s="52">
        <v>2278.19</v>
      </c>
      <c r="M1454" s="52">
        <v>7206.13</v>
      </c>
      <c r="N1454" s="50"/>
      <c r="O1454" s="124">
        <f t="shared" si="88"/>
        <v>0</v>
      </c>
      <c r="P1454" s="124">
        <f t="shared" si="89"/>
        <v>9.306848634081561</v>
      </c>
      <c r="Q1454" s="50"/>
      <c r="R1454" s="53" t="str">
        <f t="shared" si="90"/>
        <v/>
      </c>
      <c r="S1454" s="53" t="str">
        <f t="shared" si="91"/>
        <v/>
      </c>
      <c r="T1454" s="50"/>
    </row>
    <row r="1455" spans="1:20" ht="15" customHeight="1" x14ac:dyDescent="0.2">
      <c r="A1455" s="51" t="s">
        <v>2666</v>
      </c>
      <c r="B1455" s="51" t="s">
        <v>85</v>
      </c>
      <c r="C1455" s="35">
        <v>555908</v>
      </c>
      <c r="D1455" s="50"/>
      <c r="E1455" s="52">
        <v>0</v>
      </c>
      <c r="F1455" s="52">
        <v>0</v>
      </c>
      <c r="G1455" s="52">
        <v>0</v>
      </c>
      <c r="H1455" s="52">
        <v>27497.01</v>
      </c>
      <c r="I1455" s="52">
        <v>0</v>
      </c>
      <c r="J1455" s="52">
        <v>27497.01</v>
      </c>
      <c r="K1455" s="52">
        <v>128276.53</v>
      </c>
      <c r="L1455" s="52">
        <v>0</v>
      </c>
      <c r="M1455" s="52">
        <v>32525.32</v>
      </c>
      <c r="N1455" s="50"/>
      <c r="O1455" s="124">
        <f t="shared" si="88"/>
        <v>21.435700000000001</v>
      </c>
      <c r="P1455" s="124">
        <f t="shared" si="89"/>
        <v>25.355628188570428</v>
      </c>
      <c r="Q1455" s="50"/>
      <c r="R1455" s="53" t="str">
        <f t="shared" si="90"/>
        <v/>
      </c>
      <c r="S1455" s="53" t="str">
        <f t="shared" si="91"/>
        <v/>
      </c>
      <c r="T1455" s="50"/>
    </row>
    <row r="1456" spans="1:20" ht="15" customHeight="1" x14ac:dyDescent="0.2">
      <c r="A1456" s="51" t="s">
        <v>1089</v>
      </c>
      <c r="B1456" s="51" t="s">
        <v>1056</v>
      </c>
      <c r="C1456" s="35">
        <v>512443</v>
      </c>
      <c r="D1456" s="50"/>
      <c r="E1456" s="52">
        <v>0</v>
      </c>
      <c r="F1456" s="52">
        <v>0</v>
      </c>
      <c r="G1456" s="52">
        <v>0</v>
      </c>
      <c r="H1456" s="52">
        <v>0</v>
      </c>
      <c r="I1456" s="52">
        <v>0</v>
      </c>
      <c r="J1456" s="52">
        <v>0</v>
      </c>
      <c r="K1456" s="52">
        <v>212011.63999999998</v>
      </c>
      <c r="L1456" s="52">
        <v>0</v>
      </c>
      <c r="M1456" s="52">
        <v>0</v>
      </c>
      <c r="N1456" s="50"/>
      <c r="O1456" s="124">
        <f t="shared" si="88"/>
        <v>0</v>
      </c>
      <c r="P1456" s="124">
        <f t="shared" si="89"/>
        <v>0</v>
      </c>
      <c r="Q1456" s="50"/>
      <c r="R1456" s="53" t="str">
        <f t="shared" si="90"/>
        <v/>
      </c>
      <c r="S1456" s="53" t="str">
        <f t="shared" si="91"/>
        <v/>
      </c>
      <c r="T1456" s="50"/>
    </row>
    <row r="1457" spans="1:20" ht="15" customHeight="1" x14ac:dyDescent="0.2">
      <c r="A1457" s="51" t="s">
        <v>2415</v>
      </c>
      <c r="B1457" s="51" t="s">
        <v>22</v>
      </c>
      <c r="C1457" s="35">
        <v>528552</v>
      </c>
      <c r="D1457" s="50"/>
      <c r="E1457" s="52">
        <v>0</v>
      </c>
      <c r="F1457" s="52">
        <v>0</v>
      </c>
      <c r="G1457" s="52">
        <v>0</v>
      </c>
      <c r="H1457" s="52">
        <v>178129.59</v>
      </c>
      <c r="I1457" s="52">
        <v>0</v>
      </c>
      <c r="J1457" s="52">
        <v>178129.59</v>
      </c>
      <c r="K1457" s="52">
        <v>288032.12</v>
      </c>
      <c r="L1457" s="52">
        <v>1624.59</v>
      </c>
      <c r="M1457" s="52">
        <v>0</v>
      </c>
      <c r="N1457" s="50"/>
      <c r="O1457" s="124">
        <f t="shared" si="88"/>
        <v>61.843699999999998</v>
      </c>
      <c r="P1457" s="124">
        <f t="shared" si="89"/>
        <v>0.56403084489327093</v>
      </c>
      <c r="Q1457" s="50"/>
      <c r="R1457" s="53">
        <f t="shared" si="90"/>
        <v>9.218499999999992E-2</v>
      </c>
      <c r="S1457" s="53">
        <f t="shared" si="91"/>
        <v>265.51589999999999</v>
      </c>
      <c r="T1457" s="50"/>
    </row>
    <row r="1458" spans="1:20" ht="15" customHeight="1" x14ac:dyDescent="0.2">
      <c r="A1458" s="51" t="s">
        <v>2416</v>
      </c>
      <c r="B1458" s="51" t="s">
        <v>22</v>
      </c>
      <c r="C1458" s="35">
        <v>528561</v>
      </c>
      <c r="D1458" s="50"/>
      <c r="E1458" s="52">
        <v>0</v>
      </c>
      <c r="F1458" s="52">
        <v>0</v>
      </c>
      <c r="G1458" s="52">
        <v>0</v>
      </c>
      <c r="H1458" s="52">
        <v>76771</v>
      </c>
      <c r="I1458" s="52">
        <v>0</v>
      </c>
      <c r="J1458" s="52">
        <v>76771</v>
      </c>
      <c r="K1458" s="52">
        <v>117754.29</v>
      </c>
      <c r="L1458" s="52">
        <v>2451.6999999999998</v>
      </c>
      <c r="M1458" s="52">
        <v>1482</v>
      </c>
      <c r="N1458" s="50"/>
      <c r="O1458" s="124">
        <f t="shared" si="88"/>
        <v>65.195899999999995</v>
      </c>
      <c r="P1458" s="124">
        <f t="shared" si="89"/>
        <v>3.3406001598752795</v>
      </c>
      <c r="Q1458" s="50"/>
      <c r="R1458" s="53">
        <f t="shared" si="90"/>
        <v>0.25979499999999972</v>
      </c>
      <c r="S1458" s="53">
        <f t="shared" si="91"/>
        <v>305.92130000000037</v>
      </c>
      <c r="T1458" s="50"/>
    </row>
    <row r="1459" spans="1:20" ht="15" customHeight="1" x14ac:dyDescent="0.2">
      <c r="A1459" s="51" t="s">
        <v>2768</v>
      </c>
      <c r="B1459" s="51" t="s">
        <v>28</v>
      </c>
      <c r="C1459" s="35">
        <v>558192</v>
      </c>
      <c r="D1459" s="50"/>
      <c r="E1459" s="52">
        <v>0</v>
      </c>
      <c r="F1459" s="52">
        <v>0</v>
      </c>
      <c r="G1459" s="52">
        <v>0</v>
      </c>
      <c r="H1459" s="52">
        <v>0</v>
      </c>
      <c r="I1459" s="52">
        <v>0</v>
      </c>
      <c r="J1459" s="52">
        <v>0</v>
      </c>
      <c r="K1459" s="52">
        <v>242956.58</v>
      </c>
      <c r="L1459" s="52">
        <v>5397.58</v>
      </c>
      <c r="M1459" s="52">
        <v>39009.39</v>
      </c>
      <c r="N1459" s="50"/>
      <c r="O1459" s="124">
        <f t="shared" si="88"/>
        <v>0</v>
      </c>
      <c r="P1459" s="124">
        <f t="shared" si="89"/>
        <v>18.277739174629478</v>
      </c>
      <c r="Q1459" s="50"/>
      <c r="R1459" s="53" t="str">
        <f t="shared" si="90"/>
        <v/>
      </c>
      <c r="S1459" s="53" t="str">
        <f t="shared" si="91"/>
        <v/>
      </c>
      <c r="T1459" s="50"/>
    </row>
    <row r="1460" spans="1:20" ht="15" customHeight="1" x14ac:dyDescent="0.2">
      <c r="A1460" s="51" t="s">
        <v>2662</v>
      </c>
      <c r="B1460" s="51" t="s">
        <v>85</v>
      </c>
      <c r="C1460" s="35">
        <v>555851</v>
      </c>
      <c r="D1460" s="50"/>
      <c r="E1460" s="52">
        <v>0</v>
      </c>
      <c r="F1460" s="52">
        <v>0</v>
      </c>
      <c r="G1460" s="52">
        <v>0</v>
      </c>
      <c r="H1460" s="52">
        <v>93630</v>
      </c>
      <c r="I1460" s="52">
        <v>0</v>
      </c>
      <c r="J1460" s="52">
        <v>93630</v>
      </c>
      <c r="K1460" s="52">
        <v>181501.37</v>
      </c>
      <c r="L1460" s="52">
        <v>2544.44</v>
      </c>
      <c r="M1460" s="52">
        <v>0</v>
      </c>
      <c r="N1460" s="50"/>
      <c r="O1460" s="124">
        <f t="shared" si="88"/>
        <v>51.586399999999998</v>
      </c>
      <c r="P1460" s="124">
        <f t="shared" si="89"/>
        <v>1.4018847350849197</v>
      </c>
      <c r="Q1460" s="50"/>
      <c r="R1460" s="53" t="str">
        <f t="shared" si="90"/>
        <v/>
      </c>
      <c r="S1460" s="53" t="str">
        <f t="shared" si="91"/>
        <v/>
      </c>
      <c r="T1460" s="50"/>
    </row>
    <row r="1461" spans="1:20" ht="15" customHeight="1" x14ac:dyDescent="0.2">
      <c r="A1461" s="51" t="s">
        <v>2259</v>
      </c>
      <c r="B1461" s="51" t="s">
        <v>2238</v>
      </c>
      <c r="C1461" s="35">
        <v>526886</v>
      </c>
      <c r="D1461" s="50"/>
      <c r="E1461" s="52">
        <v>0</v>
      </c>
      <c r="F1461" s="52">
        <v>0</v>
      </c>
      <c r="G1461" s="52">
        <v>0</v>
      </c>
      <c r="H1461" s="52">
        <v>0</v>
      </c>
      <c r="I1461" s="52">
        <v>0</v>
      </c>
      <c r="J1461" s="52">
        <v>0</v>
      </c>
      <c r="K1461" s="52">
        <v>312157.17</v>
      </c>
      <c r="L1461" s="52">
        <v>0</v>
      </c>
      <c r="M1461" s="52">
        <v>0</v>
      </c>
      <c r="N1461" s="50"/>
      <c r="O1461" s="124">
        <f t="shared" si="88"/>
        <v>0</v>
      </c>
      <c r="P1461" s="124">
        <f t="shared" si="89"/>
        <v>0</v>
      </c>
      <c r="Q1461" s="50"/>
      <c r="R1461" s="53" t="str">
        <f t="shared" si="90"/>
        <v/>
      </c>
      <c r="S1461" s="53" t="str">
        <f t="shared" si="91"/>
        <v/>
      </c>
      <c r="T1461" s="50"/>
    </row>
    <row r="1462" spans="1:20" ht="15" customHeight="1" x14ac:dyDescent="0.2">
      <c r="A1462" s="51" t="s">
        <v>2826</v>
      </c>
      <c r="B1462" s="51" t="s">
        <v>1961</v>
      </c>
      <c r="C1462" s="35">
        <v>581241</v>
      </c>
      <c r="D1462" s="50"/>
      <c r="E1462" s="52">
        <v>0</v>
      </c>
      <c r="F1462" s="52">
        <v>0</v>
      </c>
      <c r="G1462" s="52">
        <v>0</v>
      </c>
      <c r="H1462" s="52">
        <v>48181</v>
      </c>
      <c r="I1462" s="52">
        <v>0</v>
      </c>
      <c r="J1462" s="52">
        <v>48181</v>
      </c>
      <c r="K1462" s="52">
        <v>226158.49</v>
      </c>
      <c r="L1462" s="52">
        <v>0</v>
      </c>
      <c r="M1462" s="52">
        <v>3876</v>
      </c>
      <c r="N1462" s="50"/>
      <c r="O1462" s="124">
        <f t="shared" si="88"/>
        <v>21.304099999999998</v>
      </c>
      <c r="P1462" s="124">
        <f t="shared" si="89"/>
        <v>1.7138423589580918</v>
      </c>
      <c r="Q1462" s="50"/>
      <c r="R1462" s="53" t="str">
        <f t="shared" si="90"/>
        <v/>
      </c>
      <c r="S1462" s="53" t="str">
        <f t="shared" si="91"/>
        <v/>
      </c>
      <c r="T1462" s="50"/>
    </row>
    <row r="1463" spans="1:20" ht="15" customHeight="1" x14ac:dyDescent="0.2">
      <c r="A1463" s="51" t="s">
        <v>2081</v>
      </c>
      <c r="B1463" s="51" t="s">
        <v>1537</v>
      </c>
      <c r="C1463" s="35">
        <v>524832</v>
      </c>
      <c r="D1463" s="50"/>
      <c r="E1463" s="52">
        <v>0</v>
      </c>
      <c r="F1463" s="52">
        <v>0</v>
      </c>
      <c r="G1463" s="52">
        <v>0</v>
      </c>
      <c r="H1463" s="52">
        <v>70366.570000000007</v>
      </c>
      <c r="I1463" s="52">
        <v>38000</v>
      </c>
      <c r="J1463" s="52">
        <v>32366.570000000007</v>
      </c>
      <c r="K1463" s="52">
        <v>137330.23999999999</v>
      </c>
      <c r="L1463" s="52">
        <v>3355.13</v>
      </c>
      <c r="M1463" s="52">
        <v>75631.37</v>
      </c>
      <c r="N1463" s="50"/>
      <c r="O1463" s="124">
        <f t="shared" si="88"/>
        <v>23.5684</v>
      </c>
      <c r="P1463" s="124">
        <f t="shared" si="89"/>
        <v>57.51573724767394</v>
      </c>
      <c r="Q1463" s="50"/>
      <c r="R1463" s="53" t="str">
        <f t="shared" si="90"/>
        <v/>
      </c>
      <c r="S1463" s="53" t="str">
        <f t="shared" si="91"/>
        <v/>
      </c>
      <c r="T1463" s="50"/>
    </row>
    <row r="1464" spans="1:20" ht="15" customHeight="1" x14ac:dyDescent="0.2">
      <c r="A1464" s="51" t="s">
        <v>2082</v>
      </c>
      <c r="B1464" s="51" t="s">
        <v>1537</v>
      </c>
      <c r="C1464" s="35">
        <v>524841</v>
      </c>
      <c r="D1464" s="50"/>
      <c r="E1464" s="52">
        <v>0</v>
      </c>
      <c r="F1464" s="52">
        <v>0</v>
      </c>
      <c r="G1464" s="52">
        <v>0</v>
      </c>
      <c r="H1464" s="52">
        <v>0</v>
      </c>
      <c r="I1464" s="52">
        <v>0</v>
      </c>
      <c r="J1464" s="52">
        <v>0</v>
      </c>
      <c r="K1464" s="52">
        <v>434520.99</v>
      </c>
      <c r="L1464" s="52">
        <v>0</v>
      </c>
      <c r="M1464" s="52">
        <v>0</v>
      </c>
      <c r="N1464" s="50"/>
      <c r="O1464" s="124">
        <f t="shared" si="88"/>
        <v>0</v>
      </c>
      <c r="P1464" s="124">
        <f t="shared" si="89"/>
        <v>0</v>
      </c>
      <c r="Q1464" s="50"/>
      <c r="R1464" s="53" t="str">
        <f t="shared" si="90"/>
        <v/>
      </c>
      <c r="S1464" s="53" t="str">
        <f t="shared" si="91"/>
        <v/>
      </c>
      <c r="T1464" s="50"/>
    </row>
    <row r="1465" spans="1:20" ht="15" customHeight="1" x14ac:dyDescent="0.2">
      <c r="A1465" s="51" t="s">
        <v>679</v>
      </c>
      <c r="B1465" s="51" t="s">
        <v>636</v>
      </c>
      <c r="C1465" s="35">
        <v>507318</v>
      </c>
      <c r="D1465" s="50"/>
      <c r="E1465" s="52">
        <v>0</v>
      </c>
      <c r="F1465" s="52">
        <v>0</v>
      </c>
      <c r="G1465" s="52">
        <v>0</v>
      </c>
      <c r="H1465" s="52">
        <v>122864.96000000001</v>
      </c>
      <c r="I1465" s="52">
        <v>0</v>
      </c>
      <c r="J1465" s="52">
        <v>122864.96000000001</v>
      </c>
      <c r="K1465" s="52">
        <v>923007.53</v>
      </c>
      <c r="L1465" s="52">
        <v>16306.55</v>
      </c>
      <c r="M1465" s="52">
        <v>41282.550000000003</v>
      </c>
      <c r="N1465" s="50"/>
      <c r="O1465" s="124">
        <f t="shared" si="88"/>
        <v>13.311400000000001</v>
      </c>
      <c r="P1465" s="124">
        <f t="shared" si="89"/>
        <v>6.2392882103572873</v>
      </c>
      <c r="Q1465" s="50"/>
      <c r="R1465" s="53" t="str">
        <f t="shared" si="90"/>
        <v/>
      </c>
      <c r="S1465" s="53" t="str">
        <f t="shared" si="91"/>
        <v/>
      </c>
      <c r="T1465" s="50"/>
    </row>
    <row r="1466" spans="1:20" ht="15" customHeight="1" x14ac:dyDescent="0.2">
      <c r="A1466" s="51" t="s">
        <v>367</v>
      </c>
      <c r="B1466" s="51" t="s">
        <v>334</v>
      </c>
      <c r="C1466" s="35">
        <v>503363</v>
      </c>
      <c r="D1466" s="50"/>
      <c r="E1466" s="52">
        <v>0</v>
      </c>
      <c r="F1466" s="52">
        <v>0</v>
      </c>
      <c r="G1466" s="52">
        <v>0</v>
      </c>
      <c r="H1466" s="52">
        <v>143190.70000000001</v>
      </c>
      <c r="I1466" s="52">
        <v>0</v>
      </c>
      <c r="J1466" s="52">
        <v>143190.70000000001</v>
      </c>
      <c r="K1466" s="52">
        <v>962149.92</v>
      </c>
      <c r="L1466" s="52">
        <v>12841.49</v>
      </c>
      <c r="M1466" s="52">
        <v>49475.66</v>
      </c>
      <c r="N1466" s="50"/>
      <c r="O1466" s="124">
        <f t="shared" si="88"/>
        <v>14.882400000000001</v>
      </c>
      <c r="P1466" s="124">
        <f t="shared" si="89"/>
        <v>6.476864852828756</v>
      </c>
      <c r="Q1466" s="50"/>
      <c r="R1466" s="53" t="str">
        <f t="shared" si="90"/>
        <v/>
      </c>
      <c r="S1466" s="53" t="str">
        <f t="shared" si="91"/>
        <v/>
      </c>
      <c r="T1466" s="50"/>
    </row>
    <row r="1467" spans="1:20" ht="15" customHeight="1" x14ac:dyDescent="0.2">
      <c r="A1467" s="51" t="s">
        <v>123</v>
      </c>
      <c r="B1467" s="51" t="s">
        <v>88</v>
      </c>
      <c r="C1467" s="35">
        <v>500542</v>
      </c>
      <c r="D1467" s="50"/>
      <c r="E1467" s="52">
        <v>0</v>
      </c>
      <c r="F1467" s="52">
        <v>0</v>
      </c>
      <c r="G1467" s="52">
        <v>0</v>
      </c>
      <c r="H1467" s="52">
        <v>3541.92</v>
      </c>
      <c r="I1467" s="52">
        <v>0</v>
      </c>
      <c r="J1467" s="52">
        <v>3541.92</v>
      </c>
      <c r="K1467" s="52">
        <v>141180.93</v>
      </c>
      <c r="L1467" s="52">
        <v>182.53</v>
      </c>
      <c r="M1467" s="52">
        <v>3528</v>
      </c>
      <c r="N1467" s="50"/>
      <c r="O1467" s="124">
        <f t="shared" si="88"/>
        <v>2.5087999999999999</v>
      </c>
      <c r="P1467" s="124">
        <f t="shared" si="89"/>
        <v>2.6282090647795</v>
      </c>
      <c r="Q1467" s="50"/>
      <c r="R1467" s="53" t="str">
        <f t="shared" si="90"/>
        <v/>
      </c>
      <c r="S1467" s="53" t="str">
        <f t="shared" si="91"/>
        <v/>
      </c>
      <c r="T1467" s="50"/>
    </row>
    <row r="1468" spans="1:20" ht="15" customHeight="1" x14ac:dyDescent="0.2">
      <c r="A1468" s="51" t="s">
        <v>180</v>
      </c>
      <c r="B1468" s="51" t="s">
        <v>161</v>
      </c>
      <c r="C1468" s="35">
        <v>501239</v>
      </c>
      <c r="D1468" s="50"/>
      <c r="E1468" s="52">
        <v>0</v>
      </c>
      <c r="F1468" s="52">
        <v>0</v>
      </c>
      <c r="G1468" s="52">
        <v>0</v>
      </c>
      <c r="H1468" s="52">
        <v>0</v>
      </c>
      <c r="I1468" s="52">
        <v>0</v>
      </c>
      <c r="J1468" s="52">
        <v>0</v>
      </c>
      <c r="K1468" s="52">
        <v>1938025.67</v>
      </c>
      <c r="L1468" s="52">
        <v>18894.419999999998</v>
      </c>
      <c r="M1468" s="52">
        <v>56960.01</v>
      </c>
      <c r="N1468" s="50"/>
      <c r="O1468" s="124">
        <f t="shared" si="88"/>
        <v>0</v>
      </c>
      <c r="P1468" s="124">
        <f t="shared" si="89"/>
        <v>3.9140054321365101</v>
      </c>
      <c r="Q1468" s="50"/>
      <c r="R1468" s="53" t="str">
        <f t="shared" si="90"/>
        <v/>
      </c>
      <c r="S1468" s="53" t="str">
        <f t="shared" si="91"/>
        <v/>
      </c>
      <c r="T1468" s="50"/>
    </row>
    <row r="1469" spans="1:20" ht="15" customHeight="1" x14ac:dyDescent="0.2">
      <c r="A1469" s="51" t="s">
        <v>2544</v>
      </c>
      <c r="B1469" s="51" t="s">
        <v>33</v>
      </c>
      <c r="C1469" s="35">
        <v>543322</v>
      </c>
      <c r="D1469" s="50"/>
      <c r="E1469" s="52">
        <v>0</v>
      </c>
      <c r="F1469" s="52">
        <v>0</v>
      </c>
      <c r="G1469" s="52">
        <v>0</v>
      </c>
      <c r="H1469" s="52">
        <v>172964.39</v>
      </c>
      <c r="I1469" s="52">
        <v>0</v>
      </c>
      <c r="J1469" s="52">
        <v>172964.39</v>
      </c>
      <c r="K1469" s="52">
        <v>1041021.2699999999</v>
      </c>
      <c r="L1469" s="52">
        <v>11205.28</v>
      </c>
      <c r="M1469" s="52">
        <v>33490.26</v>
      </c>
      <c r="N1469" s="50"/>
      <c r="O1469" s="124">
        <f t="shared" si="88"/>
        <v>16.614899999999999</v>
      </c>
      <c r="P1469" s="124">
        <f t="shared" si="89"/>
        <v>4.293431968013488</v>
      </c>
      <c r="Q1469" s="50"/>
      <c r="R1469" s="53" t="str">
        <f t="shared" si="90"/>
        <v/>
      </c>
      <c r="S1469" s="53" t="str">
        <f t="shared" si="91"/>
        <v/>
      </c>
      <c r="T1469" s="50"/>
    </row>
    <row r="1470" spans="1:20" ht="15" customHeight="1" x14ac:dyDescent="0.2">
      <c r="A1470" s="51" t="s">
        <v>1634</v>
      </c>
      <c r="B1470" s="51" t="s">
        <v>1575</v>
      </c>
      <c r="C1470" s="35">
        <v>519588</v>
      </c>
      <c r="D1470" s="50"/>
      <c r="E1470" s="52">
        <v>0</v>
      </c>
      <c r="F1470" s="52">
        <v>0</v>
      </c>
      <c r="G1470" s="52">
        <v>0</v>
      </c>
      <c r="H1470" s="52">
        <v>24679</v>
      </c>
      <c r="I1470" s="52">
        <v>0</v>
      </c>
      <c r="J1470" s="52">
        <v>24679</v>
      </c>
      <c r="K1470" s="52">
        <v>713430.43</v>
      </c>
      <c r="L1470" s="52">
        <v>825.34</v>
      </c>
      <c r="M1470" s="52">
        <v>15847.75</v>
      </c>
      <c r="N1470" s="50"/>
      <c r="O1470" s="124">
        <f t="shared" si="88"/>
        <v>3.4592000000000001</v>
      </c>
      <c r="P1470" s="124">
        <f t="shared" si="89"/>
        <v>2.337030956192883</v>
      </c>
      <c r="Q1470" s="50"/>
      <c r="R1470" s="53" t="str">
        <f t="shared" si="90"/>
        <v/>
      </c>
      <c r="S1470" s="53" t="str">
        <f t="shared" si="91"/>
        <v/>
      </c>
      <c r="T1470" s="50"/>
    </row>
    <row r="1471" spans="1:20" ht="15" customHeight="1" x14ac:dyDescent="0.2">
      <c r="A1471" s="51" t="s">
        <v>735</v>
      </c>
      <c r="B1471" s="51" t="s">
        <v>100</v>
      </c>
      <c r="C1471" s="35">
        <v>508080</v>
      </c>
      <c r="D1471" s="50"/>
      <c r="E1471" s="52">
        <v>0</v>
      </c>
      <c r="F1471" s="52">
        <v>0</v>
      </c>
      <c r="G1471" s="52">
        <v>0</v>
      </c>
      <c r="H1471" s="52">
        <v>0</v>
      </c>
      <c r="I1471" s="52">
        <v>0</v>
      </c>
      <c r="J1471" s="52">
        <v>0</v>
      </c>
      <c r="K1471" s="52">
        <v>791210.37</v>
      </c>
      <c r="L1471" s="52">
        <v>0</v>
      </c>
      <c r="M1471" s="52">
        <v>0</v>
      </c>
      <c r="N1471" s="50"/>
      <c r="O1471" s="124">
        <f t="shared" si="88"/>
        <v>0</v>
      </c>
      <c r="P1471" s="124">
        <f t="shared" si="89"/>
        <v>0</v>
      </c>
      <c r="Q1471" s="50"/>
      <c r="R1471" s="53" t="str">
        <f t="shared" si="90"/>
        <v/>
      </c>
      <c r="S1471" s="53" t="str">
        <f t="shared" si="91"/>
        <v/>
      </c>
      <c r="T1471" s="50"/>
    </row>
    <row r="1472" spans="1:20" ht="15" customHeight="1" x14ac:dyDescent="0.2">
      <c r="A1472" s="51" t="s">
        <v>1909</v>
      </c>
      <c r="B1472" s="51" t="s">
        <v>30</v>
      </c>
      <c r="C1472" s="35">
        <v>522783</v>
      </c>
      <c r="D1472" s="50"/>
      <c r="E1472" s="52">
        <v>0</v>
      </c>
      <c r="F1472" s="52">
        <v>0</v>
      </c>
      <c r="G1472" s="52">
        <v>0</v>
      </c>
      <c r="H1472" s="52">
        <v>39518.42</v>
      </c>
      <c r="I1472" s="52">
        <v>0</v>
      </c>
      <c r="J1472" s="52">
        <v>39518.42</v>
      </c>
      <c r="K1472" s="52">
        <v>428839.58</v>
      </c>
      <c r="L1472" s="52">
        <v>1406.42</v>
      </c>
      <c r="M1472" s="52">
        <v>17906.14</v>
      </c>
      <c r="N1472" s="50"/>
      <c r="O1472" s="124">
        <f t="shared" si="88"/>
        <v>9.2151999999999994</v>
      </c>
      <c r="P1472" s="124">
        <f t="shared" si="89"/>
        <v>4.5034462537249933</v>
      </c>
      <c r="Q1472" s="50"/>
      <c r="R1472" s="53" t="str">
        <f t="shared" si="90"/>
        <v/>
      </c>
      <c r="S1472" s="53" t="str">
        <f t="shared" si="91"/>
        <v/>
      </c>
      <c r="T1472" s="50"/>
    </row>
    <row r="1473" spans="1:20" ht="15" customHeight="1" x14ac:dyDescent="0.2">
      <c r="A1473" s="51" t="s">
        <v>2175</v>
      </c>
      <c r="B1473" s="51" t="s">
        <v>1221</v>
      </c>
      <c r="C1473" s="35">
        <v>525952</v>
      </c>
      <c r="D1473" s="50"/>
      <c r="E1473" s="52">
        <v>0</v>
      </c>
      <c r="F1473" s="52">
        <v>0</v>
      </c>
      <c r="G1473" s="52">
        <v>0</v>
      </c>
      <c r="H1473" s="52">
        <v>3300</v>
      </c>
      <c r="I1473" s="52">
        <v>0</v>
      </c>
      <c r="J1473" s="52">
        <v>3300</v>
      </c>
      <c r="K1473" s="52">
        <v>160298.84999999998</v>
      </c>
      <c r="L1473" s="52">
        <v>0</v>
      </c>
      <c r="M1473" s="52">
        <v>0</v>
      </c>
      <c r="N1473" s="50"/>
      <c r="O1473" s="124">
        <f t="shared" si="88"/>
        <v>2.0587</v>
      </c>
      <c r="P1473" s="124">
        <f t="shared" si="89"/>
        <v>0</v>
      </c>
      <c r="Q1473" s="50"/>
      <c r="R1473" s="53" t="str">
        <f t="shared" si="90"/>
        <v/>
      </c>
      <c r="S1473" s="53" t="str">
        <f t="shared" si="91"/>
        <v/>
      </c>
      <c r="T1473" s="50"/>
    </row>
    <row r="1474" spans="1:20" ht="15" customHeight="1" x14ac:dyDescent="0.2">
      <c r="A1474" s="51" t="s">
        <v>2545</v>
      </c>
      <c r="B1474" s="51" t="s">
        <v>2211</v>
      </c>
      <c r="C1474" s="35">
        <v>543331</v>
      </c>
      <c r="D1474" s="50"/>
      <c r="E1474" s="52">
        <v>0</v>
      </c>
      <c r="F1474" s="52">
        <v>0</v>
      </c>
      <c r="G1474" s="52">
        <v>0</v>
      </c>
      <c r="H1474" s="52">
        <v>36368.870000000003</v>
      </c>
      <c r="I1474" s="52">
        <v>0</v>
      </c>
      <c r="J1474" s="52">
        <v>36368.870000000003</v>
      </c>
      <c r="K1474" s="52">
        <v>2180914.83</v>
      </c>
      <c r="L1474" s="52">
        <v>6441.26</v>
      </c>
      <c r="M1474" s="52">
        <v>34680.19</v>
      </c>
      <c r="N1474" s="50"/>
      <c r="O1474" s="124">
        <f t="shared" si="88"/>
        <v>1.6676</v>
      </c>
      <c r="P1474" s="124">
        <f t="shared" si="89"/>
        <v>1.8855137960614448</v>
      </c>
      <c r="Q1474" s="50"/>
      <c r="R1474" s="53" t="str">
        <f t="shared" si="90"/>
        <v/>
      </c>
      <c r="S1474" s="53" t="str">
        <f t="shared" si="91"/>
        <v/>
      </c>
      <c r="T1474" s="50"/>
    </row>
    <row r="1475" spans="1:20" ht="15" customHeight="1" x14ac:dyDescent="0.2">
      <c r="A1475" s="51" t="s">
        <v>1478</v>
      </c>
      <c r="B1475" s="51" t="s">
        <v>1454</v>
      </c>
      <c r="C1475" s="35">
        <v>517798</v>
      </c>
      <c r="D1475" s="50"/>
      <c r="E1475" s="52">
        <v>0</v>
      </c>
      <c r="F1475" s="52">
        <v>0</v>
      </c>
      <c r="G1475" s="52">
        <v>0</v>
      </c>
      <c r="H1475" s="52">
        <v>0</v>
      </c>
      <c r="I1475" s="52">
        <v>0</v>
      </c>
      <c r="J1475" s="52">
        <v>0</v>
      </c>
      <c r="K1475" s="52">
        <v>361001.31</v>
      </c>
      <c r="L1475" s="52">
        <v>17100.7</v>
      </c>
      <c r="M1475" s="52">
        <v>19463.900000000001</v>
      </c>
      <c r="N1475" s="50"/>
      <c r="O1475" s="124">
        <f t="shared" ref="O1475:O1538" si="92">IFERROR(ROUND(J1475/K1475*100,4),$U$1)</f>
        <v>0</v>
      </c>
      <c r="P1475" s="124">
        <f t="shared" ref="P1475:P1538" si="93">IFERROR((L1475+M1475)/K1475*100,$U$1)</f>
        <v>10.128661305965899</v>
      </c>
      <c r="Q1475" s="50"/>
      <c r="R1475" s="53" t="str">
        <f t="shared" ref="R1475:R1538" si="94">IF(AND(ISNUMBER(O1475),O1475&gt;60),(O1475-60)*0.05,"")</f>
        <v/>
      </c>
      <c r="S1475" s="53" t="str">
        <f t="shared" ref="S1475:S1538" si="95">IF(AND(ISNUMBER(O1475),O1475&gt;60),(J1475-(K1475*0.6))*0.05,"")</f>
        <v/>
      </c>
      <c r="T1475" s="50"/>
    </row>
    <row r="1476" spans="1:20" ht="15" customHeight="1" x14ac:dyDescent="0.2">
      <c r="A1476" s="51" t="s">
        <v>1055</v>
      </c>
      <c r="B1476" s="51" t="s">
        <v>1055</v>
      </c>
      <c r="C1476" s="35">
        <v>512036</v>
      </c>
      <c r="D1476" s="50"/>
      <c r="E1476" s="52">
        <v>0</v>
      </c>
      <c r="F1476" s="52">
        <v>0</v>
      </c>
      <c r="G1476" s="52">
        <v>0</v>
      </c>
      <c r="H1476" s="52">
        <v>3853489.24</v>
      </c>
      <c r="I1476" s="52">
        <v>0</v>
      </c>
      <c r="J1476" s="52">
        <v>3853489.24</v>
      </c>
      <c r="K1476" s="52">
        <v>29250473.07</v>
      </c>
      <c r="L1476" s="52">
        <v>79859.740000000005</v>
      </c>
      <c r="M1476" s="52">
        <v>724339.92</v>
      </c>
      <c r="N1476" s="50"/>
      <c r="O1476" s="124">
        <f t="shared" si="92"/>
        <v>13.174099999999999</v>
      </c>
      <c r="P1476" s="124">
        <f t="shared" si="93"/>
        <v>2.749356080756201</v>
      </c>
      <c r="Q1476" s="50"/>
      <c r="R1476" s="53" t="str">
        <f t="shared" si="94"/>
        <v/>
      </c>
      <c r="S1476" s="53" t="str">
        <f t="shared" si="95"/>
        <v/>
      </c>
      <c r="T1476" s="50"/>
    </row>
    <row r="1477" spans="1:20" ht="15" customHeight="1" x14ac:dyDescent="0.2">
      <c r="A1477" s="51" t="s">
        <v>124</v>
      </c>
      <c r="B1477" s="51" t="s">
        <v>88</v>
      </c>
      <c r="C1477" s="35">
        <v>500551</v>
      </c>
      <c r="D1477" s="50"/>
      <c r="E1477" s="52">
        <v>0</v>
      </c>
      <c r="F1477" s="52">
        <v>0</v>
      </c>
      <c r="G1477" s="52">
        <v>0</v>
      </c>
      <c r="H1477" s="52">
        <v>71835.45</v>
      </c>
      <c r="I1477" s="52">
        <v>0</v>
      </c>
      <c r="J1477" s="52">
        <v>71835.45</v>
      </c>
      <c r="K1477" s="52">
        <v>184571.3</v>
      </c>
      <c r="L1477" s="52">
        <v>2130.04</v>
      </c>
      <c r="M1477" s="52">
        <v>1000</v>
      </c>
      <c r="N1477" s="50"/>
      <c r="O1477" s="124">
        <f t="shared" si="92"/>
        <v>38.920200000000001</v>
      </c>
      <c r="P1477" s="124">
        <f t="shared" si="93"/>
        <v>1.6958432865781408</v>
      </c>
      <c r="Q1477" s="50"/>
      <c r="R1477" s="53" t="str">
        <f t="shared" si="94"/>
        <v/>
      </c>
      <c r="S1477" s="53" t="str">
        <f t="shared" si="95"/>
        <v/>
      </c>
      <c r="T1477" s="50"/>
    </row>
    <row r="1478" spans="1:20" ht="15" customHeight="1" x14ac:dyDescent="0.2">
      <c r="A1478" s="51" t="s">
        <v>960</v>
      </c>
      <c r="B1478" s="51" t="s">
        <v>677</v>
      </c>
      <c r="C1478" s="35">
        <v>510866</v>
      </c>
      <c r="D1478" s="50"/>
      <c r="E1478" s="52">
        <v>0</v>
      </c>
      <c r="F1478" s="52">
        <v>0</v>
      </c>
      <c r="G1478" s="52">
        <v>0</v>
      </c>
      <c r="H1478" s="52">
        <v>0</v>
      </c>
      <c r="I1478" s="52">
        <v>0</v>
      </c>
      <c r="J1478" s="52">
        <v>0</v>
      </c>
      <c r="K1478" s="52">
        <v>107495.37999999999</v>
      </c>
      <c r="L1478" s="52">
        <v>0</v>
      </c>
      <c r="M1478" s="52">
        <v>0</v>
      </c>
      <c r="N1478" s="50"/>
      <c r="O1478" s="124">
        <f t="shared" si="92"/>
        <v>0</v>
      </c>
      <c r="P1478" s="124">
        <f t="shared" si="93"/>
        <v>0</v>
      </c>
      <c r="Q1478" s="50"/>
      <c r="R1478" s="53" t="str">
        <f t="shared" si="94"/>
        <v/>
      </c>
      <c r="S1478" s="53" t="str">
        <f t="shared" si="95"/>
        <v/>
      </c>
      <c r="T1478" s="50"/>
    </row>
    <row r="1479" spans="1:20" ht="15" customHeight="1" x14ac:dyDescent="0.2">
      <c r="A1479" s="51" t="s">
        <v>1280</v>
      </c>
      <c r="B1479" s="51" t="s">
        <v>1214</v>
      </c>
      <c r="C1479" s="35">
        <v>515183</v>
      </c>
      <c r="D1479" s="50"/>
      <c r="E1479" s="52">
        <v>0</v>
      </c>
      <c r="F1479" s="52">
        <v>0</v>
      </c>
      <c r="G1479" s="52">
        <v>0</v>
      </c>
      <c r="H1479" s="52">
        <v>2210.9499999999998</v>
      </c>
      <c r="I1479" s="52">
        <v>0</v>
      </c>
      <c r="J1479" s="52">
        <v>2210.9499999999998</v>
      </c>
      <c r="K1479" s="52" t="s">
        <v>73</v>
      </c>
      <c r="L1479" s="52">
        <v>597.77</v>
      </c>
      <c r="M1479" s="52">
        <v>0</v>
      </c>
      <c r="N1479" s="50"/>
      <c r="O1479" s="124" t="str">
        <f t="shared" si="92"/>
        <v>NA</v>
      </c>
      <c r="P1479" s="124" t="str">
        <f t="shared" si="93"/>
        <v>NA</v>
      </c>
      <c r="Q1479" s="50"/>
      <c r="R1479" s="53" t="str">
        <f t="shared" si="94"/>
        <v/>
      </c>
      <c r="S1479" s="53" t="str">
        <f t="shared" si="95"/>
        <v/>
      </c>
      <c r="T1479" s="50"/>
    </row>
    <row r="1480" spans="1:20" ht="15" customHeight="1" x14ac:dyDescent="0.2">
      <c r="A1480" s="51" t="s">
        <v>181</v>
      </c>
      <c r="B1480" s="51" t="s">
        <v>161</v>
      </c>
      <c r="C1480" s="35">
        <v>501247</v>
      </c>
      <c r="D1480" s="50"/>
      <c r="E1480" s="52">
        <v>0</v>
      </c>
      <c r="F1480" s="52">
        <v>0</v>
      </c>
      <c r="G1480" s="52">
        <v>0</v>
      </c>
      <c r="H1480" s="52">
        <v>61381.56</v>
      </c>
      <c r="I1480" s="52">
        <v>0</v>
      </c>
      <c r="J1480" s="52">
        <v>61381.56</v>
      </c>
      <c r="K1480" s="52">
        <v>281196.52</v>
      </c>
      <c r="L1480" s="52">
        <v>6179.12</v>
      </c>
      <c r="M1480" s="52">
        <v>64602.96</v>
      </c>
      <c r="N1480" s="50"/>
      <c r="O1480" s="124">
        <f t="shared" si="92"/>
        <v>21.828700000000001</v>
      </c>
      <c r="P1480" s="124">
        <f t="shared" si="93"/>
        <v>25.171748213669215</v>
      </c>
      <c r="Q1480" s="50"/>
      <c r="R1480" s="53" t="str">
        <f t="shared" si="94"/>
        <v/>
      </c>
      <c r="S1480" s="53" t="str">
        <f t="shared" si="95"/>
        <v/>
      </c>
      <c r="T1480" s="50"/>
    </row>
    <row r="1481" spans="1:20" ht="15" customHeight="1" x14ac:dyDescent="0.2">
      <c r="A1481" s="51" t="s">
        <v>1021</v>
      </c>
      <c r="B1481" s="51" t="s">
        <v>987</v>
      </c>
      <c r="C1481" s="35">
        <v>511609</v>
      </c>
      <c r="D1481" s="50"/>
      <c r="E1481" s="52">
        <v>0</v>
      </c>
      <c r="F1481" s="52">
        <v>0</v>
      </c>
      <c r="G1481" s="52">
        <v>0</v>
      </c>
      <c r="H1481" s="52">
        <v>5907.19</v>
      </c>
      <c r="I1481" s="52">
        <v>0</v>
      </c>
      <c r="J1481" s="52">
        <v>5907.19</v>
      </c>
      <c r="K1481" s="52">
        <v>59905.55</v>
      </c>
      <c r="L1481" s="52">
        <v>182</v>
      </c>
      <c r="M1481" s="52">
        <v>1656</v>
      </c>
      <c r="N1481" s="50"/>
      <c r="O1481" s="124">
        <f t="shared" si="92"/>
        <v>9.8607999999999993</v>
      </c>
      <c r="P1481" s="124">
        <f t="shared" si="93"/>
        <v>3.0681631334659309</v>
      </c>
      <c r="Q1481" s="50"/>
      <c r="R1481" s="53" t="str">
        <f t="shared" si="94"/>
        <v/>
      </c>
      <c r="S1481" s="53" t="str">
        <f t="shared" si="95"/>
        <v/>
      </c>
      <c r="T1481" s="50"/>
    </row>
    <row r="1482" spans="1:20" ht="15" customHeight="1" x14ac:dyDescent="0.2">
      <c r="A1482" s="51" t="s">
        <v>2782</v>
      </c>
      <c r="B1482" s="51" t="s">
        <v>1547</v>
      </c>
      <c r="C1482" s="35">
        <v>559652</v>
      </c>
      <c r="D1482" s="50"/>
      <c r="E1482" s="52">
        <v>0</v>
      </c>
      <c r="F1482" s="52">
        <v>0</v>
      </c>
      <c r="G1482" s="52">
        <v>0</v>
      </c>
      <c r="H1482" s="52">
        <v>0</v>
      </c>
      <c r="I1482" s="52">
        <v>0</v>
      </c>
      <c r="J1482" s="52">
        <v>0</v>
      </c>
      <c r="K1482" s="52">
        <v>14141</v>
      </c>
      <c r="L1482" s="52">
        <v>0</v>
      </c>
      <c r="M1482" s="52">
        <v>0</v>
      </c>
      <c r="N1482" s="50"/>
      <c r="O1482" s="124">
        <f t="shared" si="92"/>
        <v>0</v>
      </c>
      <c r="P1482" s="124">
        <f t="shared" si="93"/>
        <v>0</v>
      </c>
      <c r="Q1482" s="50"/>
      <c r="R1482" s="53" t="str">
        <f t="shared" si="94"/>
        <v/>
      </c>
      <c r="S1482" s="53" t="str">
        <f t="shared" si="95"/>
        <v/>
      </c>
      <c r="T1482" s="50"/>
    </row>
    <row r="1483" spans="1:20" ht="15" customHeight="1" x14ac:dyDescent="0.2">
      <c r="A1483" s="51" t="s">
        <v>2546</v>
      </c>
      <c r="B1483" s="51" t="s">
        <v>2211</v>
      </c>
      <c r="C1483" s="35">
        <v>543349</v>
      </c>
      <c r="D1483" s="50"/>
      <c r="E1483" s="52">
        <v>0</v>
      </c>
      <c r="F1483" s="52">
        <v>0</v>
      </c>
      <c r="G1483" s="52">
        <v>0</v>
      </c>
      <c r="H1483" s="52">
        <v>50716.24</v>
      </c>
      <c r="I1483" s="52">
        <v>0</v>
      </c>
      <c r="J1483" s="52">
        <v>50716.24</v>
      </c>
      <c r="K1483" s="52">
        <v>185112.8</v>
      </c>
      <c r="L1483" s="52">
        <v>1826.05</v>
      </c>
      <c r="M1483" s="52">
        <v>2160</v>
      </c>
      <c r="N1483" s="50"/>
      <c r="O1483" s="124">
        <f t="shared" si="92"/>
        <v>27.397500000000001</v>
      </c>
      <c r="P1483" s="124">
        <f t="shared" si="93"/>
        <v>2.1533086852989101</v>
      </c>
      <c r="Q1483" s="50"/>
      <c r="R1483" s="53" t="str">
        <f t="shared" si="94"/>
        <v/>
      </c>
      <c r="S1483" s="53" t="str">
        <f t="shared" si="95"/>
        <v/>
      </c>
      <c r="T1483" s="50"/>
    </row>
    <row r="1484" spans="1:20" ht="15" customHeight="1" x14ac:dyDescent="0.2">
      <c r="A1484" s="51" t="s">
        <v>2445</v>
      </c>
      <c r="B1484" s="51" t="s">
        <v>2434</v>
      </c>
      <c r="C1484" s="35">
        <v>528854</v>
      </c>
      <c r="D1484" s="50"/>
      <c r="E1484" s="52">
        <v>0</v>
      </c>
      <c r="F1484" s="52">
        <v>0</v>
      </c>
      <c r="G1484" s="52">
        <v>0</v>
      </c>
      <c r="H1484" s="52">
        <v>88108.27</v>
      </c>
      <c r="I1484" s="52">
        <v>0</v>
      </c>
      <c r="J1484" s="52">
        <v>88108.27</v>
      </c>
      <c r="K1484" s="52">
        <v>149744.85</v>
      </c>
      <c r="L1484" s="52">
        <v>0</v>
      </c>
      <c r="M1484" s="52">
        <v>14579.55</v>
      </c>
      <c r="N1484" s="50"/>
      <c r="O1484" s="124">
        <f t="shared" si="92"/>
        <v>58.838900000000002</v>
      </c>
      <c r="P1484" s="124">
        <f t="shared" si="93"/>
        <v>9.7362613806084148</v>
      </c>
      <c r="Q1484" s="50"/>
      <c r="R1484" s="53" t="str">
        <f t="shared" si="94"/>
        <v/>
      </c>
      <c r="S1484" s="53" t="str">
        <f t="shared" si="95"/>
        <v/>
      </c>
      <c r="T1484" s="50"/>
    </row>
    <row r="1485" spans="1:20" ht="15" customHeight="1" x14ac:dyDescent="0.2">
      <c r="A1485" s="51" t="s">
        <v>1984</v>
      </c>
      <c r="B1485" s="51" t="s">
        <v>1961</v>
      </c>
      <c r="C1485" s="35">
        <v>523712</v>
      </c>
      <c r="D1485" s="50"/>
      <c r="E1485" s="52">
        <v>0</v>
      </c>
      <c r="F1485" s="52">
        <v>0</v>
      </c>
      <c r="G1485" s="52">
        <v>0</v>
      </c>
      <c r="H1485" s="52">
        <v>0</v>
      </c>
      <c r="I1485" s="52">
        <v>0</v>
      </c>
      <c r="J1485" s="52">
        <v>0</v>
      </c>
      <c r="K1485" s="52">
        <v>281768.82999999996</v>
      </c>
      <c r="L1485" s="52">
        <v>0</v>
      </c>
      <c r="M1485" s="52">
        <v>0</v>
      </c>
      <c r="N1485" s="50"/>
      <c r="O1485" s="124">
        <f t="shared" si="92"/>
        <v>0</v>
      </c>
      <c r="P1485" s="124">
        <f t="shared" si="93"/>
        <v>0</v>
      </c>
      <c r="Q1485" s="50"/>
      <c r="R1485" s="53" t="str">
        <f t="shared" si="94"/>
        <v/>
      </c>
      <c r="S1485" s="53" t="str">
        <f t="shared" si="95"/>
        <v/>
      </c>
      <c r="T1485" s="50"/>
    </row>
    <row r="1486" spans="1:20" ht="15" customHeight="1" x14ac:dyDescent="0.2">
      <c r="A1486" s="51" t="s">
        <v>2321</v>
      </c>
      <c r="B1486" s="51" t="s">
        <v>1595</v>
      </c>
      <c r="C1486" s="35">
        <v>527548</v>
      </c>
      <c r="D1486" s="50"/>
      <c r="E1486" s="52">
        <v>0</v>
      </c>
      <c r="F1486" s="52">
        <v>0</v>
      </c>
      <c r="G1486" s="52">
        <v>0</v>
      </c>
      <c r="H1486" s="52">
        <v>0</v>
      </c>
      <c r="I1486" s="52">
        <v>0</v>
      </c>
      <c r="J1486" s="52">
        <v>0</v>
      </c>
      <c r="K1486" s="52">
        <v>19801.689999999999</v>
      </c>
      <c r="L1486" s="52">
        <v>0</v>
      </c>
      <c r="M1486" s="52">
        <v>0</v>
      </c>
      <c r="N1486" s="50"/>
      <c r="O1486" s="124">
        <f t="shared" si="92"/>
        <v>0</v>
      </c>
      <c r="P1486" s="124">
        <f t="shared" si="93"/>
        <v>0</v>
      </c>
      <c r="Q1486" s="50"/>
      <c r="R1486" s="53" t="str">
        <f t="shared" si="94"/>
        <v/>
      </c>
      <c r="S1486" s="53" t="str">
        <f t="shared" si="95"/>
        <v/>
      </c>
      <c r="T1486" s="50"/>
    </row>
    <row r="1487" spans="1:20" ht="15" customHeight="1" x14ac:dyDescent="0.2">
      <c r="A1487" s="51" t="s">
        <v>2417</v>
      </c>
      <c r="B1487" s="51" t="s">
        <v>30</v>
      </c>
      <c r="C1487" s="35">
        <v>528579</v>
      </c>
      <c r="D1487" s="50"/>
      <c r="E1487" s="52">
        <v>0</v>
      </c>
      <c r="F1487" s="52">
        <v>0</v>
      </c>
      <c r="G1487" s="52">
        <v>0</v>
      </c>
      <c r="H1487" s="52">
        <v>0</v>
      </c>
      <c r="I1487" s="52">
        <v>0</v>
      </c>
      <c r="J1487" s="52">
        <v>0</v>
      </c>
      <c r="K1487" s="52">
        <v>189798.67</v>
      </c>
      <c r="L1487" s="52">
        <v>0</v>
      </c>
      <c r="M1487" s="52">
        <v>0</v>
      </c>
      <c r="N1487" s="50"/>
      <c r="O1487" s="124">
        <f t="shared" si="92"/>
        <v>0</v>
      </c>
      <c r="P1487" s="124">
        <f t="shared" si="93"/>
        <v>0</v>
      </c>
      <c r="Q1487" s="50"/>
      <c r="R1487" s="53" t="str">
        <f t="shared" si="94"/>
        <v/>
      </c>
      <c r="S1487" s="53" t="str">
        <f t="shared" si="95"/>
        <v/>
      </c>
      <c r="T1487" s="50"/>
    </row>
    <row r="1488" spans="1:20" ht="15" customHeight="1" x14ac:dyDescent="0.2">
      <c r="A1488" s="51" t="s">
        <v>2657</v>
      </c>
      <c r="B1488" s="51" t="s">
        <v>23</v>
      </c>
      <c r="C1488" s="35">
        <v>555754</v>
      </c>
      <c r="D1488" s="50"/>
      <c r="E1488" s="52">
        <v>0</v>
      </c>
      <c r="F1488" s="52">
        <v>0</v>
      </c>
      <c r="G1488" s="52">
        <v>0</v>
      </c>
      <c r="H1488" s="52">
        <v>359514.79</v>
      </c>
      <c r="I1488" s="52">
        <v>32883.67</v>
      </c>
      <c r="J1488" s="52">
        <v>326631.12</v>
      </c>
      <c r="K1488" s="52">
        <v>715214.13</v>
      </c>
      <c r="L1488" s="52">
        <v>26432.9</v>
      </c>
      <c r="M1488" s="52">
        <v>219195.57</v>
      </c>
      <c r="N1488" s="50"/>
      <c r="O1488" s="124">
        <f t="shared" si="92"/>
        <v>45.668999999999997</v>
      </c>
      <c r="P1488" s="124">
        <f t="shared" si="93"/>
        <v>34.343346935833047</v>
      </c>
      <c r="Q1488" s="50"/>
      <c r="R1488" s="53" t="str">
        <f t="shared" si="94"/>
        <v/>
      </c>
      <c r="S1488" s="53" t="str">
        <f t="shared" si="95"/>
        <v/>
      </c>
      <c r="T1488" s="50"/>
    </row>
    <row r="1489" spans="1:20" ht="15" customHeight="1" x14ac:dyDescent="0.2">
      <c r="A1489" s="51" t="s">
        <v>2260</v>
      </c>
      <c r="B1489" s="51" t="s">
        <v>2238</v>
      </c>
      <c r="C1489" s="35">
        <v>526894</v>
      </c>
      <c r="D1489" s="50"/>
      <c r="E1489" s="52">
        <v>0</v>
      </c>
      <c r="F1489" s="52">
        <v>0</v>
      </c>
      <c r="G1489" s="52">
        <v>0</v>
      </c>
      <c r="H1489" s="52">
        <v>0</v>
      </c>
      <c r="I1489" s="52">
        <v>0</v>
      </c>
      <c r="J1489" s="52">
        <v>0</v>
      </c>
      <c r="K1489" s="52">
        <v>36718.660000000003</v>
      </c>
      <c r="L1489" s="52">
        <v>0</v>
      </c>
      <c r="M1489" s="52">
        <v>0</v>
      </c>
      <c r="N1489" s="50"/>
      <c r="O1489" s="124">
        <f t="shared" si="92"/>
        <v>0</v>
      </c>
      <c r="P1489" s="124">
        <f t="shared" si="93"/>
        <v>0</v>
      </c>
      <c r="Q1489" s="50"/>
      <c r="R1489" s="53" t="str">
        <f t="shared" si="94"/>
        <v/>
      </c>
      <c r="S1489" s="53" t="str">
        <f t="shared" si="95"/>
        <v/>
      </c>
      <c r="T1489" s="50"/>
    </row>
    <row r="1490" spans="1:20" ht="15" customHeight="1" x14ac:dyDescent="0.2">
      <c r="A1490" s="51" t="s">
        <v>1548</v>
      </c>
      <c r="B1490" s="51" t="s">
        <v>1509</v>
      </c>
      <c r="C1490" s="35">
        <v>518646</v>
      </c>
      <c r="D1490" s="50"/>
      <c r="E1490" s="52">
        <v>0</v>
      </c>
      <c r="F1490" s="52">
        <v>0</v>
      </c>
      <c r="G1490" s="52">
        <v>0</v>
      </c>
      <c r="H1490" s="52">
        <v>11232.83</v>
      </c>
      <c r="I1490" s="52">
        <v>4600</v>
      </c>
      <c r="J1490" s="52">
        <v>6632.83</v>
      </c>
      <c r="K1490" s="52">
        <v>47017.41</v>
      </c>
      <c r="L1490" s="52">
        <v>1028.9000000000001</v>
      </c>
      <c r="M1490" s="52">
        <v>41700</v>
      </c>
      <c r="N1490" s="50"/>
      <c r="O1490" s="124">
        <f t="shared" si="92"/>
        <v>14.107200000000001</v>
      </c>
      <c r="P1490" s="124">
        <f t="shared" si="93"/>
        <v>90.878889330569251</v>
      </c>
      <c r="Q1490" s="50"/>
      <c r="R1490" s="53" t="str">
        <f t="shared" si="94"/>
        <v/>
      </c>
      <c r="S1490" s="53" t="str">
        <f t="shared" si="95"/>
        <v/>
      </c>
      <c r="T1490" s="50"/>
    </row>
    <row r="1491" spans="1:20" ht="15" customHeight="1" x14ac:dyDescent="0.2">
      <c r="A1491" s="51" t="s">
        <v>2322</v>
      </c>
      <c r="B1491" s="51" t="s">
        <v>1595</v>
      </c>
      <c r="C1491" s="35">
        <v>527556</v>
      </c>
      <c r="D1491" s="50"/>
      <c r="E1491" s="52">
        <v>0</v>
      </c>
      <c r="F1491" s="52">
        <v>0</v>
      </c>
      <c r="G1491" s="52">
        <v>0</v>
      </c>
      <c r="H1491" s="52">
        <v>0</v>
      </c>
      <c r="I1491" s="52">
        <v>0</v>
      </c>
      <c r="J1491" s="52">
        <v>0</v>
      </c>
      <c r="K1491" s="52">
        <v>13064.49</v>
      </c>
      <c r="L1491" s="52">
        <v>0</v>
      </c>
      <c r="M1491" s="52">
        <v>0</v>
      </c>
      <c r="N1491" s="50"/>
      <c r="O1491" s="124">
        <f t="shared" si="92"/>
        <v>0</v>
      </c>
      <c r="P1491" s="124">
        <f t="shared" si="93"/>
        <v>0</v>
      </c>
      <c r="Q1491" s="50"/>
      <c r="R1491" s="53" t="str">
        <f t="shared" si="94"/>
        <v/>
      </c>
      <c r="S1491" s="53" t="str">
        <f t="shared" si="95"/>
        <v/>
      </c>
      <c r="T1491" s="50"/>
    </row>
    <row r="1492" spans="1:20" ht="15" customHeight="1" x14ac:dyDescent="0.2">
      <c r="A1492" s="51" t="s">
        <v>228</v>
      </c>
      <c r="B1492" s="51" t="s">
        <v>199</v>
      </c>
      <c r="C1492" s="35">
        <v>501760</v>
      </c>
      <c r="D1492" s="50"/>
      <c r="E1492" s="52">
        <v>0</v>
      </c>
      <c r="F1492" s="52">
        <v>0</v>
      </c>
      <c r="G1492" s="52">
        <v>0</v>
      </c>
      <c r="H1492" s="52">
        <v>0</v>
      </c>
      <c r="I1492" s="52">
        <v>0</v>
      </c>
      <c r="J1492" s="52">
        <v>0</v>
      </c>
      <c r="K1492" s="52">
        <v>193252.82</v>
      </c>
      <c r="L1492" s="52">
        <v>2015.99</v>
      </c>
      <c r="M1492" s="52">
        <v>7208.89</v>
      </c>
      <c r="N1492" s="50"/>
      <c r="O1492" s="124">
        <f t="shared" si="92"/>
        <v>0</v>
      </c>
      <c r="P1492" s="124">
        <f t="shared" si="93"/>
        <v>4.7734775616728387</v>
      </c>
      <c r="Q1492" s="50"/>
      <c r="R1492" s="53" t="str">
        <f t="shared" si="94"/>
        <v/>
      </c>
      <c r="S1492" s="53" t="str">
        <f t="shared" si="95"/>
        <v/>
      </c>
      <c r="T1492" s="50"/>
    </row>
    <row r="1493" spans="1:20" ht="15" customHeight="1" x14ac:dyDescent="0.2">
      <c r="A1493" s="51" t="s">
        <v>2724</v>
      </c>
      <c r="B1493" s="51" t="s">
        <v>1537</v>
      </c>
      <c r="C1493" s="35">
        <v>556823</v>
      </c>
      <c r="D1493" s="50"/>
      <c r="E1493" s="52">
        <v>0</v>
      </c>
      <c r="F1493" s="52">
        <v>0</v>
      </c>
      <c r="G1493" s="52">
        <v>0</v>
      </c>
      <c r="H1493" s="52">
        <v>0</v>
      </c>
      <c r="I1493" s="52">
        <v>0</v>
      </c>
      <c r="J1493" s="52">
        <v>0</v>
      </c>
      <c r="K1493" s="52">
        <v>560237.05000000005</v>
      </c>
      <c r="L1493" s="52">
        <v>0</v>
      </c>
      <c r="M1493" s="52">
        <v>23887.13</v>
      </c>
      <c r="N1493" s="50"/>
      <c r="O1493" s="124">
        <f t="shared" si="92"/>
        <v>0</v>
      </c>
      <c r="P1493" s="124">
        <f t="shared" si="93"/>
        <v>4.2637540662474933</v>
      </c>
      <c r="Q1493" s="50"/>
      <c r="R1493" s="53" t="str">
        <f t="shared" si="94"/>
        <v/>
      </c>
      <c r="S1493" s="53" t="str">
        <f t="shared" si="95"/>
        <v/>
      </c>
      <c r="T1493" s="50"/>
    </row>
    <row r="1494" spans="1:20" ht="15" customHeight="1" x14ac:dyDescent="0.2">
      <c r="A1494" s="51" t="s">
        <v>1813</v>
      </c>
      <c r="B1494" s="51" t="s">
        <v>1500</v>
      </c>
      <c r="C1494" s="35">
        <v>521671</v>
      </c>
      <c r="D1494" s="50"/>
      <c r="E1494" s="52">
        <v>0</v>
      </c>
      <c r="F1494" s="52">
        <v>0</v>
      </c>
      <c r="G1494" s="52">
        <v>0</v>
      </c>
      <c r="H1494" s="52">
        <v>12491.49</v>
      </c>
      <c r="I1494" s="52">
        <v>0</v>
      </c>
      <c r="J1494" s="52">
        <v>12491.49</v>
      </c>
      <c r="K1494" s="52">
        <v>2670503.5099999998</v>
      </c>
      <c r="L1494" s="52">
        <v>10570.83</v>
      </c>
      <c r="M1494" s="52">
        <v>19191.740000000002</v>
      </c>
      <c r="N1494" s="50"/>
      <c r="O1494" s="124">
        <f t="shared" si="92"/>
        <v>0.46779999999999999</v>
      </c>
      <c r="P1494" s="124">
        <f t="shared" si="93"/>
        <v>1.1144928246134378</v>
      </c>
      <c r="Q1494" s="50"/>
      <c r="R1494" s="53" t="str">
        <f t="shared" si="94"/>
        <v/>
      </c>
      <c r="S1494" s="53" t="str">
        <f t="shared" si="95"/>
        <v/>
      </c>
      <c r="T1494" s="50"/>
    </row>
    <row r="1495" spans="1:20" ht="15" customHeight="1" x14ac:dyDescent="0.2">
      <c r="A1495" s="51" t="s">
        <v>2446</v>
      </c>
      <c r="B1495" s="51" t="s">
        <v>2434</v>
      </c>
      <c r="C1495" s="35">
        <v>528862</v>
      </c>
      <c r="D1495" s="50"/>
      <c r="E1495" s="52">
        <v>0</v>
      </c>
      <c r="F1495" s="52">
        <v>0</v>
      </c>
      <c r="G1495" s="52">
        <v>0</v>
      </c>
      <c r="H1495" s="52">
        <v>34375.29</v>
      </c>
      <c r="I1495" s="52">
        <v>0</v>
      </c>
      <c r="J1495" s="52">
        <v>34375.29</v>
      </c>
      <c r="K1495" s="52">
        <v>122955.81</v>
      </c>
      <c r="L1495" s="52">
        <v>991.49</v>
      </c>
      <c r="M1495" s="52">
        <v>3840</v>
      </c>
      <c r="N1495" s="50"/>
      <c r="O1495" s="124">
        <f t="shared" si="92"/>
        <v>27.9574</v>
      </c>
      <c r="P1495" s="124">
        <f t="shared" si="93"/>
        <v>3.9294523780535462</v>
      </c>
      <c r="Q1495" s="50"/>
      <c r="R1495" s="53" t="str">
        <f t="shared" si="94"/>
        <v/>
      </c>
      <c r="S1495" s="53" t="str">
        <f t="shared" si="95"/>
        <v/>
      </c>
      <c r="T1495" s="50"/>
    </row>
    <row r="1496" spans="1:20" ht="15" customHeight="1" x14ac:dyDescent="0.2">
      <c r="A1496" s="51" t="s">
        <v>790</v>
      </c>
      <c r="B1496" s="51" t="s">
        <v>759</v>
      </c>
      <c r="C1496" s="35">
        <v>508764</v>
      </c>
      <c r="D1496" s="50"/>
      <c r="E1496" s="52">
        <v>0</v>
      </c>
      <c r="F1496" s="52">
        <v>0</v>
      </c>
      <c r="G1496" s="52">
        <v>0</v>
      </c>
      <c r="H1496" s="52">
        <v>0</v>
      </c>
      <c r="I1496" s="52">
        <v>0</v>
      </c>
      <c r="J1496" s="52">
        <v>0</v>
      </c>
      <c r="K1496" s="52">
        <v>466550.26</v>
      </c>
      <c r="L1496" s="52">
        <v>0</v>
      </c>
      <c r="M1496" s="52">
        <v>0</v>
      </c>
      <c r="N1496" s="50"/>
      <c r="O1496" s="124">
        <f t="shared" si="92"/>
        <v>0</v>
      </c>
      <c r="P1496" s="124">
        <f t="shared" si="93"/>
        <v>0</v>
      </c>
      <c r="Q1496" s="50"/>
      <c r="R1496" s="53" t="str">
        <f t="shared" si="94"/>
        <v/>
      </c>
      <c r="S1496" s="53" t="str">
        <f t="shared" si="95"/>
        <v/>
      </c>
      <c r="T1496" s="50"/>
    </row>
    <row r="1497" spans="1:20" ht="15" customHeight="1" x14ac:dyDescent="0.2">
      <c r="A1497" s="51" t="s">
        <v>881</v>
      </c>
      <c r="B1497" s="51" t="s">
        <v>858</v>
      </c>
      <c r="C1497" s="35">
        <v>509833</v>
      </c>
      <c r="D1497" s="50"/>
      <c r="E1497" s="52">
        <v>0</v>
      </c>
      <c r="F1497" s="52">
        <v>0</v>
      </c>
      <c r="G1497" s="52">
        <v>0</v>
      </c>
      <c r="H1497" s="52">
        <v>29726</v>
      </c>
      <c r="I1497" s="52">
        <v>0</v>
      </c>
      <c r="J1497" s="52">
        <v>29726</v>
      </c>
      <c r="K1497" s="52">
        <v>132301.54</v>
      </c>
      <c r="L1497" s="52">
        <v>1464.59</v>
      </c>
      <c r="M1497" s="52">
        <v>3179</v>
      </c>
      <c r="N1497" s="50"/>
      <c r="O1497" s="124">
        <f t="shared" si="92"/>
        <v>22.468399999999999</v>
      </c>
      <c r="P1497" s="124">
        <f t="shared" si="93"/>
        <v>3.5098533244586569</v>
      </c>
      <c r="Q1497" s="50"/>
      <c r="R1497" s="53" t="str">
        <f t="shared" si="94"/>
        <v/>
      </c>
      <c r="S1497" s="53" t="str">
        <f t="shared" si="95"/>
        <v/>
      </c>
      <c r="T1497" s="50"/>
    </row>
    <row r="1498" spans="1:20" ht="15" customHeight="1" x14ac:dyDescent="0.2">
      <c r="A1498" s="51" t="s">
        <v>1680</v>
      </c>
      <c r="B1498" s="51" t="s">
        <v>1680</v>
      </c>
      <c r="C1498" s="35">
        <v>520471</v>
      </c>
      <c r="D1498" s="50"/>
      <c r="E1498" s="52">
        <v>0</v>
      </c>
      <c r="F1498" s="52">
        <v>0</v>
      </c>
      <c r="G1498" s="52">
        <v>0</v>
      </c>
      <c r="H1498" s="52">
        <v>661472.65</v>
      </c>
      <c r="I1498" s="52">
        <v>220263.65</v>
      </c>
      <c r="J1498" s="52">
        <v>441209</v>
      </c>
      <c r="K1498" s="52">
        <v>4054191.3200000003</v>
      </c>
      <c r="L1498" s="52">
        <v>33535.440000000002</v>
      </c>
      <c r="M1498" s="52">
        <v>276888.34000000003</v>
      </c>
      <c r="N1498" s="50"/>
      <c r="O1498" s="124">
        <f t="shared" si="92"/>
        <v>10.8828</v>
      </c>
      <c r="P1498" s="124">
        <f t="shared" si="93"/>
        <v>7.6568606535322559</v>
      </c>
      <c r="Q1498" s="50"/>
      <c r="R1498" s="53" t="str">
        <f t="shared" si="94"/>
        <v/>
      </c>
      <c r="S1498" s="53" t="str">
        <f t="shared" si="95"/>
        <v/>
      </c>
      <c r="T1498" s="50"/>
    </row>
    <row r="1499" spans="1:20" ht="15" customHeight="1" x14ac:dyDescent="0.2">
      <c r="A1499" s="51" t="s">
        <v>2636</v>
      </c>
      <c r="B1499" s="51" t="s">
        <v>569</v>
      </c>
      <c r="C1499" s="35">
        <v>545686</v>
      </c>
      <c r="D1499" s="50"/>
      <c r="E1499" s="52">
        <v>0</v>
      </c>
      <c r="F1499" s="52">
        <v>0</v>
      </c>
      <c r="G1499" s="52">
        <v>0</v>
      </c>
      <c r="H1499" s="52">
        <v>91635.22</v>
      </c>
      <c r="I1499" s="52">
        <v>0</v>
      </c>
      <c r="J1499" s="52">
        <v>91635.22</v>
      </c>
      <c r="K1499" s="52">
        <v>1005825.6000000001</v>
      </c>
      <c r="L1499" s="52">
        <v>4086.94</v>
      </c>
      <c r="M1499" s="52">
        <v>249746.06</v>
      </c>
      <c r="N1499" s="50"/>
      <c r="O1499" s="124">
        <f t="shared" si="92"/>
        <v>9.1104000000000003</v>
      </c>
      <c r="P1499" s="124">
        <f t="shared" si="93"/>
        <v>25.236283506802771</v>
      </c>
      <c r="Q1499" s="50"/>
      <c r="R1499" s="53" t="str">
        <f t="shared" si="94"/>
        <v/>
      </c>
      <c r="S1499" s="53" t="str">
        <f t="shared" si="95"/>
        <v/>
      </c>
      <c r="T1499" s="50"/>
    </row>
    <row r="1500" spans="1:20" ht="15" customHeight="1" x14ac:dyDescent="0.2">
      <c r="A1500" s="51" t="s">
        <v>125</v>
      </c>
      <c r="B1500" s="51" t="s">
        <v>85</v>
      </c>
      <c r="C1500" s="35">
        <v>500569</v>
      </c>
      <c r="D1500" s="50"/>
      <c r="E1500" s="52">
        <v>0</v>
      </c>
      <c r="F1500" s="52">
        <v>0</v>
      </c>
      <c r="G1500" s="52">
        <v>0</v>
      </c>
      <c r="H1500" s="52">
        <v>0</v>
      </c>
      <c r="I1500" s="52">
        <v>0</v>
      </c>
      <c r="J1500" s="52">
        <v>0</v>
      </c>
      <c r="K1500" s="52">
        <v>114622.57</v>
      </c>
      <c r="L1500" s="52">
        <v>0</v>
      </c>
      <c r="M1500" s="52">
        <v>0</v>
      </c>
      <c r="N1500" s="50"/>
      <c r="O1500" s="124">
        <f t="shared" si="92"/>
        <v>0</v>
      </c>
      <c r="P1500" s="124">
        <f t="shared" si="93"/>
        <v>0</v>
      </c>
      <c r="Q1500" s="50"/>
      <c r="R1500" s="53" t="str">
        <f t="shared" si="94"/>
        <v/>
      </c>
      <c r="S1500" s="53" t="str">
        <f t="shared" si="95"/>
        <v/>
      </c>
      <c r="T1500" s="50"/>
    </row>
    <row r="1501" spans="1:20" ht="15" customHeight="1" x14ac:dyDescent="0.2">
      <c r="A1501" s="51" t="s">
        <v>2176</v>
      </c>
      <c r="B1501" s="51" t="s">
        <v>1221</v>
      </c>
      <c r="C1501" s="35">
        <v>525961</v>
      </c>
      <c r="D1501" s="50"/>
      <c r="E1501" s="52">
        <v>0</v>
      </c>
      <c r="F1501" s="52">
        <v>0</v>
      </c>
      <c r="G1501" s="52">
        <v>0</v>
      </c>
      <c r="H1501" s="52">
        <v>0</v>
      </c>
      <c r="I1501" s="52">
        <v>0</v>
      </c>
      <c r="J1501" s="52">
        <v>0</v>
      </c>
      <c r="K1501" s="52">
        <v>37858.589999999997</v>
      </c>
      <c r="L1501" s="52">
        <v>0</v>
      </c>
      <c r="M1501" s="52">
        <v>0</v>
      </c>
      <c r="N1501" s="50"/>
      <c r="O1501" s="124">
        <f t="shared" si="92"/>
        <v>0</v>
      </c>
      <c r="P1501" s="124">
        <f t="shared" si="93"/>
        <v>0</v>
      </c>
      <c r="Q1501" s="50"/>
      <c r="R1501" s="53" t="str">
        <f t="shared" si="94"/>
        <v/>
      </c>
      <c r="S1501" s="53" t="str">
        <f t="shared" si="95"/>
        <v/>
      </c>
      <c r="T1501" s="50"/>
    </row>
    <row r="1502" spans="1:20" ht="15" customHeight="1" x14ac:dyDescent="0.2">
      <c r="A1502" s="51" t="s">
        <v>1985</v>
      </c>
      <c r="B1502" s="51" t="s">
        <v>1960</v>
      </c>
      <c r="C1502" s="35">
        <v>523721</v>
      </c>
      <c r="D1502" s="50"/>
      <c r="E1502" s="52">
        <v>0</v>
      </c>
      <c r="F1502" s="52">
        <v>0</v>
      </c>
      <c r="G1502" s="52">
        <v>0</v>
      </c>
      <c r="H1502" s="52">
        <v>20811.23</v>
      </c>
      <c r="I1502" s="52">
        <v>0</v>
      </c>
      <c r="J1502" s="52">
        <v>20811.23</v>
      </c>
      <c r="K1502" s="52">
        <v>170469.88</v>
      </c>
      <c r="L1502" s="52">
        <v>545.15</v>
      </c>
      <c r="M1502" s="52">
        <v>6660</v>
      </c>
      <c r="N1502" s="50"/>
      <c r="O1502" s="124">
        <f t="shared" si="92"/>
        <v>12.2082</v>
      </c>
      <c r="P1502" s="124">
        <f t="shared" si="93"/>
        <v>4.2266410934295253</v>
      </c>
      <c r="Q1502" s="50"/>
      <c r="R1502" s="53" t="str">
        <f t="shared" si="94"/>
        <v/>
      </c>
      <c r="S1502" s="53" t="str">
        <f t="shared" si="95"/>
        <v/>
      </c>
      <c r="T1502" s="50"/>
    </row>
    <row r="1503" spans="1:20" ht="15" customHeight="1" x14ac:dyDescent="0.2">
      <c r="A1503" s="51" t="s">
        <v>680</v>
      </c>
      <c r="B1503" s="51" t="s">
        <v>639</v>
      </c>
      <c r="C1503" s="35">
        <v>507326</v>
      </c>
      <c r="D1503" s="50"/>
      <c r="E1503" s="52">
        <v>0</v>
      </c>
      <c r="F1503" s="52">
        <v>0</v>
      </c>
      <c r="G1503" s="52">
        <v>0</v>
      </c>
      <c r="H1503" s="52">
        <v>0</v>
      </c>
      <c r="I1503" s="52">
        <v>0</v>
      </c>
      <c r="J1503" s="52">
        <v>0</v>
      </c>
      <c r="K1503" s="52">
        <v>131076.88</v>
      </c>
      <c r="L1503" s="52">
        <v>2815.19</v>
      </c>
      <c r="M1503" s="52">
        <v>9238.18</v>
      </c>
      <c r="N1503" s="50"/>
      <c r="O1503" s="124">
        <f t="shared" si="92"/>
        <v>0</v>
      </c>
      <c r="P1503" s="124">
        <f t="shared" si="93"/>
        <v>9.1956491488048862</v>
      </c>
      <c r="Q1503" s="50"/>
      <c r="R1503" s="53" t="str">
        <f t="shared" si="94"/>
        <v/>
      </c>
      <c r="S1503" s="53" t="str">
        <f t="shared" si="95"/>
        <v/>
      </c>
      <c r="T1503" s="50"/>
    </row>
    <row r="1504" spans="1:20" ht="15" customHeight="1" x14ac:dyDescent="0.2">
      <c r="A1504" s="51" t="s">
        <v>2447</v>
      </c>
      <c r="B1504" s="51" t="s">
        <v>2434</v>
      </c>
      <c r="C1504" s="35">
        <v>528871</v>
      </c>
      <c r="D1504" s="50"/>
      <c r="E1504" s="52">
        <v>0</v>
      </c>
      <c r="F1504" s="52">
        <v>0</v>
      </c>
      <c r="G1504" s="52">
        <v>0</v>
      </c>
      <c r="H1504" s="52">
        <v>0</v>
      </c>
      <c r="I1504" s="52">
        <v>0</v>
      </c>
      <c r="J1504" s="52">
        <v>0</v>
      </c>
      <c r="K1504" s="52">
        <v>142515.51</v>
      </c>
      <c r="L1504" s="52">
        <v>0</v>
      </c>
      <c r="M1504" s="52">
        <v>0</v>
      </c>
      <c r="N1504" s="50"/>
      <c r="O1504" s="124">
        <f t="shared" si="92"/>
        <v>0</v>
      </c>
      <c r="P1504" s="124">
        <f t="shared" si="93"/>
        <v>0</v>
      </c>
      <c r="Q1504" s="50"/>
      <c r="R1504" s="53" t="str">
        <f t="shared" si="94"/>
        <v/>
      </c>
      <c r="S1504" s="53" t="str">
        <f t="shared" si="95"/>
        <v/>
      </c>
      <c r="T1504" s="50"/>
    </row>
    <row r="1505" spans="1:20" ht="15" customHeight="1" x14ac:dyDescent="0.2">
      <c r="A1505" s="51" t="s">
        <v>1145</v>
      </c>
      <c r="B1505" s="51" t="s">
        <v>105</v>
      </c>
      <c r="C1505" s="35">
        <v>513377</v>
      </c>
      <c r="D1505" s="50"/>
      <c r="E1505" s="52">
        <v>0</v>
      </c>
      <c r="F1505" s="52">
        <v>0</v>
      </c>
      <c r="G1505" s="52">
        <v>0</v>
      </c>
      <c r="H1505" s="52">
        <v>0</v>
      </c>
      <c r="I1505" s="52">
        <v>0</v>
      </c>
      <c r="J1505" s="52">
        <v>0</v>
      </c>
      <c r="K1505" s="52">
        <v>292621.56</v>
      </c>
      <c r="L1505" s="52">
        <v>0</v>
      </c>
      <c r="M1505" s="52">
        <v>0</v>
      </c>
      <c r="N1505" s="50"/>
      <c r="O1505" s="124">
        <f t="shared" si="92"/>
        <v>0</v>
      </c>
      <c r="P1505" s="124">
        <f t="shared" si="93"/>
        <v>0</v>
      </c>
      <c r="Q1505" s="50"/>
      <c r="R1505" s="53" t="str">
        <f t="shared" si="94"/>
        <v/>
      </c>
      <c r="S1505" s="53" t="str">
        <f t="shared" si="95"/>
        <v/>
      </c>
      <c r="T1505" s="50"/>
    </row>
    <row r="1506" spans="1:20" ht="15" customHeight="1" x14ac:dyDescent="0.2">
      <c r="A1506" s="51" t="s">
        <v>2323</v>
      </c>
      <c r="B1506" s="51" t="s">
        <v>1595</v>
      </c>
      <c r="C1506" s="35">
        <v>527564</v>
      </c>
      <c r="D1506" s="50"/>
      <c r="E1506" s="52">
        <v>0</v>
      </c>
      <c r="F1506" s="52">
        <v>0</v>
      </c>
      <c r="G1506" s="52">
        <v>0</v>
      </c>
      <c r="H1506" s="52">
        <v>9451.41</v>
      </c>
      <c r="I1506" s="52">
        <v>0</v>
      </c>
      <c r="J1506" s="52">
        <v>9451.41</v>
      </c>
      <c r="K1506" s="52">
        <v>228556.16</v>
      </c>
      <c r="L1506" s="52">
        <v>547.9</v>
      </c>
      <c r="M1506" s="52">
        <v>3400</v>
      </c>
      <c r="N1506" s="50"/>
      <c r="O1506" s="124">
        <f t="shared" si="92"/>
        <v>4.1353</v>
      </c>
      <c r="P1506" s="124">
        <f t="shared" si="93"/>
        <v>1.7273216350852236</v>
      </c>
      <c r="Q1506" s="50"/>
      <c r="R1506" s="53" t="str">
        <f t="shared" si="94"/>
        <v/>
      </c>
      <c r="S1506" s="53" t="str">
        <f t="shared" si="95"/>
        <v/>
      </c>
      <c r="T1506" s="50"/>
    </row>
    <row r="1507" spans="1:20" ht="15" customHeight="1" x14ac:dyDescent="0.2">
      <c r="A1507" s="51" t="s">
        <v>1635</v>
      </c>
      <c r="B1507" s="51" t="s">
        <v>1595</v>
      </c>
      <c r="C1507" s="35">
        <v>519596</v>
      </c>
      <c r="D1507" s="50"/>
      <c r="E1507" s="52">
        <v>0</v>
      </c>
      <c r="F1507" s="52">
        <v>0</v>
      </c>
      <c r="G1507" s="52">
        <v>0</v>
      </c>
      <c r="H1507" s="52">
        <v>3202.68</v>
      </c>
      <c r="I1507" s="52">
        <v>0</v>
      </c>
      <c r="J1507" s="52">
        <v>3202.68</v>
      </c>
      <c r="K1507" s="52">
        <v>24472.31</v>
      </c>
      <c r="L1507" s="52">
        <v>0</v>
      </c>
      <c r="M1507" s="52">
        <v>64386.43</v>
      </c>
      <c r="N1507" s="50"/>
      <c r="O1507" s="124">
        <f t="shared" si="92"/>
        <v>13.087</v>
      </c>
      <c r="P1507" s="124">
        <f t="shared" si="93"/>
        <v>263.09911079093064</v>
      </c>
      <c r="Q1507" s="50"/>
      <c r="R1507" s="53" t="str">
        <f t="shared" si="94"/>
        <v/>
      </c>
      <c r="S1507" s="53" t="str">
        <f t="shared" si="95"/>
        <v/>
      </c>
      <c r="T1507" s="50"/>
    </row>
    <row r="1508" spans="1:20" ht="15" customHeight="1" x14ac:dyDescent="0.2">
      <c r="A1508" s="51" t="s">
        <v>229</v>
      </c>
      <c r="B1508" s="51" t="s">
        <v>199</v>
      </c>
      <c r="C1508" s="35">
        <v>501778</v>
      </c>
      <c r="D1508" s="50"/>
      <c r="E1508" s="52">
        <v>0</v>
      </c>
      <c r="F1508" s="52">
        <v>0</v>
      </c>
      <c r="G1508" s="52">
        <v>0</v>
      </c>
      <c r="H1508" s="52">
        <v>2788.73</v>
      </c>
      <c r="I1508" s="52">
        <v>0</v>
      </c>
      <c r="J1508" s="52">
        <v>2788.73</v>
      </c>
      <c r="K1508" s="52">
        <v>196366.58000000002</v>
      </c>
      <c r="L1508" s="52">
        <v>220.9</v>
      </c>
      <c r="M1508" s="52">
        <v>8342.99</v>
      </c>
      <c r="N1508" s="50"/>
      <c r="O1508" s="124">
        <f t="shared" si="92"/>
        <v>1.4201999999999999</v>
      </c>
      <c r="P1508" s="124">
        <f t="shared" si="93"/>
        <v>4.3611749005355183</v>
      </c>
      <c r="Q1508" s="50"/>
      <c r="R1508" s="53" t="str">
        <f t="shared" si="94"/>
        <v/>
      </c>
      <c r="S1508" s="53" t="str">
        <f t="shared" si="95"/>
        <v/>
      </c>
      <c r="T1508" s="50"/>
    </row>
    <row r="1509" spans="1:20" ht="15" customHeight="1" x14ac:dyDescent="0.2">
      <c r="A1509" s="51" t="s">
        <v>519</v>
      </c>
      <c r="B1509" s="51" t="s">
        <v>511</v>
      </c>
      <c r="C1509" s="35">
        <v>505153</v>
      </c>
      <c r="D1509" s="50"/>
      <c r="E1509" s="52">
        <v>0</v>
      </c>
      <c r="F1509" s="52">
        <v>0</v>
      </c>
      <c r="G1509" s="52">
        <v>0</v>
      </c>
      <c r="H1509" s="52">
        <v>27403.52</v>
      </c>
      <c r="I1509" s="52">
        <v>0</v>
      </c>
      <c r="J1509" s="52">
        <v>27403.52</v>
      </c>
      <c r="K1509" s="52">
        <v>82229.289999999994</v>
      </c>
      <c r="L1509" s="52">
        <v>811.68</v>
      </c>
      <c r="M1509" s="52">
        <v>3636</v>
      </c>
      <c r="N1509" s="50"/>
      <c r="O1509" s="124">
        <f t="shared" si="92"/>
        <v>33.325699999999998</v>
      </c>
      <c r="P1509" s="124">
        <f t="shared" si="93"/>
        <v>5.4088755965179818</v>
      </c>
      <c r="Q1509" s="50"/>
      <c r="R1509" s="53" t="str">
        <f t="shared" si="94"/>
        <v/>
      </c>
      <c r="S1509" s="53" t="str">
        <f t="shared" si="95"/>
        <v/>
      </c>
      <c r="T1509" s="50"/>
    </row>
    <row r="1510" spans="1:20" ht="15" customHeight="1" x14ac:dyDescent="0.2">
      <c r="A1510" s="51" t="s">
        <v>1715</v>
      </c>
      <c r="B1510" s="51" t="s">
        <v>1676</v>
      </c>
      <c r="C1510" s="35">
        <v>520489</v>
      </c>
      <c r="D1510" s="50"/>
      <c r="E1510" s="52">
        <v>0</v>
      </c>
      <c r="F1510" s="52">
        <v>0</v>
      </c>
      <c r="G1510" s="52">
        <v>0</v>
      </c>
      <c r="H1510" s="52">
        <v>0</v>
      </c>
      <c r="I1510" s="52">
        <v>0</v>
      </c>
      <c r="J1510" s="52">
        <v>0</v>
      </c>
      <c r="K1510" s="52">
        <v>36554.79</v>
      </c>
      <c r="L1510" s="52">
        <v>0</v>
      </c>
      <c r="M1510" s="52">
        <v>0</v>
      </c>
      <c r="N1510" s="50"/>
      <c r="O1510" s="124">
        <f t="shared" si="92"/>
        <v>0</v>
      </c>
      <c r="P1510" s="124">
        <f t="shared" si="93"/>
        <v>0</v>
      </c>
      <c r="Q1510" s="50"/>
      <c r="R1510" s="53" t="str">
        <f t="shared" si="94"/>
        <v/>
      </c>
      <c r="S1510" s="53" t="str">
        <f t="shared" si="95"/>
        <v/>
      </c>
      <c r="T1510" s="50"/>
    </row>
    <row r="1511" spans="1:20" ht="15" customHeight="1" x14ac:dyDescent="0.2">
      <c r="A1511" s="51" t="s">
        <v>230</v>
      </c>
      <c r="B1511" s="51" t="s">
        <v>199</v>
      </c>
      <c r="C1511" s="35">
        <v>501786</v>
      </c>
      <c r="D1511" s="50"/>
      <c r="E1511" s="52">
        <v>0</v>
      </c>
      <c r="F1511" s="52">
        <v>0</v>
      </c>
      <c r="G1511" s="52">
        <v>0</v>
      </c>
      <c r="H1511" s="52">
        <v>63446.36</v>
      </c>
      <c r="I1511" s="52">
        <v>7319.93</v>
      </c>
      <c r="J1511" s="52">
        <v>56126.43</v>
      </c>
      <c r="K1511" s="52">
        <v>387165.35</v>
      </c>
      <c r="L1511" s="52">
        <v>30594.57</v>
      </c>
      <c r="M1511" s="52">
        <v>48731.47</v>
      </c>
      <c r="N1511" s="50"/>
      <c r="O1511" s="124">
        <f t="shared" si="92"/>
        <v>14.4968</v>
      </c>
      <c r="P1511" s="124">
        <f t="shared" si="93"/>
        <v>20.488930633900999</v>
      </c>
      <c r="Q1511" s="50"/>
      <c r="R1511" s="53" t="str">
        <f t="shared" si="94"/>
        <v/>
      </c>
      <c r="S1511" s="53" t="str">
        <f t="shared" si="95"/>
        <v/>
      </c>
      <c r="T1511" s="50"/>
    </row>
    <row r="1512" spans="1:20" ht="15" customHeight="1" x14ac:dyDescent="0.2">
      <c r="A1512" s="51" t="s">
        <v>368</v>
      </c>
      <c r="B1512" s="51" t="s">
        <v>334</v>
      </c>
      <c r="C1512" s="35">
        <v>503371</v>
      </c>
      <c r="D1512" s="50"/>
      <c r="E1512" s="52">
        <v>0</v>
      </c>
      <c r="F1512" s="52">
        <v>0</v>
      </c>
      <c r="G1512" s="52">
        <v>0</v>
      </c>
      <c r="H1512" s="52">
        <v>0</v>
      </c>
      <c r="I1512" s="52">
        <v>0</v>
      </c>
      <c r="J1512" s="52">
        <v>0</v>
      </c>
      <c r="K1512" s="52">
        <v>505149.25</v>
      </c>
      <c r="L1512" s="52">
        <v>0</v>
      </c>
      <c r="M1512" s="52">
        <v>0</v>
      </c>
      <c r="N1512" s="50"/>
      <c r="O1512" s="124">
        <f t="shared" si="92"/>
        <v>0</v>
      </c>
      <c r="P1512" s="124">
        <f t="shared" si="93"/>
        <v>0</v>
      </c>
      <c r="Q1512" s="50"/>
      <c r="R1512" s="53" t="str">
        <f t="shared" si="94"/>
        <v/>
      </c>
      <c r="S1512" s="53" t="str">
        <f t="shared" si="95"/>
        <v/>
      </c>
      <c r="T1512" s="50"/>
    </row>
    <row r="1513" spans="1:20" ht="15" customHeight="1" x14ac:dyDescent="0.2">
      <c r="A1513" s="51" t="s">
        <v>2418</v>
      </c>
      <c r="B1513" s="51" t="s">
        <v>22</v>
      </c>
      <c r="C1513" s="35">
        <v>528587</v>
      </c>
      <c r="D1513" s="50"/>
      <c r="E1513" s="52">
        <v>0</v>
      </c>
      <c r="F1513" s="52">
        <v>0</v>
      </c>
      <c r="G1513" s="52">
        <v>0</v>
      </c>
      <c r="H1513" s="52">
        <v>0</v>
      </c>
      <c r="I1513" s="52">
        <v>0</v>
      </c>
      <c r="J1513" s="52">
        <v>0</v>
      </c>
      <c r="K1513" s="52">
        <v>1160310.2</v>
      </c>
      <c r="L1513" s="52">
        <v>0</v>
      </c>
      <c r="M1513" s="52">
        <v>0</v>
      </c>
      <c r="N1513" s="50"/>
      <c r="O1513" s="124">
        <f t="shared" si="92"/>
        <v>0</v>
      </c>
      <c r="P1513" s="124">
        <f t="shared" si="93"/>
        <v>0</v>
      </c>
      <c r="Q1513" s="50"/>
      <c r="R1513" s="53" t="str">
        <f t="shared" si="94"/>
        <v/>
      </c>
      <c r="S1513" s="53" t="str">
        <f t="shared" si="95"/>
        <v/>
      </c>
      <c r="T1513" s="50"/>
    </row>
    <row r="1514" spans="1:20" ht="15" customHeight="1" x14ac:dyDescent="0.2">
      <c r="A1514" s="51" t="s">
        <v>1549</v>
      </c>
      <c r="B1514" s="51" t="s">
        <v>1504</v>
      </c>
      <c r="C1514" s="35">
        <v>518654</v>
      </c>
      <c r="D1514" s="50"/>
      <c r="E1514" s="52">
        <v>0</v>
      </c>
      <c r="F1514" s="52">
        <v>0</v>
      </c>
      <c r="G1514" s="52">
        <v>0</v>
      </c>
      <c r="H1514" s="52">
        <v>0</v>
      </c>
      <c r="I1514" s="52">
        <v>0</v>
      </c>
      <c r="J1514" s="52">
        <v>0</v>
      </c>
      <c r="K1514" s="52">
        <v>11834.57</v>
      </c>
      <c r="L1514" s="52">
        <v>0</v>
      </c>
      <c r="M1514" s="52">
        <v>0</v>
      </c>
      <c r="N1514" s="50"/>
      <c r="O1514" s="124">
        <f t="shared" si="92"/>
        <v>0</v>
      </c>
      <c r="P1514" s="124">
        <f t="shared" si="93"/>
        <v>0</v>
      </c>
      <c r="Q1514" s="50"/>
      <c r="R1514" s="53" t="str">
        <f t="shared" si="94"/>
        <v/>
      </c>
      <c r="S1514" s="53" t="str">
        <f t="shared" si="95"/>
        <v/>
      </c>
      <c r="T1514" s="50"/>
    </row>
    <row r="1515" spans="1:20" ht="15" customHeight="1" x14ac:dyDescent="0.2">
      <c r="A1515" s="51" t="s">
        <v>2448</v>
      </c>
      <c r="B1515" s="51" t="s">
        <v>2434</v>
      </c>
      <c r="C1515" s="35">
        <v>528889</v>
      </c>
      <c r="D1515" s="50"/>
      <c r="E1515" s="52">
        <v>0</v>
      </c>
      <c r="F1515" s="52">
        <v>0</v>
      </c>
      <c r="G1515" s="52">
        <v>0</v>
      </c>
      <c r="H1515" s="52">
        <v>0</v>
      </c>
      <c r="I1515" s="52">
        <v>0</v>
      </c>
      <c r="J1515" s="52">
        <v>0</v>
      </c>
      <c r="K1515" s="52">
        <v>48831.42</v>
      </c>
      <c r="L1515" s="52">
        <v>0</v>
      </c>
      <c r="M1515" s="52">
        <v>0</v>
      </c>
      <c r="N1515" s="50"/>
      <c r="O1515" s="124">
        <f t="shared" si="92"/>
        <v>0</v>
      </c>
      <c r="P1515" s="124">
        <f t="shared" si="93"/>
        <v>0</v>
      </c>
      <c r="Q1515" s="50"/>
      <c r="R1515" s="53" t="str">
        <f t="shared" si="94"/>
        <v/>
      </c>
      <c r="S1515" s="53" t="str">
        <f t="shared" si="95"/>
        <v/>
      </c>
      <c r="T1515" s="50"/>
    </row>
    <row r="1516" spans="1:20" ht="15" customHeight="1" x14ac:dyDescent="0.2">
      <c r="A1516" s="51" t="s">
        <v>791</v>
      </c>
      <c r="B1516" s="51" t="s">
        <v>760</v>
      </c>
      <c r="C1516" s="35">
        <v>508772</v>
      </c>
      <c r="D1516" s="50"/>
      <c r="E1516" s="52">
        <v>0</v>
      </c>
      <c r="F1516" s="52">
        <v>0</v>
      </c>
      <c r="G1516" s="52">
        <v>0</v>
      </c>
      <c r="H1516" s="52">
        <v>0</v>
      </c>
      <c r="I1516" s="52">
        <v>0</v>
      </c>
      <c r="J1516" s="52">
        <v>0</v>
      </c>
      <c r="K1516" s="52">
        <v>389015.46</v>
      </c>
      <c r="L1516" s="52">
        <v>0</v>
      </c>
      <c r="M1516" s="52">
        <v>0</v>
      </c>
      <c r="N1516" s="50"/>
      <c r="O1516" s="124">
        <f t="shared" si="92"/>
        <v>0</v>
      </c>
      <c r="P1516" s="124">
        <f t="shared" si="93"/>
        <v>0</v>
      </c>
      <c r="Q1516" s="50"/>
      <c r="R1516" s="53" t="str">
        <f t="shared" si="94"/>
        <v/>
      </c>
      <c r="S1516" s="53" t="str">
        <f t="shared" si="95"/>
        <v/>
      </c>
      <c r="T1516" s="50"/>
    </row>
    <row r="1517" spans="1:20" ht="15" customHeight="1" x14ac:dyDescent="0.2">
      <c r="A1517" s="51" t="s">
        <v>30</v>
      </c>
      <c r="B1517" s="51" t="s">
        <v>30</v>
      </c>
      <c r="C1517" s="35">
        <v>522279</v>
      </c>
      <c r="D1517" s="50"/>
      <c r="E1517" s="52">
        <v>0</v>
      </c>
      <c r="F1517" s="52">
        <v>0</v>
      </c>
      <c r="G1517" s="52">
        <v>0</v>
      </c>
      <c r="H1517" s="52">
        <v>5839917.5499999998</v>
      </c>
      <c r="I1517" s="52">
        <v>0</v>
      </c>
      <c r="J1517" s="52">
        <v>5839917.5499999998</v>
      </c>
      <c r="K1517" s="52">
        <v>23900674.02</v>
      </c>
      <c r="L1517" s="52">
        <v>198753.53</v>
      </c>
      <c r="M1517" s="52">
        <v>622911.59</v>
      </c>
      <c r="N1517" s="50"/>
      <c r="O1517" s="124">
        <f t="shared" si="92"/>
        <v>24.434100000000001</v>
      </c>
      <c r="P1517" s="124">
        <f t="shared" si="93"/>
        <v>3.4378324197570058</v>
      </c>
      <c r="Q1517" s="50"/>
      <c r="R1517" s="53" t="str">
        <f t="shared" si="94"/>
        <v/>
      </c>
      <c r="S1517" s="53" t="str">
        <f t="shared" si="95"/>
        <v/>
      </c>
      <c r="T1517" s="50"/>
    </row>
    <row r="1518" spans="1:20" ht="15" customHeight="1" x14ac:dyDescent="0.2">
      <c r="A1518" s="51" t="s">
        <v>2083</v>
      </c>
      <c r="B1518" s="51" t="s">
        <v>1537</v>
      </c>
      <c r="C1518" s="35">
        <v>524867</v>
      </c>
      <c r="D1518" s="50"/>
      <c r="E1518" s="52">
        <v>0</v>
      </c>
      <c r="F1518" s="52">
        <v>0</v>
      </c>
      <c r="G1518" s="52">
        <v>0</v>
      </c>
      <c r="H1518" s="52">
        <v>11960</v>
      </c>
      <c r="I1518" s="52">
        <v>0</v>
      </c>
      <c r="J1518" s="52">
        <v>11960</v>
      </c>
      <c r="K1518" s="52">
        <v>94901.25</v>
      </c>
      <c r="L1518" s="52">
        <v>606.04999999999995</v>
      </c>
      <c r="M1518" s="52">
        <v>3840</v>
      </c>
      <c r="N1518" s="50"/>
      <c r="O1518" s="124">
        <f t="shared" si="92"/>
        <v>12.602600000000001</v>
      </c>
      <c r="P1518" s="124">
        <f t="shared" si="93"/>
        <v>4.6849224852148943</v>
      </c>
      <c r="Q1518" s="50"/>
      <c r="R1518" s="53" t="str">
        <f t="shared" si="94"/>
        <v/>
      </c>
      <c r="S1518" s="53" t="str">
        <f t="shared" si="95"/>
        <v/>
      </c>
      <c r="T1518" s="50"/>
    </row>
    <row r="1519" spans="1:20" ht="15" customHeight="1" x14ac:dyDescent="0.2">
      <c r="A1519" s="51" t="s">
        <v>2324</v>
      </c>
      <c r="B1519" s="51" t="s">
        <v>26</v>
      </c>
      <c r="C1519" s="35">
        <v>527572</v>
      </c>
      <c r="D1519" s="50"/>
      <c r="E1519" s="52">
        <v>0</v>
      </c>
      <c r="F1519" s="52">
        <v>0</v>
      </c>
      <c r="G1519" s="52">
        <v>0</v>
      </c>
      <c r="H1519" s="52">
        <v>0</v>
      </c>
      <c r="I1519" s="52">
        <v>0</v>
      </c>
      <c r="J1519" s="52">
        <v>0</v>
      </c>
      <c r="K1519" s="52">
        <v>58324.04</v>
      </c>
      <c r="L1519" s="52">
        <v>0</v>
      </c>
      <c r="M1519" s="52">
        <v>0</v>
      </c>
      <c r="N1519" s="50"/>
      <c r="O1519" s="124">
        <f t="shared" si="92"/>
        <v>0</v>
      </c>
      <c r="P1519" s="124">
        <f t="shared" si="93"/>
        <v>0</v>
      </c>
      <c r="Q1519" s="50"/>
      <c r="R1519" s="53" t="str">
        <f t="shared" si="94"/>
        <v/>
      </c>
      <c r="S1519" s="53" t="str">
        <f t="shared" si="95"/>
        <v/>
      </c>
      <c r="T1519" s="50"/>
    </row>
    <row r="1520" spans="1:20" ht="15" customHeight="1" x14ac:dyDescent="0.2">
      <c r="A1520" s="51" t="s">
        <v>1636</v>
      </c>
      <c r="B1520" s="51" t="s">
        <v>1575</v>
      </c>
      <c r="C1520" s="35">
        <v>519600</v>
      </c>
      <c r="D1520" s="50"/>
      <c r="E1520" s="52">
        <v>0</v>
      </c>
      <c r="F1520" s="52">
        <v>0</v>
      </c>
      <c r="G1520" s="52">
        <v>0</v>
      </c>
      <c r="H1520" s="52">
        <v>0</v>
      </c>
      <c r="I1520" s="52">
        <v>0</v>
      </c>
      <c r="J1520" s="52">
        <v>0</v>
      </c>
      <c r="K1520" s="52">
        <v>28334.86</v>
      </c>
      <c r="L1520" s="52">
        <v>0</v>
      </c>
      <c r="M1520" s="52">
        <v>0</v>
      </c>
      <c r="N1520" s="50"/>
      <c r="O1520" s="124">
        <f t="shared" si="92"/>
        <v>0</v>
      </c>
      <c r="P1520" s="124">
        <f t="shared" si="93"/>
        <v>0</v>
      </c>
      <c r="Q1520" s="50"/>
      <c r="R1520" s="53" t="str">
        <f t="shared" si="94"/>
        <v/>
      </c>
      <c r="S1520" s="53" t="str">
        <f t="shared" si="95"/>
        <v/>
      </c>
      <c r="T1520" s="50"/>
    </row>
    <row r="1521" spans="1:20" ht="15" customHeight="1" x14ac:dyDescent="0.2">
      <c r="A1521" s="51" t="s">
        <v>1146</v>
      </c>
      <c r="B1521" s="51" t="s">
        <v>18</v>
      </c>
      <c r="C1521" s="35">
        <v>513385</v>
      </c>
      <c r="D1521" s="50"/>
      <c r="E1521" s="52">
        <v>0</v>
      </c>
      <c r="F1521" s="52">
        <v>0</v>
      </c>
      <c r="G1521" s="52">
        <v>0</v>
      </c>
      <c r="H1521" s="52">
        <v>66460.59</v>
      </c>
      <c r="I1521" s="52">
        <v>0</v>
      </c>
      <c r="J1521" s="52">
        <v>66460.59</v>
      </c>
      <c r="K1521" s="52">
        <v>717088.58</v>
      </c>
      <c r="L1521" s="52">
        <v>14243.26</v>
      </c>
      <c r="M1521" s="52">
        <v>87822.51</v>
      </c>
      <c r="N1521" s="50"/>
      <c r="O1521" s="124">
        <f t="shared" si="92"/>
        <v>9.2681000000000004</v>
      </c>
      <c r="P1521" s="124">
        <f t="shared" si="93"/>
        <v>14.233355940489249</v>
      </c>
      <c r="Q1521" s="50"/>
      <c r="R1521" s="53" t="str">
        <f t="shared" si="94"/>
        <v/>
      </c>
      <c r="S1521" s="53" t="str">
        <f t="shared" si="95"/>
        <v/>
      </c>
      <c r="T1521" s="50"/>
    </row>
    <row r="1522" spans="1:20" ht="15" customHeight="1" x14ac:dyDescent="0.2">
      <c r="A1522" s="51" t="s">
        <v>1146</v>
      </c>
      <c r="B1522" s="51" t="s">
        <v>987</v>
      </c>
      <c r="C1522" s="35">
        <v>580309</v>
      </c>
      <c r="D1522" s="50"/>
      <c r="E1522" s="52">
        <v>0</v>
      </c>
      <c r="F1522" s="52">
        <v>0</v>
      </c>
      <c r="G1522" s="52">
        <v>0</v>
      </c>
      <c r="H1522" s="52">
        <v>0</v>
      </c>
      <c r="I1522" s="52">
        <v>0</v>
      </c>
      <c r="J1522" s="52">
        <v>0</v>
      </c>
      <c r="K1522" s="52">
        <v>52164.52</v>
      </c>
      <c r="L1522" s="52">
        <v>0</v>
      </c>
      <c r="M1522" s="52">
        <v>0</v>
      </c>
      <c r="N1522" s="50"/>
      <c r="O1522" s="124">
        <f t="shared" si="92"/>
        <v>0</v>
      </c>
      <c r="P1522" s="124">
        <f t="shared" si="93"/>
        <v>0</v>
      </c>
      <c r="Q1522" s="50"/>
      <c r="R1522" s="53" t="str">
        <f t="shared" si="94"/>
        <v/>
      </c>
      <c r="S1522" s="53" t="str">
        <f t="shared" si="95"/>
        <v/>
      </c>
      <c r="T1522" s="50"/>
    </row>
    <row r="1523" spans="1:20" ht="15" customHeight="1" x14ac:dyDescent="0.2">
      <c r="A1523" s="51" t="s">
        <v>2802</v>
      </c>
      <c r="B1523" s="51" t="s">
        <v>1500</v>
      </c>
      <c r="C1523" s="35">
        <v>580252</v>
      </c>
      <c r="D1523" s="50"/>
      <c r="E1523" s="52">
        <v>0</v>
      </c>
      <c r="F1523" s="52">
        <v>0</v>
      </c>
      <c r="G1523" s="52">
        <v>0</v>
      </c>
      <c r="H1523" s="52">
        <v>0</v>
      </c>
      <c r="I1523" s="52">
        <v>0</v>
      </c>
      <c r="J1523" s="52">
        <v>0</v>
      </c>
      <c r="K1523" s="52">
        <v>145742.47</v>
      </c>
      <c r="L1523" s="52">
        <v>0</v>
      </c>
      <c r="M1523" s="52">
        <v>0</v>
      </c>
      <c r="N1523" s="50"/>
      <c r="O1523" s="124">
        <f t="shared" si="92"/>
        <v>0</v>
      </c>
      <c r="P1523" s="124">
        <f t="shared" si="93"/>
        <v>0</v>
      </c>
      <c r="Q1523" s="50"/>
      <c r="R1523" s="53" t="str">
        <f t="shared" si="94"/>
        <v/>
      </c>
      <c r="S1523" s="53" t="str">
        <f t="shared" si="95"/>
        <v/>
      </c>
      <c r="T1523" s="50"/>
    </row>
    <row r="1524" spans="1:20" ht="15" customHeight="1" x14ac:dyDescent="0.2">
      <c r="A1524" s="51" t="s">
        <v>736</v>
      </c>
      <c r="B1524" s="51" t="s">
        <v>392</v>
      </c>
      <c r="C1524" s="35">
        <v>508098</v>
      </c>
      <c r="D1524" s="50"/>
      <c r="E1524" s="52">
        <v>0</v>
      </c>
      <c r="F1524" s="52">
        <v>0</v>
      </c>
      <c r="G1524" s="52">
        <v>0</v>
      </c>
      <c r="H1524" s="52">
        <v>381332</v>
      </c>
      <c r="I1524" s="52">
        <v>0</v>
      </c>
      <c r="J1524" s="52">
        <v>381332</v>
      </c>
      <c r="K1524" s="52">
        <v>760214.92999999993</v>
      </c>
      <c r="L1524" s="52">
        <v>8954.2199999999993</v>
      </c>
      <c r="M1524" s="52">
        <v>36524.75</v>
      </c>
      <c r="N1524" s="50"/>
      <c r="O1524" s="124">
        <f t="shared" si="92"/>
        <v>50.161099999999998</v>
      </c>
      <c r="P1524" s="124">
        <f t="shared" si="93"/>
        <v>5.982383166297458</v>
      </c>
      <c r="Q1524" s="50"/>
      <c r="R1524" s="53" t="str">
        <f t="shared" si="94"/>
        <v/>
      </c>
      <c r="S1524" s="53" t="str">
        <f t="shared" si="95"/>
        <v/>
      </c>
      <c r="T1524" s="50"/>
    </row>
    <row r="1525" spans="1:20" ht="15" customHeight="1" x14ac:dyDescent="0.2">
      <c r="A1525" s="51" t="s">
        <v>2084</v>
      </c>
      <c r="B1525" s="51" t="s">
        <v>2023</v>
      </c>
      <c r="C1525" s="35">
        <v>524875</v>
      </c>
      <c r="D1525" s="50"/>
      <c r="E1525" s="52">
        <v>0</v>
      </c>
      <c r="F1525" s="52">
        <v>0</v>
      </c>
      <c r="G1525" s="52">
        <v>0</v>
      </c>
      <c r="H1525" s="52">
        <v>0</v>
      </c>
      <c r="I1525" s="52">
        <v>0</v>
      </c>
      <c r="J1525" s="52">
        <v>0</v>
      </c>
      <c r="K1525" s="52">
        <v>260837.45</v>
      </c>
      <c r="L1525" s="52">
        <v>0</v>
      </c>
      <c r="M1525" s="52">
        <v>0</v>
      </c>
      <c r="N1525" s="50"/>
      <c r="O1525" s="124">
        <f t="shared" si="92"/>
        <v>0</v>
      </c>
      <c r="P1525" s="124">
        <f t="shared" si="93"/>
        <v>0</v>
      </c>
      <c r="Q1525" s="50"/>
      <c r="R1525" s="53" t="str">
        <f t="shared" si="94"/>
        <v/>
      </c>
      <c r="S1525" s="53" t="str">
        <f t="shared" si="95"/>
        <v/>
      </c>
      <c r="T1525" s="50"/>
    </row>
    <row r="1526" spans="1:20" ht="15" customHeight="1" x14ac:dyDescent="0.2">
      <c r="A1526" s="51" t="s">
        <v>2325</v>
      </c>
      <c r="B1526" s="51" t="s">
        <v>26</v>
      </c>
      <c r="C1526" s="35">
        <v>527581</v>
      </c>
      <c r="D1526" s="50"/>
      <c r="E1526" s="52">
        <v>0</v>
      </c>
      <c r="F1526" s="52">
        <v>0</v>
      </c>
      <c r="G1526" s="52">
        <v>0</v>
      </c>
      <c r="H1526" s="52">
        <v>0</v>
      </c>
      <c r="I1526" s="52">
        <v>0</v>
      </c>
      <c r="J1526" s="52">
        <v>0</v>
      </c>
      <c r="K1526" s="52">
        <v>110913.3</v>
      </c>
      <c r="L1526" s="52">
        <v>0</v>
      </c>
      <c r="M1526" s="52">
        <v>0</v>
      </c>
      <c r="N1526" s="50"/>
      <c r="O1526" s="124">
        <f t="shared" si="92"/>
        <v>0</v>
      </c>
      <c r="P1526" s="124">
        <f t="shared" si="93"/>
        <v>0</v>
      </c>
      <c r="Q1526" s="50"/>
      <c r="R1526" s="53" t="str">
        <f t="shared" si="94"/>
        <v/>
      </c>
      <c r="S1526" s="53" t="str">
        <f t="shared" si="95"/>
        <v/>
      </c>
      <c r="T1526" s="50"/>
    </row>
    <row r="1527" spans="1:20" ht="15" customHeight="1" x14ac:dyDescent="0.2">
      <c r="A1527" s="51" t="s">
        <v>2085</v>
      </c>
      <c r="B1527" s="51" t="s">
        <v>1537</v>
      </c>
      <c r="C1527" s="35">
        <v>524883</v>
      </c>
      <c r="D1527" s="50"/>
      <c r="E1527" s="52">
        <v>0</v>
      </c>
      <c r="F1527" s="52">
        <v>0</v>
      </c>
      <c r="G1527" s="52">
        <v>0</v>
      </c>
      <c r="H1527" s="52">
        <v>28319</v>
      </c>
      <c r="I1527" s="52">
        <v>0</v>
      </c>
      <c r="J1527" s="52">
        <v>28319</v>
      </c>
      <c r="K1527" s="52">
        <v>489774.03</v>
      </c>
      <c r="L1527" s="52">
        <v>974.27</v>
      </c>
      <c r="M1527" s="52">
        <v>20004</v>
      </c>
      <c r="N1527" s="50"/>
      <c r="O1527" s="124">
        <f t="shared" si="92"/>
        <v>5.7820999999999998</v>
      </c>
      <c r="P1527" s="124">
        <f t="shared" si="93"/>
        <v>4.2832548716394783</v>
      </c>
      <c r="Q1527" s="50"/>
      <c r="R1527" s="53" t="str">
        <f t="shared" si="94"/>
        <v/>
      </c>
      <c r="S1527" s="53" t="str">
        <f t="shared" si="95"/>
        <v/>
      </c>
      <c r="T1527" s="50"/>
    </row>
    <row r="1528" spans="1:20" ht="15" customHeight="1" x14ac:dyDescent="0.2">
      <c r="A1528" s="51" t="s">
        <v>2326</v>
      </c>
      <c r="B1528" s="51" t="s">
        <v>1595</v>
      </c>
      <c r="C1528" s="35">
        <v>527599</v>
      </c>
      <c r="D1528" s="50"/>
      <c r="E1528" s="52">
        <v>0</v>
      </c>
      <c r="F1528" s="52">
        <v>0</v>
      </c>
      <c r="G1528" s="52">
        <v>0</v>
      </c>
      <c r="H1528" s="52">
        <v>0</v>
      </c>
      <c r="I1528" s="52">
        <v>0</v>
      </c>
      <c r="J1528" s="52">
        <v>0</v>
      </c>
      <c r="K1528" s="52">
        <v>17601.21</v>
      </c>
      <c r="L1528" s="52">
        <v>0</v>
      </c>
      <c r="M1528" s="52">
        <v>0</v>
      </c>
      <c r="N1528" s="50"/>
      <c r="O1528" s="124">
        <f t="shared" si="92"/>
        <v>0</v>
      </c>
      <c r="P1528" s="124">
        <f t="shared" si="93"/>
        <v>0</v>
      </c>
      <c r="Q1528" s="50"/>
      <c r="R1528" s="53" t="str">
        <f t="shared" si="94"/>
        <v/>
      </c>
      <c r="S1528" s="53" t="str">
        <f t="shared" si="95"/>
        <v/>
      </c>
      <c r="T1528" s="50"/>
    </row>
    <row r="1529" spans="1:20" ht="15" customHeight="1" x14ac:dyDescent="0.2">
      <c r="A1529" s="51" t="s">
        <v>1022</v>
      </c>
      <c r="B1529" s="51" t="s">
        <v>991</v>
      </c>
      <c r="C1529" s="35">
        <v>511617</v>
      </c>
      <c r="D1529" s="50"/>
      <c r="E1529" s="52">
        <v>0</v>
      </c>
      <c r="F1529" s="52">
        <v>0</v>
      </c>
      <c r="G1529" s="52">
        <v>0</v>
      </c>
      <c r="H1529" s="52">
        <v>0</v>
      </c>
      <c r="I1529" s="52">
        <v>0</v>
      </c>
      <c r="J1529" s="52">
        <v>0</v>
      </c>
      <c r="K1529" s="52">
        <v>26341.08</v>
      </c>
      <c r="L1529" s="52">
        <v>0</v>
      </c>
      <c r="M1529" s="52">
        <v>0</v>
      </c>
      <c r="N1529" s="50"/>
      <c r="O1529" s="124">
        <f t="shared" si="92"/>
        <v>0</v>
      </c>
      <c r="P1529" s="124">
        <f t="shared" si="93"/>
        <v>0</v>
      </c>
      <c r="Q1529" s="50"/>
      <c r="R1529" s="53" t="str">
        <f t="shared" si="94"/>
        <v/>
      </c>
      <c r="S1529" s="53" t="str">
        <f t="shared" si="95"/>
        <v/>
      </c>
      <c r="T1529" s="50"/>
    </row>
    <row r="1530" spans="1:20" ht="15" customHeight="1" x14ac:dyDescent="0.2">
      <c r="A1530" s="51" t="s">
        <v>2327</v>
      </c>
      <c r="B1530" s="51" t="s">
        <v>1595</v>
      </c>
      <c r="C1530" s="35">
        <v>527602</v>
      </c>
      <c r="D1530" s="50"/>
      <c r="E1530" s="52">
        <v>0</v>
      </c>
      <c r="F1530" s="52">
        <v>0</v>
      </c>
      <c r="G1530" s="52">
        <v>0</v>
      </c>
      <c r="H1530" s="52">
        <v>13232.36</v>
      </c>
      <c r="I1530" s="52">
        <v>0</v>
      </c>
      <c r="J1530" s="52">
        <v>13232.36</v>
      </c>
      <c r="K1530" s="52">
        <v>47106.84</v>
      </c>
      <c r="L1530" s="52">
        <v>502.5</v>
      </c>
      <c r="M1530" s="52">
        <v>1672.92</v>
      </c>
      <c r="N1530" s="50"/>
      <c r="O1530" s="124">
        <f t="shared" si="92"/>
        <v>28.0901</v>
      </c>
      <c r="P1530" s="124">
        <f t="shared" si="93"/>
        <v>4.6180554671041412</v>
      </c>
      <c r="Q1530" s="50"/>
      <c r="R1530" s="53" t="str">
        <f t="shared" si="94"/>
        <v/>
      </c>
      <c r="S1530" s="53" t="str">
        <f t="shared" si="95"/>
        <v/>
      </c>
      <c r="T1530" s="50"/>
    </row>
    <row r="1531" spans="1:20" ht="15" customHeight="1" x14ac:dyDescent="0.2">
      <c r="A1531" s="51" t="s">
        <v>1986</v>
      </c>
      <c r="B1531" s="51" t="s">
        <v>1961</v>
      </c>
      <c r="C1531" s="35">
        <v>523739</v>
      </c>
      <c r="D1531" s="50"/>
      <c r="E1531" s="52">
        <v>0</v>
      </c>
      <c r="F1531" s="52">
        <v>0</v>
      </c>
      <c r="G1531" s="52">
        <v>0</v>
      </c>
      <c r="H1531" s="52">
        <v>8418.7800000000007</v>
      </c>
      <c r="I1531" s="52">
        <v>0</v>
      </c>
      <c r="J1531" s="52">
        <v>8418.7800000000007</v>
      </c>
      <c r="K1531" s="52">
        <v>227488.99</v>
      </c>
      <c r="L1531" s="52">
        <v>1158.82</v>
      </c>
      <c r="M1531" s="52">
        <v>55393.35</v>
      </c>
      <c r="N1531" s="50"/>
      <c r="O1531" s="124">
        <f t="shared" si="92"/>
        <v>3.7006999999999999</v>
      </c>
      <c r="P1531" s="124">
        <f t="shared" si="93"/>
        <v>24.85929978413461</v>
      </c>
      <c r="Q1531" s="50"/>
      <c r="R1531" s="53" t="str">
        <f t="shared" si="94"/>
        <v/>
      </c>
      <c r="S1531" s="53" t="str">
        <f t="shared" si="95"/>
        <v/>
      </c>
      <c r="T1531" s="50"/>
    </row>
    <row r="1532" spans="1:20" ht="15" customHeight="1" x14ac:dyDescent="0.2">
      <c r="A1532" s="51" t="s">
        <v>1987</v>
      </c>
      <c r="B1532" s="51" t="s">
        <v>1960</v>
      </c>
      <c r="C1532" s="35">
        <v>523747</v>
      </c>
      <c r="D1532" s="50"/>
      <c r="E1532" s="52">
        <v>0</v>
      </c>
      <c r="F1532" s="52">
        <v>0</v>
      </c>
      <c r="G1532" s="52">
        <v>0</v>
      </c>
      <c r="H1532" s="52">
        <v>61895.33</v>
      </c>
      <c r="I1532" s="52">
        <v>0</v>
      </c>
      <c r="J1532" s="52">
        <v>61895.33</v>
      </c>
      <c r="K1532" s="52">
        <v>160597.4</v>
      </c>
      <c r="L1532" s="52">
        <v>2193.19</v>
      </c>
      <c r="M1532" s="52">
        <v>7224</v>
      </c>
      <c r="N1532" s="50"/>
      <c r="O1532" s="124">
        <f t="shared" si="92"/>
        <v>38.540700000000001</v>
      </c>
      <c r="P1532" s="124">
        <f t="shared" si="93"/>
        <v>5.8638496015502124</v>
      </c>
      <c r="Q1532" s="50"/>
      <c r="R1532" s="53" t="str">
        <f t="shared" si="94"/>
        <v/>
      </c>
      <c r="S1532" s="53" t="str">
        <f t="shared" si="95"/>
        <v/>
      </c>
      <c r="T1532" s="50"/>
    </row>
    <row r="1533" spans="1:20" ht="15" customHeight="1" x14ac:dyDescent="0.2">
      <c r="A1533" s="51" t="s">
        <v>2547</v>
      </c>
      <c r="B1533" s="51" t="s">
        <v>2211</v>
      </c>
      <c r="C1533" s="35">
        <v>543357</v>
      </c>
      <c r="D1533" s="50"/>
      <c r="E1533" s="52">
        <v>0</v>
      </c>
      <c r="F1533" s="52">
        <v>0</v>
      </c>
      <c r="G1533" s="52">
        <v>0</v>
      </c>
      <c r="H1533" s="52">
        <v>85383.27</v>
      </c>
      <c r="I1533" s="52">
        <v>0</v>
      </c>
      <c r="J1533" s="52">
        <v>85383.27</v>
      </c>
      <c r="K1533" s="52">
        <v>433915.47000000003</v>
      </c>
      <c r="L1533" s="52">
        <v>6985.59</v>
      </c>
      <c r="M1533" s="52">
        <v>19649.189999999999</v>
      </c>
      <c r="N1533" s="50"/>
      <c r="O1533" s="124">
        <f t="shared" si="92"/>
        <v>19.677399999999999</v>
      </c>
      <c r="P1533" s="124">
        <f t="shared" si="93"/>
        <v>6.1382416257249366</v>
      </c>
      <c r="Q1533" s="50"/>
      <c r="R1533" s="53" t="str">
        <f t="shared" si="94"/>
        <v/>
      </c>
      <c r="S1533" s="53" t="str">
        <f t="shared" si="95"/>
        <v/>
      </c>
      <c r="T1533" s="50"/>
    </row>
    <row r="1534" spans="1:20" ht="15" customHeight="1" x14ac:dyDescent="0.2">
      <c r="A1534" s="51" t="s">
        <v>603</v>
      </c>
      <c r="B1534" s="51" t="s">
        <v>569</v>
      </c>
      <c r="C1534" s="35">
        <v>506231</v>
      </c>
      <c r="D1534" s="50"/>
      <c r="E1534" s="52">
        <v>0</v>
      </c>
      <c r="F1534" s="52">
        <v>0</v>
      </c>
      <c r="G1534" s="52">
        <v>0</v>
      </c>
      <c r="H1534" s="52">
        <v>204067.56</v>
      </c>
      <c r="I1534" s="52">
        <v>0</v>
      </c>
      <c r="J1534" s="52">
        <v>204067.56</v>
      </c>
      <c r="K1534" s="52">
        <v>486848.6</v>
      </c>
      <c r="L1534" s="52">
        <v>15765.52</v>
      </c>
      <c r="M1534" s="52">
        <v>100567.81</v>
      </c>
      <c r="N1534" s="50"/>
      <c r="O1534" s="124">
        <f t="shared" si="92"/>
        <v>41.915999999999997</v>
      </c>
      <c r="P1534" s="124">
        <f t="shared" si="93"/>
        <v>23.895176036246177</v>
      </c>
      <c r="Q1534" s="50"/>
      <c r="R1534" s="53" t="str">
        <f t="shared" si="94"/>
        <v/>
      </c>
      <c r="S1534" s="53" t="str">
        <f t="shared" si="95"/>
        <v/>
      </c>
      <c r="T1534" s="50"/>
    </row>
    <row r="1535" spans="1:20" ht="15" customHeight="1" x14ac:dyDescent="0.2">
      <c r="A1535" s="51" t="s">
        <v>2548</v>
      </c>
      <c r="B1535" s="51" t="s">
        <v>33</v>
      </c>
      <c r="C1535" s="35">
        <v>543365</v>
      </c>
      <c r="D1535" s="50"/>
      <c r="E1535" s="52">
        <v>0</v>
      </c>
      <c r="F1535" s="52">
        <v>0</v>
      </c>
      <c r="G1535" s="52">
        <v>0</v>
      </c>
      <c r="H1535" s="52">
        <v>148076.04</v>
      </c>
      <c r="I1535" s="52">
        <v>0</v>
      </c>
      <c r="J1535" s="52">
        <v>148076.04</v>
      </c>
      <c r="K1535" s="52">
        <v>1039474.37</v>
      </c>
      <c r="L1535" s="52">
        <v>5988.63</v>
      </c>
      <c r="M1535" s="52">
        <v>25388.720000000001</v>
      </c>
      <c r="N1535" s="50"/>
      <c r="O1535" s="124">
        <f t="shared" si="92"/>
        <v>14.2453</v>
      </c>
      <c r="P1535" s="124">
        <f t="shared" si="93"/>
        <v>3.0185785148314914</v>
      </c>
      <c r="Q1535" s="50"/>
      <c r="R1535" s="53" t="str">
        <f t="shared" si="94"/>
        <v/>
      </c>
      <c r="S1535" s="53" t="str">
        <f t="shared" si="95"/>
        <v/>
      </c>
      <c r="T1535" s="50"/>
    </row>
    <row r="1536" spans="1:20" ht="15" customHeight="1" x14ac:dyDescent="0.2">
      <c r="A1536" s="51" t="s">
        <v>2261</v>
      </c>
      <c r="B1536" s="51" t="s">
        <v>2238</v>
      </c>
      <c r="C1536" s="35">
        <v>526908</v>
      </c>
      <c r="D1536" s="50"/>
      <c r="E1536" s="52">
        <v>0</v>
      </c>
      <c r="F1536" s="52">
        <v>0</v>
      </c>
      <c r="G1536" s="52">
        <v>0</v>
      </c>
      <c r="H1536" s="52">
        <v>0</v>
      </c>
      <c r="I1536" s="52">
        <v>0</v>
      </c>
      <c r="J1536" s="52">
        <v>0</v>
      </c>
      <c r="K1536" s="52">
        <v>386273.2</v>
      </c>
      <c r="L1536" s="52">
        <v>0</v>
      </c>
      <c r="M1536" s="52">
        <v>0</v>
      </c>
      <c r="N1536" s="50"/>
      <c r="O1536" s="124">
        <f t="shared" si="92"/>
        <v>0</v>
      </c>
      <c r="P1536" s="124">
        <f t="shared" si="93"/>
        <v>0</v>
      </c>
      <c r="Q1536" s="50"/>
      <c r="R1536" s="53" t="str">
        <f t="shared" si="94"/>
        <v/>
      </c>
      <c r="S1536" s="53" t="str">
        <f t="shared" si="95"/>
        <v/>
      </c>
      <c r="T1536" s="50"/>
    </row>
    <row r="1537" spans="1:20" ht="15" customHeight="1" x14ac:dyDescent="0.2">
      <c r="A1537" s="51" t="s">
        <v>182</v>
      </c>
      <c r="B1537" s="51" t="s">
        <v>161</v>
      </c>
      <c r="C1537" s="35">
        <v>501255</v>
      </c>
      <c r="D1537" s="50"/>
      <c r="E1537" s="52">
        <v>0</v>
      </c>
      <c r="F1537" s="52">
        <v>0</v>
      </c>
      <c r="G1537" s="52">
        <v>0</v>
      </c>
      <c r="H1537" s="52">
        <v>188134.66</v>
      </c>
      <c r="I1537" s="52">
        <v>0</v>
      </c>
      <c r="J1537" s="52">
        <v>188134.66</v>
      </c>
      <c r="K1537" s="52">
        <v>646277.06000000006</v>
      </c>
      <c r="L1537" s="52">
        <v>7764.35</v>
      </c>
      <c r="M1537" s="52">
        <v>35023.949999999997</v>
      </c>
      <c r="N1537" s="50"/>
      <c r="O1537" s="124">
        <f t="shared" si="92"/>
        <v>29.110499999999998</v>
      </c>
      <c r="P1537" s="124">
        <f t="shared" si="93"/>
        <v>6.6207363139270319</v>
      </c>
      <c r="Q1537" s="50"/>
      <c r="R1537" s="53" t="str">
        <f t="shared" si="94"/>
        <v/>
      </c>
      <c r="S1537" s="53" t="str">
        <f t="shared" si="95"/>
        <v/>
      </c>
      <c r="T1537" s="50"/>
    </row>
    <row r="1538" spans="1:20" ht="15" customHeight="1" x14ac:dyDescent="0.2">
      <c r="A1538" s="51" t="s">
        <v>140</v>
      </c>
      <c r="B1538" s="51" t="s">
        <v>98</v>
      </c>
      <c r="C1538" s="35">
        <v>500739</v>
      </c>
      <c r="D1538" s="50"/>
      <c r="E1538" s="52">
        <v>0</v>
      </c>
      <c r="F1538" s="52">
        <v>0</v>
      </c>
      <c r="G1538" s="52">
        <v>0</v>
      </c>
      <c r="H1538" s="52">
        <v>1732374.37</v>
      </c>
      <c r="I1538" s="52">
        <v>0</v>
      </c>
      <c r="J1538" s="52">
        <v>1732374.37</v>
      </c>
      <c r="K1538" s="52">
        <v>3054827.83</v>
      </c>
      <c r="L1538" s="52">
        <v>56009.919999999998</v>
      </c>
      <c r="M1538" s="52">
        <v>254048.73</v>
      </c>
      <c r="N1538" s="50"/>
      <c r="O1538" s="124">
        <f t="shared" si="92"/>
        <v>56.709400000000002</v>
      </c>
      <c r="P1538" s="124">
        <f t="shared" si="93"/>
        <v>10.149791322282146</v>
      </c>
      <c r="Q1538" s="50"/>
      <c r="R1538" s="53" t="str">
        <f t="shared" si="94"/>
        <v/>
      </c>
      <c r="S1538" s="53" t="str">
        <f t="shared" si="95"/>
        <v/>
      </c>
      <c r="T1538" s="50"/>
    </row>
    <row r="1539" spans="1:20" ht="15" customHeight="1" x14ac:dyDescent="0.2">
      <c r="A1539" s="51" t="s">
        <v>1429</v>
      </c>
      <c r="B1539" s="51" t="s">
        <v>1394</v>
      </c>
      <c r="C1539" s="35">
        <v>517071</v>
      </c>
      <c r="D1539" s="50"/>
      <c r="E1539" s="52">
        <v>0</v>
      </c>
      <c r="F1539" s="52">
        <v>0</v>
      </c>
      <c r="G1539" s="52">
        <v>0</v>
      </c>
      <c r="H1539" s="52">
        <v>19354.830000000002</v>
      </c>
      <c r="I1539" s="52">
        <v>0</v>
      </c>
      <c r="J1539" s="52">
        <v>19354.830000000002</v>
      </c>
      <c r="K1539" s="52">
        <v>71323.61</v>
      </c>
      <c r="L1539" s="52">
        <v>572.65</v>
      </c>
      <c r="M1539" s="52">
        <v>0</v>
      </c>
      <c r="N1539" s="50"/>
      <c r="O1539" s="124">
        <f t="shared" ref="O1539:O1602" si="96">IFERROR(ROUND(J1539/K1539*100,4),$U$1)</f>
        <v>27.136600000000001</v>
      </c>
      <c r="P1539" s="124">
        <f t="shared" ref="P1539:P1602" si="97">IFERROR((L1539+M1539)/K1539*100,$U$1)</f>
        <v>0.80288981446676633</v>
      </c>
      <c r="Q1539" s="50"/>
      <c r="R1539" s="53" t="str">
        <f t="shared" ref="R1539:R1602" si="98">IF(AND(ISNUMBER(O1539),O1539&gt;60),(O1539-60)*0.05,"")</f>
        <v/>
      </c>
      <c r="S1539" s="53" t="str">
        <f t="shared" ref="S1539:S1602" si="99">IF(AND(ISNUMBER(O1539),O1539&gt;60),(J1539-(K1539*0.6))*0.05,"")</f>
        <v/>
      </c>
      <c r="T1539" s="50"/>
    </row>
    <row r="1540" spans="1:20" ht="15" customHeight="1" x14ac:dyDescent="0.2">
      <c r="A1540" s="51" t="s">
        <v>737</v>
      </c>
      <c r="B1540" s="51" t="s">
        <v>710</v>
      </c>
      <c r="C1540" s="35">
        <v>508101</v>
      </c>
      <c r="D1540" s="50"/>
      <c r="E1540" s="52">
        <v>0</v>
      </c>
      <c r="F1540" s="52">
        <v>0</v>
      </c>
      <c r="G1540" s="52">
        <v>0</v>
      </c>
      <c r="H1540" s="52">
        <v>0</v>
      </c>
      <c r="I1540" s="52">
        <v>0</v>
      </c>
      <c r="J1540" s="52">
        <v>0</v>
      </c>
      <c r="K1540" s="52">
        <v>5282179.3099999996</v>
      </c>
      <c r="L1540" s="52">
        <v>24970.17</v>
      </c>
      <c r="M1540" s="52">
        <v>21324.15</v>
      </c>
      <c r="N1540" s="50"/>
      <c r="O1540" s="124">
        <f t="shared" si="96"/>
        <v>0</v>
      </c>
      <c r="P1540" s="124">
        <f t="shared" si="97"/>
        <v>0.87642462103392704</v>
      </c>
      <c r="Q1540" s="50"/>
      <c r="R1540" s="53" t="str">
        <f t="shared" si="98"/>
        <v/>
      </c>
      <c r="S1540" s="53" t="str">
        <f t="shared" si="99"/>
        <v/>
      </c>
      <c r="T1540" s="50"/>
    </row>
    <row r="1541" spans="1:20" ht="15" customHeight="1" x14ac:dyDescent="0.2">
      <c r="A1541" s="51" t="s">
        <v>1716</v>
      </c>
      <c r="B1541" s="51" t="s">
        <v>1547</v>
      </c>
      <c r="C1541" s="35">
        <v>520497</v>
      </c>
      <c r="D1541" s="50"/>
      <c r="E1541" s="52">
        <v>0</v>
      </c>
      <c r="F1541" s="52">
        <v>0</v>
      </c>
      <c r="G1541" s="52">
        <v>0</v>
      </c>
      <c r="H1541" s="52">
        <v>0</v>
      </c>
      <c r="I1541" s="52">
        <v>0</v>
      </c>
      <c r="J1541" s="52">
        <v>0</v>
      </c>
      <c r="K1541" s="52">
        <v>385807.45</v>
      </c>
      <c r="L1541" s="52">
        <v>0</v>
      </c>
      <c r="M1541" s="52">
        <v>0</v>
      </c>
      <c r="N1541" s="50"/>
      <c r="O1541" s="124">
        <f t="shared" si="96"/>
        <v>0</v>
      </c>
      <c r="P1541" s="124">
        <f t="shared" si="97"/>
        <v>0</v>
      </c>
      <c r="Q1541" s="50"/>
      <c r="R1541" s="53" t="str">
        <f t="shared" si="98"/>
        <v/>
      </c>
      <c r="S1541" s="53" t="str">
        <f t="shared" si="99"/>
        <v/>
      </c>
      <c r="T1541" s="50"/>
    </row>
    <row r="1542" spans="1:20" ht="15" customHeight="1" x14ac:dyDescent="0.2">
      <c r="A1542" s="51" t="s">
        <v>183</v>
      </c>
      <c r="B1542" s="51" t="s">
        <v>161</v>
      </c>
      <c r="C1542" s="35">
        <v>501263</v>
      </c>
      <c r="D1542" s="50"/>
      <c r="E1542" s="52">
        <v>0</v>
      </c>
      <c r="F1542" s="52">
        <v>0</v>
      </c>
      <c r="G1542" s="52">
        <v>0</v>
      </c>
      <c r="H1542" s="52">
        <v>0</v>
      </c>
      <c r="I1542" s="52">
        <v>0</v>
      </c>
      <c r="J1542" s="52">
        <v>0</v>
      </c>
      <c r="K1542" s="52">
        <v>793407.93</v>
      </c>
      <c r="L1542" s="52">
        <v>872.61</v>
      </c>
      <c r="M1542" s="52">
        <v>1231.71</v>
      </c>
      <c r="N1542" s="50"/>
      <c r="O1542" s="124">
        <f t="shared" si="96"/>
        <v>0</v>
      </c>
      <c r="P1542" s="124">
        <f t="shared" si="97"/>
        <v>0.26522548117208761</v>
      </c>
      <c r="Q1542" s="50"/>
      <c r="R1542" s="53" t="str">
        <f t="shared" si="98"/>
        <v/>
      </c>
      <c r="S1542" s="53" t="str">
        <f t="shared" si="99"/>
        <v/>
      </c>
      <c r="T1542" s="50"/>
    </row>
    <row r="1543" spans="1:20" ht="15" customHeight="1" x14ac:dyDescent="0.2">
      <c r="A1543" s="51" t="s">
        <v>604</v>
      </c>
      <c r="B1543" s="51" t="s">
        <v>571</v>
      </c>
      <c r="C1543" s="35">
        <v>506249</v>
      </c>
      <c r="D1543" s="50"/>
      <c r="E1543" s="52">
        <v>0</v>
      </c>
      <c r="F1543" s="52">
        <v>0</v>
      </c>
      <c r="G1543" s="52">
        <v>0</v>
      </c>
      <c r="H1543" s="52">
        <v>0</v>
      </c>
      <c r="I1543" s="52">
        <v>0</v>
      </c>
      <c r="J1543" s="52">
        <v>0</v>
      </c>
      <c r="K1543" s="52">
        <v>178177.32</v>
      </c>
      <c r="L1543" s="52">
        <v>2082.0700000000002</v>
      </c>
      <c r="M1543" s="52">
        <v>7529.57</v>
      </c>
      <c r="N1543" s="50"/>
      <c r="O1543" s="124">
        <f t="shared" si="96"/>
        <v>0</v>
      </c>
      <c r="P1543" s="124">
        <f t="shared" si="97"/>
        <v>5.3944239367838733</v>
      </c>
      <c r="Q1543" s="50"/>
      <c r="R1543" s="53" t="str">
        <f t="shared" si="98"/>
        <v/>
      </c>
      <c r="S1543" s="53" t="str">
        <f t="shared" si="99"/>
        <v/>
      </c>
      <c r="T1543" s="50"/>
    </row>
    <row r="1544" spans="1:20" ht="15" customHeight="1" x14ac:dyDescent="0.2">
      <c r="A1544" s="51" t="s">
        <v>605</v>
      </c>
      <c r="B1544" s="51" t="s">
        <v>571</v>
      </c>
      <c r="C1544" s="35">
        <v>506257</v>
      </c>
      <c r="D1544" s="50"/>
      <c r="E1544" s="52">
        <v>0</v>
      </c>
      <c r="F1544" s="52">
        <v>0</v>
      </c>
      <c r="G1544" s="52">
        <v>0</v>
      </c>
      <c r="H1544" s="52">
        <v>0</v>
      </c>
      <c r="I1544" s="52">
        <v>0</v>
      </c>
      <c r="J1544" s="52">
        <v>0</v>
      </c>
      <c r="K1544" s="52">
        <v>89136.39</v>
      </c>
      <c r="L1544" s="52">
        <v>0</v>
      </c>
      <c r="M1544" s="52">
        <v>0</v>
      </c>
      <c r="N1544" s="50"/>
      <c r="O1544" s="124">
        <f t="shared" si="96"/>
        <v>0</v>
      </c>
      <c r="P1544" s="124">
        <f t="shared" si="97"/>
        <v>0</v>
      </c>
      <c r="Q1544" s="50"/>
      <c r="R1544" s="53" t="str">
        <f t="shared" si="98"/>
        <v/>
      </c>
      <c r="S1544" s="53" t="str">
        <f t="shared" si="99"/>
        <v/>
      </c>
      <c r="T1544" s="50"/>
    </row>
    <row r="1545" spans="1:20" ht="15" customHeight="1" x14ac:dyDescent="0.2">
      <c r="A1545" s="51" t="s">
        <v>1362</v>
      </c>
      <c r="B1545" s="51" t="s">
        <v>28</v>
      </c>
      <c r="C1545" s="35">
        <v>516210</v>
      </c>
      <c r="D1545" s="50"/>
      <c r="E1545" s="52">
        <v>0</v>
      </c>
      <c r="F1545" s="52">
        <v>0</v>
      </c>
      <c r="G1545" s="52">
        <v>0</v>
      </c>
      <c r="H1545" s="52">
        <v>153281.65</v>
      </c>
      <c r="I1545" s="52">
        <v>0</v>
      </c>
      <c r="J1545" s="52">
        <v>153281.65</v>
      </c>
      <c r="K1545" s="52">
        <v>863973.03</v>
      </c>
      <c r="L1545" s="52">
        <v>4434.92</v>
      </c>
      <c r="M1545" s="52">
        <v>54330.04</v>
      </c>
      <c r="N1545" s="50"/>
      <c r="O1545" s="124">
        <f t="shared" si="96"/>
        <v>17.741499999999998</v>
      </c>
      <c r="P1545" s="124">
        <f t="shared" si="97"/>
        <v>6.8017123173393497</v>
      </c>
      <c r="Q1545" s="50"/>
      <c r="R1545" s="53" t="str">
        <f t="shared" si="98"/>
        <v/>
      </c>
      <c r="S1545" s="53" t="str">
        <f t="shared" si="99"/>
        <v/>
      </c>
      <c r="T1545" s="50"/>
    </row>
    <row r="1546" spans="1:20" ht="15" customHeight="1" x14ac:dyDescent="0.2">
      <c r="A1546" s="51" t="s">
        <v>126</v>
      </c>
      <c r="B1546" s="51" t="s">
        <v>85</v>
      </c>
      <c r="C1546" s="35">
        <v>500577</v>
      </c>
      <c r="D1546" s="50"/>
      <c r="E1546" s="52">
        <v>0</v>
      </c>
      <c r="F1546" s="52">
        <v>0</v>
      </c>
      <c r="G1546" s="52">
        <v>0</v>
      </c>
      <c r="H1546" s="52">
        <v>16709.400000000001</v>
      </c>
      <c r="I1546" s="52">
        <v>0</v>
      </c>
      <c r="J1546" s="52">
        <v>16709.400000000001</v>
      </c>
      <c r="K1546" s="52">
        <v>2003159.6600000001</v>
      </c>
      <c r="L1546" s="52">
        <v>818.36</v>
      </c>
      <c r="M1546" s="52">
        <v>35037.24</v>
      </c>
      <c r="N1546" s="50"/>
      <c r="O1546" s="124">
        <f t="shared" si="96"/>
        <v>0.83420000000000005</v>
      </c>
      <c r="P1546" s="124">
        <f t="shared" si="97"/>
        <v>1.7899521798477109</v>
      </c>
      <c r="Q1546" s="50"/>
      <c r="R1546" s="53" t="str">
        <f t="shared" si="98"/>
        <v/>
      </c>
      <c r="S1546" s="53" t="str">
        <f t="shared" si="99"/>
        <v/>
      </c>
      <c r="T1546" s="50"/>
    </row>
    <row r="1547" spans="1:20" ht="15" customHeight="1" x14ac:dyDescent="0.2">
      <c r="A1547" s="51" t="s">
        <v>1479</v>
      </c>
      <c r="B1547" s="51" t="s">
        <v>1</v>
      </c>
      <c r="C1547" s="35">
        <v>517801</v>
      </c>
      <c r="D1547" s="50"/>
      <c r="E1547" s="52">
        <v>0</v>
      </c>
      <c r="F1547" s="52">
        <v>0</v>
      </c>
      <c r="G1547" s="52">
        <v>0</v>
      </c>
      <c r="H1547" s="52">
        <v>0</v>
      </c>
      <c r="I1547" s="52">
        <v>0</v>
      </c>
      <c r="J1547" s="52">
        <v>0</v>
      </c>
      <c r="K1547" s="52">
        <v>524174.58</v>
      </c>
      <c r="L1547" s="52">
        <v>6149.06</v>
      </c>
      <c r="M1547" s="52">
        <v>23327.14</v>
      </c>
      <c r="N1547" s="50"/>
      <c r="O1547" s="124">
        <f t="shared" si="96"/>
        <v>0</v>
      </c>
      <c r="P1547" s="124">
        <f t="shared" si="97"/>
        <v>5.6233554858764805</v>
      </c>
      <c r="Q1547" s="50"/>
      <c r="R1547" s="53" t="str">
        <f t="shared" si="98"/>
        <v/>
      </c>
      <c r="S1547" s="53" t="str">
        <f t="shared" si="99"/>
        <v/>
      </c>
      <c r="T1547" s="50"/>
    </row>
    <row r="1548" spans="1:20" ht="15" customHeight="1" x14ac:dyDescent="0.2">
      <c r="A1548" s="51" t="s">
        <v>1147</v>
      </c>
      <c r="B1548" s="51" t="s">
        <v>105</v>
      </c>
      <c r="C1548" s="35">
        <v>513407</v>
      </c>
      <c r="D1548" s="50"/>
      <c r="E1548" s="52">
        <v>0</v>
      </c>
      <c r="F1548" s="52">
        <v>0</v>
      </c>
      <c r="G1548" s="52">
        <v>0</v>
      </c>
      <c r="H1548" s="52">
        <v>0</v>
      </c>
      <c r="I1548" s="52">
        <v>0</v>
      </c>
      <c r="J1548" s="52">
        <v>0</v>
      </c>
      <c r="K1548" s="52">
        <v>110518.72</v>
      </c>
      <c r="L1548" s="52">
        <v>0.01</v>
      </c>
      <c r="M1548" s="52">
        <v>0</v>
      </c>
      <c r="N1548" s="50"/>
      <c r="O1548" s="124">
        <f t="shared" si="96"/>
        <v>0</v>
      </c>
      <c r="P1548" s="124">
        <f t="shared" si="97"/>
        <v>9.0482408772016184E-6</v>
      </c>
      <c r="Q1548" s="50"/>
      <c r="R1548" s="53" t="str">
        <f t="shared" si="98"/>
        <v/>
      </c>
      <c r="S1548" s="53" t="str">
        <f t="shared" si="99"/>
        <v/>
      </c>
      <c r="T1548" s="50"/>
    </row>
    <row r="1549" spans="1:20" ht="15" customHeight="1" x14ac:dyDescent="0.2">
      <c r="A1549" s="51" t="s">
        <v>370</v>
      </c>
      <c r="B1549" s="51" t="s">
        <v>334</v>
      </c>
      <c r="C1549" s="35">
        <v>503398</v>
      </c>
      <c r="D1549" s="50"/>
      <c r="E1549" s="52">
        <v>0</v>
      </c>
      <c r="F1549" s="52">
        <v>0</v>
      </c>
      <c r="G1549" s="52">
        <v>0</v>
      </c>
      <c r="H1549" s="52">
        <v>146615.74</v>
      </c>
      <c r="I1549" s="52">
        <v>0</v>
      </c>
      <c r="J1549" s="52">
        <v>146615.74</v>
      </c>
      <c r="K1549" s="52">
        <v>700551.18</v>
      </c>
      <c r="L1549" s="52">
        <v>8340.0499999999993</v>
      </c>
      <c r="M1549" s="52">
        <v>73758.990000000005</v>
      </c>
      <c r="N1549" s="50"/>
      <c r="O1549" s="124">
        <f t="shared" si="96"/>
        <v>20.928599999999999</v>
      </c>
      <c r="P1549" s="124">
        <f t="shared" si="97"/>
        <v>11.719206582451264</v>
      </c>
      <c r="Q1549" s="50"/>
      <c r="R1549" s="53" t="str">
        <f t="shared" si="98"/>
        <v/>
      </c>
      <c r="S1549" s="53" t="str">
        <f t="shared" si="99"/>
        <v/>
      </c>
      <c r="T1549" s="50"/>
    </row>
    <row r="1550" spans="1:20" ht="15" customHeight="1" x14ac:dyDescent="0.2">
      <c r="A1550" s="51" t="s">
        <v>2806</v>
      </c>
      <c r="B1550" s="51" t="s">
        <v>1232</v>
      </c>
      <c r="C1550" s="35">
        <v>580384</v>
      </c>
      <c r="D1550" s="50"/>
      <c r="E1550" s="52">
        <v>0</v>
      </c>
      <c r="F1550" s="52">
        <v>0</v>
      </c>
      <c r="G1550" s="52">
        <v>0</v>
      </c>
      <c r="H1550" s="52">
        <v>0</v>
      </c>
      <c r="I1550" s="52">
        <v>0</v>
      </c>
      <c r="J1550" s="52">
        <v>0</v>
      </c>
      <c r="K1550" s="52">
        <v>137564.19</v>
      </c>
      <c r="L1550" s="52">
        <v>0</v>
      </c>
      <c r="M1550" s="52">
        <v>0</v>
      </c>
      <c r="N1550" s="50"/>
      <c r="O1550" s="124">
        <f t="shared" si="96"/>
        <v>0</v>
      </c>
      <c r="P1550" s="124">
        <f t="shared" si="97"/>
        <v>0</v>
      </c>
      <c r="Q1550" s="50"/>
      <c r="R1550" s="53" t="str">
        <f t="shared" si="98"/>
        <v/>
      </c>
      <c r="S1550" s="53" t="str">
        <f t="shared" si="99"/>
        <v/>
      </c>
      <c r="T1550" s="50"/>
    </row>
    <row r="1551" spans="1:20" ht="15" customHeight="1" x14ac:dyDescent="0.2">
      <c r="A1551" s="51" t="s">
        <v>1814</v>
      </c>
      <c r="B1551" s="51" t="s">
        <v>1500</v>
      </c>
      <c r="C1551" s="35">
        <v>521680</v>
      </c>
      <c r="D1551" s="50"/>
      <c r="E1551" s="52">
        <v>0</v>
      </c>
      <c r="F1551" s="52">
        <v>0</v>
      </c>
      <c r="G1551" s="52">
        <v>0</v>
      </c>
      <c r="H1551" s="52">
        <v>134261.76000000001</v>
      </c>
      <c r="I1551" s="52">
        <v>0</v>
      </c>
      <c r="J1551" s="52">
        <v>134261.76000000001</v>
      </c>
      <c r="K1551" s="52">
        <v>428880.79000000004</v>
      </c>
      <c r="L1551" s="52">
        <v>3697.11</v>
      </c>
      <c r="M1551" s="52">
        <v>8128.44</v>
      </c>
      <c r="N1551" s="50"/>
      <c r="O1551" s="124">
        <f t="shared" si="96"/>
        <v>31.305099999999999</v>
      </c>
      <c r="P1551" s="124">
        <f t="shared" si="97"/>
        <v>2.7573046580146428</v>
      </c>
      <c r="Q1551" s="50"/>
      <c r="R1551" s="53" t="str">
        <f t="shared" si="98"/>
        <v/>
      </c>
      <c r="S1551" s="53" t="str">
        <f t="shared" si="99"/>
        <v/>
      </c>
      <c r="T1551" s="50"/>
    </row>
    <row r="1552" spans="1:20" ht="15" customHeight="1" x14ac:dyDescent="0.2">
      <c r="A1552" s="51" t="s">
        <v>1637</v>
      </c>
      <c r="B1552" s="51" t="s">
        <v>1575</v>
      </c>
      <c r="C1552" s="35">
        <v>519618</v>
      </c>
      <c r="D1552" s="50"/>
      <c r="E1552" s="52">
        <v>0</v>
      </c>
      <c r="F1552" s="52">
        <v>0</v>
      </c>
      <c r="G1552" s="52">
        <v>0</v>
      </c>
      <c r="H1552" s="52">
        <v>0</v>
      </c>
      <c r="I1552" s="52">
        <v>0</v>
      </c>
      <c r="J1552" s="52">
        <v>0</v>
      </c>
      <c r="K1552" s="52">
        <v>224557.01</v>
      </c>
      <c r="L1552" s="52">
        <v>0</v>
      </c>
      <c r="M1552" s="52">
        <v>0</v>
      </c>
      <c r="N1552" s="50"/>
      <c r="O1552" s="124">
        <f t="shared" si="96"/>
        <v>0</v>
      </c>
      <c r="P1552" s="124">
        <f t="shared" si="97"/>
        <v>0</v>
      </c>
      <c r="Q1552" s="50"/>
      <c r="R1552" s="53" t="str">
        <f t="shared" si="98"/>
        <v/>
      </c>
      <c r="S1552" s="53" t="str">
        <f t="shared" si="99"/>
        <v/>
      </c>
      <c r="T1552" s="50"/>
    </row>
    <row r="1553" spans="1:20" ht="15" customHeight="1" x14ac:dyDescent="0.2">
      <c r="A1553" s="51" t="s">
        <v>472</v>
      </c>
      <c r="B1553" s="51" t="s">
        <v>445</v>
      </c>
      <c r="C1553" s="35">
        <v>504564</v>
      </c>
      <c r="D1553" s="50"/>
      <c r="E1553" s="52">
        <v>0</v>
      </c>
      <c r="F1553" s="52">
        <v>0</v>
      </c>
      <c r="G1553" s="52">
        <v>0</v>
      </c>
      <c r="H1553" s="52">
        <v>221352.19</v>
      </c>
      <c r="I1553" s="52">
        <v>13622.19</v>
      </c>
      <c r="J1553" s="52">
        <v>207730</v>
      </c>
      <c r="K1553" s="52">
        <v>845866.62000000011</v>
      </c>
      <c r="L1553" s="52">
        <v>12981.62</v>
      </c>
      <c r="M1553" s="52">
        <v>615197.81000000006</v>
      </c>
      <c r="N1553" s="50"/>
      <c r="O1553" s="124">
        <f t="shared" si="96"/>
        <v>24.558199999999999</v>
      </c>
      <c r="P1553" s="124">
        <f t="shared" si="97"/>
        <v>74.264596231495688</v>
      </c>
      <c r="Q1553" s="50"/>
      <c r="R1553" s="53" t="str">
        <f t="shared" si="98"/>
        <v/>
      </c>
      <c r="S1553" s="53" t="str">
        <f t="shared" si="99"/>
        <v/>
      </c>
      <c r="T1553" s="50"/>
    </row>
    <row r="1554" spans="1:20" ht="15" customHeight="1" x14ac:dyDescent="0.2">
      <c r="A1554" s="51" t="s">
        <v>1815</v>
      </c>
      <c r="B1554" s="51" t="s">
        <v>1500</v>
      </c>
      <c r="C1554" s="35">
        <v>521698</v>
      </c>
      <c r="D1554" s="50"/>
      <c r="E1554" s="52">
        <v>0</v>
      </c>
      <c r="F1554" s="52">
        <v>0</v>
      </c>
      <c r="G1554" s="52">
        <v>0</v>
      </c>
      <c r="H1554" s="52">
        <v>1926304.87</v>
      </c>
      <c r="I1554" s="52">
        <v>0</v>
      </c>
      <c r="J1554" s="52">
        <v>1926304.87</v>
      </c>
      <c r="K1554" s="52">
        <v>7169887.5099999998</v>
      </c>
      <c r="L1554" s="52">
        <v>52535</v>
      </c>
      <c r="M1554" s="52">
        <v>672964.94</v>
      </c>
      <c r="N1554" s="50"/>
      <c r="O1554" s="124">
        <f t="shared" si="96"/>
        <v>26.866599999999998</v>
      </c>
      <c r="P1554" s="124">
        <f t="shared" si="97"/>
        <v>10.118707427252231</v>
      </c>
      <c r="Q1554" s="50"/>
      <c r="R1554" s="53" t="str">
        <f t="shared" si="98"/>
        <v/>
      </c>
      <c r="S1554" s="53" t="str">
        <f t="shared" si="99"/>
        <v/>
      </c>
      <c r="T1554" s="50"/>
    </row>
    <row r="1555" spans="1:20" ht="15" customHeight="1" x14ac:dyDescent="0.2">
      <c r="A1555" s="51" t="s">
        <v>1910</v>
      </c>
      <c r="B1555" s="51" t="s">
        <v>30</v>
      </c>
      <c r="C1555" s="35">
        <v>522791</v>
      </c>
      <c r="D1555" s="50"/>
      <c r="E1555" s="52">
        <v>0</v>
      </c>
      <c r="F1555" s="52">
        <v>0</v>
      </c>
      <c r="G1555" s="52">
        <v>0</v>
      </c>
      <c r="H1555" s="52">
        <v>0</v>
      </c>
      <c r="I1555" s="52">
        <v>0</v>
      </c>
      <c r="J1555" s="52">
        <v>0</v>
      </c>
      <c r="K1555" s="52">
        <v>349032.14999999997</v>
      </c>
      <c r="L1555" s="52">
        <v>0</v>
      </c>
      <c r="M1555" s="52">
        <v>0</v>
      </c>
      <c r="N1555" s="50"/>
      <c r="O1555" s="124">
        <f t="shared" si="96"/>
        <v>0</v>
      </c>
      <c r="P1555" s="124">
        <f t="shared" si="97"/>
        <v>0</v>
      </c>
      <c r="Q1555" s="50"/>
      <c r="R1555" s="53" t="str">
        <f t="shared" si="98"/>
        <v/>
      </c>
      <c r="S1555" s="53" t="str">
        <f t="shared" si="99"/>
        <v/>
      </c>
      <c r="T1555" s="50"/>
    </row>
    <row r="1556" spans="1:20" ht="15" customHeight="1" x14ac:dyDescent="0.2">
      <c r="A1556" s="51" t="s">
        <v>681</v>
      </c>
      <c r="B1556" s="51" t="s">
        <v>643</v>
      </c>
      <c r="C1556" s="35">
        <v>507342</v>
      </c>
      <c r="D1556" s="50"/>
      <c r="E1556" s="52">
        <v>0</v>
      </c>
      <c r="F1556" s="52">
        <v>0</v>
      </c>
      <c r="G1556" s="52">
        <v>0</v>
      </c>
      <c r="H1556" s="52">
        <v>144491</v>
      </c>
      <c r="I1556" s="52">
        <v>144491</v>
      </c>
      <c r="J1556" s="52">
        <v>0</v>
      </c>
      <c r="K1556" s="52">
        <v>1539332.79</v>
      </c>
      <c r="L1556" s="52">
        <v>46499.38</v>
      </c>
      <c r="M1556" s="52">
        <v>64237.16</v>
      </c>
      <c r="N1556" s="50"/>
      <c r="O1556" s="124">
        <f t="shared" si="96"/>
        <v>0</v>
      </c>
      <c r="P1556" s="124">
        <f t="shared" si="97"/>
        <v>7.1938011532905755</v>
      </c>
      <c r="Q1556" s="50"/>
      <c r="R1556" s="53" t="str">
        <f t="shared" si="98"/>
        <v/>
      </c>
      <c r="S1556" s="53" t="str">
        <f t="shared" si="99"/>
        <v/>
      </c>
      <c r="T1556" s="50"/>
    </row>
    <row r="1557" spans="1:20" ht="15" customHeight="1" x14ac:dyDescent="0.2">
      <c r="A1557" s="51" t="s">
        <v>606</v>
      </c>
      <c r="B1557" s="51" t="s">
        <v>571</v>
      </c>
      <c r="C1557" s="35">
        <v>506265</v>
      </c>
      <c r="D1557" s="50"/>
      <c r="E1557" s="52">
        <v>0</v>
      </c>
      <c r="F1557" s="52">
        <v>0</v>
      </c>
      <c r="G1557" s="52">
        <v>0</v>
      </c>
      <c r="H1557" s="52">
        <v>113654.05</v>
      </c>
      <c r="I1557" s="52">
        <v>0</v>
      </c>
      <c r="J1557" s="52">
        <v>113654.05</v>
      </c>
      <c r="K1557" s="52">
        <v>1231549.51</v>
      </c>
      <c r="L1557" s="52">
        <v>22485.759999999998</v>
      </c>
      <c r="M1557" s="52">
        <v>78556.88</v>
      </c>
      <c r="N1557" s="50"/>
      <c r="O1557" s="124">
        <f t="shared" si="96"/>
        <v>9.2285000000000004</v>
      </c>
      <c r="P1557" s="124">
        <f t="shared" si="97"/>
        <v>8.2045130284693144</v>
      </c>
      <c r="Q1557" s="50"/>
      <c r="R1557" s="53" t="str">
        <f t="shared" si="98"/>
        <v/>
      </c>
      <c r="S1557" s="53" t="str">
        <f t="shared" si="99"/>
        <v/>
      </c>
      <c r="T1557" s="50"/>
    </row>
    <row r="1558" spans="1:20" ht="15" customHeight="1" x14ac:dyDescent="0.2">
      <c r="A1558" s="51" t="s">
        <v>473</v>
      </c>
      <c r="B1558" s="51" t="s">
        <v>439</v>
      </c>
      <c r="C1558" s="35">
        <v>504572</v>
      </c>
      <c r="D1558" s="50"/>
      <c r="E1558" s="52">
        <v>0</v>
      </c>
      <c r="F1558" s="52">
        <v>0</v>
      </c>
      <c r="G1558" s="52">
        <v>0</v>
      </c>
      <c r="H1558" s="52">
        <v>257629.21</v>
      </c>
      <c r="I1558" s="52">
        <v>166944.29</v>
      </c>
      <c r="J1558" s="52">
        <v>90684.919999999984</v>
      </c>
      <c r="K1558" s="52">
        <v>910433.89</v>
      </c>
      <c r="L1558" s="52">
        <v>17105.41</v>
      </c>
      <c r="M1558" s="52">
        <v>31967.16</v>
      </c>
      <c r="N1558" s="50"/>
      <c r="O1558" s="124">
        <f t="shared" si="96"/>
        <v>9.9605999999999995</v>
      </c>
      <c r="P1558" s="124">
        <f t="shared" si="97"/>
        <v>5.3900201364428559</v>
      </c>
      <c r="Q1558" s="50"/>
      <c r="R1558" s="53" t="str">
        <f t="shared" si="98"/>
        <v/>
      </c>
      <c r="S1558" s="53" t="str">
        <f t="shared" si="99"/>
        <v/>
      </c>
      <c r="T1558" s="50"/>
    </row>
    <row r="1559" spans="1:20" ht="15" customHeight="1" x14ac:dyDescent="0.2">
      <c r="A1559" s="51" t="s">
        <v>738</v>
      </c>
      <c r="B1559" s="51" t="s">
        <v>392</v>
      </c>
      <c r="C1559" s="35">
        <v>508110</v>
      </c>
      <c r="D1559" s="50"/>
      <c r="E1559" s="52">
        <v>0</v>
      </c>
      <c r="F1559" s="52">
        <v>0</v>
      </c>
      <c r="G1559" s="52">
        <v>0</v>
      </c>
      <c r="H1559" s="52">
        <v>249869</v>
      </c>
      <c r="I1559" s="52">
        <v>0</v>
      </c>
      <c r="J1559" s="52">
        <v>249869</v>
      </c>
      <c r="K1559" s="52">
        <v>1049104.83</v>
      </c>
      <c r="L1559" s="52">
        <v>8102.62</v>
      </c>
      <c r="M1559" s="52">
        <v>30900</v>
      </c>
      <c r="N1559" s="50"/>
      <c r="O1559" s="124">
        <f t="shared" si="96"/>
        <v>23.817399999999999</v>
      </c>
      <c r="P1559" s="124">
        <f t="shared" si="97"/>
        <v>3.7177047407169024</v>
      </c>
      <c r="Q1559" s="50"/>
      <c r="R1559" s="53" t="str">
        <f t="shared" si="98"/>
        <v/>
      </c>
      <c r="S1559" s="53" t="str">
        <f t="shared" si="99"/>
        <v/>
      </c>
      <c r="T1559" s="50"/>
    </row>
    <row r="1560" spans="1:20" ht="15" customHeight="1" x14ac:dyDescent="0.2">
      <c r="A1560" s="51" t="s">
        <v>414</v>
      </c>
      <c r="B1560" s="51" t="s">
        <v>23</v>
      </c>
      <c r="C1560" s="35">
        <v>503924</v>
      </c>
      <c r="D1560" s="50"/>
      <c r="E1560" s="52">
        <v>0</v>
      </c>
      <c r="F1560" s="52">
        <v>0</v>
      </c>
      <c r="G1560" s="52">
        <v>0</v>
      </c>
      <c r="H1560" s="52">
        <v>147201.93</v>
      </c>
      <c r="I1560" s="52">
        <v>0</v>
      </c>
      <c r="J1560" s="52">
        <v>147201.93</v>
      </c>
      <c r="K1560" s="52">
        <v>697635.64</v>
      </c>
      <c r="L1560" s="52">
        <v>6583.57</v>
      </c>
      <c r="M1560" s="52">
        <v>99200.9</v>
      </c>
      <c r="N1560" s="50"/>
      <c r="O1560" s="124">
        <f t="shared" si="96"/>
        <v>21.100100000000001</v>
      </c>
      <c r="P1560" s="124">
        <f t="shared" si="97"/>
        <v>15.163283515733228</v>
      </c>
      <c r="Q1560" s="50"/>
      <c r="R1560" s="53" t="str">
        <f t="shared" si="98"/>
        <v/>
      </c>
      <c r="S1560" s="53" t="str">
        <f t="shared" si="99"/>
        <v/>
      </c>
      <c r="T1560" s="50"/>
    </row>
    <row r="1561" spans="1:20" ht="15" customHeight="1" x14ac:dyDescent="0.2">
      <c r="A1561" s="51" t="s">
        <v>1090</v>
      </c>
      <c r="B1561" s="51" t="s">
        <v>1056</v>
      </c>
      <c r="C1561" s="35">
        <v>512451</v>
      </c>
      <c r="D1561" s="50"/>
      <c r="E1561" s="52">
        <v>0</v>
      </c>
      <c r="F1561" s="52">
        <v>0</v>
      </c>
      <c r="G1561" s="52">
        <v>0</v>
      </c>
      <c r="H1561" s="52">
        <v>0</v>
      </c>
      <c r="I1561" s="52">
        <v>0</v>
      </c>
      <c r="J1561" s="52">
        <v>0</v>
      </c>
      <c r="K1561" s="52">
        <v>11710.05</v>
      </c>
      <c r="L1561" s="52">
        <v>0</v>
      </c>
      <c r="M1561" s="52">
        <v>0</v>
      </c>
      <c r="N1561" s="50"/>
      <c r="O1561" s="124">
        <f t="shared" si="96"/>
        <v>0</v>
      </c>
      <c r="P1561" s="124">
        <f t="shared" si="97"/>
        <v>0</v>
      </c>
      <c r="Q1561" s="50"/>
      <c r="R1561" s="53" t="str">
        <f t="shared" si="98"/>
        <v/>
      </c>
      <c r="S1561" s="53" t="str">
        <f t="shared" si="99"/>
        <v/>
      </c>
      <c r="T1561" s="50"/>
    </row>
    <row r="1562" spans="1:20" ht="15" customHeight="1" x14ac:dyDescent="0.2">
      <c r="A1562" s="51" t="s">
        <v>1091</v>
      </c>
      <c r="B1562" s="51" t="s">
        <v>1056</v>
      </c>
      <c r="C1562" s="35">
        <v>512460</v>
      </c>
      <c r="D1562" s="50"/>
      <c r="E1562" s="52">
        <v>0</v>
      </c>
      <c r="F1562" s="52">
        <v>0</v>
      </c>
      <c r="G1562" s="52">
        <v>0</v>
      </c>
      <c r="H1562" s="52">
        <v>84000</v>
      </c>
      <c r="I1562" s="52">
        <v>0</v>
      </c>
      <c r="J1562" s="52">
        <v>84000</v>
      </c>
      <c r="K1562" s="52">
        <v>952023.67</v>
      </c>
      <c r="L1562" s="52">
        <v>3861.9</v>
      </c>
      <c r="M1562" s="52">
        <v>26500</v>
      </c>
      <c r="N1562" s="50"/>
      <c r="O1562" s="124">
        <f t="shared" si="96"/>
        <v>8.8232999999999997</v>
      </c>
      <c r="P1562" s="124">
        <f t="shared" si="97"/>
        <v>3.189195915685584</v>
      </c>
      <c r="Q1562" s="50"/>
      <c r="R1562" s="53" t="str">
        <f t="shared" si="98"/>
        <v/>
      </c>
      <c r="S1562" s="53" t="str">
        <f t="shared" si="99"/>
        <v/>
      </c>
      <c r="T1562" s="50"/>
    </row>
    <row r="1563" spans="1:20" ht="15" customHeight="1" x14ac:dyDescent="0.2">
      <c r="A1563" s="51" t="s">
        <v>793</v>
      </c>
      <c r="B1563" s="51" t="s">
        <v>759</v>
      </c>
      <c r="C1563" s="35">
        <v>508799</v>
      </c>
      <c r="D1563" s="50"/>
      <c r="E1563" s="52">
        <v>0</v>
      </c>
      <c r="F1563" s="52">
        <v>0</v>
      </c>
      <c r="G1563" s="52">
        <v>0</v>
      </c>
      <c r="H1563" s="52">
        <v>0</v>
      </c>
      <c r="I1563" s="52">
        <v>0</v>
      </c>
      <c r="J1563" s="52">
        <v>0</v>
      </c>
      <c r="K1563" s="52">
        <v>78738.03</v>
      </c>
      <c r="L1563" s="52">
        <v>0</v>
      </c>
      <c r="M1563" s="52">
        <v>0</v>
      </c>
      <c r="N1563" s="50"/>
      <c r="O1563" s="124">
        <f t="shared" si="96"/>
        <v>0</v>
      </c>
      <c r="P1563" s="124">
        <f t="shared" si="97"/>
        <v>0</v>
      </c>
      <c r="Q1563" s="50"/>
      <c r="R1563" s="53" t="str">
        <f t="shared" si="98"/>
        <v/>
      </c>
      <c r="S1563" s="53" t="str">
        <f t="shared" si="99"/>
        <v/>
      </c>
      <c r="T1563" s="50"/>
    </row>
    <row r="1564" spans="1:20" ht="15" customHeight="1" x14ac:dyDescent="0.2">
      <c r="A1564" s="51" t="s">
        <v>2086</v>
      </c>
      <c r="B1564" s="51" t="s">
        <v>1537</v>
      </c>
      <c r="C1564" s="35">
        <v>524905</v>
      </c>
      <c r="D1564" s="50"/>
      <c r="E1564" s="52">
        <v>0</v>
      </c>
      <c r="F1564" s="52">
        <v>0</v>
      </c>
      <c r="G1564" s="52">
        <v>0</v>
      </c>
      <c r="H1564" s="52">
        <v>2960.67</v>
      </c>
      <c r="I1564" s="52">
        <v>0</v>
      </c>
      <c r="J1564" s="52">
        <v>2960.67</v>
      </c>
      <c r="K1564" s="52">
        <v>47987.94</v>
      </c>
      <c r="L1564" s="52">
        <v>18.98</v>
      </c>
      <c r="M1564" s="52">
        <v>2287.89</v>
      </c>
      <c r="N1564" s="50"/>
      <c r="O1564" s="124">
        <f t="shared" si="96"/>
        <v>6.1696</v>
      </c>
      <c r="P1564" s="124">
        <f t="shared" si="97"/>
        <v>4.8071869723934801</v>
      </c>
      <c r="Q1564" s="50"/>
      <c r="R1564" s="53" t="str">
        <f t="shared" si="98"/>
        <v/>
      </c>
      <c r="S1564" s="53" t="str">
        <f t="shared" si="99"/>
        <v/>
      </c>
      <c r="T1564" s="50"/>
    </row>
    <row r="1565" spans="1:20" ht="15" customHeight="1" x14ac:dyDescent="0.2">
      <c r="A1565" s="51" t="s">
        <v>607</v>
      </c>
      <c r="B1565" s="51" t="s">
        <v>569</v>
      </c>
      <c r="C1565" s="35">
        <v>506273</v>
      </c>
      <c r="D1565" s="50"/>
      <c r="E1565" s="52">
        <v>0</v>
      </c>
      <c r="F1565" s="52">
        <v>0</v>
      </c>
      <c r="G1565" s="52">
        <v>0</v>
      </c>
      <c r="H1565" s="52">
        <v>121816</v>
      </c>
      <c r="I1565" s="52">
        <v>0</v>
      </c>
      <c r="J1565" s="52">
        <v>121816</v>
      </c>
      <c r="K1565" s="52">
        <v>559634.62</v>
      </c>
      <c r="L1565" s="52">
        <v>4812.51</v>
      </c>
      <c r="M1565" s="52">
        <v>14395.81</v>
      </c>
      <c r="N1565" s="50"/>
      <c r="O1565" s="124">
        <f t="shared" si="96"/>
        <v>21.767099999999999</v>
      </c>
      <c r="P1565" s="124">
        <f t="shared" si="97"/>
        <v>3.4322965938025778</v>
      </c>
      <c r="Q1565" s="50"/>
      <c r="R1565" s="53" t="str">
        <f t="shared" si="98"/>
        <v/>
      </c>
      <c r="S1565" s="53" t="str">
        <f t="shared" si="99"/>
        <v/>
      </c>
      <c r="T1565" s="50"/>
    </row>
    <row r="1566" spans="1:20" ht="15" customHeight="1" x14ac:dyDescent="0.2">
      <c r="A1566" s="51" t="s">
        <v>794</v>
      </c>
      <c r="B1566" s="51" t="s">
        <v>759</v>
      </c>
      <c r="C1566" s="35">
        <v>508802</v>
      </c>
      <c r="D1566" s="50"/>
      <c r="E1566" s="52">
        <v>0</v>
      </c>
      <c r="F1566" s="52">
        <v>0</v>
      </c>
      <c r="G1566" s="52">
        <v>0</v>
      </c>
      <c r="H1566" s="52">
        <v>0</v>
      </c>
      <c r="I1566" s="52">
        <v>0</v>
      </c>
      <c r="J1566" s="52">
        <v>0</v>
      </c>
      <c r="K1566" s="52">
        <v>49526.91</v>
      </c>
      <c r="L1566" s="52">
        <v>0</v>
      </c>
      <c r="M1566" s="52">
        <v>0</v>
      </c>
      <c r="N1566" s="50"/>
      <c r="O1566" s="124">
        <f t="shared" si="96"/>
        <v>0</v>
      </c>
      <c r="P1566" s="124">
        <f t="shared" si="97"/>
        <v>0</v>
      </c>
      <c r="Q1566" s="50"/>
      <c r="R1566" s="53" t="str">
        <f t="shared" si="98"/>
        <v/>
      </c>
      <c r="S1566" s="53" t="str">
        <f t="shared" si="99"/>
        <v/>
      </c>
      <c r="T1566" s="50"/>
    </row>
    <row r="1567" spans="1:20" ht="15" customHeight="1" x14ac:dyDescent="0.2">
      <c r="A1567" s="51" t="s">
        <v>792</v>
      </c>
      <c r="B1567" s="51" t="s">
        <v>759</v>
      </c>
      <c r="C1567" s="35">
        <v>508781</v>
      </c>
      <c r="D1567" s="50"/>
      <c r="E1567" s="52">
        <v>0</v>
      </c>
      <c r="F1567" s="52">
        <v>0</v>
      </c>
      <c r="G1567" s="52">
        <v>0</v>
      </c>
      <c r="H1567" s="52">
        <v>0</v>
      </c>
      <c r="I1567" s="52">
        <v>0</v>
      </c>
      <c r="J1567" s="52">
        <v>0</v>
      </c>
      <c r="K1567" s="52">
        <v>57090.06</v>
      </c>
      <c r="L1567" s="52">
        <v>16.05</v>
      </c>
      <c r="M1567" s="52">
        <v>1306.1600000000001</v>
      </c>
      <c r="N1567" s="50"/>
      <c r="O1567" s="124">
        <f t="shared" si="96"/>
        <v>0</v>
      </c>
      <c r="P1567" s="124">
        <f t="shared" si="97"/>
        <v>2.3160073750141446</v>
      </c>
      <c r="Q1567" s="50"/>
      <c r="R1567" s="53" t="str">
        <f t="shared" si="98"/>
        <v/>
      </c>
      <c r="S1567" s="53" t="str">
        <f t="shared" si="99"/>
        <v/>
      </c>
      <c r="T1567" s="50"/>
    </row>
    <row r="1568" spans="1:20" ht="15" customHeight="1" x14ac:dyDescent="0.2">
      <c r="A1568" s="51" t="s">
        <v>2328</v>
      </c>
      <c r="B1568" s="51" t="s">
        <v>26</v>
      </c>
      <c r="C1568" s="35">
        <v>527611</v>
      </c>
      <c r="D1568" s="50"/>
      <c r="E1568" s="52">
        <v>0</v>
      </c>
      <c r="F1568" s="52">
        <v>0</v>
      </c>
      <c r="G1568" s="52">
        <v>0</v>
      </c>
      <c r="H1568" s="52">
        <v>0</v>
      </c>
      <c r="I1568" s="52">
        <v>0</v>
      </c>
      <c r="J1568" s="52">
        <v>0</v>
      </c>
      <c r="K1568" s="52">
        <v>31532.46</v>
      </c>
      <c r="L1568" s="52">
        <v>0</v>
      </c>
      <c r="M1568" s="52">
        <v>0</v>
      </c>
      <c r="N1568" s="50"/>
      <c r="O1568" s="124">
        <f t="shared" si="96"/>
        <v>0</v>
      </c>
      <c r="P1568" s="124">
        <f t="shared" si="97"/>
        <v>0</v>
      </c>
      <c r="Q1568" s="50"/>
      <c r="R1568" s="53" t="str">
        <f t="shared" si="98"/>
        <v/>
      </c>
      <c r="S1568" s="53" t="str">
        <f t="shared" si="99"/>
        <v/>
      </c>
      <c r="T1568" s="50"/>
    </row>
    <row r="1569" spans="1:20" ht="15" customHeight="1" x14ac:dyDescent="0.2">
      <c r="A1569" s="51" t="s">
        <v>1023</v>
      </c>
      <c r="B1569" s="51" t="s">
        <v>987</v>
      </c>
      <c r="C1569" s="35">
        <v>511625</v>
      </c>
      <c r="D1569" s="50"/>
      <c r="E1569" s="52">
        <v>0</v>
      </c>
      <c r="F1569" s="52">
        <v>0</v>
      </c>
      <c r="G1569" s="52">
        <v>0</v>
      </c>
      <c r="H1569" s="52">
        <v>0</v>
      </c>
      <c r="I1569" s="52">
        <v>0</v>
      </c>
      <c r="J1569" s="52">
        <v>0</v>
      </c>
      <c r="K1569" s="52">
        <v>356208.05000000005</v>
      </c>
      <c r="L1569" s="52">
        <v>0</v>
      </c>
      <c r="M1569" s="52">
        <v>0</v>
      </c>
      <c r="N1569" s="50"/>
      <c r="O1569" s="124">
        <f t="shared" si="96"/>
        <v>0</v>
      </c>
      <c r="P1569" s="124">
        <f t="shared" si="97"/>
        <v>0</v>
      </c>
      <c r="Q1569" s="50"/>
      <c r="R1569" s="53" t="str">
        <f t="shared" si="98"/>
        <v/>
      </c>
      <c r="S1569" s="53" t="str">
        <f t="shared" si="99"/>
        <v/>
      </c>
      <c r="T1569" s="50"/>
    </row>
    <row r="1570" spans="1:20" ht="15" customHeight="1" x14ac:dyDescent="0.2">
      <c r="A1570" s="51" t="s">
        <v>184</v>
      </c>
      <c r="B1570" s="51" t="s">
        <v>161</v>
      </c>
      <c r="C1570" s="35">
        <v>501271</v>
      </c>
      <c r="D1570" s="50"/>
      <c r="E1570" s="52">
        <v>0</v>
      </c>
      <c r="F1570" s="52">
        <v>0</v>
      </c>
      <c r="G1570" s="52">
        <v>0</v>
      </c>
      <c r="H1570" s="52">
        <v>0</v>
      </c>
      <c r="I1570" s="52">
        <v>0</v>
      </c>
      <c r="J1570" s="52">
        <v>0</v>
      </c>
      <c r="K1570" s="52">
        <v>38540.400000000001</v>
      </c>
      <c r="L1570" s="52">
        <v>0</v>
      </c>
      <c r="M1570" s="52">
        <v>0</v>
      </c>
      <c r="N1570" s="50"/>
      <c r="O1570" s="124">
        <f t="shared" si="96"/>
        <v>0</v>
      </c>
      <c r="P1570" s="124">
        <f t="shared" si="97"/>
        <v>0</v>
      </c>
      <c r="Q1570" s="50"/>
      <c r="R1570" s="53" t="str">
        <f t="shared" si="98"/>
        <v/>
      </c>
      <c r="S1570" s="53" t="str">
        <f t="shared" si="99"/>
        <v/>
      </c>
      <c r="T1570" s="50"/>
    </row>
    <row r="1571" spans="1:20" ht="15" customHeight="1" x14ac:dyDescent="0.2">
      <c r="A1571" s="51" t="s">
        <v>1816</v>
      </c>
      <c r="B1571" s="51" t="s">
        <v>1500</v>
      </c>
      <c r="C1571" s="35">
        <v>521701</v>
      </c>
      <c r="D1571" s="50"/>
      <c r="E1571" s="52">
        <v>0</v>
      </c>
      <c r="F1571" s="52">
        <v>0</v>
      </c>
      <c r="G1571" s="52">
        <v>0</v>
      </c>
      <c r="H1571" s="52">
        <v>0</v>
      </c>
      <c r="I1571" s="52">
        <v>0</v>
      </c>
      <c r="J1571" s="52">
        <v>0</v>
      </c>
      <c r="K1571" s="52">
        <v>22170.79</v>
      </c>
      <c r="L1571" s="52">
        <v>0</v>
      </c>
      <c r="M1571" s="52">
        <v>0</v>
      </c>
      <c r="N1571" s="50"/>
      <c r="O1571" s="124">
        <f t="shared" si="96"/>
        <v>0</v>
      </c>
      <c r="P1571" s="124">
        <f t="shared" si="97"/>
        <v>0</v>
      </c>
      <c r="Q1571" s="50"/>
      <c r="R1571" s="53" t="str">
        <f t="shared" si="98"/>
        <v/>
      </c>
      <c r="S1571" s="53" t="str">
        <f t="shared" si="99"/>
        <v/>
      </c>
      <c r="T1571" s="50"/>
    </row>
    <row r="1572" spans="1:20" ht="15" customHeight="1" x14ac:dyDescent="0.2">
      <c r="A1572" s="51" t="s">
        <v>1363</v>
      </c>
      <c r="B1572" s="51" t="s">
        <v>28</v>
      </c>
      <c r="C1572" s="35">
        <v>516228</v>
      </c>
      <c r="D1572" s="50"/>
      <c r="E1572" s="52">
        <v>0</v>
      </c>
      <c r="F1572" s="52">
        <v>0</v>
      </c>
      <c r="G1572" s="52">
        <v>0</v>
      </c>
      <c r="H1572" s="52">
        <v>43649.23</v>
      </c>
      <c r="I1572" s="52">
        <v>0</v>
      </c>
      <c r="J1572" s="52">
        <v>43649.23</v>
      </c>
      <c r="K1572" s="52">
        <v>133937.10999999999</v>
      </c>
      <c r="L1572" s="52">
        <v>1267.06</v>
      </c>
      <c r="M1572" s="52">
        <v>0</v>
      </c>
      <c r="N1572" s="50"/>
      <c r="O1572" s="124">
        <f t="shared" si="96"/>
        <v>32.589300000000001</v>
      </c>
      <c r="P1572" s="124">
        <f t="shared" si="97"/>
        <v>0.94601115404087788</v>
      </c>
      <c r="Q1572" s="50"/>
      <c r="R1572" s="53" t="str">
        <f t="shared" si="98"/>
        <v/>
      </c>
      <c r="S1572" s="53" t="str">
        <f t="shared" si="99"/>
        <v/>
      </c>
      <c r="T1572" s="50"/>
    </row>
    <row r="1573" spans="1:20" ht="15" customHeight="1" x14ac:dyDescent="0.2">
      <c r="A1573" s="51" t="s">
        <v>2177</v>
      </c>
      <c r="B1573" s="51" t="s">
        <v>1232</v>
      </c>
      <c r="C1573" s="35">
        <v>525987</v>
      </c>
      <c r="D1573" s="50"/>
      <c r="E1573" s="52">
        <v>0</v>
      </c>
      <c r="F1573" s="52">
        <v>0</v>
      </c>
      <c r="G1573" s="52">
        <v>0</v>
      </c>
      <c r="H1573" s="52">
        <v>420685.77</v>
      </c>
      <c r="I1573" s="52">
        <v>261097.35</v>
      </c>
      <c r="J1573" s="52">
        <v>159588.42000000001</v>
      </c>
      <c r="K1573" s="52">
        <v>902163.49</v>
      </c>
      <c r="L1573" s="52">
        <v>2239.1999999999998</v>
      </c>
      <c r="M1573" s="52">
        <v>0</v>
      </c>
      <c r="N1573" s="50"/>
      <c r="O1573" s="124">
        <f t="shared" si="96"/>
        <v>17.689499999999999</v>
      </c>
      <c r="P1573" s="124">
        <f t="shared" si="97"/>
        <v>0.24820334948380585</v>
      </c>
      <c r="Q1573" s="50"/>
      <c r="R1573" s="53" t="str">
        <f t="shared" si="98"/>
        <v/>
      </c>
      <c r="S1573" s="53" t="str">
        <f t="shared" si="99"/>
        <v/>
      </c>
      <c r="T1573" s="50"/>
    </row>
    <row r="1574" spans="1:20" ht="15" customHeight="1" x14ac:dyDescent="0.2">
      <c r="A1574" s="51" t="s">
        <v>2178</v>
      </c>
      <c r="B1574" s="51" t="s">
        <v>1232</v>
      </c>
      <c r="C1574" s="35">
        <v>525995</v>
      </c>
      <c r="D1574" s="50"/>
      <c r="E1574" s="52">
        <v>0</v>
      </c>
      <c r="F1574" s="52">
        <v>0</v>
      </c>
      <c r="G1574" s="52">
        <v>0</v>
      </c>
      <c r="H1574" s="52">
        <v>0</v>
      </c>
      <c r="I1574" s="52">
        <v>0</v>
      </c>
      <c r="J1574" s="52">
        <v>0</v>
      </c>
      <c r="K1574" s="52">
        <v>428039.26</v>
      </c>
      <c r="L1574" s="52">
        <v>0</v>
      </c>
      <c r="M1574" s="52">
        <v>0</v>
      </c>
      <c r="N1574" s="50"/>
      <c r="O1574" s="124">
        <f t="shared" si="96"/>
        <v>0</v>
      </c>
      <c r="P1574" s="124">
        <f t="shared" si="97"/>
        <v>0</v>
      </c>
      <c r="Q1574" s="50"/>
      <c r="R1574" s="53" t="str">
        <f t="shared" si="98"/>
        <v/>
      </c>
      <c r="S1574" s="53" t="str">
        <f t="shared" si="99"/>
        <v/>
      </c>
      <c r="T1574" s="50"/>
    </row>
    <row r="1575" spans="1:20" ht="15" customHeight="1" x14ac:dyDescent="0.2">
      <c r="A1575" s="51" t="s">
        <v>2179</v>
      </c>
      <c r="B1575" s="51" t="s">
        <v>1232</v>
      </c>
      <c r="C1575" s="35">
        <v>526002</v>
      </c>
      <c r="D1575" s="50"/>
      <c r="E1575" s="52">
        <v>0</v>
      </c>
      <c r="F1575" s="52">
        <v>0</v>
      </c>
      <c r="G1575" s="52">
        <v>0</v>
      </c>
      <c r="H1575" s="52">
        <v>0</v>
      </c>
      <c r="I1575" s="52">
        <v>0</v>
      </c>
      <c r="J1575" s="52">
        <v>0</v>
      </c>
      <c r="K1575" s="52">
        <v>67040.03</v>
      </c>
      <c r="L1575" s="52">
        <v>0</v>
      </c>
      <c r="M1575" s="52">
        <v>0</v>
      </c>
      <c r="N1575" s="50"/>
      <c r="O1575" s="124">
        <f t="shared" si="96"/>
        <v>0</v>
      </c>
      <c r="P1575" s="124">
        <f t="shared" si="97"/>
        <v>0</v>
      </c>
      <c r="Q1575" s="50"/>
      <c r="R1575" s="53" t="str">
        <f t="shared" si="98"/>
        <v/>
      </c>
      <c r="S1575" s="53" t="str">
        <f t="shared" si="99"/>
        <v/>
      </c>
      <c r="T1575" s="50"/>
    </row>
    <row r="1576" spans="1:20" ht="15" customHeight="1" x14ac:dyDescent="0.2">
      <c r="A1576" s="51" t="s">
        <v>2180</v>
      </c>
      <c r="B1576" s="51" t="s">
        <v>1232</v>
      </c>
      <c r="C1576" s="35">
        <v>526011</v>
      </c>
      <c r="D1576" s="50"/>
      <c r="E1576" s="52">
        <v>0</v>
      </c>
      <c r="F1576" s="52">
        <v>0</v>
      </c>
      <c r="G1576" s="52">
        <v>0</v>
      </c>
      <c r="H1576" s="52">
        <v>0</v>
      </c>
      <c r="I1576" s="52">
        <v>0</v>
      </c>
      <c r="J1576" s="52">
        <v>0</v>
      </c>
      <c r="K1576" s="52">
        <v>58892.95</v>
      </c>
      <c r="L1576" s="52">
        <v>0</v>
      </c>
      <c r="M1576" s="52">
        <v>0</v>
      </c>
      <c r="N1576" s="50"/>
      <c r="O1576" s="124">
        <f t="shared" si="96"/>
        <v>0</v>
      </c>
      <c r="P1576" s="124">
        <f t="shared" si="97"/>
        <v>0</v>
      </c>
      <c r="Q1576" s="50"/>
      <c r="R1576" s="53" t="str">
        <f t="shared" si="98"/>
        <v/>
      </c>
      <c r="S1576" s="53" t="str">
        <f t="shared" si="99"/>
        <v/>
      </c>
      <c r="T1576" s="50"/>
    </row>
    <row r="1577" spans="1:20" ht="15" customHeight="1" x14ac:dyDescent="0.2">
      <c r="A1577" s="51" t="s">
        <v>2181</v>
      </c>
      <c r="B1577" s="51" t="s">
        <v>1232</v>
      </c>
      <c r="C1577" s="35">
        <v>526029</v>
      </c>
      <c r="D1577" s="50"/>
      <c r="E1577" s="52">
        <v>0</v>
      </c>
      <c r="F1577" s="52">
        <v>0</v>
      </c>
      <c r="G1577" s="52">
        <v>0</v>
      </c>
      <c r="H1577" s="52">
        <v>0</v>
      </c>
      <c r="I1577" s="52">
        <v>0</v>
      </c>
      <c r="J1577" s="52">
        <v>0</v>
      </c>
      <c r="K1577" s="52">
        <v>100790.6</v>
      </c>
      <c r="L1577" s="52">
        <v>0</v>
      </c>
      <c r="M1577" s="52">
        <v>0</v>
      </c>
      <c r="N1577" s="50"/>
      <c r="O1577" s="124">
        <f t="shared" si="96"/>
        <v>0</v>
      </c>
      <c r="P1577" s="124">
        <f t="shared" si="97"/>
        <v>0</v>
      </c>
      <c r="Q1577" s="50"/>
      <c r="R1577" s="53" t="str">
        <f t="shared" si="98"/>
        <v/>
      </c>
      <c r="S1577" s="53" t="str">
        <f t="shared" si="99"/>
        <v/>
      </c>
      <c r="T1577" s="50"/>
    </row>
    <row r="1578" spans="1:20" ht="15" customHeight="1" x14ac:dyDescent="0.2">
      <c r="A1578" s="51" t="s">
        <v>882</v>
      </c>
      <c r="B1578" s="51" t="s">
        <v>859</v>
      </c>
      <c r="C1578" s="35">
        <v>509850</v>
      </c>
      <c r="D1578" s="50"/>
      <c r="E1578" s="52">
        <v>0</v>
      </c>
      <c r="F1578" s="52">
        <v>0</v>
      </c>
      <c r="G1578" s="52">
        <v>0</v>
      </c>
      <c r="H1578" s="52">
        <v>0</v>
      </c>
      <c r="I1578" s="52">
        <v>0</v>
      </c>
      <c r="J1578" s="52">
        <v>0</v>
      </c>
      <c r="K1578" s="52">
        <v>1362705.58</v>
      </c>
      <c r="L1578" s="52">
        <v>63166.21</v>
      </c>
      <c r="M1578" s="52">
        <v>152442.79999999999</v>
      </c>
      <c r="N1578" s="50"/>
      <c r="O1578" s="124">
        <f t="shared" si="96"/>
        <v>0</v>
      </c>
      <c r="P1578" s="124">
        <f t="shared" si="97"/>
        <v>15.822127183188019</v>
      </c>
      <c r="Q1578" s="50"/>
      <c r="R1578" s="53" t="str">
        <f t="shared" si="98"/>
        <v/>
      </c>
      <c r="S1578" s="53" t="str">
        <f t="shared" si="99"/>
        <v/>
      </c>
      <c r="T1578" s="50"/>
    </row>
    <row r="1579" spans="1:20" ht="15" customHeight="1" x14ac:dyDescent="0.2">
      <c r="A1579" s="51" t="s">
        <v>371</v>
      </c>
      <c r="B1579" s="51" t="s">
        <v>334</v>
      </c>
      <c r="C1579" s="35">
        <v>503401</v>
      </c>
      <c r="D1579" s="50"/>
      <c r="E1579" s="52">
        <v>0</v>
      </c>
      <c r="F1579" s="52">
        <v>0</v>
      </c>
      <c r="G1579" s="52">
        <v>0</v>
      </c>
      <c r="H1579" s="52">
        <v>64392.1</v>
      </c>
      <c r="I1579" s="52">
        <v>0</v>
      </c>
      <c r="J1579" s="52">
        <v>64392.1</v>
      </c>
      <c r="K1579" s="52">
        <v>939696.3</v>
      </c>
      <c r="L1579" s="52">
        <v>684.72</v>
      </c>
      <c r="M1579" s="52">
        <v>45124.800000000003</v>
      </c>
      <c r="N1579" s="50"/>
      <c r="O1579" s="124">
        <f t="shared" si="96"/>
        <v>6.8524000000000003</v>
      </c>
      <c r="P1579" s="124">
        <f t="shared" si="97"/>
        <v>4.8749282081881136</v>
      </c>
      <c r="Q1579" s="50"/>
      <c r="R1579" s="53" t="str">
        <f t="shared" si="98"/>
        <v/>
      </c>
      <c r="S1579" s="53" t="str">
        <f t="shared" si="99"/>
        <v/>
      </c>
      <c r="T1579" s="50"/>
    </row>
    <row r="1580" spans="1:20" ht="15" customHeight="1" x14ac:dyDescent="0.2">
      <c r="A1580" s="51" t="s">
        <v>443</v>
      </c>
      <c r="B1580" s="51" t="s">
        <v>443</v>
      </c>
      <c r="C1580" s="35">
        <v>504581</v>
      </c>
      <c r="D1580" s="50"/>
      <c r="E1580" s="52">
        <v>0</v>
      </c>
      <c r="F1580" s="52">
        <v>0</v>
      </c>
      <c r="G1580" s="52">
        <v>0</v>
      </c>
      <c r="H1580" s="52">
        <v>3814420.21</v>
      </c>
      <c r="I1580" s="52">
        <v>0</v>
      </c>
      <c r="J1580" s="52">
        <v>3814420.21</v>
      </c>
      <c r="K1580" s="52">
        <v>8238458.3499999996</v>
      </c>
      <c r="L1580" s="52">
        <v>199128.61</v>
      </c>
      <c r="M1580" s="52">
        <v>722787.73</v>
      </c>
      <c r="N1580" s="50"/>
      <c r="O1580" s="124">
        <f t="shared" si="96"/>
        <v>46.300199999999997</v>
      </c>
      <c r="P1580" s="124">
        <f t="shared" si="97"/>
        <v>11.190398747357872</v>
      </c>
      <c r="Q1580" s="50"/>
      <c r="R1580" s="53" t="str">
        <f t="shared" si="98"/>
        <v/>
      </c>
      <c r="S1580" s="53" t="str">
        <f t="shared" si="99"/>
        <v/>
      </c>
      <c r="T1580" s="50"/>
    </row>
    <row r="1581" spans="1:20" ht="15" customHeight="1" x14ac:dyDescent="0.2">
      <c r="A1581" s="51" t="s">
        <v>1717</v>
      </c>
      <c r="B1581" s="51" t="s">
        <v>1547</v>
      </c>
      <c r="C1581" s="35">
        <v>520501</v>
      </c>
      <c r="D1581" s="50"/>
      <c r="E1581" s="52">
        <v>0</v>
      </c>
      <c r="F1581" s="52">
        <v>0</v>
      </c>
      <c r="G1581" s="52">
        <v>0</v>
      </c>
      <c r="H1581" s="52">
        <v>77000</v>
      </c>
      <c r="I1581" s="52">
        <v>0</v>
      </c>
      <c r="J1581" s="52">
        <v>77000</v>
      </c>
      <c r="K1581" s="52">
        <v>150139.37</v>
      </c>
      <c r="L1581" s="52">
        <v>2317.4499999999998</v>
      </c>
      <c r="M1581" s="52">
        <v>3361.37</v>
      </c>
      <c r="N1581" s="50"/>
      <c r="O1581" s="124">
        <f t="shared" si="96"/>
        <v>51.285699999999999</v>
      </c>
      <c r="P1581" s="124">
        <f t="shared" si="97"/>
        <v>3.7823656779697421</v>
      </c>
      <c r="Q1581" s="50"/>
      <c r="R1581" s="53" t="str">
        <f t="shared" si="98"/>
        <v/>
      </c>
      <c r="S1581" s="53" t="str">
        <f t="shared" si="99"/>
        <v/>
      </c>
      <c r="T1581" s="50"/>
    </row>
    <row r="1582" spans="1:20" ht="15" customHeight="1" x14ac:dyDescent="0.2">
      <c r="A1582" s="51" t="s">
        <v>1024</v>
      </c>
      <c r="B1582" s="51" t="s">
        <v>987</v>
      </c>
      <c r="C1582" s="35">
        <v>511641</v>
      </c>
      <c r="D1582" s="50"/>
      <c r="E1582" s="52">
        <v>0</v>
      </c>
      <c r="F1582" s="52">
        <v>0</v>
      </c>
      <c r="G1582" s="52">
        <v>0</v>
      </c>
      <c r="H1582" s="52">
        <v>182451.75</v>
      </c>
      <c r="I1582" s="52">
        <v>0</v>
      </c>
      <c r="J1582" s="52">
        <v>182451.75</v>
      </c>
      <c r="K1582" s="52">
        <v>330034.84999999998</v>
      </c>
      <c r="L1582" s="52">
        <v>13707.89</v>
      </c>
      <c r="M1582" s="52">
        <v>8432.0400000000009</v>
      </c>
      <c r="N1582" s="50"/>
      <c r="O1582" s="124">
        <f t="shared" si="96"/>
        <v>55.282600000000002</v>
      </c>
      <c r="P1582" s="124">
        <f t="shared" si="97"/>
        <v>6.7083612533646075</v>
      </c>
      <c r="Q1582" s="50"/>
      <c r="R1582" s="53" t="str">
        <f t="shared" si="98"/>
        <v/>
      </c>
      <c r="S1582" s="53" t="str">
        <f t="shared" si="99"/>
        <v/>
      </c>
      <c r="T1582" s="50"/>
    </row>
    <row r="1583" spans="1:20" ht="15" customHeight="1" x14ac:dyDescent="0.2">
      <c r="A1583" s="51" t="s">
        <v>295</v>
      </c>
      <c r="B1583" s="51" t="s">
        <v>252</v>
      </c>
      <c r="C1583" s="35">
        <v>502570</v>
      </c>
      <c r="D1583" s="50"/>
      <c r="E1583" s="52">
        <v>0</v>
      </c>
      <c r="F1583" s="52">
        <v>0</v>
      </c>
      <c r="G1583" s="52">
        <v>0</v>
      </c>
      <c r="H1583" s="52">
        <v>0</v>
      </c>
      <c r="I1583" s="52">
        <v>0</v>
      </c>
      <c r="J1583" s="52">
        <v>0</v>
      </c>
      <c r="K1583" s="52">
        <v>302545.01</v>
      </c>
      <c r="L1583" s="52">
        <v>4235.97</v>
      </c>
      <c r="M1583" s="52">
        <v>13804.11</v>
      </c>
      <c r="N1583" s="50"/>
      <c r="O1583" s="124">
        <f t="shared" si="96"/>
        <v>0</v>
      </c>
      <c r="P1583" s="124">
        <f t="shared" si="97"/>
        <v>5.9627755883331215</v>
      </c>
      <c r="Q1583" s="50"/>
      <c r="R1583" s="53" t="str">
        <f t="shared" si="98"/>
        <v/>
      </c>
      <c r="S1583" s="53" t="str">
        <f t="shared" si="99"/>
        <v/>
      </c>
      <c r="T1583" s="50"/>
    </row>
    <row r="1584" spans="1:20" ht="15" customHeight="1" x14ac:dyDescent="0.2">
      <c r="A1584" s="51" t="s">
        <v>795</v>
      </c>
      <c r="B1584" s="51" t="s">
        <v>760</v>
      </c>
      <c r="C1584" s="35">
        <v>508811</v>
      </c>
      <c r="D1584" s="50"/>
      <c r="E1584" s="52">
        <v>0</v>
      </c>
      <c r="F1584" s="52">
        <v>0</v>
      </c>
      <c r="G1584" s="52">
        <v>0</v>
      </c>
      <c r="H1584" s="52">
        <v>410871.34</v>
      </c>
      <c r="I1584" s="52">
        <v>326715.11</v>
      </c>
      <c r="J1584" s="52">
        <v>84156.23000000004</v>
      </c>
      <c r="K1584" s="52">
        <v>206757.99</v>
      </c>
      <c r="L1584" s="52">
        <v>5229.8900000000003</v>
      </c>
      <c r="M1584" s="52">
        <v>433641.04</v>
      </c>
      <c r="N1584" s="50"/>
      <c r="O1584" s="124">
        <f t="shared" si="96"/>
        <v>40.702800000000003</v>
      </c>
      <c r="P1584" s="124">
        <f t="shared" si="97"/>
        <v>212.26310528555632</v>
      </c>
      <c r="Q1584" s="50"/>
      <c r="R1584" s="53" t="str">
        <f t="shared" si="98"/>
        <v/>
      </c>
      <c r="S1584" s="53" t="str">
        <f t="shared" si="99"/>
        <v/>
      </c>
      <c r="T1584" s="50"/>
    </row>
    <row r="1585" spans="1:20" ht="15" customHeight="1" x14ac:dyDescent="0.2">
      <c r="A1585" s="51" t="s">
        <v>1911</v>
      </c>
      <c r="B1585" s="51" t="s">
        <v>30</v>
      </c>
      <c r="C1585" s="35">
        <v>522805</v>
      </c>
      <c r="D1585" s="50"/>
      <c r="E1585" s="52">
        <v>0</v>
      </c>
      <c r="F1585" s="52">
        <v>0</v>
      </c>
      <c r="G1585" s="52">
        <v>0</v>
      </c>
      <c r="H1585" s="52">
        <v>0</v>
      </c>
      <c r="I1585" s="52">
        <v>0</v>
      </c>
      <c r="J1585" s="52">
        <v>0</v>
      </c>
      <c r="K1585" s="52">
        <v>694435.6</v>
      </c>
      <c r="L1585" s="52">
        <v>0</v>
      </c>
      <c r="M1585" s="52">
        <v>0</v>
      </c>
      <c r="N1585" s="50"/>
      <c r="O1585" s="124">
        <f t="shared" si="96"/>
        <v>0</v>
      </c>
      <c r="P1585" s="124">
        <f t="shared" si="97"/>
        <v>0</v>
      </c>
      <c r="Q1585" s="50"/>
      <c r="R1585" s="53" t="str">
        <f t="shared" si="98"/>
        <v/>
      </c>
      <c r="S1585" s="53" t="str">
        <f t="shared" si="99"/>
        <v/>
      </c>
      <c r="T1585" s="50"/>
    </row>
    <row r="1586" spans="1:20" ht="15" customHeight="1" x14ac:dyDescent="0.2">
      <c r="A1586" s="51" t="s">
        <v>520</v>
      </c>
      <c r="B1586" s="51" t="s">
        <v>516</v>
      </c>
      <c r="C1586" s="35">
        <v>505170</v>
      </c>
      <c r="D1586" s="50"/>
      <c r="E1586" s="52">
        <v>0</v>
      </c>
      <c r="F1586" s="52">
        <v>0</v>
      </c>
      <c r="G1586" s="52">
        <v>0</v>
      </c>
      <c r="H1586" s="52">
        <v>0</v>
      </c>
      <c r="I1586" s="52">
        <v>0</v>
      </c>
      <c r="J1586" s="52">
        <v>0</v>
      </c>
      <c r="K1586" s="52">
        <v>178922.52000000002</v>
      </c>
      <c r="L1586" s="52">
        <v>5.2</v>
      </c>
      <c r="M1586" s="52">
        <v>410.26</v>
      </c>
      <c r="N1586" s="50"/>
      <c r="O1586" s="124">
        <f t="shared" si="96"/>
        <v>0</v>
      </c>
      <c r="P1586" s="124">
        <f t="shared" si="97"/>
        <v>0.23220106669635546</v>
      </c>
      <c r="Q1586" s="50"/>
      <c r="R1586" s="53" t="str">
        <f t="shared" si="98"/>
        <v/>
      </c>
      <c r="S1586" s="53" t="str">
        <f t="shared" si="99"/>
        <v/>
      </c>
      <c r="T1586" s="50"/>
    </row>
    <row r="1587" spans="1:20" ht="15" customHeight="1" x14ac:dyDescent="0.2">
      <c r="A1587" s="51" t="s">
        <v>1718</v>
      </c>
      <c r="B1587" s="51" t="s">
        <v>1680</v>
      </c>
      <c r="C1587" s="35">
        <v>520519</v>
      </c>
      <c r="D1587" s="50"/>
      <c r="E1587" s="52">
        <v>0</v>
      </c>
      <c r="F1587" s="52">
        <v>0</v>
      </c>
      <c r="G1587" s="52">
        <v>0</v>
      </c>
      <c r="H1587" s="52">
        <v>26966</v>
      </c>
      <c r="I1587" s="52">
        <v>0</v>
      </c>
      <c r="J1587" s="52">
        <v>26966</v>
      </c>
      <c r="K1587" s="52">
        <v>92691.199999999997</v>
      </c>
      <c r="L1587" s="52">
        <v>2241.1799999999998</v>
      </c>
      <c r="M1587" s="52">
        <v>4365.4799999999996</v>
      </c>
      <c r="N1587" s="50"/>
      <c r="O1587" s="124">
        <f t="shared" si="96"/>
        <v>29.092300000000002</v>
      </c>
      <c r="P1587" s="124">
        <f t="shared" si="97"/>
        <v>7.1276021887730439</v>
      </c>
      <c r="Q1587" s="50"/>
      <c r="R1587" s="53" t="str">
        <f t="shared" si="98"/>
        <v/>
      </c>
      <c r="S1587" s="53" t="str">
        <f t="shared" si="99"/>
        <v/>
      </c>
      <c r="T1587" s="50"/>
    </row>
    <row r="1588" spans="1:20" ht="15" customHeight="1" x14ac:dyDescent="0.2">
      <c r="A1588" s="51" t="s">
        <v>682</v>
      </c>
      <c r="B1588" s="51" t="s">
        <v>636</v>
      </c>
      <c r="C1588" s="35">
        <v>507351</v>
      </c>
      <c r="D1588" s="50"/>
      <c r="E1588" s="52">
        <v>0</v>
      </c>
      <c r="F1588" s="52">
        <v>0</v>
      </c>
      <c r="G1588" s="52">
        <v>0</v>
      </c>
      <c r="H1588" s="52">
        <v>44227.31</v>
      </c>
      <c r="I1588" s="52">
        <v>0</v>
      </c>
      <c r="J1588" s="52">
        <v>44227.31</v>
      </c>
      <c r="K1588" s="52">
        <v>213943.17</v>
      </c>
      <c r="L1588" s="52">
        <v>1430.71</v>
      </c>
      <c r="M1588" s="52">
        <v>5536.8</v>
      </c>
      <c r="N1588" s="50"/>
      <c r="O1588" s="124">
        <f t="shared" si="96"/>
        <v>20.672499999999999</v>
      </c>
      <c r="P1588" s="124">
        <f t="shared" si="97"/>
        <v>3.2567106489073709</v>
      </c>
      <c r="Q1588" s="50"/>
      <c r="R1588" s="53" t="str">
        <f t="shared" si="98"/>
        <v/>
      </c>
      <c r="S1588" s="53" t="str">
        <f t="shared" si="99"/>
        <v/>
      </c>
      <c r="T1588" s="50"/>
    </row>
    <row r="1589" spans="1:20" ht="15" customHeight="1" x14ac:dyDescent="0.2">
      <c r="A1589" s="51" t="s">
        <v>2549</v>
      </c>
      <c r="B1589" s="51" t="s">
        <v>33</v>
      </c>
      <c r="C1589" s="35">
        <v>543373</v>
      </c>
      <c r="D1589" s="50"/>
      <c r="E1589" s="52">
        <v>0</v>
      </c>
      <c r="F1589" s="52">
        <v>0</v>
      </c>
      <c r="G1589" s="52">
        <v>0</v>
      </c>
      <c r="H1589" s="52">
        <v>206818.95</v>
      </c>
      <c r="I1589" s="52">
        <v>0</v>
      </c>
      <c r="J1589" s="52">
        <v>206818.95</v>
      </c>
      <c r="K1589" s="52">
        <v>2256366.9400000004</v>
      </c>
      <c r="L1589" s="52">
        <v>38392.35</v>
      </c>
      <c r="M1589" s="52">
        <v>136253.69</v>
      </c>
      <c r="N1589" s="50"/>
      <c r="O1589" s="124">
        <f t="shared" si="96"/>
        <v>9.1660000000000004</v>
      </c>
      <c r="P1589" s="124">
        <f t="shared" si="97"/>
        <v>7.740143542432862</v>
      </c>
      <c r="Q1589" s="50"/>
      <c r="R1589" s="53" t="str">
        <f t="shared" si="98"/>
        <v/>
      </c>
      <c r="S1589" s="53" t="str">
        <f t="shared" si="99"/>
        <v/>
      </c>
      <c r="T1589" s="50"/>
    </row>
    <row r="1590" spans="1:20" ht="15" customHeight="1" x14ac:dyDescent="0.2">
      <c r="A1590" s="51" t="s">
        <v>859</v>
      </c>
      <c r="B1590" s="51" t="s">
        <v>859</v>
      </c>
      <c r="C1590" s="35">
        <v>509868</v>
      </c>
      <c r="D1590" s="50"/>
      <c r="E1590" s="52">
        <v>0</v>
      </c>
      <c r="F1590" s="52">
        <v>0</v>
      </c>
      <c r="G1590" s="52">
        <v>0</v>
      </c>
      <c r="H1590" s="52">
        <v>0</v>
      </c>
      <c r="I1590" s="52">
        <v>0</v>
      </c>
      <c r="J1590" s="52">
        <v>0</v>
      </c>
      <c r="K1590" s="52">
        <v>5289954.29</v>
      </c>
      <c r="L1590" s="52">
        <v>6266.23</v>
      </c>
      <c r="M1590" s="52">
        <v>513141.87</v>
      </c>
      <c r="N1590" s="50"/>
      <c r="O1590" s="124">
        <f t="shared" si="96"/>
        <v>0</v>
      </c>
      <c r="P1590" s="124">
        <f t="shared" si="97"/>
        <v>9.8187634812247104</v>
      </c>
      <c r="Q1590" s="50"/>
      <c r="R1590" s="53" t="str">
        <f t="shared" si="98"/>
        <v/>
      </c>
      <c r="S1590" s="53" t="str">
        <f t="shared" si="99"/>
        <v/>
      </c>
      <c r="T1590" s="50"/>
    </row>
    <row r="1591" spans="1:20" ht="15" customHeight="1" x14ac:dyDescent="0.2">
      <c r="A1591" s="51" t="s">
        <v>2676</v>
      </c>
      <c r="B1591" s="51" t="s">
        <v>334</v>
      </c>
      <c r="C1591" s="35">
        <v>556092</v>
      </c>
      <c r="D1591" s="50"/>
      <c r="E1591" s="52">
        <v>0</v>
      </c>
      <c r="F1591" s="52">
        <v>0</v>
      </c>
      <c r="G1591" s="52">
        <v>0</v>
      </c>
      <c r="H1591" s="52">
        <v>179804</v>
      </c>
      <c r="I1591" s="52">
        <v>0</v>
      </c>
      <c r="J1591" s="52">
        <v>179804</v>
      </c>
      <c r="K1591" s="52">
        <v>423145.75</v>
      </c>
      <c r="L1591" s="52">
        <v>4912.47</v>
      </c>
      <c r="M1591" s="52">
        <v>17035.53</v>
      </c>
      <c r="N1591" s="50"/>
      <c r="O1591" s="124">
        <f t="shared" si="96"/>
        <v>42.492199999999997</v>
      </c>
      <c r="P1591" s="124">
        <f t="shared" si="97"/>
        <v>5.1868652822343124</v>
      </c>
      <c r="Q1591" s="50"/>
      <c r="R1591" s="53" t="str">
        <f t="shared" si="98"/>
        <v/>
      </c>
      <c r="S1591" s="53" t="str">
        <f t="shared" si="99"/>
        <v/>
      </c>
      <c r="T1591" s="50"/>
    </row>
    <row r="1592" spans="1:20" ht="15" customHeight="1" x14ac:dyDescent="0.2">
      <c r="A1592" s="51" t="s">
        <v>2182</v>
      </c>
      <c r="B1592" s="51" t="s">
        <v>1232</v>
      </c>
      <c r="C1592" s="35">
        <v>526037</v>
      </c>
      <c r="D1592" s="50"/>
      <c r="E1592" s="52">
        <v>0</v>
      </c>
      <c r="F1592" s="52">
        <v>0</v>
      </c>
      <c r="G1592" s="52">
        <v>0</v>
      </c>
      <c r="H1592" s="52">
        <v>7302.66</v>
      </c>
      <c r="I1592" s="52">
        <v>0</v>
      </c>
      <c r="J1592" s="52">
        <v>7302.66</v>
      </c>
      <c r="K1592" s="52">
        <v>57216.52</v>
      </c>
      <c r="L1592" s="52">
        <v>200.92</v>
      </c>
      <c r="M1592" s="52">
        <v>0</v>
      </c>
      <c r="N1592" s="50"/>
      <c r="O1592" s="124">
        <f t="shared" si="96"/>
        <v>12.763199999999999</v>
      </c>
      <c r="P1592" s="124">
        <f t="shared" si="97"/>
        <v>0.35115732309479847</v>
      </c>
      <c r="Q1592" s="50"/>
      <c r="R1592" s="53" t="str">
        <f t="shared" si="98"/>
        <v/>
      </c>
      <c r="S1592" s="53" t="str">
        <f t="shared" si="99"/>
        <v/>
      </c>
      <c r="T1592" s="50"/>
    </row>
    <row r="1593" spans="1:20" ht="15" customHeight="1" x14ac:dyDescent="0.2">
      <c r="A1593" s="51" t="s">
        <v>243</v>
      </c>
      <c r="B1593" s="51" t="s">
        <v>199</v>
      </c>
      <c r="C1593" s="35">
        <v>501930</v>
      </c>
      <c r="D1593" s="50"/>
      <c r="E1593" s="52">
        <v>0</v>
      </c>
      <c r="F1593" s="52">
        <v>0</v>
      </c>
      <c r="G1593" s="52">
        <v>0</v>
      </c>
      <c r="H1593" s="52">
        <v>0</v>
      </c>
      <c r="I1593" s="52">
        <v>0</v>
      </c>
      <c r="J1593" s="52">
        <v>0</v>
      </c>
      <c r="K1593" s="52">
        <v>242067.62999999998</v>
      </c>
      <c r="L1593" s="52">
        <v>0</v>
      </c>
      <c r="M1593" s="52">
        <v>0</v>
      </c>
      <c r="N1593" s="50"/>
      <c r="O1593" s="124">
        <f t="shared" si="96"/>
        <v>0</v>
      </c>
      <c r="P1593" s="124">
        <f t="shared" si="97"/>
        <v>0</v>
      </c>
      <c r="Q1593" s="50"/>
      <c r="R1593" s="53" t="str">
        <f t="shared" si="98"/>
        <v/>
      </c>
      <c r="S1593" s="53" t="str">
        <f t="shared" si="99"/>
        <v/>
      </c>
      <c r="T1593" s="50"/>
    </row>
    <row r="1594" spans="1:20" ht="15" customHeight="1" x14ac:dyDescent="0.2">
      <c r="A1594" s="51" t="s">
        <v>1092</v>
      </c>
      <c r="B1594" s="51" t="s">
        <v>1055</v>
      </c>
      <c r="C1594" s="35">
        <v>512478</v>
      </c>
      <c r="D1594" s="50"/>
      <c r="E1594" s="52">
        <v>0</v>
      </c>
      <c r="F1594" s="52">
        <v>0</v>
      </c>
      <c r="G1594" s="52">
        <v>0</v>
      </c>
      <c r="H1594" s="52">
        <v>16343.27</v>
      </c>
      <c r="I1594" s="52">
        <v>0</v>
      </c>
      <c r="J1594" s="52">
        <v>16343.27</v>
      </c>
      <c r="K1594" s="52">
        <v>364002.22</v>
      </c>
      <c r="L1594" s="52">
        <v>0</v>
      </c>
      <c r="M1594" s="52">
        <v>6362.64</v>
      </c>
      <c r="N1594" s="50"/>
      <c r="O1594" s="124">
        <f t="shared" si="96"/>
        <v>4.4898999999999996</v>
      </c>
      <c r="P1594" s="124">
        <f t="shared" si="97"/>
        <v>1.7479673612979616</v>
      </c>
      <c r="Q1594" s="50"/>
      <c r="R1594" s="53" t="str">
        <f t="shared" si="98"/>
        <v/>
      </c>
      <c r="S1594" s="53" t="str">
        <f t="shared" si="99"/>
        <v/>
      </c>
      <c r="T1594" s="50"/>
    </row>
    <row r="1595" spans="1:20" ht="15" customHeight="1" x14ac:dyDescent="0.2">
      <c r="A1595" s="51" t="s">
        <v>521</v>
      </c>
      <c r="B1595" s="51" t="s">
        <v>516</v>
      </c>
      <c r="C1595" s="35">
        <v>505196</v>
      </c>
      <c r="D1595" s="50"/>
      <c r="E1595" s="52">
        <v>0</v>
      </c>
      <c r="F1595" s="52">
        <v>0</v>
      </c>
      <c r="G1595" s="52">
        <v>0</v>
      </c>
      <c r="H1595" s="52">
        <v>0</v>
      </c>
      <c r="I1595" s="52">
        <v>0</v>
      </c>
      <c r="J1595" s="52">
        <v>0</v>
      </c>
      <c r="K1595" s="52">
        <v>156813.09</v>
      </c>
      <c r="L1595" s="52">
        <v>0</v>
      </c>
      <c r="M1595" s="52">
        <v>0</v>
      </c>
      <c r="N1595" s="50"/>
      <c r="O1595" s="124">
        <f t="shared" si="96"/>
        <v>0</v>
      </c>
      <c r="P1595" s="124">
        <f t="shared" si="97"/>
        <v>0</v>
      </c>
      <c r="Q1595" s="50"/>
      <c r="R1595" s="53" t="str">
        <f t="shared" si="98"/>
        <v/>
      </c>
      <c r="S1595" s="53" t="str">
        <f t="shared" si="99"/>
        <v/>
      </c>
      <c r="T1595" s="50"/>
    </row>
    <row r="1596" spans="1:20" ht="15" customHeight="1" x14ac:dyDescent="0.2">
      <c r="A1596" s="51" t="s">
        <v>522</v>
      </c>
      <c r="B1596" s="51" t="s">
        <v>511</v>
      </c>
      <c r="C1596" s="35">
        <v>505200</v>
      </c>
      <c r="D1596" s="50"/>
      <c r="E1596" s="52">
        <v>0</v>
      </c>
      <c r="F1596" s="52">
        <v>0</v>
      </c>
      <c r="G1596" s="52">
        <v>0</v>
      </c>
      <c r="H1596" s="52">
        <v>0</v>
      </c>
      <c r="I1596" s="52">
        <v>0</v>
      </c>
      <c r="J1596" s="52">
        <v>0</v>
      </c>
      <c r="K1596" s="52">
        <v>119197.43</v>
      </c>
      <c r="L1596" s="52">
        <v>133.49</v>
      </c>
      <c r="M1596" s="52">
        <v>8000.32</v>
      </c>
      <c r="N1596" s="50"/>
      <c r="O1596" s="124">
        <f t="shared" si="96"/>
        <v>0</v>
      </c>
      <c r="P1596" s="124">
        <f t="shared" si="97"/>
        <v>6.8238132315436673</v>
      </c>
      <c r="Q1596" s="50"/>
      <c r="R1596" s="53" t="str">
        <f t="shared" si="98"/>
        <v/>
      </c>
      <c r="S1596" s="53" t="str">
        <f t="shared" si="99"/>
        <v/>
      </c>
      <c r="T1596" s="50"/>
    </row>
    <row r="1597" spans="1:20" ht="15" customHeight="1" x14ac:dyDescent="0.2">
      <c r="A1597" s="51" t="s">
        <v>415</v>
      </c>
      <c r="B1597" s="51" t="s">
        <v>98</v>
      </c>
      <c r="C1597" s="35">
        <v>503932</v>
      </c>
      <c r="D1597" s="50"/>
      <c r="E1597" s="52">
        <v>0</v>
      </c>
      <c r="F1597" s="52">
        <v>0</v>
      </c>
      <c r="G1597" s="52">
        <v>0</v>
      </c>
      <c r="H1597" s="52">
        <v>164171.70000000001</v>
      </c>
      <c r="I1597" s="52">
        <v>25350.49</v>
      </c>
      <c r="J1597" s="52">
        <v>138821.21000000002</v>
      </c>
      <c r="K1597" s="52">
        <v>1206933.5899999999</v>
      </c>
      <c r="L1597" s="52">
        <v>16309.87</v>
      </c>
      <c r="M1597" s="52">
        <v>123397.42</v>
      </c>
      <c r="N1597" s="50"/>
      <c r="O1597" s="124">
        <f t="shared" si="96"/>
        <v>11.502000000000001</v>
      </c>
      <c r="P1597" s="124">
        <f t="shared" si="97"/>
        <v>11.575391650173563</v>
      </c>
      <c r="Q1597" s="50"/>
      <c r="R1597" s="53" t="str">
        <f t="shared" si="98"/>
        <v/>
      </c>
      <c r="S1597" s="53" t="str">
        <f t="shared" si="99"/>
        <v/>
      </c>
      <c r="T1597" s="50"/>
    </row>
    <row r="1598" spans="1:20" ht="15" customHeight="1" x14ac:dyDescent="0.2">
      <c r="A1598" s="51" t="s">
        <v>1480</v>
      </c>
      <c r="B1598" s="51" t="s">
        <v>1</v>
      </c>
      <c r="C1598" s="35">
        <v>517828</v>
      </c>
      <c r="D1598" s="50"/>
      <c r="E1598" s="52">
        <v>0</v>
      </c>
      <c r="F1598" s="52">
        <v>0</v>
      </c>
      <c r="G1598" s="52">
        <v>0</v>
      </c>
      <c r="H1598" s="52">
        <v>0</v>
      </c>
      <c r="I1598" s="52">
        <v>0</v>
      </c>
      <c r="J1598" s="52">
        <v>0</v>
      </c>
      <c r="K1598" s="52">
        <v>639735.41</v>
      </c>
      <c r="L1598" s="52">
        <v>0</v>
      </c>
      <c r="M1598" s="52">
        <v>0</v>
      </c>
      <c r="N1598" s="50"/>
      <c r="O1598" s="124">
        <f t="shared" si="96"/>
        <v>0</v>
      </c>
      <c r="P1598" s="124">
        <f t="shared" si="97"/>
        <v>0</v>
      </c>
      <c r="Q1598" s="50"/>
      <c r="R1598" s="53" t="str">
        <f t="shared" si="98"/>
        <v/>
      </c>
      <c r="S1598" s="53" t="str">
        <f t="shared" si="99"/>
        <v/>
      </c>
      <c r="T1598" s="50"/>
    </row>
    <row r="1599" spans="1:20" ht="15" customHeight="1" x14ac:dyDescent="0.2">
      <c r="A1599" s="51" t="s">
        <v>1192</v>
      </c>
      <c r="B1599" s="51" t="s">
        <v>1167</v>
      </c>
      <c r="C1599" s="35">
        <v>514209</v>
      </c>
      <c r="D1599" s="50"/>
      <c r="E1599" s="52">
        <v>0</v>
      </c>
      <c r="F1599" s="52">
        <v>0</v>
      </c>
      <c r="G1599" s="52">
        <v>0</v>
      </c>
      <c r="H1599" s="52">
        <v>19211.560000000001</v>
      </c>
      <c r="I1599" s="52">
        <v>0</v>
      </c>
      <c r="J1599" s="52">
        <v>19211.560000000001</v>
      </c>
      <c r="K1599" s="52">
        <v>1122035.47</v>
      </c>
      <c r="L1599" s="52">
        <v>37186.160000000003</v>
      </c>
      <c r="M1599" s="52">
        <v>74487.67</v>
      </c>
      <c r="N1599" s="50"/>
      <c r="O1599" s="124">
        <f t="shared" si="96"/>
        <v>1.7121999999999999</v>
      </c>
      <c r="P1599" s="124">
        <f t="shared" si="97"/>
        <v>9.9527896386377179</v>
      </c>
      <c r="Q1599" s="50"/>
      <c r="R1599" s="53" t="str">
        <f t="shared" si="98"/>
        <v/>
      </c>
      <c r="S1599" s="53" t="str">
        <f t="shared" si="99"/>
        <v/>
      </c>
      <c r="T1599" s="50"/>
    </row>
    <row r="1600" spans="1:20" ht="15" customHeight="1" x14ac:dyDescent="0.2">
      <c r="A1600" s="51" t="s">
        <v>1719</v>
      </c>
      <c r="B1600" s="51" t="s">
        <v>1547</v>
      </c>
      <c r="C1600" s="35">
        <v>520527</v>
      </c>
      <c r="D1600" s="50"/>
      <c r="E1600" s="52">
        <v>0</v>
      </c>
      <c r="F1600" s="52">
        <v>0</v>
      </c>
      <c r="G1600" s="52">
        <v>0</v>
      </c>
      <c r="H1600" s="52">
        <v>0</v>
      </c>
      <c r="I1600" s="52">
        <v>0</v>
      </c>
      <c r="J1600" s="52">
        <v>0</v>
      </c>
      <c r="K1600" s="52">
        <v>38548.47</v>
      </c>
      <c r="L1600" s="52">
        <v>0</v>
      </c>
      <c r="M1600" s="52">
        <v>0</v>
      </c>
      <c r="N1600" s="50"/>
      <c r="O1600" s="124">
        <f t="shared" si="96"/>
        <v>0</v>
      </c>
      <c r="P1600" s="124">
        <f t="shared" si="97"/>
        <v>0</v>
      </c>
      <c r="Q1600" s="50"/>
      <c r="R1600" s="53" t="str">
        <f t="shared" si="98"/>
        <v/>
      </c>
      <c r="S1600" s="53" t="str">
        <f t="shared" si="99"/>
        <v/>
      </c>
      <c r="T1600" s="50"/>
    </row>
    <row r="1601" spans="1:20" ht="15" customHeight="1" x14ac:dyDescent="0.2">
      <c r="A1601" s="51" t="s">
        <v>2727</v>
      </c>
      <c r="B1601" s="51" t="s">
        <v>759</v>
      </c>
      <c r="C1601" s="35">
        <v>557285</v>
      </c>
      <c r="D1601" s="50"/>
      <c r="E1601" s="52">
        <v>0</v>
      </c>
      <c r="F1601" s="52">
        <v>0</v>
      </c>
      <c r="G1601" s="52">
        <v>0</v>
      </c>
      <c r="H1601" s="52">
        <v>23242.79</v>
      </c>
      <c r="I1601" s="52">
        <v>0</v>
      </c>
      <c r="J1601" s="52">
        <v>23242.79</v>
      </c>
      <c r="K1601" s="52">
        <v>277086.12999999995</v>
      </c>
      <c r="L1601" s="52">
        <v>973.88</v>
      </c>
      <c r="M1601" s="52">
        <v>4042.2</v>
      </c>
      <c r="N1601" s="50"/>
      <c r="O1601" s="124">
        <f t="shared" si="96"/>
        <v>8.3882999999999992</v>
      </c>
      <c r="P1601" s="124">
        <f t="shared" si="97"/>
        <v>1.8102963147235123</v>
      </c>
      <c r="Q1601" s="50"/>
      <c r="R1601" s="53" t="str">
        <f t="shared" si="98"/>
        <v/>
      </c>
      <c r="S1601" s="53" t="str">
        <f t="shared" si="99"/>
        <v/>
      </c>
      <c r="T1601" s="50"/>
    </row>
    <row r="1602" spans="1:20" ht="15" customHeight="1" x14ac:dyDescent="0.2">
      <c r="A1602" s="51" t="s">
        <v>1638</v>
      </c>
      <c r="B1602" s="51" t="s">
        <v>1575</v>
      </c>
      <c r="C1602" s="35">
        <v>519626</v>
      </c>
      <c r="D1602" s="50"/>
      <c r="E1602" s="52">
        <v>0</v>
      </c>
      <c r="F1602" s="52">
        <v>0</v>
      </c>
      <c r="G1602" s="52">
        <v>0</v>
      </c>
      <c r="H1602" s="52">
        <v>3379.86</v>
      </c>
      <c r="I1602" s="52">
        <v>0</v>
      </c>
      <c r="J1602" s="52">
        <v>3379.86</v>
      </c>
      <c r="K1602" s="52">
        <v>77764.259999999995</v>
      </c>
      <c r="L1602" s="52">
        <v>10</v>
      </c>
      <c r="M1602" s="52">
        <v>696</v>
      </c>
      <c r="N1602" s="50"/>
      <c r="O1602" s="124">
        <f t="shared" si="96"/>
        <v>4.3463000000000003</v>
      </c>
      <c r="P1602" s="124">
        <f t="shared" si="97"/>
        <v>0.90787207388072622</v>
      </c>
      <c r="Q1602" s="50"/>
      <c r="R1602" s="53" t="str">
        <f t="shared" si="98"/>
        <v/>
      </c>
      <c r="S1602" s="53" t="str">
        <f t="shared" si="99"/>
        <v/>
      </c>
      <c r="T1602" s="50"/>
    </row>
    <row r="1603" spans="1:20" ht="15" customHeight="1" x14ac:dyDescent="0.2">
      <c r="A1603" s="51" t="s">
        <v>1638</v>
      </c>
      <c r="B1603" s="51" t="s">
        <v>1537</v>
      </c>
      <c r="C1603" s="35">
        <v>524913</v>
      </c>
      <c r="D1603" s="50"/>
      <c r="E1603" s="52">
        <v>0</v>
      </c>
      <c r="F1603" s="52">
        <v>0</v>
      </c>
      <c r="G1603" s="52">
        <v>0</v>
      </c>
      <c r="H1603" s="52">
        <v>58333.68</v>
      </c>
      <c r="I1603" s="52">
        <v>58333.68</v>
      </c>
      <c r="J1603" s="52">
        <v>0</v>
      </c>
      <c r="K1603" s="52">
        <v>140831.19999999998</v>
      </c>
      <c r="L1603" s="52">
        <v>371.8</v>
      </c>
      <c r="M1603" s="52">
        <v>0</v>
      </c>
      <c r="N1603" s="50"/>
      <c r="O1603" s="124">
        <f t="shared" ref="O1603:O1666" si="100">IFERROR(ROUND(J1603/K1603*100,4),$U$1)</f>
        <v>0</v>
      </c>
      <c r="P1603" s="124">
        <f t="shared" ref="P1603:P1666" si="101">IFERROR((L1603+M1603)/K1603*100,$U$1)</f>
        <v>0.26400399911383277</v>
      </c>
      <c r="Q1603" s="50"/>
      <c r="R1603" s="53" t="str">
        <f t="shared" ref="R1603:R1666" si="102">IF(AND(ISNUMBER(O1603),O1603&gt;60),(O1603-60)*0.05,"")</f>
        <v/>
      </c>
      <c r="S1603" s="53" t="str">
        <f t="shared" ref="S1603:S1666" si="103">IF(AND(ISNUMBER(O1603),O1603&gt;60),(J1603-(K1603*0.6))*0.05,"")</f>
        <v/>
      </c>
      <c r="T1603" s="50"/>
    </row>
    <row r="1604" spans="1:20" ht="15" customHeight="1" x14ac:dyDescent="0.2">
      <c r="A1604" s="51" t="s">
        <v>2827</v>
      </c>
      <c r="B1604" s="51" t="s">
        <v>508</v>
      </c>
      <c r="C1604" s="35">
        <v>581305</v>
      </c>
      <c r="D1604" s="50"/>
      <c r="E1604" s="52">
        <v>0</v>
      </c>
      <c r="F1604" s="52">
        <v>0</v>
      </c>
      <c r="G1604" s="52">
        <v>0</v>
      </c>
      <c r="H1604" s="52">
        <v>30906.91</v>
      </c>
      <c r="I1604" s="52">
        <v>0</v>
      </c>
      <c r="J1604" s="52">
        <v>30906.91</v>
      </c>
      <c r="K1604" s="52">
        <v>257356.19</v>
      </c>
      <c r="L1604" s="52">
        <v>1380.54</v>
      </c>
      <c r="M1604" s="52">
        <v>11256</v>
      </c>
      <c r="N1604" s="50"/>
      <c r="O1604" s="124">
        <f t="shared" si="100"/>
        <v>12.009399999999999</v>
      </c>
      <c r="P1604" s="124">
        <f t="shared" si="101"/>
        <v>4.9101364144379041</v>
      </c>
      <c r="Q1604" s="50"/>
      <c r="R1604" s="53" t="str">
        <f t="shared" si="102"/>
        <v/>
      </c>
      <c r="S1604" s="53" t="str">
        <f t="shared" si="103"/>
        <v/>
      </c>
      <c r="T1604" s="50"/>
    </row>
    <row r="1605" spans="1:20" ht="15" customHeight="1" x14ac:dyDescent="0.2">
      <c r="A1605" s="51" t="s">
        <v>127</v>
      </c>
      <c r="B1605" s="51" t="s">
        <v>88</v>
      </c>
      <c r="C1605" s="35">
        <v>500585</v>
      </c>
      <c r="D1605" s="50"/>
      <c r="E1605" s="52">
        <v>0</v>
      </c>
      <c r="F1605" s="52">
        <v>0</v>
      </c>
      <c r="G1605" s="52">
        <v>0</v>
      </c>
      <c r="H1605" s="52">
        <v>0</v>
      </c>
      <c r="I1605" s="52">
        <v>0</v>
      </c>
      <c r="J1605" s="52">
        <v>0</v>
      </c>
      <c r="K1605" s="52">
        <v>228389.04</v>
      </c>
      <c r="L1605" s="52">
        <v>1100.4100000000001</v>
      </c>
      <c r="M1605" s="52">
        <v>100000</v>
      </c>
      <c r="N1605" s="50"/>
      <c r="O1605" s="124">
        <f t="shared" si="100"/>
        <v>0</v>
      </c>
      <c r="P1605" s="124">
        <f t="shared" si="101"/>
        <v>44.266752029782161</v>
      </c>
      <c r="Q1605" s="50"/>
      <c r="R1605" s="53" t="str">
        <f t="shared" si="102"/>
        <v/>
      </c>
      <c r="S1605" s="53" t="str">
        <f t="shared" si="103"/>
        <v/>
      </c>
      <c r="T1605" s="50"/>
    </row>
    <row r="1606" spans="1:20" ht="15" customHeight="1" x14ac:dyDescent="0.2">
      <c r="A1606" s="51" t="s">
        <v>796</v>
      </c>
      <c r="B1606" s="51" t="s">
        <v>760</v>
      </c>
      <c r="C1606" s="35">
        <v>508829</v>
      </c>
      <c r="D1606" s="50"/>
      <c r="E1606" s="52">
        <v>0</v>
      </c>
      <c r="F1606" s="52">
        <v>0</v>
      </c>
      <c r="G1606" s="52">
        <v>0</v>
      </c>
      <c r="H1606" s="52">
        <v>0</v>
      </c>
      <c r="I1606" s="52">
        <v>0</v>
      </c>
      <c r="J1606" s="52">
        <v>0</v>
      </c>
      <c r="K1606" s="52">
        <v>777484.42</v>
      </c>
      <c r="L1606" s="52">
        <v>0</v>
      </c>
      <c r="M1606" s="52">
        <v>0</v>
      </c>
      <c r="N1606" s="50"/>
      <c r="O1606" s="124">
        <f t="shared" si="100"/>
        <v>0</v>
      </c>
      <c r="P1606" s="124">
        <f t="shared" si="101"/>
        <v>0</v>
      </c>
      <c r="Q1606" s="50"/>
      <c r="R1606" s="53" t="str">
        <f t="shared" si="102"/>
        <v/>
      </c>
      <c r="S1606" s="53" t="str">
        <f t="shared" si="103"/>
        <v/>
      </c>
      <c r="T1606" s="50"/>
    </row>
    <row r="1607" spans="1:20" ht="15" customHeight="1" x14ac:dyDescent="0.2">
      <c r="A1607" s="51" t="s">
        <v>523</v>
      </c>
      <c r="B1607" s="51" t="s">
        <v>508</v>
      </c>
      <c r="C1607" s="35">
        <v>505226</v>
      </c>
      <c r="D1607" s="50"/>
      <c r="E1607" s="52">
        <v>0</v>
      </c>
      <c r="F1607" s="52">
        <v>0</v>
      </c>
      <c r="G1607" s="52">
        <v>0</v>
      </c>
      <c r="H1607" s="52">
        <v>0</v>
      </c>
      <c r="I1607" s="52">
        <v>0</v>
      </c>
      <c r="J1607" s="52">
        <v>0</v>
      </c>
      <c r="K1607" s="52" t="s">
        <v>73</v>
      </c>
      <c r="L1607" s="52">
        <v>0</v>
      </c>
      <c r="M1607" s="52">
        <v>0</v>
      </c>
      <c r="N1607" s="50"/>
      <c r="O1607" s="124" t="str">
        <f t="shared" si="100"/>
        <v>NA</v>
      </c>
      <c r="P1607" s="124" t="str">
        <f t="shared" si="101"/>
        <v>NA</v>
      </c>
      <c r="Q1607" s="50"/>
      <c r="R1607" s="53" t="str">
        <f t="shared" si="102"/>
        <v/>
      </c>
      <c r="S1607" s="53" t="str">
        <f t="shared" si="103"/>
        <v/>
      </c>
      <c r="T1607" s="50"/>
    </row>
    <row r="1608" spans="1:20" ht="15" customHeight="1" x14ac:dyDescent="0.2">
      <c r="A1608" s="51" t="s">
        <v>2550</v>
      </c>
      <c r="B1608" s="51" t="s">
        <v>2213</v>
      </c>
      <c r="C1608" s="35">
        <v>543381</v>
      </c>
      <c r="D1608" s="50"/>
      <c r="E1608" s="52">
        <v>0</v>
      </c>
      <c r="F1608" s="52">
        <v>0</v>
      </c>
      <c r="G1608" s="52">
        <v>0</v>
      </c>
      <c r="H1608" s="52">
        <v>18342</v>
      </c>
      <c r="I1608" s="52">
        <v>0</v>
      </c>
      <c r="J1608" s="52">
        <v>18342</v>
      </c>
      <c r="K1608" s="52">
        <v>119066.77</v>
      </c>
      <c r="L1608" s="52">
        <v>796.54</v>
      </c>
      <c r="M1608" s="52">
        <v>9996</v>
      </c>
      <c r="N1608" s="50"/>
      <c r="O1608" s="124">
        <f t="shared" si="100"/>
        <v>15.4048</v>
      </c>
      <c r="P1608" s="124">
        <f t="shared" si="101"/>
        <v>9.0642754481372094</v>
      </c>
      <c r="Q1608" s="50"/>
      <c r="R1608" s="53" t="str">
        <f t="shared" si="102"/>
        <v/>
      </c>
      <c r="S1608" s="53" t="str">
        <f t="shared" si="103"/>
        <v/>
      </c>
      <c r="T1608" s="50"/>
    </row>
    <row r="1609" spans="1:20" ht="15" customHeight="1" x14ac:dyDescent="0.2">
      <c r="A1609" s="51" t="s">
        <v>608</v>
      </c>
      <c r="B1609" s="51" t="s">
        <v>569</v>
      </c>
      <c r="C1609" s="35">
        <v>506281</v>
      </c>
      <c r="D1609" s="50"/>
      <c r="E1609" s="52">
        <v>0</v>
      </c>
      <c r="F1609" s="52">
        <v>0</v>
      </c>
      <c r="G1609" s="52">
        <v>0</v>
      </c>
      <c r="H1609" s="52">
        <v>1332817.48</v>
      </c>
      <c r="I1609" s="52">
        <v>0</v>
      </c>
      <c r="J1609" s="52">
        <v>1332817.48</v>
      </c>
      <c r="K1609" s="52">
        <v>3461648.94</v>
      </c>
      <c r="L1609" s="52">
        <v>74603.73</v>
      </c>
      <c r="M1609" s="52">
        <v>453372.65</v>
      </c>
      <c r="N1609" s="50"/>
      <c r="O1609" s="124">
        <f t="shared" si="100"/>
        <v>38.502400000000002</v>
      </c>
      <c r="P1609" s="124">
        <f t="shared" si="101"/>
        <v>15.2521641897055</v>
      </c>
      <c r="Q1609" s="50"/>
      <c r="R1609" s="53" t="str">
        <f t="shared" si="102"/>
        <v/>
      </c>
      <c r="S1609" s="53" t="str">
        <f t="shared" si="103"/>
        <v/>
      </c>
      <c r="T1609" s="50"/>
    </row>
    <row r="1610" spans="1:20" ht="15" customHeight="1" x14ac:dyDescent="0.2">
      <c r="A1610" s="51" t="s">
        <v>1364</v>
      </c>
      <c r="B1610" s="51" t="s">
        <v>28</v>
      </c>
      <c r="C1610" s="35">
        <v>516236</v>
      </c>
      <c r="D1610" s="50"/>
      <c r="E1610" s="52">
        <v>0</v>
      </c>
      <c r="F1610" s="52">
        <v>0</v>
      </c>
      <c r="G1610" s="52">
        <v>0</v>
      </c>
      <c r="H1610" s="52">
        <v>274220.71000000002</v>
      </c>
      <c r="I1610" s="52">
        <v>0</v>
      </c>
      <c r="J1610" s="52">
        <v>274220.71000000002</v>
      </c>
      <c r="K1610" s="52">
        <v>645011.21</v>
      </c>
      <c r="L1610" s="52">
        <v>7598.23</v>
      </c>
      <c r="M1610" s="52">
        <v>56146.68</v>
      </c>
      <c r="N1610" s="50"/>
      <c r="O1610" s="124">
        <f t="shared" si="100"/>
        <v>42.514099999999999</v>
      </c>
      <c r="P1610" s="124">
        <f t="shared" si="101"/>
        <v>9.8827600221087639</v>
      </c>
      <c r="Q1610" s="50"/>
      <c r="R1610" s="53" t="str">
        <f t="shared" si="102"/>
        <v/>
      </c>
      <c r="S1610" s="53" t="str">
        <f t="shared" si="103"/>
        <v/>
      </c>
      <c r="T1610" s="50"/>
    </row>
    <row r="1611" spans="1:20" ht="15" customHeight="1" x14ac:dyDescent="0.2">
      <c r="A1611" s="51" t="s">
        <v>609</v>
      </c>
      <c r="B1611" s="51" t="s">
        <v>569</v>
      </c>
      <c r="C1611" s="35">
        <v>506290</v>
      </c>
      <c r="D1611" s="50"/>
      <c r="E1611" s="52">
        <v>0</v>
      </c>
      <c r="F1611" s="52">
        <v>0</v>
      </c>
      <c r="G1611" s="52">
        <v>0</v>
      </c>
      <c r="H1611" s="52">
        <v>64486.98</v>
      </c>
      <c r="I1611" s="52">
        <v>0</v>
      </c>
      <c r="J1611" s="52">
        <v>64486.98</v>
      </c>
      <c r="K1611" s="52">
        <v>246308.01</v>
      </c>
      <c r="L1611" s="52">
        <v>6708.67</v>
      </c>
      <c r="M1611" s="52">
        <v>27150.49</v>
      </c>
      <c r="N1611" s="50"/>
      <c r="O1611" s="124">
        <f t="shared" si="100"/>
        <v>26.1814</v>
      </c>
      <c r="P1611" s="124">
        <f t="shared" si="101"/>
        <v>13.746674336737975</v>
      </c>
      <c r="Q1611" s="50"/>
      <c r="R1611" s="53" t="str">
        <f t="shared" si="102"/>
        <v/>
      </c>
      <c r="S1611" s="53" t="str">
        <f t="shared" si="103"/>
        <v/>
      </c>
      <c r="T1611" s="50"/>
    </row>
    <row r="1612" spans="1:20" ht="15" customHeight="1" x14ac:dyDescent="0.2">
      <c r="A1612" s="51" t="s">
        <v>609</v>
      </c>
      <c r="B1612" s="51" t="s">
        <v>1214</v>
      </c>
      <c r="C1612" s="35">
        <v>515205</v>
      </c>
      <c r="D1612" s="50"/>
      <c r="E1612" s="52">
        <v>0</v>
      </c>
      <c r="F1612" s="52">
        <v>0</v>
      </c>
      <c r="G1612" s="52">
        <v>0</v>
      </c>
      <c r="H1612" s="52">
        <v>5374.19</v>
      </c>
      <c r="I1612" s="52">
        <v>0</v>
      </c>
      <c r="J1612" s="52">
        <v>5374.19</v>
      </c>
      <c r="K1612" s="52">
        <v>92384.68</v>
      </c>
      <c r="L1612" s="52">
        <v>232.95</v>
      </c>
      <c r="M1612" s="52">
        <v>1200</v>
      </c>
      <c r="N1612" s="50"/>
      <c r="O1612" s="124">
        <f t="shared" si="100"/>
        <v>5.8171999999999997</v>
      </c>
      <c r="P1612" s="124">
        <f t="shared" si="101"/>
        <v>1.5510688568710744</v>
      </c>
      <c r="Q1612" s="50"/>
      <c r="R1612" s="53" t="str">
        <f t="shared" si="102"/>
        <v/>
      </c>
      <c r="S1612" s="53" t="str">
        <f t="shared" si="103"/>
        <v/>
      </c>
      <c r="T1612" s="50"/>
    </row>
    <row r="1613" spans="1:20" ht="15" customHeight="1" x14ac:dyDescent="0.2">
      <c r="A1613" s="51" t="s">
        <v>837</v>
      </c>
      <c r="B1613" s="51" t="s">
        <v>825</v>
      </c>
      <c r="C1613" s="35">
        <v>509302</v>
      </c>
      <c r="D1613" s="50"/>
      <c r="E1613" s="52">
        <v>0</v>
      </c>
      <c r="F1613" s="52">
        <v>0</v>
      </c>
      <c r="G1613" s="52">
        <v>0</v>
      </c>
      <c r="H1613" s="52">
        <v>27488.36</v>
      </c>
      <c r="I1613" s="52">
        <v>0</v>
      </c>
      <c r="J1613" s="52">
        <v>27488.36</v>
      </c>
      <c r="K1613" s="52">
        <v>1164887.08</v>
      </c>
      <c r="L1613" s="52">
        <v>1551.58</v>
      </c>
      <c r="M1613" s="52">
        <v>7015.94</v>
      </c>
      <c r="N1613" s="50"/>
      <c r="O1613" s="124">
        <f t="shared" si="100"/>
        <v>2.3597000000000001</v>
      </c>
      <c r="P1613" s="124">
        <f t="shared" si="101"/>
        <v>0.73548073002921455</v>
      </c>
      <c r="Q1613" s="50"/>
      <c r="R1613" s="53" t="str">
        <f t="shared" si="102"/>
        <v/>
      </c>
      <c r="S1613" s="53" t="str">
        <f t="shared" si="103"/>
        <v/>
      </c>
      <c r="T1613" s="50"/>
    </row>
    <row r="1614" spans="1:20" ht="15" customHeight="1" x14ac:dyDescent="0.2">
      <c r="A1614" s="51" t="s">
        <v>185</v>
      </c>
      <c r="B1614" s="51" t="s">
        <v>161</v>
      </c>
      <c r="C1614" s="35">
        <v>501280</v>
      </c>
      <c r="D1614" s="50"/>
      <c r="E1614" s="52">
        <v>0</v>
      </c>
      <c r="F1614" s="52">
        <v>0</v>
      </c>
      <c r="G1614" s="52">
        <v>0</v>
      </c>
      <c r="H1614" s="52">
        <v>140648</v>
      </c>
      <c r="I1614" s="52">
        <v>0</v>
      </c>
      <c r="J1614" s="52">
        <v>140648</v>
      </c>
      <c r="K1614" s="52">
        <v>2263732.09</v>
      </c>
      <c r="L1614" s="52">
        <v>26351.02</v>
      </c>
      <c r="M1614" s="52">
        <v>143784.67000000001</v>
      </c>
      <c r="N1614" s="50"/>
      <c r="O1614" s="124">
        <f t="shared" si="100"/>
        <v>6.2130999999999998</v>
      </c>
      <c r="P1614" s="124">
        <f t="shared" si="101"/>
        <v>7.5157166676910077</v>
      </c>
      <c r="Q1614" s="50"/>
      <c r="R1614" s="53" t="str">
        <f t="shared" si="102"/>
        <v/>
      </c>
      <c r="S1614" s="53" t="str">
        <f t="shared" si="103"/>
        <v/>
      </c>
      <c r="T1614" s="50"/>
    </row>
    <row r="1615" spans="1:20" ht="15" customHeight="1" x14ac:dyDescent="0.2">
      <c r="A1615" s="51" t="s">
        <v>128</v>
      </c>
      <c r="B1615" s="51" t="s">
        <v>88</v>
      </c>
      <c r="C1615" s="35">
        <v>500593</v>
      </c>
      <c r="D1615" s="50"/>
      <c r="E1615" s="52">
        <v>0</v>
      </c>
      <c r="F1615" s="52">
        <v>0</v>
      </c>
      <c r="G1615" s="52">
        <v>0</v>
      </c>
      <c r="H1615" s="52">
        <v>88315</v>
      </c>
      <c r="I1615" s="52">
        <v>0</v>
      </c>
      <c r="J1615" s="52">
        <v>88315</v>
      </c>
      <c r="K1615" s="52">
        <v>180965.28</v>
      </c>
      <c r="L1615" s="52">
        <v>3416.21</v>
      </c>
      <c r="M1615" s="52">
        <v>11040</v>
      </c>
      <c r="N1615" s="50"/>
      <c r="O1615" s="124">
        <f t="shared" si="100"/>
        <v>48.802199999999999</v>
      </c>
      <c r="P1615" s="124">
        <f t="shared" si="101"/>
        <v>7.9883887119120294</v>
      </c>
      <c r="Q1615" s="50"/>
      <c r="R1615" s="53" t="str">
        <f t="shared" si="102"/>
        <v/>
      </c>
      <c r="S1615" s="53" t="str">
        <f t="shared" si="103"/>
        <v/>
      </c>
      <c r="T1615" s="50"/>
    </row>
    <row r="1616" spans="1:20" ht="15" customHeight="1" x14ac:dyDescent="0.2">
      <c r="A1616" s="51" t="s">
        <v>129</v>
      </c>
      <c r="B1616" s="51" t="s">
        <v>88</v>
      </c>
      <c r="C1616" s="35">
        <v>500607</v>
      </c>
      <c r="D1616" s="50"/>
      <c r="E1616" s="52">
        <v>0</v>
      </c>
      <c r="F1616" s="52">
        <v>0</v>
      </c>
      <c r="G1616" s="52">
        <v>0</v>
      </c>
      <c r="H1616" s="52">
        <v>0</v>
      </c>
      <c r="I1616" s="52">
        <v>0</v>
      </c>
      <c r="J1616" s="52">
        <v>0</v>
      </c>
      <c r="K1616" s="52">
        <v>217725.68</v>
      </c>
      <c r="L1616" s="52">
        <v>0</v>
      </c>
      <c r="M1616" s="52">
        <v>0</v>
      </c>
      <c r="N1616" s="50"/>
      <c r="O1616" s="124">
        <f t="shared" si="100"/>
        <v>0</v>
      </c>
      <c r="P1616" s="124">
        <f t="shared" si="101"/>
        <v>0</v>
      </c>
      <c r="Q1616" s="50"/>
      <c r="R1616" s="53" t="str">
        <f t="shared" si="102"/>
        <v/>
      </c>
      <c r="S1616" s="53" t="str">
        <f t="shared" si="103"/>
        <v/>
      </c>
      <c r="T1616" s="50"/>
    </row>
    <row r="1617" spans="1:20" ht="15" customHeight="1" x14ac:dyDescent="0.2">
      <c r="A1617" s="51" t="s">
        <v>129</v>
      </c>
      <c r="B1617" s="51" t="s">
        <v>1167</v>
      </c>
      <c r="C1617" s="35">
        <v>514217</v>
      </c>
      <c r="D1617" s="50"/>
      <c r="E1617" s="52">
        <v>0</v>
      </c>
      <c r="F1617" s="52">
        <v>0</v>
      </c>
      <c r="G1617" s="52">
        <v>0</v>
      </c>
      <c r="H1617" s="52">
        <v>0</v>
      </c>
      <c r="I1617" s="52">
        <v>0</v>
      </c>
      <c r="J1617" s="52">
        <v>0</v>
      </c>
      <c r="K1617" s="52">
        <v>54188.24</v>
      </c>
      <c r="L1617" s="52">
        <v>0</v>
      </c>
      <c r="M1617" s="52">
        <v>0</v>
      </c>
      <c r="N1617" s="50"/>
      <c r="O1617" s="124">
        <f t="shared" si="100"/>
        <v>0</v>
      </c>
      <c r="P1617" s="124">
        <f t="shared" si="101"/>
        <v>0</v>
      </c>
      <c r="Q1617" s="50"/>
      <c r="R1617" s="53" t="str">
        <f t="shared" si="102"/>
        <v/>
      </c>
      <c r="S1617" s="53" t="str">
        <f t="shared" si="103"/>
        <v/>
      </c>
      <c r="T1617" s="50"/>
    </row>
    <row r="1618" spans="1:20" ht="15" customHeight="1" x14ac:dyDescent="0.2">
      <c r="A1618" s="51" t="s">
        <v>1430</v>
      </c>
      <c r="B1618" s="51" t="s">
        <v>19</v>
      </c>
      <c r="C1618" s="35">
        <v>517089</v>
      </c>
      <c r="D1618" s="50"/>
      <c r="E1618" s="52">
        <v>0</v>
      </c>
      <c r="F1618" s="52">
        <v>0</v>
      </c>
      <c r="G1618" s="52">
        <v>0</v>
      </c>
      <c r="H1618" s="52">
        <v>11064.46</v>
      </c>
      <c r="I1618" s="52">
        <v>0</v>
      </c>
      <c r="J1618" s="52">
        <v>11064.46</v>
      </c>
      <c r="K1618" s="52">
        <v>116642.45</v>
      </c>
      <c r="L1618" s="52">
        <v>319.67</v>
      </c>
      <c r="M1618" s="52">
        <v>2200</v>
      </c>
      <c r="N1618" s="50"/>
      <c r="O1618" s="124">
        <f t="shared" si="100"/>
        <v>9.4857999999999993</v>
      </c>
      <c r="P1618" s="124">
        <f t="shared" si="101"/>
        <v>2.1601655315024679</v>
      </c>
      <c r="Q1618" s="50"/>
      <c r="R1618" s="53" t="str">
        <f t="shared" si="102"/>
        <v/>
      </c>
      <c r="S1618" s="53" t="str">
        <f t="shared" si="103"/>
        <v/>
      </c>
      <c r="T1618" s="50"/>
    </row>
    <row r="1619" spans="1:20" ht="15" customHeight="1" x14ac:dyDescent="0.2">
      <c r="A1619" s="51" t="s">
        <v>2767</v>
      </c>
      <c r="B1619" s="51" t="s">
        <v>1</v>
      </c>
      <c r="C1619" s="35">
        <v>558168</v>
      </c>
      <c r="D1619" s="50"/>
      <c r="E1619" s="52">
        <v>0</v>
      </c>
      <c r="F1619" s="52">
        <v>0</v>
      </c>
      <c r="G1619" s="52">
        <v>0</v>
      </c>
      <c r="H1619" s="52">
        <v>39863.449999999997</v>
      </c>
      <c r="I1619" s="52">
        <v>0</v>
      </c>
      <c r="J1619" s="52">
        <v>39863.449999999997</v>
      </c>
      <c r="K1619" s="52">
        <v>125518.14</v>
      </c>
      <c r="L1619" s="52">
        <v>481.6</v>
      </c>
      <c r="M1619" s="52">
        <v>72451.789999999994</v>
      </c>
      <c r="N1619" s="50"/>
      <c r="O1619" s="124">
        <f t="shared" si="100"/>
        <v>31.7591</v>
      </c>
      <c r="P1619" s="124">
        <f t="shared" si="101"/>
        <v>58.105856253128032</v>
      </c>
      <c r="Q1619" s="50"/>
      <c r="R1619" s="53" t="str">
        <f t="shared" si="102"/>
        <v/>
      </c>
      <c r="S1619" s="53" t="str">
        <f t="shared" si="103"/>
        <v/>
      </c>
      <c r="T1619" s="50"/>
    </row>
    <row r="1620" spans="1:20" ht="15" customHeight="1" x14ac:dyDescent="0.2">
      <c r="A1620" s="51" t="s">
        <v>2740</v>
      </c>
      <c r="B1620" s="51" t="s">
        <v>105</v>
      </c>
      <c r="C1620" s="35">
        <v>557447</v>
      </c>
      <c r="D1620" s="50"/>
      <c r="E1620" s="52">
        <v>0</v>
      </c>
      <c r="F1620" s="52">
        <v>0</v>
      </c>
      <c r="G1620" s="52">
        <v>0</v>
      </c>
      <c r="H1620" s="52">
        <v>0</v>
      </c>
      <c r="I1620" s="52">
        <v>0</v>
      </c>
      <c r="J1620" s="52">
        <v>0</v>
      </c>
      <c r="K1620" s="52">
        <v>230551.40000000002</v>
      </c>
      <c r="L1620" s="52">
        <v>35.65</v>
      </c>
      <c r="M1620" s="52">
        <v>3756.4</v>
      </c>
      <c r="N1620" s="50"/>
      <c r="O1620" s="124">
        <f t="shared" si="100"/>
        <v>0</v>
      </c>
      <c r="P1620" s="124">
        <f t="shared" si="101"/>
        <v>1.6447742238823966</v>
      </c>
      <c r="Q1620" s="50"/>
      <c r="R1620" s="53" t="str">
        <f t="shared" si="102"/>
        <v/>
      </c>
      <c r="S1620" s="53" t="str">
        <f t="shared" si="103"/>
        <v/>
      </c>
      <c r="T1620" s="50"/>
    </row>
    <row r="1621" spans="1:20" ht="15" customHeight="1" x14ac:dyDescent="0.2">
      <c r="A1621" s="51" t="s">
        <v>85</v>
      </c>
      <c r="B1621" s="51" t="s">
        <v>85</v>
      </c>
      <c r="C1621" s="44">
        <v>500011</v>
      </c>
      <c r="D1621" s="50"/>
      <c r="E1621" s="52">
        <v>0</v>
      </c>
      <c r="F1621" s="52">
        <v>0</v>
      </c>
      <c r="G1621" s="52">
        <v>0</v>
      </c>
      <c r="H1621" s="52">
        <v>14267109.16</v>
      </c>
      <c r="I1621" s="52">
        <v>0</v>
      </c>
      <c r="J1621" s="52">
        <v>14267109.16</v>
      </c>
      <c r="K1621" s="52">
        <v>46259464.539999999</v>
      </c>
      <c r="L1621" s="52">
        <v>430963.41</v>
      </c>
      <c r="M1621" s="52">
        <v>10256157.49</v>
      </c>
      <c r="N1621" s="50"/>
      <c r="O1621" s="124">
        <f t="shared" si="100"/>
        <v>30.8415</v>
      </c>
      <c r="P1621" s="124">
        <f t="shared" si="101"/>
        <v>23.10256075437055</v>
      </c>
      <c r="Q1621" s="50"/>
      <c r="R1621" s="53" t="str">
        <f t="shared" si="102"/>
        <v/>
      </c>
      <c r="S1621" s="53" t="str">
        <f t="shared" si="103"/>
        <v/>
      </c>
      <c r="T1621" s="50"/>
    </row>
    <row r="1622" spans="1:20" ht="15" customHeight="1" x14ac:dyDescent="0.2">
      <c r="A1622" s="51" t="s">
        <v>1025</v>
      </c>
      <c r="B1622" s="51" t="s">
        <v>987</v>
      </c>
      <c r="C1622" s="35">
        <v>511668</v>
      </c>
      <c r="D1622" s="50"/>
      <c r="E1622" s="52">
        <v>0</v>
      </c>
      <c r="F1622" s="52">
        <v>0</v>
      </c>
      <c r="G1622" s="52">
        <v>0</v>
      </c>
      <c r="H1622" s="52">
        <v>44306</v>
      </c>
      <c r="I1622" s="52">
        <v>0</v>
      </c>
      <c r="J1622" s="52">
        <v>44306</v>
      </c>
      <c r="K1622" s="52">
        <v>254625.71999999997</v>
      </c>
      <c r="L1622" s="52">
        <v>1573.67</v>
      </c>
      <c r="M1622" s="52">
        <v>0</v>
      </c>
      <c r="N1622" s="50"/>
      <c r="O1622" s="124">
        <f t="shared" si="100"/>
        <v>17.400400000000001</v>
      </c>
      <c r="P1622" s="124">
        <f t="shared" si="101"/>
        <v>0.61803261665789311</v>
      </c>
      <c r="Q1622" s="50"/>
      <c r="R1622" s="53" t="str">
        <f t="shared" si="102"/>
        <v/>
      </c>
      <c r="S1622" s="53" t="str">
        <f t="shared" si="103"/>
        <v/>
      </c>
      <c r="T1622" s="50"/>
    </row>
    <row r="1623" spans="1:20" ht="15" customHeight="1" x14ac:dyDescent="0.2">
      <c r="A1623" s="51" t="s">
        <v>524</v>
      </c>
      <c r="B1623" s="51" t="s">
        <v>508</v>
      </c>
      <c r="C1623" s="35">
        <v>505234</v>
      </c>
      <c r="D1623" s="50"/>
      <c r="E1623" s="52">
        <v>0</v>
      </c>
      <c r="F1623" s="52">
        <v>0</v>
      </c>
      <c r="G1623" s="52">
        <v>0</v>
      </c>
      <c r="H1623" s="52">
        <v>205608.49</v>
      </c>
      <c r="I1623" s="52">
        <v>0</v>
      </c>
      <c r="J1623" s="52">
        <v>205608.49</v>
      </c>
      <c r="K1623" s="52">
        <v>694181.48</v>
      </c>
      <c r="L1623" s="52">
        <v>0</v>
      </c>
      <c r="M1623" s="52">
        <v>35480</v>
      </c>
      <c r="N1623" s="50"/>
      <c r="O1623" s="124">
        <f t="shared" si="100"/>
        <v>29.6188</v>
      </c>
      <c r="P1623" s="124">
        <f t="shared" si="101"/>
        <v>5.1110553972139972</v>
      </c>
      <c r="Q1623" s="50"/>
      <c r="R1623" s="53" t="str">
        <f t="shared" si="102"/>
        <v/>
      </c>
      <c r="S1623" s="53" t="str">
        <f t="shared" si="103"/>
        <v/>
      </c>
      <c r="T1623" s="50"/>
    </row>
    <row r="1624" spans="1:20" ht="15" customHeight="1" x14ac:dyDescent="0.2">
      <c r="A1624" s="51" t="s">
        <v>525</v>
      </c>
      <c r="B1624" s="51" t="s">
        <v>508</v>
      </c>
      <c r="C1624" s="35">
        <v>505242</v>
      </c>
      <c r="D1624" s="50"/>
      <c r="E1624" s="52">
        <v>0</v>
      </c>
      <c r="F1624" s="52">
        <v>0</v>
      </c>
      <c r="G1624" s="52">
        <v>0</v>
      </c>
      <c r="H1624" s="52">
        <v>100870.03</v>
      </c>
      <c r="I1624" s="52">
        <v>0</v>
      </c>
      <c r="J1624" s="52">
        <v>100870.03</v>
      </c>
      <c r="K1624" s="52">
        <v>185026.84</v>
      </c>
      <c r="L1624" s="52">
        <v>11071.68</v>
      </c>
      <c r="M1624" s="52">
        <v>69704.39</v>
      </c>
      <c r="N1624" s="50"/>
      <c r="O1624" s="124">
        <f t="shared" si="100"/>
        <v>54.516399999999997</v>
      </c>
      <c r="P1624" s="124">
        <f t="shared" si="101"/>
        <v>43.656406821842722</v>
      </c>
      <c r="Q1624" s="50"/>
      <c r="R1624" s="53" t="str">
        <f t="shared" si="102"/>
        <v/>
      </c>
      <c r="S1624" s="53" t="str">
        <f t="shared" si="103"/>
        <v/>
      </c>
      <c r="T1624" s="50"/>
    </row>
    <row r="1625" spans="1:20" ht="15" customHeight="1" x14ac:dyDescent="0.2">
      <c r="A1625" s="51" t="s">
        <v>2719</v>
      </c>
      <c r="B1625" s="51" t="s">
        <v>85</v>
      </c>
      <c r="C1625" s="35">
        <v>556696</v>
      </c>
      <c r="D1625" s="50"/>
      <c r="E1625" s="52">
        <v>0</v>
      </c>
      <c r="F1625" s="52">
        <v>0</v>
      </c>
      <c r="G1625" s="52">
        <v>0</v>
      </c>
      <c r="H1625" s="52">
        <v>0</v>
      </c>
      <c r="I1625" s="52">
        <v>0</v>
      </c>
      <c r="J1625" s="52">
        <v>0</v>
      </c>
      <c r="K1625" s="52">
        <v>743047.94</v>
      </c>
      <c r="L1625" s="52">
        <v>18736.89</v>
      </c>
      <c r="M1625" s="52">
        <v>0</v>
      </c>
      <c r="N1625" s="50"/>
      <c r="O1625" s="124">
        <f t="shared" si="100"/>
        <v>0</v>
      </c>
      <c r="P1625" s="124">
        <f t="shared" si="101"/>
        <v>2.5216259936068188</v>
      </c>
      <c r="Q1625" s="50"/>
      <c r="R1625" s="53" t="str">
        <f t="shared" si="102"/>
        <v/>
      </c>
      <c r="S1625" s="53" t="str">
        <f t="shared" si="103"/>
        <v/>
      </c>
      <c r="T1625" s="50"/>
    </row>
    <row r="1626" spans="1:20" ht="15" customHeight="1" x14ac:dyDescent="0.2">
      <c r="A1626" s="51" t="s">
        <v>1193</v>
      </c>
      <c r="B1626" s="51" t="s">
        <v>1167</v>
      </c>
      <c r="C1626" s="35">
        <v>514225</v>
      </c>
      <c r="D1626" s="50"/>
      <c r="E1626" s="52">
        <v>0</v>
      </c>
      <c r="F1626" s="52">
        <v>0</v>
      </c>
      <c r="G1626" s="52">
        <v>0</v>
      </c>
      <c r="H1626" s="52">
        <v>603925.14</v>
      </c>
      <c r="I1626" s="52">
        <v>0</v>
      </c>
      <c r="J1626" s="52">
        <v>603925.14</v>
      </c>
      <c r="K1626" s="52">
        <v>1916129.27</v>
      </c>
      <c r="L1626" s="52">
        <v>54885.61</v>
      </c>
      <c r="M1626" s="52">
        <v>186705.37</v>
      </c>
      <c r="N1626" s="50"/>
      <c r="O1626" s="124">
        <f t="shared" si="100"/>
        <v>31.518000000000001</v>
      </c>
      <c r="P1626" s="124">
        <f t="shared" si="101"/>
        <v>12.608281903652562</v>
      </c>
      <c r="Q1626" s="50"/>
      <c r="R1626" s="53" t="str">
        <f t="shared" si="102"/>
        <v/>
      </c>
      <c r="S1626" s="53" t="str">
        <f t="shared" si="103"/>
        <v/>
      </c>
      <c r="T1626" s="50"/>
    </row>
    <row r="1627" spans="1:20" ht="15" customHeight="1" x14ac:dyDescent="0.2">
      <c r="A1627" s="51" t="s">
        <v>1194</v>
      </c>
      <c r="B1627" s="51" t="s">
        <v>1167</v>
      </c>
      <c r="C1627" s="35">
        <v>514233</v>
      </c>
      <c r="D1627" s="50"/>
      <c r="E1627" s="52">
        <v>0</v>
      </c>
      <c r="F1627" s="52">
        <v>0</v>
      </c>
      <c r="G1627" s="52">
        <v>0</v>
      </c>
      <c r="H1627" s="52">
        <v>0</v>
      </c>
      <c r="I1627" s="52">
        <v>0</v>
      </c>
      <c r="J1627" s="52">
        <v>0</v>
      </c>
      <c r="K1627" s="52">
        <v>1205730.72</v>
      </c>
      <c r="L1627" s="52">
        <v>14211.86</v>
      </c>
      <c r="M1627" s="52">
        <v>344142.13</v>
      </c>
      <c r="N1627" s="50"/>
      <c r="O1627" s="124">
        <f t="shared" si="100"/>
        <v>0</v>
      </c>
      <c r="P1627" s="124">
        <f t="shared" si="101"/>
        <v>29.720897382460322</v>
      </c>
      <c r="Q1627" s="50"/>
      <c r="R1627" s="53" t="str">
        <f t="shared" si="102"/>
        <v/>
      </c>
      <c r="S1627" s="53" t="str">
        <f t="shared" si="103"/>
        <v/>
      </c>
      <c r="T1627" s="50"/>
    </row>
    <row r="1628" spans="1:20" ht="15" customHeight="1" x14ac:dyDescent="0.2">
      <c r="A1628" s="51" t="s">
        <v>1195</v>
      </c>
      <c r="B1628" s="51" t="s">
        <v>1167</v>
      </c>
      <c r="C1628" s="35">
        <v>514241</v>
      </c>
      <c r="D1628" s="50"/>
      <c r="E1628" s="52">
        <v>0</v>
      </c>
      <c r="F1628" s="52">
        <v>0</v>
      </c>
      <c r="G1628" s="52">
        <v>0</v>
      </c>
      <c r="H1628" s="52">
        <v>31115.94</v>
      </c>
      <c r="I1628" s="52">
        <v>0</v>
      </c>
      <c r="J1628" s="52">
        <v>31115.94</v>
      </c>
      <c r="K1628" s="52">
        <v>365038.02</v>
      </c>
      <c r="L1628" s="52">
        <v>1509.34</v>
      </c>
      <c r="M1628" s="52">
        <v>21450</v>
      </c>
      <c r="N1628" s="50"/>
      <c r="O1628" s="124">
        <f t="shared" si="100"/>
        <v>8.5239999999999991</v>
      </c>
      <c r="P1628" s="124">
        <f t="shared" si="101"/>
        <v>6.2895749872848867</v>
      </c>
      <c r="Q1628" s="50"/>
      <c r="R1628" s="53" t="str">
        <f t="shared" si="102"/>
        <v/>
      </c>
      <c r="S1628" s="53" t="str">
        <f t="shared" si="103"/>
        <v/>
      </c>
      <c r="T1628" s="50"/>
    </row>
    <row r="1629" spans="1:20" ht="15" customHeight="1" x14ac:dyDescent="0.2">
      <c r="A1629" s="51" t="s">
        <v>1196</v>
      </c>
      <c r="B1629" s="51" t="s">
        <v>1167</v>
      </c>
      <c r="C1629" s="35">
        <v>514250</v>
      </c>
      <c r="D1629" s="50"/>
      <c r="E1629" s="52">
        <v>0</v>
      </c>
      <c r="F1629" s="52">
        <v>0</v>
      </c>
      <c r="G1629" s="52">
        <v>0</v>
      </c>
      <c r="H1629" s="52">
        <v>0</v>
      </c>
      <c r="I1629" s="52">
        <v>0</v>
      </c>
      <c r="J1629" s="52">
        <v>0</v>
      </c>
      <c r="K1629" s="52">
        <v>637420.34</v>
      </c>
      <c r="L1629" s="52">
        <v>0</v>
      </c>
      <c r="M1629" s="52">
        <v>0</v>
      </c>
      <c r="N1629" s="50"/>
      <c r="O1629" s="124">
        <f t="shared" si="100"/>
        <v>0</v>
      </c>
      <c r="P1629" s="124">
        <f t="shared" si="101"/>
        <v>0</v>
      </c>
      <c r="Q1629" s="50"/>
      <c r="R1629" s="53" t="str">
        <f t="shared" si="102"/>
        <v/>
      </c>
      <c r="S1629" s="53" t="str">
        <f t="shared" si="103"/>
        <v/>
      </c>
      <c r="T1629" s="50"/>
    </row>
    <row r="1630" spans="1:20" ht="15" customHeight="1" x14ac:dyDescent="0.2">
      <c r="A1630" s="51" t="s">
        <v>683</v>
      </c>
      <c r="B1630" s="51" t="s">
        <v>643</v>
      </c>
      <c r="C1630" s="35">
        <v>507369</v>
      </c>
      <c r="D1630" s="50"/>
      <c r="E1630" s="52">
        <v>0</v>
      </c>
      <c r="F1630" s="52">
        <v>0</v>
      </c>
      <c r="G1630" s="52">
        <v>0</v>
      </c>
      <c r="H1630" s="52">
        <v>0</v>
      </c>
      <c r="I1630" s="52">
        <v>0</v>
      </c>
      <c r="J1630" s="52">
        <v>0</v>
      </c>
      <c r="K1630" s="52">
        <v>190294.06</v>
      </c>
      <c r="L1630" s="52">
        <v>3631.42</v>
      </c>
      <c r="M1630" s="52">
        <v>15430.6</v>
      </c>
      <c r="N1630" s="50"/>
      <c r="O1630" s="124">
        <f t="shared" si="100"/>
        <v>0</v>
      </c>
      <c r="P1630" s="124">
        <f t="shared" si="101"/>
        <v>10.017138737804007</v>
      </c>
      <c r="Q1630" s="50"/>
      <c r="R1630" s="53" t="str">
        <f t="shared" si="102"/>
        <v/>
      </c>
      <c r="S1630" s="53" t="str">
        <f t="shared" si="103"/>
        <v/>
      </c>
      <c r="T1630" s="50"/>
    </row>
    <row r="1631" spans="1:20" ht="15" customHeight="1" x14ac:dyDescent="0.2">
      <c r="A1631" s="51" t="s">
        <v>683</v>
      </c>
      <c r="B1631" s="51" t="s">
        <v>25</v>
      </c>
      <c r="C1631" s="35">
        <v>509876</v>
      </c>
      <c r="D1631" s="50"/>
      <c r="E1631" s="52">
        <v>0</v>
      </c>
      <c r="F1631" s="52">
        <v>0</v>
      </c>
      <c r="G1631" s="52">
        <v>0</v>
      </c>
      <c r="H1631" s="52">
        <v>0</v>
      </c>
      <c r="I1631" s="52">
        <v>0</v>
      </c>
      <c r="J1631" s="52">
        <v>0</v>
      </c>
      <c r="K1631" s="52">
        <v>2650859.4299999997</v>
      </c>
      <c r="L1631" s="52">
        <v>9125.3799999999992</v>
      </c>
      <c r="M1631" s="52">
        <v>15320.78</v>
      </c>
      <c r="N1631" s="50"/>
      <c r="O1631" s="124">
        <f t="shared" si="100"/>
        <v>0</v>
      </c>
      <c r="P1631" s="124">
        <f t="shared" si="101"/>
        <v>0.92219752293692925</v>
      </c>
      <c r="Q1631" s="50"/>
      <c r="R1631" s="53" t="str">
        <f t="shared" si="102"/>
        <v/>
      </c>
      <c r="S1631" s="53" t="str">
        <f t="shared" si="103"/>
        <v/>
      </c>
      <c r="T1631" s="50"/>
    </row>
    <row r="1632" spans="1:20" ht="15" customHeight="1" x14ac:dyDescent="0.2">
      <c r="A1632" s="51" t="s">
        <v>961</v>
      </c>
      <c r="B1632" s="51" t="s">
        <v>13</v>
      </c>
      <c r="C1632" s="35">
        <v>510874</v>
      </c>
      <c r="D1632" s="50"/>
      <c r="E1632" s="52">
        <v>0</v>
      </c>
      <c r="F1632" s="52">
        <v>0</v>
      </c>
      <c r="G1632" s="52">
        <v>0</v>
      </c>
      <c r="H1632" s="52">
        <v>27137.43</v>
      </c>
      <c r="I1632" s="52">
        <v>7484.46</v>
      </c>
      <c r="J1632" s="52">
        <v>19652.97</v>
      </c>
      <c r="K1632" s="52">
        <v>79577.39</v>
      </c>
      <c r="L1632" s="52">
        <v>569.08000000000004</v>
      </c>
      <c r="M1632" s="52">
        <v>49896.4</v>
      </c>
      <c r="N1632" s="50"/>
      <c r="O1632" s="124">
        <f t="shared" si="100"/>
        <v>24.6967</v>
      </c>
      <c r="P1632" s="124">
        <f t="shared" si="101"/>
        <v>63.416857476728005</v>
      </c>
      <c r="Q1632" s="50"/>
      <c r="R1632" s="53" t="str">
        <f t="shared" si="102"/>
        <v/>
      </c>
      <c r="S1632" s="53" t="str">
        <f t="shared" si="103"/>
        <v/>
      </c>
      <c r="T1632" s="50"/>
    </row>
    <row r="1633" spans="1:20" ht="15" customHeight="1" x14ac:dyDescent="0.2">
      <c r="A1633" s="51" t="s">
        <v>1503</v>
      </c>
      <c r="B1633" s="51" t="s">
        <v>1500</v>
      </c>
      <c r="C1633" s="35">
        <v>518140</v>
      </c>
      <c r="D1633" s="50"/>
      <c r="E1633" s="52">
        <v>0</v>
      </c>
      <c r="F1633" s="52">
        <v>0</v>
      </c>
      <c r="G1633" s="52">
        <v>0</v>
      </c>
      <c r="H1633" s="52">
        <v>0</v>
      </c>
      <c r="I1633" s="52">
        <v>0</v>
      </c>
      <c r="J1633" s="52">
        <v>0</v>
      </c>
      <c r="K1633" s="52">
        <v>202165.74</v>
      </c>
      <c r="L1633" s="52">
        <v>0</v>
      </c>
      <c r="M1633" s="52">
        <v>0</v>
      </c>
      <c r="N1633" s="50"/>
      <c r="O1633" s="124">
        <f t="shared" si="100"/>
        <v>0</v>
      </c>
      <c r="P1633" s="124">
        <f t="shared" si="101"/>
        <v>0</v>
      </c>
      <c r="Q1633" s="50"/>
      <c r="R1633" s="53" t="str">
        <f t="shared" si="102"/>
        <v/>
      </c>
      <c r="S1633" s="53" t="str">
        <f t="shared" si="103"/>
        <v/>
      </c>
      <c r="T1633" s="50"/>
    </row>
    <row r="1634" spans="1:20" ht="15" customHeight="1" x14ac:dyDescent="0.2">
      <c r="A1634" s="51" t="s">
        <v>1720</v>
      </c>
      <c r="B1634" s="51" t="s">
        <v>1547</v>
      </c>
      <c r="C1634" s="35">
        <v>520535</v>
      </c>
      <c r="D1634" s="50"/>
      <c r="E1634" s="52">
        <v>0</v>
      </c>
      <c r="F1634" s="52">
        <v>0</v>
      </c>
      <c r="G1634" s="52">
        <v>0</v>
      </c>
      <c r="H1634" s="52">
        <v>0</v>
      </c>
      <c r="I1634" s="52">
        <v>0</v>
      </c>
      <c r="J1634" s="52">
        <v>0</v>
      </c>
      <c r="K1634" s="52">
        <v>51562.85</v>
      </c>
      <c r="L1634" s="52">
        <v>0</v>
      </c>
      <c r="M1634" s="52">
        <v>0</v>
      </c>
      <c r="N1634" s="50"/>
      <c r="O1634" s="124">
        <f t="shared" si="100"/>
        <v>0</v>
      </c>
      <c r="P1634" s="124">
        <f t="shared" si="101"/>
        <v>0</v>
      </c>
      <c r="Q1634" s="50"/>
      <c r="R1634" s="53" t="str">
        <f t="shared" si="102"/>
        <v/>
      </c>
      <c r="S1634" s="53" t="str">
        <f t="shared" si="103"/>
        <v/>
      </c>
      <c r="T1634" s="50"/>
    </row>
    <row r="1635" spans="1:20" ht="15" customHeight="1" x14ac:dyDescent="0.2">
      <c r="A1635" s="51" t="s">
        <v>2329</v>
      </c>
      <c r="B1635" s="51" t="s">
        <v>1595</v>
      </c>
      <c r="C1635" s="35">
        <v>527629</v>
      </c>
      <c r="D1635" s="50"/>
      <c r="E1635" s="52">
        <v>0</v>
      </c>
      <c r="F1635" s="52">
        <v>0</v>
      </c>
      <c r="G1635" s="52">
        <v>0</v>
      </c>
      <c r="H1635" s="52">
        <v>2183.79</v>
      </c>
      <c r="I1635" s="52">
        <v>0</v>
      </c>
      <c r="J1635" s="52">
        <v>2183.79</v>
      </c>
      <c r="K1635" s="52">
        <v>44642.27</v>
      </c>
      <c r="L1635" s="52">
        <v>316.87</v>
      </c>
      <c r="M1635" s="52">
        <v>1007.64</v>
      </c>
      <c r="N1635" s="50"/>
      <c r="O1635" s="124">
        <f t="shared" si="100"/>
        <v>4.8917999999999999</v>
      </c>
      <c r="P1635" s="124">
        <f t="shared" si="101"/>
        <v>2.9669414212135719</v>
      </c>
      <c r="Q1635" s="50"/>
      <c r="R1635" s="53" t="str">
        <f t="shared" si="102"/>
        <v/>
      </c>
      <c r="S1635" s="53" t="str">
        <f t="shared" si="103"/>
        <v/>
      </c>
      <c r="T1635" s="50"/>
    </row>
    <row r="1636" spans="1:20" ht="15" customHeight="1" x14ac:dyDescent="0.2">
      <c r="A1636" s="51" t="s">
        <v>1817</v>
      </c>
      <c r="B1636" s="51" t="s">
        <v>1500</v>
      </c>
      <c r="C1636" s="35">
        <v>521728</v>
      </c>
      <c r="D1636" s="50"/>
      <c r="E1636" s="52">
        <v>0</v>
      </c>
      <c r="F1636" s="52">
        <v>0</v>
      </c>
      <c r="G1636" s="52">
        <v>0</v>
      </c>
      <c r="H1636" s="52">
        <v>0</v>
      </c>
      <c r="I1636" s="52">
        <v>0</v>
      </c>
      <c r="J1636" s="52">
        <v>0</v>
      </c>
      <c r="K1636" s="52">
        <v>337978.80000000005</v>
      </c>
      <c r="L1636" s="52">
        <v>0</v>
      </c>
      <c r="M1636" s="52">
        <v>5735.5</v>
      </c>
      <c r="N1636" s="50"/>
      <c r="O1636" s="124">
        <f t="shared" si="100"/>
        <v>0</v>
      </c>
      <c r="P1636" s="124">
        <f t="shared" si="101"/>
        <v>1.6969999301731349</v>
      </c>
      <c r="Q1636" s="50"/>
      <c r="R1636" s="53" t="str">
        <f t="shared" si="102"/>
        <v/>
      </c>
      <c r="S1636" s="53" t="str">
        <f t="shared" si="103"/>
        <v/>
      </c>
      <c r="T1636" s="50"/>
    </row>
    <row r="1637" spans="1:20" ht="15" customHeight="1" x14ac:dyDescent="0.2">
      <c r="A1637" s="51" t="s">
        <v>1818</v>
      </c>
      <c r="B1637" s="51" t="s">
        <v>1500</v>
      </c>
      <c r="C1637" s="35">
        <v>521736</v>
      </c>
      <c r="D1637" s="50"/>
      <c r="E1637" s="52">
        <v>0</v>
      </c>
      <c r="F1637" s="52">
        <v>0</v>
      </c>
      <c r="G1637" s="52">
        <v>0</v>
      </c>
      <c r="H1637" s="52">
        <v>11333.19</v>
      </c>
      <c r="I1637" s="52">
        <v>0</v>
      </c>
      <c r="J1637" s="52">
        <v>11333.19</v>
      </c>
      <c r="K1637" s="52">
        <v>3308404.71</v>
      </c>
      <c r="L1637" s="52">
        <v>836.2</v>
      </c>
      <c r="M1637" s="52">
        <v>50181.13</v>
      </c>
      <c r="N1637" s="50"/>
      <c r="O1637" s="124">
        <f t="shared" si="100"/>
        <v>0.34260000000000002</v>
      </c>
      <c r="P1637" s="124">
        <f t="shared" si="101"/>
        <v>1.5420522720752623</v>
      </c>
      <c r="Q1637" s="50"/>
      <c r="R1637" s="53" t="str">
        <f t="shared" si="102"/>
        <v/>
      </c>
      <c r="S1637" s="53" t="str">
        <f t="shared" si="103"/>
        <v/>
      </c>
      <c r="T1637" s="50"/>
    </row>
    <row r="1638" spans="1:20" ht="15" customHeight="1" x14ac:dyDescent="0.2">
      <c r="A1638" s="51" t="s">
        <v>2330</v>
      </c>
      <c r="B1638" s="51" t="s">
        <v>26</v>
      </c>
      <c r="C1638" s="35">
        <v>527637</v>
      </c>
      <c r="D1638" s="50"/>
      <c r="E1638" s="52">
        <v>0</v>
      </c>
      <c r="F1638" s="52">
        <v>0</v>
      </c>
      <c r="G1638" s="52">
        <v>0</v>
      </c>
      <c r="H1638" s="52">
        <v>0</v>
      </c>
      <c r="I1638" s="52">
        <v>0</v>
      </c>
      <c r="J1638" s="52">
        <v>0</v>
      </c>
      <c r="K1638" s="52">
        <v>150833.46</v>
      </c>
      <c r="L1638" s="52">
        <v>0</v>
      </c>
      <c r="M1638" s="52">
        <v>0</v>
      </c>
      <c r="N1638" s="50"/>
      <c r="O1638" s="124">
        <f t="shared" si="100"/>
        <v>0</v>
      </c>
      <c r="P1638" s="124">
        <f t="shared" si="101"/>
        <v>0</v>
      </c>
      <c r="Q1638" s="50"/>
      <c r="R1638" s="53" t="str">
        <f t="shared" si="102"/>
        <v/>
      </c>
      <c r="S1638" s="53" t="str">
        <f t="shared" si="103"/>
        <v/>
      </c>
      <c r="T1638" s="50"/>
    </row>
    <row r="1639" spans="1:20" ht="15" customHeight="1" x14ac:dyDescent="0.2">
      <c r="A1639" s="51" t="s">
        <v>2331</v>
      </c>
      <c r="B1639" s="51" t="s">
        <v>1595</v>
      </c>
      <c r="C1639" s="35">
        <v>527645</v>
      </c>
      <c r="D1639" s="50"/>
      <c r="E1639" s="52">
        <v>0</v>
      </c>
      <c r="F1639" s="52">
        <v>0</v>
      </c>
      <c r="G1639" s="52">
        <v>0</v>
      </c>
      <c r="H1639" s="52">
        <v>0</v>
      </c>
      <c r="I1639" s="52">
        <v>0</v>
      </c>
      <c r="J1639" s="52">
        <v>0</v>
      </c>
      <c r="K1639" s="52">
        <v>16695.349999999999</v>
      </c>
      <c r="L1639" s="52">
        <v>0</v>
      </c>
      <c r="M1639" s="52">
        <v>0</v>
      </c>
      <c r="N1639" s="50"/>
      <c r="O1639" s="124">
        <f t="shared" si="100"/>
        <v>0</v>
      </c>
      <c r="P1639" s="124">
        <f t="shared" si="101"/>
        <v>0</v>
      </c>
      <c r="Q1639" s="50"/>
      <c r="R1639" s="53" t="str">
        <f t="shared" si="102"/>
        <v/>
      </c>
      <c r="S1639" s="53" t="str">
        <f t="shared" si="103"/>
        <v/>
      </c>
      <c r="T1639" s="50"/>
    </row>
    <row r="1640" spans="1:20" ht="15" customHeight="1" x14ac:dyDescent="0.2">
      <c r="A1640" s="51" t="s">
        <v>1639</v>
      </c>
      <c r="B1640" s="51" t="s">
        <v>1575</v>
      </c>
      <c r="C1640" s="35">
        <v>519634</v>
      </c>
      <c r="D1640" s="50"/>
      <c r="E1640" s="52">
        <v>0</v>
      </c>
      <c r="F1640" s="52">
        <v>0</v>
      </c>
      <c r="G1640" s="52">
        <v>0</v>
      </c>
      <c r="H1640" s="52">
        <v>85020.81</v>
      </c>
      <c r="I1640" s="52">
        <v>0</v>
      </c>
      <c r="J1640" s="52">
        <v>85020.81</v>
      </c>
      <c r="K1640" s="52">
        <v>283766.58999999997</v>
      </c>
      <c r="L1640" s="52">
        <v>3130.29</v>
      </c>
      <c r="M1640" s="52">
        <v>74508.820000000007</v>
      </c>
      <c r="N1640" s="50"/>
      <c r="O1640" s="124">
        <f t="shared" si="100"/>
        <v>29.961500000000001</v>
      </c>
      <c r="P1640" s="124">
        <f t="shared" si="101"/>
        <v>27.360201213257699</v>
      </c>
      <c r="Q1640" s="50"/>
      <c r="R1640" s="53" t="str">
        <f t="shared" si="102"/>
        <v/>
      </c>
      <c r="S1640" s="53" t="str">
        <f t="shared" si="103"/>
        <v/>
      </c>
      <c r="T1640" s="50"/>
    </row>
    <row r="1641" spans="1:20" ht="15" customHeight="1" x14ac:dyDescent="0.2">
      <c r="A1641" s="51" t="s">
        <v>1912</v>
      </c>
      <c r="B1641" s="51" t="s">
        <v>1866</v>
      </c>
      <c r="C1641" s="35">
        <v>522813</v>
      </c>
      <c r="D1641" s="50"/>
      <c r="E1641" s="52">
        <v>0</v>
      </c>
      <c r="F1641" s="52">
        <v>0</v>
      </c>
      <c r="G1641" s="52">
        <v>0</v>
      </c>
      <c r="H1641" s="52">
        <v>48191.14</v>
      </c>
      <c r="I1641" s="52">
        <v>0</v>
      </c>
      <c r="J1641" s="52">
        <v>48191.14</v>
      </c>
      <c r="K1641" s="52">
        <v>81627.520000000004</v>
      </c>
      <c r="L1641" s="52">
        <v>1722.93</v>
      </c>
      <c r="M1641" s="52">
        <v>0</v>
      </c>
      <c r="N1641" s="50"/>
      <c r="O1641" s="124">
        <f t="shared" si="100"/>
        <v>59.0379</v>
      </c>
      <c r="P1641" s="124">
        <f t="shared" si="101"/>
        <v>2.1107219721976116</v>
      </c>
      <c r="Q1641" s="50"/>
      <c r="R1641" s="53" t="str">
        <f t="shared" si="102"/>
        <v/>
      </c>
      <c r="S1641" s="53" t="str">
        <f t="shared" si="103"/>
        <v/>
      </c>
      <c r="T1641" s="50"/>
    </row>
    <row r="1642" spans="1:20" ht="15" customHeight="1" x14ac:dyDescent="0.2">
      <c r="A1642" s="51" t="s">
        <v>2449</v>
      </c>
      <c r="B1642" s="51" t="s">
        <v>1547</v>
      </c>
      <c r="C1642" s="35">
        <v>528897</v>
      </c>
      <c r="D1642" s="50"/>
      <c r="E1642" s="52">
        <v>0</v>
      </c>
      <c r="F1642" s="52">
        <v>0</v>
      </c>
      <c r="G1642" s="52">
        <v>0</v>
      </c>
      <c r="H1642" s="52">
        <v>55007.05</v>
      </c>
      <c r="I1642" s="52">
        <v>0</v>
      </c>
      <c r="J1642" s="52">
        <v>55007.05</v>
      </c>
      <c r="K1642" s="52">
        <v>118828.26</v>
      </c>
      <c r="L1642" s="52">
        <v>2787.92</v>
      </c>
      <c r="M1642" s="52">
        <v>35947.86</v>
      </c>
      <c r="N1642" s="50"/>
      <c r="O1642" s="124">
        <f t="shared" si="100"/>
        <v>46.291200000000003</v>
      </c>
      <c r="P1642" s="124">
        <f t="shared" si="101"/>
        <v>32.598121019360207</v>
      </c>
      <c r="Q1642" s="50"/>
      <c r="R1642" s="53" t="str">
        <f t="shared" si="102"/>
        <v/>
      </c>
      <c r="S1642" s="53" t="str">
        <f t="shared" si="103"/>
        <v/>
      </c>
      <c r="T1642" s="50"/>
    </row>
    <row r="1643" spans="1:20" ht="15" customHeight="1" x14ac:dyDescent="0.2">
      <c r="A1643" s="51" t="s">
        <v>2183</v>
      </c>
      <c r="B1643" s="51" t="s">
        <v>1221</v>
      </c>
      <c r="C1643" s="35">
        <v>526045</v>
      </c>
      <c r="D1643" s="50"/>
      <c r="E1643" s="52">
        <v>0</v>
      </c>
      <c r="F1643" s="52">
        <v>0</v>
      </c>
      <c r="G1643" s="52">
        <v>0</v>
      </c>
      <c r="H1643" s="52">
        <v>12916.35</v>
      </c>
      <c r="I1643" s="52">
        <v>0</v>
      </c>
      <c r="J1643" s="52">
        <v>12916.35</v>
      </c>
      <c r="K1643" s="52">
        <v>845299.95</v>
      </c>
      <c r="L1643" s="52">
        <v>848.03</v>
      </c>
      <c r="M1643" s="52">
        <v>10793.18</v>
      </c>
      <c r="N1643" s="50"/>
      <c r="O1643" s="124">
        <f t="shared" si="100"/>
        <v>1.528</v>
      </c>
      <c r="P1643" s="124">
        <f t="shared" si="101"/>
        <v>1.3771691338678065</v>
      </c>
      <c r="Q1643" s="50"/>
      <c r="R1643" s="53" t="str">
        <f t="shared" si="102"/>
        <v/>
      </c>
      <c r="S1643" s="53" t="str">
        <f t="shared" si="103"/>
        <v/>
      </c>
      <c r="T1643" s="50"/>
    </row>
    <row r="1644" spans="1:20" ht="15" customHeight="1" x14ac:dyDescent="0.2">
      <c r="A1644" s="51" t="s">
        <v>1640</v>
      </c>
      <c r="B1644" s="51" t="s">
        <v>1575</v>
      </c>
      <c r="C1644" s="35">
        <v>519642</v>
      </c>
      <c r="D1644" s="50"/>
      <c r="E1644" s="52">
        <v>0</v>
      </c>
      <c r="F1644" s="52">
        <v>0</v>
      </c>
      <c r="G1644" s="52">
        <v>0</v>
      </c>
      <c r="H1644" s="52">
        <v>0</v>
      </c>
      <c r="I1644" s="52">
        <v>0</v>
      </c>
      <c r="J1644" s="52">
        <v>0</v>
      </c>
      <c r="K1644" s="52">
        <v>141231.54999999999</v>
      </c>
      <c r="L1644" s="52">
        <v>0</v>
      </c>
      <c r="M1644" s="52">
        <v>0</v>
      </c>
      <c r="N1644" s="50"/>
      <c r="O1644" s="124">
        <f t="shared" si="100"/>
        <v>0</v>
      </c>
      <c r="P1644" s="124">
        <f t="shared" si="101"/>
        <v>0</v>
      </c>
      <c r="Q1644" s="50"/>
      <c r="R1644" s="53" t="str">
        <f t="shared" si="102"/>
        <v/>
      </c>
      <c r="S1644" s="53" t="str">
        <f t="shared" si="103"/>
        <v/>
      </c>
      <c r="T1644" s="50"/>
    </row>
    <row r="1645" spans="1:20" ht="15" customHeight="1" x14ac:dyDescent="0.2">
      <c r="A1645" s="51" t="s">
        <v>1721</v>
      </c>
      <c r="B1645" s="51" t="s">
        <v>1547</v>
      </c>
      <c r="C1645" s="35">
        <v>520543</v>
      </c>
      <c r="D1645" s="50"/>
      <c r="E1645" s="52">
        <v>0</v>
      </c>
      <c r="F1645" s="52">
        <v>0</v>
      </c>
      <c r="G1645" s="52">
        <v>0</v>
      </c>
      <c r="H1645" s="52">
        <v>0</v>
      </c>
      <c r="I1645" s="52">
        <v>0</v>
      </c>
      <c r="J1645" s="52">
        <v>0</v>
      </c>
      <c r="K1645" s="52">
        <v>97409.73</v>
      </c>
      <c r="L1645" s="52">
        <v>0</v>
      </c>
      <c r="M1645" s="52">
        <v>0</v>
      </c>
      <c r="N1645" s="50"/>
      <c r="O1645" s="124">
        <f t="shared" si="100"/>
        <v>0</v>
      </c>
      <c r="P1645" s="124">
        <f t="shared" si="101"/>
        <v>0</v>
      </c>
      <c r="Q1645" s="50"/>
      <c r="R1645" s="53" t="str">
        <f t="shared" si="102"/>
        <v/>
      </c>
      <c r="S1645" s="53" t="str">
        <f t="shared" si="103"/>
        <v/>
      </c>
      <c r="T1645" s="50"/>
    </row>
    <row r="1646" spans="1:20" ht="15" customHeight="1" x14ac:dyDescent="0.2">
      <c r="A1646" s="51" t="s">
        <v>1913</v>
      </c>
      <c r="B1646" s="51" t="s">
        <v>1866</v>
      </c>
      <c r="C1646" s="35">
        <v>522821</v>
      </c>
      <c r="D1646" s="50"/>
      <c r="E1646" s="52">
        <v>0</v>
      </c>
      <c r="F1646" s="52">
        <v>0</v>
      </c>
      <c r="G1646" s="52">
        <v>0</v>
      </c>
      <c r="H1646" s="52">
        <v>33000</v>
      </c>
      <c r="I1646" s="52">
        <v>0</v>
      </c>
      <c r="J1646" s="52">
        <v>33000</v>
      </c>
      <c r="K1646" s="52">
        <v>55531.49</v>
      </c>
      <c r="L1646" s="52">
        <v>16876.57</v>
      </c>
      <c r="M1646" s="52">
        <v>22641.8</v>
      </c>
      <c r="N1646" s="50"/>
      <c r="O1646" s="124">
        <f t="shared" si="100"/>
        <v>59.425699999999999</v>
      </c>
      <c r="P1646" s="124">
        <f t="shared" si="101"/>
        <v>71.163892775072298</v>
      </c>
      <c r="Q1646" s="50"/>
      <c r="R1646" s="53" t="str">
        <f t="shared" si="102"/>
        <v/>
      </c>
      <c r="S1646" s="53" t="str">
        <f t="shared" si="103"/>
        <v/>
      </c>
      <c r="T1646" s="50"/>
    </row>
    <row r="1647" spans="1:20" ht="15" customHeight="1" x14ac:dyDescent="0.2">
      <c r="A1647" s="51" t="s">
        <v>2551</v>
      </c>
      <c r="B1647" s="51" t="s">
        <v>2213</v>
      </c>
      <c r="C1647" s="35">
        <v>543390</v>
      </c>
      <c r="D1647" s="50"/>
      <c r="E1647" s="52">
        <v>0</v>
      </c>
      <c r="F1647" s="52">
        <v>0</v>
      </c>
      <c r="G1647" s="52">
        <v>0</v>
      </c>
      <c r="H1647" s="52">
        <v>24412.51</v>
      </c>
      <c r="I1647" s="52">
        <v>0</v>
      </c>
      <c r="J1647" s="52">
        <v>24412.51</v>
      </c>
      <c r="K1647" s="52">
        <v>383912.38999999996</v>
      </c>
      <c r="L1647" s="52">
        <v>0</v>
      </c>
      <c r="M1647" s="52">
        <v>0</v>
      </c>
      <c r="N1647" s="50"/>
      <c r="O1647" s="124">
        <f t="shared" si="100"/>
        <v>6.3589000000000002</v>
      </c>
      <c r="P1647" s="124">
        <f t="shared" si="101"/>
        <v>0</v>
      </c>
      <c r="Q1647" s="50"/>
      <c r="R1647" s="53" t="str">
        <f t="shared" si="102"/>
        <v/>
      </c>
      <c r="S1647" s="53" t="str">
        <f t="shared" si="103"/>
        <v/>
      </c>
      <c r="T1647" s="50"/>
    </row>
    <row r="1648" spans="1:20" ht="15" customHeight="1" x14ac:dyDescent="0.2">
      <c r="A1648" s="51" t="s">
        <v>2262</v>
      </c>
      <c r="B1648" s="51" t="s">
        <v>2238</v>
      </c>
      <c r="C1648" s="35">
        <v>526916</v>
      </c>
      <c r="D1648" s="50"/>
      <c r="E1648" s="52">
        <v>0</v>
      </c>
      <c r="F1648" s="52">
        <v>0</v>
      </c>
      <c r="G1648" s="52">
        <v>0</v>
      </c>
      <c r="H1648" s="52">
        <v>63010.41</v>
      </c>
      <c r="I1648" s="52">
        <v>0</v>
      </c>
      <c r="J1648" s="52">
        <v>63010.41</v>
      </c>
      <c r="K1648" s="52">
        <v>211738.17</v>
      </c>
      <c r="L1648" s="52">
        <v>12687.01</v>
      </c>
      <c r="M1648" s="52">
        <v>214929.57</v>
      </c>
      <c r="N1648" s="50"/>
      <c r="O1648" s="124">
        <f t="shared" si="100"/>
        <v>29.758600000000001</v>
      </c>
      <c r="P1648" s="124">
        <f t="shared" si="101"/>
        <v>107.49907775249025</v>
      </c>
      <c r="Q1648" s="50"/>
      <c r="R1648" s="53" t="str">
        <f t="shared" si="102"/>
        <v/>
      </c>
      <c r="S1648" s="53" t="str">
        <f t="shared" si="103"/>
        <v/>
      </c>
      <c r="T1648" s="50"/>
    </row>
    <row r="1649" spans="1:20" ht="15" customHeight="1" x14ac:dyDescent="0.2">
      <c r="A1649" s="51" t="s">
        <v>1819</v>
      </c>
      <c r="B1649" s="51" t="s">
        <v>1500</v>
      </c>
      <c r="C1649" s="35">
        <v>521744</v>
      </c>
      <c r="D1649" s="50"/>
      <c r="E1649" s="52">
        <v>0</v>
      </c>
      <c r="F1649" s="52">
        <v>0</v>
      </c>
      <c r="G1649" s="52">
        <v>0</v>
      </c>
      <c r="H1649" s="52">
        <v>36032.36</v>
      </c>
      <c r="I1649" s="52">
        <v>0</v>
      </c>
      <c r="J1649" s="52">
        <v>36032.36</v>
      </c>
      <c r="K1649" s="52">
        <v>92982.22</v>
      </c>
      <c r="L1649" s="52">
        <v>1451.78</v>
      </c>
      <c r="M1649" s="52">
        <v>5520</v>
      </c>
      <c r="N1649" s="50"/>
      <c r="O1649" s="124">
        <f t="shared" si="100"/>
        <v>38.751899999999999</v>
      </c>
      <c r="P1649" s="124">
        <f t="shared" si="101"/>
        <v>7.4979711174889134</v>
      </c>
      <c r="Q1649" s="50"/>
      <c r="R1649" s="53" t="str">
        <f t="shared" si="102"/>
        <v/>
      </c>
      <c r="S1649" s="53" t="str">
        <f t="shared" si="103"/>
        <v/>
      </c>
      <c r="T1649" s="50"/>
    </row>
    <row r="1650" spans="1:20" ht="15" customHeight="1" x14ac:dyDescent="0.2">
      <c r="A1650" s="51" t="s">
        <v>2450</v>
      </c>
      <c r="B1650" s="51" t="s">
        <v>2434</v>
      </c>
      <c r="C1650" s="35">
        <v>528901</v>
      </c>
      <c r="D1650" s="50"/>
      <c r="E1650" s="52">
        <v>0</v>
      </c>
      <c r="F1650" s="52">
        <v>0</v>
      </c>
      <c r="G1650" s="52">
        <v>0</v>
      </c>
      <c r="H1650" s="52">
        <v>56990.14</v>
      </c>
      <c r="I1650" s="52">
        <v>0</v>
      </c>
      <c r="J1650" s="52">
        <v>56990.14</v>
      </c>
      <c r="K1650" s="52">
        <v>873555.24</v>
      </c>
      <c r="L1650" s="52">
        <v>1265.04</v>
      </c>
      <c r="M1650" s="52">
        <v>14760</v>
      </c>
      <c r="N1650" s="50"/>
      <c r="O1650" s="124">
        <f t="shared" si="100"/>
        <v>6.5239000000000003</v>
      </c>
      <c r="P1650" s="124">
        <f t="shared" si="101"/>
        <v>1.8344621228532727</v>
      </c>
      <c r="Q1650" s="50"/>
      <c r="R1650" s="53" t="str">
        <f t="shared" si="102"/>
        <v/>
      </c>
      <c r="S1650" s="53" t="str">
        <f t="shared" si="103"/>
        <v/>
      </c>
      <c r="T1650" s="50"/>
    </row>
    <row r="1651" spans="1:20" ht="15" customHeight="1" x14ac:dyDescent="0.2">
      <c r="A1651" s="51" t="s">
        <v>2451</v>
      </c>
      <c r="B1651" s="51" t="s">
        <v>2434</v>
      </c>
      <c r="C1651" s="35">
        <v>528919</v>
      </c>
      <c r="D1651" s="50"/>
      <c r="E1651" s="52">
        <v>0</v>
      </c>
      <c r="F1651" s="52">
        <v>0</v>
      </c>
      <c r="G1651" s="52">
        <v>0</v>
      </c>
      <c r="H1651" s="52">
        <v>44952.39</v>
      </c>
      <c r="I1651" s="52">
        <v>44952.39</v>
      </c>
      <c r="J1651" s="52">
        <v>0</v>
      </c>
      <c r="K1651" s="52">
        <v>623201.16999999993</v>
      </c>
      <c r="L1651" s="52">
        <v>1262.1500000000001</v>
      </c>
      <c r="M1651" s="52">
        <v>0</v>
      </c>
      <c r="N1651" s="50"/>
      <c r="O1651" s="124">
        <f t="shared" si="100"/>
        <v>0</v>
      </c>
      <c r="P1651" s="124">
        <f t="shared" si="101"/>
        <v>0.20252689833685653</v>
      </c>
      <c r="Q1651" s="50"/>
      <c r="R1651" s="53" t="str">
        <f t="shared" si="102"/>
        <v/>
      </c>
      <c r="S1651" s="53" t="str">
        <f t="shared" si="103"/>
        <v/>
      </c>
      <c r="T1651" s="50"/>
    </row>
    <row r="1652" spans="1:20" ht="15" customHeight="1" x14ac:dyDescent="0.2">
      <c r="A1652" s="51" t="s">
        <v>1820</v>
      </c>
      <c r="B1652" s="51" t="s">
        <v>1500</v>
      </c>
      <c r="C1652" s="35">
        <v>521752</v>
      </c>
      <c r="D1652" s="50"/>
      <c r="E1652" s="52">
        <v>0</v>
      </c>
      <c r="F1652" s="52">
        <v>0</v>
      </c>
      <c r="G1652" s="52">
        <v>0</v>
      </c>
      <c r="H1652" s="52">
        <v>0</v>
      </c>
      <c r="I1652" s="52">
        <v>0</v>
      </c>
      <c r="J1652" s="52">
        <v>0</v>
      </c>
      <c r="K1652" s="52">
        <v>632784.57999999996</v>
      </c>
      <c r="L1652" s="52">
        <v>0</v>
      </c>
      <c r="M1652" s="52">
        <v>0</v>
      </c>
      <c r="N1652" s="50"/>
      <c r="O1652" s="124">
        <f t="shared" si="100"/>
        <v>0</v>
      </c>
      <c r="P1652" s="124">
        <f t="shared" si="101"/>
        <v>0</v>
      </c>
      <c r="Q1652" s="50"/>
      <c r="R1652" s="53" t="str">
        <f t="shared" si="102"/>
        <v/>
      </c>
      <c r="S1652" s="53" t="str">
        <f t="shared" si="103"/>
        <v/>
      </c>
      <c r="T1652" s="50"/>
    </row>
    <row r="1653" spans="1:20" ht="15" customHeight="1" x14ac:dyDescent="0.2">
      <c r="A1653" s="51" t="s">
        <v>2332</v>
      </c>
      <c r="B1653" s="51" t="s">
        <v>1595</v>
      </c>
      <c r="C1653" s="35">
        <v>527653</v>
      </c>
      <c r="D1653" s="50"/>
      <c r="E1653" s="52">
        <v>0</v>
      </c>
      <c r="F1653" s="52">
        <v>0</v>
      </c>
      <c r="G1653" s="52">
        <v>0</v>
      </c>
      <c r="H1653" s="52">
        <v>21961.19</v>
      </c>
      <c r="I1653" s="52">
        <v>0</v>
      </c>
      <c r="J1653" s="52">
        <v>21961.19</v>
      </c>
      <c r="K1653" s="52">
        <v>57502.62</v>
      </c>
      <c r="L1653" s="52">
        <v>965.35</v>
      </c>
      <c r="M1653" s="52">
        <v>861.2</v>
      </c>
      <c r="N1653" s="50"/>
      <c r="O1653" s="124">
        <f t="shared" si="100"/>
        <v>38.191600000000001</v>
      </c>
      <c r="P1653" s="124">
        <f t="shared" si="101"/>
        <v>3.1764639593813295</v>
      </c>
      <c r="Q1653" s="50"/>
      <c r="R1653" s="53" t="str">
        <f t="shared" si="102"/>
        <v/>
      </c>
      <c r="S1653" s="53" t="str">
        <f t="shared" si="103"/>
        <v/>
      </c>
      <c r="T1653" s="50"/>
    </row>
    <row r="1654" spans="1:20" ht="15" customHeight="1" x14ac:dyDescent="0.2">
      <c r="A1654" s="51" t="s">
        <v>2452</v>
      </c>
      <c r="B1654" s="51" t="s">
        <v>2434</v>
      </c>
      <c r="C1654" s="35">
        <v>528927</v>
      </c>
      <c r="D1654" s="50"/>
      <c r="E1654" s="52">
        <v>0</v>
      </c>
      <c r="F1654" s="52">
        <v>0</v>
      </c>
      <c r="G1654" s="52">
        <v>0</v>
      </c>
      <c r="H1654" s="52">
        <v>79757.679999999993</v>
      </c>
      <c r="I1654" s="52">
        <v>0</v>
      </c>
      <c r="J1654" s="52">
        <v>79757.679999999993</v>
      </c>
      <c r="K1654" s="52">
        <v>139852.63</v>
      </c>
      <c r="L1654" s="52">
        <v>2218.2800000000002</v>
      </c>
      <c r="M1654" s="52">
        <v>200</v>
      </c>
      <c r="N1654" s="50"/>
      <c r="O1654" s="124">
        <f t="shared" si="100"/>
        <v>57.029800000000002</v>
      </c>
      <c r="P1654" s="124">
        <f t="shared" si="101"/>
        <v>1.7291630482744587</v>
      </c>
      <c r="Q1654" s="50"/>
      <c r="R1654" s="53" t="str">
        <f t="shared" si="102"/>
        <v/>
      </c>
      <c r="S1654" s="53" t="str">
        <f t="shared" si="103"/>
        <v/>
      </c>
      <c r="T1654" s="50"/>
    </row>
    <row r="1655" spans="1:20" ht="15" customHeight="1" x14ac:dyDescent="0.2">
      <c r="A1655" s="51" t="s">
        <v>1821</v>
      </c>
      <c r="B1655" s="51" t="s">
        <v>1500</v>
      </c>
      <c r="C1655" s="35">
        <v>521761</v>
      </c>
      <c r="D1655" s="50"/>
      <c r="E1655" s="52">
        <v>0</v>
      </c>
      <c r="F1655" s="52">
        <v>0</v>
      </c>
      <c r="G1655" s="52">
        <v>0</v>
      </c>
      <c r="H1655" s="52">
        <v>1337.06</v>
      </c>
      <c r="I1655" s="52">
        <v>0</v>
      </c>
      <c r="J1655" s="52">
        <v>1337.06</v>
      </c>
      <c r="K1655" s="52">
        <v>188133.62</v>
      </c>
      <c r="L1655" s="52">
        <v>79.849999999999994</v>
      </c>
      <c r="M1655" s="52">
        <v>1572</v>
      </c>
      <c r="N1655" s="50"/>
      <c r="O1655" s="124">
        <f t="shared" si="100"/>
        <v>0.7107</v>
      </c>
      <c r="P1655" s="124">
        <f t="shared" si="101"/>
        <v>0.87801956928272562</v>
      </c>
      <c r="Q1655" s="50"/>
      <c r="R1655" s="53" t="str">
        <f t="shared" si="102"/>
        <v/>
      </c>
      <c r="S1655" s="53" t="str">
        <f t="shared" si="103"/>
        <v/>
      </c>
      <c r="T1655" s="50"/>
    </row>
    <row r="1656" spans="1:20" ht="15" customHeight="1" x14ac:dyDescent="0.2">
      <c r="A1656" s="51" t="s">
        <v>2333</v>
      </c>
      <c r="B1656" s="51" t="s">
        <v>1595</v>
      </c>
      <c r="C1656" s="35">
        <v>527661</v>
      </c>
      <c r="D1656" s="50"/>
      <c r="E1656" s="52">
        <v>0</v>
      </c>
      <c r="F1656" s="52">
        <v>0</v>
      </c>
      <c r="G1656" s="52">
        <v>0</v>
      </c>
      <c r="H1656" s="52">
        <v>12313.02</v>
      </c>
      <c r="I1656" s="52">
        <v>0</v>
      </c>
      <c r="J1656" s="52">
        <v>12313.02</v>
      </c>
      <c r="K1656" s="52">
        <v>292689.37</v>
      </c>
      <c r="L1656" s="52">
        <v>663.09</v>
      </c>
      <c r="M1656" s="52">
        <v>3120</v>
      </c>
      <c r="N1656" s="50"/>
      <c r="O1656" s="124">
        <f t="shared" si="100"/>
        <v>4.2069000000000001</v>
      </c>
      <c r="P1656" s="124">
        <f t="shared" si="101"/>
        <v>1.2925272960886829</v>
      </c>
      <c r="Q1656" s="50"/>
      <c r="R1656" s="53" t="str">
        <f t="shared" si="102"/>
        <v/>
      </c>
      <c r="S1656" s="53" t="str">
        <f t="shared" si="103"/>
        <v/>
      </c>
      <c r="T1656" s="50"/>
    </row>
    <row r="1657" spans="1:20" ht="15" customHeight="1" x14ac:dyDescent="0.2">
      <c r="A1657" s="51" t="s">
        <v>2334</v>
      </c>
      <c r="B1657" s="51" t="s">
        <v>1595</v>
      </c>
      <c r="C1657" s="35">
        <v>527670</v>
      </c>
      <c r="D1657" s="50"/>
      <c r="E1657" s="52">
        <v>0</v>
      </c>
      <c r="F1657" s="52">
        <v>0</v>
      </c>
      <c r="G1657" s="52">
        <v>0</v>
      </c>
      <c r="H1657" s="52">
        <v>27572</v>
      </c>
      <c r="I1657" s="52">
        <v>0</v>
      </c>
      <c r="J1657" s="52">
        <v>27572</v>
      </c>
      <c r="K1657" s="52">
        <v>63983.83</v>
      </c>
      <c r="L1657" s="52">
        <v>1043.3900000000001</v>
      </c>
      <c r="M1657" s="52">
        <v>0</v>
      </c>
      <c r="N1657" s="50"/>
      <c r="O1657" s="124">
        <f t="shared" si="100"/>
        <v>43.092100000000002</v>
      </c>
      <c r="P1657" s="124">
        <f t="shared" si="101"/>
        <v>1.6307088837914203</v>
      </c>
      <c r="Q1657" s="50"/>
      <c r="R1657" s="53" t="str">
        <f t="shared" si="102"/>
        <v/>
      </c>
      <c r="S1657" s="53" t="str">
        <f t="shared" si="103"/>
        <v/>
      </c>
      <c r="T1657" s="50"/>
    </row>
    <row r="1658" spans="1:20" ht="15" customHeight="1" x14ac:dyDescent="0.2">
      <c r="A1658" s="51" t="s">
        <v>2757</v>
      </c>
      <c r="B1658" s="51" t="s">
        <v>1214</v>
      </c>
      <c r="C1658" s="35">
        <v>557790</v>
      </c>
      <c r="D1658" s="50"/>
      <c r="E1658" s="52">
        <v>0</v>
      </c>
      <c r="F1658" s="52">
        <v>0</v>
      </c>
      <c r="G1658" s="52">
        <v>0</v>
      </c>
      <c r="H1658" s="52">
        <v>0</v>
      </c>
      <c r="I1658" s="52">
        <v>0</v>
      </c>
      <c r="J1658" s="52">
        <v>0</v>
      </c>
      <c r="K1658" s="52">
        <v>36892.230000000003</v>
      </c>
      <c r="L1658" s="52">
        <v>0</v>
      </c>
      <c r="M1658" s="52">
        <v>0</v>
      </c>
      <c r="N1658" s="50"/>
      <c r="O1658" s="124">
        <f t="shared" si="100"/>
        <v>0</v>
      </c>
      <c r="P1658" s="124">
        <f t="shared" si="101"/>
        <v>0</v>
      </c>
      <c r="Q1658" s="50"/>
      <c r="R1658" s="53" t="str">
        <f t="shared" si="102"/>
        <v/>
      </c>
      <c r="S1658" s="53" t="str">
        <f t="shared" si="103"/>
        <v/>
      </c>
      <c r="T1658" s="50"/>
    </row>
    <row r="1659" spans="1:20" ht="15" customHeight="1" x14ac:dyDescent="0.2">
      <c r="A1659" s="51" t="s">
        <v>2087</v>
      </c>
      <c r="B1659" s="51" t="s">
        <v>2023</v>
      </c>
      <c r="C1659" s="35">
        <v>524921</v>
      </c>
      <c r="D1659" s="50"/>
      <c r="E1659" s="52">
        <v>0</v>
      </c>
      <c r="F1659" s="52">
        <v>0</v>
      </c>
      <c r="G1659" s="52">
        <v>0</v>
      </c>
      <c r="H1659" s="52">
        <v>0</v>
      </c>
      <c r="I1659" s="52">
        <v>0</v>
      </c>
      <c r="J1659" s="52">
        <v>0</v>
      </c>
      <c r="K1659" s="52">
        <v>659913.06999999995</v>
      </c>
      <c r="L1659" s="52">
        <v>597.1</v>
      </c>
      <c r="M1659" s="52">
        <v>27274.22</v>
      </c>
      <c r="N1659" s="50"/>
      <c r="O1659" s="124">
        <f t="shared" si="100"/>
        <v>0</v>
      </c>
      <c r="P1659" s="124">
        <f t="shared" si="101"/>
        <v>4.223483556705431</v>
      </c>
      <c r="Q1659" s="50"/>
      <c r="R1659" s="53" t="str">
        <f t="shared" si="102"/>
        <v/>
      </c>
      <c r="S1659" s="53" t="str">
        <f t="shared" si="103"/>
        <v/>
      </c>
      <c r="T1659" s="50"/>
    </row>
    <row r="1660" spans="1:20" ht="15" customHeight="1" x14ac:dyDescent="0.2">
      <c r="A1660" s="51" t="s">
        <v>1641</v>
      </c>
      <c r="B1660" s="51" t="s">
        <v>1575</v>
      </c>
      <c r="C1660" s="35">
        <v>519669</v>
      </c>
      <c r="D1660" s="50"/>
      <c r="E1660" s="52">
        <v>0</v>
      </c>
      <c r="F1660" s="52">
        <v>0</v>
      </c>
      <c r="G1660" s="52">
        <v>0</v>
      </c>
      <c r="H1660" s="52">
        <v>49630.239999999998</v>
      </c>
      <c r="I1660" s="52">
        <v>0</v>
      </c>
      <c r="J1660" s="52">
        <v>49630.239999999998</v>
      </c>
      <c r="K1660" s="52">
        <v>268192.12</v>
      </c>
      <c r="L1660" s="52">
        <v>2065.2399999999998</v>
      </c>
      <c r="M1660" s="52">
        <v>5520</v>
      </c>
      <c r="N1660" s="50"/>
      <c r="O1660" s="124">
        <f t="shared" si="100"/>
        <v>18.505500000000001</v>
      </c>
      <c r="P1660" s="124">
        <f t="shared" si="101"/>
        <v>2.8282859317417679</v>
      </c>
      <c r="Q1660" s="50"/>
      <c r="R1660" s="53" t="str">
        <f t="shared" si="102"/>
        <v/>
      </c>
      <c r="S1660" s="53" t="str">
        <f t="shared" si="103"/>
        <v/>
      </c>
      <c r="T1660" s="50"/>
    </row>
    <row r="1661" spans="1:20" ht="15" customHeight="1" x14ac:dyDescent="0.2">
      <c r="A1661" s="51" t="s">
        <v>2421</v>
      </c>
      <c r="B1661" s="51" t="s">
        <v>22</v>
      </c>
      <c r="C1661" s="35">
        <v>528609</v>
      </c>
      <c r="D1661" s="50"/>
      <c r="E1661" s="52">
        <v>0</v>
      </c>
      <c r="F1661" s="52">
        <v>0</v>
      </c>
      <c r="G1661" s="52">
        <v>0</v>
      </c>
      <c r="H1661" s="52">
        <v>74002.73</v>
      </c>
      <c r="I1661" s="52">
        <v>0</v>
      </c>
      <c r="J1661" s="52">
        <v>74002.73</v>
      </c>
      <c r="K1661" s="52">
        <v>812851.08</v>
      </c>
      <c r="L1661" s="52">
        <v>261.18</v>
      </c>
      <c r="M1661" s="52">
        <v>0</v>
      </c>
      <c r="N1661" s="50"/>
      <c r="O1661" s="124">
        <f t="shared" si="100"/>
        <v>9.1041000000000007</v>
      </c>
      <c r="P1661" s="124">
        <f t="shared" si="101"/>
        <v>3.2131346863683817E-2</v>
      </c>
      <c r="Q1661" s="50"/>
      <c r="R1661" s="53" t="str">
        <f t="shared" si="102"/>
        <v/>
      </c>
      <c r="S1661" s="53" t="str">
        <f t="shared" si="103"/>
        <v/>
      </c>
      <c r="T1661" s="50"/>
    </row>
    <row r="1662" spans="1:20" ht="15" customHeight="1" x14ac:dyDescent="0.2">
      <c r="A1662" s="51" t="s">
        <v>1093</v>
      </c>
      <c r="B1662" s="51" t="s">
        <v>1055</v>
      </c>
      <c r="C1662" s="35">
        <v>512486</v>
      </c>
      <c r="D1662" s="50"/>
      <c r="E1662" s="52">
        <v>0</v>
      </c>
      <c r="F1662" s="52">
        <v>0</v>
      </c>
      <c r="G1662" s="52">
        <v>0</v>
      </c>
      <c r="H1662" s="52">
        <v>0</v>
      </c>
      <c r="I1662" s="52">
        <v>0</v>
      </c>
      <c r="J1662" s="52">
        <v>0</v>
      </c>
      <c r="K1662" s="52">
        <v>77059.7</v>
      </c>
      <c r="L1662" s="52">
        <v>0</v>
      </c>
      <c r="M1662" s="52">
        <v>0</v>
      </c>
      <c r="N1662" s="50"/>
      <c r="O1662" s="124">
        <f t="shared" si="100"/>
        <v>0</v>
      </c>
      <c r="P1662" s="124">
        <f t="shared" si="101"/>
        <v>0</v>
      </c>
      <c r="Q1662" s="50"/>
      <c r="R1662" s="53" t="str">
        <f t="shared" si="102"/>
        <v/>
      </c>
      <c r="S1662" s="53" t="str">
        <f t="shared" si="103"/>
        <v/>
      </c>
      <c r="T1662" s="50"/>
    </row>
    <row r="1663" spans="1:20" ht="15" customHeight="1" x14ac:dyDescent="0.2">
      <c r="A1663" s="51" t="s">
        <v>526</v>
      </c>
      <c r="B1663" s="51" t="s">
        <v>508</v>
      </c>
      <c r="C1663" s="35">
        <v>505251</v>
      </c>
      <c r="D1663" s="50"/>
      <c r="E1663" s="52">
        <v>0</v>
      </c>
      <c r="F1663" s="52">
        <v>0</v>
      </c>
      <c r="G1663" s="52">
        <v>0</v>
      </c>
      <c r="H1663" s="52">
        <v>0</v>
      </c>
      <c r="I1663" s="52">
        <v>0</v>
      </c>
      <c r="J1663" s="52">
        <v>0</v>
      </c>
      <c r="K1663" s="52">
        <v>102948.81</v>
      </c>
      <c r="L1663" s="52">
        <v>0</v>
      </c>
      <c r="M1663" s="52">
        <v>0</v>
      </c>
      <c r="N1663" s="50"/>
      <c r="O1663" s="124">
        <f t="shared" si="100"/>
        <v>0</v>
      </c>
      <c r="P1663" s="124">
        <f t="shared" si="101"/>
        <v>0</v>
      </c>
      <c r="Q1663" s="50"/>
      <c r="R1663" s="53" t="str">
        <f t="shared" si="102"/>
        <v/>
      </c>
      <c r="S1663" s="53" t="str">
        <f t="shared" si="103"/>
        <v/>
      </c>
      <c r="T1663" s="50"/>
    </row>
    <row r="1664" spans="1:20" ht="15" customHeight="1" x14ac:dyDescent="0.2">
      <c r="A1664" s="51" t="s">
        <v>1431</v>
      </c>
      <c r="B1664" s="51" t="s">
        <v>1405</v>
      </c>
      <c r="C1664" s="35">
        <v>517097</v>
      </c>
      <c r="D1664" s="50"/>
      <c r="E1664" s="52">
        <v>0</v>
      </c>
      <c r="F1664" s="52">
        <v>0</v>
      </c>
      <c r="G1664" s="52">
        <v>0</v>
      </c>
      <c r="H1664" s="52">
        <v>0</v>
      </c>
      <c r="I1664" s="52">
        <v>0</v>
      </c>
      <c r="J1664" s="52">
        <v>0</v>
      </c>
      <c r="K1664" s="52">
        <v>3735769.75</v>
      </c>
      <c r="L1664" s="52">
        <v>31867.200000000001</v>
      </c>
      <c r="M1664" s="52">
        <v>270108.43</v>
      </c>
      <c r="N1664" s="50"/>
      <c r="O1664" s="124">
        <f t="shared" si="100"/>
        <v>0</v>
      </c>
      <c r="P1664" s="124">
        <f t="shared" si="101"/>
        <v>8.0833576533992755</v>
      </c>
      <c r="Q1664" s="50"/>
      <c r="R1664" s="53" t="str">
        <f t="shared" si="102"/>
        <v/>
      </c>
      <c r="S1664" s="53" t="str">
        <f t="shared" si="103"/>
        <v/>
      </c>
      <c r="T1664" s="50"/>
    </row>
    <row r="1665" spans="1:20" ht="15" customHeight="1" x14ac:dyDescent="0.2">
      <c r="A1665" s="51" t="s">
        <v>1281</v>
      </c>
      <c r="B1665" s="51" t="s">
        <v>1214</v>
      </c>
      <c r="C1665" s="35">
        <v>515230</v>
      </c>
      <c r="D1665" s="50"/>
      <c r="E1665" s="52">
        <v>0</v>
      </c>
      <c r="F1665" s="52">
        <v>0</v>
      </c>
      <c r="G1665" s="52">
        <v>0</v>
      </c>
      <c r="H1665" s="52">
        <v>0</v>
      </c>
      <c r="I1665" s="52">
        <v>0</v>
      </c>
      <c r="J1665" s="52">
        <v>0</v>
      </c>
      <c r="K1665" s="52">
        <v>181009.73</v>
      </c>
      <c r="L1665" s="52">
        <v>0</v>
      </c>
      <c r="M1665" s="52">
        <v>0</v>
      </c>
      <c r="N1665" s="50"/>
      <c r="O1665" s="124">
        <f t="shared" si="100"/>
        <v>0</v>
      </c>
      <c r="P1665" s="124">
        <f t="shared" si="101"/>
        <v>0</v>
      </c>
      <c r="Q1665" s="50"/>
      <c r="R1665" s="53" t="str">
        <f t="shared" si="102"/>
        <v/>
      </c>
      <c r="S1665" s="53" t="str">
        <f t="shared" si="103"/>
        <v/>
      </c>
      <c r="T1665" s="50"/>
    </row>
    <row r="1666" spans="1:20" ht="15" customHeight="1" x14ac:dyDescent="0.2">
      <c r="A1666" s="51" t="s">
        <v>610</v>
      </c>
      <c r="B1666" s="51" t="s">
        <v>571</v>
      </c>
      <c r="C1666" s="35">
        <v>506303</v>
      </c>
      <c r="D1666" s="50"/>
      <c r="E1666" s="52">
        <v>0</v>
      </c>
      <c r="F1666" s="52">
        <v>0</v>
      </c>
      <c r="G1666" s="52">
        <v>0</v>
      </c>
      <c r="H1666" s="52">
        <v>177222.7</v>
      </c>
      <c r="I1666" s="52">
        <v>0</v>
      </c>
      <c r="J1666" s="52">
        <v>177222.7</v>
      </c>
      <c r="K1666" s="52">
        <v>554493.37</v>
      </c>
      <c r="L1666" s="52">
        <v>8727.83</v>
      </c>
      <c r="M1666" s="52">
        <v>50258.34</v>
      </c>
      <c r="N1666" s="50"/>
      <c r="O1666" s="124">
        <f t="shared" si="100"/>
        <v>31.961200000000002</v>
      </c>
      <c r="P1666" s="124">
        <f t="shared" si="101"/>
        <v>10.637849466081082</v>
      </c>
      <c r="Q1666" s="50"/>
      <c r="R1666" s="53" t="str">
        <f t="shared" si="102"/>
        <v/>
      </c>
      <c r="S1666" s="53" t="str">
        <f t="shared" si="103"/>
        <v/>
      </c>
      <c r="T1666" s="50"/>
    </row>
    <row r="1667" spans="1:20" ht="15" customHeight="1" x14ac:dyDescent="0.2">
      <c r="A1667" s="51" t="s">
        <v>838</v>
      </c>
      <c r="B1667" s="51" t="s">
        <v>10</v>
      </c>
      <c r="C1667" s="35">
        <v>509311</v>
      </c>
      <c r="D1667" s="50"/>
      <c r="E1667" s="52">
        <v>0</v>
      </c>
      <c r="F1667" s="52">
        <v>0</v>
      </c>
      <c r="G1667" s="52">
        <v>0</v>
      </c>
      <c r="H1667" s="52">
        <v>261669.5</v>
      </c>
      <c r="I1667" s="52">
        <v>0</v>
      </c>
      <c r="J1667" s="52">
        <v>261669.5</v>
      </c>
      <c r="K1667" s="52">
        <v>1418845.0899999999</v>
      </c>
      <c r="L1667" s="52">
        <v>19780.509999999998</v>
      </c>
      <c r="M1667" s="52">
        <v>291605.3</v>
      </c>
      <c r="N1667" s="50"/>
      <c r="O1667" s="124">
        <f t="shared" ref="O1667:O1730" si="104">IFERROR(ROUND(J1667/K1667*100,4),$U$1)</f>
        <v>18.442399999999999</v>
      </c>
      <c r="P1667" s="124">
        <f t="shared" ref="P1667:P1730" si="105">IFERROR((L1667+M1667)/K1667*100,$U$1)</f>
        <v>21.946427569481884</v>
      </c>
      <c r="Q1667" s="50"/>
      <c r="R1667" s="53" t="str">
        <f t="shared" ref="R1667:R1730" si="106">IF(AND(ISNUMBER(O1667),O1667&gt;60),(O1667-60)*0.05,"")</f>
        <v/>
      </c>
      <c r="S1667" s="53" t="str">
        <f t="shared" ref="S1667:S1730" si="107">IF(AND(ISNUMBER(O1667),O1667&gt;60),(J1667-(K1667*0.6))*0.05,"")</f>
        <v/>
      </c>
      <c r="T1667" s="50"/>
    </row>
    <row r="1668" spans="1:20" ht="15" customHeight="1" x14ac:dyDescent="0.2">
      <c r="A1668" s="51" t="s">
        <v>296</v>
      </c>
      <c r="B1668" s="51" t="s">
        <v>252</v>
      </c>
      <c r="C1668" s="35">
        <v>502588</v>
      </c>
      <c r="D1668" s="50"/>
      <c r="E1668" s="52">
        <v>0</v>
      </c>
      <c r="F1668" s="52">
        <v>0</v>
      </c>
      <c r="G1668" s="52">
        <v>0</v>
      </c>
      <c r="H1668" s="52">
        <v>95061.05</v>
      </c>
      <c r="I1668" s="52">
        <v>0</v>
      </c>
      <c r="J1668" s="52">
        <v>95061.05</v>
      </c>
      <c r="K1668" s="52">
        <v>428523.81999999995</v>
      </c>
      <c r="L1668" s="52">
        <v>5803.57</v>
      </c>
      <c r="M1668" s="52">
        <v>26883.01</v>
      </c>
      <c r="N1668" s="50"/>
      <c r="O1668" s="124">
        <f t="shared" si="104"/>
        <v>22.183399999999999</v>
      </c>
      <c r="P1668" s="124">
        <f t="shared" si="105"/>
        <v>7.6277160042118552</v>
      </c>
      <c r="Q1668" s="50"/>
      <c r="R1668" s="53" t="str">
        <f t="shared" si="106"/>
        <v/>
      </c>
      <c r="S1668" s="53" t="str">
        <f t="shared" si="107"/>
        <v/>
      </c>
      <c r="T1668" s="50"/>
    </row>
    <row r="1669" spans="1:20" ht="15" customHeight="1" x14ac:dyDescent="0.2">
      <c r="A1669" s="51" t="s">
        <v>739</v>
      </c>
      <c r="B1669" s="51" t="s">
        <v>392</v>
      </c>
      <c r="C1669" s="35">
        <v>508136</v>
      </c>
      <c r="D1669" s="50"/>
      <c r="E1669" s="52">
        <v>0</v>
      </c>
      <c r="F1669" s="52">
        <v>0</v>
      </c>
      <c r="G1669" s="52">
        <v>0</v>
      </c>
      <c r="H1669" s="52">
        <v>224999.7</v>
      </c>
      <c r="I1669" s="52">
        <v>0</v>
      </c>
      <c r="J1669" s="52">
        <v>224999.7</v>
      </c>
      <c r="K1669" s="52">
        <v>940393.45</v>
      </c>
      <c r="L1669" s="52">
        <v>7049.12</v>
      </c>
      <c r="M1669" s="52">
        <v>30000</v>
      </c>
      <c r="N1669" s="50"/>
      <c r="O1669" s="124">
        <f t="shared" si="104"/>
        <v>23.926100000000002</v>
      </c>
      <c r="P1669" s="124">
        <f t="shared" si="105"/>
        <v>3.939746709209853</v>
      </c>
      <c r="Q1669" s="50"/>
      <c r="R1669" s="53" t="str">
        <f t="shared" si="106"/>
        <v/>
      </c>
      <c r="S1669" s="53" t="str">
        <f t="shared" si="107"/>
        <v/>
      </c>
      <c r="T1669" s="50"/>
    </row>
    <row r="1670" spans="1:20" ht="15" customHeight="1" x14ac:dyDescent="0.2">
      <c r="A1670" s="51" t="s">
        <v>1148</v>
      </c>
      <c r="B1670" s="51" t="s">
        <v>18</v>
      </c>
      <c r="C1670" s="35">
        <v>513440</v>
      </c>
      <c r="D1670" s="50"/>
      <c r="E1670" s="52">
        <v>0</v>
      </c>
      <c r="F1670" s="52">
        <v>0</v>
      </c>
      <c r="G1670" s="52">
        <v>0</v>
      </c>
      <c r="H1670" s="52">
        <v>1555062.45</v>
      </c>
      <c r="I1670" s="52">
        <v>0</v>
      </c>
      <c r="J1670" s="52">
        <v>1555062.45</v>
      </c>
      <c r="K1670" s="52">
        <v>4831930.8499999996</v>
      </c>
      <c r="L1670" s="52">
        <v>62421.35</v>
      </c>
      <c r="M1670" s="52">
        <v>544930.28</v>
      </c>
      <c r="N1670" s="50"/>
      <c r="O1670" s="124">
        <f t="shared" si="104"/>
        <v>32.183</v>
      </c>
      <c r="P1670" s="124">
        <f t="shared" si="105"/>
        <v>12.569543084417278</v>
      </c>
      <c r="Q1670" s="50"/>
      <c r="R1670" s="53" t="str">
        <f t="shared" si="106"/>
        <v/>
      </c>
      <c r="S1670" s="53" t="str">
        <f t="shared" si="107"/>
        <v/>
      </c>
      <c r="T1670" s="50"/>
    </row>
    <row r="1671" spans="1:20" ht="15" customHeight="1" x14ac:dyDescent="0.2">
      <c r="A1671" s="51" t="s">
        <v>2453</v>
      </c>
      <c r="B1671" s="51" t="s">
        <v>2434</v>
      </c>
      <c r="C1671" s="35">
        <v>528935</v>
      </c>
      <c r="D1671" s="50"/>
      <c r="E1671" s="52">
        <v>0</v>
      </c>
      <c r="F1671" s="52">
        <v>0</v>
      </c>
      <c r="G1671" s="52">
        <v>0</v>
      </c>
      <c r="H1671" s="52">
        <v>0</v>
      </c>
      <c r="I1671" s="52">
        <v>0</v>
      </c>
      <c r="J1671" s="52">
        <v>0</v>
      </c>
      <c r="K1671" s="52">
        <v>364968.58</v>
      </c>
      <c r="L1671" s="52">
        <v>0</v>
      </c>
      <c r="M1671" s="52">
        <v>2162.87</v>
      </c>
      <c r="N1671" s="50"/>
      <c r="O1671" s="124">
        <f t="shared" si="104"/>
        <v>0</v>
      </c>
      <c r="P1671" s="124">
        <f t="shared" si="105"/>
        <v>0.59261813715580669</v>
      </c>
      <c r="Q1671" s="50"/>
      <c r="R1671" s="53" t="str">
        <f t="shared" si="106"/>
        <v/>
      </c>
      <c r="S1671" s="53" t="str">
        <f t="shared" si="107"/>
        <v/>
      </c>
      <c r="T1671" s="50"/>
    </row>
    <row r="1672" spans="1:20" ht="15" customHeight="1" x14ac:dyDescent="0.2">
      <c r="A1672" s="51" t="s">
        <v>611</v>
      </c>
      <c r="B1672" s="51" t="s">
        <v>571</v>
      </c>
      <c r="C1672" s="35">
        <v>506311</v>
      </c>
      <c r="D1672" s="50"/>
      <c r="E1672" s="52">
        <v>0</v>
      </c>
      <c r="F1672" s="52">
        <v>0</v>
      </c>
      <c r="G1672" s="52">
        <v>0</v>
      </c>
      <c r="H1672" s="52">
        <v>0</v>
      </c>
      <c r="I1672" s="52">
        <v>0</v>
      </c>
      <c r="J1672" s="52">
        <v>0</v>
      </c>
      <c r="K1672" s="52">
        <v>63815.549999999996</v>
      </c>
      <c r="L1672" s="52">
        <v>32.200000000000003</v>
      </c>
      <c r="M1672" s="52">
        <v>2655.58</v>
      </c>
      <c r="N1672" s="50"/>
      <c r="O1672" s="124">
        <f t="shared" si="104"/>
        <v>0</v>
      </c>
      <c r="P1672" s="124">
        <f t="shared" si="105"/>
        <v>4.2117947741577098</v>
      </c>
      <c r="Q1672" s="50"/>
      <c r="R1672" s="53" t="str">
        <f t="shared" si="106"/>
        <v/>
      </c>
      <c r="S1672" s="53" t="str">
        <f t="shared" si="107"/>
        <v/>
      </c>
      <c r="T1672" s="50"/>
    </row>
    <row r="1673" spans="1:20" ht="15" customHeight="1" x14ac:dyDescent="0.2">
      <c r="A1673" s="51" t="s">
        <v>1988</v>
      </c>
      <c r="B1673" s="51" t="s">
        <v>1960</v>
      </c>
      <c r="C1673" s="35">
        <v>523763</v>
      </c>
      <c r="D1673" s="50"/>
      <c r="E1673" s="52">
        <v>0</v>
      </c>
      <c r="F1673" s="52">
        <v>0</v>
      </c>
      <c r="G1673" s="52">
        <v>0</v>
      </c>
      <c r="H1673" s="52">
        <v>0</v>
      </c>
      <c r="I1673" s="52">
        <v>0</v>
      </c>
      <c r="J1673" s="52">
        <v>0</v>
      </c>
      <c r="K1673" s="52">
        <v>365476.73</v>
      </c>
      <c r="L1673" s="52">
        <v>0</v>
      </c>
      <c r="M1673" s="52">
        <v>0</v>
      </c>
      <c r="N1673" s="50"/>
      <c r="O1673" s="124">
        <f t="shared" si="104"/>
        <v>0</v>
      </c>
      <c r="P1673" s="124">
        <f t="shared" si="105"/>
        <v>0</v>
      </c>
      <c r="Q1673" s="50"/>
      <c r="R1673" s="53" t="str">
        <f t="shared" si="106"/>
        <v/>
      </c>
      <c r="S1673" s="53" t="str">
        <f t="shared" si="107"/>
        <v/>
      </c>
      <c r="T1673" s="50"/>
    </row>
    <row r="1674" spans="1:20" ht="15" customHeight="1" x14ac:dyDescent="0.2">
      <c r="A1674" s="51" t="s">
        <v>2263</v>
      </c>
      <c r="B1674" s="51" t="s">
        <v>2238</v>
      </c>
      <c r="C1674" s="35">
        <v>526924</v>
      </c>
      <c r="D1674" s="50"/>
      <c r="E1674" s="52">
        <v>0</v>
      </c>
      <c r="F1674" s="52">
        <v>0</v>
      </c>
      <c r="G1674" s="52">
        <v>0</v>
      </c>
      <c r="H1674" s="52">
        <v>247449</v>
      </c>
      <c r="I1674" s="52">
        <v>0</v>
      </c>
      <c r="J1674" s="52">
        <v>247449</v>
      </c>
      <c r="K1674" s="52">
        <v>1508751.78</v>
      </c>
      <c r="L1674" s="52">
        <v>31065.46</v>
      </c>
      <c r="M1674" s="52">
        <v>209118.39</v>
      </c>
      <c r="N1674" s="50"/>
      <c r="O1674" s="124">
        <f t="shared" si="104"/>
        <v>16.4009</v>
      </c>
      <c r="P1674" s="124">
        <f t="shared" si="105"/>
        <v>15.919374756263752</v>
      </c>
      <c r="Q1674" s="50"/>
      <c r="R1674" s="53" t="str">
        <f t="shared" si="106"/>
        <v/>
      </c>
      <c r="S1674" s="53" t="str">
        <f t="shared" si="107"/>
        <v/>
      </c>
      <c r="T1674" s="50"/>
    </row>
    <row r="1675" spans="1:20" ht="15" customHeight="1" x14ac:dyDescent="0.2">
      <c r="A1675" s="51" t="s">
        <v>1824</v>
      </c>
      <c r="B1675" s="51" t="s">
        <v>1500</v>
      </c>
      <c r="C1675" s="35">
        <v>521795</v>
      </c>
      <c r="D1675" s="50"/>
      <c r="E1675" s="52">
        <v>0</v>
      </c>
      <c r="F1675" s="52">
        <v>0</v>
      </c>
      <c r="G1675" s="52">
        <v>0</v>
      </c>
      <c r="H1675" s="52">
        <v>32782.46</v>
      </c>
      <c r="I1675" s="52">
        <v>0</v>
      </c>
      <c r="J1675" s="52">
        <v>32782.46</v>
      </c>
      <c r="K1675" s="52">
        <v>135290.32</v>
      </c>
      <c r="L1675" s="52">
        <v>3276.37</v>
      </c>
      <c r="M1675" s="52">
        <v>8332.5300000000007</v>
      </c>
      <c r="N1675" s="50"/>
      <c r="O1675" s="124">
        <f t="shared" si="104"/>
        <v>24.231200000000001</v>
      </c>
      <c r="P1675" s="124">
        <f t="shared" si="105"/>
        <v>8.5807321617688537</v>
      </c>
      <c r="Q1675" s="50"/>
      <c r="R1675" s="53" t="str">
        <f t="shared" si="106"/>
        <v/>
      </c>
      <c r="S1675" s="53" t="str">
        <f t="shared" si="107"/>
        <v/>
      </c>
      <c r="T1675" s="50"/>
    </row>
    <row r="1676" spans="1:20" ht="15" customHeight="1" x14ac:dyDescent="0.2">
      <c r="A1676" s="51" t="s">
        <v>2335</v>
      </c>
      <c r="B1676" s="51" t="s">
        <v>1595</v>
      </c>
      <c r="C1676" s="35">
        <v>527688</v>
      </c>
      <c r="D1676" s="50"/>
      <c r="E1676" s="52">
        <v>0</v>
      </c>
      <c r="F1676" s="52">
        <v>0</v>
      </c>
      <c r="G1676" s="52">
        <v>0</v>
      </c>
      <c r="H1676" s="52">
        <v>0</v>
      </c>
      <c r="I1676" s="52">
        <v>0</v>
      </c>
      <c r="J1676" s="52">
        <v>0</v>
      </c>
      <c r="K1676" s="52">
        <v>11348.09</v>
      </c>
      <c r="L1676" s="52">
        <v>0</v>
      </c>
      <c r="M1676" s="52">
        <v>0</v>
      </c>
      <c r="N1676" s="50"/>
      <c r="O1676" s="124">
        <f t="shared" si="104"/>
        <v>0</v>
      </c>
      <c r="P1676" s="124">
        <f t="shared" si="105"/>
        <v>0</v>
      </c>
      <c r="Q1676" s="50"/>
      <c r="R1676" s="53" t="str">
        <f t="shared" si="106"/>
        <v/>
      </c>
      <c r="S1676" s="53" t="str">
        <f t="shared" si="107"/>
        <v/>
      </c>
      <c r="T1676" s="50"/>
    </row>
    <row r="1677" spans="1:20" ht="15" customHeight="1" x14ac:dyDescent="0.2">
      <c r="A1677" s="51" t="s">
        <v>1722</v>
      </c>
      <c r="B1677" s="51" t="s">
        <v>1676</v>
      </c>
      <c r="C1677" s="35">
        <v>520551</v>
      </c>
      <c r="D1677" s="50"/>
      <c r="E1677" s="52">
        <v>0</v>
      </c>
      <c r="F1677" s="52">
        <v>0</v>
      </c>
      <c r="G1677" s="52">
        <v>0</v>
      </c>
      <c r="H1677" s="52">
        <v>12163.92</v>
      </c>
      <c r="I1677" s="52">
        <v>12163.92</v>
      </c>
      <c r="J1677" s="52">
        <v>0</v>
      </c>
      <c r="K1677" s="52">
        <v>98611.73</v>
      </c>
      <c r="L1677" s="52">
        <v>428.33</v>
      </c>
      <c r="M1677" s="52">
        <v>2400</v>
      </c>
      <c r="N1677" s="50"/>
      <c r="O1677" s="124">
        <f t="shared" si="104"/>
        <v>0</v>
      </c>
      <c r="P1677" s="124">
        <f t="shared" si="105"/>
        <v>2.8681476331466853</v>
      </c>
      <c r="Q1677" s="50"/>
      <c r="R1677" s="53" t="str">
        <f t="shared" si="106"/>
        <v/>
      </c>
      <c r="S1677" s="53" t="str">
        <f t="shared" si="107"/>
        <v/>
      </c>
      <c r="T1677" s="50"/>
    </row>
    <row r="1678" spans="1:20" ht="15" customHeight="1" x14ac:dyDescent="0.2">
      <c r="A1678" s="51" t="s">
        <v>1365</v>
      </c>
      <c r="B1678" s="51" t="s">
        <v>28</v>
      </c>
      <c r="C1678" s="35">
        <v>516244</v>
      </c>
      <c r="D1678" s="50"/>
      <c r="E1678" s="52">
        <v>0</v>
      </c>
      <c r="F1678" s="52">
        <v>0</v>
      </c>
      <c r="G1678" s="52">
        <v>0</v>
      </c>
      <c r="H1678" s="52">
        <v>28738.32</v>
      </c>
      <c r="I1678" s="52">
        <v>0</v>
      </c>
      <c r="J1678" s="52">
        <v>28738.32</v>
      </c>
      <c r="K1678" s="52">
        <v>87281.96</v>
      </c>
      <c r="L1678" s="52">
        <v>1227.53</v>
      </c>
      <c r="M1678" s="52">
        <v>0</v>
      </c>
      <c r="N1678" s="50"/>
      <c r="O1678" s="124">
        <f t="shared" si="104"/>
        <v>32.925800000000002</v>
      </c>
      <c r="P1678" s="124">
        <f t="shared" si="105"/>
        <v>1.4063960066891255</v>
      </c>
      <c r="Q1678" s="50"/>
      <c r="R1678" s="53" t="str">
        <f t="shared" si="106"/>
        <v/>
      </c>
      <c r="S1678" s="53" t="str">
        <f t="shared" si="107"/>
        <v/>
      </c>
      <c r="T1678" s="50"/>
    </row>
    <row r="1679" spans="1:20" ht="15" customHeight="1" x14ac:dyDescent="0.2">
      <c r="A1679" s="51" t="s">
        <v>2700</v>
      </c>
      <c r="B1679" s="51" t="s">
        <v>571</v>
      </c>
      <c r="C1679" s="35">
        <v>556459</v>
      </c>
      <c r="D1679" s="50"/>
      <c r="E1679" s="52">
        <v>0</v>
      </c>
      <c r="F1679" s="52">
        <v>0</v>
      </c>
      <c r="G1679" s="52">
        <v>0</v>
      </c>
      <c r="H1679" s="52">
        <v>98619.45</v>
      </c>
      <c r="I1679" s="52">
        <v>0</v>
      </c>
      <c r="J1679" s="52">
        <v>98619.45</v>
      </c>
      <c r="K1679" s="52">
        <v>135730.11000000002</v>
      </c>
      <c r="L1679" s="52">
        <v>3949.33</v>
      </c>
      <c r="M1679" s="52">
        <v>127899.8</v>
      </c>
      <c r="N1679" s="50"/>
      <c r="O1679" s="124">
        <f t="shared" si="104"/>
        <v>72.658500000000004</v>
      </c>
      <c r="P1679" s="124">
        <f t="shared" si="105"/>
        <v>97.140663924902142</v>
      </c>
      <c r="Q1679" s="50"/>
      <c r="R1679" s="53">
        <f t="shared" si="106"/>
        <v>0.63292500000000018</v>
      </c>
      <c r="S1679" s="53">
        <f t="shared" si="107"/>
        <v>859.06919999999957</v>
      </c>
      <c r="T1679" s="50"/>
    </row>
    <row r="1680" spans="1:20" ht="15" customHeight="1" x14ac:dyDescent="0.2">
      <c r="A1680" s="51" t="s">
        <v>130</v>
      </c>
      <c r="B1680" s="51" t="s">
        <v>85</v>
      </c>
      <c r="C1680" s="35">
        <v>500631</v>
      </c>
      <c r="D1680" s="50"/>
      <c r="E1680" s="52">
        <v>0</v>
      </c>
      <c r="F1680" s="52">
        <v>0</v>
      </c>
      <c r="G1680" s="52">
        <v>0</v>
      </c>
      <c r="H1680" s="52">
        <v>0</v>
      </c>
      <c r="I1680" s="52">
        <v>0</v>
      </c>
      <c r="J1680" s="52">
        <v>0</v>
      </c>
      <c r="K1680" s="52">
        <v>572338.26</v>
      </c>
      <c r="L1680" s="52">
        <v>0</v>
      </c>
      <c r="M1680" s="52">
        <v>13017.74</v>
      </c>
      <c r="N1680" s="50"/>
      <c r="O1680" s="124">
        <f t="shared" si="104"/>
        <v>0</v>
      </c>
      <c r="P1680" s="124">
        <f t="shared" si="105"/>
        <v>2.2744836244216837</v>
      </c>
      <c r="Q1680" s="50"/>
      <c r="R1680" s="53" t="str">
        <f t="shared" si="106"/>
        <v/>
      </c>
      <c r="S1680" s="53" t="str">
        <f t="shared" si="107"/>
        <v/>
      </c>
      <c r="T1680" s="50"/>
    </row>
    <row r="1681" spans="1:20" ht="15" customHeight="1" x14ac:dyDescent="0.2">
      <c r="A1681" s="51" t="s">
        <v>372</v>
      </c>
      <c r="B1681" s="51" t="s">
        <v>334</v>
      </c>
      <c r="C1681" s="35">
        <v>503436</v>
      </c>
      <c r="D1681" s="50"/>
      <c r="E1681" s="52">
        <v>0</v>
      </c>
      <c r="F1681" s="52">
        <v>0</v>
      </c>
      <c r="G1681" s="52">
        <v>0</v>
      </c>
      <c r="H1681" s="52">
        <v>107941.85</v>
      </c>
      <c r="I1681" s="52">
        <v>0</v>
      </c>
      <c r="J1681" s="52">
        <v>107941.85</v>
      </c>
      <c r="K1681" s="52">
        <v>269249.39</v>
      </c>
      <c r="L1681" s="52">
        <v>3374.99</v>
      </c>
      <c r="M1681" s="52">
        <v>0</v>
      </c>
      <c r="N1681" s="50"/>
      <c r="O1681" s="124">
        <f t="shared" si="104"/>
        <v>40.0899</v>
      </c>
      <c r="P1681" s="124">
        <f t="shared" si="105"/>
        <v>1.2534810199569997</v>
      </c>
      <c r="Q1681" s="50"/>
      <c r="R1681" s="53" t="str">
        <f t="shared" si="106"/>
        <v/>
      </c>
      <c r="S1681" s="53" t="str">
        <f t="shared" si="107"/>
        <v/>
      </c>
      <c r="T1681" s="50"/>
    </row>
    <row r="1682" spans="1:20" ht="15" customHeight="1" x14ac:dyDescent="0.2">
      <c r="A1682" s="51" t="s">
        <v>1823</v>
      </c>
      <c r="B1682" s="51" t="s">
        <v>1500</v>
      </c>
      <c r="C1682" s="35">
        <v>521787</v>
      </c>
      <c r="D1682" s="50"/>
      <c r="E1682" s="52">
        <v>0</v>
      </c>
      <c r="F1682" s="52">
        <v>0</v>
      </c>
      <c r="G1682" s="52">
        <v>0</v>
      </c>
      <c r="H1682" s="52">
        <v>112018.64</v>
      </c>
      <c r="I1682" s="52">
        <v>0</v>
      </c>
      <c r="J1682" s="52">
        <v>112018.64</v>
      </c>
      <c r="K1682" s="52">
        <v>248133.2</v>
      </c>
      <c r="L1682" s="52">
        <v>3902.85</v>
      </c>
      <c r="M1682" s="52">
        <v>51158.17</v>
      </c>
      <c r="N1682" s="50"/>
      <c r="O1682" s="124">
        <f t="shared" si="104"/>
        <v>45.144599999999997</v>
      </c>
      <c r="P1682" s="124">
        <f t="shared" si="105"/>
        <v>22.190105959218677</v>
      </c>
      <c r="Q1682" s="50"/>
      <c r="R1682" s="53" t="str">
        <f t="shared" si="106"/>
        <v/>
      </c>
      <c r="S1682" s="53" t="str">
        <f t="shared" si="107"/>
        <v/>
      </c>
      <c r="T1682" s="50"/>
    </row>
    <row r="1683" spans="1:20" ht="15" customHeight="1" x14ac:dyDescent="0.2">
      <c r="A1683" s="51" t="s">
        <v>1197</v>
      </c>
      <c r="B1683" s="51" t="s">
        <v>1167</v>
      </c>
      <c r="C1683" s="35">
        <v>514268</v>
      </c>
      <c r="D1683" s="50"/>
      <c r="E1683" s="52">
        <v>0</v>
      </c>
      <c r="F1683" s="52">
        <v>0</v>
      </c>
      <c r="G1683" s="52">
        <v>0</v>
      </c>
      <c r="H1683" s="52">
        <v>760600.17</v>
      </c>
      <c r="I1683" s="52">
        <v>0</v>
      </c>
      <c r="J1683" s="52">
        <v>760600.17</v>
      </c>
      <c r="K1683" s="52">
        <v>3893672.52</v>
      </c>
      <c r="L1683" s="52">
        <v>38220.43</v>
      </c>
      <c r="M1683" s="52">
        <v>181656.22</v>
      </c>
      <c r="N1683" s="50"/>
      <c r="O1683" s="124">
        <f t="shared" si="104"/>
        <v>19.534300000000002</v>
      </c>
      <c r="P1683" s="124">
        <f t="shared" si="105"/>
        <v>5.647024727184812</v>
      </c>
      <c r="Q1683" s="50"/>
      <c r="R1683" s="53" t="str">
        <f t="shared" si="106"/>
        <v/>
      </c>
      <c r="S1683" s="53" t="str">
        <f t="shared" si="107"/>
        <v/>
      </c>
      <c r="T1683" s="50"/>
    </row>
    <row r="1684" spans="1:20" ht="15" customHeight="1" x14ac:dyDescent="0.2">
      <c r="A1684" s="51" t="s">
        <v>1026</v>
      </c>
      <c r="B1684" s="51" t="s">
        <v>987</v>
      </c>
      <c r="C1684" s="35">
        <v>511676</v>
      </c>
      <c r="D1684" s="50"/>
      <c r="E1684" s="52">
        <v>0</v>
      </c>
      <c r="F1684" s="52">
        <v>0</v>
      </c>
      <c r="G1684" s="52">
        <v>0</v>
      </c>
      <c r="H1684" s="52">
        <v>0</v>
      </c>
      <c r="I1684" s="52">
        <v>0</v>
      </c>
      <c r="J1684" s="52">
        <v>0</v>
      </c>
      <c r="K1684" s="52">
        <v>52420.59</v>
      </c>
      <c r="L1684" s="52">
        <v>0</v>
      </c>
      <c r="M1684" s="52">
        <v>0</v>
      </c>
      <c r="N1684" s="50"/>
      <c r="O1684" s="124">
        <f t="shared" si="104"/>
        <v>0</v>
      </c>
      <c r="P1684" s="124">
        <f t="shared" si="105"/>
        <v>0</v>
      </c>
      <c r="Q1684" s="50"/>
      <c r="R1684" s="53" t="str">
        <f t="shared" si="106"/>
        <v/>
      </c>
      <c r="S1684" s="53" t="str">
        <f t="shared" si="107"/>
        <v/>
      </c>
      <c r="T1684" s="50"/>
    </row>
    <row r="1685" spans="1:20" ht="15" customHeight="1" x14ac:dyDescent="0.2">
      <c r="A1685" s="51" t="s">
        <v>571</v>
      </c>
      <c r="B1685" s="51" t="s">
        <v>571</v>
      </c>
      <c r="C1685" s="35">
        <v>506338</v>
      </c>
      <c r="D1685" s="50"/>
      <c r="E1685" s="52">
        <v>0</v>
      </c>
      <c r="F1685" s="52">
        <v>0</v>
      </c>
      <c r="G1685" s="52">
        <v>0</v>
      </c>
      <c r="H1685" s="52">
        <v>0</v>
      </c>
      <c r="I1685" s="52">
        <v>0</v>
      </c>
      <c r="J1685" s="52">
        <v>0</v>
      </c>
      <c r="K1685" s="52">
        <v>11971822.729999999</v>
      </c>
      <c r="L1685" s="52">
        <v>130793.31</v>
      </c>
      <c r="M1685" s="52">
        <v>330295.77</v>
      </c>
      <c r="N1685" s="50"/>
      <c r="O1685" s="124">
        <f t="shared" si="104"/>
        <v>0</v>
      </c>
      <c r="P1685" s="124">
        <f t="shared" si="105"/>
        <v>3.8514526183599789</v>
      </c>
      <c r="Q1685" s="50"/>
      <c r="R1685" s="53" t="str">
        <f t="shared" si="106"/>
        <v/>
      </c>
      <c r="S1685" s="53" t="str">
        <f t="shared" si="107"/>
        <v/>
      </c>
      <c r="T1685" s="50"/>
    </row>
    <row r="1686" spans="1:20" ht="15" customHeight="1" x14ac:dyDescent="0.2">
      <c r="A1686" s="51" t="s">
        <v>131</v>
      </c>
      <c r="B1686" s="51" t="s">
        <v>85</v>
      </c>
      <c r="C1686" s="35">
        <v>500640</v>
      </c>
      <c r="D1686" s="50"/>
      <c r="E1686" s="52">
        <v>0</v>
      </c>
      <c r="F1686" s="52">
        <v>0</v>
      </c>
      <c r="G1686" s="52">
        <v>0</v>
      </c>
      <c r="H1686" s="52">
        <v>23797.19</v>
      </c>
      <c r="I1686" s="52">
        <v>0</v>
      </c>
      <c r="J1686" s="52">
        <v>23797.19</v>
      </c>
      <c r="K1686" s="52">
        <v>827435.87</v>
      </c>
      <c r="L1686" s="52">
        <v>9921.7999999999993</v>
      </c>
      <c r="M1686" s="52">
        <v>48696.44</v>
      </c>
      <c r="N1686" s="50"/>
      <c r="O1686" s="124">
        <f t="shared" si="104"/>
        <v>2.8759999999999999</v>
      </c>
      <c r="P1686" s="124">
        <f t="shared" si="105"/>
        <v>7.0843242510141611</v>
      </c>
      <c r="Q1686" s="50"/>
      <c r="R1686" s="53" t="str">
        <f t="shared" si="106"/>
        <v/>
      </c>
      <c r="S1686" s="53" t="str">
        <f t="shared" si="107"/>
        <v/>
      </c>
      <c r="T1686" s="50"/>
    </row>
    <row r="1687" spans="1:20" ht="15" customHeight="1" x14ac:dyDescent="0.2">
      <c r="A1687" s="51" t="s">
        <v>334</v>
      </c>
      <c r="B1687" s="51" t="s">
        <v>334</v>
      </c>
      <c r="C1687" s="35">
        <v>503011</v>
      </c>
      <c r="D1687" s="50"/>
      <c r="E1687" s="52">
        <v>0</v>
      </c>
      <c r="F1687" s="52">
        <v>0</v>
      </c>
      <c r="G1687" s="52">
        <v>0</v>
      </c>
      <c r="H1687" s="52">
        <v>3988077.48</v>
      </c>
      <c r="I1687" s="52">
        <v>327028.02</v>
      </c>
      <c r="J1687" s="52">
        <v>3661049.46</v>
      </c>
      <c r="K1687" s="52">
        <v>18090165.16</v>
      </c>
      <c r="L1687" s="52">
        <v>210140.39</v>
      </c>
      <c r="M1687" s="52">
        <v>1378505.15</v>
      </c>
      <c r="N1687" s="50"/>
      <c r="O1687" s="124">
        <f t="shared" si="104"/>
        <v>20.2378</v>
      </c>
      <c r="P1687" s="124">
        <f t="shared" si="105"/>
        <v>8.7818188830731483</v>
      </c>
      <c r="Q1687" s="50"/>
      <c r="R1687" s="53" t="str">
        <f t="shared" si="106"/>
        <v/>
      </c>
      <c r="S1687" s="53" t="str">
        <f t="shared" si="107"/>
        <v/>
      </c>
      <c r="T1687" s="50"/>
    </row>
    <row r="1688" spans="1:20" ht="15" customHeight="1" x14ac:dyDescent="0.2">
      <c r="A1688" s="51" t="s">
        <v>2422</v>
      </c>
      <c r="B1688" s="51" t="s">
        <v>22</v>
      </c>
      <c r="C1688" s="35">
        <v>528617</v>
      </c>
      <c r="D1688" s="50"/>
      <c r="E1688" s="52">
        <v>0</v>
      </c>
      <c r="F1688" s="52">
        <v>0</v>
      </c>
      <c r="G1688" s="52">
        <v>0</v>
      </c>
      <c r="H1688" s="52">
        <v>0</v>
      </c>
      <c r="I1688" s="52">
        <v>0</v>
      </c>
      <c r="J1688" s="52">
        <v>0</v>
      </c>
      <c r="K1688" s="52">
        <v>909206.6</v>
      </c>
      <c r="L1688" s="52">
        <v>0</v>
      </c>
      <c r="M1688" s="52">
        <v>31141.34</v>
      </c>
      <c r="N1688" s="50"/>
      <c r="O1688" s="124">
        <f t="shared" si="104"/>
        <v>0</v>
      </c>
      <c r="P1688" s="124">
        <f t="shared" si="105"/>
        <v>3.4251115203079259</v>
      </c>
      <c r="Q1688" s="50"/>
      <c r="R1688" s="53" t="str">
        <f t="shared" si="106"/>
        <v/>
      </c>
      <c r="S1688" s="53" t="str">
        <f t="shared" si="107"/>
        <v/>
      </c>
      <c r="T1688" s="50"/>
    </row>
    <row r="1689" spans="1:20" ht="15" customHeight="1" x14ac:dyDescent="0.2">
      <c r="A1689" s="51" t="s">
        <v>883</v>
      </c>
      <c r="B1689" s="51" t="s">
        <v>859</v>
      </c>
      <c r="C1689" s="35">
        <v>509884</v>
      </c>
      <c r="D1689" s="50"/>
      <c r="E1689" s="52">
        <v>0</v>
      </c>
      <c r="F1689" s="52">
        <v>0</v>
      </c>
      <c r="G1689" s="52">
        <v>0</v>
      </c>
      <c r="H1689" s="52">
        <v>0</v>
      </c>
      <c r="I1689" s="52">
        <v>0</v>
      </c>
      <c r="J1689" s="52">
        <v>0</v>
      </c>
      <c r="K1689" s="52">
        <v>1650696.1600000001</v>
      </c>
      <c r="L1689" s="52">
        <v>0</v>
      </c>
      <c r="M1689" s="52">
        <v>0</v>
      </c>
      <c r="N1689" s="50"/>
      <c r="O1689" s="124">
        <f t="shared" si="104"/>
        <v>0</v>
      </c>
      <c r="P1689" s="124">
        <f t="shared" si="105"/>
        <v>0</v>
      </c>
      <c r="Q1689" s="50"/>
      <c r="R1689" s="53" t="str">
        <f t="shared" si="106"/>
        <v/>
      </c>
      <c r="S1689" s="53" t="str">
        <f t="shared" si="107"/>
        <v/>
      </c>
      <c r="T1689" s="50"/>
    </row>
    <row r="1690" spans="1:20" ht="15" customHeight="1" x14ac:dyDescent="0.2">
      <c r="A1690" s="51" t="s">
        <v>2423</v>
      </c>
      <c r="B1690" s="51" t="s">
        <v>22</v>
      </c>
      <c r="C1690" s="35">
        <v>528625</v>
      </c>
      <c r="D1690" s="50"/>
      <c r="E1690" s="52">
        <v>0</v>
      </c>
      <c r="F1690" s="52">
        <v>0</v>
      </c>
      <c r="G1690" s="52">
        <v>0</v>
      </c>
      <c r="H1690" s="52">
        <v>0</v>
      </c>
      <c r="I1690" s="52">
        <v>0</v>
      </c>
      <c r="J1690" s="52">
        <v>0</v>
      </c>
      <c r="K1690" s="52">
        <v>226506.6</v>
      </c>
      <c r="L1690" s="52">
        <v>0</v>
      </c>
      <c r="M1690" s="52">
        <v>0</v>
      </c>
      <c r="N1690" s="50"/>
      <c r="O1690" s="124">
        <f t="shared" si="104"/>
        <v>0</v>
      </c>
      <c r="P1690" s="124">
        <f t="shared" si="105"/>
        <v>0</v>
      </c>
      <c r="Q1690" s="50"/>
      <c r="R1690" s="53" t="str">
        <f t="shared" si="106"/>
        <v/>
      </c>
      <c r="S1690" s="53" t="str">
        <f t="shared" si="107"/>
        <v/>
      </c>
      <c r="T1690" s="50"/>
    </row>
    <row r="1691" spans="1:20" ht="15" customHeight="1" x14ac:dyDescent="0.2">
      <c r="A1691" s="51" t="s">
        <v>1825</v>
      </c>
      <c r="B1691" s="51" t="s">
        <v>1500</v>
      </c>
      <c r="C1691" s="35">
        <v>521809</v>
      </c>
      <c r="D1691" s="50"/>
      <c r="E1691" s="52">
        <v>0</v>
      </c>
      <c r="F1691" s="52">
        <v>0</v>
      </c>
      <c r="G1691" s="52">
        <v>0</v>
      </c>
      <c r="H1691" s="52">
        <v>0</v>
      </c>
      <c r="I1691" s="52">
        <v>0</v>
      </c>
      <c r="J1691" s="52">
        <v>0</v>
      </c>
      <c r="K1691" s="52">
        <v>54973.97</v>
      </c>
      <c r="L1691" s="52">
        <v>13.27</v>
      </c>
      <c r="M1691" s="52">
        <v>2093.8200000000002</v>
      </c>
      <c r="N1691" s="50"/>
      <c r="O1691" s="124">
        <f t="shared" si="104"/>
        <v>0</v>
      </c>
      <c r="P1691" s="124">
        <f t="shared" si="105"/>
        <v>3.8328867280278289</v>
      </c>
      <c r="Q1691" s="50"/>
      <c r="R1691" s="53" t="str">
        <f t="shared" si="106"/>
        <v/>
      </c>
      <c r="S1691" s="53" t="str">
        <f t="shared" si="107"/>
        <v/>
      </c>
      <c r="T1691" s="50"/>
    </row>
    <row r="1692" spans="1:20" ht="15" customHeight="1" x14ac:dyDescent="0.2">
      <c r="A1692" s="51" t="s">
        <v>2848</v>
      </c>
      <c r="B1692" s="51" t="s">
        <v>392</v>
      </c>
      <c r="C1692" s="35">
        <v>582549</v>
      </c>
      <c r="D1692" s="50"/>
      <c r="E1692" s="52">
        <v>0</v>
      </c>
      <c r="F1692" s="52">
        <v>0</v>
      </c>
      <c r="G1692" s="52">
        <v>0</v>
      </c>
      <c r="H1692" s="52">
        <v>0</v>
      </c>
      <c r="I1692" s="52">
        <v>0</v>
      </c>
      <c r="J1692" s="52">
        <v>0</v>
      </c>
      <c r="K1692" s="52">
        <v>92299.26</v>
      </c>
      <c r="L1692" s="52">
        <v>0</v>
      </c>
      <c r="M1692" s="52">
        <v>0</v>
      </c>
      <c r="N1692" s="50"/>
      <c r="O1692" s="124">
        <f t="shared" si="104"/>
        <v>0</v>
      </c>
      <c r="P1692" s="124">
        <f t="shared" si="105"/>
        <v>0</v>
      </c>
      <c r="Q1692" s="50"/>
      <c r="R1692" s="53" t="str">
        <f t="shared" si="106"/>
        <v/>
      </c>
      <c r="S1692" s="53" t="str">
        <f t="shared" si="107"/>
        <v/>
      </c>
      <c r="T1692" s="50"/>
    </row>
    <row r="1693" spans="1:20" ht="15" customHeight="1" x14ac:dyDescent="0.2">
      <c r="A1693" s="51" t="s">
        <v>297</v>
      </c>
      <c r="B1693" s="51" t="s">
        <v>252</v>
      </c>
      <c r="C1693" s="35">
        <v>502596</v>
      </c>
      <c r="D1693" s="50"/>
      <c r="E1693" s="52">
        <v>0</v>
      </c>
      <c r="F1693" s="52">
        <v>0</v>
      </c>
      <c r="G1693" s="52">
        <v>0</v>
      </c>
      <c r="H1693" s="52">
        <v>0</v>
      </c>
      <c r="I1693" s="52">
        <v>0</v>
      </c>
      <c r="J1693" s="52">
        <v>0</v>
      </c>
      <c r="K1693" s="52">
        <v>1469258.78</v>
      </c>
      <c r="L1693" s="52">
        <v>5097.1000000000004</v>
      </c>
      <c r="M1693" s="52">
        <v>25911.02</v>
      </c>
      <c r="N1693" s="50"/>
      <c r="O1693" s="124">
        <f t="shared" si="104"/>
        <v>0</v>
      </c>
      <c r="P1693" s="124">
        <f t="shared" si="105"/>
        <v>2.1104600783804743</v>
      </c>
      <c r="Q1693" s="50"/>
      <c r="R1693" s="53" t="str">
        <f t="shared" si="106"/>
        <v/>
      </c>
      <c r="S1693" s="53" t="str">
        <f t="shared" si="107"/>
        <v/>
      </c>
      <c r="T1693" s="50"/>
    </row>
    <row r="1694" spans="1:20" ht="15" customHeight="1" x14ac:dyDescent="0.2">
      <c r="A1694" s="51" t="s">
        <v>231</v>
      </c>
      <c r="B1694" s="51" t="s">
        <v>199</v>
      </c>
      <c r="C1694" s="35">
        <v>501808</v>
      </c>
      <c r="D1694" s="50"/>
      <c r="E1694" s="52">
        <v>0</v>
      </c>
      <c r="F1694" s="52">
        <v>0</v>
      </c>
      <c r="G1694" s="52">
        <v>0</v>
      </c>
      <c r="H1694" s="52">
        <v>0</v>
      </c>
      <c r="I1694" s="52">
        <v>0</v>
      </c>
      <c r="J1694" s="52">
        <v>0</v>
      </c>
      <c r="K1694" s="52">
        <v>856122.16</v>
      </c>
      <c r="L1694" s="52">
        <v>2316.19</v>
      </c>
      <c r="M1694" s="52">
        <v>7656.99</v>
      </c>
      <c r="N1694" s="50"/>
      <c r="O1694" s="124">
        <f t="shared" si="104"/>
        <v>0</v>
      </c>
      <c r="P1694" s="124">
        <f t="shared" si="105"/>
        <v>1.1649248747398386</v>
      </c>
      <c r="Q1694" s="50"/>
      <c r="R1694" s="53" t="str">
        <f t="shared" si="106"/>
        <v/>
      </c>
      <c r="S1694" s="53" t="str">
        <f t="shared" si="107"/>
        <v/>
      </c>
      <c r="T1694" s="50"/>
    </row>
    <row r="1695" spans="1:20" ht="15" customHeight="1" x14ac:dyDescent="0.2">
      <c r="A1695" s="51" t="s">
        <v>298</v>
      </c>
      <c r="B1695" s="51" t="s">
        <v>252</v>
      </c>
      <c r="C1695" s="35">
        <v>502600</v>
      </c>
      <c r="D1695" s="50"/>
      <c r="E1695" s="52">
        <v>0</v>
      </c>
      <c r="F1695" s="52">
        <v>0</v>
      </c>
      <c r="G1695" s="52">
        <v>0</v>
      </c>
      <c r="H1695" s="52">
        <v>113389.71</v>
      </c>
      <c r="I1695" s="52">
        <v>0</v>
      </c>
      <c r="J1695" s="52">
        <v>113389.71</v>
      </c>
      <c r="K1695" s="52">
        <v>201797.31</v>
      </c>
      <c r="L1695" s="52">
        <v>4211.8100000000004</v>
      </c>
      <c r="M1695" s="52">
        <v>0</v>
      </c>
      <c r="N1695" s="50"/>
      <c r="O1695" s="124">
        <f t="shared" si="104"/>
        <v>56.189900000000002</v>
      </c>
      <c r="P1695" s="124">
        <f t="shared" si="105"/>
        <v>2.0871487335485295</v>
      </c>
      <c r="Q1695" s="50"/>
      <c r="R1695" s="53" t="str">
        <f t="shared" si="106"/>
        <v/>
      </c>
      <c r="S1695" s="53" t="str">
        <f t="shared" si="107"/>
        <v/>
      </c>
      <c r="T1695" s="50"/>
    </row>
    <row r="1696" spans="1:20" ht="15" customHeight="1" x14ac:dyDescent="0.2">
      <c r="A1696" s="51" t="s">
        <v>1366</v>
      </c>
      <c r="B1696" s="51" t="s">
        <v>28</v>
      </c>
      <c r="C1696" s="35">
        <v>516252</v>
      </c>
      <c r="D1696" s="50"/>
      <c r="E1696" s="52">
        <v>0</v>
      </c>
      <c r="F1696" s="52">
        <v>0</v>
      </c>
      <c r="G1696" s="52">
        <v>0</v>
      </c>
      <c r="H1696" s="52">
        <v>0</v>
      </c>
      <c r="I1696" s="52">
        <v>0</v>
      </c>
      <c r="J1696" s="52">
        <v>0</v>
      </c>
      <c r="K1696" s="52">
        <v>135586.42000000001</v>
      </c>
      <c r="L1696" s="52">
        <v>0</v>
      </c>
      <c r="M1696" s="52">
        <v>0</v>
      </c>
      <c r="N1696" s="50"/>
      <c r="O1696" s="124">
        <f t="shared" si="104"/>
        <v>0</v>
      </c>
      <c r="P1696" s="124">
        <f t="shared" si="105"/>
        <v>0</v>
      </c>
      <c r="Q1696" s="50"/>
      <c r="R1696" s="53" t="str">
        <f t="shared" si="106"/>
        <v/>
      </c>
      <c r="S1696" s="53" t="str">
        <f t="shared" si="107"/>
        <v/>
      </c>
      <c r="T1696" s="50"/>
    </row>
    <row r="1697" spans="1:20" ht="15" customHeight="1" x14ac:dyDescent="0.2">
      <c r="A1697" s="51" t="s">
        <v>2843</v>
      </c>
      <c r="B1697" s="51" t="s">
        <v>334</v>
      </c>
      <c r="C1697" s="35">
        <v>582361</v>
      </c>
      <c r="D1697" s="50"/>
      <c r="E1697" s="52">
        <v>0</v>
      </c>
      <c r="F1697" s="52">
        <v>0</v>
      </c>
      <c r="G1697" s="52">
        <v>0</v>
      </c>
      <c r="H1697" s="52">
        <v>80392.039999999994</v>
      </c>
      <c r="I1697" s="52">
        <v>0</v>
      </c>
      <c r="J1697" s="52">
        <v>80392.039999999994</v>
      </c>
      <c r="K1697" s="52">
        <v>290021.55</v>
      </c>
      <c r="L1697" s="52">
        <v>2537.0100000000002</v>
      </c>
      <c r="M1697" s="52">
        <v>20599.439999999999</v>
      </c>
      <c r="N1697" s="50"/>
      <c r="O1697" s="124">
        <f t="shared" si="104"/>
        <v>27.7193</v>
      </c>
      <c r="P1697" s="124">
        <f t="shared" si="105"/>
        <v>7.977493396611389</v>
      </c>
      <c r="Q1697" s="50"/>
      <c r="R1697" s="53" t="str">
        <f t="shared" si="106"/>
        <v/>
      </c>
      <c r="S1697" s="53" t="str">
        <f t="shared" si="107"/>
        <v/>
      </c>
      <c r="T1697" s="50"/>
    </row>
    <row r="1698" spans="1:20" ht="15" customHeight="1" x14ac:dyDescent="0.2">
      <c r="A1698" s="51" t="s">
        <v>1826</v>
      </c>
      <c r="B1698" s="51" t="s">
        <v>1500</v>
      </c>
      <c r="C1698" s="35">
        <v>521817</v>
      </c>
      <c r="D1698" s="50"/>
      <c r="E1698" s="52">
        <v>0</v>
      </c>
      <c r="F1698" s="52">
        <v>0</v>
      </c>
      <c r="G1698" s="52">
        <v>0</v>
      </c>
      <c r="H1698" s="52">
        <v>7525.07</v>
      </c>
      <c r="I1698" s="52">
        <v>0</v>
      </c>
      <c r="J1698" s="52">
        <v>7525.07</v>
      </c>
      <c r="K1698" s="52">
        <v>256615.09</v>
      </c>
      <c r="L1698" s="52">
        <v>631.84</v>
      </c>
      <c r="M1698" s="52">
        <v>22575.72</v>
      </c>
      <c r="N1698" s="50"/>
      <c r="O1698" s="124">
        <f t="shared" si="104"/>
        <v>2.9323999999999999</v>
      </c>
      <c r="P1698" s="124">
        <f t="shared" si="105"/>
        <v>9.0437238121889099</v>
      </c>
      <c r="Q1698" s="50"/>
      <c r="R1698" s="53" t="str">
        <f t="shared" si="106"/>
        <v/>
      </c>
      <c r="S1698" s="53" t="str">
        <f t="shared" si="107"/>
        <v/>
      </c>
      <c r="T1698" s="50"/>
    </row>
    <row r="1699" spans="1:20" ht="15" customHeight="1" x14ac:dyDescent="0.2">
      <c r="A1699" s="51" t="s">
        <v>2424</v>
      </c>
      <c r="B1699" s="51" t="s">
        <v>30</v>
      </c>
      <c r="C1699" s="35">
        <v>528633</v>
      </c>
      <c r="D1699" s="50"/>
      <c r="E1699" s="52">
        <v>0</v>
      </c>
      <c r="F1699" s="52">
        <v>0</v>
      </c>
      <c r="G1699" s="52">
        <v>0</v>
      </c>
      <c r="H1699" s="52">
        <v>42395</v>
      </c>
      <c r="I1699" s="52">
        <v>0</v>
      </c>
      <c r="J1699" s="52">
        <v>42395</v>
      </c>
      <c r="K1699" s="52">
        <v>258333.78999999998</v>
      </c>
      <c r="L1699" s="52">
        <v>1408.19</v>
      </c>
      <c r="M1699" s="52">
        <v>6600</v>
      </c>
      <c r="N1699" s="50"/>
      <c r="O1699" s="124">
        <f t="shared" si="104"/>
        <v>16.410900000000002</v>
      </c>
      <c r="P1699" s="124">
        <f t="shared" si="105"/>
        <v>3.0999390362368007</v>
      </c>
      <c r="Q1699" s="50"/>
      <c r="R1699" s="53" t="str">
        <f t="shared" si="106"/>
        <v/>
      </c>
      <c r="S1699" s="53" t="str">
        <f t="shared" si="107"/>
        <v/>
      </c>
      <c r="T1699" s="50"/>
    </row>
    <row r="1700" spans="1:20" ht="15" customHeight="1" x14ac:dyDescent="0.2">
      <c r="A1700" s="51" t="s">
        <v>2264</v>
      </c>
      <c r="B1700" s="51" t="s">
        <v>2238</v>
      </c>
      <c r="C1700" s="35">
        <v>526932</v>
      </c>
      <c r="D1700" s="50"/>
      <c r="E1700" s="52">
        <v>0</v>
      </c>
      <c r="F1700" s="52">
        <v>0</v>
      </c>
      <c r="G1700" s="52">
        <v>0</v>
      </c>
      <c r="H1700" s="52">
        <v>0</v>
      </c>
      <c r="I1700" s="52">
        <v>0</v>
      </c>
      <c r="J1700" s="52">
        <v>0</v>
      </c>
      <c r="K1700" s="52">
        <v>9720.73</v>
      </c>
      <c r="L1700" s="52">
        <v>0</v>
      </c>
      <c r="M1700" s="52">
        <v>0</v>
      </c>
      <c r="N1700" s="50"/>
      <c r="O1700" s="124">
        <f t="shared" si="104"/>
        <v>0</v>
      </c>
      <c r="P1700" s="124">
        <f t="shared" si="105"/>
        <v>0</v>
      </c>
      <c r="Q1700" s="50"/>
      <c r="R1700" s="53" t="str">
        <f t="shared" si="106"/>
        <v/>
      </c>
      <c r="S1700" s="53" t="str">
        <f t="shared" si="107"/>
        <v/>
      </c>
      <c r="T1700" s="50"/>
    </row>
    <row r="1701" spans="1:20" ht="15" customHeight="1" x14ac:dyDescent="0.2">
      <c r="A1701" s="51" t="s">
        <v>132</v>
      </c>
      <c r="B1701" s="51" t="s">
        <v>88</v>
      </c>
      <c r="C1701" s="35">
        <v>500658</v>
      </c>
      <c r="D1701" s="50"/>
      <c r="E1701" s="52">
        <v>0</v>
      </c>
      <c r="F1701" s="52">
        <v>0</v>
      </c>
      <c r="G1701" s="52">
        <v>0</v>
      </c>
      <c r="H1701" s="52">
        <v>52600</v>
      </c>
      <c r="I1701" s="52">
        <v>0</v>
      </c>
      <c r="J1701" s="52">
        <v>52600</v>
      </c>
      <c r="K1701" s="52">
        <v>671890.83</v>
      </c>
      <c r="L1701" s="52">
        <v>13872.61</v>
      </c>
      <c r="M1701" s="52">
        <v>83789.490000000005</v>
      </c>
      <c r="N1701" s="50"/>
      <c r="O1701" s="124">
        <f t="shared" si="104"/>
        <v>7.8287000000000004</v>
      </c>
      <c r="P1701" s="124">
        <f t="shared" si="105"/>
        <v>14.53541195077778</v>
      </c>
      <c r="Q1701" s="50"/>
      <c r="R1701" s="53" t="str">
        <f t="shared" si="106"/>
        <v/>
      </c>
      <c r="S1701" s="53" t="str">
        <f t="shared" si="107"/>
        <v/>
      </c>
      <c r="T1701" s="50"/>
    </row>
    <row r="1702" spans="1:20" ht="15" customHeight="1" x14ac:dyDescent="0.2">
      <c r="A1702" s="51" t="s">
        <v>612</v>
      </c>
      <c r="B1702" s="51" t="s">
        <v>571</v>
      </c>
      <c r="C1702" s="35">
        <v>506346</v>
      </c>
      <c r="D1702" s="50"/>
      <c r="E1702" s="52">
        <v>0</v>
      </c>
      <c r="F1702" s="52">
        <v>0</v>
      </c>
      <c r="G1702" s="52">
        <v>0</v>
      </c>
      <c r="H1702" s="52">
        <v>0</v>
      </c>
      <c r="I1702" s="52">
        <v>0</v>
      </c>
      <c r="J1702" s="52">
        <v>0</v>
      </c>
      <c r="K1702" s="52">
        <v>127007.29</v>
      </c>
      <c r="L1702" s="52">
        <v>2.79</v>
      </c>
      <c r="M1702" s="52">
        <v>0</v>
      </c>
      <c r="N1702" s="50"/>
      <c r="O1702" s="124">
        <f t="shared" si="104"/>
        <v>0</v>
      </c>
      <c r="P1702" s="124">
        <f t="shared" si="105"/>
        <v>2.1967242982666589E-3</v>
      </c>
      <c r="Q1702" s="50"/>
      <c r="R1702" s="53" t="str">
        <f t="shared" si="106"/>
        <v/>
      </c>
      <c r="S1702" s="53" t="str">
        <f t="shared" si="107"/>
        <v/>
      </c>
      <c r="T1702" s="50"/>
    </row>
    <row r="1703" spans="1:20" ht="15" customHeight="1" x14ac:dyDescent="0.2">
      <c r="A1703" s="51" t="s">
        <v>1550</v>
      </c>
      <c r="B1703" s="51" t="s">
        <v>1504</v>
      </c>
      <c r="C1703" s="35">
        <v>518662</v>
      </c>
      <c r="D1703" s="50"/>
      <c r="E1703" s="52">
        <v>0</v>
      </c>
      <c r="F1703" s="52">
        <v>0</v>
      </c>
      <c r="G1703" s="52">
        <v>0</v>
      </c>
      <c r="H1703" s="52">
        <v>325750</v>
      </c>
      <c r="I1703" s="52">
        <v>0</v>
      </c>
      <c r="J1703" s="52">
        <v>325750</v>
      </c>
      <c r="K1703" s="52">
        <v>1536321.6600000001</v>
      </c>
      <c r="L1703" s="52">
        <v>14247</v>
      </c>
      <c r="M1703" s="52">
        <v>43508.800000000003</v>
      </c>
      <c r="N1703" s="50"/>
      <c r="O1703" s="124">
        <f t="shared" si="104"/>
        <v>21.203199999999999</v>
      </c>
      <c r="P1703" s="124">
        <f t="shared" si="105"/>
        <v>3.7593559671611994</v>
      </c>
      <c r="Q1703" s="50"/>
      <c r="R1703" s="53" t="str">
        <f t="shared" si="106"/>
        <v/>
      </c>
      <c r="S1703" s="53" t="str">
        <f t="shared" si="107"/>
        <v/>
      </c>
      <c r="T1703" s="50"/>
    </row>
    <row r="1704" spans="1:20" ht="15" customHeight="1" x14ac:dyDescent="0.2">
      <c r="A1704" s="51" t="s">
        <v>2552</v>
      </c>
      <c r="B1704" s="51" t="s">
        <v>2211</v>
      </c>
      <c r="C1704" s="35">
        <v>543403</v>
      </c>
      <c r="D1704" s="50"/>
      <c r="E1704" s="52">
        <v>0</v>
      </c>
      <c r="F1704" s="52">
        <v>0</v>
      </c>
      <c r="G1704" s="52">
        <v>0</v>
      </c>
      <c r="H1704" s="52">
        <v>0</v>
      </c>
      <c r="I1704" s="52">
        <v>0</v>
      </c>
      <c r="J1704" s="52">
        <v>0</v>
      </c>
      <c r="K1704" s="52">
        <v>302044.66000000003</v>
      </c>
      <c r="L1704" s="52">
        <v>0</v>
      </c>
      <c r="M1704" s="52">
        <v>0</v>
      </c>
      <c r="N1704" s="50"/>
      <c r="O1704" s="124">
        <f t="shared" si="104"/>
        <v>0</v>
      </c>
      <c r="P1704" s="124">
        <f t="shared" si="105"/>
        <v>0</v>
      </c>
      <c r="Q1704" s="50"/>
      <c r="R1704" s="53" t="str">
        <f t="shared" si="106"/>
        <v/>
      </c>
      <c r="S1704" s="53" t="str">
        <f t="shared" si="107"/>
        <v/>
      </c>
      <c r="T1704" s="50"/>
    </row>
    <row r="1705" spans="1:20" ht="15" customHeight="1" x14ac:dyDescent="0.2">
      <c r="A1705" s="51" t="s">
        <v>232</v>
      </c>
      <c r="B1705" s="51" t="s">
        <v>199</v>
      </c>
      <c r="C1705" s="35">
        <v>501816</v>
      </c>
      <c r="D1705" s="50"/>
      <c r="E1705" s="52">
        <v>0</v>
      </c>
      <c r="F1705" s="52">
        <v>0</v>
      </c>
      <c r="G1705" s="52">
        <v>0</v>
      </c>
      <c r="H1705" s="52">
        <v>105196.29</v>
      </c>
      <c r="I1705" s="52">
        <v>0</v>
      </c>
      <c r="J1705" s="52">
        <v>105196.29</v>
      </c>
      <c r="K1705" s="52">
        <v>475191.33</v>
      </c>
      <c r="L1705" s="52">
        <v>9909.39</v>
      </c>
      <c r="M1705" s="52">
        <v>307911.24</v>
      </c>
      <c r="N1705" s="50"/>
      <c r="O1705" s="124">
        <f t="shared" si="104"/>
        <v>22.137699999999999</v>
      </c>
      <c r="P1705" s="124">
        <f t="shared" si="105"/>
        <v>66.88266597793357</v>
      </c>
      <c r="Q1705" s="50"/>
      <c r="R1705" s="53" t="str">
        <f t="shared" si="106"/>
        <v/>
      </c>
      <c r="S1705" s="53" t="str">
        <f t="shared" si="107"/>
        <v/>
      </c>
      <c r="T1705" s="50"/>
    </row>
    <row r="1706" spans="1:20" ht="15" customHeight="1" x14ac:dyDescent="0.2">
      <c r="A1706" s="51" t="s">
        <v>1723</v>
      </c>
      <c r="B1706" s="51" t="s">
        <v>1547</v>
      </c>
      <c r="C1706" s="35">
        <v>520560</v>
      </c>
      <c r="D1706" s="50"/>
      <c r="E1706" s="52">
        <v>0</v>
      </c>
      <c r="F1706" s="52">
        <v>0</v>
      </c>
      <c r="G1706" s="52">
        <v>0</v>
      </c>
      <c r="H1706" s="52">
        <v>4211.09</v>
      </c>
      <c r="I1706" s="52">
        <v>0</v>
      </c>
      <c r="J1706" s="52">
        <v>4211.09</v>
      </c>
      <c r="K1706" s="52">
        <v>437758.97000000003</v>
      </c>
      <c r="L1706" s="52">
        <v>561.42999999999995</v>
      </c>
      <c r="M1706" s="52">
        <v>11000</v>
      </c>
      <c r="N1706" s="50"/>
      <c r="O1706" s="124">
        <f t="shared" si="104"/>
        <v>0.96199999999999997</v>
      </c>
      <c r="P1706" s="124">
        <f t="shared" si="105"/>
        <v>2.6410492513722792</v>
      </c>
      <c r="Q1706" s="50"/>
      <c r="R1706" s="53" t="str">
        <f t="shared" si="106"/>
        <v/>
      </c>
      <c r="S1706" s="53" t="str">
        <f t="shared" si="107"/>
        <v/>
      </c>
      <c r="T1706" s="50"/>
    </row>
    <row r="1707" spans="1:20" ht="15" customHeight="1" x14ac:dyDescent="0.2">
      <c r="A1707" s="51" t="s">
        <v>839</v>
      </c>
      <c r="B1707" s="51" t="s">
        <v>825</v>
      </c>
      <c r="C1707" s="35">
        <v>509329</v>
      </c>
      <c r="D1707" s="50"/>
      <c r="E1707" s="52">
        <v>0</v>
      </c>
      <c r="F1707" s="52">
        <v>0</v>
      </c>
      <c r="G1707" s="52">
        <v>0</v>
      </c>
      <c r="H1707" s="52">
        <v>50000</v>
      </c>
      <c r="I1707" s="52">
        <v>0</v>
      </c>
      <c r="J1707" s="52">
        <v>50000</v>
      </c>
      <c r="K1707" s="52">
        <v>1035177.81</v>
      </c>
      <c r="L1707" s="52">
        <v>11563.03</v>
      </c>
      <c r="M1707" s="52">
        <v>25021.08</v>
      </c>
      <c r="N1707" s="50"/>
      <c r="O1707" s="124">
        <f t="shared" si="104"/>
        <v>4.8300999999999998</v>
      </c>
      <c r="P1707" s="124">
        <f t="shared" si="105"/>
        <v>3.5340894720299305</v>
      </c>
      <c r="Q1707" s="50"/>
      <c r="R1707" s="53" t="str">
        <f t="shared" si="106"/>
        <v/>
      </c>
      <c r="S1707" s="53" t="str">
        <f t="shared" si="107"/>
        <v/>
      </c>
      <c r="T1707" s="50"/>
    </row>
    <row r="1708" spans="1:20" ht="15" customHeight="1" x14ac:dyDescent="0.2">
      <c r="A1708" s="51" t="s">
        <v>2184</v>
      </c>
      <c r="B1708" s="51" t="s">
        <v>1221</v>
      </c>
      <c r="C1708" s="35">
        <v>526053</v>
      </c>
      <c r="D1708" s="50"/>
      <c r="E1708" s="52">
        <v>0</v>
      </c>
      <c r="F1708" s="52">
        <v>0</v>
      </c>
      <c r="G1708" s="52">
        <v>0</v>
      </c>
      <c r="H1708" s="52">
        <v>0</v>
      </c>
      <c r="I1708" s="52">
        <v>0</v>
      </c>
      <c r="J1708" s="52">
        <v>0</v>
      </c>
      <c r="K1708" s="52">
        <v>219322.54</v>
      </c>
      <c r="L1708" s="52">
        <v>0</v>
      </c>
      <c r="M1708" s="52">
        <v>0</v>
      </c>
      <c r="N1708" s="50"/>
      <c r="O1708" s="124">
        <f t="shared" si="104"/>
        <v>0</v>
      </c>
      <c r="P1708" s="124">
        <f t="shared" si="105"/>
        <v>0</v>
      </c>
      <c r="Q1708" s="50"/>
      <c r="R1708" s="53" t="str">
        <f t="shared" si="106"/>
        <v/>
      </c>
      <c r="S1708" s="53" t="str">
        <f t="shared" si="107"/>
        <v/>
      </c>
      <c r="T1708" s="50"/>
    </row>
    <row r="1709" spans="1:20" ht="15" customHeight="1" x14ac:dyDescent="0.2">
      <c r="A1709" s="51" t="s">
        <v>233</v>
      </c>
      <c r="B1709" s="51" t="s">
        <v>199</v>
      </c>
      <c r="C1709" s="35">
        <v>501824</v>
      </c>
      <c r="D1709" s="50"/>
      <c r="E1709" s="52">
        <v>0</v>
      </c>
      <c r="F1709" s="52">
        <v>0</v>
      </c>
      <c r="G1709" s="52">
        <v>0</v>
      </c>
      <c r="H1709" s="52">
        <v>206607.27</v>
      </c>
      <c r="I1709" s="52">
        <v>0</v>
      </c>
      <c r="J1709" s="52">
        <v>206607.27</v>
      </c>
      <c r="K1709" s="52">
        <v>1729913.08</v>
      </c>
      <c r="L1709" s="52">
        <v>21067.05</v>
      </c>
      <c r="M1709" s="52">
        <v>57723.32</v>
      </c>
      <c r="N1709" s="50"/>
      <c r="O1709" s="124">
        <f t="shared" si="104"/>
        <v>11.943199999999999</v>
      </c>
      <c r="P1709" s="124">
        <f t="shared" si="105"/>
        <v>4.5545854824104799</v>
      </c>
      <c r="Q1709" s="50"/>
      <c r="R1709" s="53" t="str">
        <f t="shared" si="106"/>
        <v/>
      </c>
      <c r="S1709" s="53" t="str">
        <f t="shared" si="107"/>
        <v/>
      </c>
      <c r="T1709" s="50"/>
    </row>
    <row r="1710" spans="1:20" ht="15" customHeight="1" x14ac:dyDescent="0.2">
      <c r="A1710" s="51" t="s">
        <v>186</v>
      </c>
      <c r="B1710" s="51" t="s">
        <v>161</v>
      </c>
      <c r="C1710" s="35">
        <v>501301</v>
      </c>
      <c r="D1710" s="50"/>
      <c r="E1710" s="52">
        <v>0</v>
      </c>
      <c r="F1710" s="52">
        <v>0</v>
      </c>
      <c r="G1710" s="52">
        <v>0</v>
      </c>
      <c r="H1710" s="52">
        <v>46841.09</v>
      </c>
      <c r="I1710" s="52">
        <v>0</v>
      </c>
      <c r="J1710" s="52">
        <v>46841.09</v>
      </c>
      <c r="K1710" s="52">
        <v>813061.04999999993</v>
      </c>
      <c r="L1710" s="52">
        <v>15068.81</v>
      </c>
      <c r="M1710" s="52">
        <v>45407.25</v>
      </c>
      <c r="N1710" s="50"/>
      <c r="O1710" s="124">
        <f t="shared" si="104"/>
        <v>5.7610999999999999</v>
      </c>
      <c r="P1710" s="124">
        <f t="shared" si="105"/>
        <v>7.4380712247868725</v>
      </c>
      <c r="Q1710" s="50"/>
      <c r="R1710" s="53" t="str">
        <f t="shared" si="106"/>
        <v/>
      </c>
      <c r="S1710" s="53" t="str">
        <f t="shared" si="107"/>
        <v/>
      </c>
      <c r="T1710" s="50"/>
    </row>
    <row r="1711" spans="1:20" ht="15" customHeight="1" x14ac:dyDescent="0.2">
      <c r="A1711" s="51" t="s">
        <v>2336</v>
      </c>
      <c r="B1711" s="51" t="s">
        <v>1595</v>
      </c>
      <c r="C1711" s="35">
        <v>527696</v>
      </c>
      <c r="D1711" s="50"/>
      <c r="E1711" s="52">
        <v>0</v>
      </c>
      <c r="F1711" s="52">
        <v>0</v>
      </c>
      <c r="G1711" s="52">
        <v>0</v>
      </c>
      <c r="H1711" s="52">
        <v>51590.65</v>
      </c>
      <c r="I1711" s="52">
        <v>0</v>
      </c>
      <c r="J1711" s="52">
        <v>51590.65</v>
      </c>
      <c r="K1711" s="52">
        <v>452767.34</v>
      </c>
      <c r="L1711" s="52">
        <v>1778.45</v>
      </c>
      <c r="M1711" s="52">
        <v>19452.52</v>
      </c>
      <c r="N1711" s="50"/>
      <c r="O1711" s="124">
        <f t="shared" si="104"/>
        <v>11.394500000000001</v>
      </c>
      <c r="P1711" s="124">
        <f t="shared" si="105"/>
        <v>4.6891566869642149</v>
      </c>
      <c r="Q1711" s="50"/>
      <c r="R1711" s="53" t="str">
        <f t="shared" si="106"/>
        <v/>
      </c>
      <c r="S1711" s="53" t="str">
        <f t="shared" si="107"/>
        <v/>
      </c>
      <c r="T1711" s="50"/>
    </row>
    <row r="1712" spans="1:20" ht="15" customHeight="1" x14ac:dyDescent="0.2">
      <c r="A1712" s="51" t="s">
        <v>2088</v>
      </c>
      <c r="B1712" s="51" t="s">
        <v>1537</v>
      </c>
      <c r="C1712" s="35">
        <v>524930</v>
      </c>
      <c r="D1712" s="50"/>
      <c r="E1712" s="52">
        <v>0</v>
      </c>
      <c r="F1712" s="52">
        <v>0</v>
      </c>
      <c r="G1712" s="52">
        <v>0</v>
      </c>
      <c r="H1712" s="52">
        <v>0</v>
      </c>
      <c r="I1712" s="52">
        <v>0</v>
      </c>
      <c r="J1712" s="52">
        <v>0</v>
      </c>
      <c r="K1712" s="52">
        <v>154441.71</v>
      </c>
      <c r="L1712" s="52">
        <v>0</v>
      </c>
      <c r="M1712" s="52">
        <v>0</v>
      </c>
      <c r="N1712" s="50"/>
      <c r="O1712" s="124">
        <f t="shared" si="104"/>
        <v>0</v>
      </c>
      <c r="P1712" s="124">
        <f t="shared" si="105"/>
        <v>0</v>
      </c>
      <c r="Q1712" s="50"/>
      <c r="R1712" s="53" t="str">
        <f t="shared" si="106"/>
        <v/>
      </c>
      <c r="S1712" s="53" t="str">
        <f t="shared" si="107"/>
        <v/>
      </c>
      <c r="T1712" s="50"/>
    </row>
    <row r="1713" spans="1:20" ht="15" customHeight="1" x14ac:dyDescent="0.2">
      <c r="A1713" s="51" t="s">
        <v>2553</v>
      </c>
      <c r="B1713" s="51" t="s">
        <v>2211</v>
      </c>
      <c r="C1713" s="35">
        <v>543411</v>
      </c>
      <c r="D1713" s="50"/>
      <c r="E1713" s="52">
        <v>0</v>
      </c>
      <c r="F1713" s="52">
        <v>0</v>
      </c>
      <c r="G1713" s="52">
        <v>0</v>
      </c>
      <c r="H1713" s="52">
        <v>8546.76</v>
      </c>
      <c r="I1713" s="52">
        <v>0</v>
      </c>
      <c r="J1713" s="52">
        <v>8546.76</v>
      </c>
      <c r="K1713" s="52">
        <v>410849.98</v>
      </c>
      <c r="L1713" s="52">
        <v>1040.5</v>
      </c>
      <c r="M1713" s="52">
        <v>30681.09</v>
      </c>
      <c r="N1713" s="50"/>
      <c r="O1713" s="124">
        <f t="shared" si="104"/>
        <v>2.0802999999999998</v>
      </c>
      <c r="P1713" s="124">
        <f t="shared" si="105"/>
        <v>7.7209666652533375</v>
      </c>
      <c r="Q1713" s="50"/>
      <c r="R1713" s="53" t="str">
        <f t="shared" si="106"/>
        <v/>
      </c>
      <c r="S1713" s="53" t="str">
        <f t="shared" si="107"/>
        <v/>
      </c>
      <c r="T1713" s="50"/>
    </row>
    <row r="1714" spans="1:20" ht="15" customHeight="1" x14ac:dyDescent="0.2">
      <c r="A1714" s="51" t="s">
        <v>234</v>
      </c>
      <c r="B1714" s="51" t="s">
        <v>199</v>
      </c>
      <c r="C1714" s="35">
        <v>501832</v>
      </c>
      <c r="D1714" s="50"/>
      <c r="E1714" s="52">
        <v>0</v>
      </c>
      <c r="F1714" s="52">
        <v>0</v>
      </c>
      <c r="G1714" s="52">
        <v>0</v>
      </c>
      <c r="H1714" s="52">
        <v>0</v>
      </c>
      <c r="I1714" s="52">
        <v>0</v>
      </c>
      <c r="J1714" s="52">
        <v>0</v>
      </c>
      <c r="K1714" s="52">
        <v>98515.91</v>
      </c>
      <c r="L1714" s="52">
        <v>1128.06</v>
      </c>
      <c r="M1714" s="52">
        <v>68008.479999999996</v>
      </c>
      <c r="N1714" s="50"/>
      <c r="O1714" s="124">
        <f t="shared" si="104"/>
        <v>0</v>
      </c>
      <c r="P1714" s="124">
        <f t="shared" si="105"/>
        <v>70.178045353283537</v>
      </c>
      <c r="Q1714" s="50"/>
      <c r="R1714" s="53" t="str">
        <f t="shared" si="106"/>
        <v/>
      </c>
      <c r="S1714" s="53" t="str">
        <f t="shared" si="107"/>
        <v/>
      </c>
      <c r="T1714" s="50"/>
    </row>
    <row r="1715" spans="1:20" ht="15" customHeight="1" x14ac:dyDescent="0.2">
      <c r="A1715" s="51" t="s">
        <v>2089</v>
      </c>
      <c r="B1715" s="51" t="s">
        <v>2023</v>
      </c>
      <c r="C1715" s="35">
        <v>524948</v>
      </c>
      <c r="D1715" s="50"/>
      <c r="E1715" s="52">
        <v>0</v>
      </c>
      <c r="F1715" s="52">
        <v>0</v>
      </c>
      <c r="G1715" s="52">
        <v>0</v>
      </c>
      <c r="H1715" s="52">
        <v>0</v>
      </c>
      <c r="I1715" s="52">
        <v>0</v>
      </c>
      <c r="J1715" s="52">
        <v>0</v>
      </c>
      <c r="K1715" s="52">
        <v>127920.94</v>
      </c>
      <c r="L1715" s="52">
        <v>0</v>
      </c>
      <c r="M1715" s="52">
        <v>0</v>
      </c>
      <c r="N1715" s="50"/>
      <c r="O1715" s="124">
        <f t="shared" si="104"/>
        <v>0</v>
      </c>
      <c r="P1715" s="124">
        <f t="shared" si="105"/>
        <v>0</v>
      </c>
      <c r="Q1715" s="50"/>
      <c r="R1715" s="53" t="str">
        <f t="shared" si="106"/>
        <v/>
      </c>
      <c r="S1715" s="53" t="str">
        <f t="shared" si="107"/>
        <v/>
      </c>
      <c r="T1715" s="50"/>
    </row>
    <row r="1716" spans="1:20" ht="15" customHeight="1" x14ac:dyDescent="0.2">
      <c r="A1716" s="51" t="s">
        <v>840</v>
      </c>
      <c r="B1716" s="51" t="s">
        <v>10</v>
      </c>
      <c r="C1716" s="35">
        <v>509337</v>
      </c>
      <c r="D1716" s="50"/>
      <c r="E1716" s="52">
        <v>0</v>
      </c>
      <c r="F1716" s="52">
        <v>0</v>
      </c>
      <c r="G1716" s="52">
        <v>0</v>
      </c>
      <c r="H1716" s="52">
        <v>85499.05</v>
      </c>
      <c r="I1716" s="52">
        <v>0</v>
      </c>
      <c r="J1716" s="52">
        <v>85499.05</v>
      </c>
      <c r="K1716" s="52">
        <v>795379.58</v>
      </c>
      <c r="L1716" s="52">
        <v>4050.38</v>
      </c>
      <c r="M1716" s="52">
        <v>19000</v>
      </c>
      <c r="N1716" s="50"/>
      <c r="O1716" s="124">
        <f t="shared" si="104"/>
        <v>10.749499999999999</v>
      </c>
      <c r="P1716" s="124">
        <f t="shared" si="105"/>
        <v>2.8980351746017923</v>
      </c>
      <c r="Q1716" s="50"/>
      <c r="R1716" s="53" t="str">
        <f t="shared" si="106"/>
        <v/>
      </c>
      <c r="S1716" s="53" t="str">
        <f t="shared" si="107"/>
        <v/>
      </c>
      <c r="T1716" s="50"/>
    </row>
    <row r="1717" spans="1:20" ht="15" customHeight="1" x14ac:dyDescent="0.2">
      <c r="A1717" s="51" t="s">
        <v>1724</v>
      </c>
      <c r="B1717" s="51" t="s">
        <v>1680</v>
      </c>
      <c r="C1717" s="35">
        <v>520578</v>
      </c>
      <c r="D1717" s="50"/>
      <c r="E1717" s="52">
        <v>0</v>
      </c>
      <c r="F1717" s="52">
        <v>0</v>
      </c>
      <c r="G1717" s="52">
        <v>0</v>
      </c>
      <c r="H1717" s="52">
        <v>39457.69</v>
      </c>
      <c r="I1717" s="52">
        <v>0</v>
      </c>
      <c r="J1717" s="52">
        <v>39457.69</v>
      </c>
      <c r="K1717" s="52">
        <v>97512.49</v>
      </c>
      <c r="L1717" s="52">
        <v>2755.38</v>
      </c>
      <c r="M1717" s="52">
        <v>48520.35</v>
      </c>
      <c r="N1717" s="50"/>
      <c r="O1717" s="124">
        <f t="shared" si="104"/>
        <v>40.464199999999998</v>
      </c>
      <c r="P1717" s="124">
        <f t="shared" si="105"/>
        <v>52.583756193693745</v>
      </c>
      <c r="Q1717" s="50"/>
      <c r="R1717" s="53" t="str">
        <f t="shared" si="106"/>
        <v/>
      </c>
      <c r="S1717" s="53" t="str">
        <f t="shared" si="107"/>
        <v/>
      </c>
      <c r="T1717" s="50"/>
    </row>
    <row r="1718" spans="1:20" ht="15" customHeight="1" x14ac:dyDescent="0.2">
      <c r="A1718" s="51" t="s">
        <v>1367</v>
      </c>
      <c r="B1718" s="51" t="s">
        <v>28</v>
      </c>
      <c r="C1718" s="35">
        <v>516261</v>
      </c>
      <c r="D1718" s="50"/>
      <c r="E1718" s="52">
        <v>0</v>
      </c>
      <c r="F1718" s="52">
        <v>0</v>
      </c>
      <c r="G1718" s="52">
        <v>0</v>
      </c>
      <c r="H1718" s="52">
        <v>53913.07</v>
      </c>
      <c r="I1718" s="52">
        <v>0</v>
      </c>
      <c r="J1718" s="52">
        <v>53913.07</v>
      </c>
      <c r="K1718" s="52">
        <v>127050.03</v>
      </c>
      <c r="L1718" s="52">
        <v>4680</v>
      </c>
      <c r="M1718" s="52">
        <v>0</v>
      </c>
      <c r="N1718" s="50"/>
      <c r="O1718" s="124">
        <f t="shared" si="104"/>
        <v>42.4345</v>
      </c>
      <c r="P1718" s="124">
        <f t="shared" si="105"/>
        <v>3.6835882683380712</v>
      </c>
      <c r="Q1718" s="50"/>
      <c r="R1718" s="53" t="str">
        <f t="shared" si="106"/>
        <v/>
      </c>
      <c r="S1718" s="53" t="str">
        <f t="shared" si="107"/>
        <v/>
      </c>
      <c r="T1718" s="50"/>
    </row>
    <row r="1719" spans="1:20" ht="15" customHeight="1" x14ac:dyDescent="0.2">
      <c r="A1719" s="51" t="s">
        <v>1642</v>
      </c>
      <c r="B1719" s="51" t="s">
        <v>1575</v>
      </c>
      <c r="C1719" s="35">
        <v>519677</v>
      </c>
      <c r="D1719" s="50"/>
      <c r="E1719" s="52">
        <v>0</v>
      </c>
      <c r="F1719" s="52">
        <v>0</v>
      </c>
      <c r="G1719" s="52">
        <v>0</v>
      </c>
      <c r="H1719" s="52">
        <v>1200</v>
      </c>
      <c r="I1719" s="52">
        <v>0</v>
      </c>
      <c r="J1719" s="52">
        <v>1200</v>
      </c>
      <c r="K1719" s="52">
        <v>28118.22</v>
      </c>
      <c r="L1719" s="52">
        <v>0</v>
      </c>
      <c r="M1719" s="52">
        <v>0</v>
      </c>
      <c r="N1719" s="50"/>
      <c r="O1719" s="124">
        <f t="shared" si="104"/>
        <v>4.2676999999999996</v>
      </c>
      <c r="P1719" s="124">
        <f t="shared" si="105"/>
        <v>0</v>
      </c>
      <c r="Q1719" s="50"/>
      <c r="R1719" s="53" t="str">
        <f t="shared" si="106"/>
        <v/>
      </c>
      <c r="S1719" s="53" t="str">
        <f t="shared" si="107"/>
        <v/>
      </c>
      <c r="T1719" s="50"/>
    </row>
    <row r="1720" spans="1:20" ht="15" customHeight="1" x14ac:dyDescent="0.2">
      <c r="A1720" s="51" t="s">
        <v>2554</v>
      </c>
      <c r="B1720" s="51" t="s">
        <v>2213</v>
      </c>
      <c r="C1720" s="35">
        <v>543420</v>
      </c>
      <c r="D1720" s="50"/>
      <c r="E1720" s="52">
        <v>0</v>
      </c>
      <c r="F1720" s="52">
        <v>0</v>
      </c>
      <c r="G1720" s="52">
        <v>0</v>
      </c>
      <c r="H1720" s="52">
        <v>0</v>
      </c>
      <c r="I1720" s="52">
        <v>0</v>
      </c>
      <c r="J1720" s="52">
        <v>0</v>
      </c>
      <c r="K1720" s="52">
        <v>119594.11</v>
      </c>
      <c r="L1720" s="52">
        <v>17200.82</v>
      </c>
      <c r="M1720" s="52">
        <v>98664.55</v>
      </c>
      <c r="N1720" s="50"/>
      <c r="O1720" s="124">
        <f t="shared" si="104"/>
        <v>0</v>
      </c>
      <c r="P1720" s="124">
        <f t="shared" si="105"/>
        <v>96.882170869451684</v>
      </c>
      <c r="Q1720" s="50"/>
      <c r="R1720" s="53" t="str">
        <f t="shared" si="106"/>
        <v/>
      </c>
      <c r="S1720" s="53" t="str">
        <f t="shared" si="107"/>
        <v/>
      </c>
      <c r="T1720" s="50"/>
    </row>
    <row r="1721" spans="1:20" ht="15" customHeight="1" x14ac:dyDescent="0.2">
      <c r="A1721" s="51" t="s">
        <v>2337</v>
      </c>
      <c r="B1721" s="51" t="s">
        <v>26</v>
      </c>
      <c r="C1721" s="35">
        <v>527700</v>
      </c>
      <c r="D1721" s="50"/>
      <c r="E1721" s="52">
        <v>0</v>
      </c>
      <c r="F1721" s="52">
        <v>0</v>
      </c>
      <c r="G1721" s="52">
        <v>0</v>
      </c>
      <c r="H1721" s="52">
        <v>0</v>
      </c>
      <c r="I1721" s="52">
        <v>0</v>
      </c>
      <c r="J1721" s="52">
        <v>0</v>
      </c>
      <c r="K1721" s="52">
        <v>84741.79</v>
      </c>
      <c r="L1721" s="52">
        <v>0</v>
      </c>
      <c r="M1721" s="52">
        <v>0</v>
      </c>
      <c r="N1721" s="50"/>
      <c r="O1721" s="124">
        <f t="shared" si="104"/>
        <v>0</v>
      </c>
      <c r="P1721" s="124">
        <f t="shared" si="105"/>
        <v>0</v>
      </c>
      <c r="Q1721" s="50"/>
      <c r="R1721" s="53" t="str">
        <f t="shared" si="106"/>
        <v/>
      </c>
      <c r="S1721" s="53" t="str">
        <f t="shared" si="107"/>
        <v/>
      </c>
      <c r="T1721" s="50"/>
    </row>
    <row r="1722" spans="1:20" ht="15" customHeight="1" x14ac:dyDescent="0.2">
      <c r="A1722" s="51" t="s">
        <v>2337</v>
      </c>
      <c r="B1722" s="51" t="s">
        <v>2211</v>
      </c>
      <c r="C1722" s="35">
        <v>543438</v>
      </c>
      <c r="D1722" s="50"/>
      <c r="E1722" s="52">
        <v>0</v>
      </c>
      <c r="F1722" s="52">
        <v>0</v>
      </c>
      <c r="G1722" s="52">
        <v>0</v>
      </c>
      <c r="H1722" s="52">
        <v>0</v>
      </c>
      <c r="I1722" s="52">
        <v>0</v>
      </c>
      <c r="J1722" s="52">
        <v>0</v>
      </c>
      <c r="K1722" s="52">
        <v>36736.050000000003</v>
      </c>
      <c r="L1722" s="52">
        <v>0</v>
      </c>
      <c r="M1722" s="52">
        <v>0</v>
      </c>
      <c r="N1722" s="50"/>
      <c r="O1722" s="124">
        <f t="shared" si="104"/>
        <v>0</v>
      </c>
      <c r="P1722" s="124">
        <f t="shared" si="105"/>
        <v>0</v>
      </c>
      <c r="Q1722" s="50"/>
      <c r="R1722" s="53" t="str">
        <f t="shared" si="106"/>
        <v/>
      </c>
      <c r="S1722" s="53" t="str">
        <f t="shared" si="107"/>
        <v/>
      </c>
      <c r="T1722" s="50"/>
    </row>
    <row r="1723" spans="1:20" ht="15" customHeight="1" x14ac:dyDescent="0.2">
      <c r="A1723" s="51" t="s">
        <v>1725</v>
      </c>
      <c r="B1723" s="51" t="s">
        <v>1680</v>
      </c>
      <c r="C1723" s="35">
        <v>520586</v>
      </c>
      <c r="D1723" s="50"/>
      <c r="E1723" s="52">
        <v>0</v>
      </c>
      <c r="F1723" s="52">
        <v>0</v>
      </c>
      <c r="G1723" s="52">
        <v>0</v>
      </c>
      <c r="H1723" s="52">
        <v>0</v>
      </c>
      <c r="I1723" s="52">
        <v>0</v>
      </c>
      <c r="J1723" s="52">
        <v>0</v>
      </c>
      <c r="K1723" s="52">
        <v>9078.7999999999993</v>
      </c>
      <c r="L1723" s="52">
        <v>0</v>
      </c>
      <c r="M1723" s="52">
        <v>0</v>
      </c>
      <c r="N1723" s="50"/>
      <c r="O1723" s="124">
        <f t="shared" si="104"/>
        <v>0</v>
      </c>
      <c r="P1723" s="124">
        <f t="shared" si="105"/>
        <v>0</v>
      </c>
      <c r="Q1723" s="50"/>
      <c r="R1723" s="53" t="str">
        <f t="shared" si="106"/>
        <v/>
      </c>
      <c r="S1723" s="53" t="str">
        <f t="shared" si="107"/>
        <v/>
      </c>
      <c r="T1723" s="50"/>
    </row>
    <row r="1724" spans="1:20" ht="15" customHeight="1" x14ac:dyDescent="0.2">
      <c r="A1724" s="51" t="s">
        <v>2090</v>
      </c>
      <c r="B1724" s="51" t="s">
        <v>2023</v>
      </c>
      <c r="C1724" s="35">
        <v>524956</v>
      </c>
      <c r="D1724" s="50"/>
      <c r="E1724" s="52">
        <v>0</v>
      </c>
      <c r="F1724" s="52">
        <v>0</v>
      </c>
      <c r="G1724" s="52">
        <v>0</v>
      </c>
      <c r="H1724" s="52">
        <v>0</v>
      </c>
      <c r="I1724" s="52">
        <v>0</v>
      </c>
      <c r="J1724" s="52">
        <v>0</v>
      </c>
      <c r="K1724" s="52">
        <v>155949.68</v>
      </c>
      <c r="L1724" s="52">
        <v>0</v>
      </c>
      <c r="M1724" s="52">
        <v>0</v>
      </c>
      <c r="N1724" s="50"/>
      <c r="O1724" s="124">
        <f t="shared" si="104"/>
        <v>0</v>
      </c>
      <c r="P1724" s="124">
        <f t="shared" si="105"/>
        <v>0</v>
      </c>
      <c r="Q1724" s="50"/>
      <c r="R1724" s="53" t="str">
        <f t="shared" si="106"/>
        <v/>
      </c>
      <c r="S1724" s="53" t="str">
        <f t="shared" si="107"/>
        <v/>
      </c>
      <c r="T1724" s="50"/>
    </row>
    <row r="1725" spans="1:20" ht="15" customHeight="1" x14ac:dyDescent="0.2">
      <c r="A1725" s="51" t="s">
        <v>1827</v>
      </c>
      <c r="B1725" s="51" t="s">
        <v>1500</v>
      </c>
      <c r="C1725" s="35">
        <v>521825</v>
      </c>
      <c r="D1725" s="50"/>
      <c r="E1725" s="52">
        <v>0</v>
      </c>
      <c r="F1725" s="52">
        <v>0</v>
      </c>
      <c r="G1725" s="52">
        <v>0</v>
      </c>
      <c r="H1725" s="52">
        <v>0</v>
      </c>
      <c r="I1725" s="52">
        <v>0</v>
      </c>
      <c r="J1725" s="52">
        <v>0</v>
      </c>
      <c r="K1725" s="52">
        <v>313800.86</v>
      </c>
      <c r="L1725" s="52">
        <v>0</v>
      </c>
      <c r="M1725" s="52">
        <v>0</v>
      </c>
      <c r="N1725" s="50"/>
      <c r="O1725" s="124">
        <f t="shared" si="104"/>
        <v>0</v>
      </c>
      <c r="P1725" s="124">
        <f t="shared" si="105"/>
        <v>0</v>
      </c>
      <c r="Q1725" s="50"/>
      <c r="R1725" s="53" t="str">
        <f t="shared" si="106"/>
        <v/>
      </c>
      <c r="S1725" s="53" t="str">
        <f t="shared" si="107"/>
        <v/>
      </c>
      <c r="T1725" s="50"/>
    </row>
    <row r="1726" spans="1:20" ht="15" customHeight="1" x14ac:dyDescent="0.2">
      <c r="A1726" s="51" t="s">
        <v>527</v>
      </c>
      <c r="B1726" s="51" t="s">
        <v>511</v>
      </c>
      <c r="C1726" s="35">
        <v>505277</v>
      </c>
      <c r="D1726" s="50"/>
      <c r="E1726" s="52">
        <v>0</v>
      </c>
      <c r="F1726" s="52">
        <v>0</v>
      </c>
      <c r="G1726" s="52">
        <v>0</v>
      </c>
      <c r="H1726" s="52">
        <v>0</v>
      </c>
      <c r="I1726" s="52">
        <v>0</v>
      </c>
      <c r="J1726" s="52">
        <v>0</v>
      </c>
      <c r="K1726" s="52">
        <v>14370.51</v>
      </c>
      <c r="L1726" s="52">
        <v>0</v>
      </c>
      <c r="M1726" s="52">
        <v>0</v>
      </c>
      <c r="N1726" s="50"/>
      <c r="O1726" s="124">
        <f t="shared" si="104"/>
        <v>0</v>
      </c>
      <c r="P1726" s="124">
        <f t="shared" si="105"/>
        <v>0</v>
      </c>
      <c r="Q1726" s="50"/>
      <c r="R1726" s="53" t="str">
        <f t="shared" si="106"/>
        <v/>
      </c>
      <c r="S1726" s="53" t="str">
        <f t="shared" si="107"/>
        <v/>
      </c>
      <c r="T1726" s="50"/>
    </row>
    <row r="1727" spans="1:20" ht="15" customHeight="1" x14ac:dyDescent="0.2">
      <c r="A1727" s="51" t="s">
        <v>613</v>
      </c>
      <c r="B1727" s="51" t="s">
        <v>569</v>
      </c>
      <c r="C1727" s="35">
        <v>506354</v>
      </c>
      <c r="D1727" s="50"/>
      <c r="E1727" s="52">
        <v>0</v>
      </c>
      <c r="F1727" s="52">
        <v>0</v>
      </c>
      <c r="G1727" s="52">
        <v>0</v>
      </c>
      <c r="H1727" s="52">
        <v>0</v>
      </c>
      <c r="I1727" s="52">
        <v>0</v>
      </c>
      <c r="J1727" s="52">
        <v>0</v>
      </c>
      <c r="K1727" s="52">
        <v>829315.95</v>
      </c>
      <c r="L1727" s="52">
        <v>4918.92</v>
      </c>
      <c r="M1727" s="52">
        <v>17725.919999999998</v>
      </c>
      <c r="N1727" s="50"/>
      <c r="O1727" s="124">
        <f t="shared" si="104"/>
        <v>0</v>
      </c>
      <c r="P1727" s="124">
        <f t="shared" si="105"/>
        <v>2.7305443721418836</v>
      </c>
      <c r="Q1727" s="50"/>
      <c r="R1727" s="53" t="str">
        <f t="shared" si="106"/>
        <v/>
      </c>
      <c r="S1727" s="53" t="str">
        <f t="shared" si="107"/>
        <v/>
      </c>
      <c r="T1727" s="50"/>
    </row>
    <row r="1728" spans="1:20" ht="15" customHeight="1" x14ac:dyDescent="0.2">
      <c r="A1728" s="51" t="s">
        <v>1643</v>
      </c>
      <c r="B1728" s="51" t="s">
        <v>1575</v>
      </c>
      <c r="C1728" s="35">
        <v>519685</v>
      </c>
      <c r="D1728" s="50"/>
      <c r="E1728" s="52" t="s">
        <v>73</v>
      </c>
      <c r="F1728" s="52" t="s">
        <v>73</v>
      </c>
      <c r="G1728" s="52" t="s">
        <v>73</v>
      </c>
      <c r="H1728" s="52" t="s">
        <v>73</v>
      </c>
      <c r="I1728" s="52" t="s">
        <v>73</v>
      </c>
      <c r="J1728" s="52" t="s">
        <v>73</v>
      </c>
      <c r="K1728" s="52" t="s">
        <v>73</v>
      </c>
      <c r="L1728" s="52" t="s">
        <v>73</v>
      </c>
      <c r="M1728" s="52" t="s">
        <v>73</v>
      </c>
      <c r="N1728" s="50"/>
      <c r="O1728" s="124" t="str">
        <f t="shared" si="104"/>
        <v>NA</v>
      </c>
      <c r="P1728" s="124" t="str">
        <f t="shared" si="105"/>
        <v>NA</v>
      </c>
      <c r="Q1728" s="50"/>
      <c r="R1728" s="53" t="str">
        <f t="shared" si="106"/>
        <v/>
      </c>
      <c r="S1728" s="53" t="str">
        <f t="shared" si="107"/>
        <v/>
      </c>
      <c r="T1728" s="50"/>
    </row>
    <row r="1729" spans="1:20" ht="15" customHeight="1" x14ac:dyDescent="0.2">
      <c r="A1729" s="51" t="s">
        <v>2454</v>
      </c>
      <c r="B1729" s="51" t="s">
        <v>2434</v>
      </c>
      <c r="C1729" s="35">
        <v>528943</v>
      </c>
      <c r="D1729" s="50"/>
      <c r="E1729" s="52">
        <v>0</v>
      </c>
      <c r="F1729" s="52">
        <v>0</v>
      </c>
      <c r="G1729" s="52">
        <v>0</v>
      </c>
      <c r="H1729" s="52">
        <v>0</v>
      </c>
      <c r="I1729" s="52">
        <v>0</v>
      </c>
      <c r="J1729" s="52">
        <v>0</v>
      </c>
      <c r="K1729" s="52">
        <v>319157.75</v>
      </c>
      <c r="L1729" s="52">
        <v>0</v>
      </c>
      <c r="M1729" s="52">
        <v>0</v>
      </c>
      <c r="N1729" s="50"/>
      <c r="O1729" s="124">
        <f t="shared" si="104"/>
        <v>0</v>
      </c>
      <c r="P1729" s="124">
        <f t="shared" si="105"/>
        <v>0</v>
      </c>
      <c r="Q1729" s="50"/>
      <c r="R1729" s="53" t="str">
        <f t="shared" si="106"/>
        <v/>
      </c>
      <c r="S1729" s="53" t="str">
        <f t="shared" si="107"/>
        <v/>
      </c>
      <c r="T1729" s="50"/>
    </row>
    <row r="1730" spans="1:20" ht="15" customHeight="1" x14ac:dyDescent="0.2">
      <c r="A1730" s="51" t="s">
        <v>1094</v>
      </c>
      <c r="B1730" s="51" t="s">
        <v>1056</v>
      </c>
      <c r="C1730" s="35">
        <v>512494</v>
      </c>
      <c r="D1730" s="50"/>
      <c r="E1730" s="52">
        <v>0</v>
      </c>
      <c r="F1730" s="52">
        <v>0</v>
      </c>
      <c r="G1730" s="52">
        <v>0</v>
      </c>
      <c r="H1730" s="52">
        <v>0</v>
      </c>
      <c r="I1730" s="52">
        <v>0</v>
      </c>
      <c r="J1730" s="52">
        <v>0</v>
      </c>
      <c r="K1730" s="52">
        <v>19946.759999999998</v>
      </c>
      <c r="L1730" s="52">
        <v>0</v>
      </c>
      <c r="M1730" s="52">
        <v>0</v>
      </c>
      <c r="N1730" s="50"/>
      <c r="O1730" s="124">
        <f t="shared" si="104"/>
        <v>0</v>
      </c>
      <c r="P1730" s="124">
        <f t="shared" si="105"/>
        <v>0</v>
      </c>
      <c r="Q1730" s="50"/>
      <c r="R1730" s="53" t="str">
        <f t="shared" si="106"/>
        <v/>
      </c>
      <c r="S1730" s="53" t="str">
        <f t="shared" si="107"/>
        <v/>
      </c>
      <c r="T1730" s="50"/>
    </row>
    <row r="1731" spans="1:20" ht="15" customHeight="1" x14ac:dyDescent="0.2">
      <c r="A1731" s="51" t="s">
        <v>2091</v>
      </c>
      <c r="B1731" s="51" t="s">
        <v>1537</v>
      </c>
      <c r="C1731" s="35">
        <v>524964</v>
      </c>
      <c r="D1731" s="50"/>
      <c r="E1731" s="52">
        <v>0</v>
      </c>
      <c r="F1731" s="52">
        <v>0</v>
      </c>
      <c r="G1731" s="52">
        <v>0</v>
      </c>
      <c r="H1731" s="52">
        <v>0</v>
      </c>
      <c r="I1731" s="52">
        <v>0</v>
      </c>
      <c r="J1731" s="52">
        <v>0</v>
      </c>
      <c r="K1731" s="52">
        <v>13284.05</v>
      </c>
      <c r="L1731" s="52">
        <v>0</v>
      </c>
      <c r="M1731" s="52">
        <v>0</v>
      </c>
      <c r="N1731" s="50"/>
      <c r="O1731" s="124">
        <f t="shared" ref="O1731:O1794" si="108">IFERROR(ROUND(J1731/K1731*100,4),$U$1)</f>
        <v>0</v>
      </c>
      <c r="P1731" s="124">
        <f t="shared" ref="P1731:P1794" si="109">IFERROR((L1731+M1731)/K1731*100,$U$1)</f>
        <v>0</v>
      </c>
      <c r="Q1731" s="50"/>
      <c r="R1731" s="53" t="str">
        <f t="shared" ref="R1731:R1794" si="110">IF(AND(ISNUMBER(O1731),O1731&gt;60),(O1731-60)*0.05,"")</f>
        <v/>
      </c>
      <c r="S1731" s="53" t="str">
        <f t="shared" ref="S1731:S1794" si="111">IF(AND(ISNUMBER(O1731),O1731&gt;60),(J1731-(K1731*0.6))*0.05,"")</f>
        <v/>
      </c>
      <c r="T1731" s="50"/>
    </row>
    <row r="1732" spans="1:20" ht="15" customHeight="1" x14ac:dyDescent="0.2">
      <c r="A1732" s="51" t="s">
        <v>299</v>
      </c>
      <c r="B1732" s="51" t="s">
        <v>252</v>
      </c>
      <c r="C1732" s="35">
        <v>502618</v>
      </c>
      <c r="D1732" s="50"/>
      <c r="E1732" s="52">
        <v>0</v>
      </c>
      <c r="F1732" s="52">
        <v>0</v>
      </c>
      <c r="G1732" s="52">
        <v>0</v>
      </c>
      <c r="H1732" s="52">
        <v>0</v>
      </c>
      <c r="I1732" s="52">
        <v>0</v>
      </c>
      <c r="J1732" s="52">
        <v>0</v>
      </c>
      <c r="K1732" s="52">
        <v>218937.84</v>
      </c>
      <c r="L1732" s="52">
        <v>0</v>
      </c>
      <c r="M1732" s="52">
        <v>0</v>
      </c>
      <c r="N1732" s="50"/>
      <c r="O1732" s="124">
        <f t="shared" si="108"/>
        <v>0</v>
      </c>
      <c r="P1732" s="124">
        <f t="shared" si="109"/>
        <v>0</v>
      </c>
      <c r="Q1732" s="50"/>
      <c r="R1732" s="53" t="str">
        <f t="shared" si="110"/>
        <v/>
      </c>
      <c r="S1732" s="53" t="str">
        <f t="shared" si="111"/>
        <v/>
      </c>
      <c r="T1732" s="50"/>
    </row>
    <row r="1733" spans="1:20" ht="15" customHeight="1" x14ac:dyDescent="0.2">
      <c r="A1733" s="51" t="s">
        <v>1828</v>
      </c>
      <c r="B1733" s="51" t="s">
        <v>1500</v>
      </c>
      <c r="C1733" s="35">
        <v>521833</v>
      </c>
      <c r="D1733" s="50"/>
      <c r="E1733" s="52">
        <v>0</v>
      </c>
      <c r="F1733" s="52">
        <v>0</v>
      </c>
      <c r="G1733" s="52">
        <v>0</v>
      </c>
      <c r="H1733" s="52">
        <v>0</v>
      </c>
      <c r="I1733" s="52">
        <v>0</v>
      </c>
      <c r="J1733" s="52">
        <v>0</v>
      </c>
      <c r="K1733" s="52">
        <v>60893.85</v>
      </c>
      <c r="L1733" s="52">
        <v>0</v>
      </c>
      <c r="M1733" s="52">
        <v>0</v>
      </c>
      <c r="N1733" s="50"/>
      <c r="O1733" s="124">
        <f t="shared" si="108"/>
        <v>0</v>
      </c>
      <c r="P1733" s="124">
        <f t="shared" si="109"/>
        <v>0</v>
      </c>
      <c r="Q1733" s="50"/>
      <c r="R1733" s="53" t="str">
        <f t="shared" si="110"/>
        <v/>
      </c>
      <c r="S1733" s="53" t="str">
        <f t="shared" si="111"/>
        <v/>
      </c>
      <c r="T1733" s="50"/>
    </row>
    <row r="1734" spans="1:20" ht="15" customHeight="1" x14ac:dyDescent="0.2">
      <c r="A1734" s="51" t="s">
        <v>614</v>
      </c>
      <c r="B1734" s="51" t="s">
        <v>569</v>
      </c>
      <c r="C1734" s="35">
        <v>506371</v>
      </c>
      <c r="D1734" s="50"/>
      <c r="E1734" s="52">
        <v>0</v>
      </c>
      <c r="F1734" s="52">
        <v>0</v>
      </c>
      <c r="G1734" s="52">
        <v>0</v>
      </c>
      <c r="H1734" s="52">
        <v>41147.69</v>
      </c>
      <c r="I1734" s="52">
        <v>0</v>
      </c>
      <c r="J1734" s="52">
        <v>41147.69</v>
      </c>
      <c r="K1734" s="52">
        <v>93571.38</v>
      </c>
      <c r="L1734" s="52">
        <v>2979.75</v>
      </c>
      <c r="M1734" s="52">
        <v>8374.61</v>
      </c>
      <c r="N1734" s="50"/>
      <c r="O1734" s="124">
        <f t="shared" si="108"/>
        <v>43.974699999999999</v>
      </c>
      <c r="P1734" s="124">
        <f t="shared" si="109"/>
        <v>12.134436833142784</v>
      </c>
      <c r="Q1734" s="50"/>
      <c r="R1734" s="53" t="str">
        <f t="shared" si="110"/>
        <v/>
      </c>
      <c r="S1734" s="53" t="str">
        <f t="shared" si="111"/>
        <v/>
      </c>
      <c r="T1734" s="50"/>
    </row>
    <row r="1735" spans="1:20" ht="15" customHeight="1" x14ac:dyDescent="0.2">
      <c r="A1735" s="51" t="s">
        <v>1198</v>
      </c>
      <c r="B1735" s="51" t="s">
        <v>1167</v>
      </c>
      <c r="C1735" s="35">
        <v>514284</v>
      </c>
      <c r="D1735" s="50"/>
      <c r="E1735" s="52">
        <v>0</v>
      </c>
      <c r="F1735" s="52">
        <v>0</v>
      </c>
      <c r="G1735" s="52">
        <v>0</v>
      </c>
      <c r="H1735" s="52">
        <v>50728.98</v>
      </c>
      <c r="I1735" s="52">
        <v>0</v>
      </c>
      <c r="J1735" s="52">
        <v>50728.98</v>
      </c>
      <c r="K1735" s="52">
        <v>614247.22</v>
      </c>
      <c r="L1735" s="52">
        <v>18062.71</v>
      </c>
      <c r="M1735" s="52">
        <v>86455.89</v>
      </c>
      <c r="N1735" s="50"/>
      <c r="O1735" s="124">
        <f t="shared" si="108"/>
        <v>8.2586999999999993</v>
      </c>
      <c r="P1735" s="124">
        <f t="shared" si="109"/>
        <v>17.015722106157845</v>
      </c>
      <c r="Q1735" s="50"/>
      <c r="R1735" s="53" t="str">
        <f t="shared" si="110"/>
        <v/>
      </c>
      <c r="S1735" s="53" t="str">
        <f t="shared" si="111"/>
        <v/>
      </c>
      <c r="T1735" s="50"/>
    </row>
    <row r="1736" spans="1:20" ht="15" customHeight="1" x14ac:dyDescent="0.2">
      <c r="A1736" s="51" t="s">
        <v>1368</v>
      </c>
      <c r="B1736" s="51" t="s">
        <v>28</v>
      </c>
      <c r="C1736" s="35">
        <v>516279</v>
      </c>
      <c r="D1736" s="50"/>
      <c r="E1736" s="52">
        <v>0</v>
      </c>
      <c r="F1736" s="52">
        <v>0</v>
      </c>
      <c r="G1736" s="52">
        <v>0</v>
      </c>
      <c r="H1736" s="52">
        <v>150123.63</v>
      </c>
      <c r="I1736" s="52">
        <v>0</v>
      </c>
      <c r="J1736" s="52">
        <v>150123.63</v>
      </c>
      <c r="K1736" s="52">
        <v>399977.96</v>
      </c>
      <c r="L1736" s="52">
        <v>11845.37</v>
      </c>
      <c r="M1736" s="52">
        <v>15275.47</v>
      </c>
      <c r="N1736" s="50"/>
      <c r="O1736" s="124">
        <f t="shared" si="108"/>
        <v>37.533000000000001</v>
      </c>
      <c r="P1736" s="124">
        <f t="shared" si="109"/>
        <v>6.7805836101569188</v>
      </c>
      <c r="Q1736" s="50"/>
      <c r="R1736" s="53" t="str">
        <f t="shared" si="110"/>
        <v/>
      </c>
      <c r="S1736" s="53" t="str">
        <f t="shared" si="111"/>
        <v/>
      </c>
      <c r="T1736" s="50"/>
    </row>
    <row r="1737" spans="1:20" ht="15" customHeight="1" x14ac:dyDescent="0.2">
      <c r="A1737" s="51" t="s">
        <v>1369</v>
      </c>
      <c r="B1737" s="51" t="s">
        <v>28</v>
      </c>
      <c r="C1737" s="35">
        <v>516287</v>
      </c>
      <c r="D1737" s="50"/>
      <c r="E1737" s="52">
        <v>0</v>
      </c>
      <c r="F1737" s="52">
        <v>0</v>
      </c>
      <c r="G1737" s="52">
        <v>0</v>
      </c>
      <c r="H1737" s="52">
        <v>0</v>
      </c>
      <c r="I1737" s="52">
        <v>0</v>
      </c>
      <c r="J1737" s="52">
        <v>0</v>
      </c>
      <c r="K1737" s="52">
        <v>29430.57</v>
      </c>
      <c r="L1737" s="52">
        <v>0</v>
      </c>
      <c r="M1737" s="52">
        <v>0</v>
      </c>
      <c r="N1737" s="50"/>
      <c r="O1737" s="124">
        <f t="shared" si="108"/>
        <v>0</v>
      </c>
      <c r="P1737" s="124">
        <f t="shared" si="109"/>
        <v>0</v>
      </c>
      <c r="Q1737" s="50"/>
      <c r="R1737" s="53" t="str">
        <f t="shared" si="110"/>
        <v/>
      </c>
      <c r="S1737" s="53" t="str">
        <f t="shared" si="111"/>
        <v/>
      </c>
      <c r="T1737" s="50"/>
    </row>
    <row r="1738" spans="1:20" ht="15" customHeight="1" x14ac:dyDescent="0.2">
      <c r="A1738" s="51" t="s">
        <v>1829</v>
      </c>
      <c r="B1738" s="51" t="s">
        <v>1500</v>
      </c>
      <c r="C1738" s="35">
        <v>521841</v>
      </c>
      <c r="D1738" s="50"/>
      <c r="E1738" s="52">
        <v>0</v>
      </c>
      <c r="F1738" s="52">
        <v>0</v>
      </c>
      <c r="G1738" s="52">
        <v>0</v>
      </c>
      <c r="H1738" s="52">
        <v>0</v>
      </c>
      <c r="I1738" s="52">
        <v>0</v>
      </c>
      <c r="J1738" s="52">
        <v>0</v>
      </c>
      <c r="K1738" s="52">
        <v>37119.040000000001</v>
      </c>
      <c r="L1738" s="52">
        <v>0</v>
      </c>
      <c r="M1738" s="52">
        <v>0</v>
      </c>
      <c r="N1738" s="50"/>
      <c r="O1738" s="124">
        <f t="shared" si="108"/>
        <v>0</v>
      </c>
      <c r="P1738" s="124">
        <f t="shared" si="109"/>
        <v>0</v>
      </c>
      <c r="Q1738" s="50"/>
      <c r="R1738" s="53" t="str">
        <f t="shared" si="110"/>
        <v/>
      </c>
      <c r="S1738" s="53" t="str">
        <f t="shared" si="111"/>
        <v/>
      </c>
      <c r="T1738" s="50"/>
    </row>
    <row r="1739" spans="1:20" ht="15" customHeight="1" x14ac:dyDescent="0.2">
      <c r="A1739" s="51" t="s">
        <v>2703</v>
      </c>
      <c r="B1739" s="51" t="s">
        <v>636</v>
      </c>
      <c r="C1739" s="35">
        <v>556491</v>
      </c>
      <c r="D1739" s="50"/>
      <c r="E1739" s="52">
        <v>0</v>
      </c>
      <c r="F1739" s="52">
        <v>0</v>
      </c>
      <c r="G1739" s="52">
        <v>0</v>
      </c>
      <c r="H1739" s="52">
        <v>0</v>
      </c>
      <c r="I1739" s="52">
        <v>0</v>
      </c>
      <c r="J1739" s="52">
        <v>0</v>
      </c>
      <c r="K1739" s="52">
        <v>277937.11</v>
      </c>
      <c r="L1739" s="52">
        <v>13924.31</v>
      </c>
      <c r="M1739" s="52">
        <v>25226.53</v>
      </c>
      <c r="N1739" s="50"/>
      <c r="O1739" s="124">
        <f t="shared" si="108"/>
        <v>0</v>
      </c>
      <c r="P1739" s="124">
        <f t="shared" si="109"/>
        <v>14.086222599062067</v>
      </c>
      <c r="Q1739" s="50"/>
      <c r="R1739" s="53" t="str">
        <f t="shared" si="110"/>
        <v/>
      </c>
      <c r="S1739" s="53" t="str">
        <f t="shared" si="111"/>
        <v/>
      </c>
      <c r="T1739" s="50"/>
    </row>
    <row r="1740" spans="1:20" ht="15" customHeight="1" x14ac:dyDescent="0.2">
      <c r="A1740" s="51" t="s">
        <v>528</v>
      </c>
      <c r="B1740" s="51" t="s">
        <v>508</v>
      </c>
      <c r="C1740" s="35">
        <v>505285</v>
      </c>
      <c r="D1740" s="50"/>
      <c r="E1740" s="52">
        <v>0</v>
      </c>
      <c r="F1740" s="52">
        <v>0</v>
      </c>
      <c r="G1740" s="52">
        <v>0</v>
      </c>
      <c r="H1740" s="52">
        <v>0</v>
      </c>
      <c r="I1740" s="52">
        <v>0</v>
      </c>
      <c r="J1740" s="52">
        <v>0</v>
      </c>
      <c r="K1740" s="52">
        <v>329033.53999999998</v>
      </c>
      <c r="L1740" s="52">
        <v>0</v>
      </c>
      <c r="M1740" s="52">
        <v>0</v>
      </c>
      <c r="N1740" s="50"/>
      <c r="O1740" s="124">
        <f t="shared" si="108"/>
        <v>0</v>
      </c>
      <c r="P1740" s="124">
        <f t="shared" si="109"/>
        <v>0</v>
      </c>
      <c r="Q1740" s="50"/>
      <c r="R1740" s="53" t="str">
        <f t="shared" si="110"/>
        <v/>
      </c>
      <c r="S1740" s="53" t="str">
        <f t="shared" si="111"/>
        <v/>
      </c>
      <c r="T1740" s="50"/>
    </row>
    <row r="1741" spans="1:20" ht="15" customHeight="1" x14ac:dyDescent="0.2">
      <c r="A1741" s="51" t="s">
        <v>797</v>
      </c>
      <c r="B1741" s="51" t="s">
        <v>759</v>
      </c>
      <c r="C1741" s="35">
        <v>508837</v>
      </c>
      <c r="D1741" s="50"/>
      <c r="E1741" s="52">
        <v>0</v>
      </c>
      <c r="F1741" s="52">
        <v>0</v>
      </c>
      <c r="G1741" s="52">
        <v>0</v>
      </c>
      <c r="H1741" s="52">
        <v>0</v>
      </c>
      <c r="I1741" s="52">
        <v>0</v>
      </c>
      <c r="J1741" s="52">
        <v>0</v>
      </c>
      <c r="K1741" s="52">
        <v>32852.74</v>
      </c>
      <c r="L1741" s="52">
        <v>0</v>
      </c>
      <c r="M1741" s="52">
        <v>0</v>
      </c>
      <c r="N1741" s="50"/>
      <c r="O1741" s="124">
        <f t="shared" si="108"/>
        <v>0</v>
      </c>
      <c r="P1741" s="124">
        <f t="shared" si="109"/>
        <v>0</v>
      </c>
      <c r="Q1741" s="50"/>
      <c r="R1741" s="53" t="str">
        <f t="shared" si="110"/>
        <v/>
      </c>
      <c r="S1741" s="53" t="str">
        <f t="shared" si="111"/>
        <v/>
      </c>
      <c r="T1741" s="50"/>
    </row>
    <row r="1742" spans="1:20" ht="15" customHeight="1" x14ac:dyDescent="0.2">
      <c r="A1742" s="51" t="s">
        <v>1282</v>
      </c>
      <c r="B1742" s="51" t="s">
        <v>1214</v>
      </c>
      <c r="C1742" s="35">
        <v>515248</v>
      </c>
      <c r="D1742" s="50"/>
      <c r="E1742" s="52">
        <v>0</v>
      </c>
      <c r="F1742" s="52">
        <v>0</v>
      </c>
      <c r="G1742" s="52">
        <v>0</v>
      </c>
      <c r="H1742" s="52">
        <v>0</v>
      </c>
      <c r="I1742" s="52">
        <v>0</v>
      </c>
      <c r="J1742" s="52">
        <v>0</v>
      </c>
      <c r="K1742" s="52">
        <v>37482.78</v>
      </c>
      <c r="L1742" s="52">
        <v>0</v>
      </c>
      <c r="M1742" s="52">
        <v>0</v>
      </c>
      <c r="N1742" s="50"/>
      <c r="O1742" s="124">
        <f t="shared" si="108"/>
        <v>0</v>
      </c>
      <c r="P1742" s="124">
        <f t="shared" si="109"/>
        <v>0</v>
      </c>
      <c r="Q1742" s="50"/>
      <c r="R1742" s="53" t="str">
        <f t="shared" si="110"/>
        <v/>
      </c>
      <c r="S1742" s="53" t="str">
        <f t="shared" si="111"/>
        <v/>
      </c>
      <c r="T1742" s="50"/>
    </row>
    <row r="1743" spans="1:20" ht="15" customHeight="1" x14ac:dyDescent="0.2">
      <c r="A1743" s="51" t="s">
        <v>884</v>
      </c>
      <c r="B1743" s="51" t="s">
        <v>859</v>
      </c>
      <c r="C1743" s="35">
        <v>509892</v>
      </c>
      <c r="D1743" s="50"/>
      <c r="E1743" s="52">
        <v>0</v>
      </c>
      <c r="F1743" s="52">
        <v>0</v>
      </c>
      <c r="G1743" s="52">
        <v>0</v>
      </c>
      <c r="H1743" s="52">
        <v>0</v>
      </c>
      <c r="I1743" s="52">
        <v>0</v>
      </c>
      <c r="J1743" s="52">
        <v>0</v>
      </c>
      <c r="K1743" s="52">
        <v>858865.84</v>
      </c>
      <c r="L1743" s="52">
        <v>5115.28</v>
      </c>
      <c r="M1743" s="52">
        <v>4154.72</v>
      </c>
      <c r="N1743" s="50"/>
      <c r="O1743" s="124">
        <f t="shared" si="108"/>
        <v>0</v>
      </c>
      <c r="P1743" s="124">
        <f t="shared" si="109"/>
        <v>1.0793303876190956</v>
      </c>
      <c r="Q1743" s="50"/>
      <c r="R1743" s="53" t="str">
        <f t="shared" si="110"/>
        <v/>
      </c>
      <c r="S1743" s="53" t="str">
        <f t="shared" si="111"/>
        <v/>
      </c>
      <c r="T1743" s="50"/>
    </row>
    <row r="1744" spans="1:20" ht="15" customHeight="1" x14ac:dyDescent="0.2">
      <c r="A1744" s="51" t="s">
        <v>885</v>
      </c>
      <c r="B1744" s="51" t="s">
        <v>859</v>
      </c>
      <c r="C1744" s="35">
        <v>509906</v>
      </c>
      <c r="D1744" s="50"/>
      <c r="E1744" s="52">
        <v>0</v>
      </c>
      <c r="F1744" s="52">
        <v>0</v>
      </c>
      <c r="G1744" s="52">
        <v>0</v>
      </c>
      <c r="H1744" s="52">
        <v>0</v>
      </c>
      <c r="I1744" s="52">
        <v>0</v>
      </c>
      <c r="J1744" s="52">
        <v>0</v>
      </c>
      <c r="K1744" s="52">
        <v>1777259.52</v>
      </c>
      <c r="L1744" s="52">
        <v>5327.6</v>
      </c>
      <c r="M1744" s="52">
        <v>18793.37</v>
      </c>
      <c r="N1744" s="50"/>
      <c r="O1744" s="124">
        <f t="shared" si="108"/>
        <v>0</v>
      </c>
      <c r="P1744" s="124">
        <f t="shared" si="109"/>
        <v>1.3572002135062413</v>
      </c>
      <c r="Q1744" s="50"/>
      <c r="R1744" s="53" t="str">
        <f t="shared" si="110"/>
        <v/>
      </c>
      <c r="S1744" s="53" t="str">
        <f t="shared" si="111"/>
        <v/>
      </c>
      <c r="T1744" s="50"/>
    </row>
    <row r="1745" spans="1:20" ht="15" customHeight="1" x14ac:dyDescent="0.2">
      <c r="A1745" s="51" t="s">
        <v>886</v>
      </c>
      <c r="B1745" s="51" t="s">
        <v>859</v>
      </c>
      <c r="C1745" s="35">
        <v>509914</v>
      </c>
      <c r="D1745" s="50"/>
      <c r="E1745" s="52">
        <v>0</v>
      </c>
      <c r="F1745" s="52">
        <v>0</v>
      </c>
      <c r="G1745" s="52">
        <v>0</v>
      </c>
      <c r="H1745" s="52">
        <v>0</v>
      </c>
      <c r="I1745" s="52">
        <v>0</v>
      </c>
      <c r="J1745" s="52">
        <v>0</v>
      </c>
      <c r="K1745" s="52">
        <v>1730083.43</v>
      </c>
      <c r="L1745" s="52">
        <v>0</v>
      </c>
      <c r="M1745" s="52">
        <v>0</v>
      </c>
      <c r="N1745" s="50"/>
      <c r="O1745" s="124">
        <f t="shared" si="108"/>
        <v>0</v>
      </c>
      <c r="P1745" s="124">
        <f t="shared" si="109"/>
        <v>0</v>
      </c>
      <c r="Q1745" s="50"/>
      <c r="R1745" s="53" t="str">
        <f t="shared" si="110"/>
        <v/>
      </c>
      <c r="S1745" s="53" t="str">
        <f t="shared" si="111"/>
        <v/>
      </c>
      <c r="T1745" s="50"/>
    </row>
    <row r="1746" spans="1:20" ht="15" customHeight="1" x14ac:dyDescent="0.2">
      <c r="A1746" s="51" t="s">
        <v>887</v>
      </c>
      <c r="B1746" s="51" t="s">
        <v>858</v>
      </c>
      <c r="C1746" s="35">
        <v>509922</v>
      </c>
      <c r="D1746" s="50"/>
      <c r="E1746" s="52">
        <v>0</v>
      </c>
      <c r="F1746" s="52">
        <v>0</v>
      </c>
      <c r="G1746" s="52">
        <v>0</v>
      </c>
      <c r="H1746" s="52">
        <v>0</v>
      </c>
      <c r="I1746" s="52">
        <v>0</v>
      </c>
      <c r="J1746" s="52">
        <v>0</v>
      </c>
      <c r="K1746" s="52">
        <v>298947.40999999997</v>
      </c>
      <c r="L1746" s="52">
        <v>0</v>
      </c>
      <c r="M1746" s="52">
        <v>0</v>
      </c>
      <c r="N1746" s="50"/>
      <c r="O1746" s="124">
        <f t="shared" si="108"/>
        <v>0</v>
      </c>
      <c r="P1746" s="124">
        <f t="shared" si="109"/>
        <v>0</v>
      </c>
      <c r="Q1746" s="50"/>
      <c r="R1746" s="53" t="str">
        <f t="shared" si="110"/>
        <v/>
      </c>
      <c r="S1746" s="53" t="str">
        <f t="shared" si="111"/>
        <v/>
      </c>
      <c r="T1746" s="50"/>
    </row>
    <row r="1747" spans="1:20" ht="15" customHeight="1" x14ac:dyDescent="0.2">
      <c r="A1747" s="51" t="s">
        <v>888</v>
      </c>
      <c r="B1747" s="51" t="s">
        <v>859</v>
      </c>
      <c r="C1747" s="35">
        <v>509931</v>
      </c>
      <c r="D1747" s="50"/>
      <c r="E1747" s="52">
        <v>0</v>
      </c>
      <c r="F1747" s="52">
        <v>0</v>
      </c>
      <c r="G1747" s="52">
        <v>0</v>
      </c>
      <c r="H1747" s="52">
        <v>0</v>
      </c>
      <c r="I1747" s="52">
        <v>0</v>
      </c>
      <c r="J1747" s="52">
        <v>0</v>
      </c>
      <c r="K1747" s="52">
        <v>1403859.06</v>
      </c>
      <c r="L1747" s="52">
        <v>4923.96</v>
      </c>
      <c r="M1747" s="52">
        <v>3539.64</v>
      </c>
      <c r="N1747" s="50"/>
      <c r="O1747" s="124">
        <f t="shared" si="108"/>
        <v>0</v>
      </c>
      <c r="P1747" s="124">
        <f t="shared" si="109"/>
        <v>0.60288103280111316</v>
      </c>
      <c r="Q1747" s="50"/>
      <c r="R1747" s="53" t="str">
        <f t="shared" si="110"/>
        <v/>
      </c>
      <c r="S1747" s="53" t="str">
        <f t="shared" si="111"/>
        <v/>
      </c>
      <c r="T1747" s="50"/>
    </row>
    <row r="1748" spans="1:20" ht="15" customHeight="1" x14ac:dyDescent="0.2">
      <c r="A1748" s="51" t="s">
        <v>889</v>
      </c>
      <c r="B1748" s="51" t="s">
        <v>25</v>
      </c>
      <c r="C1748" s="35">
        <v>509949</v>
      </c>
      <c r="D1748" s="50"/>
      <c r="E1748" s="52">
        <v>0</v>
      </c>
      <c r="F1748" s="52">
        <v>0</v>
      </c>
      <c r="G1748" s="52">
        <v>0</v>
      </c>
      <c r="H1748" s="52">
        <v>55784.9</v>
      </c>
      <c r="I1748" s="52">
        <v>0</v>
      </c>
      <c r="J1748" s="52">
        <v>55784.9</v>
      </c>
      <c r="K1748" s="52">
        <v>186619.22999999998</v>
      </c>
      <c r="L1748" s="52">
        <v>1210.42</v>
      </c>
      <c r="M1748" s="52">
        <v>43420.98</v>
      </c>
      <c r="N1748" s="50"/>
      <c r="O1748" s="124">
        <f t="shared" si="108"/>
        <v>29.892399999999999</v>
      </c>
      <c r="P1748" s="124">
        <f t="shared" si="109"/>
        <v>23.91575616296349</v>
      </c>
      <c r="Q1748" s="50"/>
      <c r="R1748" s="53" t="str">
        <f t="shared" si="110"/>
        <v/>
      </c>
      <c r="S1748" s="53" t="str">
        <f t="shared" si="111"/>
        <v/>
      </c>
      <c r="T1748" s="50"/>
    </row>
    <row r="1749" spans="1:20" ht="15" customHeight="1" x14ac:dyDescent="0.2">
      <c r="A1749" s="51" t="s">
        <v>890</v>
      </c>
      <c r="B1749" s="51" t="s">
        <v>858</v>
      </c>
      <c r="C1749" s="35">
        <v>509957</v>
      </c>
      <c r="D1749" s="50"/>
      <c r="E1749" s="52">
        <v>0</v>
      </c>
      <c r="F1749" s="52">
        <v>0</v>
      </c>
      <c r="G1749" s="52">
        <v>0</v>
      </c>
      <c r="H1749" s="52">
        <v>503660</v>
      </c>
      <c r="I1749" s="52">
        <v>0</v>
      </c>
      <c r="J1749" s="52">
        <v>503660</v>
      </c>
      <c r="K1749" s="52">
        <v>949017.02</v>
      </c>
      <c r="L1749" s="52">
        <v>15195.43</v>
      </c>
      <c r="M1749" s="52">
        <v>70620</v>
      </c>
      <c r="N1749" s="50"/>
      <c r="O1749" s="124">
        <f t="shared" si="108"/>
        <v>53.071800000000003</v>
      </c>
      <c r="P1749" s="124">
        <f t="shared" si="109"/>
        <v>9.0425596371285302</v>
      </c>
      <c r="Q1749" s="50"/>
      <c r="R1749" s="53" t="str">
        <f t="shared" si="110"/>
        <v/>
      </c>
      <c r="S1749" s="53" t="str">
        <f t="shared" si="111"/>
        <v/>
      </c>
      <c r="T1749" s="50"/>
    </row>
    <row r="1750" spans="1:20" ht="15" customHeight="1" x14ac:dyDescent="0.2">
      <c r="A1750" s="51" t="s">
        <v>2555</v>
      </c>
      <c r="B1750" s="51" t="s">
        <v>2213</v>
      </c>
      <c r="C1750" s="35">
        <v>543446</v>
      </c>
      <c r="D1750" s="50"/>
      <c r="E1750" s="52">
        <v>0</v>
      </c>
      <c r="F1750" s="52">
        <v>0</v>
      </c>
      <c r="G1750" s="52">
        <v>0</v>
      </c>
      <c r="H1750" s="52">
        <v>0</v>
      </c>
      <c r="I1750" s="52">
        <v>0</v>
      </c>
      <c r="J1750" s="52">
        <v>0</v>
      </c>
      <c r="K1750" s="52">
        <v>52620.85</v>
      </c>
      <c r="L1750" s="52">
        <v>0</v>
      </c>
      <c r="M1750" s="52">
        <v>0</v>
      </c>
      <c r="N1750" s="50"/>
      <c r="O1750" s="124">
        <f t="shared" si="108"/>
        <v>0</v>
      </c>
      <c r="P1750" s="124">
        <f t="shared" si="109"/>
        <v>0</v>
      </c>
      <c r="Q1750" s="50"/>
      <c r="R1750" s="53" t="str">
        <f t="shared" si="110"/>
        <v/>
      </c>
      <c r="S1750" s="53" t="str">
        <f t="shared" si="111"/>
        <v/>
      </c>
      <c r="T1750" s="50"/>
    </row>
    <row r="1751" spans="1:20" ht="15" customHeight="1" x14ac:dyDescent="0.2">
      <c r="A1751" s="51" t="s">
        <v>1914</v>
      </c>
      <c r="B1751" s="51" t="s">
        <v>1866</v>
      </c>
      <c r="C1751" s="35">
        <v>522830</v>
      </c>
      <c r="D1751" s="50"/>
      <c r="E1751" s="52">
        <v>0</v>
      </c>
      <c r="F1751" s="52">
        <v>0</v>
      </c>
      <c r="G1751" s="52">
        <v>0</v>
      </c>
      <c r="H1751" s="52">
        <v>0</v>
      </c>
      <c r="I1751" s="52">
        <v>0</v>
      </c>
      <c r="J1751" s="52">
        <v>0</v>
      </c>
      <c r="K1751" s="52">
        <v>45171.05</v>
      </c>
      <c r="L1751" s="52">
        <v>0</v>
      </c>
      <c r="M1751" s="52">
        <v>7300</v>
      </c>
      <c r="N1751" s="50"/>
      <c r="O1751" s="124">
        <f t="shared" si="108"/>
        <v>0</v>
      </c>
      <c r="P1751" s="124">
        <f t="shared" si="109"/>
        <v>16.16079325142984</v>
      </c>
      <c r="Q1751" s="50"/>
      <c r="R1751" s="53" t="str">
        <f t="shared" si="110"/>
        <v/>
      </c>
      <c r="S1751" s="53" t="str">
        <f t="shared" si="111"/>
        <v/>
      </c>
      <c r="T1751" s="50"/>
    </row>
    <row r="1752" spans="1:20" ht="15" customHeight="1" x14ac:dyDescent="0.2">
      <c r="A1752" s="51" t="s">
        <v>235</v>
      </c>
      <c r="B1752" s="51" t="s">
        <v>199</v>
      </c>
      <c r="C1752" s="35">
        <v>501859</v>
      </c>
      <c r="D1752" s="50"/>
      <c r="E1752" s="52">
        <v>0</v>
      </c>
      <c r="F1752" s="52">
        <v>0</v>
      </c>
      <c r="G1752" s="52">
        <v>0</v>
      </c>
      <c r="H1752" s="52">
        <v>61875.53</v>
      </c>
      <c r="I1752" s="52">
        <v>0</v>
      </c>
      <c r="J1752" s="52">
        <v>61875.53</v>
      </c>
      <c r="K1752" s="52">
        <v>980125.3</v>
      </c>
      <c r="L1752" s="52">
        <v>9716.92</v>
      </c>
      <c r="M1752" s="52">
        <v>24924.12</v>
      </c>
      <c r="N1752" s="50"/>
      <c r="O1752" s="124">
        <f t="shared" si="108"/>
        <v>6.3129999999999997</v>
      </c>
      <c r="P1752" s="124">
        <f t="shared" si="109"/>
        <v>3.5343481083490036</v>
      </c>
      <c r="Q1752" s="50"/>
      <c r="R1752" s="53" t="str">
        <f t="shared" si="110"/>
        <v/>
      </c>
      <c r="S1752" s="53" t="str">
        <f t="shared" si="111"/>
        <v/>
      </c>
      <c r="T1752" s="50"/>
    </row>
    <row r="1753" spans="1:20" ht="15" customHeight="1" x14ac:dyDescent="0.2">
      <c r="A1753" s="51" t="s">
        <v>474</v>
      </c>
      <c r="B1753" s="51" t="s">
        <v>445</v>
      </c>
      <c r="C1753" s="35">
        <v>504599</v>
      </c>
      <c r="D1753" s="50"/>
      <c r="E1753" s="52">
        <v>0</v>
      </c>
      <c r="F1753" s="52">
        <v>0</v>
      </c>
      <c r="G1753" s="52">
        <v>0</v>
      </c>
      <c r="H1753" s="52">
        <v>17600</v>
      </c>
      <c r="I1753" s="52">
        <v>0</v>
      </c>
      <c r="J1753" s="52">
        <v>17600</v>
      </c>
      <c r="K1753" s="52">
        <v>155283.12</v>
      </c>
      <c r="L1753" s="52">
        <v>6272.31</v>
      </c>
      <c r="M1753" s="52">
        <v>18251.560000000001</v>
      </c>
      <c r="N1753" s="50"/>
      <c r="O1753" s="124">
        <f t="shared" si="108"/>
        <v>11.334099999999999</v>
      </c>
      <c r="P1753" s="124">
        <f t="shared" si="109"/>
        <v>15.793004416706724</v>
      </c>
      <c r="Q1753" s="50"/>
      <c r="R1753" s="53" t="str">
        <f t="shared" si="110"/>
        <v/>
      </c>
      <c r="S1753" s="53" t="str">
        <f t="shared" si="111"/>
        <v/>
      </c>
      <c r="T1753" s="50"/>
    </row>
    <row r="1754" spans="1:20" ht="15" customHeight="1" x14ac:dyDescent="0.2">
      <c r="A1754" s="51" t="s">
        <v>474</v>
      </c>
      <c r="B1754" s="51" t="s">
        <v>30</v>
      </c>
      <c r="C1754" s="35">
        <v>522848</v>
      </c>
      <c r="D1754" s="50"/>
      <c r="E1754" s="52">
        <v>0</v>
      </c>
      <c r="F1754" s="52">
        <v>0</v>
      </c>
      <c r="G1754" s="52">
        <v>0</v>
      </c>
      <c r="H1754" s="52">
        <v>4367.3</v>
      </c>
      <c r="I1754" s="52">
        <v>0</v>
      </c>
      <c r="J1754" s="52">
        <v>4367.3</v>
      </c>
      <c r="K1754" s="52">
        <v>75936.44</v>
      </c>
      <c r="L1754" s="52">
        <v>548.04</v>
      </c>
      <c r="M1754" s="52">
        <v>3846</v>
      </c>
      <c r="N1754" s="50"/>
      <c r="O1754" s="124">
        <f t="shared" si="108"/>
        <v>5.7512999999999996</v>
      </c>
      <c r="P1754" s="124">
        <f t="shared" si="109"/>
        <v>5.7864708959229585</v>
      </c>
      <c r="Q1754" s="50"/>
      <c r="R1754" s="53" t="str">
        <f t="shared" si="110"/>
        <v/>
      </c>
      <c r="S1754" s="53" t="str">
        <f t="shared" si="111"/>
        <v/>
      </c>
      <c r="T1754" s="50"/>
    </row>
    <row r="1755" spans="1:20" ht="15" customHeight="1" x14ac:dyDescent="0.2">
      <c r="A1755" s="51" t="s">
        <v>2685</v>
      </c>
      <c r="B1755" s="51" t="s">
        <v>508</v>
      </c>
      <c r="C1755" s="35">
        <v>556211</v>
      </c>
      <c r="D1755" s="50"/>
      <c r="E1755" s="52">
        <v>0</v>
      </c>
      <c r="F1755" s="52">
        <v>0</v>
      </c>
      <c r="G1755" s="52">
        <v>0</v>
      </c>
      <c r="H1755" s="52">
        <v>0</v>
      </c>
      <c r="I1755" s="52">
        <v>0</v>
      </c>
      <c r="J1755" s="52">
        <v>0</v>
      </c>
      <c r="K1755" s="52">
        <v>109912.51</v>
      </c>
      <c r="L1755" s="52">
        <v>0</v>
      </c>
      <c r="M1755" s="52">
        <v>29735.85</v>
      </c>
      <c r="N1755" s="50"/>
      <c r="O1755" s="124">
        <f t="shared" si="108"/>
        <v>0</v>
      </c>
      <c r="P1755" s="124">
        <f t="shared" si="109"/>
        <v>27.054108763415556</v>
      </c>
      <c r="Q1755" s="50"/>
      <c r="R1755" s="53" t="str">
        <f t="shared" si="110"/>
        <v/>
      </c>
      <c r="S1755" s="53" t="str">
        <f t="shared" si="111"/>
        <v/>
      </c>
      <c r="T1755" s="50"/>
    </row>
    <row r="1756" spans="1:20" ht="15" customHeight="1" x14ac:dyDescent="0.2">
      <c r="A1756" s="51" t="s">
        <v>2265</v>
      </c>
      <c r="B1756" s="51" t="s">
        <v>2238</v>
      </c>
      <c r="C1756" s="35">
        <v>526941</v>
      </c>
      <c r="D1756" s="50"/>
      <c r="E1756" s="52">
        <v>0</v>
      </c>
      <c r="F1756" s="52">
        <v>0</v>
      </c>
      <c r="G1756" s="52">
        <v>0</v>
      </c>
      <c r="H1756" s="52">
        <v>30252.13</v>
      </c>
      <c r="I1756" s="52">
        <v>0</v>
      </c>
      <c r="J1756" s="52">
        <v>30252.13</v>
      </c>
      <c r="K1756" s="52">
        <v>547654.56999999995</v>
      </c>
      <c r="L1756" s="52">
        <v>0</v>
      </c>
      <c r="M1756" s="52">
        <v>0</v>
      </c>
      <c r="N1756" s="50"/>
      <c r="O1756" s="124">
        <f t="shared" si="108"/>
        <v>5.5239000000000003</v>
      </c>
      <c r="P1756" s="124">
        <f t="shared" si="109"/>
        <v>0</v>
      </c>
      <c r="Q1756" s="50"/>
      <c r="R1756" s="53" t="str">
        <f t="shared" si="110"/>
        <v/>
      </c>
      <c r="S1756" s="53" t="str">
        <f t="shared" si="111"/>
        <v/>
      </c>
      <c r="T1756" s="50"/>
    </row>
    <row r="1757" spans="1:20" ht="15" customHeight="1" x14ac:dyDescent="0.2">
      <c r="A1757" s="51" t="s">
        <v>2811</v>
      </c>
      <c r="B1757" s="51" t="s">
        <v>1405</v>
      </c>
      <c r="C1757" s="35">
        <v>580546</v>
      </c>
      <c r="D1757" s="50"/>
      <c r="E1757" s="52">
        <v>0</v>
      </c>
      <c r="F1757" s="52">
        <v>0</v>
      </c>
      <c r="G1757" s="52">
        <v>0</v>
      </c>
      <c r="H1757" s="52">
        <v>44549.63</v>
      </c>
      <c r="I1757" s="52">
        <v>0</v>
      </c>
      <c r="J1757" s="52">
        <v>44549.63</v>
      </c>
      <c r="K1757" s="52">
        <v>146598.04999999999</v>
      </c>
      <c r="L1757" s="52">
        <v>8155.13</v>
      </c>
      <c r="M1757" s="52">
        <v>30821.38</v>
      </c>
      <c r="N1757" s="50"/>
      <c r="O1757" s="124">
        <f t="shared" si="108"/>
        <v>30.388999999999999</v>
      </c>
      <c r="P1757" s="124">
        <f t="shared" si="109"/>
        <v>26.587331823308702</v>
      </c>
      <c r="Q1757" s="50"/>
      <c r="R1757" s="53" t="str">
        <f t="shared" si="110"/>
        <v/>
      </c>
      <c r="S1757" s="53" t="str">
        <f t="shared" si="111"/>
        <v/>
      </c>
      <c r="T1757" s="50"/>
    </row>
    <row r="1758" spans="1:20" ht="15" customHeight="1" x14ac:dyDescent="0.2">
      <c r="A1758" s="51" t="s">
        <v>1644</v>
      </c>
      <c r="B1758" s="51" t="s">
        <v>1575</v>
      </c>
      <c r="C1758" s="35">
        <v>519693</v>
      </c>
      <c r="D1758" s="50"/>
      <c r="E1758" s="52">
        <v>0</v>
      </c>
      <c r="F1758" s="52">
        <v>0</v>
      </c>
      <c r="G1758" s="52">
        <v>0</v>
      </c>
      <c r="H1758" s="52">
        <v>5334.48</v>
      </c>
      <c r="I1758" s="52">
        <v>0</v>
      </c>
      <c r="J1758" s="52">
        <v>5334.48</v>
      </c>
      <c r="K1758" s="52">
        <v>27742.86</v>
      </c>
      <c r="L1758" s="52">
        <v>418.85</v>
      </c>
      <c r="M1758" s="52">
        <v>1185.5999999999999</v>
      </c>
      <c r="N1758" s="50"/>
      <c r="O1758" s="124">
        <f t="shared" si="108"/>
        <v>19.228300000000001</v>
      </c>
      <c r="P1758" s="124">
        <f t="shared" si="109"/>
        <v>5.7832898266436832</v>
      </c>
      <c r="Q1758" s="50"/>
      <c r="R1758" s="53" t="str">
        <f t="shared" si="110"/>
        <v/>
      </c>
      <c r="S1758" s="53" t="str">
        <f t="shared" si="111"/>
        <v/>
      </c>
      <c r="T1758" s="50"/>
    </row>
    <row r="1759" spans="1:20" ht="15" customHeight="1" x14ac:dyDescent="0.2">
      <c r="A1759" s="51" t="s">
        <v>891</v>
      </c>
      <c r="B1759" s="51" t="s">
        <v>858</v>
      </c>
      <c r="C1759" s="35">
        <v>509965</v>
      </c>
      <c r="D1759" s="50"/>
      <c r="E1759" s="52">
        <v>0</v>
      </c>
      <c r="F1759" s="52">
        <v>0</v>
      </c>
      <c r="G1759" s="52">
        <v>0</v>
      </c>
      <c r="H1759" s="52">
        <v>0</v>
      </c>
      <c r="I1759" s="52">
        <v>0</v>
      </c>
      <c r="J1759" s="52">
        <v>0</v>
      </c>
      <c r="K1759" s="52">
        <v>25897.88</v>
      </c>
      <c r="L1759" s="52">
        <v>0</v>
      </c>
      <c r="M1759" s="52">
        <v>0</v>
      </c>
      <c r="N1759" s="50"/>
      <c r="O1759" s="124">
        <f t="shared" si="108"/>
        <v>0</v>
      </c>
      <c r="P1759" s="124">
        <f t="shared" si="109"/>
        <v>0</v>
      </c>
      <c r="Q1759" s="50"/>
      <c r="R1759" s="53" t="str">
        <f t="shared" si="110"/>
        <v/>
      </c>
      <c r="S1759" s="53" t="str">
        <f t="shared" si="111"/>
        <v/>
      </c>
      <c r="T1759" s="50"/>
    </row>
    <row r="1760" spans="1:20" ht="15" customHeight="1" x14ac:dyDescent="0.2">
      <c r="A1760" s="51" t="s">
        <v>1726</v>
      </c>
      <c r="B1760" s="51" t="s">
        <v>1676</v>
      </c>
      <c r="C1760" s="35">
        <v>520594</v>
      </c>
      <c r="D1760" s="50"/>
      <c r="E1760" s="52">
        <v>0</v>
      </c>
      <c r="F1760" s="52">
        <v>0</v>
      </c>
      <c r="G1760" s="52">
        <v>0</v>
      </c>
      <c r="H1760" s="52">
        <v>0</v>
      </c>
      <c r="I1760" s="52">
        <v>0</v>
      </c>
      <c r="J1760" s="52">
        <v>0</v>
      </c>
      <c r="K1760" s="52">
        <v>40053.72</v>
      </c>
      <c r="L1760" s="52">
        <v>0</v>
      </c>
      <c r="M1760" s="52">
        <v>0</v>
      </c>
      <c r="N1760" s="50"/>
      <c r="O1760" s="124">
        <f t="shared" si="108"/>
        <v>0</v>
      </c>
      <c r="P1760" s="124">
        <f t="shared" si="109"/>
        <v>0</v>
      </c>
      <c r="Q1760" s="50"/>
      <c r="R1760" s="53" t="str">
        <f t="shared" si="110"/>
        <v/>
      </c>
      <c r="S1760" s="53" t="str">
        <f t="shared" si="111"/>
        <v/>
      </c>
      <c r="T1760" s="50"/>
    </row>
    <row r="1761" spans="1:20" ht="15" customHeight="1" x14ac:dyDescent="0.2">
      <c r="A1761" s="51" t="s">
        <v>1645</v>
      </c>
      <c r="B1761" s="51" t="s">
        <v>1575</v>
      </c>
      <c r="C1761" s="35">
        <v>519707</v>
      </c>
      <c r="D1761" s="50"/>
      <c r="E1761" s="52">
        <v>0</v>
      </c>
      <c r="F1761" s="52">
        <v>0</v>
      </c>
      <c r="G1761" s="52">
        <v>0</v>
      </c>
      <c r="H1761" s="52">
        <v>0</v>
      </c>
      <c r="I1761" s="52">
        <v>0</v>
      </c>
      <c r="J1761" s="52">
        <v>0</v>
      </c>
      <c r="K1761" s="52">
        <v>391636.14</v>
      </c>
      <c r="L1761" s="52">
        <v>0</v>
      </c>
      <c r="M1761" s="52">
        <v>0</v>
      </c>
      <c r="N1761" s="50"/>
      <c r="O1761" s="124">
        <f t="shared" si="108"/>
        <v>0</v>
      </c>
      <c r="P1761" s="124">
        <f t="shared" si="109"/>
        <v>0</v>
      </c>
      <c r="Q1761" s="50"/>
      <c r="R1761" s="53" t="str">
        <f t="shared" si="110"/>
        <v/>
      </c>
      <c r="S1761" s="53" t="str">
        <f t="shared" si="111"/>
        <v/>
      </c>
      <c r="T1761" s="50"/>
    </row>
    <row r="1762" spans="1:20" ht="15" customHeight="1" x14ac:dyDescent="0.2">
      <c r="A1762" s="51" t="s">
        <v>1199</v>
      </c>
      <c r="B1762" s="51" t="s">
        <v>1167</v>
      </c>
      <c r="C1762" s="35">
        <v>514292</v>
      </c>
      <c r="D1762" s="50"/>
      <c r="E1762" s="52">
        <v>0</v>
      </c>
      <c r="F1762" s="52">
        <v>0</v>
      </c>
      <c r="G1762" s="52">
        <v>0</v>
      </c>
      <c r="H1762" s="52">
        <v>183585</v>
      </c>
      <c r="I1762" s="52">
        <v>0</v>
      </c>
      <c r="J1762" s="52">
        <v>183585</v>
      </c>
      <c r="K1762" s="52">
        <v>1407301.71</v>
      </c>
      <c r="L1762" s="52">
        <v>43283.1</v>
      </c>
      <c r="M1762" s="52">
        <v>147830</v>
      </c>
      <c r="N1762" s="50"/>
      <c r="O1762" s="124">
        <f t="shared" si="108"/>
        <v>13.045199999999999</v>
      </c>
      <c r="P1762" s="124">
        <f t="shared" si="109"/>
        <v>13.580108561084604</v>
      </c>
      <c r="Q1762" s="50"/>
      <c r="R1762" s="53" t="str">
        <f t="shared" si="110"/>
        <v/>
      </c>
      <c r="S1762" s="53" t="str">
        <f t="shared" si="111"/>
        <v/>
      </c>
      <c r="T1762" s="50"/>
    </row>
    <row r="1763" spans="1:20" ht="15" customHeight="1" x14ac:dyDescent="0.2">
      <c r="A1763" s="51" t="s">
        <v>798</v>
      </c>
      <c r="B1763" s="51" t="s">
        <v>760</v>
      </c>
      <c r="C1763" s="35">
        <v>508845</v>
      </c>
      <c r="D1763" s="50"/>
      <c r="E1763" s="52">
        <v>0</v>
      </c>
      <c r="F1763" s="52">
        <v>0</v>
      </c>
      <c r="G1763" s="52">
        <v>0</v>
      </c>
      <c r="H1763" s="52">
        <v>62720.800000000003</v>
      </c>
      <c r="I1763" s="52">
        <v>0</v>
      </c>
      <c r="J1763" s="52">
        <v>62720.800000000003</v>
      </c>
      <c r="K1763" s="52">
        <v>107047.67</v>
      </c>
      <c r="L1763" s="52">
        <v>12.22</v>
      </c>
      <c r="M1763" s="52">
        <v>13257.77</v>
      </c>
      <c r="N1763" s="50"/>
      <c r="O1763" s="124">
        <f t="shared" si="108"/>
        <v>58.591500000000003</v>
      </c>
      <c r="P1763" s="124">
        <f t="shared" si="109"/>
        <v>12.396337071138493</v>
      </c>
      <c r="Q1763" s="50"/>
      <c r="R1763" s="53" t="str">
        <f t="shared" si="110"/>
        <v/>
      </c>
      <c r="S1763" s="53" t="str">
        <f t="shared" si="111"/>
        <v/>
      </c>
      <c r="T1763" s="50"/>
    </row>
    <row r="1764" spans="1:20" ht="15" customHeight="1" x14ac:dyDescent="0.2">
      <c r="A1764" s="51" t="s">
        <v>1551</v>
      </c>
      <c r="B1764" s="51" t="s">
        <v>1504</v>
      </c>
      <c r="C1764" s="35">
        <v>518671</v>
      </c>
      <c r="D1764" s="50"/>
      <c r="E1764" s="52">
        <v>0</v>
      </c>
      <c r="F1764" s="52">
        <v>0</v>
      </c>
      <c r="G1764" s="52">
        <v>0</v>
      </c>
      <c r="H1764" s="52">
        <v>48396</v>
      </c>
      <c r="I1764" s="52">
        <v>0</v>
      </c>
      <c r="J1764" s="52">
        <v>48396</v>
      </c>
      <c r="K1764" s="52">
        <v>85945.93</v>
      </c>
      <c r="L1764" s="52">
        <v>0</v>
      </c>
      <c r="M1764" s="52">
        <v>6655.16</v>
      </c>
      <c r="N1764" s="50"/>
      <c r="O1764" s="124">
        <f t="shared" si="108"/>
        <v>56.309800000000003</v>
      </c>
      <c r="P1764" s="124">
        <f t="shared" si="109"/>
        <v>7.743426593906193</v>
      </c>
      <c r="Q1764" s="50"/>
      <c r="R1764" s="53" t="str">
        <f t="shared" si="110"/>
        <v/>
      </c>
      <c r="S1764" s="53" t="str">
        <f t="shared" si="111"/>
        <v/>
      </c>
      <c r="T1764" s="50"/>
    </row>
    <row r="1765" spans="1:20" ht="15" customHeight="1" x14ac:dyDescent="0.2">
      <c r="A1765" s="51" t="s">
        <v>529</v>
      </c>
      <c r="B1765" s="51" t="s">
        <v>516</v>
      </c>
      <c r="C1765" s="35">
        <v>505307</v>
      </c>
      <c r="D1765" s="50"/>
      <c r="E1765" s="52">
        <v>0</v>
      </c>
      <c r="F1765" s="52">
        <v>0</v>
      </c>
      <c r="G1765" s="52">
        <v>0</v>
      </c>
      <c r="H1765" s="52">
        <v>35501.82</v>
      </c>
      <c r="I1765" s="52">
        <v>0</v>
      </c>
      <c r="J1765" s="52">
        <v>35501.82</v>
      </c>
      <c r="K1765" s="52">
        <v>303222.64</v>
      </c>
      <c r="L1765" s="52">
        <v>7274.33</v>
      </c>
      <c r="M1765" s="52">
        <v>50123.839999999997</v>
      </c>
      <c r="N1765" s="50"/>
      <c r="O1765" s="124">
        <f t="shared" si="108"/>
        <v>11.7082</v>
      </c>
      <c r="P1765" s="124">
        <f t="shared" si="109"/>
        <v>18.929381394476348</v>
      </c>
      <c r="Q1765" s="50"/>
      <c r="R1765" s="53" t="str">
        <f t="shared" si="110"/>
        <v/>
      </c>
      <c r="S1765" s="53" t="str">
        <f t="shared" si="111"/>
        <v/>
      </c>
      <c r="T1765" s="50"/>
    </row>
    <row r="1766" spans="1:20" ht="15" customHeight="1" x14ac:dyDescent="0.2">
      <c r="A1766" s="51" t="s">
        <v>684</v>
      </c>
      <c r="B1766" s="51" t="s">
        <v>643</v>
      </c>
      <c r="C1766" s="35">
        <v>507385</v>
      </c>
      <c r="D1766" s="50"/>
      <c r="E1766" s="52">
        <v>0</v>
      </c>
      <c r="F1766" s="52">
        <v>0</v>
      </c>
      <c r="G1766" s="52">
        <v>0</v>
      </c>
      <c r="H1766" s="52">
        <v>119736</v>
      </c>
      <c r="I1766" s="52">
        <v>0</v>
      </c>
      <c r="J1766" s="52">
        <v>119736</v>
      </c>
      <c r="K1766" s="52">
        <v>429500.38</v>
      </c>
      <c r="L1766" s="52">
        <v>12190.69</v>
      </c>
      <c r="M1766" s="52">
        <v>41160.19</v>
      </c>
      <c r="N1766" s="50"/>
      <c r="O1766" s="124">
        <f t="shared" si="108"/>
        <v>27.878</v>
      </c>
      <c r="P1766" s="124">
        <f t="shared" si="109"/>
        <v>12.421614155498537</v>
      </c>
      <c r="Q1766" s="50"/>
      <c r="R1766" s="53" t="str">
        <f t="shared" si="110"/>
        <v/>
      </c>
      <c r="S1766" s="53" t="str">
        <f t="shared" si="111"/>
        <v/>
      </c>
      <c r="T1766" s="50"/>
    </row>
    <row r="1767" spans="1:20" ht="15" customHeight="1" x14ac:dyDescent="0.2">
      <c r="A1767" s="51" t="s">
        <v>684</v>
      </c>
      <c r="B1767" s="51" t="s">
        <v>1866</v>
      </c>
      <c r="C1767" s="35">
        <v>522856</v>
      </c>
      <c r="D1767" s="50"/>
      <c r="E1767" s="52">
        <v>0</v>
      </c>
      <c r="F1767" s="52">
        <v>0</v>
      </c>
      <c r="G1767" s="52">
        <v>0</v>
      </c>
      <c r="H1767" s="52">
        <v>76257.149999999994</v>
      </c>
      <c r="I1767" s="52">
        <v>0</v>
      </c>
      <c r="J1767" s="52">
        <v>76257.149999999994</v>
      </c>
      <c r="K1767" s="52">
        <v>91523.41</v>
      </c>
      <c r="L1767" s="52">
        <v>2965.06</v>
      </c>
      <c r="M1767" s="52">
        <v>50647.71</v>
      </c>
      <c r="N1767" s="50"/>
      <c r="O1767" s="124">
        <f t="shared" si="108"/>
        <v>83.319800000000001</v>
      </c>
      <c r="P1767" s="124">
        <f t="shared" si="109"/>
        <v>58.578204199340909</v>
      </c>
      <c r="Q1767" s="50"/>
      <c r="R1767" s="53">
        <f t="shared" si="110"/>
        <v>1.1659900000000001</v>
      </c>
      <c r="S1767" s="53">
        <f t="shared" si="111"/>
        <v>1067.1551999999997</v>
      </c>
      <c r="T1767" s="50"/>
    </row>
    <row r="1768" spans="1:20" ht="15" customHeight="1" x14ac:dyDescent="0.2">
      <c r="A1768" s="51" t="s">
        <v>2092</v>
      </c>
      <c r="B1768" s="51" t="s">
        <v>2023</v>
      </c>
      <c r="C1768" s="35">
        <v>524981</v>
      </c>
      <c r="D1768" s="50"/>
      <c r="E1768" s="52">
        <v>0</v>
      </c>
      <c r="F1768" s="52">
        <v>0</v>
      </c>
      <c r="G1768" s="52">
        <v>0</v>
      </c>
      <c r="H1768" s="52">
        <v>170721</v>
      </c>
      <c r="I1768" s="52">
        <v>0</v>
      </c>
      <c r="J1768" s="52">
        <v>170721</v>
      </c>
      <c r="K1768" s="52">
        <v>495372.12</v>
      </c>
      <c r="L1768" s="52">
        <v>5371.11</v>
      </c>
      <c r="M1768" s="52">
        <v>28464</v>
      </c>
      <c r="N1768" s="50"/>
      <c r="O1768" s="124">
        <f t="shared" si="108"/>
        <v>34.463200000000001</v>
      </c>
      <c r="P1768" s="124">
        <f t="shared" si="109"/>
        <v>6.8302410721055518</v>
      </c>
      <c r="Q1768" s="50"/>
      <c r="R1768" s="53" t="str">
        <f t="shared" si="110"/>
        <v/>
      </c>
      <c r="S1768" s="53" t="str">
        <f t="shared" si="111"/>
        <v/>
      </c>
      <c r="T1768" s="50"/>
    </row>
    <row r="1769" spans="1:20" ht="15" customHeight="1" x14ac:dyDescent="0.2">
      <c r="A1769" s="51" t="s">
        <v>1432</v>
      </c>
      <c r="B1769" s="51" t="s">
        <v>1405</v>
      </c>
      <c r="C1769" s="35">
        <v>517119</v>
      </c>
      <c r="D1769" s="50"/>
      <c r="E1769" s="52">
        <v>0</v>
      </c>
      <c r="F1769" s="52">
        <v>0</v>
      </c>
      <c r="G1769" s="52">
        <v>0</v>
      </c>
      <c r="H1769" s="52">
        <v>98865.44</v>
      </c>
      <c r="I1769" s="52">
        <v>0</v>
      </c>
      <c r="J1769" s="52">
        <v>98865.44</v>
      </c>
      <c r="K1769" s="52">
        <v>273535.99</v>
      </c>
      <c r="L1769" s="52">
        <v>1507.54</v>
      </c>
      <c r="M1769" s="52">
        <v>15846.24</v>
      </c>
      <c r="N1769" s="50"/>
      <c r="O1769" s="124">
        <f t="shared" si="108"/>
        <v>36.143500000000003</v>
      </c>
      <c r="P1769" s="124">
        <f t="shared" si="109"/>
        <v>6.3442401126082171</v>
      </c>
      <c r="Q1769" s="50"/>
      <c r="R1769" s="53" t="str">
        <f t="shared" si="110"/>
        <v/>
      </c>
      <c r="S1769" s="53" t="str">
        <f t="shared" si="111"/>
        <v/>
      </c>
      <c r="T1769" s="50"/>
    </row>
    <row r="1770" spans="1:20" ht="15" customHeight="1" x14ac:dyDescent="0.2">
      <c r="A1770" s="51" t="s">
        <v>1989</v>
      </c>
      <c r="B1770" s="51" t="s">
        <v>1961</v>
      </c>
      <c r="C1770" s="35">
        <v>523771</v>
      </c>
      <c r="D1770" s="50"/>
      <c r="E1770" s="52">
        <v>0</v>
      </c>
      <c r="F1770" s="52">
        <v>0</v>
      </c>
      <c r="G1770" s="52">
        <v>0</v>
      </c>
      <c r="H1770" s="52">
        <v>88430.29</v>
      </c>
      <c r="I1770" s="52">
        <v>0</v>
      </c>
      <c r="J1770" s="52">
        <v>88430.29</v>
      </c>
      <c r="K1770" s="52">
        <v>74459.039999999994</v>
      </c>
      <c r="L1770" s="52">
        <v>4114.1899999999996</v>
      </c>
      <c r="M1770" s="52">
        <v>102396.87</v>
      </c>
      <c r="N1770" s="50"/>
      <c r="O1770" s="124">
        <f t="shared" si="108"/>
        <v>118.7637</v>
      </c>
      <c r="P1770" s="124">
        <f t="shared" si="109"/>
        <v>143.04651255240466</v>
      </c>
      <c r="Q1770" s="50"/>
      <c r="R1770" s="53">
        <f t="shared" si="110"/>
        <v>2.9381850000000003</v>
      </c>
      <c r="S1770" s="53">
        <f t="shared" si="111"/>
        <v>2187.7433000000001</v>
      </c>
      <c r="T1770" s="50"/>
    </row>
    <row r="1771" spans="1:20" ht="15" customHeight="1" x14ac:dyDescent="0.2">
      <c r="A1771" s="51" t="s">
        <v>475</v>
      </c>
      <c r="B1771" s="51" t="s">
        <v>439</v>
      </c>
      <c r="C1771" s="35">
        <v>504602</v>
      </c>
      <c r="D1771" s="50"/>
      <c r="E1771" s="52">
        <v>0</v>
      </c>
      <c r="F1771" s="52">
        <v>0</v>
      </c>
      <c r="G1771" s="52">
        <v>0</v>
      </c>
      <c r="H1771" s="52">
        <v>66633.14</v>
      </c>
      <c r="I1771" s="52">
        <v>0</v>
      </c>
      <c r="J1771" s="52">
        <v>66633.14</v>
      </c>
      <c r="K1771" s="52">
        <v>230271.59</v>
      </c>
      <c r="L1771" s="52">
        <v>3487.77</v>
      </c>
      <c r="M1771" s="52">
        <v>80944.62</v>
      </c>
      <c r="N1771" s="50"/>
      <c r="O1771" s="124">
        <f t="shared" si="108"/>
        <v>28.936800000000002</v>
      </c>
      <c r="P1771" s="124">
        <f t="shared" si="109"/>
        <v>36.666438095989172</v>
      </c>
      <c r="Q1771" s="50"/>
      <c r="R1771" s="53" t="str">
        <f t="shared" si="110"/>
        <v/>
      </c>
      <c r="S1771" s="53" t="str">
        <f t="shared" si="111"/>
        <v/>
      </c>
      <c r="T1771" s="50"/>
    </row>
    <row r="1772" spans="1:20" ht="15" customHeight="1" x14ac:dyDescent="0.2">
      <c r="A1772" s="51" t="s">
        <v>841</v>
      </c>
      <c r="B1772" s="51" t="s">
        <v>10</v>
      </c>
      <c r="C1772" s="35">
        <v>509345</v>
      </c>
      <c r="D1772" s="50"/>
      <c r="E1772" s="52">
        <v>0</v>
      </c>
      <c r="F1772" s="52">
        <v>0</v>
      </c>
      <c r="G1772" s="52">
        <v>0</v>
      </c>
      <c r="H1772" s="52">
        <v>908107.33</v>
      </c>
      <c r="I1772" s="52">
        <v>36823.15</v>
      </c>
      <c r="J1772" s="52">
        <v>871284.17999999993</v>
      </c>
      <c r="K1772" s="52">
        <v>2352405.7600000002</v>
      </c>
      <c r="L1772" s="52">
        <v>41104.78</v>
      </c>
      <c r="M1772" s="52">
        <v>120178.27</v>
      </c>
      <c r="N1772" s="50"/>
      <c r="O1772" s="124">
        <f t="shared" si="108"/>
        <v>37.037999999999997</v>
      </c>
      <c r="P1772" s="124">
        <f t="shared" si="109"/>
        <v>6.856089741932955</v>
      </c>
      <c r="Q1772" s="50"/>
      <c r="R1772" s="53" t="str">
        <f t="shared" si="110"/>
        <v/>
      </c>
      <c r="S1772" s="53" t="str">
        <f t="shared" si="111"/>
        <v/>
      </c>
      <c r="T1772" s="50"/>
    </row>
    <row r="1773" spans="1:20" ht="15" customHeight="1" x14ac:dyDescent="0.2">
      <c r="A1773" s="51" t="s">
        <v>2691</v>
      </c>
      <c r="B1773" s="51" t="s">
        <v>511</v>
      </c>
      <c r="C1773" s="35">
        <v>556289</v>
      </c>
      <c r="D1773" s="50"/>
      <c r="E1773" s="52">
        <v>0</v>
      </c>
      <c r="F1773" s="52">
        <v>0</v>
      </c>
      <c r="G1773" s="52">
        <v>0</v>
      </c>
      <c r="H1773" s="52">
        <v>0</v>
      </c>
      <c r="I1773" s="52">
        <v>0</v>
      </c>
      <c r="J1773" s="52">
        <v>0</v>
      </c>
      <c r="K1773" s="52">
        <v>72047.19</v>
      </c>
      <c r="L1773" s="52">
        <v>0</v>
      </c>
      <c r="M1773" s="52">
        <v>256</v>
      </c>
      <c r="N1773" s="50"/>
      <c r="O1773" s="124">
        <f t="shared" si="108"/>
        <v>0</v>
      </c>
      <c r="P1773" s="124">
        <f t="shared" si="109"/>
        <v>0.35532267115483618</v>
      </c>
      <c r="Q1773" s="50"/>
      <c r="R1773" s="53" t="str">
        <f t="shared" si="110"/>
        <v/>
      </c>
      <c r="S1773" s="53" t="str">
        <f t="shared" si="111"/>
        <v/>
      </c>
      <c r="T1773" s="50"/>
    </row>
    <row r="1774" spans="1:20" ht="15" customHeight="1" x14ac:dyDescent="0.2">
      <c r="A1774" s="51" t="s">
        <v>1283</v>
      </c>
      <c r="B1774" s="51" t="s">
        <v>1232</v>
      </c>
      <c r="C1774" s="35">
        <v>515256</v>
      </c>
      <c r="D1774" s="50"/>
      <c r="E1774" s="52">
        <v>0</v>
      </c>
      <c r="F1774" s="52">
        <v>0</v>
      </c>
      <c r="G1774" s="52">
        <v>0</v>
      </c>
      <c r="H1774" s="52">
        <v>0</v>
      </c>
      <c r="I1774" s="52">
        <v>0</v>
      </c>
      <c r="J1774" s="52">
        <v>0</v>
      </c>
      <c r="K1774" s="52">
        <v>123657.83</v>
      </c>
      <c r="L1774" s="52">
        <v>0</v>
      </c>
      <c r="M1774" s="52">
        <v>4251.04</v>
      </c>
      <c r="N1774" s="50"/>
      <c r="O1774" s="124">
        <f t="shared" si="108"/>
        <v>0</v>
      </c>
      <c r="P1774" s="124">
        <f t="shared" si="109"/>
        <v>3.437744298116828</v>
      </c>
      <c r="Q1774" s="50"/>
      <c r="R1774" s="53" t="str">
        <f t="shared" si="110"/>
        <v/>
      </c>
      <c r="S1774" s="53" t="str">
        <f t="shared" si="111"/>
        <v/>
      </c>
      <c r="T1774" s="50"/>
    </row>
    <row r="1775" spans="1:20" ht="15" customHeight="1" x14ac:dyDescent="0.2">
      <c r="A1775" s="51" t="s">
        <v>2644</v>
      </c>
      <c r="B1775" s="51" t="s">
        <v>1</v>
      </c>
      <c r="C1775" s="35">
        <v>547611</v>
      </c>
      <c r="D1775" s="50"/>
      <c r="E1775" s="52">
        <v>0</v>
      </c>
      <c r="F1775" s="52">
        <v>0</v>
      </c>
      <c r="G1775" s="52">
        <v>0</v>
      </c>
      <c r="H1775" s="52">
        <v>0</v>
      </c>
      <c r="I1775" s="52">
        <v>0</v>
      </c>
      <c r="J1775" s="52">
        <v>0</v>
      </c>
      <c r="K1775" s="52">
        <v>142469.32</v>
      </c>
      <c r="L1775" s="52">
        <v>0</v>
      </c>
      <c r="M1775" s="52">
        <v>0</v>
      </c>
      <c r="N1775" s="50"/>
      <c r="O1775" s="124">
        <f t="shared" si="108"/>
        <v>0</v>
      </c>
      <c r="P1775" s="124">
        <f t="shared" si="109"/>
        <v>0</v>
      </c>
      <c r="Q1775" s="50"/>
      <c r="R1775" s="53" t="str">
        <f t="shared" si="110"/>
        <v/>
      </c>
      <c r="S1775" s="53" t="str">
        <f t="shared" si="111"/>
        <v/>
      </c>
      <c r="T1775" s="50"/>
    </row>
    <row r="1776" spans="1:20" ht="15" customHeight="1" x14ac:dyDescent="0.2">
      <c r="A1776" s="51" t="s">
        <v>2093</v>
      </c>
      <c r="B1776" s="51" t="s">
        <v>1537</v>
      </c>
      <c r="C1776" s="35">
        <v>524999</v>
      </c>
      <c r="D1776" s="50"/>
      <c r="E1776" s="52">
        <v>0</v>
      </c>
      <c r="F1776" s="52">
        <v>0</v>
      </c>
      <c r="G1776" s="52">
        <v>0</v>
      </c>
      <c r="H1776" s="52">
        <v>0</v>
      </c>
      <c r="I1776" s="52">
        <v>0</v>
      </c>
      <c r="J1776" s="52">
        <v>0</v>
      </c>
      <c r="K1776" s="52">
        <v>286321.7</v>
      </c>
      <c r="L1776" s="52">
        <v>0</v>
      </c>
      <c r="M1776" s="52">
        <v>14675.64</v>
      </c>
      <c r="N1776" s="50"/>
      <c r="O1776" s="124">
        <f t="shared" si="108"/>
        <v>0</v>
      </c>
      <c r="P1776" s="124">
        <f t="shared" si="109"/>
        <v>5.1255772789837444</v>
      </c>
      <c r="Q1776" s="50"/>
      <c r="R1776" s="53" t="str">
        <f t="shared" si="110"/>
        <v/>
      </c>
      <c r="S1776" s="53" t="str">
        <f t="shared" si="111"/>
        <v/>
      </c>
      <c r="T1776" s="50"/>
    </row>
    <row r="1777" spans="1:20" ht="15" customHeight="1" x14ac:dyDescent="0.2">
      <c r="A1777" s="51" t="s">
        <v>1027</v>
      </c>
      <c r="B1777" s="51" t="s">
        <v>991</v>
      </c>
      <c r="C1777" s="35">
        <v>511684</v>
      </c>
      <c r="D1777" s="50"/>
      <c r="E1777" s="52">
        <v>0</v>
      </c>
      <c r="F1777" s="52">
        <v>0</v>
      </c>
      <c r="G1777" s="52">
        <v>0</v>
      </c>
      <c r="H1777" s="52">
        <v>0</v>
      </c>
      <c r="I1777" s="52">
        <v>0</v>
      </c>
      <c r="J1777" s="52">
        <v>0</v>
      </c>
      <c r="K1777" s="52">
        <v>86098.38</v>
      </c>
      <c r="L1777" s="52">
        <v>0</v>
      </c>
      <c r="M1777" s="52">
        <v>0</v>
      </c>
      <c r="N1777" s="50"/>
      <c r="O1777" s="124">
        <f t="shared" si="108"/>
        <v>0</v>
      </c>
      <c r="P1777" s="124">
        <f t="shared" si="109"/>
        <v>0</v>
      </c>
      <c r="Q1777" s="50"/>
      <c r="R1777" s="53" t="str">
        <f t="shared" si="110"/>
        <v/>
      </c>
      <c r="S1777" s="53" t="str">
        <f t="shared" si="111"/>
        <v/>
      </c>
      <c r="T1777" s="50"/>
    </row>
    <row r="1778" spans="1:20" ht="15" customHeight="1" x14ac:dyDescent="0.2">
      <c r="A1778" s="51" t="s">
        <v>1284</v>
      </c>
      <c r="B1778" s="51" t="s">
        <v>1214</v>
      </c>
      <c r="C1778" s="35">
        <v>515264</v>
      </c>
      <c r="D1778" s="50"/>
      <c r="E1778" s="52">
        <v>0</v>
      </c>
      <c r="F1778" s="52">
        <v>0</v>
      </c>
      <c r="G1778" s="52">
        <v>0</v>
      </c>
      <c r="H1778" s="52">
        <v>0</v>
      </c>
      <c r="I1778" s="52">
        <v>0</v>
      </c>
      <c r="J1778" s="52">
        <v>0</v>
      </c>
      <c r="K1778" s="52">
        <v>854993.42</v>
      </c>
      <c r="L1778" s="52">
        <v>1595.95</v>
      </c>
      <c r="M1778" s="52">
        <v>60000</v>
      </c>
      <c r="N1778" s="50"/>
      <c r="O1778" s="124">
        <f t="shared" si="108"/>
        <v>0</v>
      </c>
      <c r="P1778" s="124">
        <f t="shared" si="109"/>
        <v>7.2042601216743858</v>
      </c>
      <c r="Q1778" s="50"/>
      <c r="R1778" s="53" t="str">
        <f t="shared" si="110"/>
        <v/>
      </c>
      <c r="S1778" s="53" t="str">
        <f t="shared" si="111"/>
        <v/>
      </c>
      <c r="T1778" s="50"/>
    </row>
    <row r="1779" spans="1:20" ht="15" customHeight="1" x14ac:dyDescent="0.2">
      <c r="A1779" s="51" t="s">
        <v>2185</v>
      </c>
      <c r="B1779" s="51" t="s">
        <v>1221</v>
      </c>
      <c r="C1779" s="35">
        <v>526061</v>
      </c>
      <c r="D1779" s="50"/>
      <c r="E1779" s="52">
        <v>0</v>
      </c>
      <c r="F1779" s="52">
        <v>0</v>
      </c>
      <c r="G1779" s="52">
        <v>0</v>
      </c>
      <c r="H1779" s="52">
        <v>0</v>
      </c>
      <c r="I1779" s="52">
        <v>0</v>
      </c>
      <c r="J1779" s="52">
        <v>0</v>
      </c>
      <c r="K1779" s="52">
        <v>144973.95000000001</v>
      </c>
      <c r="L1779" s="52">
        <v>0</v>
      </c>
      <c r="M1779" s="52">
        <v>0</v>
      </c>
      <c r="N1779" s="50"/>
      <c r="O1779" s="124">
        <f t="shared" si="108"/>
        <v>0</v>
      </c>
      <c r="P1779" s="124">
        <f t="shared" si="109"/>
        <v>0</v>
      </c>
      <c r="Q1779" s="50"/>
      <c r="R1779" s="53" t="str">
        <f t="shared" si="110"/>
        <v/>
      </c>
      <c r="S1779" s="53" t="str">
        <f t="shared" si="111"/>
        <v/>
      </c>
      <c r="T1779" s="50"/>
    </row>
    <row r="1780" spans="1:20" ht="15" customHeight="1" x14ac:dyDescent="0.2">
      <c r="A1780" s="51" t="s">
        <v>236</v>
      </c>
      <c r="B1780" s="51" t="s">
        <v>199</v>
      </c>
      <c r="C1780" s="35">
        <v>501867</v>
      </c>
      <c r="D1780" s="50"/>
      <c r="E1780" s="52">
        <v>0</v>
      </c>
      <c r="F1780" s="52">
        <v>0</v>
      </c>
      <c r="G1780" s="52">
        <v>0</v>
      </c>
      <c r="H1780" s="52">
        <v>133282.69</v>
      </c>
      <c r="I1780" s="52">
        <v>0</v>
      </c>
      <c r="J1780" s="52">
        <v>133282.69</v>
      </c>
      <c r="K1780" s="52">
        <v>346665.31</v>
      </c>
      <c r="L1780" s="52">
        <v>6129.29</v>
      </c>
      <c r="M1780" s="52">
        <v>298105.28000000003</v>
      </c>
      <c r="N1780" s="50"/>
      <c r="O1780" s="124">
        <f t="shared" si="108"/>
        <v>38.447099999999999</v>
      </c>
      <c r="P1780" s="124">
        <f t="shared" si="109"/>
        <v>87.76031556200418</v>
      </c>
      <c r="Q1780" s="50"/>
      <c r="R1780" s="53" t="str">
        <f t="shared" si="110"/>
        <v/>
      </c>
      <c r="S1780" s="53" t="str">
        <f t="shared" si="111"/>
        <v/>
      </c>
      <c r="T1780" s="50"/>
    </row>
    <row r="1781" spans="1:20" ht="15" customHeight="1" x14ac:dyDescent="0.2">
      <c r="A1781" s="51" t="s">
        <v>1285</v>
      </c>
      <c r="B1781" s="51" t="s">
        <v>1214</v>
      </c>
      <c r="C1781" s="35">
        <v>515272</v>
      </c>
      <c r="D1781" s="50"/>
      <c r="E1781" s="52">
        <v>0</v>
      </c>
      <c r="F1781" s="52">
        <v>0</v>
      </c>
      <c r="G1781" s="52">
        <v>0</v>
      </c>
      <c r="H1781" s="52">
        <v>0</v>
      </c>
      <c r="I1781" s="52">
        <v>0</v>
      </c>
      <c r="J1781" s="52">
        <v>0</v>
      </c>
      <c r="K1781" s="52">
        <v>67114.259999999995</v>
      </c>
      <c r="L1781" s="52">
        <v>0</v>
      </c>
      <c r="M1781" s="52">
        <v>0</v>
      </c>
      <c r="N1781" s="50"/>
      <c r="O1781" s="124">
        <f t="shared" si="108"/>
        <v>0</v>
      </c>
      <c r="P1781" s="124">
        <f t="shared" si="109"/>
        <v>0</v>
      </c>
      <c r="Q1781" s="50"/>
      <c r="R1781" s="53" t="str">
        <f t="shared" si="110"/>
        <v/>
      </c>
      <c r="S1781" s="53" t="str">
        <f t="shared" si="111"/>
        <v/>
      </c>
      <c r="T1781" s="50"/>
    </row>
    <row r="1782" spans="1:20" ht="15" customHeight="1" x14ac:dyDescent="0.2">
      <c r="A1782" s="51" t="s">
        <v>2455</v>
      </c>
      <c r="B1782" s="51" t="s">
        <v>1547</v>
      </c>
      <c r="C1782" s="35">
        <v>528951</v>
      </c>
      <c r="D1782" s="50"/>
      <c r="E1782" s="52">
        <v>0</v>
      </c>
      <c r="F1782" s="52">
        <v>0</v>
      </c>
      <c r="G1782" s="52">
        <v>0</v>
      </c>
      <c r="H1782" s="52">
        <v>87205.02</v>
      </c>
      <c r="I1782" s="52">
        <v>0</v>
      </c>
      <c r="J1782" s="52">
        <v>87205.02</v>
      </c>
      <c r="K1782" s="52">
        <v>224635.65</v>
      </c>
      <c r="L1782" s="52">
        <v>8224.01</v>
      </c>
      <c r="M1782" s="52">
        <v>579718.15</v>
      </c>
      <c r="N1782" s="50"/>
      <c r="O1782" s="124">
        <f t="shared" si="108"/>
        <v>38.820700000000002</v>
      </c>
      <c r="P1782" s="124">
        <f t="shared" si="109"/>
        <v>261.73145713959474</v>
      </c>
      <c r="Q1782" s="50"/>
      <c r="R1782" s="53" t="str">
        <f t="shared" si="110"/>
        <v/>
      </c>
      <c r="S1782" s="53" t="str">
        <f t="shared" si="111"/>
        <v/>
      </c>
      <c r="T1782" s="50"/>
    </row>
    <row r="1783" spans="1:20" ht="15" customHeight="1" x14ac:dyDescent="0.2">
      <c r="A1783" s="51" t="s">
        <v>373</v>
      </c>
      <c r="B1783" s="51" t="s">
        <v>334</v>
      </c>
      <c r="C1783" s="35">
        <v>503452</v>
      </c>
      <c r="D1783" s="50"/>
      <c r="E1783" s="52">
        <v>0</v>
      </c>
      <c r="F1783" s="52">
        <v>0</v>
      </c>
      <c r="G1783" s="52">
        <v>0</v>
      </c>
      <c r="H1783" s="52">
        <v>185933.5</v>
      </c>
      <c r="I1783" s="52">
        <v>0</v>
      </c>
      <c r="J1783" s="52">
        <v>185933.5</v>
      </c>
      <c r="K1783" s="52">
        <v>1613179.71</v>
      </c>
      <c r="L1783" s="52">
        <v>14004.96</v>
      </c>
      <c r="M1783" s="52">
        <v>70643.100000000006</v>
      </c>
      <c r="N1783" s="50"/>
      <c r="O1783" s="124">
        <f t="shared" si="108"/>
        <v>11.5259</v>
      </c>
      <c r="P1783" s="124">
        <f t="shared" si="109"/>
        <v>5.2472802301734882</v>
      </c>
      <c r="Q1783" s="50"/>
      <c r="R1783" s="53" t="str">
        <f t="shared" si="110"/>
        <v/>
      </c>
      <c r="S1783" s="53" t="str">
        <f t="shared" si="111"/>
        <v/>
      </c>
      <c r="T1783" s="50"/>
    </row>
    <row r="1784" spans="1:20" ht="15" customHeight="1" x14ac:dyDescent="0.2">
      <c r="A1784" s="51" t="s">
        <v>1915</v>
      </c>
      <c r="B1784" s="51" t="s">
        <v>30</v>
      </c>
      <c r="C1784" s="35">
        <v>522864</v>
      </c>
      <c r="D1784" s="50"/>
      <c r="E1784" s="52">
        <v>0</v>
      </c>
      <c r="F1784" s="52">
        <v>0</v>
      </c>
      <c r="G1784" s="52">
        <v>0</v>
      </c>
      <c r="H1784" s="52">
        <v>0</v>
      </c>
      <c r="I1784" s="52">
        <v>0</v>
      </c>
      <c r="J1784" s="52">
        <v>0</v>
      </c>
      <c r="K1784" s="52">
        <v>785210.14</v>
      </c>
      <c r="L1784" s="52">
        <v>162.38</v>
      </c>
      <c r="M1784" s="52">
        <v>9958.2000000000007</v>
      </c>
      <c r="N1784" s="50"/>
      <c r="O1784" s="124">
        <f t="shared" si="108"/>
        <v>0</v>
      </c>
      <c r="P1784" s="124">
        <f t="shared" si="109"/>
        <v>1.288900828509423</v>
      </c>
      <c r="Q1784" s="50"/>
      <c r="R1784" s="53" t="str">
        <f t="shared" si="110"/>
        <v/>
      </c>
      <c r="S1784" s="53" t="str">
        <f t="shared" si="111"/>
        <v/>
      </c>
      <c r="T1784" s="50"/>
    </row>
    <row r="1785" spans="1:20" ht="15" customHeight="1" x14ac:dyDescent="0.2">
      <c r="A1785" s="51" t="s">
        <v>1727</v>
      </c>
      <c r="B1785" s="51" t="s">
        <v>1680</v>
      </c>
      <c r="C1785" s="35">
        <v>520616</v>
      </c>
      <c r="D1785" s="50"/>
      <c r="E1785" s="52">
        <v>0</v>
      </c>
      <c r="F1785" s="52">
        <v>0</v>
      </c>
      <c r="G1785" s="52">
        <v>0</v>
      </c>
      <c r="H1785" s="52">
        <v>7072.06</v>
      </c>
      <c r="I1785" s="52">
        <v>0</v>
      </c>
      <c r="J1785" s="52">
        <v>7072.06</v>
      </c>
      <c r="K1785" s="52">
        <v>114498.59</v>
      </c>
      <c r="L1785" s="52">
        <v>0</v>
      </c>
      <c r="M1785" s="52">
        <v>33745</v>
      </c>
      <c r="N1785" s="50"/>
      <c r="O1785" s="124">
        <f t="shared" si="108"/>
        <v>6.1764999999999999</v>
      </c>
      <c r="P1785" s="124">
        <f t="shared" si="109"/>
        <v>29.47197865056679</v>
      </c>
      <c r="Q1785" s="50"/>
      <c r="R1785" s="53" t="str">
        <f t="shared" si="110"/>
        <v/>
      </c>
      <c r="S1785" s="53" t="str">
        <f t="shared" si="111"/>
        <v/>
      </c>
      <c r="T1785" s="50"/>
    </row>
    <row r="1786" spans="1:20" ht="15" customHeight="1" x14ac:dyDescent="0.2">
      <c r="A1786" s="51" t="s">
        <v>133</v>
      </c>
      <c r="B1786" s="51" t="s">
        <v>85</v>
      </c>
      <c r="C1786" s="35">
        <v>500666</v>
      </c>
      <c r="D1786" s="50"/>
      <c r="E1786" s="52">
        <v>0</v>
      </c>
      <c r="F1786" s="52">
        <v>0</v>
      </c>
      <c r="G1786" s="52">
        <v>0</v>
      </c>
      <c r="H1786" s="52">
        <v>13756.03</v>
      </c>
      <c r="I1786" s="52">
        <v>13756.03</v>
      </c>
      <c r="J1786" s="52">
        <v>0</v>
      </c>
      <c r="K1786" s="52">
        <v>140039.73000000001</v>
      </c>
      <c r="L1786" s="52">
        <v>1180.3</v>
      </c>
      <c r="M1786" s="52">
        <v>22407.64</v>
      </c>
      <c r="N1786" s="50"/>
      <c r="O1786" s="124">
        <f t="shared" si="108"/>
        <v>0</v>
      </c>
      <c r="P1786" s="124">
        <f t="shared" si="109"/>
        <v>16.843748556213296</v>
      </c>
      <c r="Q1786" s="50"/>
      <c r="R1786" s="53" t="str">
        <f t="shared" si="110"/>
        <v/>
      </c>
      <c r="S1786" s="53" t="str">
        <f t="shared" si="111"/>
        <v/>
      </c>
      <c r="T1786" s="50"/>
    </row>
    <row r="1787" spans="1:20" ht="15" customHeight="1" x14ac:dyDescent="0.2">
      <c r="A1787" s="51" t="s">
        <v>1028</v>
      </c>
      <c r="B1787" s="51" t="s">
        <v>987</v>
      </c>
      <c r="C1787" s="35">
        <v>511692</v>
      </c>
      <c r="D1787" s="50"/>
      <c r="E1787" s="52">
        <v>0</v>
      </c>
      <c r="F1787" s="52">
        <v>0</v>
      </c>
      <c r="G1787" s="52">
        <v>0</v>
      </c>
      <c r="H1787" s="52">
        <v>0</v>
      </c>
      <c r="I1787" s="52">
        <v>0</v>
      </c>
      <c r="J1787" s="52">
        <v>0</v>
      </c>
      <c r="K1787" s="52">
        <v>217783.56</v>
      </c>
      <c r="L1787" s="52">
        <v>10121.620000000001</v>
      </c>
      <c r="M1787" s="52">
        <v>759897.03</v>
      </c>
      <c r="N1787" s="50"/>
      <c r="O1787" s="124">
        <f t="shared" si="108"/>
        <v>0</v>
      </c>
      <c r="P1787" s="124">
        <f t="shared" si="109"/>
        <v>353.57060468659802</v>
      </c>
      <c r="Q1787" s="50"/>
      <c r="R1787" s="53" t="str">
        <f t="shared" si="110"/>
        <v/>
      </c>
      <c r="S1787" s="53" t="str">
        <f t="shared" si="111"/>
        <v/>
      </c>
      <c r="T1787" s="50"/>
    </row>
    <row r="1788" spans="1:20" ht="15" customHeight="1" x14ac:dyDescent="0.2">
      <c r="A1788" s="51" t="s">
        <v>1830</v>
      </c>
      <c r="B1788" s="51" t="s">
        <v>1500</v>
      </c>
      <c r="C1788" s="35">
        <v>521850</v>
      </c>
      <c r="D1788" s="50"/>
      <c r="E1788" s="52">
        <v>0</v>
      </c>
      <c r="F1788" s="52">
        <v>0</v>
      </c>
      <c r="G1788" s="52">
        <v>0</v>
      </c>
      <c r="H1788" s="52">
        <v>663.87</v>
      </c>
      <c r="I1788" s="52">
        <v>0</v>
      </c>
      <c r="J1788" s="52">
        <v>663.87</v>
      </c>
      <c r="K1788" s="52">
        <v>211510.84</v>
      </c>
      <c r="L1788" s="52">
        <v>80.989999999999995</v>
      </c>
      <c r="M1788" s="52">
        <v>663.88</v>
      </c>
      <c r="N1788" s="50"/>
      <c r="O1788" s="124">
        <f t="shared" si="108"/>
        <v>0.31390000000000001</v>
      </c>
      <c r="P1788" s="124">
        <f t="shared" si="109"/>
        <v>0.35216634759712556</v>
      </c>
      <c r="Q1788" s="50"/>
      <c r="R1788" s="53" t="str">
        <f t="shared" si="110"/>
        <v/>
      </c>
      <c r="S1788" s="53" t="str">
        <f t="shared" si="111"/>
        <v/>
      </c>
      <c r="T1788" s="50"/>
    </row>
    <row r="1789" spans="1:20" ht="15" customHeight="1" x14ac:dyDescent="0.2">
      <c r="A1789" s="51" t="s">
        <v>1728</v>
      </c>
      <c r="B1789" s="51" t="s">
        <v>1547</v>
      </c>
      <c r="C1789" s="35">
        <v>520624</v>
      </c>
      <c r="D1789" s="50"/>
      <c r="E1789" s="52">
        <v>0</v>
      </c>
      <c r="F1789" s="52">
        <v>0</v>
      </c>
      <c r="G1789" s="52">
        <v>0</v>
      </c>
      <c r="H1789" s="52">
        <v>63519.75</v>
      </c>
      <c r="I1789" s="52">
        <v>41853.050000000003</v>
      </c>
      <c r="J1789" s="52">
        <v>21666.699999999997</v>
      </c>
      <c r="K1789" s="52">
        <v>596713.26</v>
      </c>
      <c r="L1789" s="52">
        <v>1719.71</v>
      </c>
      <c r="M1789" s="52">
        <v>42887.28</v>
      </c>
      <c r="N1789" s="50"/>
      <c r="O1789" s="124">
        <f t="shared" si="108"/>
        <v>3.6309999999999998</v>
      </c>
      <c r="P1789" s="124">
        <f t="shared" si="109"/>
        <v>7.4754480904278875</v>
      </c>
      <c r="Q1789" s="50"/>
      <c r="R1789" s="53" t="str">
        <f t="shared" si="110"/>
        <v/>
      </c>
      <c r="S1789" s="53" t="str">
        <f t="shared" si="111"/>
        <v/>
      </c>
      <c r="T1789" s="50"/>
    </row>
    <row r="1790" spans="1:20" ht="15" customHeight="1" x14ac:dyDescent="0.2">
      <c r="A1790" s="51" t="s">
        <v>1149</v>
      </c>
      <c r="B1790" s="51" t="s">
        <v>1121</v>
      </c>
      <c r="C1790" s="35">
        <v>513466</v>
      </c>
      <c r="D1790" s="50"/>
      <c r="E1790" s="52">
        <v>0</v>
      </c>
      <c r="F1790" s="52">
        <v>0</v>
      </c>
      <c r="G1790" s="52">
        <v>0</v>
      </c>
      <c r="H1790" s="52">
        <v>186668</v>
      </c>
      <c r="I1790" s="52">
        <v>0</v>
      </c>
      <c r="J1790" s="52">
        <v>186668</v>
      </c>
      <c r="K1790" s="52">
        <v>1050865.46</v>
      </c>
      <c r="L1790" s="52">
        <v>10283</v>
      </c>
      <c r="M1790" s="52">
        <v>45580.19</v>
      </c>
      <c r="N1790" s="50"/>
      <c r="O1790" s="124">
        <f t="shared" si="108"/>
        <v>17.763300000000001</v>
      </c>
      <c r="P1790" s="124">
        <f t="shared" si="109"/>
        <v>5.3159221733294011</v>
      </c>
      <c r="Q1790" s="50"/>
      <c r="R1790" s="53" t="str">
        <f t="shared" si="110"/>
        <v/>
      </c>
      <c r="S1790" s="53" t="str">
        <f t="shared" si="111"/>
        <v/>
      </c>
      <c r="T1790" s="50"/>
    </row>
    <row r="1791" spans="1:20" ht="15" customHeight="1" x14ac:dyDescent="0.2">
      <c r="A1791" s="51" t="s">
        <v>2428</v>
      </c>
      <c r="B1791" s="51" t="s">
        <v>22</v>
      </c>
      <c r="C1791" s="35">
        <v>528676</v>
      </c>
      <c r="D1791" s="50"/>
      <c r="E1791" s="52">
        <v>0</v>
      </c>
      <c r="F1791" s="52">
        <v>0</v>
      </c>
      <c r="G1791" s="52">
        <v>0</v>
      </c>
      <c r="H1791" s="52">
        <v>25000</v>
      </c>
      <c r="I1791" s="52">
        <v>0</v>
      </c>
      <c r="J1791" s="52">
        <v>25000</v>
      </c>
      <c r="K1791" s="52">
        <v>999840.47</v>
      </c>
      <c r="L1791" s="52">
        <v>649.41999999999996</v>
      </c>
      <c r="M1791" s="52">
        <v>36000</v>
      </c>
      <c r="N1791" s="50"/>
      <c r="O1791" s="124">
        <f t="shared" si="108"/>
        <v>2.5004</v>
      </c>
      <c r="P1791" s="124">
        <f t="shared" si="109"/>
        <v>3.665526761484259</v>
      </c>
      <c r="Q1791" s="50"/>
      <c r="R1791" s="53" t="str">
        <f t="shared" si="110"/>
        <v/>
      </c>
      <c r="S1791" s="53" t="str">
        <f t="shared" si="111"/>
        <v/>
      </c>
      <c r="T1791" s="50"/>
    </row>
    <row r="1792" spans="1:20" ht="15" customHeight="1" x14ac:dyDescent="0.2">
      <c r="A1792" s="51" t="s">
        <v>1729</v>
      </c>
      <c r="B1792" s="51" t="s">
        <v>1676</v>
      </c>
      <c r="C1792" s="35">
        <v>520632</v>
      </c>
      <c r="D1792" s="50"/>
      <c r="E1792" s="52">
        <v>0</v>
      </c>
      <c r="F1792" s="52">
        <v>0</v>
      </c>
      <c r="G1792" s="52">
        <v>0</v>
      </c>
      <c r="H1792" s="52">
        <v>0</v>
      </c>
      <c r="I1792" s="52">
        <v>0</v>
      </c>
      <c r="J1792" s="52">
        <v>0</v>
      </c>
      <c r="K1792" s="52">
        <v>16492.68</v>
      </c>
      <c r="L1792" s="52">
        <v>0</v>
      </c>
      <c r="M1792" s="52">
        <v>0</v>
      </c>
      <c r="N1792" s="50"/>
      <c r="O1792" s="124">
        <f t="shared" si="108"/>
        <v>0</v>
      </c>
      <c r="P1792" s="124">
        <f t="shared" si="109"/>
        <v>0</v>
      </c>
      <c r="Q1792" s="50"/>
      <c r="R1792" s="53" t="str">
        <f t="shared" si="110"/>
        <v/>
      </c>
      <c r="S1792" s="53" t="str">
        <f t="shared" si="111"/>
        <v/>
      </c>
      <c r="T1792" s="50"/>
    </row>
    <row r="1793" spans="1:20" ht="15" customHeight="1" x14ac:dyDescent="0.2">
      <c r="A1793" s="51" t="s">
        <v>892</v>
      </c>
      <c r="B1793" s="51" t="s">
        <v>858</v>
      </c>
      <c r="C1793" s="35">
        <v>509973</v>
      </c>
      <c r="D1793" s="50"/>
      <c r="E1793" s="52">
        <v>0</v>
      </c>
      <c r="F1793" s="52">
        <v>0</v>
      </c>
      <c r="G1793" s="52">
        <v>0</v>
      </c>
      <c r="H1793" s="52">
        <v>38181.99</v>
      </c>
      <c r="I1793" s="52">
        <v>0</v>
      </c>
      <c r="J1793" s="52">
        <v>38181.99</v>
      </c>
      <c r="K1793" s="52">
        <v>323168.69</v>
      </c>
      <c r="L1793" s="52">
        <v>324.83999999999997</v>
      </c>
      <c r="M1793" s="52">
        <v>8678.7900000000009</v>
      </c>
      <c r="N1793" s="50"/>
      <c r="O1793" s="124">
        <f t="shared" si="108"/>
        <v>11.8149</v>
      </c>
      <c r="P1793" s="124">
        <f t="shared" si="109"/>
        <v>2.7860465071662732</v>
      </c>
      <c r="Q1793" s="50"/>
      <c r="R1793" s="53" t="str">
        <f t="shared" si="110"/>
        <v/>
      </c>
      <c r="S1793" s="53" t="str">
        <f t="shared" si="111"/>
        <v/>
      </c>
      <c r="T1793" s="50"/>
    </row>
    <row r="1794" spans="1:20" ht="15" customHeight="1" x14ac:dyDescent="0.2">
      <c r="A1794" s="51" t="s">
        <v>962</v>
      </c>
      <c r="B1794" s="51" t="s">
        <v>13</v>
      </c>
      <c r="C1794" s="35">
        <v>510904</v>
      </c>
      <c r="D1794" s="50"/>
      <c r="E1794" s="52">
        <v>0</v>
      </c>
      <c r="F1794" s="52">
        <v>0</v>
      </c>
      <c r="G1794" s="52">
        <v>0</v>
      </c>
      <c r="H1794" s="52">
        <v>125375.06</v>
      </c>
      <c r="I1794" s="52">
        <v>0</v>
      </c>
      <c r="J1794" s="52">
        <v>125375.06</v>
      </c>
      <c r="K1794" s="52">
        <v>900832.26</v>
      </c>
      <c r="L1794" s="52">
        <v>11138.48</v>
      </c>
      <c r="M1794" s="52">
        <v>70871.039999999994</v>
      </c>
      <c r="N1794" s="50"/>
      <c r="O1794" s="124">
        <f t="shared" si="108"/>
        <v>13.9177</v>
      </c>
      <c r="P1794" s="124">
        <f t="shared" si="109"/>
        <v>9.1037503474842243</v>
      </c>
      <c r="Q1794" s="50"/>
      <c r="R1794" s="53" t="str">
        <f t="shared" si="110"/>
        <v/>
      </c>
      <c r="S1794" s="53" t="str">
        <f t="shared" si="111"/>
        <v/>
      </c>
      <c r="T1794" s="50"/>
    </row>
    <row r="1795" spans="1:20" ht="15" customHeight="1" x14ac:dyDescent="0.2">
      <c r="A1795" s="51" t="s">
        <v>516</v>
      </c>
      <c r="B1795" s="51" t="s">
        <v>516</v>
      </c>
      <c r="C1795" s="35">
        <v>505315</v>
      </c>
      <c r="D1795" s="50"/>
      <c r="E1795" s="52">
        <v>0</v>
      </c>
      <c r="F1795" s="52">
        <v>0</v>
      </c>
      <c r="G1795" s="52">
        <v>0</v>
      </c>
      <c r="H1795" s="52">
        <v>942140</v>
      </c>
      <c r="I1795" s="52">
        <v>0</v>
      </c>
      <c r="J1795" s="52">
        <v>942140</v>
      </c>
      <c r="K1795" s="52">
        <v>11558266.729999999</v>
      </c>
      <c r="L1795" s="52">
        <v>37145.82</v>
      </c>
      <c r="M1795" s="52">
        <v>974377.58</v>
      </c>
      <c r="N1795" s="50"/>
      <c r="O1795" s="124">
        <f t="shared" ref="O1795:O1858" si="112">IFERROR(ROUND(J1795/K1795*100,4),$U$1)</f>
        <v>8.1511999999999993</v>
      </c>
      <c r="P1795" s="124">
        <f t="shared" ref="P1795:P1858" si="113">IFERROR((L1795+M1795)/K1795*100,$U$1)</f>
        <v>8.7515145966872829</v>
      </c>
      <c r="Q1795" s="50"/>
      <c r="R1795" s="53" t="str">
        <f t="shared" ref="R1795:R1858" si="114">IF(AND(ISNUMBER(O1795),O1795&gt;60),(O1795-60)*0.05,"")</f>
        <v/>
      </c>
      <c r="S1795" s="53" t="str">
        <f t="shared" ref="S1795:S1858" si="115">IF(AND(ISNUMBER(O1795),O1795&gt;60),(J1795-(K1795*0.6))*0.05,"")</f>
        <v/>
      </c>
      <c r="T1795" s="50"/>
    </row>
    <row r="1796" spans="1:20" ht="15" customHeight="1" x14ac:dyDescent="0.2">
      <c r="A1796" s="51" t="s">
        <v>300</v>
      </c>
      <c r="B1796" s="51" t="s">
        <v>252</v>
      </c>
      <c r="C1796" s="35">
        <v>502626</v>
      </c>
      <c r="D1796" s="50"/>
      <c r="E1796" s="52">
        <v>0</v>
      </c>
      <c r="F1796" s="52">
        <v>0</v>
      </c>
      <c r="G1796" s="52">
        <v>0</v>
      </c>
      <c r="H1796" s="52">
        <v>1006.96</v>
      </c>
      <c r="I1796" s="52">
        <v>0</v>
      </c>
      <c r="J1796" s="52">
        <v>1006.96</v>
      </c>
      <c r="K1796" s="52">
        <v>170973.29</v>
      </c>
      <c r="L1796" s="52">
        <v>1797.96</v>
      </c>
      <c r="M1796" s="52">
        <v>8662.08</v>
      </c>
      <c r="N1796" s="50"/>
      <c r="O1796" s="124">
        <f t="shared" si="112"/>
        <v>0.58899999999999997</v>
      </c>
      <c r="P1796" s="124">
        <f t="shared" si="113"/>
        <v>6.1179380709115447</v>
      </c>
      <c r="Q1796" s="50"/>
      <c r="R1796" s="53" t="str">
        <f t="shared" si="114"/>
        <v/>
      </c>
      <c r="S1796" s="53" t="str">
        <f t="shared" si="115"/>
        <v/>
      </c>
      <c r="T1796" s="50"/>
    </row>
    <row r="1797" spans="1:20" ht="15" customHeight="1" x14ac:dyDescent="0.2">
      <c r="A1797" s="51" t="s">
        <v>687</v>
      </c>
      <c r="B1797" s="51" t="s">
        <v>639</v>
      </c>
      <c r="C1797" s="35">
        <v>507415</v>
      </c>
      <c r="D1797" s="50"/>
      <c r="E1797" s="52">
        <v>0</v>
      </c>
      <c r="F1797" s="52">
        <v>0</v>
      </c>
      <c r="G1797" s="52">
        <v>0</v>
      </c>
      <c r="H1797" s="52">
        <v>0</v>
      </c>
      <c r="I1797" s="52">
        <v>0</v>
      </c>
      <c r="J1797" s="52">
        <v>0</v>
      </c>
      <c r="K1797" s="52">
        <v>495908.89</v>
      </c>
      <c r="L1797" s="52">
        <v>0</v>
      </c>
      <c r="M1797" s="52">
        <v>0</v>
      </c>
      <c r="N1797" s="50"/>
      <c r="O1797" s="124">
        <f t="shared" si="112"/>
        <v>0</v>
      </c>
      <c r="P1797" s="124">
        <f t="shared" si="113"/>
        <v>0</v>
      </c>
      <c r="Q1797" s="50"/>
      <c r="R1797" s="53" t="str">
        <f t="shared" si="114"/>
        <v/>
      </c>
      <c r="S1797" s="53" t="str">
        <f t="shared" si="115"/>
        <v/>
      </c>
      <c r="T1797" s="50"/>
    </row>
    <row r="1798" spans="1:20" ht="15" customHeight="1" x14ac:dyDescent="0.2">
      <c r="A1798" s="51" t="s">
        <v>2186</v>
      </c>
      <c r="B1798" s="51" t="s">
        <v>1221</v>
      </c>
      <c r="C1798" s="35">
        <v>526070</v>
      </c>
      <c r="D1798" s="50"/>
      <c r="E1798" s="52">
        <v>0</v>
      </c>
      <c r="F1798" s="52">
        <v>0</v>
      </c>
      <c r="G1798" s="52">
        <v>0</v>
      </c>
      <c r="H1798" s="52">
        <v>0</v>
      </c>
      <c r="I1798" s="52">
        <v>0</v>
      </c>
      <c r="J1798" s="52">
        <v>0</v>
      </c>
      <c r="K1798" s="52">
        <v>82144.78</v>
      </c>
      <c r="L1798" s="52">
        <v>0</v>
      </c>
      <c r="M1798" s="52">
        <v>0</v>
      </c>
      <c r="N1798" s="50"/>
      <c r="O1798" s="124">
        <f t="shared" si="112"/>
        <v>0</v>
      </c>
      <c r="P1798" s="124">
        <f t="shared" si="113"/>
        <v>0</v>
      </c>
      <c r="Q1798" s="50"/>
      <c r="R1798" s="53" t="str">
        <f t="shared" si="114"/>
        <v/>
      </c>
      <c r="S1798" s="53" t="str">
        <f t="shared" si="115"/>
        <v/>
      </c>
      <c r="T1798" s="50"/>
    </row>
    <row r="1799" spans="1:20" ht="15" customHeight="1" x14ac:dyDescent="0.2">
      <c r="A1799" s="51" t="s">
        <v>2645</v>
      </c>
      <c r="B1799" s="51" t="s">
        <v>1</v>
      </c>
      <c r="C1799" s="35">
        <v>547620</v>
      </c>
      <c r="D1799" s="50"/>
      <c r="E1799" s="52">
        <v>0</v>
      </c>
      <c r="F1799" s="52">
        <v>0</v>
      </c>
      <c r="G1799" s="52">
        <v>0</v>
      </c>
      <c r="H1799" s="52">
        <v>2655.51</v>
      </c>
      <c r="I1799" s="52">
        <v>0</v>
      </c>
      <c r="J1799" s="52">
        <v>2655.51</v>
      </c>
      <c r="K1799" s="52">
        <v>40200.21</v>
      </c>
      <c r="L1799" s="52">
        <v>67.42</v>
      </c>
      <c r="M1799" s="52">
        <v>0</v>
      </c>
      <c r="N1799" s="50"/>
      <c r="O1799" s="124">
        <f t="shared" si="112"/>
        <v>6.6056999999999997</v>
      </c>
      <c r="P1799" s="124">
        <f t="shared" si="113"/>
        <v>0.16771056668609444</v>
      </c>
      <c r="Q1799" s="50"/>
      <c r="R1799" s="53" t="str">
        <f t="shared" si="114"/>
        <v/>
      </c>
      <c r="S1799" s="53" t="str">
        <f t="shared" si="115"/>
        <v/>
      </c>
      <c r="T1799" s="50"/>
    </row>
    <row r="1800" spans="1:20" ht="15" customHeight="1" x14ac:dyDescent="0.2">
      <c r="A1800" s="51" t="s">
        <v>416</v>
      </c>
      <c r="B1800" s="51" t="s">
        <v>23</v>
      </c>
      <c r="C1800" s="35">
        <v>503959</v>
      </c>
      <c r="D1800" s="50"/>
      <c r="E1800" s="52">
        <v>0</v>
      </c>
      <c r="F1800" s="52">
        <v>0</v>
      </c>
      <c r="G1800" s="52">
        <v>0</v>
      </c>
      <c r="H1800" s="52">
        <v>213433.2</v>
      </c>
      <c r="I1800" s="52">
        <v>0</v>
      </c>
      <c r="J1800" s="52">
        <v>213433.2</v>
      </c>
      <c r="K1800" s="52">
        <v>1235851.92</v>
      </c>
      <c r="L1800" s="52">
        <v>8800.5400000000009</v>
      </c>
      <c r="M1800" s="52">
        <v>35305.449999999997</v>
      </c>
      <c r="N1800" s="50"/>
      <c r="O1800" s="124">
        <f t="shared" si="112"/>
        <v>17.270099999999999</v>
      </c>
      <c r="P1800" s="124">
        <f t="shared" si="113"/>
        <v>3.568873364698903</v>
      </c>
      <c r="Q1800" s="50"/>
      <c r="R1800" s="53" t="str">
        <f t="shared" si="114"/>
        <v/>
      </c>
      <c r="S1800" s="53" t="str">
        <f t="shared" si="115"/>
        <v/>
      </c>
      <c r="T1800" s="50"/>
    </row>
    <row r="1801" spans="1:20" ht="15" customHeight="1" x14ac:dyDescent="0.2">
      <c r="A1801" s="51" t="s">
        <v>238</v>
      </c>
      <c r="B1801" s="51" t="s">
        <v>199</v>
      </c>
      <c r="C1801" s="35">
        <v>501883</v>
      </c>
      <c r="D1801" s="50"/>
      <c r="E1801" s="52">
        <v>0</v>
      </c>
      <c r="F1801" s="52">
        <v>0</v>
      </c>
      <c r="G1801" s="52">
        <v>0</v>
      </c>
      <c r="H1801" s="52">
        <v>34000.080000000002</v>
      </c>
      <c r="I1801" s="52">
        <v>0</v>
      </c>
      <c r="J1801" s="52">
        <v>34000.080000000002</v>
      </c>
      <c r="K1801" s="52">
        <v>294949.88</v>
      </c>
      <c r="L1801" s="52">
        <v>3348.94</v>
      </c>
      <c r="M1801" s="52">
        <v>15030.16</v>
      </c>
      <c r="N1801" s="50"/>
      <c r="O1801" s="124">
        <f t="shared" si="112"/>
        <v>11.5274</v>
      </c>
      <c r="P1801" s="124">
        <f t="shared" si="113"/>
        <v>6.2312620706948572</v>
      </c>
      <c r="Q1801" s="50"/>
      <c r="R1801" s="53" t="str">
        <f t="shared" si="114"/>
        <v/>
      </c>
      <c r="S1801" s="53" t="str">
        <f t="shared" si="115"/>
        <v/>
      </c>
      <c r="T1801" s="50"/>
    </row>
    <row r="1802" spans="1:20" ht="15" customHeight="1" x14ac:dyDescent="0.2">
      <c r="A1802" s="51" t="s">
        <v>187</v>
      </c>
      <c r="B1802" s="51" t="s">
        <v>161</v>
      </c>
      <c r="C1802" s="35">
        <v>501310</v>
      </c>
      <c r="D1802" s="50"/>
      <c r="E1802" s="52">
        <v>0</v>
      </c>
      <c r="F1802" s="52">
        <v>0</v>
      </c>
      <c r="G1802" s="52">
        <v>0</v>
      </c>
      <c r="H1802" s="52">
        <v>24063.279999999999</v>
      </c>
      <c r="I1802" s="52">
        <v>0</v>
      </c>
      <c r="J1802" s="52">
        <v>24063.279999999999</v>
      </c>
      <c r="K1802" s="52">
        <v>360653.18</v>
      </c>
      <c r="L1802" s="52">
        <v>6872.31</v>
      </c>
      <c r="M1802" s="52">
        <v>2566.11</v>
      </c>
      <c r="N1802" s="50"/>
      <c r="O1802" s="124">
        <f t="shared" si="112"/>
        <v>6.6721000000000004</v>
      </c>
      <c r="P1802" s="124">
        <f t="shared" si="113"/>
        <v>2.6170350140819498</v>
      </c>
      <c r="Q1802" s="50"/>
      <c r="R1802" s="53" t="str">
        <f t="shared" si="114"/>
        <v/>
      </c>
      <c r="S1802" s="53" t="str">
        <f t="shared" si="115"/>
        <v/>
      </c>
      <c r="T1802" s="50"/>
    </row>
    <row r="1803" spans="1:20" ht="15" customHeight="1" x14ac:dyDescent="0.2">
      <c r="A1803" s="51" t="s">
        <v>963</v>
      </c>
      <c r="B1803" s="51" t="s">
        <v>13</v>
      </c>
      <c r="C1803" s="35">
        <v>510912</v>
      </c>
      <c r="D1803" s="50"/>
      <c r="E1803" s="52">
        <v>0</v>
      </c>
      <c r="F1803" s="52">
        <v>0</v>
      </c>
      <c r="G1803" s="52">
        <v>0</v>
      </c>
      <c r="H1803" s="52">
        <v>27714</v>
      </c>
      <c r="I1803" s="52">
        <v>0</v>
      </c>
      <c r="J1803" s="52">
        <v>27714</v>
      </c>
      <c r="K1803" s="52">
        <v>119568.59</v>
      </c>
      <c r="L1803" s="52">
        <v>1405.92</v>
      </c>
      <c r="M1803" s="52">
        <v>26200</v>
      </c>
      <c r="N1803" s="50"/>
      <c r="O1803" s="124">
        <f t="shared" si="112"/>
        <v>23.1783</v>
      </c>
      <c r="P1803" s="124">
        <f t="shared" si="113"/>
        <v>23.087936388645211</v>
      </c>
      <c r="Q1803" s="50"/>
      <c r="R1803" s="53" t="str">
        <f t="shared" si="114"/>
        <v/>
      </c>
      <c r="S1803" s="53" t="str">
        <f t="shared" si="115"/>
        <v/>
      </c>
      <c r="T1803" s="50"/>
    </row>
    <row r="1804" spans="1:20" ht="15" customHeight="1" x14ac:dyDescent="0.2">
      <c r="A1804" s="51" t="s">
        <v>2556</v>
      </c>
      <c r="B1804" s="51" t="s">
        <v>2213</v>
      </c>
      <c r="C1804" s="35">
        <v>543454</v>
      </c>
      <c r="D1804" s="50"/>
      <c r="E1804" s="52">
        <v>0</v>
      </c>
      <c r="F1804" s="52">
        <v>0</v>
      </c>
      <c r="G1804" s="52">
        <v>0</v>
      </c>
      <c r="H1804" s="52">
        <v>0</v>
      </c>
      <c r="I1804" s="52">
        <v>0</v>
      </c>
      <c r="J1804" s="52">
        <v>0</v>
      </c>
      <c r="K1804" s="52">
        <v>14372.46</v>
      </c>
      <c r="L1804" s="52">
        <v>0</v>
      </c>
      <c r="M1804" s="52">
        <v>0</v>
      </c>
      <c r="N1804" s="50"/>
      <c r="O1804" s="124">
        <f t="shared" si="112"/>
        <v>0</v>
      </c>
      <c r="P1804" s="124">
        <f t="shared" si="113"/>
        <v>0</v>
      </c>
      <c r="Q1804" s="50"/>
      <c r="R1804" s="53" t="str">
        <f t="shared" si="114"/>
        <v/>
      </c>
      <c r="S1804" s="53" t="str">
        <f t="shared" si="115"/>
        <v/>
      </c>
      <c r="T1804" s="50"/>
    </row>
    <row r="1805" spans="1:20" ht="15" customHeight="1" x14ac:dyDescent="0.2">
      <c r="A1805" s="51" t="s">
        <v>2708</v>
      </c>
      <c r="B1805" s="51" t="s">
        <v>636</v>
      </c>
      <c r="C1805" s="35">
        <v>556556</v>
      </c>
      <c r="D1805" s="50"/>
      <c r="E1805" s="52">
        <v>0</v>
      </c>
      <c r="F1805" s="52">
        <v>0</v>
      </c>
      <c r="G1805" s="52">
        <v>0</v>
      </c>
      <c r="H1805" s="52">
        <v>84502.9</v>
      </c>
      <c r="I1805" s="52">
        <v>0</v>
      </c>
      <c r="J1805" s="52">
        <v>84502.9</v>
      </c>
      <c r="K1805" s="52">
        <v>226906.43</v>
      </c>
      <c r="L1805" s="52">
        <v>2888.35</v>
      </c>
      <c r="M1805" s="52">
        <v>7632</v>
      </c>
      <c r="N1805" s="50"/>
      <c r="O1805" s="124">
        <f t="shared" si="112"/>
        <v>37.241300000000003</v>
      </c>
      <c r="P1805" s="124">
        <f t="shared" si="113"/>
        <v>4.6364265657874926</v>
      </c>
      <c r="Q1805" s="50"/>
      <c r="R1805" s="53" t="str">
        <f t="shared" si="114"/>
        <v/>
      </c>
      <c r="S1805" s="53" t="str">
        <f t="shared" si="115"/>
        <v/>
      </c>
      <c r="T1805" s="50"/>
    </row>
    <row r="1806" spans="1:20" ht="15" customHeight="1" x14ac:dyDescent="0.2">
      <c r="A1806" s="51" t="s">
        <v>2674</v>
      </c>
      <c r="B1806" s="51" t="s">
        <v>334</v>
      </c>
      <c r="C1806" s="35">
        <v>556033</v>
      </c>
      <c r="D1806" s="50"/>
      <c r="E1806" s="52">
        <v>0</v>
      </c>
      <c r="F1806" s="52">
        <v>0</v>
      </c>
      <c r="G1806" s="52">
        <v>0</v>
      </c>
      <c r="H1806" s="52">
        <v>4315.4799999999996</v>
      </c>
      <c r="I1806" s="52">
        <v>0</v>
      </c>
      <c r="J1806" s="52">
        <v>4315.4799999999996</v>
      </c>
      <c r="K1806" s="52">
        <v>54399.83</v>
      </c>
      <c r="L1806" s="52">
        <v>204.18</v>
      </c>
      <c r="M1806" s="52">
        <v>2160</v>
      </c>
      <c r="N1806" s="50"/>
      <c r="O1806" s="124">
        <f t="shared" si="112"/>
        <v>7.9329000000000001</v>
      </c>
      <c r="P1806" s="124">
        <f t="shared" si="113"/>
        <v>4.3459326986867417</v>
      </c>
      <c r="Q1806" s="50"/>
      <c r="R1806" s="53" t="str">
        <f t="shared" si="114"/>
        <v/>
      </c>
      <c r="S1806" s="53" t="str">
        <f t="shared" si="115"/>
        <v/>
      </c>
      <c r="T1806" s="50"/>
    </row>
    <row r="1807" spans="1:20" ht="15" customHeight="1" x14ac:dyDescent="0.2">
      <c r="A1807" s="51" t="s">
        <v>964</v>
      </c>
      <c r="B1807" s="51" t="s">
        <v>13</v>
      </c>
      <c r="C1807" s="35">
        <v>510921</v>
      </c>
      <c r="D1807" s="50"/>
      <c r="E1807" s="52">
        <v>0</v>
      </c>
      <c r="F1807" s="52">
        <v>0</v>
      </c>
      <c r="G1807" s="52">
        <v>0</v>
      </c>
      <c r="H1807" s="52">
        <v>0</v>
      </c>
      <c r="I1807" s="52">
        <v>0</v>
      </c>
      <c r="J1807" s="52">
        <v>0</v>
      </c>
      <c r="K1807" s="52">
        <v>47664.14</v>
      </c>
      <c r="L1807" s="52">
        <v>0</v>
      </c>
      <c r="M1807" s="52">
        <v>0</v>
      </c>
      <c r="N1807" s="50"/>
      <c r="O1807" s="124">
        <f t="shared" si="112"/>
        <v>0</v>
      </c>
      <c r="P1807" s="124">
        <f t="shared" si="113"/>
        <v>0</v>
      </c>
      <c r="Q1807" s="50"/>
      <c r="R1807" s="53" t="str">
        <f t="shared" si="114"/>
        <v/>
      </c>
      <c r="S1807" s="53" t="str">
        <f t="shared" si="115"/>
        <v/>
      </c>
      <c r="T1807" s="50"/>
    </row>
    <row r="1808" spans="1:20" ht="15" customHeight="1" x14ac:dyDescent="0.2">
      <c r="A1808" s="51" t="s">
        <v>1286</v>
      </c>
      <c r="B1808" s="51" t="s">
        <v>1214</v>
      </c>
      <c r="C1808" s="35">
        <v>515281</v>
      </c>
      <c r="D1808" s="50"/>
      <c r="E1808" s="52">
        <v>0</v>
      </c>
      <c r="F1808" s="52">
        <v>0</v>
      </c>
      <c r="G1808" s="52">
        <v>0</v>
      </c>
      <c r="H1808" s="52">
        <v>34706.019999999997</v>
      </c>
      <c r="I1808" s="52">
        <v>0</v>
      </c>
      <c r="J1808" s="52">
        <v>34706.019999999997</v>
      </c>
      <c r="K1808" s="52">
        <v>106100.55</v>
      </c>
      <c r="L1808" s="52">
        <v>622.86</v>
      </c>
      <c r="M1808" s="52">
        <v>4073.48</v>
      </c>
      <c r="N1808" s="50"/>
      <c r="O1808" s="124">
        <f t="shared" si="112"/>
        <v>32.710500000000003</v>
      </c>
      <c r="P1808" s="124">
        <f t="shared" si="113"/>
        <v>4.4263107024421648</v>
      </c>
      <c r="Q1808" s="50"/>
      <c r="R1808" s="53" t="str">
        <f t="shared" si="114"/>
        <v/>
      </c>
      <c r="S1808" s="53" t="str">
        <f t="shared" si="115"/>
        <v/>
      </c>
      <c r="T1808" s="50"/>
    </row>
    <row r="1809" spans="1:20" ht="15" customHeight="1" x14ac:dyDescent="0.2">
      <c r="A1809" s="51" t="s">
        <v>1286</v>
      </c>
      <c r="B1809" s="51" t="s">
        <v>2434</v>
      </c>
      <c r="C1809" s="35">
        <v>528960</v>
      </c>
      <c r="D1809" s="50"/>
      <c r="E1809" s="52">
        <v>0</v>
      </c>
      <c r="F1809" s="52">
        <v>0</v>
      </c>
      <c r="G1809" s="52">
        <v>0</v>
      </c>
      <c r="H1809" s="52">
        <v>92098.18</v>
      </c>
      <c r="I1809" s="52">
        <v>0</v>
      </c>
      <c r="J1809" s="52">
        <v>92098.18</v>
      </c>
      <c r="K1809" s="52">
        <v>342456.66</v>
      </c>
      <c r="L1809" s="52">
        <v>1744.3</v>
      </c>
      <c r="M1809" s="52">
        <v>33992.5</v>
      </c>
      <c r="N1809" s="50"/>
      <c r="O1809" s="124">
        <f t="shared" si="112"/>
        <v>26.8934</v>
      </c>
      <c r="P1809" s="124">
        <f t="shared" si="113"/>
        <v>10.435422689691597</v>
      </c>
      <c r="Q1809" s="50"/>
      <c r="R1809" s="53" t="str">
        <f t="shared" si="114"/>
        <v/>
      </c>
      <c r="S1809" s="53" t="str">
        <f t="shared" si="115"/>
        <v/>
      </c>
      <c r="T1809" s="50"/>
    </row>
    <row r="1810" spans="1:20" ht="15" customHeight="1" x14ac:dyDescent="0.2">
      <c r="A1810" s="51" t="s">
        <v>1916</v>
      </c>
      <c r="B1810" s="51" t="s">
        <v>30</v>
      </c>
      <c r="C1810" s="35">
        <v>522872</v>
      </c>
      <c r="D1810" s="50"/>
      <c r="E1810" s="52">
        <v>0</v>
      </c>
      <c r="F1810" s="52">
        <v>0</v>
      </c>
      <c r="G1810" s="52">
        <v>0</v>
      </c>
      <c r="H1810" s="52">
        <v>0</v>
      </c>
      <c r="I1810" s="52">
        <v>0</v>
      </c>
      <c r="J1810" s="52">
        <v>0</v>
      </c>
      <c r="K1810" s="52">
        <v>1754721.54</v>
      </c>
      <c r="L1810" s="52">
        <v>0</v>
      </c>
      <c r="M1810" s="52">
        <v>0</v>
      </c>
      <c r="N1810" s="50"/>
      <c r="O1810" s="124">
        <f t="shared" si="112"/>
        <v>0</v>
      </c>
      <c r="P1810" s="124">
        <f t="shared" si="113"/>
        <v>0</v>
      </c>
      <c r="Q1810" s="50"/>
      <c r="R1810" s="53" t="str">
        <f t="shared" si="114"/>
        <v/>
      </c>
      <c r="S1810" s="53" t="str">
        <f t="shared" si="115"/>
        <v/>
      </c>
      <c r="T1810" s="50"/>
    </row>
    <row r="1811" spans="1:20" ht="15" customHeight="1" x14ac:dyDescent="0.2">
      <c r="A1811" s="51" t="s">
        <v>530</v>
      </c>
      <c r="B1811" s="51" t="s">
        <v>516</v>
      </c>
      <c r="C1811" s="35">
        <v>505323</v>
      </c>
      <c r="D1811" s="50"/>
      <c r="E1811" s="52">
        <v>0</v>
      </c>
      <c r="F1811" s="52">
        <v>0</v>
      </c>
      <c r="G1811" s="52">
        <v>0</v>
      </c>
      <c r="H1811" s="52">
        <v>0</v>
      </c>
      <c r="I1811" s="52">
        <v>0</v>
      </c>
      <c r="J1811" s="52">
        <v>0</v>
      </c>
      <c r="K1811" s="52">
        <v>112927.42</v>
      </c>
      <c r="L1811" s="52">
        <v>0</v>
      </c>
      <c r="M1811" s="52">
        <v>11114</v>
      </c>
      <c r="N1811" s="50"/>
      <c r="O1811" s="124">
        <f t="shared" si="112"/>
        <v>0</v>
      </c>
      <c r="P1811" s="124">
        <f t="shared" si="113"/>
        <v>9.8417195752811857</v>
      </c>
      <c r="Q1811" s="50"/>
      <c r="R1811" s="53" t="str">
        <f t="shared" si="114"/>
        <v/>
      </c>
      <c r="S1811" s="53" t="str">
        <f t="shared" si="115"/>
        <v/>
      </c>
      <c r="T1811" s="50"/>
    </row>
    <row r="1812" spans="1:20" ht="15" customHeight="1" x14ac:dyDescent="0.2">
      <c r="A1812" s="51" t="s">
        <v>1730</v>
      </c>
      <c r="B1812" s="51" t="s">
        <v>1676</v>
      </c>
      <c r="C1812" s="35">
        <v>520641</v>
      </c>
      <c r="D1812" s="50"/>
      <c r="E1812" s="52">
        <v>0</v>
      </c>
      <c r="F1812" s="52">
        <v>0</v>
      </c>
      <c r="G1812" s="52">
        <v>0</v>
      </c>
      <c r="H1812" s="52">
        <v>55938</v>
      </c>
      <c r="I1812" s="52">
        <v>0</v>
      </c>
      <c r="J1812" s="52">
        <v>55938</v>
      </c>
      <c r="K1812" s="52">
        <v>344594.86</v>
      </c>
      <c r="L1812" s="52">
        <v>2752.49</v>
      </c>
      <c r="M1812" s="52">
        <v>13438.14</v>
      </c>
      <c r="N1812" s="50"/>
      <c r="O1812" s="124">
        <f t="shared" si="112"/>
        <v>16.233000000000001</v>
      </c>
      <c r="P1812" s="124">
        <f t="shared" si="113"/>
        <v>4.6984537146027083</v>
      </c>
      <c r="Q1812" s="50"/>
      <c r="R1812" s="53" t="str">
        <f t="shared" si="114"/>
        <v/>
      </c>
      <c r="S1812" s="53" t="str">
        <f t="shared" si="115"/>
        <v/>
      </c>
      <c r="T1812" s="50"/>
    </row>
    <row r="1813" spans="1:20" ht="15" customHeight="1" x14ac:dyDescent="0.2">
      <c r="A1813" s="51" t="s">
        <v>688</v>
      </c>
      <c r="B1813" s="51" t="s">
        <v>643</v>
      </c>
      <c r="C1813" s="35">
        <v>507431</v>
      </c>
      <c r="D1813" s="50"/>
      <c r="E1813" s="52">
        <v>0</v>
      </c>
      <c r="F1813" s="52">
        <v>0</v>
      </c>
      <c r="G1813" s="52">
        <v>0</v>
      </c>
      <c r="H1813" s="52">
        <v>0</v>
      </c>
      <c r="I1813" s="52">
        <v>0</v>
      </c>
      <c r="J1813" s="52">
        <v>0</v>
      </c>
      <c r="K1813" s="52">
        <v>1542835.1500000001</v>
      </c>
      <c r="L1813" s="52">
        <v>0</v>
      </c>
      <c r="M1813" s="52">
        <v>0</v>
      </c>
      <c r="N1813" s="50"/>
      <c r="O1813" s="124">
        <f t="shared" si="112"/>
        <v>0</v>
      </c>
      <c r="P1813" s="124">
        <f t="shared" si="113"/>
        <v>0</v>
      </c>
      <c r="Q1813" s="50"/>
      <c r="R1813" s="53" t="str">
        <f t="shared" si="114"/>
        <v/>
      </c>
      <c r="S1813" s="53" t="str">
        <f t="shared" si="115"/>
        <v/>
      </c>
      <c r="T1813" s="50"/>
    </row>
    <row r="1814" spans="1:20" ht="15" customHeight="1" x14ac:dyDescent="0.2">
      <c r="A1814" s="51" t="s">
        <v>531</v>
      </c>
      <c r="B1814" s="51" t="s">
        <v>511</v>
      </c>
      <c r="C1814" s="35">
        <v>505331</v>
      </c>
      <c r="D1814" s="50"/>
      <c r="E1814" s="52">
        <v>0</v>
      </c>
      <c r="F1814" s="52">
        <v>0</v>
      </c>
      <c r="G1814" s="52">
        <v>0</v>
      </c>
      <c r="H1814" s="52">
        <v>798.42</v>
      </c>
      <c r="I1814" s="52">
        <v>0</v>
      </c>
      <c r="J1814" s="52">
        <v>798.42</v>
      </c>
      <c r="K1814" s="52">
        <v>114952.93</v>
      </c>
      <c r="L1814" s="52">
        <v>2981.11</v>
      </c>
      <c r="M1814" s="52">
        <v>11434.57</v>
      </c>
      <c r="N1814" s="50"/>
      <c r="O1814" s="124">
        <f t="shared" si="112"/>
        <v>0.6946</v>
      </c>
      <c r="P1814" s="124">
        <f t="shared" si="113"/>
        <v>12.540506796999434</v>
      </c>
      <c r="Q1814" s="50"/>
      <c r="R1814" s="53" t="str">
        <f t="shared" si="114"/>
        <v/>
      </c>
      <c r="S1814" s="53" t="str">
        <f t="shared" si="115"/>
        <v/>
      </c>
      <c r="T1814" s="50"/>
    </row>
    <row r="1815" spans="1:20" ht="15" customHeight="1" x14ac:dyDescent="0.2">
      <c r="A1815" s="51" t="s">
        <v>301</v>
      </c>
      <c r="B1815" s="51" t="s">
        <v>252</v>
      </c>
      <c r="C1815" s="35">
        <v>502634</v>
      </c>
      <c r="D1815" s="50"/>
      <c r="E1815" s="52">
        <v>0</v>
      </c>
      <c r="F1815" s="52">
        <v>0</v>
      </c>
      <c r="G1815" s="52">
        <v>0</v>
      </c>
      <c r="H1815" s="52">
        <v>0</v>
      </c>
      <c r="I1815" s="52">
        <v>0</v>
      </c>
      <c r="J1815" s="52">
        <v>0</v>
      </c>
      <c r="K1815" s="52">
        <v>26437.06</v>
      </c>
      <c r="L1815" s="52">
        <v>0</v>
      </c>
      <c r="M1815" s="52">
        <v>0</v>
      </c>
      <c r="N1815" s="50"/>
      <c r="O1815" s="124">
        <f t="shared" si="112"/>
        <v>0</v>
      </c>
      <c r="P1815" s="124">
        <f t="shared" si="113"/>
        <v>0</v>
      </c>
      <c r="Q1815" s="50"/>
      <c r="R1815" s="53" t="str">
        <f t="shared" si="114"/>
        <v/>
      </c>
      <c r="S1815" s="53" t="str">
        <f t="shared" si="115"/>
        <v/>
      </c>
      <c r="T1815" s="50"/>
    </row>
    <row r="1816" spans="1:20" ht="15" customHeight="1" x14ac:dyDescent="0.2">
      <c r="A1816" s="51" t="s">
        <v>2094</v>
      </c>
      <c r="B1816" s="51" t="s">
        <v>2023</v>
      </c>
      <c r="C1816" s="35">
        <v>525006</v>
      </c>
      <c r="D1816" s="50"/>
      <c r="E1816" s="52">
        <v>0</v>
      </c>
      <c r="F1816" s="52">
        <v>0</v>
      </c>
      <c r="G1816" s="52">
        <v>0</v>
      </c>
      <c r="H1816" s="52">
        <v>222511.41</v>
      </c>
      <c r="I1816" s="52">
        <v>222511.41</v>
      </c>
      <c r="J1816" s="52">
        <v>0</v>
      </c>
      <c r="K1816" s="52">
        <v>1533735.83</v>
      </c>
      <c r="L1816" s="52">
        <v>5878.64</v>
      </c>
      <c r="M1816" s="52">
        <v>440010.67</v>
      </c>
      <c r="N1816" s="50"/>
      <c r="O1816" s="124">
        <f t="shared" si="112"/>
        <v>0</v>
      </c>
      <c r="P1816" s="124">
        <f t="shared" si="113"/>
        <v>29.072106244006829</v>
      </c>
      <c r="Q1816" s="50"/>
      <c r="R1816" s="53" t="str">
        <f t="shared" si="114"/>
        <v/>
      </c>
      <c r="S1816" s="53" t="str">
        <f t="shared" si="115"/>
        <v/>
      </c>
      <c r="T1816" s="50"/>
    </row>
    <row r="1817" spans="1:20" ht="15" customHeight="1" x14ac:dyDescent="0.2">
      <c r="A1817" s="51" t="s">
        <v>1831</v>
      </c>
      <c r="B1817" s="51" t="s">
        <v>1500</v>
      </c>
      <c r="C1817" s="35">
        <v>521868</v>
      </c>
      <c r="D1817" s="50"/>
      <c r="E1817" s="52">
        <v>0</v>
      </c>
      <c r="F1817" s="52">
        <v>0</v>
      </c>
      <c r="G1817" s="52">
        <v>0</v>
      </c>
      <c r="H1817" s="52">
        <v>0</v>
      </c>
      <c r="I1817" s="52">
        <v>0</v>
      </c>
      <c r="J1817" s="52">
        <v>0</v>
      </c>
      <c r="K1817" s="52">
        <v>175293.94</v>
      </c>
      <c r="L1817" s="52">
        <v>0</v>
      </c>
      <c r="M1817" s="52">
        <v>0</v>
      </c>
      <c r="N1817" s="50"/>
      <c r="O1817" s="124">
        <f t="shared" si="112"/>
        <v>0</v>
      </c>
      <c r="P1817" s="124">
        <f t="shared" si="113"/>
        <v>0</v>
      </c>
      <c r="Q1817" s="50"/>
      <c r="R1817" s="53" t="str">
        <f t="shared" si="114"/>
        <v/>
      </c>
      <c r="S1817" s="53" t="str">
        <f t="shared" si="115"/>
        <v/>
      </c>
      <c r="T1817" s="50"/>
    </row>
    <row r="1818" spans="1:20" ht="15" customHeight="1" x14ac:dyDescent="0.2">
      <c r="A1818" s="51" t="s">
        <v>1832</v>
      </c>
      <c r="B1818" s="51" t="s">
        <v>1500</v>
      </c>
      <c r="C1818" s="35">
        <v>521876</v>
      </c>
      <c r="D1818" s="50"/>
      <c r="E1818" s="52">
        <v>0</v>
      </c>
      <c r="F1818" s="52">
        <v>0</v>
      </c>
      <c r="G1818" s="52">
        <v>0</v>
      </c>
      <c r="H1818" s="52">
        <v>0</v>
      </c>
      <c r="I1818" s="52">
        <v>0</v>
      </c>
      <c r="J1818" s="52">
        <v>0</v>
      </c>
      <c r="K1818" s="52">
        <v>454152.07</v>
      </c>
      <c r="L1818" s="52">
        <v>1126.2</v>
      </c>
      <c r="M1818" s="52">
        <v>53200.959999999999</v>
      </c>
      <c r="N1818" s="50"/>
      <c r="O1818" s="124">
        <f t="shared" si="112"/>
        <v>0</v>
      </c>
      <c r="P1818" s="124">
        <f t="shared" si="113"/>
        <v>11.962327948874041</v>
      </c>
      <c r="Q1818" s="50"/>
      <c r="R1818" s="53" t="str">
        <f t="shared" si="114"/>
        <v/>
      </c>
      <c r="S1818" s="53" t="str">
        <f t="shared" si="115"/>
        <v/>
      </c>
      <c r="T1818" s="50"/>
    </row>
    <row r="1819" spans="1:20" ht="15" customHeight="1" x14ac:dyDescent="0.2">
      <c r="A1819" s="51" t="s">
        <v>740</v>
      </c>
      <c r="B1819" s="51" t="s">
        <v>100</v>
      </c>
      <c r="C1819" s="35">
        <v>508161</v>
      </c>
      <c r="D1819" s="50"/>
      <c r="E1819" s="52">
        <v>0</v>
      </c>
      <c r="F1819" s="52">
        <v>0</v>
      </c>
      <c r="G1819" s="52">
        <v>0</v>
      </c>
      <c r="H1819" s="52">
        <v>23916.29</v>
      </c>
      <c r="I1819" s="52">
        <v>0</v>
      </c>
      <c r="J1819" s="52">
        <v>23916.29</v>
      </c>
      <c r="K1819" s="52">
        <v>273158.63</v>
      </c>
      <c r="L1819" s="52">
        <v>825.2</v>
      </c>
      <c r="M1819" s="52">
        <v>6245.68</v>
      </c>
      <c r="N1819" s="50"/>
      <c r="O1819" s="124">
        <f t="shared" si="112"/>
        <v>8.7554999999999996</v>
      </c>
      <c r="P1819" s="124">
        <f t="shared" si="113"/>
        <v>2.5885618184569164</v>
      </c>
      <c r="Q1819" s="50"/>
      <c r="R1819" s="53" t="str">
        <f t="shared" si="114"/>
        <v/>
      </c>
      <c r="S1819" s="53" t="str">
        <f t="shared" si="115"/>
        <v/>
      </c>
      <c r="T1819" s="50"/>
    </row>
    <row r="1820" spans="1:20" ht="15" customHeight="1" x14ac:dyDescent="0.2">
      <c r="A1820" s="51" t="s">
        <v>2456</v>
      </c>
      <c r="B1820" s="51" t="s">
        <v>2434</v>
      </c>
      <c r="C1820" s="35">
        <v>528978</v>
      </c>
      <c r="D1820" s="50"/>
      <c r="E1820" s="52">
        <v>0</v>
      </c>
      <c r="F1820" s="52">
        <v>0</v>
      </c>
      <c r="G1820" s="52">
        <v>0</v>
      </c>
      <c r="H1820" s="52">
        <v>0</v>
      </c>
      <c r="I1820" s="52">
        <v>0</v>
      </c>
      <c r="J1820" s="52">
        <v>0</v>
      </c>
      <c r="K1820" s="52">
        <v>21873.34</v>
      </c>
      <c r="L1820" s="52">
        <v>0</v>
      </c>
      <c r="M1820" s="52">
        <v>0</v>
      </c>
      <c r="N1820" s="50"/>
      <c r="O1820" s="124">
        <f t="shared" si="112"/>
        <v>0</v>
      </c>
      <c r="P1820" s="124">
        <f t="shared" si="113"/>
        <v>0</v>
      </c>
      <c r="Q1820" s="50"/>
      <c r="R1820" s="53" t="str">
        <f t="shared" si="114"/>
        <v/>
      </c>
      <c r="S1820" s="53" t="str">
        <f t="shared" si="115"/>
        <v/>
      </c>
      <c r="T1820" s="50"/>
    </row>
    <row r="1821" spans="1:20" ht="15" customHeight="1" x14ac:dyDescent="0.2">
      <c r="A1821" s="51" t="s">
        <v>27</v>
      </c>
      <c r="B1821" s="51" t="s">
        <v>30</v>
      </c>
      <c r="C1821" s="35">
        <v>522881</v>
      </c>
      <c r="D1821" s="50"/>
      <c r="E1821" s="52">
        <v>0</v>
      </c>
      <c r="F1821" s="52">
        <v>0</v>
      </c>
      <c r="G1821" s="52">
        <v>0</v>
      </c>
      <c r="H1821" s="52">
        <v>60727.85</v>
      </c>
      <c r="I1821" s="52">
        <v>0</v>
      </c>
      <c r="J1821" s="52">
        <v>60727.85</v>
      </c>
      <c r="K1821" s="52">
        <v>29332.080000000002</v>
      </c>
      <c r="L1821" s="52">
        <v>3446.54</v>
      </c>
      <c r="M1821" s="52">
        <v>23944.02</v>
      </c>
      <c r="N1821" s="50"/>
      <c r="O1821" s="124">
        <f t="shared" si="112"/>
        <v>207.03559999999999</v>
      </c>
      <c r="P1821" s="124">
        <f t="shared" si="113"/>
        <v>93.380899002048267</v>
      </c>
      <c r="Q1821" s="50"/>
      <c r="R1821" s="53">
        <f t="shared" si="114"/>
        <v>7.3517799999999998</v>
      </c>
      <c r="S1821" s="53">
        <f t="shared" si="115"/>
        <v>2156.4301</v>
      </c>
      <c r="T1821" s="50"/>
    </row>
    <row r="1822" spans="1:20" ht="15" customHeight="1" x14ac:dyDescent="0.2">
      <c r="A1822" s="51" t="s">
        <v>1646</v>
      </c>
      <c r="B1822" s="51" t="s">
        <v>1575</v>
      </c>
      <c r="C1822" s="35">
        <v>519715</v>
      </c>
      <c r="D1822" s="50"/>
      <c r="E1822" s="52">
        <v>0</v>
      </c>
      <c r="F1822" s="52">
        <v>0</v>
      </c>
      <c r="G1822" s="52">
        <v>0</v>
      </c>
      <c r="H1822" s="52">
        <v>13025.12</v>
      </c>
      <c r="I1822" s="52">
        <v>0</v>
      </c>
      <c r="J1822" s="52">
        <v>13025.12</v>
      </c>
      <c r="K1822" s="52">
        <v>457299.70999999996</v>
      </c>
      <c r="L1822" s="52">
        <v>1657.35</v>
      </c>
      <c r="M1822" s="52">
        <v>54931</v>
      </c>
      <c r="N1822" s="50"/>
      <c r="O1822" s="124">
        <f t="shared" si="112"/>
        <v>2.8483000000000001</v>
      </c>
      <c r="P1822" s="124">
        <f t="shared" si="113"/>
        <v>12.374455693400725</v>
      </c>
      <c r="Q1822" s="50"/>
      <c r="R1822" s="53" t="str">
        <f t="shared" si="114"/>
        <v/>
      </c>
      <c r="S1822" s="53" t="str">
        <f t="shared" si="115"/>
        <v/>
      </c>
      <c r="T1822" s="50"/>
    </row>
    <row r="1823" spans="1:20" ht="15" customHeight="1" x14ac:dyDescent="0.2">
      <c r="A1823" s="51" t="s">
        <v>2828</v>
      </c>
      <c r="B1823" s="51" t="s">
        <v>569</v>
      </c>
      <c r="C1823" s="35">
        <v>581348</v>
      </c>
      <c r="D1823" s="50"/>
      <c r="E1823" s="52">
        <v>0</v>
      </c>
      <c r="F1823" s="52">
        <v>0</v>
      </c>
      <c r="G1823" s="52">
        <v>0</v>
      </c>
      <c r="H1823" s="52">
        <v>14124.28</v>
      </c>
      <c r="I1823" s="52">
        <v>0</v>
      </c>
      <c r="J1823" s="52">
        <v>14124.28</v>
      </c>
      <c r="K1823" s="52">
        <v>36035.93</v>
      </c>
      <c r="L1823" s="52">
        <v>0</v>
      </c>
      <c r="M1823" s="52">
        <v>1748</v>
      </c>
      <c r="N1823" s="50"/>
      <c r="O1823" s="124">
        <f t="shared" si="112"/>
        <v>39.195</v>
      </c>
      <c r="P1823" s="124">
        <f t="shared" si="113"/>
        <v>4.8507142732267488</v>
      </c>
      <c r="Q1823" s="50"/>
      <c r="R1823" s="53" t="str">
        <f t="shared" si="114"/>
        <v/>
      </c>
      <c r="S1823" s="53" t="str">
        <f t="shared" si="115"/>
        <v/>
      </c>
      <c r="T1823" s="50"/>
    </row>
    <row r="1824" spans="1:20" ht="15" customHeight="1" x14ac:dyDescent="0.2">
      <c r="A1824" s="51" t="s">
        <v>476</v>
      </c>
      <c r="B1824" s="51" t="s">
        <v>445</v>
      </c>
      <c r="C1824" s="35">
        <v>504611</v>
      </c>
      <c r="D1824" s="50"/>
      <c r="E1824" s="52">
        <v>0</v>
      </c>
      <c r="F1824" s="52">
        <v>0</v>
      </c>
      <c r="G1824" s="52">
        <v>0</v>
      </c>
      <c r="H1824" s="52">
        <v>82707.100000000006</v>
      </c>
      <c r="I1824" s="52">
        <v>0</v>
      </c>
      <c r="J1824" s="52">
        <v>82707.100000000006</v>
      </c>
      <c r="K1824" s="52">
        <v>509079.07999999996</v>
      </c>
      <c r="L1824" s="52">
        <v>12737.44</v>
      </c>
      <c r="M1824" s="52">
        <v>37608.76</v>
      </c>
      <c r="N1824" s="50"/>
      <c r="O1824" s="124">
        <f t="shared" si="112"/>
        <v>16.246400000000001</v>
      </c>
      <c r="P1824" s="124">
        <f t="shared" si="113"/>
        <v>9.8896619362162763</v>
      </c>
      <c r="Q1824" s="50"/>
      <c r="R1824" s="53" t="str">
        <f t="shared" si="114"/>
        <v/>
      </c>
      <c r="S1824" s="53" t="str">
        <f t="shared" si="115"/>
        <v/>
      </c>
      <c r="T1824" s="50"/>
    </row>
    <row r="1825" spans="1:20" ht="15" customHeight="1" x14ac:dyDescent="0.2">
      <c r="A1825" s="51" t="s">
        <v>2095</v>
      </c>
      <c r="B1825" s="51" t="s">
        <v>1537</v>
      </c>
      <c r="C1825" s="35">
        <v>525014</v>
      </c>
      <c r="D1825" s="50"/>
      <c r="E1825" s="52">
        <v>0</v>
      </c>
      <c r="F1825" s="52">
        <v>0</v>
      </c>
      <c r="G1825" s="52">
        <v>0</v>
      </c>
      <c r="H1825" s="52">
        <v>306441.61</v>
      </c>
      <c r="I1825" s="52">
        <v>0</v>
      </c>
      <c r="J1825" s="52">
        <v>306441.61</v>
      </c>
      <c r="K1825" s="52">
        <v>903405.23</v>
      </c>
      <c r="L1825" s="52">
        <v>9642.6200000000008</v>
      </c>
      <c r="M1825" s="52">
        <v>0</v>
      </c>
      <c r="N1825" s="50"/>
      <c r="O1825" s="124">
        <f t="shared" si="112"/>
        <v>33.920699999999997</v>
      </c>
      <c r="P1825" s="124">
        <f t="shared" si="113"/>
        <v>1.0673637565724521</v>
      </c>
      <c r="Q1825" s="50"/>
      <c r="R1825" s="53" t="str">
        <f t="shared" si="114"/>
        <v/>
      </c>
      <c r="S1825" s="53" t="str">
        <f t="shared" si="115"/>
        <v/>
      </c>
      <c r="T1825" s="50"/>
    </row>
    <row r="1826" spans="1:20" ht="15" customHeight="1" x14ac:dyDescent="0.2">
      <c r="A1826" s="51" t="s">
        <v>1287</v>
      </c>
      <c r="B1826" s="51" t="s">
        <v>1214</v>
      </c>
      <c r="C1826" s="35">
        <v>515299</v>
      </c>
      <c r="D1826" s="50"/>
      <c r="E1826" s="52">
        <v>0</v>
      </c>
      <c r="F1826" s="52">
        <v>0</v>
      </c>
      <c r="G1826" s="52">
        <v>0</v>
      </c>
      <c r="H1826" s="52">
        <v>0</v>
      </c>
      <c r="I1826" s="52">
        <v>0</v>
      </c>
      <c r="J1826" s="52">
        <v>0</v>
      </c>
      <c r="K1826" s="52">
        <v>68036.149999999994</v>
      </c>
      <c r="L1826" s="52">
        <v>0</v>
      </c>
      <c r="M1826" s="52">
        <v>0</v>
      </c>
      <c r="N1826" s="50"/>
      <c r="O1826" s="124">
        <f t="shared" si="112"/>
        <v>0</v>
      </c>
      <c r="P1826" s="124">
        <f t="shared" si="113"/>
        <v>0</v>
      </c>
      <c r="Q1826" s="50"/>
      <c r="R1826" s="53" t="str">
        <f t="shared" si="114"/>
        <v/>
      </c>
      <c r="S1826" s="53" t="str">
        <f t="shared" si="115"/>
        <v/>
      </c>
      <c r="T1826" s="50"/>
    </row>
    <row r="1827" spans="1:20" ht="15" customHeight="1" x14ac:dyDescent="0.2">
      <c r="A1827" s="51" t="s">
        <v>1287</v>
      </c>
      <c r="B1827" s="51" t="s">
        <v>1866</v>
      </c>
      <c r="C1827" s="35">
        <v>522899</v>
      </c>
      <c r="D1827" s="50"/>
      <c r="E1827" s="52">
        <v>0</v>
      </c>
      <c r="F1827" s="52">
        <v>0</v>
      </c>
      <c r="G1827" s="52">
        <v>0</v>
      </c>
      <c r="H1827" s="52">
        <v>16853.7</v>
      </c>
      <c r="I1827" s="52">
        <v>0</v>
      </c>
      <c r="J1827" s="52">
        <v>16853.7</v>
      </c>
      <c r="K1827" s="52">
        <v>72271.08</v>
      </c>
      <c r="L1827" s="52">
        <v>770.43</v>
      </c>
      <c r="M1827" s="52">
        <v>4562.04</v>
      </c>
      <c r="N1827" s="50"/>
      <c r="O1827" s="124">
        <f t="shared" si="112"/>
        <v>23.3201</v>
      </c>
      <c r="P1827" s="124">
        <f t="shared" si="113"/>
        <v>7.378428549843175</v>
      </c>
      <c r="Q1827" s="50"/>
      <c r="R1827" s="53" t="str">
        <f t="shared" si="114"/>
        <v/>
      </c>
      <c r="S1827" s="53" t="str">
        <f t="shared" si="115"/>
        <v/>
      </c>
      <c r="T1827" s="50"/>
    </row>
    <row r="1828" spans="1:20" ht="15" customHeight="1" x14ac:dyDescent="0.2">
      <c r="A1828" s="51" t="s">
        <v>1287</v>
      </c>
      <c r="B1828" s="51" t="s">
        <v>2434</v>
      </c>
      <c r="C1828" s="35">
        <v>528986</v>
      </c>
      <c r="D1828" s="50"/>
      <c r="E1828" s="52">
        <v>0</v>
      </c>
      <c r="F1828" s="52">
        <v>0</v>
      </c>
      <c r="G1828" s="52">
        <v>0</v>
      </c>
      <c r="H1828" s="52">
        <v>0</v>
      </c>
      <c r="I1828" s="52">
        <v>0</v>
      </c>
      <c r="J1828" s="52">
        <v>0</v>
      </c>
      <c r="K1828" s="52">
        <v>341279.75</v>
      </c>
      <c r="L1828" s="52">
        <v>0</v>
      </c>
      <c r="M1828" s="52">
        <v>4878.6000000000004</v>
      </c>
      <c r="N1828" s="50"/>
      <c r="O1828" s="124">
        <f t="shared" si="112"/>
        <v>0</v>
      </c>
      <c r="P1828" s="124">
        <f t="shared" si="113"/>
        <v>1.4295017503968519</v>
      </c>
      <c r="Q1828" s="50"/>
      <c r="R1828" s="53" t="str">
        <f t="shared" si="114"/>
        <v/>
      </c>
      <c r="S1828" s="53" t="str">
        <f t="shared" si="115"/>
        <v/>
      </c>
      <c r="T1828" s="50"/>
    </row>
    <row r="1829" spans="1:20" ht="15" customHeight="1" x14ac:dyDescent="0.2">
      <c r="A1829" s="51" t="s">
        <v>1917</v>
      </c>
      <c r="B1829" s="51" t="s">
        <v>30</v>
      </c>
      <c r="C1829" s="35">
        <v>522902</v>
      </c>
      <c r="D1829" s="50"/>
      <c r="E1829" s="52">
        <v>0</v>
      </c>
      <c r="F1829" s="52">
        <v>0</v>
      </c>
      <c r="G1829" s="52">
        <v>0</v>
      </c>
      <c r="H1829" s="52">
        <v>62636.04</v>
      </c>
      <c r="I1829" s="52">
        <v>0</v>
      </c>
      <c r="J1829" s="52">
        <v>62636.04</v>
      </c>
      <c r="K1829" s="52">
        <v>482371.16000000003</v>
      </c>
      <c r="L1829" s="52">
        <v>2865.53</v>
      </c>
      <c r="M1829" s="52">
        <v>182465.28</v>
      </c>
      <c r="N1829" s="50"/>
      <c r="O1829" s="124">
        <f t="shared" si="112"/>
        <v>12.984999999999999</v>
      </c>
      <c r="P1829" s="124">
        <f t="shared" si="113"/>
        <v>38.420789916213067</v>
      </c>
      <c r="Q1829" s="50"/>
      <c r="R1829" s="53" t="str">
        <f t="shared" si="114"/>
        <v/>
      </c>
      <c r="S1829" s="53" t="str">
        <f t="shared" si="115"/>
        <v/>
      </c>
      <c r="T1829" s="50"/>
    </row>
    <row r="1830" spans="1:20" ht="15" customHeight="1" x14ac:dyDescent="0.2">
      <c r="A1830" s="51" t="s">
        <v>1481</v>
      </c>
      <c r="B1830" s="51" t="s">
        <v>1454</v>
      </c>
      <c r="C1830" s="35">
        <v>517861</v>
      </c>
      <c r="D1830" s="50"/>
      <c r="E1830" s="52">
        <v>0</v>
      </c>
      <c r="F1830" s="52">
        <v>0</v>
      </c>
      <c r="G1830" s="52">
        <v>0</v>
      </c>
      <c r="H1830" s="52">
        <v>180479.42</v>
      </c>
      <c r="I1830" s="52">
        <v>0</v>
      </c>
      <c r="J1830" s="52">
        <v>180479.42</v>
      </c>
      <c r="K1830" s="52">
        <v>673804.06</v>
      </c>
      <c r="L1830" s="52">
        <v>18533.54</v>
      </c>
      <c r="M1830" s="52">
        <v>93675.11</v>
      </c>
      <c r="N1830" s="50"/>
      <c r="O1830" s="124">
        <f t="shared" si="112"/>
        <v>26.7851</v>
      </c>
      <c r="P1830" s="124">
        <f t="shared" si="113"/>
        <v>16.653008888073483</v>
      </c>
      <c r="Q1830" s="50"/>
      <c r="R1830" s="53" t="str">
        <f t="shared" si="114"/>
        <v/>
      </c>
      <c r="S1830" s="53" t="str">
        <f t="shared" si="115"/>
        <v/>
      </c>
      <c r="T1830" s="50"/>
    </row>
    <row r="1831" spans="1:20" ht="15" customHeight="1" x14ac:dyDescent="0.2">
      <c r="A1831" s="51" t="s">
        <v>2187</v>
      </c>
      <c r="B1831" s="51" t="s">
        <v>1221</v>
      </c>
      <c r="C1831" s="35">
        <v>526088</v>
      </c>
      <c r="D1831" s="50"/>
      <c r="E1831" s="52">
        <v>0</v>
      </c>
      <c r="F1831" s="52">
        <v>0</v>
      </c>
      <c r="G1831" s="52">
        <v>0</v>
      </c>
      <c r="H1831" s="52">
        <v>0</v>
      </c>
      <c r="I1831" s="52">
        <v>0</v>
      </c>
      <c r="J1831" s="52">
        <v>0</v>
      </c>
      <c r="K1831" s="52">
        <v>24069.82</v>
      </c>
      <c r="L1831" s="52">
        <v>0</v>
      </c>
      <c r="M1831" s="52">
        <v>0</v>
      </c>
      <c r="N1831" s="50"/>
      <c r="O1831" s="124">
        <f t="shared" si="112"/>
        <v>0</v>
      </c>
      <c r="P1831" s="124">
        <f t="shared" si="113"/>
        <v>0</v>
      </c>
      <c r="Q1831" s="50"/>
      <c r="R1831" s="53" t="str">
        <f t="shared" si="114"/>
        <v/>
      </c>
      <c r="S1831" s="53" t="str">
        <f t="shared" si="115"/>
        <v/>
      </c>
      <c r="T1831" s="50"/>
    </row>
    <row r="1832" spans="1:20" ht="15" customHeight="1" x14ac:dyDescent="0.2">
      <c r="A1832" s="51" t="s">
        <v>710</v>
      </c>
      <c r="B1832" s="51" t="s">
        <v>710</v>
      </c>
      <c r="C1832" s="35">
        <v>508179</v>
      </c>
      <c r="D1832" s="50"/>
      <c r="E1832" s="52">
        <v>0</v>
      </c>
      <c r="F1832" s="52">
        <v>0</v>
      </c>
      <c r="G1832" s="52">
        <v>0</v>
      </c>
      <c r="H1832" s="52">
        <v>2068510.6</v>
      </c>
      <c r="I1832" s="52">
        <v>0</v>
      </c>
      <c r="J1832" s="52">
        <v>2068510.6</v>
      </c>
      <c r="K1832" s="52">
        <v>11862506.23</v>
      </c>
      <c r="L1832" s="52">
        <v>47489.88</v>
      </c>
      <c r="M1832" s="52">
        <v>238196.76</v>
      </c>
      <c r="N1832" s="50"/>
      <c r="O1832" s="124">
        <f t="shared" si="112"/>
        <v>17.4374</v>
      </c>
      <c r="P1832" s="124">
        <f t="shared" si="113"/>
        <v>2.4083160376135795</v>
      </c>
      <c r="Q1832" s="50"/>
      <c r="R1832" s="53" t="str">
        <f t="shared" si="114"/>
        <v/>
      </c>
      <c r="S1832" s="53" t="str">
        <f t="shared" si="115"/>
        <v/>
      </c>
      <c r="T1832" s="50"/>
    </row>
    <row r="1833" spans="1:20" ht="15" customHeight="1" x14ac:dyDescent="0.2">
      <c r="A1833" s="51" t="s">
        <v>643</v>
      </c>
      <c r="B1833" s="51" t="s">
        <v>643</v>
      </c>
      <c r="C1833" s="35">
        <v>507440</v>
      </c>
      <c r="D1833" s="50"/>
      <c r="E1833" s="52">
        <v>0</v>
      </c>
      <c r="F1833" s="52">
        <v>0</v>
      </c>
      <c r="G1833" s="52">
        <v>0</v>
      </c>
      <c r="H1833" s="52">
        <v>3424962.94</v>
      </c>
      <c r="I1833" s="52">
        <v>0</v>
      </c>
      <c r="J1833" s="52">
        <v>3424962.94</v>
      </c>
      <c r="K1833" s="52">
        <v>15573462.700000001</v>
      </c>
      <c r="L1833" s="52">
        <v>126406.6</v>
      </c>
      <c r="M1833" s="52">
        <v>627521.43999999994</v>
      </c>
      <c r="N1833" s="50"/>
      <c r="O1833" s="124">
        <f t="shared" si="112"/>
        <v>21.9923</v>
      </c>
      <c r="P1833" s="124">
        <f t="shared" si="113"/>
        <v>4.8411073023599291</v>
      </c>
      <c r="Q1833" s="50"/>
      <c r="R1833" s="53" t="str">
        <f t="shared" si="114"/>
        <v/>
      </c>
      <c r="S1833" s="53" t="str">
        <f t="shared" si="115"/>
        <v/>
      </c>
      <c r="T1833" s="50"/>
    </row>
    <row r="1834" spans="1:20" ht="15" customHeight="1" x14ac:dyDescent="0.2">
      <c r="A1834" s="51" t="s">
        <v>1731</v>
      </c>
      <c r="B1834" s="51" t="s">
        <v>1676</v>
      </c>
      <c r="C1834" s="35">
        <v>520659</v>
      </c>
      <c r="D1834" s="50"/>
      <c r="E1834" s="52">
        <v>0</v>
      </c>
      <c r="F1834" s="52">
        <v>0</v>
      </c>
      <c r="G1834" s="52">
        <v>0</v>
      </c>
      <c r="H1834" s="52">
        <v>50000</v>
      </c>
      <c r="I1834" s="52">
        <v>50000</v>
      </c>
      <c r="J1834" s="52">
        <v>0</v>
      </c>
      <c r="K1834" s="52">
        <v>179671.06</v>
      </c>
      <c r="L1834" s="52">
        <v>1350.14</v>
      </c>
      <c r="M1834" s="52">
        <v>0</v>
      </c>
      <c r="N1834" s="50"/>
      <c r="O1834" s="124">
        <f t="shared" si="112"/>
        <v>0</v>
      </c>
      <c r="P1834" s="124">
        <f t="shared" si="113"/>
        <v>0.75145101275631143</v>
      </c>
      <c r="Q1834" s="50"/>
      <c r="R1834" s="53" t="str">
        <f t="shared" si="114"/>
        <v/>
      </c>
      <c r="S1834" s="53" t="str">
        <f t="shared" si="115"/>
        <v/>
      </c>
      <c r="T1834" s="50"/>
    </row>
    <row r="1835" spans="1:20" ht="15" customHeight="1" x14ac:dyDescent="0.2">
      <c r="A1835" s="51" t="s">
        <v>741</v>
      </c>
      <c r="B1835" s="51" t="s">
        <v>710</v>
      </c>
      <c r="C1835" s="35">
        <v>508187</v>
      </c>
      <c r="D1835" s="50"/>
      <c r="E1835" s="52">
        <v>0</v>
      </c>
      <c r="F1835" s="52">
        <v>0</v>
      </c>
      <c r="G1835" s="52">
        <v>0</v>
      </c>
      <c r="H1835" s="52">
        <v>0</v>
      </c>
      <c r="I1835" s="52">
        <v>0</v>
      </c>
      <c r="J1835" s="52">
        <v>0</v>
      </c>
      <c r="K1835" s="52">
        <v>127069.39</v>
      </c>
      <c r="L1835" s="52">
        <v>91.77</v>
      </c>
      <c r="M1835" s="52">
        <v>8590.7000000000007</v>
      </c>
      <c r="N1835" s="50"/>
      <c r="O1835" s="124">
        <f t="shared" si="112"/>
        <v>0</v>
      </c>
      <c r="P1835" s="124">
        <f t="shared" si="113"/>
        <v>6.8328572286370477</v>
      </c>
      <c r="Q1835" s="50"/>
      <c r="R1835" s="53" t="str">
        <f t="shared" si="114"/>
        <v/>
      </c>
      <c r="S1835" s="53" t="str">
        <f t="shared" si="115"/>
        <v/>
      </c>
      <c r="T1835" s="50"/>
    </row>
    <row r="1836" spans="1:20" ht="15" customHeight="1" x14ac:dyDescent="0.2">
      <c r="A1836" s="51" t="s">
        <v>741</v>
      </c>
      <c r="B1836" s="51" t="s">
        <v>987</v>
      </c>
      <c r="C1836" s="35">
        <v>511706</v>
      </c>
      <c r="D1836" s="50"/>
      <c r="E1836" s="52">
        <v>0</v>
      </c>
      <c r="F1836" s="52">
        <v>0</v>
      </c>
      <c r="G1836" s="52">
        <v>0</v>
      </c>
      <c r="H1836" s="52">
        <v>0</v>
      </c>
      <c r="I1836" s="52">
        <v>0</v>
      </c>
      <c r="J1836" s="52">
        <v>0</v>
      </c>
      <c r="K1836" s="52">
        <v>83270.399999999994</v>
      </c>
      <c r="L1836" s="52">
        <v>0</v>
      </c>
      <c r="M1836" s="52">
        <v>5000</v>
      </c>
      <c r="N1836" s="50"/>
      <c r="O1836" s="124">
        <f t="shared" si="112"/>
        <v>0</v>
      </c>
      <c r="P1836" s="124">
        <f t="shared" si="113"/>
        <v>6.0045346245484597</v>
      </c>
      <c r="Q1836" s="50"/>
      <c r="R1836" s="53" t="str">
        <f t="shared" si="114"/>
        <v/>
      </c>
      <c r="S1836" s="53" t="str">
        <f t="shared" si="115"/>
        <v/>
      </c>
      <c r="T1836" s="50"/>
    </row>
    <row r="1837" spans="1:20" ht="15" customHeight="1" x14ac:dyDescent="0.2">
      <c r="A1837" s="51" t="s">
        <v>741</v>
      </c>
      <c r="B1837" s="51" t="s">
        <v>1405</v>
      </c>
      <c r="C1837" s="35">
        <v>517127</v>
      </c>
      <c r="D1837" s="50"/>
      <c r="E1837" s="52">
        <v>0</v>
      </c>
      <c r="F1837" s="52">
        <v>0</v>
      </c>
      <c r="G1837" s="52">
        <v>0</v>
      </c>
      <c r="H1837" s="52">
        <v>0</v>
      </c>
      <c r="I1837" s="52">
        <v>0</v>
      </c>
      <c r="J1837" s="52">
        <v>0</v>
      </c>
      <c r="K1837" s="52">
        <v>64261.15</v>
      </c>
      <c r="L1837" s="52">
        <v>0</v>
      </c>
      <c r="M1837" s="52">
        <v>0</v>
      </c>
      <c r="N1837" s="50"/>
      <c r="O1837" s="124">
        <f t="shared" si="112"/>
        <v>0</v>
      </c>
      <c r="P1837" s="124">
        <f t="shared" si="113"/>
        <v>0</v>
      </c>
      <c r="Q1837" s="50"/>
      <c r="R1837" s="53" t="str">
        <f t="shared" si="114"/>
        <v/>
      </c>
      <c r="S1837" s="53" t="str">
        <f t="shared" si="115"/>
        <v/>
      </c>
      <c r="T1837" s="50"/>
    </row>
    <row r="1838" spans="1:20" ht="15" customHeight="1" x14ac:dyDescent="0.2">
      <c r="A1838" s="51" t="s">
        <v>1029</v>
      </c>
      <c r="B1838" s="51" t="s">
        <v>987</v>
      </c>
      <c r="C1838" s="35">
        <v>511714</v>
      </c>
      <c r="D1838" s="50"/>
      <c r="E1838" s="52">
        <v>0</v>
      </c>
      <c r="F1838" s="52">
        <v>0</v>
      </c>
      <c r="G1838" s="52">
        <v>0</v>
      </c>
      <c r="H1838" s="52">
        <v>0</v>
      </c>
      <c r="I1838" s="52">
        <v>0</v>
      </c>
      <c r="J1838" s="52">
        <v>0</v>
      </c>
      <c r="K1838" s="52">
        <v>52506.06</v>
      </c>
      <c r="L1838" s="52">
        <v>0</v>
      </c>
      <c r="M1838" s="52">
        <v>0</v>
      </c>
      <c r="N1838" s="50"/>
      <c r="O1838" s="124">
        <f t="shared" si="112"/>
        <v>0</v>
      </c>
      <c r="P1838" s="124">
        <f t="shared" si="113"/>
        <v>0</v>
      </c>
      <c r="Q1838" s="50"/>
      <c r="R1838" s="53" t="str">
        <f t="shared" si="114"/>
        <v/>
      </c>
      <c r="S1838" s="53" t="str">
        <f t="shared" si="115"/>
        <v/>
      </c>
      <c r="T1838" s="50"/>
    </row>
    <row r="1839" spans="1:20" ht="15" customHeight="1" x14ac:dyDescent="0.2">
      <c r="A1839" s="51" t="s">
        <v>1918</v>
      </c>
      <c r="B1839" s="51" t="s">
        <v>1866</v>
      </c>
      <c r="C1839" s="35">
        <v>522911</v>
      </c>
      <c r="D1839" s="50"/>
      <c r="E1839" s="52">
        <v>0</v>
      </c>
      <c r="F1839" s="52">
        <v>0</v>
      </c>
      <c r="G1839" s="52">
        <v>0</v>
      </c>
      <c r="H1839" s="52">
        <v>9238.61</v>
      </c>
      <c r="I1839" s="52">
        <v>0</v>
      </c>
      <c r="J1839" s="52">
        <v>9238.61</v>
      </c>
      <c r="K1839" s="52">
        <v>34984.089999999997</v>
      </c>
      <c r="L1839" s="52">
        <v>338.25</v>
      </c>
      <c r="M1839" s="52">
        <v>1020</v>
      </c>
      <c r="N1839" s="50"/>
      <c r="O1839" s="124">
        <f t="shared" si="112"/>
        <v>26.408000000000001</v>
      </c>
      <c r="P1839" s="124">
        <f t="shared" si="113"/>
        <v>3.8824791498078133</v>
      </c>
      <c r="Q1839" s="50"/>
      <c r="R1839" s="53" t="str">
        <f t="shared" si="114"/>
        <v/>
      </c>
      <c r="S1839" s="53" t="str">
        <f t="shared" si="115"/>
        <v/>
      </c>
      <c r="T1839" s="50"/>
    </row>
    <row r="1840" spans="1:20" ht="15" customHeight="1" x14ac:dyDescent="0.2">
      <c r="A1840" s="51" t="s">
        <v>2457</v>
      </c>
      <c r="B1840" s="51" t="s">
        <v>2434</v>
      </c>
      <c r="C1840" s="35">
        <v>528994</v>
      </c>
      <c r="D1840" s="50"/>
      <c r="E1840" s="52">
        <v>0</v>
      </c>
      <c r="F1840" s="52">
        <v>0</v>
      </c>
      <c r="G1840" s="52">
        <v>0</v>
      </c>
      <c r="H1840" s="52">
        <v>0</v>
      </c>
      <c r="I1840" s="52">
        <v>0</v>
      </c>
      <c r="J1840" s="52">
        <v>0</v>
      </c>
      <c r="K1840" s="52">
        <v>47912.47</v>
      </c>
      <c r="L1840" s="52">
        <v>0</v>
      </c>
      <c r="M1840" s="52">
        <v>0</v>
      </c>
      <c r="N1840" s="50"/>
      <c r="O1840" s="124">
        <f t="shared" si="112"/>
        <v>0</v>
      </c>
      <c r="P1840" s="124">
        <f t="shared" si="113"/>
        <v>0</v>
      </c>
      <c r="Q1840" s="50"/>
      <c r="R1840" s="53" t="str">
        <f t="shared" si="114"/>
        <v/>
      </c>
      <c r="S1840" s="53" t="str">
        <f t="shared" si="115"/>
        <v/>
      </c>
      <c r="T1840" s="50"/>
    </row>
    <row r="1841" spans="1:20" ht="15" customHeight="1" x14ac:dyDescent="0.2">
      <c r="A1841" s="51" t="s">
        <v>1433</v>
      </c>
      <c r="B1841" s="51" t="s">
        <v>19</v>
      </c>
      <c r="C1841" s="35">
        <v>517135</v>
      </c>
      <c r="D1841" s="50"/>
      <c r="E1841" s="52">
        <v>0</v>
      </c>
      <c r="F1841" s="52">
        <v>0</v>
      </c>
      <c r="G1841" s="52">
        <v>0</v>
      </c>
      <c r="H1841" s="52">
        <v>0</v>
      </c>
      <c r="I1841" s="52">
        <v>0</v>
      </c>
      <c r="J1841" s="52">
        <v>0</v>
      </c>
      <c r="K1841" s="52">
        <v>116742.6</v>
      </c>
      <c r="L1841" s="52">
        <v>0</v>
      </c>
      <c r="M1841" s="52">
        <v>0</v>
      </c>
      <c r="N1841" s="50"/>
      <c r="O1841" s="124">
        <f t="shared" si="112"/>
        <v>0</v>
      </c>
      <c r="P1841" s="124">
        <f t="shared" si="113"/>
        <v>0</v>
      </c>
      <c r="Q1841" s="50"/>
      <c r="R1841" s="53" t="str">
        <f t="shared" si="114"/>
        <v/>
      </c>
      <c r="S1841" s="53" t="str">
        <f t="shared" si="115"/>
        <v/>
      </c>
      <c r="T1841" s="50"/>
    </row>
    <row r="1842" spans="1:20" ht="15" customHeight="1" x14ac:dyDescent="0.2">
      <c r="A1842" s="51" t="s">
        <v>302</v>
      </c>
      <c r="B1842" s="51" t="s">
        <v>252</v>
      </c>
      <c r="C1842" s="35">
        <v>502642</v>
      </c>
      <c r="D1842" s="50"/>
      <c r="E1842" s="52">
        <v>0</v>
      </c>
      <c r="F1842" s="52">
        <v>0</v>
      </c>
      <c r="G1842" s="52">
        <v>0</v>
      </c>
      <c r="H1842" s="52">
        <v>249208</v>
      </c>
      <c r="I1842" s="52">
        <v>0</v>
      </c>
      <c r="J1842" s="52">
        <v>249208</v>
      </c>
      <c r="K1842" s="52">
        <v>795584.22</v>
      </c>
      <c r="L1842" s="52">
        <v>4976.71</v>
      </c>
      <c r="M1842" s="52">
        <v>14509.69</v>
      </c>
      <c r="N1842" s="50"/>
      <c r="O1842" s="124">
        <f t="shared" si="112"/>
        <v>31.323899999999998</v>
      </c>
      <c r="P1842" s="124">
        <f t="shared" si="113"/>
        <v>2.4493195704660913</v>
      </c>
      <c r="Q1842" s="50"/>
      <c r="R1842" s="53" t="str">
        <f t="shared" si="114"/>
        <v/>
      </c>
      <c r="S1842" s="53" t="str">
        <f t="shared" si="115"/>
        <v/>
      </c>
      <c r="T1842" s="50"/>
    </row>
    <row r="1843" spans="1:20" ht="15" customHeight="1" x14ac:dyDescent="0.2">
      <c r="A1843" s="51" t="s">
        <v>303</v>
      </c>
      <c r="B1843" s="51" t="s">
        <v>252</v>
      </c>
      <c r="C1843" s="35">
        <v>502651</v>
      </c>
      <c r="D1843" s="50"/>
      <c r="E1843" s="52">
        <v>0</v>
      </c>
      <c r="F1843" s="52">
        <v>0</v>
      </c>
      <c r="G1843" s="52">
        <v>0</v>
      </c>
      <c r="H1843" s="52">
        <v>143514.44</v>
      </c>
      <c r="I1843" s="52">
        <v>0</v>
      </c>
      <c r="J1843" s="52">
        <v>143514.44</v>
      </c>
      <c r="K1843" s="52">
        <v>359253.82</v>
      </c>
      <c r="L1843" s="52">
        <v>5728.7</v>
      </c>
      <c r="M1843" s="52">
        <v>60707.56</v>
      </c>
      <c r="N1843" s="50"/>
      <c r="O1843" s="124">
        <f t="shared" si="112"/>
        <v>39.947899999999997</v>
      </c>
      <c r="P1843" s="124">
        <f t="shared" si="113"/>
        <v>18.492847202014438</v>
      </c>
      <c r="Q1843" s="50"/>
      <c r="R1843" s="53" t="str">
        <f t="shared" si="114"/>
        <v/>
      </c>
      <c r="S1843" s="53" t="str">
        <f t="shared" si="115"/>
        <v/>
      </c>
      <c r="T1843" s="50"/>
    </row>
    <row r="1844" spans="1:20" ht="15" customHeight="1" x14ac:dyDescent="0.2">
      <c r="A1844" s="51" t="s">
        <v>477</v>
      </c>
      <c r="B1844" s="51" t="s">
        <v>100</v>
      </c>
      <c r="C1844" s="35">
        <v>504629</v>
      </c>
      <c r="D1844" s="50"/>
      <c r="E1844" s="52">
        <v>0</v>
      </c>
      <c r="F1844" s="52">
        <v>0</v>
      </c>
      <c r="G1844" s="52">
        <v>0</v>
      </c>
      <c r="H1844" s="52">
        <v>68686.5</v>
      </c>
      <c r="I1844" s="52">
        <v>0</v>
      </c>
      <c r="J1844" s="52">
        <v>68686.5</v>
      </c>
      <c r="K1844" s="52">
        <v>338379.9</v>
      </c>
      <c r="L1844" s="52">
        <v>2130.41</v>
      </c>
      <c r="M1844" s="52">
        <v>201728.38</v>
      </c>
      <c r="N1844" s="50"/>
      <c r="O1844" s="124">
        <f t="shared" si="112"/>
        <v>20.2986</v>
      </c>
      <c r="P1844" s="124">
        <f t="shared" si="113"/>
        <v>60.245537633884283</v>
      </c>
      <c r="Q1844" s="50"/>
      <c r="R1844" s="53" t="str">
        <f t="shared" si="114"/>
        <v/>
      </c>
      <c r="S1844" s="53" t="str">
        <f t="shared" si="115"/>
        <v/>
      </c>
      <c r="T1844" s="50"/>
    </row>
    <row r="1845" spans="1:20" ht="15" customHeight="1" x14ac:dyDescent="0.2">
      <c r="A1845" s="51" t="s">
        <v>478</v>
      </c>
      <c r="B1845" s="51" t="s">
        <v>100</v>
      </c>
      <c r="C1845" s="35">
        <v>504637</v>
      </c>
      <c r="D1845" s="50"/>
      <c r="E1845" s="52">
        <v>0</v>
      </c>
      <c r="F1845" s="52">
        <v>0</v>
      </c>
      <c r="G1845" s="52">
        <v>0</v>
      </c>
      <c r="H1845" s="52">
        <v>0</v>
      </c>
      <c r="I1845" s="52">
        <v>0</v>
      </c>
      <c r="J1845" s="52">
        <v>0</v>
      </c>
      <c r="K1845" s="52">
        <v>294525.65999999997</v>
      </c>
      <c r="L1845" s="52">
        <v>3319.4</v>
      </c>
      <c r="M1845" s="52">
        <v>30000</v>
      </c>
      <c r="N1845" s="50"/>
      <c r="O1845" s="124">
        <f t="shared" si="112"/>
        <v>0</v>
      </c>
      <c r="P1845" s="124">
        <f t="shared" si="113"/>
        <v>11.312902244239094</v>
      </c>
      <c r="Q1845" s="50"/>
      <c r="R1845" s="53" t="str">
        <f t="shared" si="114"/>
        <v/>
      </c>
      <c r="S1845" s="53" t="str">
        <f t="shared" si="115"/>
        <v/>
      </c>
      <c r="T1845" s="50"/>
    </row>
    <row r="1846" spans="1:20" ht="15" customHeight="1" x14ac:dyDescent="0.2">
      <c r="A1846" s="51" t="s">
        <v>479</v>
      </c>
      <c r="B1846" s="51" t="s">
        <v>439</v>
      </c>
      <c r="C1846" s="35">
        <v>504645</v>
      </c>
      <c r="D1846" s="50"/>
      <c r="E1846" s="52">
        <v>0</v>
      </c>
      <c r="F1846" s="52">
        <v>0</v>
      </c>
      <c r="G1846" s="52">
        <v>0</v>
      </c>
      <c r="H1846" s="52">
        <v>0</v>
      </c>
      <c r="I1846" s="52">
        <v>0</v>
      </c>
      <c r="J1846" s="52">
        <v>0</v>
      </c>
      <c r="K1846" s="52">
        <v>271240.14999999997</v>
      </c>
      <c r="L1846" s="52">
        <v>10483.84</v>
      </c>
      <c r="M1846" s="52">
        <v>42216.05</v>
      </c>
      <c r="N1846" s="50"/>
      <c r="O1846" s="124">
        <f t="shared" si="112"/>
        <v>0</v>
      </c>
      <c r="P1846" s="124">
        <f t="shared" si="113"/>
        <v>19.429236416511348</v>
      </c>
      <c r="Q1846" s="50"/>
      <c r="R1846" s="53" t="str">
        <f t="shared" si="114"/>
        <v/>
      </c>
      <c r="S1846" s="53" t="str">
        <f t="shared" si="115"/>
        <v/>
      </c>
      <c r="T1846" s="50"/>
    </row>
    <row r="1847" spans="1:20" ht="15" customHeight="1" x14ac:dyDescent="0.2">
      <c r="A1847" s="51" t="s">
        <v>742</v>
      </c>
      <c r="B1847" s="51" t="s">
        <v>100</v>
      </c>
      <c r="C1847" s="35">
        <v>508195</v>
      </c>
      <c r="D1847" s="50"/>
      <c r="E1847" s="52">
        <v>0</v>
      </c>
      <c r="F1847" s="52">
        <v>0</v>
      </c>
      <c r="G1847" s="52">
        <v>0</v>
      </c>
      <c r="H1847" s="52">
        <v>0</v>
      </c>
      <c r="I1847" s="52">
        <v>0</v>
      </c>
      <c r="J1847" s="52">
        <v>0</v>
      </c>
      <c r="K1847" s="52">
        <v>1215563.68</v>
      </c>
      <c r="L1847" s="52">
        <v>0</v>
      </c>
      <c r="M1847" s="52">
        <v>0</v>
      </c>
      <c r="N1847" s="50"/>
      <c r="O1847" s="124">
        <f t="shared" si="112"/>
        <v>0</v>
      </c>
      <c r="P1847" s="124">
        <f t="shared" si="113"/>
        <v>0</v>
      </c>
      <c r="Q1847" s="50"/>
      <c r="R1847" s="53" t="str">
        <f t="shared" si="114"/>
        <v/>
      </c>
      <c r="S1847" s="53" t="str">
        <f t="shared" si="115"/>
        <v/>
      </c>
      <c r="T1847" s="50"/>
    </row>
    <row r="1848" spans="1:20" ht="15" customHeight="1" x14ac:dyDescent="0.2">
      <c r="A1848" s="51" t="s">
        <v>2266</v>
      </c>
      <c r="B1848" s="51" t="s">
        <v>2238</v>
      </c>
      <c r="C1848" s="35">
        <v>526959</v>
      </c>
      <c r="D1848" s="50"/>
      <c r="E1848" s="52">
        <v>0</v>
      </c>
      <c r="F1848" s="52">
        <v>0</v>
      </c>
      <c r="G1848" s="52">
        <v>0</v>
      </c>
      <c r="H1848" s="52">
        <v>0</v>
      </c>
      <c r="I1848" s="52">
        <v>0</v>
      </c>
      <c r="J1848" s="52">
        <v>0</v>
      </c>
      <c r="K1848" s="52">
        <v>896852.62</v>
      </c>
      <c r="L1848" s="52">
        <v>0</v>
      </c>
      <c r="M1848" s="52">
        <v>0</v>
      </c>
      <c r="N1848" s="50"/>
      <c r="O1848" s="124">
        <f t="shared" si="112"/>
        <v>0</v>
      </c>
      <c r="P1848" s="124">
        <f t="shared" si="113"/>
        <v>0</v>
      </c>
      <c r="Q1848" s="50"/>
      <c r="R1848" s="53" t="str">
        <f t="shared" si="114"/>
        <v/>
      </c>
      <c r="S1848" s="53" t="str">
        <f t="shared" si="115"/>
        <v/>
      </c>
      <c r="T1848" s="50"/>
    </row>
    <row r="1849" spans="1:20" ht="15" customHeight="1" x14ac:dyDescent="0.2">
      <c r="A1849" s="51" t="s">
        <v>2267</v>
      </c>
      <c r="B1849" s="51" t="s">
        <v>2238</v>
      </c>
      <c r="C1849" s="35">
        <v>526967</v>
      </c>
      <c r="D1849" s="50"/>
      <c r="E1849" s="52">
        <v>0</v>
      </c>
      <c r="F1849" s="52">
        <v>0</v>
      </c>
      <c r="G1849" s="52">
        <v>0</v>
      </c>
      <c r="H1849" s="52">
        <v>258307.35</v>
      </c>
      <c r="I1849" s="52">
        <v>0</v>
      </c>
      <c r="J1849" s="52">
        <v>258307.35</v>
      </c>
      <c r="K1849" s="52">
        <v>954250.44000000006</v>
      </c>
      <c r="L1849" s="52">
        <v>18762.25</v>
      </c>
      <c r="M1849" s="52">
        <v>58109.94</v>
      </c>
      <c r="N1849" s="50"/>
      <c r="O1849" s="124">
        <f t="shared" si="112"/>
        <v>27.069099999999999</v>
      </c>
      <c r="P1849" s="124">
        <f t="shared" si="113"/>
        <v>8.0557667859183795</v>
      </c>
      <c r="Q1849" s="50"/>
      <c r="R1849" s="53" t="str">
        <f t="shared" si="114"/>
        <v/>
      </c>
      <c r="S1849" s="53" t="str">
        <f t="shared" si="115"/>
        <v/>
      </c>
      <c r="T1849" s="50"/>
    </row>
    <row r="1850" spans="1:20" ht="15" customHeight="1" x14ac:dyDescent="0.2">
      <c r="A1850" s="51" t="s">
        <v>2425</v>
      </c>
      <c r="B1850" s="51" t="s">
        <v>22</v>
      </c>
      <c r="C1850" s="35">
        <v>528641</v>
      </c>
      <c r="D1850" s="50"/>
      <c r="E1850" s="52">
        <v>0</v>
      </c>
      <c r="F1850" s="52">
        <v>0</v>
      </c>
      <c r="G1850" s="52">
        <v>0</v>
      </c>
      <c r="H1850" s="52">
        <v>11874.39</v>
      </c>
      <c r="I1850" s="52">
        <v>0</v>
      </c>
      <c r="J1850" s="52">
        <v>11874.39</v>
      </c>
      <c r="K1850" s="52">
        <v>259344.66</v>
      </c>
      <c r="L1850" s="52">
        <v>403.5</v>
      </c>
      <c r="M1850" s="52">
        <v>8432.9500000000007</v>
      </c>
      <c r="N1850" s="50"/>
      <c r="O1850" s="124">
        <f t="shared" si="112"/>
        <v>4.5785999999999998</v>
      </c>
      <c r="P1850" s="124">
        <f t="shared" si="113"/>
        <v>3.407222651123798</v>
      </c>
      <c r="Q1850" s="50"/>
      <c r="R1850" s="53" t="str">
        <f t="shared" si="114"/>
        <v/>
      </c>
      <c r="S1850" s="53" t="str">
        <f t="shared" si="115"/>
        <v/>
      </c>
      <c r="T1850" s="50"/>
    </row>
    <row r="1851" spans="1:20" ht="15" customHeight="1" x14ac:dyDescent="0.2">
      <c r="A1851" s="51" t="s">
        <v>1030</v>
      </c>
      <c r="B1851" s="51" t="s">
        <v>987</v>
      </c>
      <c r="C1851" s="35">
        <v>511722</v>
      </c>
      <c r="D1851" s="50"/>
      <c r="E1851" s="52">
        <v>0</v>
      </c>
      <c r="F1851" s="52">
        <v>0</v>
      </c>
      <c r="G1851" s="52">
        <v>0</v>
      </c>
      <c r="H1851" s="52">
        <v>0</v>
      </c>
      <c r="I1851" s="52">
        <v>0</v>
      </c>
      <c r="J1851" s="52">
        <v>0</v>
      </c>
      <c r="K1851" s="52">
        <v>45748.81</v>
      </c>
      <c r="L1851" s="52">
        <v>361.74</v>
      </c>
      <c r="M1851" s="52">
        <v>17214</v>
      </c>
      <c r="N1851" s="50"/>
      <c r="O1851" s="124">
        <f t="shared" si="112"/>
        <v>0</v>
      </c>
      <c r="P1851" s="124">
        <f t="shared" si="113"/>
        <v>38.417917318505118</v>
      </c>
      <c r="Q1851" s="50"/>
      <c r="R1851" s="53" t="str">
        <f t="shared" si="114"/>
        <v/>
      </c>
      <c r="S1851" s="53" t="str">
        <f t="shared" si="115"/>
        <v/>
      </c>
      <c r="T1851" s="50"/>
    </row>
    <row r="1852" spans="1:20" ht="15" customHeight="1" x14ac:dyDescent="0.2">
      <c r="A1852" s="51" t="s">
        <v>2188</v>
      </c>
      <c r="B1852" s="51" t="s">
        <v>1221</v>
      </c>
      <c r="C1852" s="35">
        <v>526096</v>
      </c>
      <c r="D1852" s="50"/>
      <c r="E1852" s="52">
        <v>0</v>
      </c>
      <c r="F1852" s="52">
        <v>0</v>
      </c>
      <c r="G1852" s="52">
        <v>0</v>
      </c>
      <c r="H1852" s="52">
        <v>243048.34</v>
      </c>
      <c r="I1852" s="52">
        <v>0</v>
      </c>
      <c r="J1852" s="52">
        <v>243048.34</v>
      </c>
      <c r="K1852" s="52">
        <v>1750716.6099999999</v>
      </c>
      <c r="L1852" s="52">
        <v>15154.79</v>
      </c>
      <c r="M1852" s="52">
        <v>68309.070000000007</v>
      </c>
      <c r="N1852" s="50"/>
      <c r="O1852" s="124">
        <f t="shared" si="112"/>
        <v>13.8828</v>
      </c>
      <c r="P1852" s="124">
        <f t="shared" si="113"/>
        <v>4.7674112145425998</v>
      </c>
      <c r="Q1852" s="50"/>
      <c r="R1852" s="53" t="str">
        <f t="shared" si="114"/>
        <v/>
      </c>
      <c r="S1852" s="53" t="str">
        <f t="shared" si="115"/>
        <v/>
      </c>
      <c r="T1852" s="50"/>
    </row>
    <row r="1853" spans="1:20" ht="15" customHeight="1" x14ac:dyDescent="0.2">
      <c r="A1853" s="51" t="s">
        <v>1150</v>
      </c>
      <c r="B1853" s="51" t="s">
        <v>1121</v>
      </c>
      <c r="C1853" s="35">
        <v>513474</v>
      </c>
      <c r="D1853" s="50"/>
      <c r="E1853" s="52">
        <v>0</v>
      </c>
      <c r="F1853" s="52">
        <v>0</v>
      </c>
      <c r="G1853" s="52">
        <v>0</v>
      </c>
      <c r="H1853" s="52">
        <v>7000</v>
      </c>
      <c r="I1853" s="52">
        <v>0</v>
      </c>
      <c r="J1853" s="52">
        <v>7000</v>
      </c>
      <c r="K1853" s="52">
        <v>712608.93</v>
      </c>
      <c r="L1853" s="52">
        <v>3392.98</v>
      </c>
      <c r="M1853" s="52">
        <v>73218.710000000006</v>
      </c>
      <c r="N1853" s="50"/>
      <c r="O1853" s="124">
        <f t="shared" si="112"/>
        <v>0.98229999999999995</v>
      </c>
      <c r="P1853" s="124">
        <f t="shared" si="113"/>
        <v>10.750874255813773</v>
      </c>
      <c r="Q1853" s="50"/>
      <c r="R1853" s="53" t="str">
        <f t="shared" si="114"/>
        <v/>
      </c>
      <c r="S1853" s="53" t="str">
        <f t="shared" si="115"/>
        <v/>
      </c>
      <c r="T1853" s="50"/>
    </row>
    <row r="1854" spans="1:20" ht="15" customHeight="1" x14ac:dyDescent="0.2">
      <c r="A1854" s="51" t="s">
        <v>1552</v>
      </c>
      <c r="B1854" s="51" t="s">
        <v>1504</v>
      </c>
      <c r="C1854" s="35">
        <v>518689</v>
      </c>
      <c r="D1854" s="50"/>
      <c r="E1854" s="52">
        <v>0</v>
      </c>
      <c r="F1854" s="52">
        <v>0</v>
      </c>
      <c r="G1854" s="52">
        <v>0</v>
      </c>
      <c r="H1854" s="52">
        <v>0</v>
      </c>
      <c r="I1854" s="52">
        <v>0</v>
      </c>
      <c r="J1854" s="52">
        <v>0</v>
      </c>
      <c r="K1854" s="52">
        <v>1096662.5599999998</v>
      </c>
      <c r="L1854" s="52">
        <v>27677.439999999999</v>
      </c>
      <c r="M1854" s="52">
        <v>29613.439999999999</v>
      </c>
      <c r="N1854" s="50"/>
      <c r="O1854" s="124">
        <f t="shared" si="112"/>
        <v>0</v>
      </c>
      <c r="P1854" s="124">
        <f t="shared" si="113"/>
        <v>5.2241119638478413</v>
      </c>
      <c r="Q1854" s="50"/>
      <c r="R1854" s="53" t="str">
        <f t="shared" si="114"/>
        <v/>
      </c>
      <c r="S1854" s="53" t="str">
        <f t="shared" si="115"/>
        <v/>
      </c>
      <c r="T1854" s="50"/>
    </row>
    <row r="1855" spans="1:20" ht="15" customHeight="1" x14ac:dyDescent="0.2">
      <c r="A1855" s="51" t="s">
        <v>1288</v>
      </c>
      <c r="B1855" s="51" t="s">
        <v>1232</v>
      </c>
      <c r="C1855" s="35">
        <v>515302</v>
      </c>
      <c r="D1855" s="50"/>
      <c r="E1855" s="52">
        <v>0</v>
      </c>
      <c r="F1855" s="52">
        <v>0</v>
      </c>
      <c r="G1855" s="52">
        <v>0</v>
      </c>
      <c r="H1855" s="52">
        <v>0</v>
      </c>
      <c r="I1855" s="52">
        <v>0</v>
      </c>
      <c r="J1855" s="52">
        <v>0</v>
      </c>
      <c r="K1855" s="52">
        <v>17178</v>
      </c>
      <c r="L1855" s="52">
        <v>0</v>
      </c>
      <c r="M1855" s="52">
        <v>0</v>
      </c>
      <c r="N1855" s="50"/>
      <c r="O1855" s="124">
        <f t="shared" si="112"/>
        <v>0</v>
      </c>
      <c r="P1855" s="124">
        <f t="shared" si="113"/>
        <v>0</v>
      </c>
      <c r="Q1855" s="50"/>
      <c r="R1855" s="53" t="str">
        <f t="shared" si="114"/>
        <v/>
      </c>
      <c r="S1855" s="53" t="str">
        <f t="shared" si="115"/>
        <v/>
      </c>
      <c r="T1855" s="50"/>
    </row>
    <row r="1856" spans="1:20" ht="15" customHeight="1" x14ac:dyDescent="0.2">
      <c r="A1856" s="51" t="s">
        <v>1288</v>
      </c>
      <c r="B1856" s="51" t="s">
        <v>1500</v>
      </c>
      <c r="C1856" s="35">
        <v>521884</v>
      </c>
      <c r="D1856" s="50"/>
      <c r="E1856" s="52">
        <v>0</v>
      </c>
      <c r="F1856" s="52">
        <v>0</v>
      </c>
      <c r="G1856" s="52">
        <v>0</v>
      </c>
      <c r="H1856" s="52">
        <v>0</v>
      </c>
      <c r="I1856" s="52">
        <v>0</v>
      </c>
      <c r="J1856" s="52">
        <v>0</v>
      </c>
      <c r="K1856" s="52">
        <v>232790.48</v>
      </c>
      <c r="L1856" s="52">
        <v>0</v>
      </c>
      <c r="M1856" s="52">
        <v>0</v>
      </c>
      <c r="N1856" s="50"/>
      <c r="O1856" s="124">
        <f t="shared" si="112"/>
        <v>0</v>
      </c>
      <c r="P1856" s="124">
        <f t="shared" si="113"/>
        <v>0</v>
      </c>
      <c r="Q1856" s="50"/>
      <c r="R1856" s="53" t="str">
        <f t="shared" si="114"/>
        <v/>
      </c>
      <c r="S1856" s="53" t="str">
        <f t="shared" si="115"/>
        <v/>
      </c>
      <c r="T1856" s="50"/>
    </row>
    <row r="1857" spans="1:20" ht="15" customHeight="1" x14ac:dyDescent="0.2">
      <c r="A1857" s="51" t="s">
        <v>615</v>
      </c>
      <c r="B1857" s="51" t="s">
        <v>571</v>
      </c>
      <c r="C1857" s="35">
        <v>506401</v>
      </c>
      <c r="D1857" s="50"/>
      <c r="E1857" s="52">
        <v>0</v>
      </c>
      <c r="F1857" s="52">
        <v>0</v>
      </c>
      <c r="G1857" s="52">
        <v>0</v>
      </c>
      <c r="H1857" s="52">
        <v>25219.4</v>
      </c>
      <c r="I1857" s="52">
        <v>0</v>
      </c>
      <c r="J1857" s="52">
        <v>25219.4</v>
      </c>
      <c r="K1857" s="52">
        <v>564183.38</v>
      </c>
      <c r="L1857" s="52">
        <v>1167.53</v>
      </c>
      <c r="M1857" s="52">
        <v>11677.8</v>
      </c>
      <c r="N1857" s="50"/>
      <c r="O1857" s="124">
        <f t="shared" si="112"/>
        <v>4.4701000000000004</v>
      </c>
      <c r="P1857" s="124">
        <f t="shared" si="113"/>
        <v>2.2768004970298841</v>
      </c>
      <c r="Q1857" s="50"/>
      <c r="R1857" s="53" t="str">
        <f t="shared" si="114"/>
        <v/>
      </c>
      <c r="S1857" s="53" t="str">
        <f t="shared" si="115"/>
        <v/>
      </c>
      <c r="T1857" s="50"/>
    </row>
    <row r="1858" spans="1:20" ht="15" customHeight="1" x14ac:dyDescent="0.2">
      <c r="A1858" s="51" t="s">
        <v>2771</v>
      </c>
      <c r="B1858" s="51" t="s">
        <v>1121</v>
      </c>
      <c r="C1858" s="35">
        <v>558222</v>
      </c>
      <c r="D1858" s="50"/>
      <c r="E1858" s="52">
        <v>0</v>
      </c>
      <c r="F1858" s="52">
        <v>0</v>
      </c>
      <c r="G1858" s="52">
        <v>0</v>
      </c>
      <c r="H1858" s="52">
        <v>0</v>
      </c>
      <c r="I1858" s="52">
        <v>0</v>
      </c>
      <c r="J1858" s="52">
        <v>0</v>
      </c>
      <c r="K1858" s="52">
        <v>24690.45</v>
      </c>
      <c r="L1858" s="52">
        <v>0</v>
      </c>
      <c r="M1858" s="52">
        <v>0</v>
      </c>
      <c r="N1858" s="50"/>
      <c r="O1858" s="124">
        <f t="shared" si="112"/>
        <v>0</v>
      </c>
      <c r="P1858" s="124">
        <f t="shared" si="113"/>
        <v>0</v>
      </c>
      <c r="Q1858" s="50"/>
      <c r="R1858" s="53" t="str">
        <f t="shared" si="114"/>
        <v/>
      </c>
      <c r="S1858" s="53" t="str">
        <f t="shared" si="115"/>
        <v/>
      </c>
      <c r="T1858" s="50"/>
    </row>
    <row r="1859" spans="1:20" ht="15" customHeight="1" x14ac:dyDescent="0.2">
      <c r="A1859" s="51" t="s">
        <v>1435</v>
      </c>
      <c r="B1859" s="51" t="s">
        <v>1394</v>
      </c>
      <c r="C1859" s="35">
        <v>517160</v>
      </c>
      <c r="D1859" s="50"/>
      <c r="E1859" s="52">
        <v>0</v>
      </c>
      <c r="F1859" s="52">
        <v>0</v>
      </c>
      <c r="G1859" s="52">
        <v>0</v>
      </c>
      <c r="H1859" s="52">
        <v>43618.87</v>
      </c>
      <c r="I1859" s="52">
        <v>0</v>
      </c>
      <c r="J1859" s="52">
        <v>43618.87</v>
      </c>
      <c r="K1859" s="52">
        <v>32505.27</v>
      </c>
      <c r="L1859" s="52">
        <v>523.80999999999995</v>
      </c>
      <c r="M1859" s="52">
        <v>0</v>
      </c>
      <c r="N1859" s="50"/>
      <c r="O1859" s="124">
        <f t="shared" ref="O1859:O1922" si="116">IFERROR(ROUND(J1859/K1859*100,4),$U$1)</f>
        <v>134.1901</v>
      </c>
      <c r="P1859" s="124">
        <f t="shared" ref="P1859:P1922" si="117">IFERROR((L1859+M1859)/K1859*100,$U$1)</f>
        <v>1.6114617721987849</v>
      </c>
      <c r="Q1859" s="50"/>
      <c r="R1859" s="53">
        <f t="shared" ref="R1859:R1922" si="118">IF(AND(ISNUMBER(O1859),O1859&gt;60),(O1859-60)*0.05,"")</f>
        <v>3.7095050000000001</v>
      </c>
      <c r="S1859" s="53">
        <f t="shared" ref="S1859:S1922" si="119">IF(AND(ISNUMBER(O1859),O1859&gt;60),(J1859-(K1859*0.6))*0.05,"")</f>
        <v>1205.7854000000002</v>
      </c>
      <c r="T1859" s="50"/>
    </row>
    <row r="1860" spans="1:20" ht="15" customHeight="1" x14ac:dyDescent="0.2">
      <c r="A1860" s="51" t="s">
        <v>893</v>
      </c>
      <c r="B1860" s="51" t="s">
        <v>25</v>
      </c>
      <c r="C1860" s="35">
        <v>509981</v>
      </c>
      <c r="D1860" s="50"/>
      <c r="E1860" s="52">
        <v>0</v>
      </c>
      <c r="F1860" s="52">
        <v>0</v>
      </c>
      <c r="G1860" s="52">
        <v>0</v>
      </c>
      <c r="H1860" s="52">
        <v>159324.99</v>
      </c>
      <c r="I1860" s="52">
        <v>0</v>
      </c>
      <c r="J1860" s="52">
        <v>159324.99</v>
      </c>
      <c r="K1860" s="52">
        <v>457067.91</v>
      </c>
      <c r="L1860" s="52">
        <v>5710.69</v>
      </c>
      <c r="M1860" s="52">
        <v>16680</v>
      </c>
      <c r="N1860" s="50"/>
      <c r="O1860" s="124">
        <f t="shared" si="116"/>
        <v>34.8581</v>
      </c>
      <c r="P1860" s="124">
        <f t="shared" si="117"/>
        <v>4.8987665749713205</v>
      </c>
      <c r="Q1860" s="50"/>
      <c r="R1860" s="53" t="str">
        <f t="shared" si="118"/>
        <v/>
      </c>
      <c r="S1860" s="53" t="str">
        <f t="shared" si="119"/>
        <v/>
      </c>
      <c r="T1860" s="50"/>
    </row>
    <row r="1861" spans="1:20" ht="15" customHeight="1" x14ac:dyDescent="0.2">
      <c r="A1861" s="51" t="s">
        <v>480</v>
      </c>
      <c r="B1861" s="51" t="s">
        <v>439</v>
      </c>
      <c r="C1861" s="35">
        <v>504653</v>
      </c>
      <c r="D1861" s="50"/>
      <c r="E1861" s="52">
        <v>0</v>
      </c>
      <c r="F1861" s="52">
        <v>0</v>
      </c>
      <c r="G1861" s="52">
        <v>0</v>
      </c>
      <c r="H1861" s="52">
        <v>21056.94</v>
      </c>
      <c r="I1861" s="52">
        <v>0</v>
      </c>
      <c r="J1861" s="52">
        <v>21056.94</v>
      </c>
      <c r="K1861" s="52">
        <v>243892.17</v>
      </c>
      <c r="L1861" s="52">
        <v>8361.7099999999991</v>
      </c>
      <c r="M1861" s="52">
        <v>106720.38</v>
      </c>
      <c r="N1861" s="50"/>
      <c r="O1861" s="124">
        <f t="shared" si="116"/>
        <v>8.6336999999999993</v>
      </c>
      <c r="P1861" s="124">
        <f t="shared" si="117"/>
        <v>47.185643557150684</v>
      </c>
      <c r="Q1861" s="50"/>
      <c r="R1861" s="53" t="str">
        <f t="shared" si="118"/>
        <v/>
      </c>
      <c r="S1861" s="53" t="str">
        <f t="shared" si="119"/>
        <v/>
      </c>
      <c r="T1861" s="50"/>
    </row>
    <row r="1862" spans="1:20" ht="15" customHeight="1" x14ac:dyDescent="0.2">
      <c r="A1862" s="51" t="s">
        <v>799</v>
      </c>
      <c r="B1862" s="51" t="s">
        <v>760</v>
      </c>
      <c r="C1862" s="35">
        <v>508853</v>
      </c>
      <c r="D1862" s="50"/>
      <c r="E1862" s="52">
        <v>0</v>
      </c>
      <c r="F1862" s="52">
        <v>0</v>
      </c>
      <c r="G1862" s="52">
        <v>0</v>
      </c>
      <c r="H1862" s="52">
        <v>0</v>
      </c>
      <c r="I1862" s="52">
        <v>0</v>
      </c>
      <c r="J1862" s="52">
        <v>0</v>
      </c>
      <c r="K1862" s="52">
        <v>1608331.6300000001</v>
      </c>
      <c r="L1862" s="52">
        <v>0</v>
      </c>
      <c r="M1862" s="52">
        <v>0</v>
      </c>
      <c r="N1862" s="50"/>
      <c r="O1862" s="124">
        <f t="shared" si="116"/>
        <v>0</v>
      </c>
      <c r="P1862" s="124">
        <f t="shared" si="117"/>
        <v>0</v>
      </c>
      <c r="Q1862" s="50"/>
      <c r="R1862" s="53" t="str">
        <f t="shared" si="118"/>
        <v/>
      </c>
      <c r="S1862" s="53" t="str">
        <f t="shared" si="119"/>
        <v/>
      </c>
      <c r="T1862" s="50"/>
    </row>
    <row r="1863" spans="1:20" ht="15" customHeight="1" x14ac:dyDescent="0.2">
      <c r="A1863" s="51" t="s">
        <v>375</v>
      </c>
      <c r="B1863" s="51" t="s">
        <v>334</v>
      </c>
      <c r="C1863" s="35">
        <v>503479</v>
      </c>
      <c r="D1863" s="50"/>
      <c r="E1863" s="52">
        <v>0</v>
      </c>
      <c r="F1863" s="52">
        <v>0</v>
      </c>
      <c r="G1863" s="52">
        <v>0</v>
      </c>
      <c r="H1863" s="52">
        <v>6600</v>
      </c>
      <c r="I1863" s="52">
        <v>0</v>
      </c>
      <c r="J1863" s="52">
        <v>6600</v>
      </c>
      <c r="K1863" s="52">
        <v>540875.22</v>
      </c>
      <c r="L1863" s="52">
        <v>4831.8500000000004</v>
      </c>
      <c r="M1863" s="52">
        <v>24369.99</v>
      </c>
      <c r="N1863" s="50"/>
      <c r="O1863" s="124">
        <f t="shared" si="116"/>
        <v>1.2202</v>
      </c>
      <c r="P1863" s="124">
        <f t="shared" si="117"/>
        <v>5.3989975728597814</v>
      </c>
      <c r="Q1863" s="50"/>
      <c r="R1863" s="53" t="str">
        <f t="shared" si="118"/>
        <v/>
      </c>
      <c r="S1863" s="53" t="str">
        <f t="shared" si="119"/>
        <v/>
      </c>
      <c r="T1863" s="50"/>
    </row>
    <row r="1864" spans="1:20" ht="15" customHeight="1" x14ac:dyDescent="0.2">
      <c r="A1864" s="51" t="s">
        <v>134</v>
      </c>
      <c r="B1864" s="51" t="s">
        <v>85</v>
      </c>
      <c r="C1864" s="35">
        <v>500674</v>
      </c>
      <c r="D1864" s="50"/>
      <c r="E1864" s="52">
        <v>0</v>
      </c>
      <c r="F1864" s="52">
        <v>0</v>
      </c>
      <c r="G1864" s="52">
        <v>0</v>
      </c>
      <c r="H1864" s="52">
        <v>117977.96</v>
      </c>
      <c r="I1864" s="52">
        <v>0</v>
      </c>
      <c r="J1864" s="52">
        <v>117977.96</v>
      </c>
      <c r="K1864" s="52">
        <v>506164.36</v>
      </c>
      <c r="L1864" s="52">
        <v>3998.01</v>
      </c>
      <c r="M1864" s="52">
        <v>21469.8</v>
      </c>
      <c r="N1864" s="50"/>
      <c r="O1864" s="124">
        <f t="shared" si="116"/>
        <v>23.308199999999999</v>
      </c>
      <c r="P1864" s="124">
        <f t="shared" si="117"/>
        <v>5.0315296794108537</v>
      </c>
      <c r="Q1864" s="50"/>
      <c r="R1864" s="53" t="str">
        <f t="shared" si="118"/>
        <v/>
      </c>
      <c r="S1864" s="53" t="str">
        <f t="shared" si="119"/>
        <v/>
      </c>
      <c r="T1864" s="50"/>
    </row>
    <row r="1865" spans="1:20" ht="15" customHeight="1" x14ac:dyDescent="0.2">
      <c r="A1865" s="51" t="s">
        <v>134</v>
      </c>
      <c r="B1865" s="51" t="s">
        <v>1961</v>
      </c>
      <c r="C1865" s="35">
        <v>523780</v>
      </c>
      <c r="D1865" s="50"/>
      <c r="E1865" s="52">
        <v>0</v>
      </c>
      <c r="F1865" s="52">
        <v>0</v>
      </c>
      <c r="G1865" s="52">
        <v>0</v>
      </c>
      <c r="H1865" s="52">
        <v>218738.69</v>
      </c>
      <c r="I1865" s="52">
        <v>0</v>
      </c>
      <c r="J1865" s="52">
        <v>218738.69</v>
      </c>
      <c r="K1865" s="52">
        <v>833229.23</v>
      </c>
      <c r="L1865" s="52">
        <v>12229.25</v>
      </c>
      <c r="M1865" s="52">
        <v>18168</v>
      </c>
      <c r="N1865" s="50"/>
      <c r="O1865" s="124">
        <f t="shared" si="116"/>
        <v>26.251899999999999</v>
      </c>
      <c r="P1865" s="124">
        <f t="shared" si="117"/>
        <v>3.6481257384597519</v>
      </c>
      <c r="Q1865" s="50"/>
      <c r="R1865" s="53" t="str">
        <f t="shared" si="118"/>
        <v/>
      </c>
      <c r="S1865" s="53" t="str">
        <f t="shared" si="119"/>
        <v/>
      </c>
      <c r="T1865" s="50"/>
    </row>
    <row r="1866" spans="1:20" ht="15" customHeight="1" x14ac:dyDescent="0.2">
      <c r="A1866" s="51" t="s">
        <v>134</v>
      </c>
      <c r="B1866" s="51" t="s">
        <v>1537</v>
      </c>
      <c r="C1866" s="35">
        <v>525022</v>
      </c>
      <c r="D1866" s="50"/>
      <c r="E1866" s="52">
        <v>0</v>
      </c>
      <c r="F1866" s="52">
        <v>0</v>
      </c>
      <c r="G1866" s="52">
        <v>0</v>
      </c>
      <c r="H1866" s="52">
        <v>156600</v>
      </c>
      <c r="I1866" s="52">
        <v>0</v>
      </c>
      <c r="J1866" s="52">
        <v>156600</v>
      </c>
      <c r="K1866" s="52">
        <v>272645.25</v>
      </c>
      <c r="L1866" s="52">
        <v>3021.4</v>
      </c>
      <c r="M1866" s="52">
        <v>17400</v>
      </c>
      <c r="N1866" s="50"/>
      <c r="O1866" s="124">
        <f t="shared" si="116"/>
        <v>57.4373</v>
      </c>
      <c r="P1866" s="124">
        <f t="shared" si="117"/>
        <v>7.4900993140353629</v>
      </c>
      <c r="Q1866" s="50"/>
      <c r="R1866" s="53" t="str">
        <f t="shared" si="118"/>
        <v/>
      </c>
      <c r="S1866" s="53" t="str">
        <f t="shared" si="119"/>
        <v/>
      </c>
      <c r="T1866" s="50"/>
    </row>
    <row r="1867" spans="1:20" ht="15" customHeight="1" x14ac:dyDescent="0.2">
      <c r="A1867" s="51" t="s">
        <v>1434</v>
      </c>
      <c r="B1867" s="51" t="s">
        <v>1394</v>
      </c>
      <c r="C1867" s="35">
        <v>517143</v>
      </c>
      <c r="D1867" s="50"/>
      <c r="E1867" s="52">
        <v>0</v>
      </c>
      <c r="F1867" s="52">
        <v>0</v>
      </c>
      <c r="G1867" s="52">
        <v>0</v>
      </c>
      <c r="H1867" s="52">
        <v>0</v>
      </c>
      <c r="I1867" s="52">
        <v>0</v>
      </c>
      <c r="J1867" s="52">
        <v>0</v>
      </c>
      <c r="K1867" s="52">
        <v>167524.25</v>
      </c>
      <c r="L1867" s="52">
        <v>0</v>
      </c>
      <c r="M1867" s="52">
        <v>0</v>
      </c>
      <c r="N1867" s="50"/>
      <c r="O1867" s="124">
        <f t="shared" si="116"/>
        <v>0</v>
      </c>
      <c r="P1867" s="124">
        <f t="shared" si="117"/>
        <v>0</v>
      </c>
      <c r="Q1867" s="50"/>
      <c r="R1867" s="53" t="str">
        <f t="shared" si="118"/>
        <v/>
      </c>
      <c r="S1867" s="53" t="str">
        <f t="shared" si="119"/>
        <v/>
      </c>
      <c r="T1867" s="50"/>
    </row>
    <row r="1868" spans="1:20" ht="15" customHeight="1" x14ac:dyDescent="0.2">
      <c r="A1868" s="51" t="s">
        <v>1434</v>
      </c>
      <c r="B1868" s="51" t="s">
        <v>1</v>
      </c>
      <c r="C1868" s="35">
        <v>517879</v>
      </c>
      <c r="D1868" s="50"/>
      <c r="E1868" s="52">
        <v>0</v>
      </c>
      <c r="F1868" s="52">
        <v>0</v>
      </c>
      <c r="G1868" s="52">
        <v>0</v>
      </c>
      <c r="H1868" s="52">
        <v>0</v>
      </c>
      <c r="I1868" s="52">
        <v>0</v>
      </c>
      <c r="J1868" s="52">
        <v>0</v>
      </c>
      <c r="K1868" s="52">
        <v>198675.86</v>
      </c>
      <c r="L1868" s="52">
        <v>0</v>
      </c>
      <c r="M1868" s="52">
        <v>0</v>
      </c>
      <c r="N1868" s="50"/>
      <c r="O1868" s="124">
        <f t="shared" si="116"/>
        <v>0</v>
      </c>
      <c r="P1868" s="124">
        <f t="shared" si="117"/>
        <v>0</v>
      </c>
      <c r="Q1868" s="50"/>
      <c r="R1868" s="53" t="str">
        <f t="shared" si="118"/>
        <v/>
      </c>
      <c r="S1868" s="53" t="str">
        <f t="shared" si="119"/>
        <v/>
      </c>
      <c r="T1868" s="50"/>
    </row>
    <row r="1869" spans="1:20" ht="15" customHeight="1" x14ac:dyDescent="0.2">
      <c r="A1869" s="51" t="s">
        <v>1919</v>
      </c>
      <c r="B1869" s="51" t="s">
        <v>1866</v>
      </c>
      <c r="C1869" s="35">
        <v>522929</v>
      </c>
      <c r="D1869" s="50"/>
      <c r="E1869" s="52">
        <v>0</v>
      </c>
      <c r="F1869" s="52">
        <v>0</v>
      </c>
      <c r="G1869" s="52">
        <v>0</v>
      </c>
      <c r="H1869" s="52">
        <v>41268.99</v>
      </c>
      <c r="I1869" s="52">
        <v>0</v>
      </c>
      <c r="J1869" s="52">
        <v>41268.99</v>
      </c>
      <c r="K1869" s="52">
        <v>408356.80000000005</v>
      </c>
      <c r="L1869" s="52">
        <v>1163.81</v>
      </c>
      <c r="M1869" s="52">
        <v>2000</v>
      </c>
      <c r="N1869" s="50"/>
      <c r="O1869" s="124">
        <f t="shared" si="116"/>
        <v>10.1061</v>
      </c>
      <c r="P1869" s="124">
        <f t="shared" si="117"/>
        <v>0.77476608691222959</v>
      </c>
      <c r="Q1869" s="50"/>
      <c r="R1869" s="53" t="str">
        <f t="shared" si="118"/>
        <v/>
      </c>
      <c r="S1869" s="53" t="str">
        <f t="shared" si="119"/>
        <v/>
      </c>
      <c r="T1869" s="50"/>
    </row>
    <row r="1870" spans="1:20" ht="15" customHeight="1" x14ac:dyDescent="0.2">
      <c r="A1870" s="51" t="s">
        <v>532</v>
      </c>
      <c r="B1870" s="51" t="s">
        <v>508</v>
      </c>
      <c r="C1870" s="35">
        <v>505340</v>
      </c>
      <c r="D1870" s="50"/>
      <c r="E1870" s="52">
        <v>0</v>
      </c>
      <c r="F1870" s="52">
        <v>0</v>
      </c>
      <c r="G1870" s="52">
        <v>0</v>
      </c>
      <c r="H1870" s="52">
        <v>0</v>
      </c>
      <c r="I1870" s="52">
        <v>0</v>
      </c>
      <c r="J1870" s="52">
        <v>0</v>
      </c>
      <c r="K1870" s="52">
        <v>93460.479999999996</v>
      </c>
      <c r="L1870" s="52">
        <v>129.22999999999999</v>
      </c>
      <c r="M1870" s="52">
        <v>3000</v>
      </c>
      <c r="N1870" s="50"/>
      <c r="O1870" s="124">
        <f t="shared" si="116"/>
        <v>0</v>
      </c>
      <c r="P1870" s="124">
        <f t="shared" si="117"/>
        <v>3.3481852436452284</v>
      </c>
      <c r="Q1870" s="50"/>
      <c r="R1870" s="53" t="str">
        <f t="shared" si="118"/>
        <v/>
      </c>
      <c r="S1870" s="53" t="str">
        <f t="shared" si="119"/>
        <v/>
      </c>
      <c r="T1870" s="50"/>
    </row>
    <row r="1871" spans="1:20" ht="15" customHeight="1" x14ac:dyDescent="0.2">
      <c r="A1871" s="51" t="s">
        <v>532</v>
      </c>
      <c r="B1871" s="51" t="s">
        <v>1055</v>
      </c>
      <c r="C1871" s="35">
        <v>512508</v>
      </c>
      <c r="D1871" s="50"/>
      <c r="E1871" s="52">
        <v>0</v>
      </c>
      <c r="F1871" s="52">
        <v>0</v>
      </c>
      <c r="G1871" s="52">
        <v>0</v>
      </c>
      <c r="H1871" s="52">
        <v>0</v>
      </c>
      <c r="I1871" s="52">
        <v>0</v>
      </c>
      <c r="J1871" s="52">
        <v>0</v>
      </c>
      <c r="K1871" s="52">
        <v>184249.78</v>
      </c>
      <c r="L1871" s="52">
        <v>0</v>
      </c>
      <c r="M1871" s="52">
        <v>0</v>
      </c>
      <c r="N1871" s="50"/>
      <c r="O1871" s="124">
        <f t="shared" si="116"/>
        <v>0</v>
      </c>
      <c r="P1871" s="124">
        <f t="shared" si="117"/>
        <v>0</v>
      </c>
      <c r="Q1871" s="50"/>
      <c r="R1871" s="53" t="str">
        <f t="shared" si="118"/>
        <v/>
      </c>
      <c r="S1871" s="53" t="str">
        <f t="shared" si="119"/>
        <v/>
      </c>
      <c r="T1871" s="50"/>
    </row>
    <row r="1872" spans="1:20" ht="15" customHeight="1" x14ac:dyDescent="0.2">
      <c r="A1872" s="51" t="s">
        <v>532</v>
      </c>
      <c r="B1872" s="51" t="s">
        <v>1167</v>
      </c>
      <c r="C1872" s="35">
        <v>514306</v>
      </c>
      <c r="D1872" s="50"/>
      <c r="E1872" s="52">
        <v>0</v>
      </c>
      <c r="F1872" s="52">
        <v>0</v>
      </c>
      <c r="G1872" s="52">
        <v>0</v>
      </c>
      <c r="H1872" s="52">
        <v>344.82</v>
      </c>
      <c r="I1872" s="52">
        <v>0</v>
      </c>
      <c r="J1872" s="52">
        <v>344.82</v>
      </c>
      <c r="K1872" s="52">
        <v>73706.990000000005</v>
      </c>
      <c r="L1872" s="52">
        <v>195.32</v>
      </c>
      <c r="M1872" s="52">
        <v>1000</v>
      </c>
      <c r="N1872" s="50"/>
      <c r="O1872" s="124">
        <f t="shared" si="116"/>
        <v>0.46779999999999999</v>
      </c>
      <c r="P1872" s="124">
        <f t="shared" si="117"/>
        <v>1.6217186456806876</v>
      </c>
      <c r="Q1872" s="50"/>
      <c r="R1872" s="53" t="str">
        <f t="shared" si="118"/>
        <v/>
      </c>
      <c r="S1872" s="53" t="str">
        <f t="shared" si="119"/>
        <v/>
      </c>
      <c r="T1872" s="50"/>
    </row>
    <row r="1873" spans="1:20" ht="15" customHeight="1" x14ac:dyDescent="0.2">
      <c r="A1873" s="51" t="s">
        <v>2096</v>
      </c>
      <c r="B1873" s="51" t="s">
        <v>1537</v>
      </c>
      <c r="C1873" s="35">
        <v>525031</v>
      </c>
      <c r="D1873" s="50"/>
      <c r="E1873" s="52">
        <v>0</v>
      </c>
      <c r="F1873" s="52">
        <v>0</v>
      </c>
      <c r="G1873" s="52">
        <v>0</v>
      </c>
      <c r="H1873" s="52">
        <v>0</v>
      </c>
      <c r="I1873" s="52">
        <v>0</v>
      </c>
      <c r="J1873" s="52">
        <v>0</v>
      </c>
      <c r="K1873" s="52">
        <v>146312.81</v>
      </c>
      <c r="L1873" s="52">
        <v>0</v>
      </c>
      <c r="M1873" s="52">
        <v>0</v>
      </c>
      <c r="N1873" s="50"/>
      <c r="O1873" s="124">
        <f t="shared" si="116"/>
        <v>0</v>
      </c>
      <c r="P1873" s="124">
        <f t="shared" si="117"/>
        <v>0</v>
      </c>
      <c r="Q1873" s="50"/>
      <c r="R1873" s="53" t="str">
        <f t="shared" si="118"/>
        <v/>
      </c>
      <c r="S1873" s="53" t="str">
        <f t="shared" si="119"/>
        <v/>
      </c>
      <c r="T1873" s="50"/>
    </row>
    <row r="1874" spans="1:20" ht="15" customHeight="1" x14ac:dyDescent="0.2">
      <c r="A1874" s="51" t="s">
        <v>800</v>
      </c>
      <c r="B1874" s="51" t="s">
        <v>759</v>
      </c>
      <c r="C1874" s="35">
        <v>508861</v>
      </c>
      <c r="D1874" s="50"/>
      <c r="E1874" s="52">
        <v>0</v>
      </c>
      <c r="F1874" s="52">
        <v>0</v>
      </c>
      <c r="G1874" s="52">
        <v>0</v>
      </c>
      <c r="H1874" s="52">
        <v>0</v>
      </c>
      <c r="I1874" s="52">
        <v>0</v>
      </c>
      <c r="J1874" s="52">
        <v>0</v>
      </c>
      <c r="K1874" s="52">
        <v>356516.55</v>
      </c>
      <c r="L1874" s="52">
        <v>0</v>
      </c>
      <c r="M1874" s="52">
        <v>0</v>
      </c>
      <c r="N1874" s="50"/>
      <c r="O1874" s="124">
        <f t="shared" si="116"/>
        <v>0</v>
      </c>
      <c r="P1874" s="124">
        <f t="shared" si="117"/>
        <v>0</v>
      </c>
      <c r="Q1874" s="50"/>
      <c r="R1874" s="53" t="str">
        <f t="shared" si="118"/>
        <v/>
      </c>
      <c r="S1874" s="53" t="str">
        <f t="shared" si="119"/>
        <v/>
      </c>
      <c r="T1874" s="50"/>
    </row>
    <row r="1875" spans="1:20" ht="15" customHeight="1" x14ac:dyDescent="0.2">
      <c r="A1875" s="51" t="s">
        <v>1031</v>
      </c>
      <c r="B1875" s="51" t="s">
        <v>1012</v>
      </c>
      <c r="C1875" s="35">
        <v>511731</v>
      </c>
      <c r="D1875" s="50"/>
      <c r="E1875" s="52">
        <v>0</v>
      </c>
      <c r="F1875" s="52">
        <v>0</v>
      </c>
      <c r="G1875" s="52">
        <v>0</v>
      </c>
      <c r="H1875" s="52">
        <v>0</v>
      </c>
      <c r="I1875" s="52">
        <v>0</v>
      </c>
      <c r="J1875" s="52">
        <v>0</v>
      </c>
      <c r="K1875" s="52">
        <v>177505.07</v>
      </c>
      <c r="L1875" s="52">
        <v>254.07</v>
      </c>
      <c r="M1875" s="52">
        <v>24904.94</v>
      </c>
      <c r="N1875" s="50"/>
      <c r="O1875" s="124">
        <f t="shared" si="116"/>
        <v>0</v>
      </c>
      <c r="P1875" s="124">
        <f t="shared" si="117"/>
        <v>14.173685292482066</v>
      </c>
      <c r="Q1875" s="50"/>
      <c r="R1875" s="53" t="str">
        <f t="shared" si="118"/>
        <v/>
      </c>
      <c r="S1875" s="53" t="str">
        <f t="shared" si="119"/>
        <v/>
      </c>
      <c r="T1875" s="50"/>
    </row>
    <row r="1876" spans="1:20" ht="15" customHeight="1" x14ac:dyDescent="0.2">
      <c r="A1876" s="51" t="s">
        <v>616</v>
      </c>
      <c r="B1876" s="51" t="s">
        <v>443</v>
      </c>
      <c r="C1876" s="35">
        <v>506419</v>
      </c>
      <c r="D1876" s="50"/>
      <c r="E1876" s="52">
        <v>0</v>
      </c>
      <c r="F1876" s="52">
        <v>0</v>
      </c>
      <c r="G1876" s="52">
        <v>0</v>
      </c>
      <c r="H1876" s="52">
        <v>27712.35</v>
      </c>
      <c r="I1876" s="52">
        <v>0</v>
      </c>
      <c r="J1876" s="52">
        <v>27712.35</v>
      </c>
      <c r="K1876" s="52">
        <v>71724.92</v>
      </c>
      <c r="L1876" s="52">
        <v>1388.83</v>
      </c>
      <c r="M1876" s="52">
        <v>55929.96</v>
      </c>
      <c r="N1876" s="50"/>
      <c r="O1876" s="124">
        <f t="shared" si="116"/>
        <v>38.637</v>
      </c>
      <c r="P1876" s="124">
        <f t="shared" si="117"/>
        <v>79.914749294945182</v>
      </c>
      <c r="Q1876" s="50"/>
      <c r="R1876" s="53" t="str">
        <f t="shared" si="118"/>
        <v/>
      </c>
      <c r="S1876" s="53" t="str">
        <f t="shared" si="119"/>
        <v/>
      </c>
      <c r="T1876" s="50"/>
    </row>
    <row r="1877" spans="1:20" ht="15" customHeight="1" x14ac:dyDescent="0.2">
      <c r="A1877" s="51" t="s">
        <v>304</v>
      </c>
      <c r="B1877" s="51" t="s">
        <v>252</v>
      </c>
      <c r="C1877" s="35">
        <v>502669</v>
      </c>
      <c r="D1877" s="50"/>
      <c r="E1877" s="52">
        <v>0</v>
      </c>
      <c r="F1877" s="52">
        <v>0</v>
      </c>
      <c r="G1877" s="52">
        <v>0</v>
      </c>
      <c r="H1877" s="52">
        <v>0</v>
      </c>
      <c r="I1877" s="52">
        <v>0</v>
      </c>
      <c r="J1877" s="52">
        <v>0</v>
      </c>
      <c r="K1877" s="52">
        <v>221990.2</v>
      </c>
      <c r="L1877" s="52">
        <v>108.71</v>
      </c>
      <c r="M1877" s="52">
        <v>10807.25</v>
      </c>
      <c r="N1877" s="50"/>
      <c r="O1877" s="124">
        <f t="shared" si="116"/>
        <v>0</v>
      </c>
      <c r="P1877" s="124">
        <f t="shared" si="117"/>
        <v>4.9173161698129011</v>
      </c>
      <c r="Q1877" s="50"/>
      <c r="R1877" s="53" t="str">
        <f t="shared" si="118"/>
        <v/>
      </c>
      <c r="S1877" s="53" t="str">
        <f t="shared" si="119"/>
        <v/>
      </c>
      <c r="T1877" s="50"/>
    </row>
    <row r="1878" spans="1:20" ht="15" customHeight="1" x14ac:dyDescent="0.2">
      <c r="A1878" s="51" t="s">
        <v>304</v>
      </c>
      <c r="B1878" s="51" t="s">
        <v>511</v>
      </c>
      <c r="C1878" s="35">
        <v>505358</v>
      </c>
      <c r="D1878" s="50"/>
      <c r="E1878" s="52">
        <v>0</v>
      </c>
      <c r="F1878" s="52">
        <v>0</v>
      </c>
      <c r="G1878" s="52">
        <v>0</v>
      </c>
      <c r="H1878" s="52">
        <v>18074.21</v>
      </c>
      <c r="I1878" s="52">
        <v>0</v>
      </c>
      <c r="J1878" s="52">
        <v>18074.21</v>
      </c>
      <c r="K1878" s="52">
        <v>253844.1</v>
      </c>
      <c r="L1878" s="52">
        <v>702.3</v>
      </c>
      <c r="M1878" s="52">
        <v>5000</v>
      </c>
      <c r="N1878" s="50"/>
      <c r="O1878" s="124">
        <f t="shared" si="116"/>
        <v>7.1201999999999996</v>
      </c>
      <c r="P1878" s="124">
        <f t="shared" si="117"/>
        <v>2.2463787813071097</v>
      </c>
      <c r="Q1878" s="50"/>
      <c r="R1878" s="53" t="str">
        <f t="shared" si="118"/>
        <v/>
      </c>
      <c r="S1878" s="53" t="str">
        <f t="shared" si="119"/>
        <v/>
      </c>
      <c r="T1878" s="50"/>
    </row>
    <row r="1879" spans="1:20" ht="15" customHeight="1" x14ac:dyDescent="0.2">
      <c r="A1879" s="51" t="s">
        <v>617</v>
      </c>
      <c r="B1879" s="51" t="s">
        <v>571</v>
      </c>
      <c r="C1879" s="35">
        <v>506427</v>
      </c>
      <c r="D1879" s="50"/>
      <c r="E1879" s="52">
        <v>0</v>
      </c>
      <c r="F1879" s="52">
        <v>0</v>
      </c>
      <c r="G1879" s="52">
        <v>0</v>
      </c>
      <c r="H1879" s="52">
        <v>132204.37</v>
      </c>
      <c r="I1879" s="52">
        <v>0</v>
      </c>
      <c r="J1879" s="52">
        <v>132204.37</v>
      </c>
      <c r="K1879" s="52">
        <v>950010.9</v>
      </c>
      <c r="L1879" s="52">
        <v>6981.13</v>
      </c>
      <c r="M1879" s="52">
        <v>73046.09</v>
      </c>
      <c r="N1879" s="50"/>
      <c r="O1879" s="124">
        <f t="shared" si="116"/>
        <v>13.9161</v>
      </c>
      <c r="P1879" s="124">
        <f t="shared" si="117"/>
        <v>8.4238212424720604</v>
      </c>
      <c r="Q1879" s="50"/>
      <c r="R1879" s="53" t="str">
        <f t="shared" si="118"/>
        <v/>
      </c>
      <c r="S1879" s="53" t="str">
        <f t="shared" si="119"/>
        <v/>
      </c>
      <c r="T1879" s="50"/>
    </row>
    <row r="1880" spans="1:20" ht="15" customHeight="1" x14ac:dyDescent="0.2">
      <c r="A1880" s="51" t="s">
        <v>2268</v>
      </c>
      <c r="B1880" s="51" t="s">
        <v>2238</v>
      </c>
      <c r="C1880" s="35">
        <v>526975</v>
      </c>
      <c r="D1880" s="50"/>
      <c r="E1880" s="52">
        <v>0</v>
      </c>
      <c r="F1880" s="52">
        <v>0</v>
      </c>
      <c r="G1880" s="52">
        <v>0</v>
      </c>
      <c r="H1880" s="52">
        <v>117973.23</v>
      </c>
      <c r="I1880" s="52">
        <v>80632.25</v>
      </c>
      <c r="J1880" s="52">
        <v>37340.979999999996</v>
      </c>
      <c r="K1880" s="52">
        <v>2223232.4</v>
      </c>
      <c r="L1880" s="52">
        <v>2986.82</v>
      </c>
      <c r="M1880" s="52">
        <v>108152.5</v>
      </c>
      <c r="N1880" s="50"/>
      <c r="O1880" s="124">
        <f t="shared" si="116"/>
        <v>1.6796</v>
      </c>
      <c r="P1880" s="124">
        <f t="shared" si="117"/>
        <v>4.9989969559637588</v>
      </c>
      <c r="Q1880" s="50"/>
      <c r="R1880" s="53" t="str">
        <f t="shared" si="118"/>
        <v/>
      </c>
      <c r="S1880" s="53" t="str">
        <f t="shared" si="119"/>
        <v/>
      </c>
      <c r="T1880" s="50"/>
    </row>
    <row r="1881" spans="1:20" ht="15" customHeight="1" x14ac:dyDescent="0.2">
      <c r="A1881" s="51" t="s">
        <v>1032</v>
      </c>
      <c r="B1881" s="51" t="s">
        <v>987</v>
      </c>
      <c r="C1881" s="35">
        <v>511749</v>
      </c>
      <c r="D1881" s="50"/>
      <c r="E1881" s="52">
        <v>0</v>
      </c>
      <c r="F1881" s="52">
        <v>0</v>
      </c>
      <c r="G1881" s="52">
        <v>0</v>
      </c>
      <c r="H1881" s="52">
        <v>34119.01</v>
      </c>
      <c r="I1881" s="52">
        <v>0</v>
      </c>
      <c r="J1881" s="52">
        <v>34119.01</v>
      </c>
      <c r="K1881" s="52">
        <v>143602.9</v>
      </c>
      <c r="L1881" s="52">
        <v>1050.81</v>
      </c>
      <c r="M1881" s="52">
        <v>0</v>
      </c>
      <c r="N1881" s="50"/>
      <c r="O1881" s="124">
        <f t="shared" si="116"/>
        <v>23.7593</v>
      </c>
      <c r="P1881" s="124">
        <f t="shared" si="117"/>
        <v>0.73174706081840968</v>
      </c>
      <c r="Q1881" s="50"/>
      <c r="R1881" s="53" t="str">
        <f t="shared" si="118"/>
        <v/>
      </c>
      <c r="S1881" s="53" t="str">
        <f t="shared" si="119"/>
        <v/>
      </c>
      <c r="T1881" s="50"/>
    </row>
    <row r="1882" spans="1:20" ht="15" customHeight="1" x14ac:dyDescent="0.2">
      <c r="A1882" s="51" t="s">
        <v>2818</v>
      </c>
      <c r="B1882" s="51" t="s">
        <v>1121</v>
      </c>
      <c r="C1882" s="35">
        <v>580864</v>
      </c>
      <c r="D1882" s="50"/>
      <c r="E1882" s="52">
        <v>0</v>
      </c>
      <c r="F1882" s="52">
        <v>0</v>
      </c>
      <c r="G1882" s="52">
        <v>0</v>
      </c>
      <c r="H1882" s="52">
        <v>3341.02</v>
      </c>
      <c r="I1882" s="52">
        <v>0</v>
      </c>
      <c r="J1882" s="52">
        <v>3341.02</v>
      </c>
      <c r="K1882" s="52">
        <v>48464.94</v>
      </c>
      <c r="L1882" s="52">
        <v>459.04</v>
      </c>
      <c r="M1882" s="52">
        <v>22705.13</v>
      </c>
      <c r="N1882" s="50"/>
      <c r="O1882" s="124">
        <f t="shared" si="116"/>
        <v>6.8936999999999999</v>
      </c>
      <c r="P1882" s="124">
        <f t="shared" si="117"/>
        <v>47.795726147602785</v>
      </c>
      <c r="Q1882" s="50"/>
      <c r="R1882" s="53" t="str">
        <f t="shared" si="118"/>
        <v/>
      </c>
      <c r="S1882" s="53" t="str">
        <f t="shared" si="119"/>
        <v/>
      </c>
      <c r="T1882" s="50"/>
    </row>
    <row r="1883" spans="1:20" ht="15" customHeight="1" x14ac:dyDescent="0.2">
      <c r="A1883" s="51" t="s">
        <v>965</v>
      </c>
      <c r="B1883" s="51" t="s">
        <v>13</v>
      </c>
      <c r="C1883" s="35">
        <v>510947</v>
      </c>
      <c r="D1883" s="50"/>
      <c r="E1883" s="52">
        <v>0</v>
      </c>
      <c r="F1883" s="52">
        <v>0</v>
      </c>
      <c r="G1883" s="52">
        <v>0</v>
      </c>
      <c r="H1883" s="52">
        <v>72751.22</v>
      </c>
      <c r="I1883" s="52">
        <v>0</v>
      </c>
      <c r="J1883" s="52">
        <v>72751.22</v>
      </c>
      <c r="K1883" s="52">
        <v>491316.55</v>
      </c>
      <c r="L1883" s="52">
        <v>45545.35</v>
      </c>
      <c r="M1883" s="52">
        <v>143629.46</v>
      </c>
      <c r="N1883" s="50"/>
      <c r="O1883" s="124">
        <f t="shared" si="116"/>
        <v>14.807399999999999</v>
      </c>
      <c r="P1883" s="124">
        <f t="shared" si="117"/>
        <v>38.503651057551394</v>
      </c>
      <c r="Q1883" s="50"/>
      <c r="R1883" s="53" t="str">
        <f t="shared" si="118"/>
        <v/>
      </c>
      <c r="S1883" s="53" t="str">
        <f t="shared" si="119"/>
        <v/>
      </c>
      <c r="T1883" s="50"/>
    </row>
    <row r="1884" spans="1:20" ht="15" customHeight="1" x14ac:dyDescent="0.2">
      <c r="A1884" s="51" t="s">
        <v>842</v>
      </c>
      <c r="B1884" s="51" t="s">
        <v>10</v>
      </c>
      <c r="C1884" s="35">
        <v>509361</v>
      </c>
      <c r="D1884" s="50"/>
      <c r="E1884" s="52">
        <v>0</v>
      </c>
      <c r="F1884" s="52">
        <v>0</v>
      </c>
      <c r="G1884" s="52">
        <v>0</v>
      </c>
      <c r="H1884" s="52">
        <v>0</v>
      </c>
      <c r="I1884" s="52">
        <v>0</v>
      </c>
      <c r="J1884" s="52">
        <v>0</v>
      </c>
      <c r="K1884" s="52">
        <v>785751.28999999992</v>
      </c>
      <c r="L1884" s="52">
        <v>2841.14</v>
      </c>
      <c r="M1884" s="52">
        <v>10838.26</v>
      </c>
      <c r="N1884" s="50"/>
      <c r="O1884" s="124">
        <f t="shared" si="116"/>
        <v>0</v>
      </c>
      <c r="P1884" s="124">
        <f t="shared" si="117"/>
        <v>1.7409325538619225</v>
      </c>
      <c r="Q1884" s="50"/>
      <c r="R1884" s="53" t="str">
        <f t="shared" si="118"/>
        <v/>
      </c>
      <c r="S1884" s="53" t="str">
        <f t="shared" si="119"/>
        <v/>
      </c>
      <c r="T1884" s="50"/>
    </row>
    <row r="1885" spans="1:20" ht="15" customHeight="1" x14ac:dyDescent="0.2">
      <c r="A1885" s="51" t="s">
        <v>1553</v>
      </c>
      <c r="B1885" s="51" t="s">
        <v>1504</v>
      </c>
      <c r="C1885" s="35">
        <v>518697</v>
      </c>
      <c r="D1885" s="50"/>
      <c r="E1885" s="52">
        <v>0</v>
      </c>
      <c r="F1885" s="52">
        <v>0</v>
      </c>
      <c r="G1885" s="52">
        <v>0</v>
      </c>
      <c r="H1885" s="52">
        <v>0</v>
      </c>
      <c r="I1885" s="52">
        <v>0</v>
      </c>
      <c r="J1885" s="52">
        <v>0</v>
      </c>
      <c r="K1885" s="52">
        <v>97866.48</v>
      </c>
      <c r="L1885" s="52">
        <v>0</v>
      </c>
      <c r="M1885" s="52">
        <v>0</v>
      </c>
      <c r="N1885" s="50"/>
      <c r="O1885" s="124">
        <f t="shared" si="116"/>
        <v>0</v>
      </c>
      <c r="P1885" s="124">
        <f t="shared" si="117"/>
        <v>0</v>
      </c>
      <c r="Q1885" s="50"/>
      <c r="R1885" s="53" t="str">
        <f t="shared" si="118"/>
        <v/>
      </c>
      <c r="S1885" s="53" t="str">
        <f t="shared" si="119"/>
        <v/>
      </c>
      <c r="T1885" s="50"/>
    </row>
    <row r="1886" spans="1:20" ht="15" customHeight="1" x14ac:dyDescent="0.2">
      <c r="A1886" s="51" t="s">
        <v>801</v>
      </c>
      <c r="B1886" s="51" t="s">
        <v>760</v>
      </c>
      <c r="C1886" s="35">
        <v>508870</v>
      </c>
      <c r="D1886" s="50"/>
      <c r="E1886" s="52">
        <v>0</v>
      </c>
      <c r="F1886" s="52">
        <v>0</v>
      </c>
      <c r="G1886" s="52">
        <v>0</v>
      </c>
      <c r="H1886" s="52">
        <v>24200</v>
      </c>
      <c r="I1886" s="52">
        <v>0</v>
      </c>
      <c r="J1886" s="52">
        <v>24200</v>
      </c>
      <c r="K1886" s="52">
        <v>1082227.3799999999</v>
      </c>
      <c r="L1886" s="52">
        <v>4780.7299999999996</v>
      </c>
      <c r="M1886" s="52">
        <v>278054.26</v>
      </c>
      <c r="N1886" s="50"/>
      <c r="O1886" s="124">
        <f t="shared" si="116"/>
        <v>2.2361</v>
      </c>
      <c r="P1886" s="124">
        <f t="shared" si="117"/>
        <v>26.134525445105634</v>
      </c>
      <c r="Q1886" s="50"/>
      <c r="R1886" s="53" t="str">
        <f t="shared" si="118"/>
        <v/>
      </c>
      <c r="S1886" s="53" t="str">
        <f t="shared" si="119"/>
        <v/>
      </c>
      <c r="T1886" s="50"/>
    </row>
    <row r="1887" spans="1:20" ht="15" customHeight="1" x14ac:dyDescent="0.2">
      <c r="A1887" s="51" t="s">
        <v>135</v>
      </c>
      <c r="B1887" s="51" t="s">
        <v>85</v>
      </c>
      <c r="C1887" s="35">
        <v>500682</v>
      </c>
      <c r="D1887" s="50"/>
      <c r="E1887" s="52">
        <v>0</v>
      </c>
      <c r="F1887" s="52">
        <v>0</v>
      </c>
      <c r="G1887" s="52">
        <v>0</v>
      </c>
      <c r="H1887" s="52">
        <v>198180.29</v>
      </c>
      <c r="I1887" s="52">
        <v>0</v>
      </c>
      <c r="J1887" s="52">
        <v>198180.29</v>
      </c>
      <c r="K1887" s="52">
        <v>570408.93999999994</v>
      </c>
      <c r="L1887" s="52">
        <v>18941.900000000001</v>
      </c>
      <c r="M1887" s="52">
        <v>155362.29</v>
      </c>
      <c r="N1887" s="50"/>
      <c r="O1887" s="124">
        <f t="shared" si="116"/>
        <v>34.743499999999997</v>
      </c>
      <c r="P1887" s="124">
        <f t="shared" si="117"/>
        <v>30.557759140310814</v>
      </c>
      <c r="Q1887" s="50"/>
      <c r="R1887" s="53" t="str">
        <f t="shared" si="118"/>
        <v/>
      </c>
      <c r="S1887" s="53" t="str">
        <f t="shared" si="119"/>
        <v/>
      </c>
      <c r="T1887" s="50"/>
    </row>
    <row r="1888" spans="1:20" ht="15" customHeight="1" x14ac:dyDescent="0.2">
      <c r="A1888" s="51" t="s">
        <v>802</v>
      </c>
      <c r="B1888" s="51" t="s">
        <v>760</v>
      </c>
      <c r="C1888" s="35">
        <v>508888</v>
      </c>
      <c r="D1888" s="50"/>
      <c r="E1888" s="52">
        <v>0</v>
      </c>
      <c r="F1888" s="52">
        <v>0</v>
      </c>
      <c r="G1888" s="52">
        <v>0</v>
      </c>
      <c r="H1888" s="52">
        <v>131356.20000000001</v>
      </c>
      <c r="I1888" s="52">
        <v>0</v>
      </c>
      <c r="J1888" s="52">
        <v>131356.20000000001</v>
      </c>
      <c r="K1888" s="52">
        <v>983000.1</v>
      </c>
      <c r="L1888" s="52">
        <v>7311.4</v>
      </c>
      <c r="M1888" s="52">
        <v>65642.94</v>
      </c>
      <c r="N1888" s="50"/>
      <c r="O1888" s="124">
        <f t="shared" si="116"/>
        <v>13.3628</v>
      </c>
      <c r="P1888" s="124">
        <f t="shared" si="117"/>
        <v>7.4216004657578365</v>
      </c>
      <c r="Q1888" s="50"/>
      <c r="R1888" s="53" t="str">
        <f t="shared" si="118"/>
        <v/>
      </c>
      <c r="S1888" s="53" t="str">
        <f t="shared" si="119"/>
        <v/>
      </c>
      <c r="T1888" s="50"/>
    </row>
    <row r="1889" spans="1:20" ht="15" customHeight="1" x14ac:dyDescent="0.2">
      <c r="A1889" s="51" t="s">
        <v>803</v>
      </c>
      <c r="B1889" s="51" t="s">
        <v>759</v>
      </c>
      <c r="C1889" s="35">
        <v>508896</v>
      </c>
      <c r="D1889" s="50"/>
      <c r="E1889" s="52">
        <v>0</v>
      </c>
      <c r="F1889" s="52">
        <v>0</v>
      </c>
      <c r="G1889" s="52">
        <v>0</v>
      </c>
      <c r="H1889" s="52">
        <v>710.21</v>
      </c>
      <c r="I1889" s="52">
        <v>0</v>
      </c>
      <c r="J1889" s="52">
        <v>710.21</v>
      </c>
      <c r="K1889" s="52">
        <v>59635.26</v>
      </c>
      <c r="L1889" s="52">
        <v>0</v>
      </c>
      <c r="M1889" s="52">
        <v>0</v>
      </c>
      <c r="N1889" s="50"/>
      <c r="O1889" s="124">
        <f t="shared" si="116"/>
        <v>1.1909000000000001</v>
      </c>
      <c r="P1889" s="124">
        <f t="shared" si="117"/>
        <v>0</v>
      </c>
      <c r="Q1889" s="50"/>
      <c r="R1889" s="53" t="str">
        <f t="shared" si="118"/>
        <v/>
      </c>
      <c r="S1889" s="53" t="str">
        <f t="shared" si="119"/>
        <v/>
      </c>
      <c r="T1889" s="50"/>
    </row>
    <row r="1890" spans="1:20" ht="15" customHeight="1" x14ac:dyDescent="0.2">
      <c r="A1890" s="51" t="s">
        <v>305</v>
      </c>
      <c r="B1890" s="51" t="s">
        <v>252</v>
      </c>
      <c r="C1890" s="35">
        <v>502677</v>
      </c>
      <c r="D1890" s="50"/>
      <c r="E1890" s="52">
        <v>0</v>
      </c>
      <c r="F1890" s="52">
        <v>0</v>
      </c>
      <c r="G1890" s="52">
        <v>0</v>
      </c>
      <c r="H1890" s="52">
        <v>76508.58</v>
      </c>
      <c r="I1890" s="52">
        <v>63972.01</v>
      </c>
      <c r="J1890" s="52">
        <v>12536.57</v>
      </c>
      <c r="K1890" s="52">
        <v>677525.89</v>
      </c>
      <c r="L1890" s="52">
        <v>3763.91</v>
      </c>
      <c r="M1890" s="52">
        <v>48324.1</v>
      </c>
      <c r="N1890" s="50"/>
      <c r="O1890" s="124">
        <f t="shared" si="116"/>
        <v>1.8503000000000001</v>
      </c>
      <c r="P1890" s="124">
        <f t="shared" si="117"/>
        <v>7.6879733702870006</v>
      </c>
      <c r="Q1890" s="50"/>
      <c r="R1890" s="53" t="str">
        <f t="shared" si="118"/>
        <v/>
      </c>
      <c r="S1890" s="53" t="str">
        <f t="shared" si="119"/>
        <v/>
      </c>
      <c r="T1890" s="50"/>
    </row>
    <row r="1891" spans="1:20" ht="15" customHeight="1" x14ac:dyDescent="0.2">
      <c r="A1891" s="51" t="s">
        <v>2720</v>
      </c>
      <c r="B1891" s="51" t="s">
        <v>511</v>
      </c>
      <c r="C1891" s="35">
        <v>556742</v>
      </c>
      <c r="D1891" s="50"/>
      <c r="E1891" s="52">
        <v>0</v>
      </c>
      <c r="F1891" s="52">
        <v>0</v>
      </c>
      <c r="G1891" s="52">
        <v>0</v>
      </c>
      <c r="H1891" s="52">
        <v>0</v>
      </c>
      <c r="I1891" s="52">
        <v>0</v>
      </c>
      <c r="J1891" s="52">
        <v>0</v>
      </c>
      <c r="K1891" s="52">
        <v>46812.62</v>
      </c>
      <c r="L1891" s="52">
        <v>0</v>
      </c>
      <c r="M1891" s="52">
        <v>0</v>
      </c>
      <c r="N1891" s="50"/>
      <c r="O1891" s="124">
        <f t="shared" si="116"/>
        <v>0</v>
      </c>
      <c r="P1891" s="124">
        <f t="shared" si="117"/>
        <v>0</v>
      </c>
      <c r="Q1891" s="50"/>
      <c r="R1891" s="53" t="str">
        <f t="shared" si="118"/>
        <v/>
      </c>
      <c r="S1891" s="53" t="str">
        <f t="shared" si="119"/>
        <v/>
      </c>
      <c r="T1891" s="50"/>
    </row>
    <row r="1892" spans="1:20" ht="15" customHeight="1" x14ac:dyDescent="0.2">
      <c r="A1892" s="51" t="s">
        <v>894</v>
      </c>
      <c r="B1892" s="51" t="s">
        <v>858</v>
      </c>
      <c r="C1892" s="35">
        <v>509990</v>
      </c>
      <c r="D1892" s="50"/>
      <c r="E1892" s="52">
        <v>0</v>
      </c>
      <c r="F1892" s="52">
        <v>0</v>
      </c>
      <c r="G1892" s="52">
        <v>0</v>
      </c>
      <c r="H1892" s="52">
        <v>0</v>
      </c>
      <c r="I1892" s="52">
        <v>0</v>
      </c>
      <c r="J1892" s="52">
        <v>0</v>
      </c>
      <c r="K1892" s="52">
        <v>38656.65</v>
      </c>
      <c r="L1892" s="52">
        <v>0</v>
      </c>
      <c r="M1892" s="52">
        <v>0</v>
      </c>
      <c r="N1892" s="50"/>
      <c r="O1892" s="124">
        <f t="shared" si="116"/>
        <v>0</v>
      </c>
      <c r="P1892" s="124">
        <f t="shared" si="117"/>
        <v>0</v>
      </c>
      <c r="Q1892" s="50"/>
      <c r="R1892" s="53" t="str">
        <f t="shared" si="118"/>
        <v/>
      </c>
      <c r="S1892" s="53" t="str">
        <f t="shared" si="119"/>
        <v/>
      </c>
      <c r="T1892" s="50"/>
    </row>
    <row r="1893" spans="1:20" ht="15" customHeight="1" x14ac:dyDescent="0.2">
      <c r="A1893" s="51" t="s">
        <v>2557</v>
      </c>
      <c r="B1893" s="51" t="s">
        <v>2213</v>
      </c>
      <c r="C1893" s="35">
        <v>543462</v>
      </c>
      <c r="D1893" s="50"/>
      <c r="E1893" s="52">
        <v>0</v>
      </c>
      <c r="F1893" s="52">
        <v>0</v>
      </c>
      <c r="G1893" s="52">
        <v>0</v>
      </c>
      <c r="H1893" s="52">
        <v>0</v>
      </c>
      <c r="I1893" s="52">
        <v>0</v>
      </c>
      <c r="J1893" s="52">
        <v>0</v>
      </c>
      <c r="K1893" s="52">
        <v>38303.15</v>
      </c>
      <c r="L1893" s="52">
        <v>0</v>
      </c>
      <c r="M1893" s="52">
        <v>0</v>
      </c>
      <c r="N1893" s="50"/>
      <c r="O1893" s="124">
        <f t="shared" si="116"/>
        <v>0</v>
      </c>
      <c r="P1893" s="124">
        <f t="shared" si="117"/>
        <v>0</v>
      </c>
      <c r="Q1893" s="50"/>
      <c r="R1893" s="53" t="str">
        <f t="shared" si="118"/>
        <v/>
      </c>
      <c r="S1893" s="53" t="str">
        <f t="shared" si="119"/>
        <v/>
      </c>
      <c r="T1893" s="50"/>
    </row>
    <row r="1894" spans="1:20" ht="15" customHeight="1" x14ac:dyDescent="0.2">
      <c r="A1894" s="51" t="s">
        <v>2427</v>
      </c>
      <c r="B1894" s="51" t="s">
        <v>22</v>
      </c>
      <c r="C1894" s="35">
        <v>528668</v>
      </c>
      <c r="D1894" s="50"/>
      <c r="E1894" s="52">
        <v>0</v>
      </c>
      <c r="F1894" s="52">
        <v>0</v>
      </c>
      <c r="G1894" s="52">
        <v>0</v>
      </c>
      <c r="H1894" s="52">
        <v>42472.59</v>
      </c>
      <c r="I1894" s="52">
        <v>0</v>
      </c>
      <c r="J1894" s="52">
        <v>42472.59</v>
      </c>
      <c r="K1894" s="52">
        <v>243561.35</v>
      </c>
      <c r="L1894" s="52">
        <v>1837.56</v>
      </c>
      <c r="M1894" s="52">
        <v>17393.73</v>
      </c>
      <c r="N1894" s="50"/>
      <c r="O1894" s="124">
        <f t="shared" si="116"/>
        <v>17.438099999999999</v>
      </c>
      <c r="P1894" s="124">
        <f t="shared" si="117"/>
        <v>7.8958709992369478</v>
      </c>
      <c r="Q1894" s="50"/>
      <c r="R1894" s="53" t="str">
        <f t="shared" si="118"/>
        <v/>
      </c>
      <c r="S1894" s="53" t="str">
        <f t="shared" si="119"/>
        <v/>
      </c>
      <c r="T1894" s="50"/>
    </row>
    <row r="1895" spans="1:20" ht="15" customHeight="1" x14ac:dyDescent="0.2">
      <c r="A1895" s="51" t="s">
        <v>1647</v>
      </c>
      <c r="B1895" s="51" t="s">
        <v>1575</v>
      </c>
      <c r="C1895" s="35">
        <v>519723</v>
      </c>
      <c r="D1895" s="50"/>
      <c r="E1895" s="52">
        <v>0</v>
      </c>
      <c r="F1895" s="52">
        <v>0</v>
      </c>
      <c r="G1895" s="52">
        <v>0</v>
      </c>
      <c r="H1895" s="52">
        <v>63098.44</v>
      </c>
      <c r="I1895" s="52">
        <v>0</v>
      </c>
      <c r="J1895" s="52">
        <v>63098.44</v>
      </c>
      <c r="K1895" s="52">
        <v>140509.35999999999</v>
      </c>
      <c r="L1895" s="52">
        <v>5543.38</v>
      </c>
      <c r="M1895" s="52">
        <v>9116.0499999999993</v>
      </c>
      <c r="N1895" s="50"/>
      <c r="O1895" s="124">
        <f t="shared" si="116"/>
        <v>44.9069</v>
      </c>
      <c r="P1895" s="124">
        <f t="shared" si="117"/>
        <v>10.43306296463097</v>
      </c>
      <c r="Q1895" s="50"/>
      <c r="R1895" s="53" t="str">
        <f t="shared" si="118"/>
        <v/>
      </c>
      <c r="S1895" s="53" t="str">
        <f t="shared" si="119"/>
        <v/>
      </c>
      <c r="T1895" s="50"/>
    </row>
    <row r="1896" spans="1:20" ht="15" customHeight="1" x14ac:dyDescent="0.2">
      <c r="A1896" s="51" t="s">
        <v>481</v>
      </c>
      <c r="B1896" s="51" t="s">
        <v>443</v>
      </c>
      <c r="C1896" s="35">
        <v>504661</v>
      </c>
      <c r="D1896" s="50"/>
      <c r="E1896" s="52">
        <v>0</v>
      </c>
      <c r="F1896" s="52">
        <v>0</v>
      </c>
      <c r="G1896" s="52">
        <v>0</v>
      </c>
      <c r="H1896" s="52">
        <v>0</v>
      </c>
      <c r="I1896" s="52">
        <v>0</v>
      </c>
      <c r="J1896" s="52">
        <v>0</v>
      </c>
      <c r="K1896" s="52">
        <v>93743.27</v>
      </c>
      <c r="L1896" s="52">
        <v>0</v>
      </c>
      <c r="M1896" s="52">
        <v>0</v>
      </c>
      <c r="N1896" s="50"/>
      <c r="O1896" s="124">
        <f t="shared" si="116"/>
        <v>0</v>
      </c>
      <c r="P1896" s="124">
        <f t="shared" si="117"/>
        <v>0</v>
      </c>
      <c r="Q1896" s="50"/>
      <c r="R1896" s="53" t="str">
        <f t="shared" si="118"/>
        <v/>
      </c>
      <c r="S1896" s="53" t="str">
        <f t="shared" si="119"/>
        <v/>
      </c>
      <c r="T1896" s="50"/>
    </row>
    <row r="1897" spans="1:20" ht="15" customHeight="1" x14ac:dyDescent="0.2">
      <c r="A1897" s="51" t="s">
        <v>1033</v>
      </c>
      <c r="B1897" s="51" t="s">
        <v>987</v>
      </c>
      <c r="C1897" s="35">
        <v>511757</v>
      </c>
      <c r="D1897" s="50"/>
      <c r="E1897" s="52">
        <v>0</v>
      </c>
      <c r="F1897" s="52">
        <v>0</v>
      </c>
      <c r="G1897" s="52">
        <v>0</v>
      </c>
      <c r="H1897" s="52">
        <v>0</v>
      </c>
      <c r="I1897" s="52">
        <v>0</v>
      </c>
      <c r="J1897" s="52">
        <v>0</v>
      </c>
      <c r="K1897" s="52">
        <v>33294.370000000003</v>
      </c>
      <c r="L1897" s="52">
        <v>0</v>
      </c>
      <c r="M1897" s="52">
        <v>0</v>
      </c>
      <c r="N1897" s="50"/>
      <c r="O1897" s="124">
        <f t="shared" si="116"/>
        <v>0</v>
      </c>
      <c r="P1897" s="124">
        <f t="shared" si="117"/>
        <v>0</v>
      </c>
      <c r="Q1897" s="50"/>
      <c r="R1897" s="53" t="str">
        <f t="shared" si="118"/>
        <v/>
      </c>
      <c r="S1897" s="53" t="str">
        <f t="shared" si="119"/>
        <v/>
      </c>
      <c r="T1897" s="50"/>
    </row>
    <row r="1898" spans="1:20" ht="15" customHeight="1" x14ac:dyDescent="0.2">
      <c r="A1898" s="51" t="s">
        <v>1289</v>
      </c>
      <c r="B1898" s="51" t="s">
        <v>1232</v>
      </c>
      <c r="C1898" s="35">
        <v>515311</v>
      </c>
      <c r="D1898" s="50"/>
      <c r="E1898" s="52">
        <v>0</v>
      </c>
      <c r="F1898" s="52">
        <v>0</v>
      </c>
      <c r="G1898" s="52">
        <v>0</v>
      </c>
      <c r="H1898" s="52">
        <v>0</v>
      </c>
      <c r="I1898" s="52">
        <v>0</v>
      </c>
      <c r="J1898" s="52">
        <v>0</v>
      </c>
      <c r="K1898" s="52">
        <v>23581.81</v>
      </c>
      <c r="L1898" s="52">
        <v>0</v>
      </c>
      <c r="M1898" s="52">
        <v>0</v>
      </c>
      <c r="N1898" s="50"/>
      <c r="O1898" s="124">
        <f t="shared" si="116"/>
        <v>0</v>
      </c>
      <c r="P1898" s="124">
        <f t="shared" si="117"/>
        <v>0</v>
      </c>
      <c r="Q1898" s="50"/>
      <c r="R1898" s="53" t="str">
        <f t="shared" si="118"/>
        <v/>
      </c>
      <c r="S1898" s="53" t="str">
        <f t="shared" si="119"/>
        <v/>
      </c>
      <c r="T1898" s="50"/>
    </row>
    <row r="1899" spans="1:20" ht="15" customHeight="1" x14ac:dyDescent="0.2">
      <c r="A1899" s="51" t="s">
        <v>136</v>
      </c>
      <c r="B1899" s="51" t="s">
        <v>85</v>
      </c>
      <c r="C1899" s="35">
        <v>500691</v>
      </c>
      <c r="D1899" s="50"/>
      <c r="E1899" s="52">
        <v>0</v>
      </c>
      <c r="F1899" s="52">
        <v>0</v>
      </c>
      <c r="G1899" s="52">
        <v>0</v>
      </c>
      <c r="H1899" s="52">
        <v>0</v>
      </c>
      <c r="I1899" s="52">
        <v>0</v>
      </c>
      <c r="J1899" s="52">
        <v>0</v>
      </c>
      <c r="K1899" s="52">
        <v>261824.82</v>
      </c>
      <c r="L1899" s="52">
        <v>436.98</v>
      </c>
      <c r="M1899" s="52">
        <v>1251.6199999999999</v>
      </c>
      <c r="N1899" s="50"/>
      <c r="O1899" s="124">
        <f t="shared" si="116"/>
        <v>0</v>
      </c>
      <c r="P1899" s="124">
        <f t="shared" si="117"/>
        <v>0.644935037098469</v>
      </c>
      <c r="Q1899" s="50"/>
      <c r="R1899" s="53" t="str">
        <f t="shared" si="118"/>
        <v/>
      </c>
      <c r="S1899" s="53" t="str">
        <f t="shared" si="119"/>
        <v/>
      </c>
      <c r="T1899" s="50"/>
    </row>
    <row r="1900" spans="1:20" ht="15" customHeight="1" x14ac:dyDescent="0.2">
      <c r="A1900" s="51" t="s">
        <v>2097</v>
      </c>
      <c r="B1900" s="51" t="s">
        <v>2023</v>
      </c>
      <c r="C1900" s="35">
        <v>525049</v>
      </c>
      <c r="D1900" s="50"/>
      <c r="E1900" s="52">
        <v>0</v>
      </c>
      <c r="F1900" s="52">
        <v>0</v>
      </c>
      <c r="G1900" s="52">
        <v>0</v>
      </c>
      <c r="H1900" s="52">
        <v>215038.15</v>
      </c>
      <c r="I1900" s="52">
        <v>0</v>
      </c>
      <c r="J1900" s="52">
        <v>215038.15</v>
      </c>
      <c r="K1900" s="52">
        <v>313393.14</v>
      </c>
      <c r="L1900" s="52">
        <v>10216.09</v>
      </c>
      <c r="M1900" s="52">
        <v>10751.63</v>
      </c>
      <c r="N1900" s="50"/>
      <c r="O1900" s="124">
        <f t="shared" si="116"/>
        <v>68.616100000000003</v>
      </c>
      <c r="P1900" s="124">
        <f t="shared" si="117"/>
        <v>6.6905484912656359</v>
      </c>
      <c r="Q1900" s="50"/>
      <c r="R1900" s="53">
        <f t="shared" si="118"/>
        <v>0.43080500000000016</v>
      </c>
      <c r="S1900" s="53">
        <f t="shared" si="119"/>
        <v>1350.1133000000002</v>
      </c>
      <c r="T1900" s="50"/>
    </row>
    <row r="1901" spans="1:20" ht="15" customHeight="1" x14ac:dyDescent="0.2">
      <c r="A1901" s="51" t="s">
        <v>804</v>
      </c>
      <c r="B1901" s="51" t="s">
        <v>760</v>
      </c>
      <c r="C1901" s="35">
        <v>508900</v>
      </c>
      <c r="D1901" s="50"/>
      <c r="E1901" s="52">
        <v>0</v>
      </c>
      <c r="F1901" s="52">
        <v>0</v>
      </c>
      <c r="G1901" s="52">
        <v>0</v>
      </c>
      <c r="H1901" s="52">
        <v>0</v>
      </c>
      <c r="I1901" s="52">
        <v>0</v>
      </c>
      <c r="J1901" s="52">
        <v>0</v>
      </c>
      <c r="K1901" s="52">
        <v>1453825.8399999999</v>
      </c>
      <c r="L1901" s="52">
        <v>857.83</v>
      </c>
      <c r="M1901" s="52">
        <v>0</v>
      </c>
      <c r="N1901" s="50"/>
      <c r="O1901" s="124">
        <f t="shared" si="116"/>
        <v>0</v>
      </c>
      <c r="P1901" s="124">
        <f t="shared" si="117"/>
        <v>5.9005004340822564E-2</v>
      </c>
      <c r="Q1901" s="50"/>
      <c r="R1901" s="53" t="str">
        <f t="shared" si="118"/>
        <v/>
      </c>
      <c r="S1901" s="53" t="str">
        <f t="shared" si="119"/>
        <v/>
      </c>
      <c r="T1901" s="50"/>
    </row>
    <row r="1902" spans="1:20" ht="15" customHeight="1" x14ac:dyDescent="0.2">
      <c r="A1902" s="51" t="s">
        <v>991</v>
      </c>
      <c r="B1902" s="51" t="s">
        <v>991</v>
      </c>
      <c r="C1902" s="35">
        <v>511765</v>
      </c>
      <c r="D1902" s="50"/>
      <c r="E1902" s="52">
        <v>0</v>
      </c>
      <c r="F1902" s="52">
        <v>0</v>
      </c>
      <c r="G1902" s="52">
        <v>0</v>
      </c>
      <c r="H1902" s="52">
        <v>398965.43</v>
      </c>
      <c r="I1902" s="52">
        <v>0</v>
      </c>
      <c r="J1902" s="52">
        <v>398965.43</v>
      </c>
      <c r="K1902" s="52">
        <v>4198013.05</v>
      </c>
      <c r="L1902" s="52">
        <v>25577.15</v>
      </c>
      <c r="M1902" s="52">
        <v>122701.68</v>
      </c>
      <c r="N1902" s="50"/>
      <c r="O1902" s="124">
        <f t="shared" si="116"/>
        <v>9.5037000000000003</v>
      </c>
      <c r="P1902" s="124">
        <f t="shared" si="117"/>
        <v>3.5321193201150245</v>
      </c>
      <c r="Q1902" s="50"/>
      <c r="R1902" s="53" t="str">
        <f t="shared" si="118"/>
        <v/>
      </c>
      <c r="S1902" s="53" t="str">
        <f t="shared" si="119"/>
        <v/>
      </c>
      <c r="T1902" s="50"/>
    </row>
    <row r="1903" spans="1:20" ht="15" customHeight="1" x14ac:dyDescent="0.2">
      <c r="A1903" s="51" t="s">
        <v>1200</v>
      </c>
      <c r="B1903" s="51" t="s">
        <v>1167</v>
      </c>
      <c r="C1903" s="35">
        <v>514314</v>
      </c>
      <c r="D1903" s="50"/>
      <c r="E1903" s="52">
        <v>0</v>
      </c>
      <c r="F1903" s="52">
        <v>0</v>
      </c>
      <c r="G1903" s="52">
        <v>0</v>
      </c>
      <c r="H1903" s="52">
        <v>0</v>
      </c>
      <c r="I1903" s="52">
        <v>0</v>
      </c>
      <c r="J1903" s="52">
        <v>0</v>
      </c>
      <c r="K1903" s="52">
        <v>139468.70000000001</v>
      </c>
      <c r="L1903" s="52">
        <v>0</v>
      </c>
      <c r="M1903" s="52">
        <v>0</v>
      </c>
      <c r="N1903" s="50"/>
      <c r="O1903" s="124">
        <f t="shared" si="116"/>
        <v>0</v>
      </c>
      <c r="P1903" s="124">
        <f t="shared" si="117"/>
        <v>0</v>
      </c>
      <c r="Q1903" s="50"/>
      <c r="R1903" s="53" t="str">
        <f t="shared" si="118"/>
        <v/>
      </c>
      <c r="S1903" s="53" t="str">
        <f t="shared" si="119"/>
        <v/>
      </c>
      <c r="T1903" s="50"/>
    </row>
    <row r="1904" spans="1:20" ht="15" customHeight="1" x14ac:dyDescent="0.2">
      <c r="A1904" s="51" t="s">
        <v>2558</v>
      </c>
      <c r="B1904" s="51" t="s">
        <v>2213</v>
      </c>
      <c r="C1904" s="35">
        <v>543471</v>
      </c>
      <c r="D1904" s="50"/>
      <c r="E1904" s="52">
        <v>0</v>
      </c>
      <c r="F1904" s="52">
        <v>0</v>
      </c>
      <c r="G1904" s="52">
        <v>0</v>
      </c>
      <c r="H1904" s="52">
        <v>8844.7900000000009</v>
      </c>
      <c r="I1904" s="52">
        <v>6167.11</v>
      </c>
      <c r="J1904" s="52">
        <v>2677.6800000000012</v>
      </c>
      <c r="K1904" s="52">
        <v>18604.21</v>
      </c>
      <c r="L1904" s="52">
        <v>184.08</v>
      </c>
      <c r="M1904" s="52">
        <v>460.08</v>
      </c>
      <c r="N1904" s="50"/>
      <c r="O1904" s="124">
        <f t="shared" si="116"/>
        <v>14.392899999999999</v>
      </c>
      <c r="P1904" s="124">
        <f t="shared" si="117"/>
        <v>3.462442103158371</v>
      </c>
      <c r="Q1904" s="50"/>
      <c r="R1904" s="53" t="str">
        <f t="shared" si="118"/>
        <v/>
      </c>
      <c r="S1904" s="53" t="str">
        <f t="shared" si="119"/>
        <v/>
      </c>
      <c r="T1904" s="50"/>
    </row>
    <row r="1905" spans="1:20" ht="15" customHeight="1" x14ac:dyDescent="0.2">
      <c r="A1905" s="51" t="s">
        <v>805</v>
      </c>
      <c r="B1905" s="51" t="s">
        <v>759</v>
      </c>
      <c r="C1905" s="35">
        <v>508918</v>
      </c>
      <c r="D1905" s="50"/>
      <c r="E1905" s="52">
        <v>0</v>
      </c>
      <c r="F1905" s="52">
        <v>0</v>
      </c>
      <c r="G1905" s="52">
        <v>0</v>
      </c>
      <c r="H1905" s="52">
        <v>0</v>
      </c>
      <c r="I1905" s="52">
        <v>0</v>
      </c>
      <c r="J1905" s="52">
        <v>0</v>
      </c>
      <c r="K1905" s="52">
        <v>1086192.3400000001</v>
      </c>
      <c r="L1905" s="52">
        <v>0</v>
      </c>
      <c r="M1905" s="52">
        <v>0</v>
      </c>
      <c r="N1905" s="50"/>
      <c r="O1905" s="124">
        <f t="shared" si="116"/>
        <v>0</v>
      </c>
      <c r="P1905" s="124">
        <f t="shared" si="117"/>
        <v>0</v>
      </c>
      <c r="Q1905" s="50"/>
      <c r="R1905" s="53" t="str">
        <f t="shared" si="118"/>
        <v/>
      </c>
      <c r="S1905" s="53" t="str">
        <f t="shared" si="119"/>
        <v/>
      </c>
      <c r="T1905" s="50"/>
    </row>
    <row r="1906" spans="1:20" ht="15" customHeight="1" x14ac:dyDescent="0.2">
      <c r="A1906" s="51" t="s">
        <v>1960</v>
      </c>
      <c r="B1906" s="51" t="s">
        <v>1960</v>
      </c>
      <c r="C1906" s="35">
        <v>523381</v>
      </c>
      <c r="D1906" s="50"/>
      <c r="E1906" s="52">
        <v>0</v>
      </c>
      <c r="F1906" s="52">
        <v>0</v>
      </c>
      <c r="G1906" s="52">
        <v>0</v>
      </c>
      <c r="H1906" s="52">
        <v>309623.15000000002</v>
      </c>
      <c r="I1906" s="52">
        <v>39600</v>
      </c>
      <c r="J1906" s="52">
        <v>270023.15000000002</v>
      </c>
      <c r="K1906" s="52">
        <v>30812782.740000002</v>
      </c>
      <c r="L1906" s="52">
        <v>60289.17</v>
      </c>
      <c r="M1906" s="52">
        <v>139293.06</v>
      </c>
      <c r="N1906" s="50"/>
      <c r="O1906" s="124">
        <f t="shared" si="116"/>
        <v>0.87629999999999997</v>
      </c>
      <c r="P1906" s="124">
        <f t="shared" si="117"/>
        <v>0.64772543163039209</v>
      </c>
      <c r="Q1906" s="50"/>
      <c r="R1906" s="53" t="str">
        <f t="shared" si="118"/>
        <v/>
      </c>
      <c r="S1906" s="53" t="str">
        <f t="shared" si="119"/>
        <v/>
      </c>
      <c r="T1906" s="50"/>
    </row>
    <row r="1907" spans="1:20" ht="15" customHeight="1" x14ac:dyDescent="0.2">
      <c r="A1907" s="51" t="s">
        <v>1290</v>
      </c>
      <c r="B1907" s="51" t="s">
        <v>1214</v>
      </c>
      <c r="C1907" s="35">
        <v>515337</v>
      </c>
      <c r="D1907" s="50"/>
      <c r="E1907" s="52">
        <v>0</v>
      </c>
      <c r="F1907" s="52">
        <v>0</v>
      </c>
      <c r="G1907" s="52">
        <v>0</v>
      </c>
      <c r="H1907" s="52">
        <v>0</v>
      </c>
      <c r="I1907" s="52">
        <v>0</v>
      </c>
      <c r="J1907" s="52">
        <v>0</v>
      </c>
      <c r="K1907" s="52">
        <v>5348.42</v>
      </c>
      <c r="L1907" s="52">
        <v>0</v>
      </c>
      <c r="M1907" s="52">
        <v>0</v>
      </c>
      <c r="N1907" s="50"/>
      <c r="O1907" s="124">
        <f t="shared" si="116"/>
        <v>0</v>
      </c>
      <c r="P1907" s="124">
        <f t="shared" si="117"/>
        <v>0</v>
      </c>
      <c r="Q1907" s="50"/>
      <c r="R1907" s="53" t="str">
        <f t="shared" si="118"/>
        <v/>
      </c>
      <c r="S1907" s="53" t="str">
        <f t="shared" si="119"/>
        <v/>
      </c>
      <c r="T1907" s="50"/>
    </row>
    <row r="1908" spans="1:20" ht="15" customHeight="1" x14ac:dyDescent="0.2">
      <c r="A1908" s="51" t="s">
        <v>1290</v>
      </c>
      <c r="B1908" s="51" t="s">
        <v>1500</v>
      </c>
      <c r="C1908" s="35">
        <v>521892</v>
      </c>
      <c r="D1908" s="50"/>
      <c r="E1908" s="52">
        <v>0</v>
      </c>
      <c r="F1908" s="52">
        <v>0</v>
      </c>
      <c r="G1908" s="52">
        <v>0</v>
      </c>
      <c r="H1908" s="52">
        <v>453367.46</v>
      </c>
      <c r="I1908" s="52">
        <v>0</v>
      </c>
      <c r="J1908" s="52">
        <v>453367.46</v>
      </c>
      <c r="K1908" s="52">
        <v>1344913.93</v>
      </c>
      <c r="L1908" s="52">
        <v>16201.08</v>
      </c>
      <c r="M1908" s="52">
        <v>50712.55</v>
      </c>
      <c r="N1908" s="50"/>
      <c r="O1908" s="124">
        <f t="shared" si="116"/>
        <v>33.709800000000001</v>
      </c>
      <c r="P1908" s="124">
        <f t="shared" si="117"/>
        <v>4.9753094608812631</v>
      </c>
      <c r="Q1908" s="50"/>
      <c r="R1908" s="53" t="str">
        <f t="shared" si="118"/>
        <v/>
      </c>
      <c r="S1908" s="53" t="str">
        <f t="shared" si="119"/>
        <v/>
      </c>
      <c r="T1908" s="50"/>
    </row>
    <row r="1909" spans="1:20" ht="15" customHeight="1" x14ac:dyDescent="0.2">
      <c r="A1909" s="51" t="s">
        <v>482</v>
      </c>
      <c r="B1909" s="51" t="s">
        <v>445</v>
      </c>
      <c r="C1909" s="35">
        <v>504670</v>
      </c>
      <c r="D1909" s="50"/>
      <c r="E1909" s="52">
        <v>0</v>
      </c>
      <c r="F1909" s="52">
        <v>0</v>
      </c>
      <c r="G1909" s="52">
        <v>0</v>
      </c>
      <c r="H1909" s="52">
        <v>156952.23000000001</v>
      </c>
      <c r="I1909" s="52">
        <v>0</v>
      </c>
      <c r="J1909" s="52">
        <v>156952.23000000001</v>
      </c>
      <c r="K1909" s="52">
        <v>314345.88999999996</v>
      </c>
      <c r="L1909" s="52">
        <v>5805.55</v>
      </c>
      <c r="M1909" s="52">
        <v>14000</v>
      </c>
      <c r="N1909" s="50"/>
      <c r="O1909" s="124">
        <f t="shared" si="116"/>
        <v>49.9298</v>
      </c>
      <c r="P1909" s="124">
        <f t="shared" si="117"/>
        <v>6.3005595524089726</v>
      </c>
      <c r="Q1909" s="50"/>
      <c r="R1909" s="53" t="str">
        <f t="shared" si="118"/>
        <v/>
      </c>
      <c r="S1909" s="53" t="str">
        <f t="shared" si="119"/>
        <v/>
      </c>
      <c r="T1909" s="50"/>
    </row>
    <row r="1910" spans="1:20" ht="15" customHeight="1" x14ac:dyDescent="0.2">
      <c r="A1910" s="51" t="s">
        <v>2559</v>
      </c>
      <c r="B1910" s="51" t="s">
        <v>2211</v>
      </c>
      <c r="C1910" s="35">
        <v>543489</v>
      </c>
      <c r="D1910" s="50"/>
      <c r="E1910" s="52">
        <v>0</v>
      </c>
      <c r="F1910" s="52">
        <v>0</v>
      </c>
      <c r="G1910" s="52">
        <v>0</v>
      </c>
      <c r="H1910" s="52">
        <v>94760.27</v>
      </c>
      <c r="I1910" s="52">
        <v>0</v>
      </c>
      <c r="J1910" s="52">
        <v>94760.27</v>
      </c>
      <c r="K1910" s="52">
        <v>445283.42</v>
      </c>
      <c r="L1910" s="52">
        <v>3503.99</v>
      </c>
      <c r="M1910" s="52">
        <v>11052.41</v>
      </c>
      <c r="N1910" s="50"/>
      <c r="O1910" s="124">
        <f t="shared" si="116"/>
        <v>21.280899999999999</v>
      </c>
      <c r="P1910" s="124">
        <f t="shared" si="117"/>
        <v>3.2690190890107695</v>
      </c>
      <c r="Q1910" s="50"/>
      <c r="R1910" s="53" t="str">
        <f t="shared" si="118"/>
        <v/>
      </c>
      <c r="S1910" s="53" t="str">
        <f t="shared" si="119"/>
        <v/>
      </c>
      <c r="T1910" s="50"/>
    </row>
    <row r="1911" spans="1:20" ht="15" customHeight="1" x14ac:dyDescent="0.2">
      <c r="A1911" s="51" t="s">
        <v>483</v>
      </c>
      <c r="B1911" s="51" t="s">
        <v>443</v>
      </c>
      <c r="C1911" s="35">
        <v>504688</v>
      </c>
      <c r="D1911" s="50"/>
      <c r="E1911" s="52">
        <v>0</v>
      </c>
      <c r="F1911" s="52">
        <v>0</v>
      </c>
      <c r="G1911" s="52">
        <v>0</v>
      </c>
      <c r="H1911" s="52">
        <v>0</v>
      </c>
      <c r="I1911" s="52">
        <v>0</v>
      </c>
      <c r="J1911" s="52">
        <v>0</v>
      </c>
      <c r="K1911" s="52">
        <v>179247.64</v>
      </c>
      <c r="L1911" s="52">
        <v>0</v>
      </c>
      <c r="M1911" s="52">
        <v>0</v>
      </c>
      <c r="N1911" s="50"/>
      <c r="O1911" s="124">
        <f t="shared" si="116"/>
        <v>0</v>
      </c>
      <c r="P1911" s="124">
        <f t="shared" si="117"/>
        <v>0</v>
      </c>
      <c r="Q1911" s="50"/>
      <c r="R1911" s="53" t="str">
        <f t="shared" si="118"/>
        <v/>
      </c>
      <c r="S1911" s="53" t="str">
        <f t="shared" si="119"/>
        <v/>
      </c>
      <c r="T1911" s="50"/>
    </row>
    <row r="1912" spans="1:20" ht="15" customHeight="1" x14ac:dyDescent="0.2">
      <c r="A1912" s="51" t="s">
        <v>1920</v>
      </c>
      <c r="B1912" s="51" t="s">
        <v>1866</v>
      </c>
      <c r="C1912" s="35">
        <v>522937</v>
      </c>
      <c r="D1912" s="50"/>
      <c r="E1912" s="52">
        <v>0</v>
      </c>
      <c r="F1912" s="52">
        <v>0</v>
      </c>
      <c r="G1912" s="52">
        <v>0</v>
      </c>
      <c r="H1912" s="52">
        <v>26882.59</v>
      </c>
      <c r="I1912" s="52">
        <v>0</v>
      </c>
      <c r="J1912" s="52">
        <v>26882.59</v>
      </c>
      <c r="K1912" s="52">
        <v>45775.69</v>
      </c>
      <c r="L1912" s="52">
        <v>0</v>
      </c>
      <c r="M1912" s="52">
        <v>0</v>
      </c>
      <c r="N1912" s="50"/>
      <c r="O1912" s="124">
        <f t="shared" si="116"/>
        <v>58.726799999999997</v>
      </c>
      <c r="P1912" s="124">
        <f t="shared" si="117"/>
        <v>0</v>
      </c>
      <c r="Q1912" s="50"/>
      <c r="R1912" s="53" t="str">
        <f t="shared" si="118"/>
        <v/>
      </c>
      <c r="S1912" s="53" t="str">
        <f t="shared" si="119"/>
        <v/>
      </c>
      <c r="T1912" s="50"/>
    </row>
    <row r="1913" spans="1:20" ht="15" customHeight="1" x14ac:dyDescent="0.2">
      <c r="A1913" s="51" t="s">
        <v>1201</v>
      </c>
      <c r="B1913" s="51" t="s">
        <v>1167</v>
      </c>
      <c r="C1913" s="35">
        <v>514322</v>
      </c>
      <c r="D1913" s="50"/>
      <c r="E1913" s="52">
        <v>0</v>
      </c>
      <c r="F1913" s="52">
        <v>0</v>
      </c>
      <c r="G1913" s="52">
        <v>0</v>
      </c>
      <c r="H1913" s="52">
        <v>136523.68</v>
      </c>
      <c r="I1913" s="52">
        <v>0</v>
      </c>
      <c r="J1913" s="52">
        <v>136523.68</v>
      </c>
      <c r="K1913" s="52">
        <v>401998.21</v>
      </c>
      <c r="L1913" s="52">
        <v>5150.1899999999996</v>
      </c>
      <c r="M1913" s="52">
        <v>7238.16</v>
      </c>
      <c r="N1913" s="50"/>
      <c r="O1913" s="124">
        <f t="shared" si="116"/>
        <v>33.961300000000001</v>
      </c>
      <c r="P1913" s="124">
        <f t="shared" si="117"/>
        <v>3.0816928264431822</v>
      </c>
      <c r="Q1913" s="50"/>
      <c r="R1913" s="53" t="str">
        <f t="shared" si="118"/>
        <v/>
      </c>
      <c r="S1913" s="53" t="str">
        <f t="shared" si="119"/>
        <v/>
      </c>
      <c r="T1913" s="50"/>
    </row>
    <row r="1914" spans="1:20" ht="15" customHeight="1" x14ac:dyDescent="0.2">
      <c r="A1914" s="51" t="s">
        <v>1921</v>
      </c>
      <c r="B1914" s="51" t="s">
        <v>30</v>
      </c>
      <c r="C1914" s="35">
        <v>522945</v>
      </c>
      <c r="D1914" s="50"/>
      <c r="E1914" s="52">
        <v>0</v>
      </c>
      <c r="F1914" s="52">
        <v>0</v>
      </c>
      <c r="G1914" s="52">
        <v>0</v>
      </c>
      <c r="H1914" s="52">
        <v>4000</v>
      </c>
      <c r="I1914" s="52">
        <v>0</v>
      </c>
      <c r="J1914" s="52">
        <v>4000</v>
      </c>
      <c r="K1914" s="52">
        <v>171003.13999999998</v>
      </c>
      <c r="L1914" s="52">
        <v>286.04000000000002</v>
      </c>
      <c r="M1914" s="52">
        <v>33544</v>
      </c>
      <c r="N1914" s="50"/>
      <c r="O1914" s="124">
        <f t="shared" si="116"/>
        <v>2.3391000000000002</v>
      </c>
      <c r="P1914" s="124">
        <f t="shared" si="117"/>
        <v>19.783285850774437</v>
      </c>
      <c r="Q1914" s="50"/>
      <c r="R1914" s="53" t="str">
        <f t="shared" si="118"/>
        <v/>
      </c>
      <c r="S1914" s="53" t="str">
        <f t="shared" si="119"/>
        <v/>
      </c>
      <c r="T1914" s="50"/>
    </row>
    <row r="1915" spans="1:20" ht="15" customHeight="1" x14ac:dyDescent="0.2">
      <c r="A1915" s="51" t="s">
        <v>1648</v>
      </c>
      <c r="B1915" s="51" t="s">
        <v>1575</v>
      </c>
      <c r="C1915" s="35">
        <v>519731</v>
      </c>
      <c r="D1915" s="50"/>
      <c r="E1915" s="52">
        <v>0</v>
      </c>
      <c r="F1915" s="52">
        <v>0</v>
      </c>
      <c r="G1915" s="52">
        <v>0</v>
      </c>
      <c r="H1915" s="52">
        <v>34550.730000000003</v>
      </c>
      <c r="I1915" s="52">
        <v>0</v>
      </c>
      <c r="J1915" s="52">
        <v>34550.730000000003</v>
      </c>
      <c r="K1915" s="52">
        <v>51615.9</v>
      </c>
      <c r="L1915" s="52">
        <v>1308.54</v>
      </c>
      <c r="M1915" s="52">
        <v>8400</v>
      </c>
      <c r="N1915" s="50"/>
      <c r="O1915" s="124">
        <f t="shared" si="116"/>
        <v>66.938199999999995</v>
      </c>
      <c r="P1915" s="124">
        <f t="shared" si="117"/>
        <v>18.809204140584587</v>
      </c>
      <c r="Q1915" s="50"/>
      <c r="R1915" s="53">
        <f t="shared" si="118"/>
        <v>0.34690999999999977</v>
      </c>
      <c r="S1915" s="53">
        <f t="shared" si="119"/>
        <v>179.05950000000013</v>
      </c>
      <c r="T1915" s="50"/>
    </row>
    <row r="1916" spans="1:20" ht="15" customHeight="1" x14ac:dyDescent="0.2">
      <c r="A1916" s="51" t="s">
        <v>1648</v>
      </c>
      <c r="B1916" s="51" t="s">
        <v>1547</v>
      </c>
      <c r="C1916" s="35">
        <v>520667</v>
      </c>
      <c r="D1916" s="50"/>
      <c r="E1916" s="52">
        <v>0</v>
      </c>
      <c r="F1916" s="52">
        <v>0</v>
      </c>
      <c r="G1916" s="52">
        <v>0</v>
      </c>
      <c r="H1916" s="52">
        <v>0</v>
      </c>
      <c r="I1916" s="52">
        <v>0</v>
      </c>
      <c r="J1916" s="52">
        <v>0</v>
      </c>
      <c r="K1916" s="52">
        <v>84453.53</v>
      </c>
      <c r="L1916" s="52">
        <v>0</v>
      </c>
      <c r="M1916" s="52">
        <v>0</v>
      </c>
      <c r="N1916" s="50"/>
      <c r="O1916" s="124">
        <f t="shared" si="116"/>
        <v>0</v>
      </c>
      <c r="P1916" s="124">
        <f t="shared" si="117"/>
        <v>0</v>
      </c>
      <c r="Q1916" s="50"/>
      <c r="R1916" s="53" t="str">
        <f t="shared" si="118"/>
        <v/>
      </c>
      <c r="S1916" s="53" t="str">
        <f t="shared" si="119"/>
        <v/>
      </c>
      <c r="T1916" s="50"/>
    </row>
    <row r="1917" spans="1:20" ht="15" customHeight="1" x14ac:dyDescent="0.2">
      <c r="A1917" s="51" t="s">
        <v>1648</v>
      </c>
      <c r="B1917" s="51" t="s">
        <v>1866</v>
      </c>
      <c r="C1917" s="35">
        <v>522953</v>
      </c>
      <c r="D1917" s="50"/>
      <c r="E1917" s="52">
        <v>0</v>
      </c>
      <c r="F1917" s="52">
        <v>0</v>
      </c>
      <c r="G1917" s="52">
        <v>0</v>
      </c>
      <c r="H1917" s="52">
        <v>10990.26</v>
      </c>
      <c r="I1917" s="52">
        <v>0</v>
      </c>
      <c r="J1917" s="52">
        <v>10990.26</v>
      </c>
      <c r="K1917" s="52">
        <v>457346.23</v>
      </c>
      <c r="L1917" s="52">
        <v>661.19</v>
      </c>
      <c r="M1917" s="52">
        <v>0</v>
      </c>
      <c r="N1917" s="50"/>
      <c r="O1917" s="124">
        <f t="shared" si="116"/>
        <v>2.4030999999999998</v>
      </c>
      <c r="P1917" s="124">
        <f t="shared" si="117"/>
        <v>0.14457099602635842</v>
      </c>
      <c r="Q1917" s="50"/>
      <c r="R1917" s="53" t="str">
        <f t="shared" si="118"/>
        <v/>
      </c>
      <c r="S1917" s="53" t="str">
        <f t="shared" si="119"/>
        <v/>
      </c>
      <c r="T1917" s="50"/>
    </row>
    <row r="1918" spans="1:20" ht="15" customHeight="1" x14ac:dyDescent="0.2">
      <c r="A1918" s="51" t="s">
        <v>1648</v>
      </c>
      <c r="B1918" s="51" t="s">
        <v>1</v>
      </c>
      <c r="C1918" s="35">
        <v>557960</v>
      </c>
      <c r="D1918" s="50"/>
      <c r="E1918" s="52">
        <v>0</v>
      </c>
      <c r="F1918" s="52">
        <v>0</v>
      </c>
      <c r="G1918" s="52">
        <v>0</v>
      </c>
      <c r="H1918" s="52">
        <v>0</v>
      </c>
      <c r="I1918" s="52">
        <v>0</v>
      </c>
      <c r="J1918" s="52">
        <v>0</v>
      </c>
      <c r="K1918" s="52">
        <v>78440.37</v>
      </c>
      <c r="L1918" s="52">
        <v>0</v>
      </c>
      <c r="M1918" s="52">
        <v>0</v>
      </c>
      <c r="N1918" s="50"/>
      <c r="O1918" s="124">
        <f t="shared" si="116"/>
        <v>0</v>
      </c>
      <c r="P1918" s="124">
        <f t="shared" si="117"/>
        <v>0</v>
      </c>
      <c r="Q1918" s="50"/>
      <c r="R1918" s="53" t="str">
        <f t="shared" si="118"/>
        <v/>
      </c>
      <c r="S1918" s="53" t="str">
        <f t="shared" si="119"/>
        <v/>
      </c>
      <c r="T1918" s="50"/>
    </row>
    <row r="1919" spans="1:20" ht="15" customHeight="1" x14ac:dyDescent="0.2">
      <c r="A1919" s="51" t="s">
        <v>2458</v>
      </c>
      <c r="B1919" s="51" t="s">
        <v>2434</v>
      </c>
      <c r="C1919" s="35">
        <v>529001</v>
      </c>
      <c r="D1919" s="50"/>
      <c r="E1919" s="52">
        <v>0</v>
      </c>
      <c r="F1919" s="52">
        <v>0</v>
      </c>
      <c r="G1919" s="52">
        <v>0</v>
      </c>
      <c r="H1919" s="52">
        <v>0</v>
      </c>
      <c r="I1919" s="52">
        <v>0</v>
      </c>
      <c r="J1919" s="52">
        <v>0</v>
      </c>
      <c r="K1919" s="52">
        <v>362575.34</v>
      </c>
      <c r="L1919" s="52">
        <v>0</v>
      </c>
      <c r="M1919" s="52">
        <v>0</v>
      </c>
      <c r="N1919" s="50"/>
      <c r="O1919" s="124">
        <f t="shared" si="116"/>
        <v>0</v>
      </c>
      <c r="P1919" s="124">
        <f t="shared" si="117"/>
        <v>0</v>
      </c>
      <c r="Q1919" s="50"/>
      <c r="R1919" s="53" t="str">
        <f t="shared" si="118"/>
        <v/>
      </c>
      <c r="S1919" s="53" t="str">
        <f t="shared" si="119"/>
        <v/>
      </c>
      <c r="T1919" s="50"/>
    </row>
    <row r="1920" spans="1:20" ht="15" customHeight="1" x14ac:dyDescent="0.2">
      <c r="A1920" s="51" t="s">
        <v>966</v>
      </c>
      <c r="B1920" s="51" t="s">
        <v>677</v>
      </c>
      <c r="C1920" s="35">
        <v>510955</v>
      </c>
      <c r="D1920" s="50"/>
      <c r="E1920" s="52">
        <v>0</v>
      </c>
      <c r="F1920" s="52">
        <v>0</v>
      </c>
      <c r="G1920" s="52">
        <v>0</v>
      </c>
      <c r="H1920" s="52">
        <v>0</v>
      </c>
      <c r="I1920" s="52">
        <v>0</v>
      </c>
      <c r="J1920" s="52">
        <v>0</v>
      </c>
      <c r="K1920" s="52">
        <v>22276.19</v>
      </c>
      <c r="L1920" s="52">
        <v>0</v>
      </c>
      <c r="M1920" s="52">
        <v>0</v>
      </c>
      <c r="N1920" s="50"/>
      <c r="O1920" s="124">
        <f t="shared" si="116"/>
        <v>0</v>
      </c>
      <c r="P1920" s="124">
        <f t="shared" si="117"/>
        <v>0</v>
      </c>
      <c r="Q1920" s="50"/>
      <c r="R1920" s="53" t="str">
        <f t="shared" si="118"/>
        <v/>
      </c>
      <c r="S1920" s="53" t="str">
        <f t="shared" si="119"/>
        <v/>
      </c>
      <c r="T1920" s="50"/>
    </row>
    <row r="1921" spans="1:20" ht="15" customHeight="1" x14ac:dyDescent="0.2">
      <c r="A1921" s="51" t="s">
        <v>966</v>
      </c>
      <c r="B1921" s="51" t="s">
        <v>1214</v>
      </c>
      <c r="C1921" s="35">
        <v>515345</v>
      </c>
      <c r="D1921" s="50"/>
      <c r="E1921" s="52">
        <v>0</v>
      </c>
      <c r="F1921" s="52">
        <v>0</v>
      </c>
      <c r="G1921" s="52">
        <v>0</v>
      </c>
      <c r="H1921" s="52">
        <v>0</v>
      </c>
      <c r="I1921" s="52">
        <v>0</v>
      </c>
      <c r="J1921" s="52">
        <v>0</v>
      </c>
      <c r="K1921" s="52">
        <v>15338.61</v>
      </c>
      <c r="L1921" s="52">
        <v>0</v>
      </c>
      <c r="M1921" s="52">
        <v>0</v>
      </c>
      <c r="N1921" s="50"/>
      <c r="O1921" s="124">
        <f t="shared" si="116"/>
        <v>0</v>
      </c>
      <c r="P1921" s="124">
        <f t="shared" si="117"/>
        <v>0</v>
      </c>
      <c r="Q1921" s="50"/>
      <c r="R1921" s="53" t="str">
        <f t="shared" si="118"/>
        <v/>
      </c>
      <c r="S1921" s="53" t="str">
        <f t="shared" si="119"/>
        <v/>
      </c>
      <c r="T1921" s="50"/>
    </row>
    <row r="1922" spans="1:20" ht="15" customHeight="1" x14ac:dyDescent="0.2">
      <c r="A1922" s="51" t="s">
        <v>2339</v>
      </c>
      <c r="B1922" s="51" t="s">
        <v>26</v>
      </c>
      <c r="C1922" s="35">
        <v>527726</v>
      </c>
      <c r="D1922" s="50"/>
      <c r="E1922" s="52">
        <v>0</v>
      </c>
      <c r="F1922" s="52">
        <v>0</v>
      </c>
      <c r="G1922" s="52">
        <v>0</v>
      </c>
      <c r="H1922" s="52">
        <v>426.18</v>
      </c>
      <c r="I1922" s="52">
        <v>0</v>
      </c>
      <c r="J1922" s="52">
        <v>426.18</v>
      </c>
      <c r="K1922" s="52">
        <v>16829.62</v>
      </c>
      <c r="L1922" s="52">
        <v>0</v>
      </c>
      <c r="M1922" s="52">
        <v>0</v>
      </c>
      <c r="N1922" s="50"/>
      <c r="O1922" s="124">
        <f t="shared" si="116"/>
        <v>2.5323000000000002</v>
      </c>
      <c r="P1922" s="124">
        <f t="shared" si="117"/>
        <v>0</v>
      </c>
      <c r="Q1922" s="50"/>
      <c r="R1922" s="53" t="str">
        <f t="shared" si="118"/>
        <v/>
      </c>
      <c r="S1922" s="53" t="str">
        <f t="shared" si="119"/>
        <v/>
      </c>
      <c r="T1922" s="50"/>
    </row>
    <row r="1923" spans="1:20" ht="15" customHeight="1" x14ac:dyDescent="0.2">
      <c r="A1923" s="51" t="s">
        <v>2338</v>
      </c>
      <c r="B1923" s="51" t="s">
        <v>26</v>
      </c>
      <c r="C1923" s="35">
        <v>527718</v>
      </c>
      <c r="D1923" s="50"/>
      <c r="E1923" s="52">
        <v>0</v>
      </c>
      <c r="F1923" s="52">
        <v>0</v>
      </c>
      <c r="G1923" s="52">
        <v>0</v>
      </c>
      <c r="H1923" s="52">
        <v>0</v>
      </c>
      <c r="I1923" s="52">
        <v>0</v>
      </c>
      <c r="J1923" s="52">
        <v>0</v>
      </c>
      <c r="K1923" s="52">
        <v>11610.88</v>
      </c>
      <c r="L1923" s="52">
        <v>0</v>
      </c>
      <c r="M1923" s="52">
        <v>0</v>
      </c>
      <c r="N1923" s="50"/>
      <c r="O1923" s="124">
        <f t="shared" ref="O1923:O1986" si="120">IFERROR(ROUND(J1923/K1923*100,4),$U$1)</f>
        <v>0</v>
      </c>
      <c r="P1923" s="124">
        <f t="shared" ref="P1923:P1986" si="121">IFERROR((L1923+M1923)/K1923*100,$U$1)</f>
        <v>0</v>
      </c>
      <c r="Q1923" s="50"/>
      <c r="R1923" s="53" t="str">
        <f t="shared" ref="R1923:R1986" si="122">IF(AND(ISNUMBER(O1923),O1923&gt;60),(O1923-60)*0.05,"")</f>
        <v/>
      </c>
      <c r="S1923" s="53" t="str">
        <f t="shared" ref="S1923:S1986" si="123">IF(AND(ISNUMBER(O1923),O1923&gt;60),(J1923-(K1923*0.6))*0.05,"")</f>
        <v/>
      </c>
      <c r="T1923" s="50"/>
    </row>
    <row r="1924" spans="1:20" ht="15" customHeight="1" x14ac:dyDescent="0.2">
      <c r="A1924" s="51" t="s">
        <v>2847</v>
      </c>
      <c r="B1924" s="51" t="s">
        <v>199</v>
      </c>
      <c r="C1924" s="35">
        <v>582522</v>
      </c>
      <c r="D1924" s="50"/>
      <c r="E1924" s="52">
        <v>0</v>
      </c>
      <c r="F1924" s="52">
        <v>0</v>
      </c>
      <c r="G1924" s="52">
        <v>0</v>
      </c>
      <c r="H1924" s="52">
        <v>51848.9</v>
      </c>
      <c r="I1924" s="52">
        <v>0</v>
      </c>
      <c r="J1924" s="52">
        <v>51848.9</v>
      </c>
      <c r="K1924" s="52">
        <v>145149.89000000001</v>
      </c>
      <c r="L1924" s="52">
        <v>4305.16</v>
      </c>
      <c r="M1924" s="52">
        <v>152196.49</v>
      </c>
      <c r="N1924" s="50"/>
      <c r="O1924" s="124">
        <f t="shared" si="120"/>
        <v>35.7209</v>
      </c>
      <c r="P1924" s="124">
        <f t="shared" si="121"/>
        <v>107.82071553757291</v>
      </c>
      <c r="Q1924" s="50"/>
      <c r="R1924" s="53" t="str">
        <f t="shared" si="122"/>
        <v/>
      </c>
      <c r="S1924" s="53" t="str">
        <f t="shared" si="123"/>
        <v/>
      </c>
      <c r="T1924" s="50"/>
    </row>
    <row r="1925" spans="1:20" ht="15" customHeight="1" x14ac:dyDescent="0.2">
      <c r="A1925" s="51" t="s">
        <v>618</v>
      </c>
      <c r="B1925" s="51" t="s">
        <v>571</v>
      </c>
      <c r="C1925" s="35">
        <v>506435</v>
      </c>
      <c r="D1925" s="50"/>
      <c r="E1925" s="52">
        <v>0</v>
      </c>
      <c r="F1925" s="52">
        <v>0</v>
      </c>
      <c r="G1925" s="52">
        <v>0</v>
      </c>
      <c r="H1925" s="52">
        <v>0</v>
      </c>
      <c r="I1925" s="52">
        <v>0</v>
      </c>
      <c r="J1925" s="52">
        <v>0</v>
      </c>
      <c r="K1925" s="52">
        <v>191489.37</v>
      </c>
      <c r="L1925" s="52">
        <v>2618.66</v>
      </c>
      <c r="M1925" s="52">
        <v>9447.82</v>
      </c>
      <c r="N1925" s="50"/>
      <c r="O1925" s="124">
        <f t="shared" si="120"/>
        <v>0</v>
      </c>
      <c r="P1925" s="124">
        <f t="shared" si="121"/>
        <v>6.3013837269400383</v>
      </c>
      <c r="Q1925" s="50"/>
      <c r="R1925" s="53" t="str">
        <f t="shared" si="122"/>
        <v/>
      </c>
      <c r="S1925" s="53" t="str">
        <f t="shared" si="123"/>
        <v/>
      </c>
      <c r="T1925" s="50"/>
    </row>
    <row r="1926" spans="1:20" ht="15" customHeight="1" x14ac:dyDescent="0.2">
      <c r="A1926" s="51" t="s">
        <v>619</v>
      </c>
      <c r="B1926" s="51" t="s">
        <v>571</v>
      </c>
      <c r="C1926" s="35">
        <v>506443</v>
      </c>
      <c r="D1926" s="50"/>
      <c r="E1926" s="52">
        <v>0</v>
      </c>
      <c r="F1926" s="52">
        <v>0</v>
      </c>
      <c r="G1926" s="52">
        <v>0</v>
      </c>
      <c r="H1926" s="52">
        <v>0</v>
      </c>
      <c r="I1926" s="52">
        <v>0</v>
      </c>
      <c r="J1926" s="52">
        <v>0</v>
      </c>
      <c r="K1926" s="52">
        <v>783278.41</v>
      </c>
      <c r="L1926" s="52">
        <v>1484.76</v>
      </c>
      <c r="M1926" s="52">
        <v>5562</v>
      </c>
      <c r="N1926" s="50"/>
      <c r="O1926" s="124">
        <f t="shared" si="120"/>
        <v>0</v>
      </c>
      <c r="P1926" s="124">
        <f t="shared" si="121"/>
        <v>0.89964946180503047</v>
      </c>
      <c r="Q1926" s="50"/>
      <c r="R1926" s="53" t="str">
        <f t="shared" si="122"/>
        <v/>
      </c>
      <c r="S1926" s="53" t="str">
        <f t="shared" si="123"/>
        <v/>
      </c>
      <c r="T1926" s="50"/>
    </row>
    <row r="1927" spans="1:20" ht="15" customHeight="1" x14ac:dyDescent="0.2">
      <c r="A1927" s="51" t="s">
        <v>1121</v>
      </c>
      <c r="B1927" s="51" t="s">
        <v>1121</v>
      </c>
      <c r="C1927" s="35">
        <v>512842</v>
      </c>
      <c r="D1927" s="50"/>
      <c r="E1927" s="52">
        <v>0</v>
      </c>
      <c r="F1927" s="52">
        <v>0</v>
      </c>
      <c r="G1927" s="52">
        <v>0</v>
      </c>
      <c r="H1927" s="52">
        <v>6360182.8600000003</v>
      </c>
      <c r="I1927" s="52">
        <v>0</v>
      </c>
      <c r="J1927" s="52">
        <v>6360182.8600000003</v>
      </c>
      <c r="K1927" s="52">
        <v>21578830.710000001</v>
      </c>
      <c r="L1927" s="52">
        <v>256114.74</v>
      </c>
      <c r="M1927" s="52">
        <v>137535.09</v>
      </c>
      <c r="N1927" s="50"/>
      <c r="O1927" s="124">
        <f t="shared" si="120"/>
        <v>29.4742</v>
      </c>
      <c r="P1927" s="124">
        <f t="shared" si="121"/>
        <v>1.8242407815803285</v>
      </c>
      <c r="Q1927" s="50"/>
      <c r="R1927" s="53" t="str">
        <f t="shared" si="122"/>
        <v/>
      </c>
      <c r="S1927" s="53" t="str">
        <f t="shared" si="123"/>
        <v/>
      </c>
      <c r="T1927" s="50"/>
    </row>
    <row r="1928" spans="1:20" ht="15" customHeight="1" x14ac:dyDescent="0.2">
      <c r="A1928" s="51" t="s">
        <v>843</v>
      </c>
      <c r="B1928" s="51" t="s">
        <v>825</v>
      </c>
      <c r="C1928" s="35">
        <v>509370</v>
      </c>
      <c r="D1928" s="50"/>
      <c r="E1928" s="52">
        <v>0</v>
      </c>
      <c r="F1928" s="52">
        <v>0</v>
      </c>
      <c r="G1928" s="52">
        <v>0</v>
      </c>
      <c r="H1928" s="52">
        <v>17.86</v>
      </c>
      <c r="I1928" s="52">
        <v>0</v>
      </c>
      <c r="J1928" s="52">
        <v>17.86</v>
      </c>
      <c r="K1928" s="52">
        <v>650980.13</v>
      </c>
      <c r="L1928" s="52">
        <v>0</v>
      </c>
      <c r="M1928" s="52">
        <v>0</v>
      </c>
      <c r="N1928" s="50"/>
      <c r="O1928" s="124">
        <f t="shared" si="120"/>
        <v>2.7000000000000001E-3</v>
      </c>
      <c r="P1928" s="124">
        <f t="shared" si="121"/>
        <v>0</v>
      </c>
      <c r="Q1928" s="50"/>
      <c r="R1928" s="53" t="str">
        <f t="shared" si="122"/>
        <v/>
      </c>
      <c r="S1928" s="53" t="str">
        <f t="shared" si="123"/>
        <v/>
      </c>
      <c r="T1928" s="50"/>
    </row>
    <row r="1929" spans="1:20" ht="15" customHeight="1" x14ac:dyDescent="0.2">
      <c r="A1929" s="51" t="s">
        <v>2656</v>
      </c>
      <c r="B1929" s="51" t="s">
        <v>199</v>
      </c>
      <c r="C1929" s="35">
        <v>555720</v>
      </c>
      <c r="D1929" s="50"/>
      <c r="E1929" s="52">
        <v>0</v>
      </c>
      <c r="F1929" s="52">
        <v>0</v>
      </c>
      <c r="G1929" s="52">
        <v>0</v>
      </c>
      <c r="H1929" s="52">
        <v>125362.47</v>
      </c>
      <c r="I1929" s="52">
        <v>0</v>
      </c>
      <c r="J1929" s="52">
        <v>125362.47</v>
      </c>
      <c r="K1929" s="52">
        <v>335703.7</v>
      </c>
      <c r="L1929" s="52">
        <v>23620.49</v>
      </c>
      <c r="M1929" s="52">
        <v>65156.18</v>
      </c>
      <c r="N1929" s="50"/>
      <c r="O1929" s="124">
        <f t="shared" si="120"/>
        <v>37.343200000000003</v>
      </c>
      <c r="P1929" s="124">
        <f t="shared" si="121"/>
        <v>26.444948327945148</v>
      </c>
      <c r="Q1929" s="50"/>
      <c r="R1929" s="53" t="str">
        <f t="shared" si="122"/>
        <v/>
      </c>
      <c r="S1929" s="53" t="str">
        <f t="shared" si="123"/>
        <v/>
      </c>
      <c r="T1929" s="50"/>
    </row>
    <row r="1930" spans="1:20" ht="15" customHeight="1" x14ac:dyDescent="0.2">
      <c r="A1930" s="51" t="s">
        <v>806</v>
      </c>
      <c r="B1930" s="51" t="s">
        <v>759</v>
      </c>
      <c r="C1930" s="35">
        <v>508926</v>
      </c>
      <c r="D1930" s="50"/>
      <c r="E1930" s="52">
        <v>0</v>
      </c>
      <c r="F1930" s="52">
        <v>0</v>
      </c>
      <c r="G1930" s="52">
        <v>0</v>
      </c>
      <c r="H1930" s="52">
        <v>2886.27</v>
      </c>
      <c r="I1930" s="52">
        <v>0</v>
      </c>
      <c r="J1930" s="52">
        <v>2886.27</v>
      </c>
      <c r="K1930" s="52">
        <v>90857.35</v>
      </c>
      <c r="L1930" s="52">
        <v>71.680000000000007</v>
      </c>
      <c r="M1930" s="52">
        <v>1050</v>
      </c>
      <c r="N1930" s="50"/>
      <c r="O1930" s="124">
        <f t="shared" si="120"/>
        <v>3.1766999999999999</v>
      </c>
      <c r="P1930" s="124">
        <f t="shared" si="121"/>
        <v>1.2345506444993168</v>
      </c>
      <c r="Q1930" s="50"/>
      <c r="R1930" s="53" t="str">
        <f t="shared" si="122"/>
        <v/>
      </c>
      <c r="S1930" s="53" t="str">
        <f t="shared" si="123"/>
        <v/>
      </c>
      <c r="T1930" s="50"/>
    </row>
    <row r="1931" spans="1:20" ht="15" customHeight="1" x14ac:dyDescent="0.2">
      <c r="A1931" s="51" t="s">
        <v>376</v>
      </c>
      <c r="B1931" s="51" t="s">
        <v>334</v>
      </c>
      <c r="C1931" s="35">
        <v>503487</v>
      </c>
      <c r="D1931" s="50"/>
      <c r="E1931" s="52">
        <v>0</v>
      </c>
      <c r="F1931" s="52">
        <v>0</v>
      </c>
      <c r="G1931" s="52">
        <v>0</v>
      </c>
      <c r="H1931" s="52">
        <v>268.10000000000002</v>
      </c>
      <c r="I1931" s="52">
        <v>0</v>
      </c>
      <c r="J1931" s="52">
        <v>268.10000000000002</v>
      </c>
      <c r="K1931" s="52">
        <v>258689.44</v>
      </c>
      <c r="L1931" s="52">
        <v>943.52</v>
      </c>
      <c r="M1931" s="52">
        <v>20931.060000000001</v>
      </c>
      <c r="N1931" s="50"/>
      <c r="O1931" s="124">
        <f t="shared" si="120"/>
        <v>0.1036</v>
      </c>
      <c r="P1931" s="124">
        <f t="shared" si="121"/>
        <v>8.4559230558464247</v>
      </c>
      <c r="Q1931" s="50"/>
      <c r="R1931" s="53" t="str">
        <f t="shared" si="122"/>
        <v/>
      </c>
      <c r="S1931" s="53" t="str">
        <f t="shared" si="123"/>
        <v/>
      </c>
      <c r="T1931" s="50"/>
    </row>
    <row r="1932" spans="1:20" ht="15" customHeight="1" x14ac:dyDescent="0.2">
      <c r="A1932" s="51" t="s">
        <v>1922</v>
      </c>
      <c r="B1932" s="51" t="s">
        <v>30</v>
      </c>
      <c r="C1932" s="35">
        <v>522961</v>
      </c>
      <c r="D1932" s="50"/>
      <c r="E1932" s="52">
        <v>0</v>
      </c>
      <c r="F1932" s="52">
        <v>0</v>
      </c>
      <c r="G1932" s="52">
        <v>0</v>
      </c>
      <c r="H1932" s="52">
        <v>345.3</v>
      </c>
      <c r="I1932" s="52">
        <v>0</v>
      </c>
      <c r="J1932" s="52">
        <v>345.3</v>
      </c>
      <c r="K1932" s="52">
        <v>447449.93</v>
      </c>
      <c r="L1932" s="52">
        <v>334.13</v>
      </c>
      <c r="M1932" s="52">
        <v>9958.16</v>
      </c>
      <c r="N1932" s="50"/>
      <c r="O1932" s="124">
        <f t="shared" si="120"/>
        <v>7.7200000000000005E-2</v>
      </c>
      <c r="P1932" s="124">
        <f t="shared" si="121"/>
        <v>2.3002104391881342</v>
      </c>
      <c r="Q1932" s="50"/>
      <c r="R1932" s="53" t="str">
        <f t="shared" si="122"/>
        <v/>
      </c>
      <c r="S1932" s="53" t="str">
        <f t="shared" si="123"/>
        <v/>
      </c>
      <c r="T1932" s="50"/>
    </row>
    <row r="1933" spans="1:20" ht="15" customHeight="1" x14ac:dyDescent="0.2">
      <c r="A1933" s="51" t="s">
        <v>1370</v>
      </c>
      <c r="B1933" s="51" t="s">
        <v>28</v>
      </c>
      <c r="C1933" s="35">
        <v>516295</v>
      </c>
      <c r="D1933" s="50"/>
      <c r="E1933" s="52">
        <v>0</v>
      </c>
      <c r="F1933" s="52">
        <v>0</v>
      </c>
      <c r="G1933" s="52">
        <v>0</v>
      </c>
      <c r="H1933" s="52">
        <v>0</v>
      </c>
      <c r="I1933" s="52">
        <v>0</v>
      </c>
      <c r="J1933" s="52">
        <v>0</v>
      </c>
      <c r="K1933" s="52">
        <v>252303.62</v>
      </c>
      <c r="L1933" s="52">
        <v>0</v>
      </c>
      <c r="M1933" s="52">
        <v>0</v>
      </c>
      <c r="N1933" s="50"/>
      <c r="O1933" s="124">
        <f t="shared" si="120"/>
        <v>0</v>
      </c>
      <c r="P1933" s="124">
        <f t="shared" si="121"/>
        <v>0</v>
      </c>
      <c r="Q1933" s="50"/>
      <c r="R1933" s="53" t="str">
        <f t="shared" si="122"/>
        <v/>
      </c>
      <c r="S1933" s="53" t="str">
        <f t="shared" si="123"/>
        <v/>
      </c>
      <c r="T1933" s="50"/>
    </row>
    <row r="1934" spans="1:20" ht="15" customHeight="1" x14ac:dyDescent="0.2">
      <c r="A1934" s="51" t="s">
        <v>1034</v>
      </c>
      <c r="B1934" s="51" t="s">
        <v>987</v>
      </c>
      <c r="C1934" s="35">
        <v>511773</v>
      </c>
      <c r="D1934" s="50"/>
      <c r="E1934" s="52">
        <v>0</v>
      </c>
      <c r="F1934" s="52">
        <v>0</v>
      </c>
      <c r="G1934" s="52">
        <v>0</v>
      </c>
      <c r="H1934" s="52">
        <v>870.19</v>
      </c>
      <c r="I1934" s="52">
        <v>0</v>
      </c>
      <c r="J1934" s="52">
        <v>870.19</v>
      </c>
      <c r="K1934" s="52">
        <v>22332.65</v>
      </c>
      <c r="L1934" s="52">
        <v>880</v>
      </c>
      <c r="M1934" s="52">
        <v>0</v>
      </c>
      <c r="N1934" s="50"/>
      <c r="O1934" s="124">
        <f t="shared" si="120"/>
        <v>3.8965000000000001</v>
      </c>
      <c r="P1934" s="124">
        <f t="shared" si="121"/>
        <v>3.9404190725238606</v>
      </c>
      <c r="Q1934" s="50"/>
      <c r="R1934" s="53" t="str">
        <f t="shared" si="122"/>
        <v/>
      </c>
      <c r="S1934" s="53" t="str">
        <f t="shared" si="123"/>
        <v/>
      </c>
      <c r="T1934" s="50"/>
    </row>
    <row r="1935" spans="1:20" ht="15" customHeight="1" x14ac:dyDescent="0.2">
      <c r="A1935" s="51" t="s">
        <v>2560</v>
      </c>
      <c r="B1935" s="51" t="s">
        <v>33</v>
      </c>
      <c r="C1935" s="35">
        <v>543497</v>
      </c>
      <c r="D1935" s="50"/>
      <c r="E1935" s="52">
        <v>0</v>
      </c>
      <c r="F1935" s="52">
        <v>0</v>
      </c>
      <c r="G1935" s="52">
        <v>0</v>
      </c>
      <c r="H1935" s="52">
        <v>23555</v>
      </c>
      <c r="I1935" s="52">
        <v>0</v>
      </c>
      <c r="J1935" s="52">
        <v>23555</v>
      </c>
      <c r="K1935" s="52">
        <v>1742426.06</v>
      </c>
      <c r="L1935" s="52">
        <v>9078.39</v>
      </c>
      <c r="M1935" s="52">
        <v>15111.76</v>
      </c>
      <c r="N1935" s="50"/>
      <c r="O1935" s="124">
        <f t="shared" si="120"/>
        <v>1.3519000000000001</v>
      </c>
      <c r="P1935" s="124">
        <f t="shared" si="121"/>
        <v>1.3883028126886485</v>
      </c>
      <c r="Q1935" s="50"/>
      <c r="R1935" s="53" t="str">
        <f t="shared" si="122"/>
        <v/>
      </c>
      <c r="S1935" s="53" t="str">
        <f t="shared" si="123"/>
        <v/>
      </c>
      <c r="T1935" s="50"/>
    </row>
    <row r="1936" spans="1:20" ht="15" customHeight="1" x14ac:dyDescent="0.2">
      <c r="A1936" s="51" t="s">
        <v>533</v>
      </c>
      <c r="B1936" s="51" t="s">
        <v>508</v>
      </c>
      <c r="C1936" s="35">
        <v>505374</v>
      </c>
      <c r="D1936" s="50"/>
      <c r="E1936" s="52">
        <v>0</v>
      </c>
      <c r="F1936" s="52">
        <v>0</v>
      </c>
      <c r="G1936" s="52">
        <v>0</v>
      </c>
      <c r="H1936" s="52">
        <v>361380.94</v>
      </c>
      <c r="I1936" s="52">
        <v>0</v>
      </c>
      <c r="J1936" s="52">
        <v>361380.94</v>
      </c>
      <c r="K1936" s="52">
        <v>1236671.19</v>
      </c>
      <c r="L1936" s="52">
        <v>25570.58</v>
      </c>
      <c r="M1936" s="52">
        <v>91794.76</v>
      </c>
      <c r="N1936" s="50"/>
      <c r="O1936" s="124">
        <f t="shared" si="120"/>
        <v>29.222100000000001</v>
      </c>
      <c r="P1936" s="124">
        <f t="shared" si="121"/>
        <v>9.4904240471551695</v>
      </c>
      <c r="Q1936" s="50"/>
      <c r="R1936" s="53" t="str">
        <f t="shared" si="122"/>
        <v/>
      </c>
      <c r="S1936" s="53" t="str">
        <f t="shared" si="123"/>
        <v/>
      </c>
      <c r="T1936" s="50"/>
    </row>
    <row r="1937" spans="1:20" ht="15" customHeight="1" x14ac:dyDescent="0.2">
      <c r="A1937" s="51" t="s">
        <v>689</v>
      </c>
      <c r="B1937" s="51" t="s">
        <v>643</v>
      </c>
      <c r="C1937" s="35">
        <v>507466</v>
      </c>
      <c r="D1937" s="50"/>
      <c r="E1937" s="52">
        <v>0</v>
      </c>
      <c r="F1937" s="52">
        <v>0</v>
      </c>
      <c r="G1937" s="52">
        <v>0</v>
      </c>
      <c r="H1937" s="52">
        <v>0</v>
      </c>
      <c r="I1937" s="52">
        <v>0</v>
      </c>
      <c r="J1937" s="52">
        <v>0</v>
      </c>
      <c r="K1937" s="52">
        <v>263734.76</v>
      </c>
      <c r="L1937" s="52">
        <v>0</v>
      </c>
      <c r="M1937" s="52">
        <v>18151.8</v>
      </c>
      <c r="N1937" s="50"/>
      <c r="O1937" s="124">
        <f t="shared" si="120"/>
        <v>0</v>
      </c>
      <c r="P1937" s="124">
        <f t="shared" si="121"/>
        <v>6.8825967422724244</v>
      </c>
      <c r="Q1937" s="50"/>
      <c r="R1937" s="53" t="str">
        <f t="shared" si="122"/>
        <v/>
      </c>
      <c r="S1937" s="53" t="str">
        <f t="shared" si="123"/>
        <v/>
      </c>
      <c r="T1937" s="50"/>
    </row>
    <row r="1938" spans="1:20" ht="15" customHeight="1" x14ac:dyDescent="0.2">
      <c r="A1938" s="51" t="s">
        <v>1202</v>
      </c>
      <c r="B1938" s="51" t="s">
        <v>1167</v>
      </c>
      <c r="C1938" s="35">
        <v>514331</v>
      </c>
      <c r="D1938" s="50"/>
      <c r="E1938" s="52">
        <v>0</v>
      </c>
      <c r="F1938" s="52">
        <v>0</v>
      </c>
      <c r="G1938" s="52">
        <v>0</v>
      </c>
      <c r="H1938" s="52">
        <v>0</v>
      </c>
      <c r="I1938" s="52">
        <v>0</v>
      </c>
      <c r="J1938" s="52">
        <v>0</v>
      </c>
      <c r="K1938" s="52">
        <v>342411.2</v>
      </c>
      <c r="L1938" s="52">
        <v>0</v>
      </c>
      <c r="M1938" s="52">
        <v>0</v>
      </c>
      <c r="N1938" s="50"/>
      <c r="O1938" s="124">
        <f t="shared" si="120"/>
        <v>0</v>
      </c>
      <c r="P1938" s="124">
        <f t="shared" si="121"/>
        <v>0</v>
      </c>
      <c r="Q1938" s="50"/>
      <c r="R1938" s="53" t="str">
        <f t="shared" si="122"/>
        <v/>
      </c>
      <c r="S1938" s="53" t="str">
        <f t="shared" si="123"/>
        <v/>
      </c>
      <c r="T1938" s="50"/>
    </row>
    <row r="1939" spans="1:20" ht="15" customHeight="1" x14ac:dyDescent="0.2">
      <c r="A1939" s="51" t="s">
        <v>1371</v>
      </c>
      <c r="B1939" s="51" t="s">
        <v>28</v>
      </c>
      <c r="C1939" s="35">
        <v>516309</v>
      </c>
      <c r="D1939" s="50"/>
      <c r="E1939" s="52">
        <v>0</v>
      </c>
      <c r="F1939" s="52">
        <v>0</v>
      </c>
      <c r="G1939" s="52">
        <v>0</v>
      </c>
      <c r="H1939" s="52">
        <v>0</v>
      </c>
      <c r="I1939" s="52">
        <v>0</v>
      </c>
      <c r="J1939" s="52">
        <v>0</v>
      </c>
      <c r="K1939" s="52" t="s">
        <v>73</v>
      </c>
      <c r="L1939" s="52">
        <v>0</v>
      </c>
      <c r="M1939" s="52">
        <v>0</v>
      </c>
      <c r="N1939" s="50"/>
      <c r="O1939" s="124" t="str">
        <f t="shared" si="120"/>
        <v>NA</v>
      </c>
      <c r="P1939" s="124" t="str">
        <f t="shared" si="121"/>
        <v>NA</v>
      </c>
      <c r="Q1939" s="50"/>
      <c r="R1939" s="53" t="str">
        <f t="shared" si="122"/>
        <v/>
      </c>
      <c r="S1939" s="53" t="str">
        <f t="shared" si="123"/>
        <v/>
      </c>
      <c r="T1939" s="50"/>
    </row>
    <row r="1940" spans="1:20" ht="15" customHeight="1" x14ac:dyDescent="0.2">
      <c r="A1940" s="51" t="s">
        <v>534</v>
      </c>
      <c r="B1940" s="51" t="s">
        <v>511</v>
      </c>
      <c r="C1940" s="35">
        <v>505382</v>
      </c>
      <c r="D1940" s="50"/>
      <c r="E1940" s="52">
        <v>0</v>
      </c>
      <c r="F1940" s="52">
        <v>0</v>
      </c>
      <c r="G1940" s="52">
        <v>0</v>
      </c>
      <c r="H1940" s="52">
        <v>12511.59</v>
      </c>
      <c r="I1940" s="52">
        <v>0</v>
      </c>
      <c r="J1940" s="52">
        <v>12511.59</v>
      </c>
      <c r="K1940" s="52">
        <v>65957.61</v>
      </c>
      <c r="L1940" s="52">
        <v>437.8</v>
      </c>
      <c r="M1940" s="52">
        <v>2160</v>
      </c>
      <c r="N1940" s="50"/>
      <c r="O1940" s="124">
        <f t="shared" si="120"/>
        <v>18.969100000000001</v>
      </c>
      <c r="P1940" s="124">
        <f t="shared" si="121"/>
        <v>3.9385902551654013</v>
      </c>
      <c r="Q1940" s="50"/>
      <c r="R1940" s="53" t="str">
        <f t="shared" si="122"/>
        <v/>
      </c>
      <c r="S1940" s="53" t="str">
        <f t="shared" si="123"/>
        <v/>
      </c>
      <c r="T1940" s="50"/>
    </row>
    <row r="1941" spans="1:20" ht="15" customHeight="1" x14ac:dyDescent="0.2">
      <c r="A1941" s="51" t="s">
        <v>2835</v>
      </c>
      <c r="B1941" s="51" t="s">
        <v>508</v>
      </c>
      <c r="C1941" s="35">
        <v>581658</v>
      </c>
      <c r="D1941" s="50"/>
      <c r="E1941" s="52">
        <v>0</v>
      </c>
      <c r="F1941" s="52">
        <v>0</v>
      </c>
      <c r="G1941" s="52">
        <v>0</v>
      </c>
      <c r="H1941" s="52">
        <v>3299.73</v>
      </c>
      <c r="I1941" s="52">
        <v>0</v>
      </c>
      <c r="J1941" s="52">
        <v>3299.73</v>
      </c>
      <c r="K1941" s="52">
        <v>287345.69</v>
      </c>
      <c r="L1941" s="52">
        <v>657.25</v>
      </c>
      <c r="M1941" s="52">
        <v>119041.53</v>
      </c>
      <c r="N1941" s="50"/>
      <c r="O1941" s="124">
        <f t="shared" si="120"/>
        <v>1.1483000000000001</v>
      </c>
      <c r="P1941" s="124">
        <f t="shared" si="121"/>
        <v>41.656716688529414</v>
      </c>
      <c r="Q1941" s="50"/>
      <c r="R1941" s="53" t="str">
        <f t="shared" si="122"/>
        <v/>
      </c>
      <c r="S1941" s="53" t="str">
        <f t="shared" si="123"/>
        <v/>
      </c>
      <c r="T1941" s="50"/>
    </row>
    <row r="1942" spans="1:20" ht="15" customHeight="1" x14ac:dyDescent="0.2">
      <c r="A1942" s="51" t="s">
        <v>1151</v>
      </c>
      <c r="B1942" s="51" t="s">
        <v>1121</v>
      </c>
      <c r="C1942" s="35">
        <v>513563</v>
      </c>
      <c r="D1942" s="50"/>
      <c r="E1942" s="52">
        <v>0</v>
      </c>
      <c r="F1942" s="52">
        <v>0</v>
      </c>
      <c r="G1942" s="52">
        <v>0</v>
      </c>
      <c r="H1942" s="52">
        <v>0</v>
      </c>
      <c r="I1942" s="52">
        <v>0</v>
      </c>
      <c r="J1942" s="52">
        <v>0</v>
      </c>
      <c r="K1942" s="52">
        <v>481079.41000000003</v>
      </c>
      <c r="L1942" s="52">
        <v>0</v>
      </c>
      <c r="M1942" s="52">
        <v>0</v>
      </c>
      <c r="N1942" s="50"/>
      <c r="O1942" s="124">
        <f t="shared" si="120"/>
        <v>0</v>
      </c>
      <c r="P1942" s="124">
        <f t="shared" si="121"/>
        <v>0</v>
      </c>
      <c r="Q1942" s="50"/>
      <c r="R1942" s="53" t="str">
        <f t="shared" si="122"/>
        <v/>
      </c>
      <c r="S1942" s="53" t="str">
        <f t="shared" si="123"/>
        <v/>
      </c>
      <c r="T1942" s="50"/>
    </row>
    <row r="1943" spans="1:20" ht="15" customHeight="1" x14ac:dyDescent="0.2">
      <c r="A1943" s="51" t="s">
        <v>807</v>
      </c>
      <c r="B1943" s="51" t="s">
        <v>760</v>
      </c>
      <c r="C1943" s="35">
        <v>508934</v>
      </c>
      <c r="D1943" s="50"/>
      <c r="E1943" s="52">
        <v>0</v>
      </c>
      <c r="F1943" s="52">
        <v>0</v>
      </c>
      <c r="G1943" s="52">
        <v>0</v>
      </c>
      <c r="H1943" s="52">
        <v>66216.929999999993</v>
      </c>
      <c r="I1943" s="52">
        <v>65347.44</v>
      </c>
      <c r="J1943" s="52">
        <v>869.48999999999069</v>
      </c>
      <c r="K1943" s="52">
        <v>719377.55</v>
      </c>
      <c r="L1943" s="52">
        <v>3217.09</v>
      </c>
      <c r="M1943" s="52">
        <v>114506</v>
      </c>
      <c r="N1943" s="50"/>
      <c r="O1943" s="124">
        <f t="shared" si="120"/>
        <v>0.12089999999999999</v>
      </c>
      <c r="P1943" s="124">
        <f t="shared" si="121"/>
        <v>16.36457657039756</v>
      </c>
      <c r="Q1943" s="50"/>
      <c r="R1943" s="53" t="str">
        <f t="shared" si="122"/>
        <v/>
      </c>
      <c r="S1943" s="53" t="str">
        <f t="shared" si="123"/>
        <v/>
      </c>
      <c r="T1943" s="50"/>
    </row>
    <row r="1944" spans="1:20" ht="15" customHeight="1" x14ac:dyDescent="0.2">
      <c r="A1944" s="51" t="s">
        <v>1482</v>
      </c>
      <c r="B1944" s="51" t="s">
        <v>1454</v>
      </c>
      <c r="C1944" s="35">
        <v>517895</v>
      </c>
      <c r="D1944" s="50"/>
      <c r="E1944" s="52">
        <v>0</v>
      </c>
      <c r="F1944" s="52">
        <v>0</v>
      </c>
      <c r="G1944" s="52">
        <v>0</v>
      </c>
      <c r="H1944" s="52">
        <v>11193.39</v>
      </c>
      <c r="I1944" s="52">
        <v>0</v>
      </c>
      <c r="J1944" s="52">
        <v>11193.39</v>
      </c>
      <c r="K1944" s="52">
        <v>989471.37</v>
      </c>
      <c r="L1944" s="52">
        <v>788.7</v>
      </c>
      <c r="M1944" s="52">
        <v>17641.2</v>
      </c>
      <c r="N1944" s="50"/>
      <c r="O1944" s="124">
        <f t="shared" si="120"/>
        <v>1.1312</v>
      </c>
      <c r="P1944" s="124">
        <f t="shared" si="121"/>
        <v>1.8626006329015867</v>
      </c>
      <c r="Q1944" s="50"/>
      <c r="R1944" s="53" t="str">
        <f t="shared" si="122"/>
        <v/>
      </c>
      <c r="S1944" s="53" t="str">
        <f t="shared" si="123"/>
        <v/>
      </c>
      <c r="T1944" s="50"/>
    </row>
    <row r="1945" spans="1:20" ht="15" customHeight="1" x14ac:dyDescent="0.2">
      <c r="A1945" s="51" t="s">
        <v>1436</v>
      </c>
      <c r="B1945" s="51" t="s">
        <v>1394</v>
      </c>
      <c r="C1945" s="35">
        <v>517178</v>
      </c>
      <c r="D1945" s="50"/>
      <c r="E1945" s="52">
        <v>0</v>
      </c>
      <c r="F1945" s="52">
        <v>0</v>
      </c>
      <c r="G1945" s="52">
        <v>0</v>
      </c>
      <c r="H1945" s="52">
        <v>111912.58</v>
      </c>
      <c r="I1945" s="52">
        <v>24667.98</v>
      </c>
      <c r="J1945" s="52">
        <v>87244.6</v>
      </c>
      <c r="K1945" s="52">
        <v>491832.43</v>
      </c>
      <c r="L1945" s="52">
        <v>19917.37</v>
      </c>
      <c r="M1945" s="52">
        <v>48612.09</v>
      </c>
      <c r="N1945" s="50"/>
      <c r="O1945" s="124">
        <f t="shared" si="120"/>
        <v>17.738700000000001</v>
      </c>
      <c r="P1945" s="124">
        <f t="shared" si="121"/>
        <v>13.933497634550044</v>
      </c>
      <c r="Q1945" s="50"/>
      <c r="R1945" s="53" t="str">
        <f t="shared" si="122"/>
        <v/>
      </c>
      <c r="S1945" s="53" t="str">
        <f t="shared" si="123"/>
        <v/>
      </c>
      <c r="T1945" s="50"/>
    </row>
    <row r="1946" spans="1:20" ht="15" customHeight="1" x14ac:dyDescent="0.2">
      <c r="A1946" s="51" t="s">
        <v>535</v>
      </c>
      <c r="B1946" s="51" t="s">
        <v>508</v>
      </c>
      <c r="C1946" s="35">
        <v>505404</v>
      </c>
      <c r="D1946" s="50"/>
      <c r="E1946" s="52">
        <v>0</v>
      </c>
      <c r="F1946" s="52">
        <v>0</v>
      </c>
      <c r="G1946" s="52">
        <v>0</v>
      </c>
      <c r="H1946" s="52">
        <v>0</v>
      </c>
      <c r="I1946" s="52">
        <v>0</v>
      </c>
      <c r="J1946" s="52">
        <v>0</v>
      </c>
      <c r="K1946" s="52">
        <v>780111.51</v>
      </c>
      <c r="L1946" s="52">
        <v>0</v>
      </c>
      <c r="M1946" s="52">
        <v>0</v>
      </c>
      <c r="N1946" s="50"/>
      <c r="O1946" s="124">
        <f t="shared" si="120"/>
        <v>0</v>
      </c>
      <c r="P1946" s="124">
        <f t="shared" si="121"/>
        <v>0</v>
      </c>
      <c r="Q1946" s="50"/>
      <c r="R1946" s="53" t="str">
        <f t="shared" si="122"/>
        <v/>
      </c>
      <c r="S1946" s="53" t="str">
        <f t="shared" si="123"/>
        <v/>
      </c>
      <c r="T1946" s="50"/>
    </row>
    <row r="1947" spans="1:20" ht="15" customHeight="1" x14ac:dyDescent="0.2">
      <c r="A1947" s="51" t="s">
        <v>1437</v>
      </c>
      <c r="B1947" s="51" t="s">
        <v>19</v>
      </c>
      <c r="C1947" s="35">
        <v>517186</v>
      </c>
      <c r="D1947" s="50"/>
      <c r="E1947" s="52">
        <v>0</v>
      </c>
      <c r="F1947" s="52">
        <v>0</v>
      </c>
      <c r="G1947" s="52">
        <v>0</v>
      </c>
      <c r="H1947" s="52">
        <v>98292</v>
      </c>
      <c r="I1947" s="52">
        <v>0</v>
      </c>
      <c r="J1947" s="52">
        <v>98292</v>
      </c>
      <c r="K1947" s="52">
        <v>193634.12</v>
      </c>
      <c r="L1947" s="52">
        <v>1101.94</v>
      </c>
      <c r="M1947" s="52">
        <v>3008.44</v>
      </c>
      <c r="N1947" s="50"/>
      <c r="O1947" s="124">
        <f t="shared" si="120"/>
        <v>50.761699999999998</v>
      </c>
      <c r="P1947" s="124">
        <f t="shared" si="121"/>
        <v>2.1227560514644837</v>
      </c>
      <c r="Q1947" s="50"/>
      <c r="R1947" s="53" t="str">
        <f t="shared" si="122"/>
        <v/>
      </c>
      <c r="S1947" s="53" t="str">
        <f t="shared" si="123"/>
        <v/>
      </c>
      <c r="T1947" s="50"/>
    </row>
    <row r="1948" spans="1:20" ht="15" customHeight="1" x14ac:dyDescent="0.2">
      <c r="A1948" s="51" t="s">
        <v>1537</v>
      </c>
      <c r="B1948" s="51" t="s">
        <v>1537</v>
      </c>
      <c r="C1948" s="35">
        <v>524140</v>
      </c>
      <c r="D1948" s="50"/>
      <c r="E1948" s="52">
        <v>0</v>
      </c>
      <c r="F1948" s="52">
        <v>0</v>
      </c>
      <c r="G1948" s="52">
        <v>0</v>
      </c>
      <c r="H1948" s="52">
        <v>17473454.399999999</v>
      </c>
      <c r="I1948" s="52">
        <v>0</v>
      </c>
      <c r="J1948" s="52">
        <v>17473454.399999999</v>
      </c>
      <c r="K1948" s="52">
        <v>52554340</v>
      </c>
      <c r="L1948" s="52">
        <v>394587.24</v>
      </c>
      <c r="M1948" s="52">
        <v>2763336.97</v>
      </c>
      <c r="N1948" s="50"/>
      <c r="O1948" s="124">
        <f t="shared" si="120"/>
        <v>33.248399999999997</v>
      </c>
      <c r="P1948" s="124">
        <f t="shared" si="121"/>
        <v>6.0088742623349471</v>
      </c>
      <c r="Q1948" s="50"/>
      <c r="R1948" s="53" t="str">
        <f t="shared" si="122"/>
        <v/>
      </c>
      <c r="S1948" s="53" t="str">
        <f t="shared" si="123"/>
        <v/>
      </c>
      <c r="T1948" s="50"/>
    </row>
    <row r="1949" spans="1:20" ht="15" customHeight="1" x14ac:dyDescent="0.2">
      <c r="A1949" s="51" t="s">
        <v>1372</v>
      </c>
      <c r="B1949" s="51" t="s">
        <v>28</v>
      </c>
      <c r="C1949" s="35">
        <v>516317</v>
      </c>
      <c r="D1949" s="50"/>
      <c r="E1949" s="52">
        <v>0</v>
      </c>
      <c r="F1949" s="52">
        <v>0</v>
      </c>
      <c r="G1949" s="52">
        <v>0</v>
      </c>
      <c r="H1949" s="52">
        <v>59115.88</v>
      </c>
      <c r="I1949" s="52">
        <v>0</v>
      </c>
      <c r="J1949" s="52">
        <v>59115.88</v>
      </c>
      <c r="K1949" s="52">
        <v>181172.34999999998</v>
      </c>
      <c r="L1949" s="52">
        <v>2249.13</v>
      </c>
      <c r="M1949" s="52">
        <v>7305.67</v>
      </c>
      <c r="N1949" s="50"/>
      <c r="O1949" s="124">
        <f t="shared" si="120"/>
        <v>32.629600000000003</v>
      </c>
      <c r="P1949" s="124">
        <f t="shared" si="121"/>
        <v>5.2738731931224612</v>
      </c>
      <c r="Q1949" s="50"/>
      <c r="R1949" s="53" t="str">
        <f t="shared" si="122"/>
        <v/>
      </c>
      <c r="S1949" s="53" t="str">
        <f t="shared" si="123"/>
        <v/>
      </c>
      <c r="T1949" s="50"/>
    </row>
    <row r="1950" spans="1:20" ht="15" customHeight="1" x14ac:dyDescent="0.2">
      <c r="A1950" s="51" t="s">
        <v>2429</v>
      </c>
      <c r="B1950" s="51" t="s">
        <v>22</v>
      </c>
      <c r="C1950" s="35">
        <v>528684</v>
      </c>
      <c r="D1950" s="50"/>
      <c r="E1950" s="52">
        <v>0</v>
      </c>
      <c r="F1950" s="52">
        <v>0</v>
      </c>
      <c r="G1950" s="52">
        <v>0</v>
      </c>
      <c r="H1950" s="52">
        <v>0</v>
      </c>
      <c r="I1950" s="52">
        <v>0</v>
      </c>
      <c r="J1950" s="52">
        <v>0</v>
      </c>
      <c r="K1950" s="52">
        <v>374482.13</v>
      </c>
      <c r="L1950" s="52">
        <v>0</v>
      </c>
      <c r="M1950" s="52">
        <v>17279.86</v>
      </c>
      <c r="N1950" s="50"/>
      <c r="O1950" s="124">
        <f t="shared" si="120"/>
        <v>0</v>
      </c>
      <c r="P1950" s="124">
        <f t="shared" si="121"/>
        <v>4.6143350017796578</v>
      </c>
      <c r="Q1950" s="50"/>
      <c r="R1950" s="53" t="str">
        <f t="shared" si="122"/>
        <v/>
      </c>
      <c r="S1950" s="53" t="str">
        <f t="shared" si="123"/>
        <v/>
      </c>
      <c r="T1950" s="50"/>
    </row>
    <row r="1951" spans="1:20" ht="15" customHeight="1" x14ac:dyDescent="0.2">
      <c r="A1951" s="51" t="s">
        <v>188</v>
      </c>
      <c r="B1951" s="51" t="s">
        <v>161</v>
      </c>
      <c r="C1951" s="35">
        <v>501328</v>
      </c>
      <c r="D1951" s="50"/>
      <c r="E1951" s="52">
        <v>0</v>
      </c>
      <c r="F1951" s="52">
        <v>0</v>
      </c>
      <c r="G1951" s="52">
        <v>0</v>
      </c>
      <c r="H1951" s="52">
        <v>0</v>
      </c>
      <c r="I1951" s="52">
        <v>0</v>
      </c>
      <c r="J1951" s="52">
        <v>0</v>
      </c>
      <c r="K1951" s="52">
        <v>1325366.8999999999</v>
      </c>
      <c r="L1951" s="52">
        <v>5466.46</v>
      </c>
      <c r="M1951" s="52">
        <v>20633.900000000001</v>
      </c>
      <c r="N1951" s="50"/>
      <c r="O1951" s="124">
        <f t="shared" si="120"/>
        <v>0</v>
      </c>
      <c r="P1951" s="124">
        <f t="shared" si="121"/>
        <v>1.9692931821369615</v>
      </c>
      <c r="Q1951" s="50"/>
      <c r="R1951" s="53" t="str">
        <f t="shared" si="122"/>
        <v/>
      </c>
      <c r="S1951" s="53" t="str">
        <f t="shared" si="123"/>
        <v/>
      </c>
      <c r="T1951" s="50"/>
    </row>
    <row r="1952" spans="1:20" ht="15" customHeight="1" x14ac:dyDescent="0.2">
      <c r="A1952" s="51" t="s">
        <v>895</v>
      </c>
      <c r="B1952" s="51" t="s">
        <v>858</v>
      </c>
      <c r="C1952" s="35">
        <v>510009</v>
      </c>
      <c r="D1952" s="50"/>
      <c r="E1952" s="52">
        <v>0</v>
      </c>
      <c r="F1952" s="52">
        <v>0</v>
      </c>
      <c r="G1952" s="52">
        <v>0</v>
      </c>
      <c r="H1952" s="52">
        <v>0</v>
      </c>
      <c r="I1952" s="52">
        <v>0</v>
      </c>
      <c r="J1952" s="52">
        <v>0</v>
      </c>
      <c r="K1952" s="52">
        <v>130548.99</v>
      </c>
      <c r="L1952" s="52">
        <v>40.64</v>
      </c>
      <c r="M1952" s="52">
        <v>4205.3500000000004</v>
      </c>
      <c r="N1952" s="50"/>
      <c r="O1952" s="124">
        <f t="shared" si="120"/>
        <v>0</v>
      </c>
      <c r="P1952" s="124">
        <f t="shared" si="121"/>
        <v>3.2524112212587784</v>
      </c>
      <c r="Q1952" s="50"/>
      <c r="R1952" s="53" t="str">
        <f t="shared" si="122"/>
        <v/>
      </c>
      <c r="S1952" s="53" t="str">
        <f t="shared" si="123"/>
        <v/>
      </c>
      <c r="T1952" s="50"/>
    </row>
    <row r="1953" spans="1:20" ht="15" customHeight="1" x14ac:dyDescent="0.2">
      <c r="A1953" s="51" t="s">
        <v>1095</v>
      </c>
      <c r="B1953" s="51" t="s">
        <v>1055</v>
      </c>
      <c r="C1953" s="35">
        <v>512524</v>
      </c>
      <c r="D1953" s="50"/>
      <c r="E1953" s="52">
        <v>0</v>
      </c>
      <c r="F1953" s="52">
        <v>0</v>
      </c>
      <c r="G1953" s="52">
        <v>0</v>
      </c>
      <c r="H1953" s="52">
        <v>0</v>
      </c>
      <c r="I1953" s="52">
        <v>0</v>
      </c>
      <c r="J1953" s="52">
        <v>0</v>
      </c>
      <c r="K1953" s="52">
        <v>310277.39</v>
      </c>
      <c r="L1953" s="52">
        <v>0</v>
      </c>
      <c r="M1953" s="52">
        <v>0</v>
      </c>
      <c r="N1953" s="50"/>
      <c r="O1953" s="124">
        <f t="shared" si="120"/>
        <v>0</v>
      </c>
      <c r="P1953" s="124">
        <f t="shared" si="121"/>
        <v>0</v>
      </c>
      <c r="Q1953" s="50"/>
      <c r="R1953" s="53" t="str">
        <f t="shared" si="122"/>
        <v/>
      </c>
      <c r="S1953" s="53" t="str">
        <f t="shared" si="123"/>
        <v/>
      </c>
      <c r="T1953" s="50"/>
    </row>
    <row r="1954" spans="1:20" ht="15" customHeight="1" x14ac:dyDescent="0.2">
      <c r="A1954" s="51" t="s">
        <v>967</v>
      </c>
      <c r="B1954" s="51" t="s">
        <v>13</v>
      </c>
      <c r="C1954" s="35">
        <v>510963</v>
      </c>
      <c r="D1954" s="50"/>
      <c r="E1954" s="52">
        <v>0</v>
      </c>
      <c r="F1954" s="52">
        <v>0</v>
      </c>
      <c r="G1954" s="52">
        <v>0</v>
      </c>
      <c r="H1954" s="52">
        <v>88966.81</v>
      </c>
      <c r="I1954" s="52">
        <v>0</v>
      </c>
      <c r="J1954" s="52">
        <v>88966.81</v>
      </c>
      <c r="K1954" s="52">
        <v>941094.76</v>
      </c>
      <c r="L1954" s="52">
        <v>7963.22</v>
      </c>
      <c r="M1954" s="52">
        <v>31369.06</v>
      </c>
      <c r="N1954" s="50"/>
      <c r="O1954" s="124">
        <f t="shared" si="120"/>
        <v>9.4535</v>
      </c>
      <c r="P1954" s="124">
        <f t="shared" si="121"/>
        <v>4.1794175965871911</v>
      </c>
      <c r="Q1954" s="50"/>
      <c r="R1954" s="53" t="str">
        <f t="shared" si="122"/>
        <v/>
      </c>
      <c r="S1954" s="53" t="str">
        <f t="shared" si="123"/>
        <v/>
      </c>
      <c r="T1954" s="50"/>
    </row>
    <row r="1955" spans="1:20" ht="15" customHeight="1" x14ac:dyDescent="0.2">
      <c r="A1955" s="51" t="s">
        <v>808</v>
      </c>
      <c r="B1955" s="51" t="s">
        <v>759</v>
      </c>
      <c r="C1955" s="35">
        <v>508942</v>
      </c>
      <c r="D1955" s="50"/>
      <c r="E1955" s="52">
        <v>0</v>
      </c>
      <c r="F1955" s="52">
        <v>0</v>
      </c>
      <c r="G1955" s="52">
        <v>0</v>
      </c>
      <c r="H1955" s="52">
        <v>0</v>
      </c>
      <c r="I1955" s="52">
        <v>0</v>
      </c>
      <c r="J1955" s="52">
        <v>0</v>
      </c>
      <c r="K1955" s="52">
        <v>394095.17</v>
      </c>
      <c r="L1955" s="52">
        <v>0</v>
      </c>
      <c r="M1955" s="52">
        <v>0</v>
      </c>
      <c r="N1955" s="50"/>
      <c r="O1955" s="124">
        <f t="shared" si="120"/>
        <v>0</v>
      </c>
      <c r="P1955" s="124">
        <f t="shared" si="121"/>
        <v>0</v>
      </c>
      <c r="Q1955" s="50"/>
      <c r="R1955" s="53" t="str">
        <f t="shared" si="122"/>
        <v/>
      </c>
      <c r="S1955" s="53" t="str">
        <f t="shared" si="123"/>
        <v/>
      </c>
      <c r="T1955" s="50"/>
    </row>
    <row r="1956" spans="1:20" ht="15" customHeight="1" x14ac:dyDescent="0.2">
      <c r="A1956" s="51" t="s">
        <v>1923</v>
      </c>
      <c r="B1956" s="51" t="s">
        <v>1866</v>
      </c>
      <c r="C1956" s="35">
        <v>522970</v>
      </c>
      <c r="D1956" s="50"/>
      <c r="E1956" s="52">
        <v>0</v>
      </c>
      <c r="F1956" s="52">
        <v>0</v>
      </c>
      <c r="G1956" s="52">
        <v>0</v>
      </c>
      <c r="H1956" s="52">
        <v>13163.55</v>
      </c>
      <c r="I1956" s="52">
        <v>0</v>
      </c>
      <c r="J1956" s="52">
        <v>13163.55</v>
      </c>
      <c r="K1956" s="52">
        <v>53405.3</v>
      </c>
      <c r="L1956" s="52">
        <v>455.5</v>
      </c>
      <c r="M1956" s="52">
        <v>1593.36</v>
      </c>
      <c r="N1956" s="50"/>
      <c r="O1956" s="124">
        <f t="shared" si="120"/>
        <v>24.648399999999999</v>
      </c>
      <c r="P1956" s="124">
        <f t="shared" si="121"/>
        <v>3.8364357095644057</v>
      </c>
      <c r="Q1956" s="50"/>
      <c r="R1956" s="53" t="str">
        <f t="shared" si="122"/>
        <v/>
      </c>
      <c r="S1956" s="53" t="str">
        <f t="shared" si="123"/>
        <v/>
      </c>
      <c r="T1956" s="50"/>
    </row>
    <row r="1957" spans="1:20" ht="15" customHeight="1" x14ac:dyDescent="0.2">
      <c r="A1957" s="51" t="s">
        <v>484</v>
      </c>
      <c r="B1957" s="51" t="s">
        <v>443</v>
      </c>
      <c r="C1957" s="35">
        <v>504696</v>
      </c>
      <c r="D1957" s="50"/>
      <c r="E1957" s="52">
        <v>0</v>
      </c>
      <c r="F1957" s="52">
        <v>0</v>
      </c>
      <c r="G1957" s="52">
        <v>0</v>
      </c>
      <c r="H1957" s="52">
        <v>9849.9</v>
      </c>
      <c r="I1957" s="52">
        <v>0</v>
      </c>
      <c r="J1957" s="52">
        <v>9849.9</v>
      </c>
      <c r="K1957" s="52">
        <v>134903.34</v>
      </c>
      <c r="L1957" s="52">
        <v>0</v>
      </c>
      <c r="M1957" s="52">
        <v>19945.89</v>
      </c>
      <c r="N1957" s="50"/>
      <c r="O1957" s="124">
        <f t="shared" si="120"/>
        <v>7.3014999999999999</v>
      </c>
      <c r="P1957" s="124">
        <f t="shared" si="121"/>
        <v>14.785319622182817</v>
      </c>
      <c r="Q1957" s="50"/>
      <c r="R1957" s="53" t="str">
        <f t="shared" si="122"/>
        <v/>
      </c>
      <c r="S1957" s="53" t="str">
        <f t="shared" si="123"/>
        <v/>
      </c>
      <c r="T1957" s="50"/>
    </row>
    <row r="1958" spans="1:20" ht="15" customHeight="1" x14ac:dyDescent="0.2">
      <c r="A1958" s="51" t="s">
        <v>485</v>
      </c>
      <c r="B1958" s="51" t="s">
        <v>439</v>
      </c>
      <c r="C1958" s="35">
        <v>504700</v>
      </c>
      <c r="D1958" s="50"/>
      <c r="E1958" s="52">
        <v>0</v>
      </c>
      <c r="F1958" s="52">
        <v>0</v>
      </c>
      <c r="G1958" s="52">
        <v>0</v>
      </c>
      <c r="H1958" s="52">
        <v>20000</v>
      </c>
      <c r="I1958" s="52">
        <v>0</v>
      </c>
      <c r="J1958" s="52">
        <v>20000</v>
      </c>
      <c r="K1958" s="52">
        <v>296346.33</v>
      </c>
      <c r="L1958" s="52">
        <v>3271.4</v>
      </c>
      <c r="M1958" s="52">
        <v>14979.06</v>
      </c>
      <c r="N1958" s="50"/>
      <c r="O1958" s="124">
        <f t="shared" si="120"/>
        <v>6.7488999999999999</v>
      </c>
      <c r="P1958" s="124">
        <f t="shared" si="121"/>
        <v>6.1584903042328882</v>
      </c>
      <c r="Q1958" s="50"/>
      <c r="R1958" s="53" t="str">
        <f t="shared" si="122"/>
        <v/>
      </c>
      <c r="S1958" s="53" t="str">
        <f t="shared" si="123"/>
        <v/>
      </c>
      <c r="T1958" s="50"/>
    </row>
    <row r="1959" spans="1:20" ht="15" customHeight="1" x14ac:dyDescent="0.2">
      <c r="A1959" s="51" t="s">
        <v>486</v>
      </c>
      <c r="B1959" s="51" t="s">
        <v>445</v>
      </c>
      <c r="C1959" s="35">
        <v>504718</v>
      </c>
      <c r="D1959" s="50"/>
      <c r="E1959" s="52">
        <v>0</v>
      </c>
      <c r="F1959" s="52">
        <v>0</v>
      </c>
      <c r="G1959" s="52">
        <v>0</v>
      </c>
      <c r="H1959" s="52">
        <v>0</v>
      </c>
      <c r="I1959" s="52">
        <v>0</v>
      </c>
      <c r="J1959" s="52">
        <v>0</v>
      </c>
      <c r="K1959" s="52">
        <v>175857.95</v>
      </c>
      <c r="L1959" s="52">
        <v>0</v>
      </c>
      <c r="M1959" s="52">
        <v>0</v>
      </c>
      <c r="N1959" s="50"/>
      <c r="O1959" s="124">
        <f t="shared" si="120"/>
        <v>0</v>
      </c>
      <c r="P1959" s="124">
        <f t="shared" si="121"/>
        <v>0</v>
      </c>
      <c r="Q1959" s="50"/>
      <c r="R1959" s="53" t="str">
        <f t="shared" si="122"/>
        <v/>
      </c>
      <c r="S1959" s="53" t="str">
        <f t="shared" si="123"/>
        <v/>
      </c>
      <c r="T1959" s="50"/>
    </row>
    <row r="1960" spans="1:20" ht="15" customHeight="1" x14ac:dyDescent="0.2">
      <c r="A1960" s="51" t="s">
        <v>487</v>
      </c>
      <c r="B1960" s="51" t="s">
        <v>439</v>
      </c>
      <c r="C1960" s="35">
        <v>504726</v>
      </c>
      <c r="D1960" s="50"/>
      <c r="E1960" s="52">
        <v>0</v>
      </c>
      <c r="F1960" s="52">
        <v>0</v>
      </c>
      <c r="G1960" s="52">
        <v>0</v>
      </c>
      <c r="H1960" s="52">
        <v>108971.44</v>
      </c>
      <c r="I1960" s="52">
        <v>0</v>
      </c>
      <c r="J1960" s="52">
        <v>108971.44</v>
      </c>
      <c r="K1960" s="52">
        <v>420271.94</v>
      </c>
      <c r="L1960" s="52">
        <v>17691.82</v>
      </c>
      <c r="M1960" s="52">
        <v>46886.92</v>
      </c>
      <c r="N1960" s="50"/>
      <c r="O1960" s="124">
        <f t="shared" si="120"/>
        <v>25.928799999999999</v>
      </c>
      <c r="P1960" s="124">
        <f t="shared" si="121"/>
        <v>15.365941394992966</v>
      </c>
      <c r="Q1960" s="50"/>
      <c r="R1960" s="53" t="str">
        <f t="shared" si="122"/>
        <v/>
      </c>
      <c r="S1960" s="53" t="str">
        <f t="shared" si="123"/>
        <v/>
      </c>
      <c r="T1960" s="50"/>
    </row>
    <row r="1961" spans="1:20" ht="15" customHeight="1" x14ac:dyDescent="0.2">
      <c r="A1961" s="51" t="s">
        <v>1167</v>
      </c>
      <c r="B1961" s="51" t="s">
        <v>1167</v>
      </c>
      <c r="C1961" s="35">
        <v>513881</v>
      </c>
      <c r="D1961" s="50"/>
      <c r="E1961" s="52">
        <v>0</v>
      </c>
      <c r="F1961" s="52">
        <v>0</v>
      </c>
      <c r="G1961" s="52">
        <v>0</v>
      </c>
      <c r="H1961" s="52">
        <v>4579427.18</v>
      </c>
      <c r="I1961" s="52">
        <v>0</v>
      </c>
      <c r="J1961" s="52">
        <v>4579427.18</v>
      </c>
      <c r="K1961" s="52">
        <v>23487979.789999999</v>
      </c>
      <c r="L1961" s="52">
        <v>107808.1</v>
      </c>
      <c r="M1961" s="52">
        <v>962193.94</v>
      </c>
      <c r="N1961" s="50"/>
      <c r="O1961" s="124">
        <f t="shared" si="120"/>
        <v>19.4969</v>
      </c>
      <c r="P1961" s="124">
        <f t="shared" si="121"/>
        <v>4.5555303162154166</v>
      </c>
      <c r="Q1961" s="50"/>
      <c r="R1961" s="53" t="str">
        <f t="shared" si="122"/>
        <v/>
      </c>
      <c r="S1961" s="53" t="str">
        <f t="shared" si="123"/>
        <v/>
      </c>
      <c r="T1961" s="50"/>
    </row>
    <row r="1962" spans="1:20" ht="15" customHeight="1" x14ac:dyDescent="0.2">
      <c r="A1962" s="51" t="s">
        <v>2189</v>
      </c>
      <c r="B1962" s="51" t="s">
        <v>1232</v>
      </c>
      <c r="C1962" s="35">
        <v>526100</v>
      </c>
      <c r="D1962" s="50"/>
      <c r="E1962" s="52">
        <v>0</v>
      </c>
      <c r="F1962" s="52">
        <v>0</v>
      </c>
      <c r="G1962" s="52">
        <v>0</v>
      </c>
      <c r="H1962" s="52">
        <v>0</v>
      </c>
      <c r="I1962" s="52">
        <v>0</v>
      </c>
      <c r="J1962" s="52">
        <v>0</v>
      </c>
      <c r="K1962" s="52">
        <v>23161.66</v>
      </c>
      <c r="L1962" s="52">
        <v>0</v>
      </c>
      <c r="M1962" s="52">
        <v>0</v>
      </c>
      <c r="N1962" s="50"/>
      <c r="O1962" s="124">
        <f t="shared" si="120"/>
        <v>0</v>
      </c>
      <c r="P1962" s="124">
        <f t="shared" si="121"/>
        <v>0</v>
      </c>
      <c r="Q1962" s="50"/>
      <c r="R1962" s="53" t="str">
        <f t="shared" si="122"/>
        <v/>
      </c>
      <c r="S1962" s="53" t="str">
        <f t="shared" si="123"/>
        <v/>
      </c>
      <c r="T1962" s="50"/>
    </row>
    <row r="1963" spans="1:20" ht="15" customHeight="1" x14ac:dyDescent="0.2">
      <c r="A1963" s="51" t="s">
        <v>2340</v>
      </c>
      <c r="B1963" s="51" t="s">
        <v>1595</v>
      </c>
      <c r="C1963" s="35">
        <v>527734</v>
      </c>
      <c r="D1963" s="50"/>
      <c r="E1963" s="52">
        <v>0</v>
      </c>
      <c r="F1963" s="52">
        <v>0</v>
      </c>
      <c r="G1963" s="52">
        <v>0</v>
      </c>
      <c r="H1963" s="52">
        <v>0</v>
      </c>
      <c r="I1963" s="52">
        <v>0</v>
      </c>
      <c r="J1963" s="52">
        <v>0</v>
      </c>
      <c r="K1963" s="52">
        <v>7827</v>
      </c>
      <c r="L1963" s="52">
        <v>0</v>
      </c>
      <c r="M1963" s="52">
        <v>0</v>
      </c>
      <c r="N1963" s="50"/>
      <c r="O1963" s="124">
        <f t="shared" si="120"/>
        <v>0</v>
      </c>
      <c r="P1963" s="124">
        <f t="shared" si="121"/>
        <v>0</v>
      </c>
      <c r="Q1963" s="50"/>
      <c r="R1963" s="53" t="str">
        <f t="shared" si="122"/>
        <v/>
      </c>
      <c r="S1963" s="53" t="str">
        <f t="shared" si="123"/>
        <v/>
      </c>
      <c r="T1963" s="50"/>
    </row>
    <row r="1964" spans="1:20" ht="15" customHeight="1" x14ac:dyDescent="0.2">
      <c r="A1964" s="51" t="s">
        <v>1732</v>
      </c>
      <c r="B1964" s="51" t="s">
        <v>1676</v>
      </c>
      <c r="C1964" s="35">
        <v>520675</v>
      </c>
      <c r="D1964" s="50"/>
      <c r="E1964" s="52">
        <v>0</v>
      </c>
      <c r="F1964" s="52">
        <v>0</v>
      </c>
      <c r="G1964" s="52">
        <v>0</v>
      </c>
      <c r="H1964" s="52">
        <v>0</v>
      </c>
      <c r="I1964" s="52">
        <v>0</v>
      </c>
      <c r="J1964" s="52">
        <v>0</v>
      </c>
      <c r="K1964" s="52">
        <v>35137.24</v>
      </c>
      <c r="L1964" s="52">
        <v>0</v>
      </c>
      <c r="M1964" s="52">
        <v>0</v>
      </c>
      <c r="N1964" s="50"/>
      <c r="O1964" s="124">
        <f t="shared" si="120"/>
        <v>0</v>
      </c>
      <c r="P1964" s="124">
        <f t="shared" si="121"/>
        <v>0</v>
      </c>
      <c r="Q1964" s="50"/>
      <c r="R1964" s="53" t="str">
        <f t="shared" si="122"/>
        <v/>
      </c>
      <c r="S1964" s="53" t="str">
        <f t="shared" si="123"/>
        <v/>
      </c>
      <c r="T1964" s="50"/>
    </row>
    <row r="1965" spans="1:20" ht="15" customHeight="1" x14ac:dyDescent="0.2">
      <c r="A1965" s="51" t="s">
        <v>2459</v>
      </c>
      <c r="B1965" s="51" t="s">
        <v>1547</v>
      </c>
      <c r="C1965" s="35">
        <v>529010</v>
      </c>
      <c r="D1965" s="50"/>
      <c r="E1965" s="52">
        <v>0</v>
      </c>
      <c r="F1965" s="52">
        <v>0</v>
      </c>
      <c r="G1965" s="52">
        <v>0</v>
      </c>
      <c r="H1965" s="52">
        <v>0</v>
      </c>
      <c r="I1965" s="52">
        <v>0</v>
      </c>
      <c r="J1965" s="52">
        <v>0</v>
      </c>
      <c r="K1965" s="52">
        <v>18180.650000000001</v>
      </c>
      <c r="L1965" s="52">
        <v>0</v>
      </c>
      <c r="M1965" s="52">
        <v>0</v>
      </c>
      <c r="N1965" s="50"/>
      <c r="O1965" s="124">
        <f t="shared" si="120"/>
        <v>0</v>
      </c>
      <c r="P1965" s="124">
        <f t="shared" si="121"/>
        <v>0</v>
      </c>
      <c r="Q1965" s="50"/>
      <c r="R1965" s="53" t="str">
        <f t="shared" si="122"/>
        <v/>
      </c>
      <c r="S1965" s="53" t="str">
        <f t="shared" si="123"/>
        <v/>
      </c>
      <c r="T1965" s="50"/>
    </row>
    <row r="1966" spans="1:20" ht="15" customHeight="1" x14ac:dyDescent="0.2">
      <c r="A1966" s="51" t="s">
        <v>2098</v>
      </c>
      <c r="B1966" s="51" t="s">
        <v>1537</v>
      </c>
      <c r="C1966" s="35">
        <v>525057</v>
      </c>
      <c r="D1966" s="50"/>
      <c r="E1966" s="52">
        <v>0</v>
      </c>
      <c r="F1966" s="52">
        <v>0</v>
      </c>
      <c r="G1966" s="52">
        <v>0</v>
      </c>
      <c r="H1966" s="52">
        <v>0</v>
      </c>
      <c r="I1966" s="52">
        <v>0</v>
      </c>
      <c r="J1966" s="52">
        <v>0</v>
      </c>
      <c r="K1966" s="52">
        <v>139708.88</v>
      </c>
      <c r="L1966" s="52">
        <v>100.84</v>
      </c>
      <c r="M1966" s="52">
        <v>4200</v>
      </c>
      <c r="N1966" s="50"/>
      <c r="O1966" s="124">
        <f t="shared" si="120"/>
        <v>0</v>
      </c>
      <c r="P1966" s="124">
        <f t="shared" si="121"/>
        <v>3.0784299466147034</v>
      </c>
      <c r="Q1966" s="50"/>
      <c r="R1966" s="53" t="str">
        <f t="shared" si="122"/>
        <v/>
      </c>
      <c r="S1966" s="53" t="str">
        <f t="shared" si="123"/>
        <v/>
      </c>
      <c r="T1966" s="50"/>
    </row>
    <row r="1967" spans="1:20" ht="15" customHeight="1" x14ac:dyDescent="0.2">
      <c r="A1967" s="51" t="s">
        <v>1438</v>
      </c>
      <c r="B1967" s="51" t="s">
        <v>19</v>
      </c>
      <c r="C1967" s="35">
        <v>517194</v>
      </c>
      <c r="D1967" s="50"/>
      <c r="E1967" s="52">
        <v>0</v>
      </c>
      <c r="F1967" s="52">
        <v>0</v>
      </c>
      <c r="G1967" s="52">
        <v>0</v>
      </c>
      <c r="H1967" s="52">
        <v>3000</v>
      </c>
      <c r="I1967" s="52">
        <v>0</v>
      </c>
      <c r="J1967" s="52">
        <v>3000</v>
      </c>
      <c r="K1967" s="52">
        <v>288546.53999999998</v>
      </c>
      <c r="L1967" s="52">
        <v>180.61</v>
      </c>
      <c r="M1967" s="52">
        <v>3000</v>
      </c>
      <c r="N1967" s="50"/>
      <c r="O1967" s="124">
        <f t="shared" si="120"/>
        <v>1.0397000000000001</v>
      </c>
      <c r="P1967" s="124">
        <f t="shared" si="121"/>
        <v>1.1022866536538614</v>
      </c>
      <c r="Q1967" s="50"/>
      <c r="R1967" s="53" t="str">
        <f t="shared" si="122"/>
        <v/>
      </c>
      <c r="S1967" s="53" t="str">
        <f t="shared" si="123"/>
        <v/>
      </c>
      <c r="T1967" s="50"/>
    </row>
    <row r="1968" spans="1:20" ht="15" customHeight="1" x14ac:dyDescent="0.2">
      <c r="A1968" s="51" t="s">
        <v>2460</v>
      </c>
      <c r="B1968" s="51" t="s">
        <v>2434</v>
      </c>
      <c r="C1968" s="35">
        <v>529028</v>
      </c>
      <c r="D1968" s="50"/>
      <c r="E1968" s="52">
        <v>0</v>
      </c>
      <c r="F1968" s="52">
        <v>0</v>
      </c>
      <c r="G1968" s="52">
        <v>0</v>
      </c>
      <c r="H1968" s="52">
        <v>0</v>
      </c>
      <c r="I1968" s="52">
        <v>0</v>
      </c>
      <c r="J1968" s="52">
        <v>0</v>
      </c>
      <c r="K1968" s="52">
        <v>68025.259999999995</v>
      </c>
      <c r="L1968" s="52">
        <v>0</v>
      </c>
      <c r="M1968" s="52">
        <v>3396.96</v>
      </c>
      <c r="N1968" s="50"/>
      <c r="O1968" s="124">
        <f t="shared" si="120"/>
        <v>0</v>
      </c>
      <c r="P1968" s="124">
        <f t="shared" si="121"/>
        <v>4.99367440859469</v>
      </c>
      <c r="Q1968" s="50"/>
      <c r="R1968" s="53" t="str">
        <f t="shared" si="122"/>
        <v/>
      </c>
      <c r="S1968" s="53" t="str">
        <f t="shared" si="123"/>
        <v/>
      </c>
      <c r="T1968" s="50"/>
    </row>
    <row r="1969" spans="1:20" ht="15" customHeight="1" x14ac:dyDescent="0.2">
      <c r="A1969" s="51" t="s">
        <v>968</v>
      </c>
      <c r="B1969" s="51" t="s">
        <v>13</v>
      </c>
      <c r="C1969" s="35">
        <v>510971</v>
      </c>
      <c r="D1969" s="50"/>
      <c r="E1969" s="52">
        <v>0</v>
      </c>
      <c r="F1969" s="52">
        <v>0</v>
      </c>
      <c r="G1969" s="52">
        <v>0</v>
      </c>
      <c r="H1969" s="52">
        <v>0</v>
      </c>
      <c r="I1969" s="52">
        <v>0</v>
      </c>
      <c r="J1969" s="52">
        <v>0</v>
      </c>
      <c r="K1969" s="52">
        <v>71306</v>
      </c>
      <c r="L1969" s="52">
        <v>0</v>
      </c>
      <c r="M1969" s="52">
        <v>0</v>
      </c>
      <c r="N1969" s="50"/>
      <c r="O1969" s="124">
        <f t="shared" si="120"/>
        <v>0</v>
      </c>
      <c r="P1969" s="124">
        <f t="shared" si="121"/>
        <v>0</v>
      </c>
      <c r="Q1969" s="50"/>
      <c r="R1969" s="53" t="str">
        <f t="shared" si="122"/>
        <v/>
      </c>
      <c r="S1969" s="53" t="str">
        <f t="shared" si="123"/>
        <v/>
      </c>
      <c r="T1969" s="50"/>
    </row>
    <row r="1970" spans="1:20" ht="15" customHeight="1" x14ac:dyDescent="0.2">
      <c r="A1970" s="51" t="s">
        <v>1035</v>
      </c>
      <c r="B1970" s="51" t="s">
        <v>987</v>
      </c>
      <c r="C1970" s="35">
        <v>511781</v>
      </c>
      <c r="D1970" s="50"/>
      <c r="E1970" s="52">
        <v>0</v>
      </c>
      <c r="F1970" s="52">
        <v>0</v>
      </c>
      <c r="G1970" s="52">
        <v>0</v>
      </c>
      <c r="H1970" s="52">
        <v>3869.07</v>
      </c>
      <c r="I1970" s="52">
        <v>0</v>
      </c>
      <c r="J1970" s="52">
        <v>3869.07</v>
      </c>
      <c r="K1970" s="52">
        <v>42867.34</v>
      </c>
      <c r="L1970" s="52">
        <v>149.54</v>
      </c>
      <c r="M1970" s="52">
        <v>1176.1099999999999</v>
      </c>
      <c r="N1970" s="50"/>
      <c r="O1970" s="124">
        <f t="shared" si="120"/>
        <v>9.0257000000000005</v>
      </c>
      <c r="P1970" s="124">
        <f t="shared" si="121"/>
        <v>3.0924475369827005</v>
      </c>
      <c r="Q1970" s="50"/>
      <c r="R1970" s="53" t="str">
        <f t="shared" si="122"/>
        <v/>
      </c>
      <c r="S1970" s="53" t="str">
        <f t="shared" si="123"/>
        <v/>
      </c>
      <c r="T1970" s="50"/>
    </row>
    <row r="1971" spans="1:20" ht="15" customHeight="1" x14ac:dyDescent="0.2">
      <c r="A1971" s="51" t="s">
        <v>1152</v>
      </c>
      <c r="B1971" s="51" t="s">
        <v>18</v>
      </c>
      <c r="C1971" s="35">
        <v>513598</v>
      </c>
      <c r="D1971" s="50"/>
      <c r="E1971" s="52">
        <v>0</v>
      </c>
      <c r="F1971" s="52">
        <v>0</v>
      </c>
      <c r="G1971" s="52">
        <v>0</v>
      </c>
      <c r="H1971" s="52">
        <v>88394.61</v>
      </c>
      <c r="I1971" s="52">
        <v>0</v>
      </c>
      <c r="J1971" s="52">
        <v>88394.61</v>
      </c>
      <c r="K1971" s="52">
        <v>1592175.5299999998</v>
      </c>
      <c r="L1971" s="52">
        <v>11362.96</v>
      </c>
      <c r="M1971" s="52">
        <v>87618.38</v>
      </c>
      <c r="N1971" s="50"/>
      <c r="O1971" s="124">
        <f t="shared" si="120"/>
        <v>5.5518000000000001</v>
      </c>
      <c r="P1971" s="124">
        <f t="shared" si="121"/>
        <v>6.2167354123323335</v>
      </c>
      <c r="Q1971" s="50"/>
      <c r="R1971" s="53" t="str">
        <f t="shared" si="122"/>
        <v/>
      </c>
      <c r="S1971" s="53" t="str">
        <f t="shared" si="123"/>
        <v/>
      </c>
      <c r="T1971" s="50"/>
    </row>
    <row r="1972" spans="1:20" ht="15" customHeight="1" x14ac:dyDescent="0.2">
      <c r="A1972" s="51" t="s">
        <v>536</v>
      </c>
      <c r="B1972" s="51" t="s">
        <v>511</v>
      </c>
      <c r="C1972" s="35">
        <v>505412</v>
      </c>
      <c r="D1972" s="50"/>
      <c r="E1972" s="52">
        <v>0</v>
      </c>
      <c r="F1972" s="52">
        <v>0</v>
      </c>
      <c r="G1972" s="52">
        <v>0</v>
      </c>
      <c r="H1972" s="52">
        <v>20000</v>
      </c>
      <c r="I1972" s="52">
        <v>0</v>
      </c>
      <c r="J1972" s="52">
        <v>20000</v>
      </c>
      <c r="K1972" s="52">
        <v>154089.44999999998</v>
      </c>
      <c r="L1972" s="52">
        <v>941.73</v>
      </c>
      <c r="M1972" s="52">
        <v>10130.31</v>
      </c>
      <c r="N1972" s="50"/>
      <c r="O1972" s="124">
        <f t="shared" si="120"/>
        <v>12.9795</v>
      </c>
      <c r="P1972" s="124">
        <f t="shared" si="121"/>
        <v>7.1854627296028388</v>
      </c>
      <c r="Q1972" s="50"/>
      <c r="R1972" s="53" t="str">
        <f t="shared" si="122"/>
        <v/>
      </c>
      <c r="S1972" s="53" t="str">
        <f t="shared" si="123"/>
        <v/>
      </c>
      <c r="T1972" s="50"/>
    </row>
    <row r="1973" spans="1:20" ht="15" customHeight="1" x14ac:dyDescent="0.2">
      <c r="A1973" s="51" t="s">
        <v>1153</v>
      </c>
      <c r="B1973" s="51" t="s">
        <v>1121</v>
      </c>
      <c r="C1973" s="35">
        <v>513601</v>
      </c>
      <c r="D1973" s="50"/>
      <c r="E1973" s="52">
        <v>0</v>
      </c>
      <c r="F1973" s="52">
        <v>0</v>
      </c>
      <c r="G1973" s="52">
        <v>0</v>
      </c>
      <c r="H1973" s="52">
        <v>28199.71</v>
      </c>
      <c r="I1973" s="52">
        <v>0</v>
      </c>
      <c r="J1973" s="52">
        <v>28199.71</v>
      </c>
      <c r="K1973" s="52">
        <v>1034479.9299999999</v>
      </c>
      <c r="L1973" s="52">
        <v>10979.23</v>
      </c>
      <c r="M1973" s="52">
        <v>47429.83</v>
      </c>
      <c r="N1973" s="50"/>
      <c r="O1973" s="124">
        <f t="shared" si="120"/>
        <v>2.726</v>
      </c>
      <c r="P1973" s="124">
        <f t="shared" si="121"/>
        <v>5.6462245719933888</v>
      </c>
      <c r="Q1973" s="50"/>
      <c r="R1973" s="53" t="str">
        <f t="shared" si="122"/>
        <v/>
      </c>
      <c r="S1973" s="53" t="str">
        <f t="shared" si="123"/>
        <v/>
      </c>
      <c r="T1973" s="50"/>
    </row>
    <row r="1974" spans="1:20" ht="15" customHeight="1" x14ac:dyDescent="0.2">
      <c r="A1974" s="51" t="s">
        <v>2341</v>
      </c>
      <c r="B1974" s="51" t="s">
        <v>1595</v>
      </c>
      <c r="C1974" s="35">
        <v>527742</v>
      </c>
      <c r="D1974" s="50"/>
      <c r="E1974" s="52">
        <v>0</v>
      </c>
      <c r="F1974" s="52">
        <v>0</v>
      </c>
      <c r="G1974" s="52">
        <v>0</v>
      </c>
      <c r="H1974" s="52">
        <v>0</v>
      </c>
      <c r="I1974" s="52">
        <v>0</v>
      </c>
      <c r="J1974" s="52">
        <v>0</v>
      </c>
      <c r="K1974" s="52">
        <v>14820.31</v>
      </c>
      <c r="L1974" s="52">
        <v>0</v>
      </c>
      <c r="M1974" s="52">
        <v>0</v>
      </c>
      <c r="N1974" s="50"/>
      <c r="O1974" s="124">
        <f t="shared" si="120"/>
        <v>0</v>
      </c>
      <c r="P1974" s="124">
        <f t="shared" si="121"/>
        <v>0</v>
      </c>
      <c r="Q1974" s="50"/>
      <c r="R1974" s="53" t="str">
        <f t="shared" si="122"/>
        <v/>
      </c>
      <c r="S1974" s="53" t="str">
        <f t="shared" si="123"/>
        <v/>
      </c>
      <c r="T1974" s="50"/>
    </row>
    <row r="1975" spans="1:20" ht="15" customHeight="1" x14ac:dyDescent="0.2">
      <c r="A1975" s="51" t="s">
        <v>1733</v>
      </c>
      <c r="B1975" s="51" t="s">
        <v>1547</v>
      </c>
      <c r="C1975" s="35">
        <v>520683</v>
      </c>
      <c r="D1975" s="50"/>
      <c r="E1975" s="52">
        <v>0</v>
      </c>
      <c r="F1975" s="52">
        <v>0</v>
      </c>
      <c r="G1975" s="52">
        <v>0</v>
      </c>
      <c r="H1975" s="52">
        <v>0</v>
      </c>
      <c r="I1975" s="52">
        <v>0</v>
      </c>
      <c r="J1975" s="52">
        <v>0</v>
      </c>
      <c r="K1975" s="52">
        <v>431405.29</v>
      </c>
      <c r="L1975" s="52">
        <v>0</v>
      </c>
      <c r="M1975" s="52">
        <v>0</v>
      </c>
      <c r="N1975" s="50"/>
      <c r="O1975" s="124">
        <f t="shared" si="120"/>
        <v>0</v>
      </c>
      <c r="P1975" s="124">
        <f t="shared" si="121"/>
        <v>0</v>
      </c>
      <c r="Q1975" s="50"/>
      <c r="R1975" s="53" t="str">
        <f t="shared" si="122"/>
        <v/>
      </c>
      <c r="S1975" s="53" t="str">
        <f t="shared" si="123"/>
        <v/>
      </c>
      <c r="T1975" s="50"/>
    </row>
    <row r="1976" spans="1:20" ht="15" customHeight="1" x14ac:dyDescent="0.2">
      <c r="A1976" s="51" t="s">
        <v>2430</v>
      </c>
      <c r="B1976" s="51" t="s">
        <v>30</v>
      </c>
      <c r="C1976" s="35">
        <v>528692</v>
      </c>
      <c r="D1976" s="50"/>
      <c r="E1976" s="52">
        <v>0</v>
      </c>
      <c r="F1976" s="52">
        <v>0</v>
      </c>
      <c r="G1976" s="52">
        <v>0</v>
      </c>
      <c r="H1976" s="52">
        <v>97711</v>
      </c>
      <c r="I1976" s="52">
        <v>97711</v>
      </c>
      <c r="J1976" s="52">
        <v>0</v>
      </c>
      <c r="K1976" s="52">
        <v>130481.40000000001</v>
      </c>
      <c r="L1976" s="52">
        <v>2142.8200000000002</v>
      </c>
      <c r="M1976" s="52">
        <v>8600</v>
      </c>
      <c r="N1976" s="50"/>
      <c r="O1976" s="124">
        <f t="shared" si="120"/>
        <v>0</v>
      </c>
      <c r="P1976" s="124">
        <f t="shared" si="121"/>
        <v>8.2332194473695086</v>
      </c>
      <c r="Q1976" s="50"/>
      <c r="R1976" s="53" t="str">
        <f t="shared" si="122"/>
        <v/>
      </c>
      <c r="S1976" s="53" t="str">
        <f t="shared" si="123"/>
        <v/>
      </c>
      <c r="T1976" s="50"/>
    </row>
    <row r="1977" spans="1:20" ht="15" customHeight="1" x14ac:dyDescent="0.2">
      <c r="A1977" s="51" t="s">
        <v>896</v>
      </c>
      <c r="B1977" s="51" t="s">
        <v>858</v>
      </c>
      <c r="C1977" s="35">
        <v>510017</v>
      </c>
      <c r="D1977" s="50"/>
      <c r="E1977" s="52">
        <v>0</v>
      </c>
      <c r="F1977" s="52">
        <v>0</v>
      </c>
      <c r="G1977" s="52">
        <v>0</v>
      </c>
      <c r="H1977" s="52">
        <v>0</v>
      </c>
      <c r="I1977" s="52">
        <v>0</v>
      </c>
      <c r="J1977" s="52">
        <v>0</v>
      </c>
      <c r="K1977" s="52">
        <v>338275.22000000003</v>
      </c>
      <c r="L1977" s="52">
        <v>0</v>
      </c>
      <c r="M1977" s="52">
        <v>0</v>
      </c>
      <c r="N1977" s="50"/>
      <c r="O1977" s="124">
        <f t="shared" si="120"/>
        <v>0</v>
      </c>
      <c r="P1977" s="124">
        <f t="shared" si="121"/>
        <v>0</v>
      </c>
      <c r="Q1977" s="50"/>
      <c r="R1977" s="53" t="str">
        <f t="shared" si="122"/>
        <v/>
      </c>
      <c r="S1977" s="53" t="str">
        <f t="shared" si="123"/>
        <v/>
      </c>
      <c r="T1977" s="50"/>
    </row>
    <row r="1978" spans="1:20" ht="15" customHeight="1" x14ac:dyDescent="0.2">
      <c r="A1978" s="51" t="s">
        <v>105</v>
      </c>
      <c r="B1978" s="51" t="s">
        <v>105</v>
      </c>
      <c r="C1978" s="35">
        <v>513610</v>
      </c>
      <c r="D1978" s="50"/>
      <c r="E1978" s="52">
        <v>0</v>
      </c>
      <c r="F1978" s="52">
        <v>0</v>
      </c>
      <c r="G1978" s="52">
        <v>0</v>
      </c>
      <c r="H1978" s="52">
        <v>6016929.2599999998</v>
      </c>
      <c r="I1978" s="52">
        <v>0</v>
      </c>
      <c r="J1978" s="52">
        <v>6016929.2599999998</v>
      </c>
      <c r="K1978" s="52">
        <v>11974918.529999999</v>
      </c>
      <c r="L1978" s="52">
        <v>155722.21</v>
      </c>
      <c r="M1978" s="52">
        <v>397229.07</v>
      </c>
      <c r="N1978" s="50"/>
      <c r="O1978" s="124">
        <f t="shared" si="120"/>
        <v>50.246099999999998</v>
      </c>
      <c r="P1978" s="124">
        <f t="shared" si="121"/>
        <v>4.6175786383408495</v>
      </c>
      <c r="Q1978" s="50"/>
      <c r="R1978" s="53" t="str">
        <f t="shared" si="122"/>
        <v/>
      </c>
      <c r="S1978" s="53" t="str">
        <f t="shared" si="123"/>
        <v/>
      </c>
      <c r="T1978" s="50"/>
    </row>
    <row r="1979" spans="1:20" ht="15" customHeight="1" x14ac:dyDescent="0.2">
      <c r="A1979" s="51" t="s">
        <v>306</v>
      </c>
      <c r="B1979" s="51" t="s">
        <v>252</v>
      </c>
      <c r="C1979" s="35">
        <v>502693</v>
      </c>
      <c r="D1979" s="50"/>
      <c r="E1979" s="52">
        <v>0</v>
      </c>
      <c r="F1979" s="52">
        <v>0</v>
      </c>
      <c r="G1979" s="52">
        <v>0</v>
      </c>
      <c r="H1979" s="52">
        <v>211366.57</v>
      </c>
      <c r="I1979" s="52">
        <v>0</v>
      </c>
      <c r="J1979" s="52">
        <v>211366.57</v>
      </c>
      <c r="K1979" s="52">
        <v>922812.31</v>
      </c>
      <c r="L1979" s="52">
        <v>6520.56</v>
      </c>
      <c r="M1979" s="52">
        <v>36191.32</v>
      </c>
      <c r="N1979" s="50"/>
      <c r="O1979" s="124">
        <f t="shared" si="120"/>
        <v>22.904599999999999</v>
      </c>
      <c r="P1979" s="124">
        <f t="shared" si="121"/>
        <v>4.6284471432766203</v>
      </c>
      <c r="Q1979" s="50"/>
      <c r="R1979" s="53" t="str">
        <f t="shared" si="122"/>
        <v/>
      </c>
      <c r="S1979" s="53" t="str">
        <f t="shared" si="123"/>
        <v/>
      </c>
      <c r="T1979" s="50"/>
    </row>
    <row r="1980" spans="1:20" ht="15" customHeight="1" x14ac:dyDescent="0.2">
      <c r="A1980" s="51" t="s">
        <v>1924</v>
      </c>
      <c r="B1980" s="51" t="s">
        <v>30</v>
      </c>
      <c r="C1980" s="35">
        <v>522988</v>
      </c>
      <c r="D1980" s="50"/>
      <c r="E1980" s="52">
        <v>0</v>
      </c>
      <c r="F1980" s="52">
        <v>0</v>
      </c>
      <c r="G1980" s="52">
        <v>0</v>
      </c>
      <c r="H1980" s="52">
        <v>0</v>
      </c>
      <c r="I1980" s="52">
        <v>0</v>
      </c>
      <c r="J1980" s="52">
        <v>0</v>
      </c>
      <c r="K1980" s="52">
        <v>61764.62</v>
      </c>
      <c r="L1980" s="52">
        <v>0</v>
      </c>
      <c r="M1980" s="52">
        <v>0</v>
      </c>
      <c r="N1980" s="50"/>
      <c r="O1980" s="124">
        <f t="shared" si="120"/>
        <v>0</v>
      </c>
      <c r="P1980" s="124">
        <f t="shared" si="121"/>
        <v>0</v>
      </c>
      <c r="Q1980" s="50"/>
      <c r="R1980" s="53" t="str">
        <f t="shared" si="122"/>
        <v/>
      </c>
      <c r="S1980" s="53" t="str">
        <f t="shared" si="123"/>
        <v/>
      </c>
      <c r="T1980" s="50"/>
    </row>
    <row r="1981" spans="1:20" ht="15" customHeight="1" x14ac:dyDescent="0.2">
      <c r="A1981" s="51" t="s">
        <v>2269</v>
      </c>
      <c r="B1981" s="51" t="s">
        <v>2238</v>
      </c>
      <c r="C1981" s="35">
        <v>526983</v>
      </c>
      <c r="D1981" s="50"/>
      <c r="E1981" s="52">
        <v>0</v>
      </c>
      <c r="F1981" s="52">
        <v>0</v>
      </c>
      <c r="G1981" s="52">
        <v>0</v>
      </c>
      <c r="H1981" s="52">
        <v>5862.49</v>
      </c>
      <c r="I1981" s="52">
        <v>0</v>
      </c>
      <c r="J1981" s="52">
        <v>5862.49</v>
      </c>
      <c r="K1981" s="52">
        <v>105418.38</v>
      </c>
      <c r="L1981" s="52">
        <v>238.17</v>
      </c>
      <c r="M1981" s="52">
        <v>2040</v>
      </c>
      <c r="N1981" s="50"/>
      <c r="O1981" s="124">
        <f t="shared" si="120"/>
        <v>5.5612000000000004</v>
      </c>
      <c r="P1981" s="124">
        <f t="shared" si="121"/>
        <v>2.1610747575517664</v>
      </c>
      <c r="Q1981" s="50"/>
      <c r="R1981" s="53" t="str">
        <f t="shared" si="122"/>
        <v/>
      </c>
      <c r="S1981" s="53" t="str">
        <f t="shared" si="123"/>
        <v/>
      </c>
      <c r="T1981" s="50"/>
    </row>
    <row r="1982" spans="1:20" ht="15" customHeight="1" x14ac:dyDescent="0.2">
      <c r="A1982" s="51" t="s">
        <v>417</v>
      </c>
      <c r="B1982" s="51" t="s">
        <v>23</v>
      </c>
      <c r="C1982" s="35">
        <v>503967</v>
      </c>
      <c r="D1982" s="50"/>
      <c r="E1982" s="52">
        <v>0</v>
      </c>
      <c r="F1982" s="52">
        <v>0</v>
      </c>
      <c r="G1982" s="52">
        <v>0</v>
      </c>
      <c r="H1982" s="52">
        <v>0</v>
      </c>
      <c r="I1982" s="52">
        <v>0</v>
      </c>
      <c r="J1982" s="52">
        <v>0</v>
      </c>
      <c r="K1982" s="52">
        <v>335703.1</v>
      </c>
      <c r="L1982" s="52">
        <v>0</v>
      </c>
      <c r="M1982" s="52">
        <v>0</v>
      </c>
      <c r="N1982" s="50"/>
      <c r="O1982" s="124">
        <f t="shared" si="120"/>
        <v>0</v>
      </c>
      <c r="P1982" s="124">
        <f t="shared" si="121"/>
        <v>0</v>
      </c>
      <c r="Q1982" s="50"/>
      <c r="R1982" s="53" t="str">
        <f t="shared" si="122"/>
        <v/>
      </c>
      <c r="S1982" s="53" t="str">
        <f t="shared" si="123"/>
        <v/>
      </c>
      <c r="T1982" s="50"/>
    </row>
    <row r="1983" spans="1:20" ht="15" customHeight="1" x14ac:dyDescent="0.2">
      <c r="A1983" s="51" t="s">
        <v>418</v>
      </c>
      <c r="B1983" s="51" t="s">
        <v>23</v>
      </c>
      <c r="C1983" s="35">
        <v>503975</v>
      </c>
      <c r="D1983" s="50"/>
      <c r="E1983" s="52">
        <v>0</v>
      </c>
      <c r="F1983" s="52">
        <v>0</v>
      </c>
      <c r="G1983" s="52">
        <v>0</v>
      </c>
      <c r="H1983" s="52">
        <v>29109.16</v>
      </c>
      <c r="I1983" s="52">
        <v>0</v>
      </c>
      <c r="J1983" s="52">
        <v>29109.16</v>
      </c>
      <c r="K1983" s="52">
        <v>1040493.8600000001</v>
      </c>
      <c r="L1983" s="52">
        <v>904.79</v>
      </c>
      <c r="M1983" s="52">
        <v>9700.6</v>
      </c>
      <c r="N1983" s="50"/>
      <c r="O1983" s="124">
        <f t="shared" si="120"/>
        <v>2.7976000000000001</v>
      </c>
      <c r="P1983" s="124">
        <f t="shared" si="121"/>
        <v>1.0192650247835195</v>
      </c>
      <c r="Q1983" s="50"/>
      <c r="R1983" s="53" t="str">
        <f t="shared" si="122"/>
        <v/>
      </c>
      <c r="S1983" s="53" t="str">
        <f t="shared" si="123"/>
        <v/>
      </c>
      <c r="T1983" s="50"/>
    </row>
    <row r="1984" spans="1:20" ht="15" customHeight="1" x14ac:dyDescent="0.2">
      <c r="A1984" s="51" t="s">
        <v>2099</v>
      </c>
      <c r="B1984" s="51" t="s">
        <v>1537</v>
      </c>
      <c r="C1984" s="35">
        <v>525065</v>
      </c>
      <c r="D1984" s="50"/>
      <c r="E1984" s="52">
        <v>0</v>
      </c>
      <c r="F1984" s="52">
        <v>0</v>
      </c>
      <c r="G1984" s="52">
        <v>0</v>
      </c>
      <c r="H1984" s="52">
        <v>71946.53</v>
      </c>
      <c r="I1984" s="52">
        <v>0</v>
      </c>
      <c r="J1984" s="52">
        <v>71946.53</v>
      </c>
      <c r="K1984" s="52">
        <v>185455.27000000002</v>
      </c>
      <c r="L1984" s="52">
        <v>0</v>
      </c>
      <c r="M1984" s="52">
        <v>6356.65</v>
      </c>
      <c r="N1984" s="50"/>
      <c r="O1984" s="124">
        <f t="shared" si="120"/>
        <v>38.794499999999999</v>
      </c>
      <c r="P1984" s="124">
        <f t="shared" si="121"/>
        <v>3.427592001025368</v>
      </c>
      <c r="Q1984" s="50"/>
      <c r="R1984" s="53" t="str">
        <f t="shared" si="122"/>
        <v/>
      </c>
      <c r="S1984" s="53" t="str">
        <f t="shared" si="123"/>
        <v/>
      </c>
      <c r="T1984" s="50"/>
    </row>
    <row r="1985" spans="1:20" ht="15" customHeight="1" x14ac:dyDescent="0.2">
      <c r="A1985" s="51" t="s">
        <v>897</v>
      </c>
      <c r="B1985" s="51" t="s">
        <v>859</v>
      </c>
      <c r="C1985" s="35">
        <v>510025</v>
      </c>
      <c r="D1985" s="50"/>
      <c r="E1985" s="52">
        <v>0</v>
      </c>
      <c r="F1985" s="52">
        <v>0</v>
      </c>
      <c r="G1985" s="52">
        <v>0</v>
      </c>
      <c r="H1985" s="52">
        <v>186277.82</v>
      </c>
      <c r="I1985" s="52">
        <v>0</v>
      </c>
      <c r="J1985" s="52">
        <v>186277.82</v>
      </c>
      <c r="K1985" s="52">
        <v>2321714.13</v>
      </c>
      <c r="L1985" s="52">
        <v>9756.2900000000009</v>
      </c>
      <c r="M1985" s="52">
        <v>46138.15</v>
      </c>
      <c r="N1985" s="50"/>
      <c r="O1985" s="124">
        <f t="shared" si="120"/>
        <v>8.0233000000000008</v>
      </c>
      <c r="P1985" s="124">
        <f t="shared" si="121"/>
        <v>2.407464350488318</v>
      </c>
      <c r="Q1985" s="50"/>
      <c r="R1985" s="53" t="str">
        <f t="shared" si="122"/>
        <v/>
      </c>
      <c r="S1985" s="53" t="str">
        <f t="shared" si="123"/>
        <v/>
      </c>
      <c r="T1985" s="50"/>
    </row>
    <row r="1986" spans="1:20" ht="15" customHeight="1" x14ac:dyDescent="0.2">
      <c r="A1986" s="51" t="s">
        <v>898</v>
      </c>
      <c r="B1986" s="51" t="s">
        <v>859</v>
      </c>
      <c r="C1986" s="35">
        <v>510033</v>
      </c>
      <c r="D1986" s="50"/>
      <c r="E1986" s="52">
        <v>0</v>
      </c>
      <c r="F1986" s="52">
        <v>0</v>
      </c>
      <c r="G1986" s="52">
        <v>0</v>
      </c>
      <c r="H1986" s="52">
        <v>43685.13</v>
      </c>
      <c r="I1986" s="52">
        <v>0</v>
      </c>
      <c r="J1986" s="52">
        <v>43685.13</v>
      </c>
      <c r="K1986" s="52">
        <v>984791.76</v>
      </c>
      <c r="L1986" s="52">
        <v>3095.15</v>
      </c>
      <c r="M1986" s="52">
        <v>15056.76</v>
      </c>
      <c r="N1986" s="50"/>
      <c r="O1986" s="124">
        <f t="shared" si="120"/>
        <v>4.4359999999999999</v>
      </c>
      <c r="P1986" s="124">
        <f t="shared" si="121"/>
        <v>1.8432231805026476</v>
      </c>
      <c r="Q1986" s="50"/>
      <c r="R1986" s="53" t="str">
        <f t="shared" si="122"/>
        <v/>
      </c>
      <c r="S1986" s="53" t="str">
        <f t="shared" si="123"/>
        <v/>
      </c>
      <c r="T1986" s="50"/>
    </row>
    <row r="1987" spans="1:20" ht="15" customHeight="1" x14ac:dyDescent="0.2">
      <c r="A1987" s="51" t="s">
        <v>2431</v>
      </c>
      <c r="B1987" s="51" t="s">
        <v>22</v>
      </c>
      <c r="C1987" s="35">
        <v>528706</v>
      </c>
      <c r="D1987" s="50"/>
      <c r="E1987" s="52">
        <v>0</v>
      </c>
      <c r="F1987" s="52">
        <v>0</v>
      </c>
      <c r="G1987" s="52">
        <v>0</v>
      </c>
      <c r="H1987" s="52">
        <v>0</v>
      </c>
      <c r="I1987" s="52">
        <v>0</v>
      </c>
      <c r="J1987" s="52">
        <v>0</v>
      </c>
      <c r="K1987" s="52">
        <v>133015.91999999998</v>
      </c>
      <c r="L1987" s="52">
        <v>0</v>
      </c>
      <c r="M1987" s="52">
        <v>0</v>
      </c>
      <c r="N1987" s="50"/>
      <c r="O1987" s="124">
        <f t="shared" ref="O1987:O2050" si="124">IFERROR(ROUND(J1987/K1987*100,4),$U$1)</f>
        <v>0</v>
      </c>
      <c r="P1987" s="124">
        <f t="shared" ref="P1987:P2050" si="125">IFERROR((L1987+M1987)/K1987*100,$U$1)</f>
        <v>0</v>
      </c>
      <c r="Q1987" s="50"/>
      <c r="R1987" s="53" t="str">
        <f t="shared" ref="R1987:R2050" si="126">IF(AND(ISNUMBER(O1987),O1987&gt;60),(O1987-60)*0.05,"")</f>
        <v/>
      </c>
      <c r="S1987" s="53" t="str">
        <f t="shared" ref="S1987:S2050" si="127">IF(AND(ISNUMBER(O1987),O1987&gt;60),(J1987-(K1987*0.6))*0.05,"")</f>
        <v/>
      </c>
      <c r="T1987" s="50"/>
    </row>
    <row r="1988" spans="1:20" ht="15" customHeight="1" x14ac:dyDescent="0.2">
      <c r="A1988" s="51" t="s">
        <v>2100</v>
      </c>
      <c r="B1988" s="51" t="s">
        <v>1537</v>
      </c>
      <c r="C1988" s="35">
        <v>525073</v>
      </c>
      <c r="D1988" s="50"/>
      <c r="E1988" s="52">
        <v>0</v>
      </c>
      <c r="F1988" s="52">
        <v>0</v>
      </c>
      <c r="G1988" s="52">
        <v>0</v>
      </c>
      <c r="H1988" s="52">
        <v>0</v>
      </c>
      <c r="I1988" s="52">
        <v>0</v>
      </c>
      <c r="J1988" s="52">
        <v>0</v>
      </c>
      <c r="K1988" s="52">
        <v>176753.28</v>
      </c>
      <c r="L1988" s="52">
        <v>0</v>
      </c>
      <c r="M1988" s="52">
        <v>0</v>
      </c>
      <c r="N1988" s="50"/>
      <c r="O1988" s="124">
        <f t="shared" si="124"/>
        <v>0</v>
      </c>
      <c r="P1988" s="124">
        <f t="shared" si="125"/>
        <v>0</v>
      </c>
      <c r="Q1988" s="50"/>
      <c r="R1988" s="53" t="str">
        <f t="shared" si="126"/>
        <v/>
      </c>
      <c r="S1988" s="53" t="str">
        <f t="shared" si="127"/>
        <v/>
      </c>
      <c r="T1988" s="50"/>
    </row>
    <row r="1989" spans="1:20" ht="15" customHeight="1" x14ac:dyDescent="0.2">
      <c r="A1989" s="51" t="s">
        <v>377</v>
      </c>
      <c r="B1989" s="51" t="s">
        <v>334</v>
      </c>
      <c r="C1989" s="35">
        <v>503495</v>
      </c>
      <c r="D1989" s="50"/>
      <c r="E1989" s="52">
        <v>0</v>
      </c>
      <c r="F1989" s="52">
        <v>0</v>
      </c>
      <c r="G1989" s="52">
        <v>0</v>
      </c>
      <c r="H1989" s="52">
        <v>51475.37</v>
      </c>
      <c r="I1989" s="52">
        <v>0</v>
      </c>
      <c r="J1989" s="52">
        <v>51475.37</v>
      </c>
      <c r="K1989" s="52">
        <v>236705.1</v>
      </c>
      <c r="L1989" s="52">
        <v>1686.93</v>
      </c>
      <c r="M1989" s="52">
        <v>13000</v>
      </c>
      <c r="N1989" s="50"/>
      <c r="O1989" s="124">
        <f t="shared" si="124"/>
        <v>21.746600000000001</v>
      </c>
      <c r="P1989" s="124">
        <f t="shared" si="125"/>
        <v>6.2047374560159456</v>
      </c>
      <c r="Q1989" s="50"/>
      <c r="R1989" s="53" t="str">
        <f t="shared" si="126"/>
        <v/>
      </c>
      <c r="S1989" s="53" t="str">
        <f t="shared" si="127"/>
        <v/>
      </c>
      <c r="T1989" s="50"/>
    </row>
    <row r="1990" spans="1:20" ht="15" customHeight="1" x14ac:dyDescent="0.2">
      <c r="A1990" s="51" t="s">
        <v>488</v>
      </c>
      <c r="B1990" s="51" t="s">
        <v>445</v>
      </c>
      <c r="C1990" s="35">
        <v>504734</v>
      </c>
      <c r="D1990" s="50"/>
      <c r="E1990" s="52">
        <v>0</v>
      </c>
      <c r="F1990" s="52">
        <v>0</v>
      </c>
      <c r="G1990" s="52">
        <v>0</v>
      </c>
      <c r="H1990" s="52">
        <v>57170.34</v>
      </c>
      <c r="I1990" s="52">
        <v>0</v>
      </c>
      <c r="J1990" s="52">
        <v>57170.34</v>
      </c>
      <c r="K1990" s="52">
        <v>208912.34</v>
      </c>
      <c r="L1990" s="52">
        <v>5910.32</v>
      </c>
      <c r="M1990" s="52">
        <v>33100.31</v>
      </c>
      <c r="N1990" s="50"/>
      <c r="O1990" s="124">
        <f t="shared" si="124"/>
        <v>27.3657</v>
      </c>
      <c r="P1990" s="124">
        <f t="shared" si="125"/>
        <v>18.673205230480878</v>
      </c>
      <c r="Q1990" s="50"/>
      <c r="R1990" s="53" t="str">
        <f t="shared" si="126"/>
        <v/>
      </c>
      <c r="S1990" s="53" t="str">
        <f t="shared" si="127"/>
        <v/>
      </c>
      <c r="T1990" s="50"/>
    </row>
    <row r="1991" spans="1:20" ht="15" customHeight="1" x14ac:dyDescent="0.2">
      <c r="A1991" s="51" t="s">
        <v>1291</v>
      </c>
      <c r="B1991" s="51" t="s">
        <v>1214</v>
      </c>
      <c r="C1991" s="35">
        <v>515353</v>
      </c>
      <c r="D1991" s="50"/>
      <c r="E1991" s="52">
        <v>0</v>
      </c>
      <c r="F1991" s="52">
        <v>0</v>
      </c>
      <c r="G1991" s="52">
        <v>0</v>
      </c>
      <c r="H1991" s="52">
        <v>28742</v>
      </c>
      <c r="I1991" s="52">
        <v>0</v>
      </c>
      <c r="J1991" s="52">
        <v>28742</v>
      </c>
      <c r="K1991" s="52">
        <v>450066.43</v>
      </c>
      <c r="L1991" s="52">
        <v>976.8</v>
      </c>
      <c r="M1991" s="52">
        <v>5006.88</v>
      </c>
      <c r="N1991" s="50"/>
      <c r="O1991" s="124">
        <f t="shared" si="124"/>
        <v>6.3861999999999997</v>
      </c>
      <c r="P1991" s="124">
        <f t="shared" si="125"/>
        <v>1.3295104013867465</v>
      </c>
      <c r="Q1991" s="50"/>
      <c r="R1991" s="53" t="str">
        <f t="shared" si="126"/>
        <v/>
      </c>
      <c r="S1991" s="53" t="str">
        <f t="shared" si="127"/>
        <v/>
      </c>
      <c r="T1991" s="50"/>
    </row>
    <row r="1992" spans="1:20" ht="15" customHeight="1" x14ac:dyDescent="0.2">
      <c r="A1992" s="51" t="s">
        <v>1203</v>
      </c>
      <c r="B1992" s="51" t="s">
        <v>1167</v>
      </c>
      <c r="C1992" s="35">
        <v>514349</v>
      </c>
      <c r="D1992" s="50"/>
      <c r="E1992" s="52">
        <v>0</v>
      </c>
      <c r="F1992" s="52">
        <v>0</v>
      </c>
      <c r="G1992" s="52">
        <v>0</v>
      </c>
      <c r="H1992" s="52">
        <v>30779.27</v>
      </c>
      <c r="I1992" s="52">
        <v>0</v>
      </c>
      <c r="J1992" s="52">
        <v>30779.27</v>
      </c>
      <c r="K1992" s="52">
        <v>146823.5</v>
      </c>
      <c r="L1992" s="52">
        <v>846.75</v>
      </c>
      <c r="M1992" s="52">
        <v>0</v>
      </c>
      <c r="N1992" s="50"/>
      <c r="O1992" s="124">
        <f t="shared" si="124"/>
        <v>20.9634</v>
      </c>
      <c r="P1992" s="124">
        <f t="shared" si="125"/>
        <v>0.57671285591203048</v>
      </c>
      <c r="Q1992" s="50"/>
      <c r="R1992" s="53" t="str">
        <f t="shared" si="126"/>
        <v/>
      </c>
      <c r="S1992" s="53" t="str">
        <f t="shared" si="127"/>
        <v/>
      </c>
      <c r="T1992" s="50"/>
    </row>
    <row r="1993" spans="1:20" ht="15" customHeight="1" x14ac:dyDescent="0.2">
      <c r="A1993" s="51" t="s">
        <v>2815</v>
      </c>
      <c r="B1993" s="51" t="s">
        <v>825</v>
      </c>
      <c r="C1993" s="35">
        <v>580791</v>
      </c>
      <c r="D1993" s="50"/>
      <c r="E1993" s="52">
        <v>0</v>
      </c>
      <c r="F1993" s="52">
        <v>0</v>
      </c>
      <c r="G1993" s="52">
        <v>0</v>
      </c>
      <c r="H1993" s="52">
        <v>345526.8</v>
      </c>
      <c r="I1993" s="52">
        <v>0</v>
      </c>
      <c r="J1993" s="52">
        <v>345526.8</v>
      </c>
      <c r="K1993" s="52">
        <v>921458.60000000009</v>
      </c>
      <c r="L1993" s="52">
        <v>3537.68</v>
      </c>
      <c r="M1993" s="52">
        <v>0</v>
      </c>
      <c r="N1993" s="50"/>
      <c r="O1993" s="124">
        <f t="shared" si="124"/>
        <v>37.497799999999998</v>
      </c>
      <c r="P1993" s="124">
        <f t="shared" si="125"/>
        <v>0.38392175188337269</v>
      </c>
      <c r="Q1993" s="50"/>
      <c r="R1993" s="53" t="str">
        <f t="shared" si="126"/>
        <v/>
      </c>
      <c r="S1993" s="53" t="str">
        <f t="shared" si="127"/>
        <v/>
      </c>
      <c r="T1993" s="50"/>
    </row>
    <row r="1994" spans="1:20" ht="15" customHeight="1" x14ac:dyDescent="0.2">
      <c r="A1994" s="51" t="s">
        <v>2342</v>
      </c>
      <c r="B1994" s="51" t="s">
        <v>1595</v>
      </c>
      <c r="C1994" s="35">
        <v>527751</v>
      </c>
      <c r="D1994" s="50"/>
      <c r="E1994" s="52">
        <v>0</v>
      </c>
      <c r="F1994" s="52">
        <v>0</v>
      </c>
      <c r="G1994" s="52">
        <v>0</v>
      </c>
      <c r="H1994" s="52">
        <v>0</v>
      </c>
      <c r="I1994" s="52">
        <v>0</v>
      </c>
      <c r="J1994" s="52">
        <v>0</v>
      </c>
      <c r="K1994" s="52">
        <v>112459.48</v>
      </c>
      <c r="L1994" s="52">
        <v>0</v>
      </c>
      <c r="M1994" s="52">
        <v>0</v>
      </c>
      <c r="N1994" s="50"/>
      <c r="O1994" s="124">
        <f t="shared" si="124"/>
        <v>0</v>
      </c>
      <c r="P1994" s="124">
        <f t="shared" si="125"/>
        <v>0</v>
      </c>
      <c r="Q1994" s="50"/>
      <c r="R1994" s="53" t="str">
        <f t="shared" si="126"/>
        <v/>
      </c>
      <c r="S1994" s="53" t="str">
        <f t="shared" si="127"/>
        <v/>
      </c>
      <c r="T1994" s="50"/>
    </row>
    <row r="1995" spans="1:20" ht="15" customHeight="1" x14ac:dyDescent="0.2">
      <c r="A1995" s="51" t="s">
        <v>537</v>
      </c>
      <c r="B1995" s="51" t="s">
        <v>508</v>
      </c>
      <c r="C1995" s="35">
        <v>505421</v>
      </c>
      <c r="D1995" s="50"/>
      <c r="E1995" s="52">
        <v>0</v>
      </c>
      <c r="F1995" s="52">
        <v>0</v>
      </c>
      <c r="G1995" s="52">
        <v>0</v>
      </c>
      <c r="H1995" s="52">
        <v>62212.73</v>
      </c>
      <c r="I1995" s="52">
        <v>0</v>
      </c>
      <c r="J1995" s="52">
        <v>62212.73</v>
      </c>
      <c r="K1995" s="52">
        <v>1059337.1199999999</v>
      </c>
      <c r="L1995" s="52">
        <v>731.91</v>
      </c>
      <c r="M1995" s="52">
        <v>31140.959999999999</v>
      </c>
      <c r="N1995" s="50"/>
      <c r="O1995" s="124">
        <f t="shared" si="124"/>
        <v>5.8727999999999998</v>
      </c>
      <c r="P1995" s="124">
        <f t="shared" si="125"/>
        <v>3.0087560794622208</v>
      </c>
      <c r="Q1995" s="50"/>
      <c r="R1995" s="53" t="str">
        <f t="shared" si="126"/>
        <v/>
      </c>
      <c r="S1995" s="53" t="str">
        <f t="shared" si="127"/>
        <v/>
      </c>
      <c r="T1995" s="50"/>
    </row>
    <row r="1996" spans="1:20" ht="15" customHeight="1" x14ac:dyDescent="0.2">
      <c r="A1996" s="51" t="s">
        <v>489</v>
      </c>
      <c r="B1996" s="51" t="s">
        <v>445</v>
      </c>
      <c r="C1996" s="35">
        <v>504742</v>
      </c>
      <c r="D1996" s="50"/>
      <c r="E1996" s="52">
        <v>0</v>
      </c>
      <c r="F1996" s="52">
        <v>0</v>
      </c>
      <c r="G1996" s="52">
        <v>0</v>
      </c>
      <c r="H1996" s="52">
        <v>144043.10999999999</v>
      </c>
      <c r="I1996" s="52">
        <v>0</v>
      </c>
      <c r="J1996" s="52">
        <v>144043.10999999999</v>
      </c>
      <c r="K1996" s="52">
        <v>998296.01</v>
      </c>
      <c r="L1996" s="52">
        <v>13411.54</v>
      </c>
      <c r="M1996" s="52">
        <v>21905.72</v>
      </c>
      <c r="N1996" s="50"/>
      <c r="O1996" s="124">
        <f t="shared" si="124"/>
        <v>14.428900000000001</v>
      </c>
      <c r="P1996" s="124">
        <f t="shared" si="125"/>
        <v>3.5377542979461571</v>
      </c>
      <c r="Q1996" s="50"/>
      <c r="R1996" s="53" t="str">
        <f t="shared" si="126"/>
        <v/>
      </c>
      <c r="S1996" s="53" t="str">
        <f t="shared" si="127"/>
        <v/>
      </c>
      <c r="T1996" s="50"/>
    </row>
    <row r="1997" spans="1:20" ht="15" customHeight="1" x14ac:dyDescent="0.2">
      <c r="A1997" s="51" t="s">
        <v>489</v>
      </c>
      <c r="B1997" s="51" t="s">
        <v>636</v>
      </c>
      <c r="C1997" s="35">
        <v>556653</v>
      </c>
      <c r="D1997" s="50"/>
      <c r="E1997" s="52">
        <v>0</v>
      </c>
      <c r="F1997" s="52">
        <v>0</v>
      </c>
      <c r="G1997" s="52">
        <v>0</v>
      </c>
      <c r="H1997" s="52">
        <v>0</v>
      </c>
      <c r="I1997" s="52">
        <v>0</v>
      </c>
      <c r="J1997" s="52">
        <v>0</v>
      </c>
      <c r="K1997" s="52">
        <v>173589.41</v>
      </c>
      <c r="L1997" s="52">
        <v>4739.3100000000004</v>
      </c>
      <c r="M1997" s="52">
        <v>3916.77</v>
      </c>
      <c r="N1997" s="50"/>
      <c r="O1997" s="124">
        <f t="shared" si="124"/>
        <v>0</v>
      </c>
      <c r="P1997" s="124">
        <f t="shared" si="125"/>
        <v>4.9865253876950213</v>
      </c>
      <c r="Q1997" s="50"/>
      <c r="R1997" s="53" t="str">
        <f t="shared" si="126"/>
        <v/>
      </c>
      <c r="S1997" s="53" t="str">
        <f t="shared" si="127"/>
        <v/>
      </c>
      <c r="T1997" s="50"/>
    </row>
    <row r="1998" spans="1:20" ht="15" customHeight="1" x14ac:dyDescent="0.2">
      <c r="A1998" s="51" t="s">
        <v>844</v>
      </c>
      <c r="B1998" s="51" t="s">
        <v>10</v>
      </c>
      <c r="C1998" s="35">
        <v>509396</v>
      </c>
      <c r="D1998" s="50"/>
      <c r="E1998" s="52">
        <v>0</v>
      </c>
      <c r="F1998" s="52">
        <v>0</v>
      </c>
      <c r="G1998" s="52">
        <v>0</v>
      </c>
      <c r="H1998" s="52">
        <v>0</v>
      </c>
      <c r="I1998" s="52">
        <v>0</v>
      </c>
      <c r="J1998" s="52">
        <v>0</v>
      </c>
      <c r="K1998" s="52">
        <v>370210.54</v>
      </c>
      <c r="L1998" s="52">
        <v>8336.76</v>
      </c>
      <c r="M1998" s="52">
        <v>39651.129999999997</v>
      </c>
      <c r="N1998" s="50"/>
      <c r="O1998" s="124">
        <f t="shared" si="124"/>
        <v>0</v>
      </c>
      <c r="P1998" s="124">
        <f t="shared" si="125"/>
        <v>12.962324087261266</v>
      </c>
      <c r="Q1998" s="50"/>
      <c r="R1998" s="53" t="str">
        <f t="shared" si="126"/>
        <v/>
      </c>
      <c r="S1998" s="53" t="str">
        <f t="shared" si="127"/>
        <v/>
      </c>
      <c r="T1998" s="50"/>
    </row>
    <row r="1999" spans="1:20" ht="15" customHeight="1" x14ac:dyDescent="0.2">
      <c r="A1999" s="51" t="s">
        <v>189</v>
      </c>
      <c r="B1999" s="51" t="s">
        <v>161</v>
      </c>
      <c r="C1999" s="35">
        <v>501336</v>
      </c>
      <c r="D1999" s="50"/>
      <c r="E1999" s="52">
        <v>0</v>
      </c>
      <c r="F1999" s="52">
        <v>0</v>
      </c>
      <c r="G1999" s="52">
        <v>0</v>
      </c>
      <c r="H1999" s="52">
        <v>0</v>
      </c>
      <c r="I1999" s="52">
        <v>0</v>
      </c>
      <c r="J1999" s="52">
        <v>0</v>
      </c>
      <c r="K1999" s="52">
        <v>319105.73</v>
      </c>
      <c r="L1999" s="52">
        <v>3965.82</v>
      </c>
      <c r="M1999" s="52">
        <v>13929.42</v>
      </c>
      <c r="N1999" s="50"/>
      <c r="O1999" s="124">
        <f t="shared" si="124"/>
        <v>0</v>
      </c>
      <c r="P1999" s="124">
        <f t="shared" si="125"/>
        <v>5.6079343984202366</v>
      </c>
      <c r="Q1999" s="50"/>
      <c r="R1999" s="53" t="str">
        <f t="shared" si="126"/>
        <v/>
      </c>
      <c r="S1999" s="53" t="str">
        <f t="shared" si="127"/>
        <v/>
      </c>
      <c r="T1999" s="50"/>
    </row>
    <row r="2000" spans="1:20" ht="15" customHeight="1" x14ac:dyDescent="0.2">
      <c r="A2000" s="51" t="s">
        <v>1734</v>
      </c>
      <c r="B2000" s="51" t="s">
        <v>1680</v>
      </c>
      <c r="C2000" s="35">
        <v>520691</v>
      </c>
      <c r="D2000" s="50"/>
      <c r="E2000" s="52">
        <v>0</v>
      </c>
      <c r="F2000" s="52">
        <v>0</v>
      </c>
      <c r="G2000" s="52">
        <v>0</v>
      </c>
      <c r="H2000" s="52">
        <v>62917</v>
      </c>
      <c r="I2000" s="52">
        <v>0</v>
      </c>
      <c r="J2000" s="52">
        <v>62917</v>
      </c>
      <c r="K2000" s="52">
        <v>462963.33</v>
      </c>
      <c r="L2000" s="52">
        <v>0</v>
      </c>
      <c r="M2000" s="52">
        <v>4642</v>
      </c>
      <c r="N2000" s="50"/>
      <c r="O2000" s="124">
        <f t="shared" si="124"/>
        <v>13.5901</v>
      </c>
      <c r="P2000" s="124">
        <f t="shared" si="125"/>
        <v>1.0026712050822686</v>
      </c>
      <c r="Q2000" s="50"/>
      <c r="R2000" s="53" t="str">
        <f t="shared" si="126"/>
        <v/>
      </c>
      <c r="S2000" s="53" t="str">
        <f t="shared" si="127"/>
        <v/>
      </c>
      <c r="T2000" s="50"/>
    </row>
    <row r="2001" spans="1:20" ht="15" customHeight="1" x14ac:dyDescent="0.2">
      <c r="A2001" s="51" t="s">
        <v>2461</v>
      </c>
      <c r="B2001" s="51" t="s">
        <v>2434</v>
      </c>
      <c r="C2001" s="35">
        <v>529036</v>
      </c>
      <c r="D2001" s="50"/>
      <c r="E2001" s="52">
        <v>0</v>
      </c>
      <c r="F2001" s="52">
        <v>0</v>
      </c>
      <c r="G2001" s="52">
        <v>0</v>
      </c>
      <c r="H2001" s="52">
        <v>0</v>
      </c>
      <c r="I2001" s="52">
        <v>0</v>
      </c>
      <c r="J2001" s="52">
        <v>0</v>
      </c>
      <c r="K2001" s="52">
        <v>65176.1</v>
      </c>
      <c r="L2001" s="52">
        <v>0</v>
      </c>
      <c r="M2001" s="52">
        <v>0</v>
      </c>
      <c r="N2001" s="50"/>
      <c r="O2001" s="124">
        <f t="shared" si="124"/>
        <v>0</v>
      </c>
      <c r="P2001" s="124">
        <f t="shared" si="125"/>
        <v>0</v>
      </c>
      <c r="Q2001" s="50"/>
      <c r="R2001" s="53" t="str">
        <f t="shared" si="126"/>
        <v/>
      </c>
      <c r="S2001" s="53" t="str">
        <f t="shared" si="127"/>
        <v/>
      </c>
      <c r="T2001" s="50"/>
    </row>
    <row r="2002" spans="1:20" ht="15" customHeight="1" x14ac:dyDescent="0.2">
      <c r="A2002" s="51" t="s">
        <v>1036</v>
      </c>
      <c r="B2002" s="51" t="s">
        <v>987</v>
      </c>
      <c r="C2002" s="35">
        <v>511790</v>
      </c>
      <c r="D2002" s="50"/>
      <c r="E2002" s="52">
        <v>0</v>
      </c>
      <c r="F2002" s="52">
        <v>0</v>
      </c>
      <c r="G2002" s="52">
        <v>0</v>
      </c>
      <c r="H2002" s="52">
        <v>250359.58</v>
      </c>
      <c r="I2002" s="52">
        <v>94453.51</v>
      </c>
      <c r="J2002" s="52">
        <v>155906.07</v>
      </c>
      <c r="K2002" s="52">
        <v>1264385.04</v>
      </c>
      <c r="L2002" s="52">
        <v>11255.24</v>
      </c>
      <c r="M2002" s="52">
        <v>14287.8</v>
      </c>
      <c r="N2002" s="50"/>
      <c r="O2002" s="124">
        <f t="shared" si="124"/>
        <v>12.3306</v>
      </c>
      <c r="P2002" s="124">
        <f t="shared" si="125"/>
        <v>2.0201947343508588</v>
      </c>
      <c r="Q2002" s="50"/>
      <c r="R2002" s="53" t="str">
        <f t="shared" si="126"/>
        <v/>
      </c>
      <c r="S2002" s="53" t="str">
        <f t="shared" si="127"/>
        <v/>
      </c>
      <c r="T2002" s="50"/>
    </row>
    <row r="2003" spans="1:20" ht="15" customHeight="1" x14ac:dyDescent="0.2">
      <c r="A2003" s="51" t="s">
        <v>2462</v>
      </c>
      <c r="B2003" s="51" t="s">
        <v>2434</v>
      </c>
      <c r="C2003" s="35">
        <v>529044</v>
      </c>
      <c r="D2003" s="50"/>
      <c r="E2003" s="52">
        <v>0</v>
      </c>
      <c r="F2003" s="52">
        <v>0</v>
      </c>
      <c r="G2003" s="52">
        <v>0</v>
      </c>
      <c r="H2003" s="52">
        <v>0</v>
      </c>
      <c r="I2003" s="52">
        <v>0</v>
      </c>
      <c r="J2003" s="52">
        <v>0</v>
      </c>
      <c r="K2003" s="52">
        <v>28093.65</v>
      </c>
      <c r="L2003" s="52">
        <v>0</v>
      </c>
      <c r="M2003" s="52">
        <v>0</v>
      </c>
      <c r="N2003" s="50"/>
      <c r="O2003" s="124">
        <f t="shared" si="124"/>
        <v>0</v>
      </c>
      <c r="P2003" s="124">
        <f t="shared" si="125"/>
        <v>0</v>
      </c>
      <c r="Q2003" s="50"/>
      <c r="R2003" s="53" t="str">
        <f t="shared" si="126"/>
        <v/>
      </c>
      <c r="S2003" s="53" t="str">
        <f t="shared" si="127"/>
        <v/>
      </c>
      <c r="T2003" s="50"/>
    </row>
    <row r="2004" spans="1:20" ht="15" customHeight="1" x14ac:dyDescent="0.2">
      <c r="A2004" s="51" t="s">
        <v>538</v>
      </c>
      <c r="B2004" s="51" t="s">
        <v>508</v>
      </c>
      <c r="C2004" s="35">
        <v>505439</v>
      </c>
      <c r="D2004" s="50"/>
      <c r="E2004" s="52">
        <v>0</v>
      </c>
      <c r="F2004" s="52">
        <v>0</v>
      </c>
      <c r="G2004" s="52">
        <v>0</v>
      </c>
      <c r="H2004" s="52">
        <v>0</v>
      </c>
      <c r="I2004" s="52">
        <v>0</v>
      </c>
      <c r="J2004" s="52">
        <v>0</v>
      </c>
      <c r="K2004" s="52">
        <v>164372.81999999998</v>
      </c>
      <c r="L2004" s="52">
        <v>189.24</v>
      </c>
      <c r="M2004" s="52">
        <v>0</v>
      </c>
      <c r="N2004" s="50"/>
      <c r="O2004" s="124">
        <f t="shared" si="124"/>
        <v>0</v>
      </c>
      <c r="P2004" s="124">
        <f t="shared" si="125"/>
        <v>0.11512852307334026</v>
      </c>
      <c r="Q2004" s="50"/>
      <c r="R2004" s="53" t="str">
        <f t="shared" si="126"/>
        <v/>
      </c>
      <c r="S2004" s="53" t="str">
        <f t="shared" si="127"/>
        <v/>
      </c>
      <c r="T2004" s="50"/>
    </row>
    <row r="2005" spans="1:20" ht="15" customHeight="1" x14ac:dyDescent="0.2">
      <c r="A2005" s="51" t="s">
        <v>1483</v>
      </c>
      <c r="B2005" s="51" t="s">
        <v>1</v>
      </c>
      <c r="C2005" s="35">
        <v>517917</v>
      </c>
      <c r="D2005" s="50"/>
      <c r="E2005" s="52">
        <v>0</v>
      </c>
      <c r="F2005" s="52">
        <v>0</v>
      </c>
      <c r="G2005" s="52">
        <v>0</v>
      </c>
      <c r="H2005" s="52">
        <v>524400.09</v>
      </c>
      <c r="I2005" s="52">
        <v>186278.24</v>
      </c>
      <c r="J2005" s="52">
        <v>338121.85</v>
      </c>
      <c r="K2005" s="52">
        <v>3324491.1399999997</v>
      </c>
      <c r="L2005" s="52">
        <v>33516.19</v>
      </c>
      <c r="M2005" s="52">
        <v>165866.59</v>
      </c>
      <c r="N2005" s="50"/>
      <c r="O2005" s="124">
        <f t="shared" si="124"/>
        <v>10.1706</v>
      </c>
      <c r="P2005" s="124">
        <f t="shared" si="125"/>
        <v>5.9973924310112618</v>
      </c>
      <c r="Q2005" s="50"/>
      <c r="R2005" s="53" t="str">
        <f t="shared" si="126"/>
        <v/>
      </c>
      <c r="S2005" s="53" t="str">
        <f t="shared" si="127"/>
        <v/>
      </c>
      <c r="T2005" s="50"/>
    </row>
    <row r="2006" spans="1:20" ht="15" customHeight="1" x14ac:dyDescent="0.2">
      <c r="A2006" s="51" t="s">
        <v>1484</v>
      </c>
      <c r="B2006" s="51" t="s">
        <v>1</v>
      </c>
      <c r="C2006" s="35">
        <v>517925</v>
      </c>
      <c r="D2006" s="50"/>
      <c r="E2006" s="52">
        <v>0</v>
      </c>
      <c r="F2006" s="52">
        <v>0</v>
      </c>
      <c r="G2006" s="52">
        <v>0</v>
      </c>
      <c r="H2006" s="52">
        <v>0</v>
      </c>
      <c r="I2006" s="52">
        <v>0</v>
      </c>
      <c r="J2006" s="52">
        <v>0</v>
      </c>
      <c r="K2006" s="52">
        <v>627162.23</v>
      </c>
      <c r="L2006" s="52">
        <v>0</v>
      </c>
      <c r="M2006" s="52">
        <v>0</v>
      </c>
      <c r="N2006" s="50"/>
      <c r="O2006" s="124">
        <f t="shared" si="124"/>
        <v>0</v>
      </c>
      <c r="P2006" s="124">
        <f t="shared" si="125"/>
        <v>0</v>
      </c>
      <c r="Q2006" s="50"/>
      <c r="R2006" s="53" t="str">
        <f t="shared" si="126"/>
        <v/>
      </c>
      <c r="S2006" s="53" t="str">
        <f t="shared" si="127"/>
        <v/>
      </c>
      <c r="T2006" s="50"/>
    </row>
    <row r="2007" spans="1:20" ht="15" customHeight="1" x14ac:dyDescent="0.2">
      <c r="A2007" s="51" t="s">
        <v>1485</v>
      </c>
      <c r="B2007" s="51" t="s">
        <v>1</v>
      </c>
      <c r="C2007" s="35">
        <v>517933</v>
      </c>
      <c r="D2007" s="50"/>
      <c r="E2007" s="52">
        <v>0</v>
      </c>
      <c r="F2007" s="52">
        <v>0</v>
      </c>
      <c r="G2007" s="52">
        <v>0</v>
      </c>
      <c r="H2007" s="52">
        <v>431019.83</v>
      </c>
      <c r="I2007" s="52">
        <v>0</v>
      </c>
      <c r="J2007" s="52">
        <v>431019.83</v>
      </c>
      <c r="K2007" s="52">
        <v>1530442.32</v>
      </c>
      <c r="L2007" s="52">
        <v>6865.2</v>
      </c>
      <c r="M2007" s="52">
        <v>61589.04</v>
      </c>
      <c r="N2007" s="50"/>
      <c r="O2007" s="124">
        <f t="shared" si="124"/>
        <v>28.1631</v>
      </c>
      <c r="P2007" s="124">
        <f t="shared" si="125"/>
        <v>4.4728402439890713</v>
      </c>
      <c r="Q2007" s="50"/>
      <c r="R2007" s="53" t="str">
        <f t="shared" si="126"/>
        <v/>
      </c>
      <c r="S2007" s="53" t="str">
        <f t="shared" si="127"/>
        <v/>
      </c>
      <c r="T2007" s="50"/>
    </row>
    <row r="2008" spans="1:20" ht="15" customHeight="1" x14ac:dyDescent="0.2">
      <c r="A2008" s="51" t="s">
        <v>1833</v>
      </c>
      <c r="B2008" s="51" t="s">
        <v>1500</v>
      </c>
      <c r="C2008" s="35">
        <v>521906</v>
      </c>
      <c r="D2008" s="50"/>
      <c r="E2008" s="52">
        <v>0</v>
      </c>
      <c r="F2008" s="52">
        <v>0</v>
      </c>
      <c r="G2008" s="52">
        <v>0</v>
      </c>
      <c r="H2008" s="52">
        <v>0</v>
      </c>
      <c r="I2008" s="52">
        <v>0</v>
      </c>
      <c r="J2008" s="52">
        <v>0</v>
      </c>
      <c r="K2008" s="52">
        <v>56163.81</v>
      </c>
      <c r="L2008" s="52">
        <v>0</v>
      </c>
      <c r="M2008" s="52">
        <v>2499</v>
      </c>
      <c r="N2008" s="50"/>
      <c r="O2008" s="124">
        <f t="shared" si="124"/>
        <v>0</v>
      </c>
      <c r="P2008" s="124">
        <f t="shared" si="125"/>
        <v>4.4494844633937758</v>
      </c>
      <c r="Q2008" s="50"/>
      <c r="R2008" s="53" t="str">
        <f t="shared" si="126"/>
        <v/>
      </c>
      <c r="S2008" s="53" t="str">
        <f t="shared" si="127"/>
        <v/>
      </c>
      <c r="T2008" s="50"/>
    </row>
    <row r="2009" spans="1:20" ht="15" customHeight="1" x14ac:dyDescent="0.2">
      <c r="A2009" s="51" t="s">
        <v>1833</v>
      </c>
      <c r="B2009" s="51" t="s">
        <v>1232</v>
      </c>
      <c r="C2009" s="35">
        <v>526118</v>
      </c>
      <c r="D2009" s="50"/>
      <c r="E2009" s="52">
        <v>0</v>
      </c>
      <c r="F2009" s="52">
        <v>0</v>
      </c>
      <c r="G2009" s="52">
        <v>0</v>
      </c>
      <c r="H2009" s="52">
        <v>0</v>
      </c>
      <c r="I2009" s="52">
        <v>0</v>
      </c>
      <c r="J2009" s="52">
        <v>0</v>
      </c>
      <c r="K2009" s="52">
        <v>115349.69</v>
      </c>
      <c r="L2009" s="52">
        <v>0</v>
      </c>
      <c r="M2009" s="52">
        <v>0</v>
      </c>
      <c r="N2009" s="50"/>
      <c r="O2009" s="124">
        <f t="shared" si="124"/>
        <v>0</v>
      </c>
      <c r="P2009" s="124">
        <f t="shared" si="125"/>
        <v>0</v>
      </c>
      <c r="Q2009" s="50"/>
      <c r="R2009" s="53" t="str">
        <f t="shared" si="126"/>
        <v/>
      </c>
      <c r="S2009" s="53" t="str">
        <f t="shared" si="127"/>
        <v/>
      </c>
      <c r="T2009" s="50"/>
    </row>
    <row r="2010" spans="1:20" ht="15" customHeight="1" x14ac:dyDescent="0.2">
      <c r="A2010" s="51" t="s">
        <v>845</v>
      </c>
      <c r="B2010" s="51" t="s">
        <v>10</v>
      </c>
      <c r="C2010" s="35">
        <v>509400</v>
      </c>
      <c r="D2010" s="50"/>
      <c r="E2010" s="52">
        <v>0</v>
      </c>
      <c r="F2010" s="52">
        <v>0</v>
      </c>
      <c r="G2010" s="52">
        <v>0</v>
      </c>
      <c r="H2010" s="52">
        <v>898058.03</v>
      </c>
      <c r="I2010" s="52">
        <v>39109.769999999997</v>
      </c>
      <c r="J2010" s="52">
        <v>858948.26</v>
      </c>
      <c r="K2010" s="52">
        <v>2552962.37</v>
      </c>
      <c r="L2010" s="52">
        <v>41968.52</v>
      </c>
      <c r="M2010" s="52">
        <v>109658.1</v>
      </c>
      <c r="N2010" s="50"/>
      <c r="O2010" s="124">
        <f t="shared" si="124"/>
        <v>33.645200000000003</v>
      </c>
      <c r="P2010" s="124">
        <f t="shared" si="125"/>
        <v>5.9392422615300822</v>
      </c>
      <c r="Q2010" s="50"/>
      <c r="R2010" s="53" t="str">
        <f t="shared" si="126"/>
        <v/>
      </c>
      <c r="S2010" s="53" t="str">
        <f t="shared" si="127"/>
        <v/>
      </c>
      <c r="T2010" s="50"/>
    </row>
    <row r="2011" spans="1:20" ht="15" customHeight="1" x14ac:dyDescent="0.2">
      <c r="A2011" s="51" t="s">
        <v>2343</v>
      </c>
      <c r="B2011" s="51" t="s">
        <v>1595</v>
      </c>
      <c r="C2011" s="35">
        <v>527769</v>
      </c>
      <c r="D2011" s="50"/>
      <c r="E2011" s="52">
        <v>0</v>
      </c>
      <c r="F2011" s="52">
        <v>0</v>
      </c>
      <c r="G2011" s="52">
        <v>0</v>
      </c>
      <c r="H2011" s="52">
        <v>15372.9</v>
      </c>
      <c r="I2011" s="52">
        <v>0</v>
      </c>
      <c r="J2011" s="52">
        <v>15372.9</v>
      </c>
      <c r="K2011" s="52">
        <v>72230.429999999993</v>
      </c>
      <c r="L2011" s="52">
        <v>717.23</v>
      </c>
      <c r="M2011" s="52">
        <v>78270</v>
      </c>
      <c r="N2011" s="50"/>
      <c r="O2011" s="124">
        <f t="shared" si="124"/>
        <v>21.283100000000001</v>
      </c>
      <c r="P2011" s="124">
        <f t="shared" si="125"/>
        <v>109.35450612712675</v>
      </c>
      <c r="Q2011" s="50"/>
      <c r="R2011" s="53" t="str">
        <f t="shared" si="126"/>
        <v/>
      </c>
      <c r="S2011" s="53" t="str">
        <f t="shared" si="127"/>
        <v/>
      </c>
      <c r="T2011" s="50"/>
    </row>
    <row r="2012" spans="1:20" ht="15" customHeight="1" x14ac:dyDescent="0.2">
      <c r="A2012" s="51" t="s">
        <v>1925</v>
      </c>
      <c r="B2012" s="51" t="s">
        <v>30</v>
      </c>
      <c r="C2012" s="35">
        <v>522996</v>
      </c>
      <c r="D2012" s="50"/>
      <c r="E2012" s="52">
        <v>0</v>
      </c>
      <c r="F2012" s="52">
        <v>0</v>
      </c>
      <c r="G2012" s="52">
        <v>0</v>
      </c>
      <c r="H2012" s="52">
        <v>33801.86</v>
      </c>
      <c r="I2012" s="52">
        <v>0</v>
      </c>
      <c r="J2012" s="52">
        <v>33801.86</v>
      </c>
      <c r="K2012" s="52">
        <v>973467.98</v>
      </c>
      <c r="L2012" s="52">
        <v>5905.4</v>
      </c>
      <c r="M2012" s="52">
        <v>197783.04000000001</v>
      </c>
      <c r="N2012" s="50"/>
      <c r="O2012" s="124">
        <f t="shared" si="124"/>
        <v>3.4723000000000002</v>
      </c>
      <c r="P2012" s="124">
        <f t="shared" si="125"/>
        <v>20.923999986111511</v>
      </c>
      <c r="Q2012" s="50"/>
      <c r="R2012" s="53" t="str">
        <f t="shared" si="126"/>
        <v/>
      </c>
      <c r="S2012" s="53" t="str">
        <f t="shared" si="127"/>
        <v/>
      </c>
      <c r="T2012" s="50"/>
    </row>
    <row r="2013" spans="1:20" ht="15" customHeight="1" x14ac:dyDescent="0.2">
      <c r="A2013" s="51" t="s">
        <v>690</v>
      </c>
      <c r="B2013" s="51" t="s">
        <v>643</v>
      </c>
      <c r="C2013" s="35">
        <v>507482</v>
      </c>
      <c r="D2013" s="50"/>
      <c r="E2013" s="52">
        <v>0</v>
      </c>
      <c r="F2013" s="52">
        <v>0</v>
      </c>
      <c r="G2013" s="52">
        <v>0</v>
      </c>
      <c r="H2013" s="52">
        <v>80632.41</v>
      </c>
      <c r="I2013" s="52">
        <v>0</v>
      </c>
      <c r="J2013" s="52">
        <v>80632.41</v>
      </c>
      <c r="K2013" s="52">
        <v>722110.14999999991</v>
      </c>
      <c r="L2013" s="52">
        <v>5195.93</v>
      </c>
      <c r="M2013" s="52">
        <v>20586.8</v>
      </c>
      <c r="N2013" s="50"/>
      <c r="O2013" s="124">
        <f t="shared" si="124"/>
        <v>11.1662</v>
      </c>
      <c r="P2013" s="124">
        <f t="shared" si="125"/>
        <v>3.5704705161670978</v>
      </c>
      <c r="Q2013" s="50"/>
      <c r="R2013" s="53" t="str">
        <f t="shared" si="126"/>
        <v/>
      </c>
      <c r="S2013" s="53" t="str">
        <f t="shared" si="127"/>
        <v/>
      </c>
      <c r="T2013" s="50"/>
    </row>
    <row r="2014" spans="1:20" ht="15" customHeight="1" x14ac:dyDescent="0.2">
      <c r="A2014" s="51" t="s">
        <v>2190</v>
      </c>
      <c r="B2014" s="51" t="s">
        <v>1221</v>
      </c>
      <c r="C2014" s="35">
        <v>526126</v>
      </c>
      <c r="D2014" s="50"/>
      <c r="E2014" s="52">
        <v>0</v>
      </c>
      <c r="F2014" s="52">
        <v>0</v>
      </c>
      <c r="G2014" s="52">
        <v>0</v>
      </c>
      <c r="H2014" s="52">
        <v>20670</v>
      </c>
      <c r="I2014" s="52">
        <v>0</v>
      </c>
      <c r="J2014" s="52">
        <v>20670</v>
      </c>
      <c r="K2014" s="52">
        <v>113650.83</v>
      </c>
      <c r="L2014" s="52">
        <v>1350.34</v>
      </c>
      <c r="M2014" s="52">
        <v>19971.29</v>
      </c>
      <c r="N2014" s="50"/>
      <c r="O2014" s="124">
        <f t="shared" si="124"/>
        <v>18.1873</v>
      </c>
      <c r="P2014" s="124">
        <f t="shared" si="125"/>
        <v>18.760646094709561</v>
      </c>
      <c r="Q2014" s="50"/>
      <c r="R2014" s="53" t="str">
        <f t="shared" si="126"/>
        <v/>
      </c>
      <c r="S2014" s="53" t="str">
        <f t="shared" si="127"/>
        <v/>
      </c>
      <c r="T2014" s="50"/>
    </row>
    <row r="2015" spans="1:20" ht="15" customHeight="1" x14ac:dyDescent="0.2">
      <c r="A2015" s="51" t="s">
        <v>1096</v>
      </c>
      <c r="B2015" s="51" t="s">
        <v>1055</v>
      </c>
      <c r="C2015" s="35">
        <v>512541</v>
      </c>
      <c r="D2015" s="50"/>
      <c r="E2015" s="52">
        <v>0</v>
      </c>
      <c r="F2015" s="52">
        <v>0</v>
      </c>
      <c r="G2015" s="52">
        <v>0</v>
      </c>
      <c r="H2015" s="52">
        <v>0</v>
      </c>
      <c r="I2015" s="52">
        <v>0</v>
      </c>
      <c r="J2015" s="52">
        <v>0</v>
      </c>
      <c r="K2015" s="52">
        <v>83983.15</v>
      </c>
      <c r="L2015" s="52">
        <v>0</v>
      </c>
      <c r="M2015" s="52">
        <v>0</v>
      </c>
      <c r="N2015" s="50"/>
      <c r="O2015" s="124">
        <f t="shared" si="124"/>
        <v>0</v>
      </c>
      <c r="P2015" s="124">
        <f t="shared" si="125"/>
        <v>0</v>
      </c>
      <c r="Q2015" s="50"/>
      <c r="R2015" s="53" t="str">
        <f t="shared" si="126"/>
        <v/>
      </c>
      <c r="S2015" s="53" t="str">
        <f t="shared" si="127"/>
        <v/>
      </c>
      <c r="T2015" s="50"/>
    </row>
    <row r="2016" spans="1:20" ht="15" customHeight="1" x14ac:dyDescent="0.2">
      <c r="A2016" s="51" t="s">
        <v>1097</v>
      </c>
      <c r="B2016" s="51" t="s">
        <v>1056</v>
      </c>
      <c r="C2016" s="35">
        <v>512559</v>
      </c>
      <c r="D2016" s="50"/>
      <c r="E2016" s="52">
        <v>0</v>
      </c>
      <c r="F2016" s="52">
        <v>0</v>
      </c>
      <c r="G2016" s="52">
        <v>0</v>
      </c>
      <c r="H2016" s="52">
        <v>9953.64</v>
      </c>
      <c r="I2016" s="52">
        <v>0</v>
      </c>
      <c r="J2016" s="52">
        <v>9953.64</v>
      </c>
      <c r="K2016" s="52">
        <v>49536.56</v>
      </c>
      <c r="L2016" s="52">
        <v>261.98</v>
      </c>
      <c r="M2016" s="52">
        <v>4115</v>
      </c>
      <c r="N2016" s="50"/>
      <c r="O2016" s="124">
        <f t="shared" si="124"/>
        <v>20.093499999999999</v>
      </c>
      <c r="P2016" s="124">
        <f t="shared" si="125"/>
        <v>8.8358577987651934</v>
      </c>
      <c r="Q2016" s="50"/>
      <c r="R2016" s="53" t="str">
        <f t="shared" si="126"/>
        <v/>
      </c>
      <c r="S2016" s="53" t="str">
        <f t="shared" si="127"/>
        <v/>
      </c>
      <c r="T2016" s="50"/>
    </row>
    <row r="2017" spans="1:20" ht="15" customHeight="1" x14ac:dyDescent="0.2">
      <c r="A2017" s="51" t="s">
        <v>1990</v>
      </c>
      <c r="B2017" s="51" t="s">
        <v>1961</v>
      </c>
      <c r="C2017" s="35">
        <v>523798</v>
      </c>
      <c r="D2017" s="50"/>
      <c r="E2017" s="52">
        <v>0</v>
      </c>
      <c r="F2017" s="52">
        <v>0</v>
      </c>
      <c r="G2017" s="52">
        <v>0</v>
      </c>
      <c r="H2017" s="52">
        <v>0</v>
      </c>
      <c r="I2017" s="52">
        <v>0</v>
      </c>
      <c r="J2017" s="52">
        <v>0</v>
      </c>
      <c r="K2017" s="52">
        <v>2328828.77</v>
      </c>
      <c r="L2017" s="52">
        <v>393.22</v>
      </c>
      <c r="M2017" s="52">
        <v>1159.0999999999999</v>
      </c>
      <c r="N2017" s="50"/>
      <c r="O2017" s="124">
        <f t="shared" si="124"/>
        <v>0</v>
      </c>
      <c r="P2017" s="124">
        <f t="shared" si="125"/>
        <v>6.6656682534886408E-2</v>
      </c>
      <c r="Q2017" s="50"/>
      <c r="R2017" s="53" t="str">
        <f t="shared" si="126"/>
        <v/>
      </c>
      <c r="S2017" s="53" t="str">
        <f t="shared" si="127"/>
        <v/>
      </c>
      <c r="T2017" s="50"/>
    </row>
    <row r="2018" spans="1:20" ht="15" customHeight="1" x14ac:dyDescent="0.2">
      <c r="A2018" s="51" t="s">
        <v>2759</v>
      </c>
      <c r="B2018" s="51" t="s">
        <v>1214</v>
      </c>
      <c r="C2018" s="35">
        <v>557854</v>
      </c>
      <c r="D2018" s="50"/>
      <c r="E2018" s="52">
        <v>0</v>
      </c>
      <c r="F2018" s="52">
        <v>0</v>
      </c>
      <c r="G2018" s="52">
        <v>0</v>
      </c>
      <c r="H2018" s="52">
        <v>15580.95</v>
      </c>
      <c r="I2018" s="52">
        <v>0</v>
      </c>
      <c r="J2018" s="52">
        <v>15580.95</v>
      </c>
      <c r="K2018" s="52">
        <v>50659.28</v>
      </c>
      <c r="L2018" s="52">
        <v>0</v>
      </c>
      <c r="M2018" s="52">
        <v>210</v>
      </c>
      <c r="N2018" s="50"/>
      <c r="O2018" s="124">
        <f t="shared" si="124"/>
        <v>30.756399999999999</v>
      </c>
      <c r="P2018" s="124">
        <f t="shared" si="125"/>
        <v>0.41453411892154801</v>
      </c>
      <c r="Q2018" s="50"/>
      <c r="R2018" s="53" t="str">
        <f t="shared" si="126"/>
        <v/>
      </c>
      <c r="S2018" s="53" t="str">
        <f t="shared" si="127"/>
        <v/>
      </c>
      <c r="T2018" s="50"/>
    </row>
    <row r="2019" spans="1:20" ht="15" customHeight="1" x14ac:dyDescent="0.2">
      <c r="A2019" s="51" t="s">
        <v>1834</v>
      </c>
      <c r="B2019" s="51" t="s">
        <v>1500</v>
      </c>
      <c r="C2019" s="35">
        <v>521914</v>
      </c>
      <c r="D2019" s="50"/>
      <c r="E2019" s="52">
        <v>0</v>
      </c>
      <c r="F2019" s="52">
        <v>0</v>
      </c>
      <c r="G2019" s="52">
        <v>0</v>
      </c>
      <c r="H2019" s="52">
        <v>218272.86</v>
      </c>
      <c r="I2019" s="52">
        <v>0</v>
      </c>
      <c r="J2019" s="52">
        <v>218272.86</v>
      </c>
      <c r="K2019" s="52">
        <v>266960.98</v>
      </c>
      <c r="L2019" s="52">
        <v>0</v>
      </c>
      <c r="M2019" s="52">
        <v>5000</v>
      </c>
      <c r="N2019" s="50"/>
      <c r="O2019" s="124">
        <f t="shared" si="124"/>
        <v>81.762100000000004</v>
      </c>
      <c r="P2019" s="124">
        <f t="shared" si="125"/>
        <v>1.8729328907917557</v>
      </c>
      <c r="Q2019" s="50"/>
      <c r="R2019" s="53">
        <f t="shared" si="126"/>
        <v>1.0881050000000003</v>
      </c>
      <c r="S2019" s="53">
        <f t="shared" si="127"/>
        <v>2904.8136</v>
      </c>
      <c r="T2019" s="50"/>
    </row>
    <row r="2020" spans="1:20" ht="15" customHeight="1" x14ac:dyDescent="0.2">
      <c r="A2020" s="51" t="s">
        <v>1037</v>
      </c>
      <c r="B2020" s="51" t="s">
        <v>987</v>
      </c>
      <c r="C2020" s="35">
        <v>511803</v>
      </c>
      <c r="D2020" s="50"/>
      <c r="E2020" s="52">
        <v>0</v>
      </c>
      <c r="F2020" s="52">
        <v>0</v>
      </c>
      <c r="G2020" s="52">
        <v>0</v>
      </c>
      <c r="H2020" s="52">
        <v>40879.03</v>
      </c>
      <c r="I2020" s="52">
        <v>0</v>
      </c>
      <c r="J2020" s="52">
        <v>40879.03</v>
      </c>
      <c r="K2020" s="52">
        <v>353952.62</v>
      </c>
      <c r="L2020" s="52">
        <v>873.4</v>
      </c>
      <c r="M2020" s="52">
        <v>7560</v>
      </c>
      <c r="N2020" s="50"/>
      <c r="O2020" s="124">
        <f t="shared" si="124"/>
        <v>11.549300000000001</v>
      </c>
      <c r="P2020" s="124">
        <f t="shared" si="125"/>
        <v>2.3826352803943083</v>
      </c>
      <c r="Q2020" s="50"/>
      <c r="R2020" s="53" t="str">
        <f t="shared" si="126"/>
        <v/>
      </c>
      <c r="S2020" s="53" t="str">
        <f t="shared" si="127"/>
        <v/>
      </c>
      <c r="T2020" s="50"/>
    </row>
    <row r="2021" spans="1:20" ht="15" customHeight="1" x14ac:dyDescent="0.2">
      <c r="A2021" s="51" t="s">
        <v>1667</v>
      </c>
      <c r="B2021" s="51" t="s">
        <v>1575</v>
      </c>
      <c r="C2021" s="35">
        <v>519936</v>
      </c>
      <c r="D2021" s="50"/>
      <c r="E2021" s="52">
        <v>0</v>
      </c>
      <c r="F2021" s="52">
        <v>0</v>
      </c>
      <c r="G2021" s="52">
        <v>0</v>
      </c>
      <c r="H2021" s="52">
        <v>438639.37</v>
      </c>
      <c r="I2021" s="52">
        <v>0</v>
      </c>
      <c r="J2021" s="52">
        <v>438639.37</v>
      </c>
      <c r="K2021" s="52">
        <v>2058963.33</v>
      </c>
      <c r="L2021" s="52">
        <v>10503.42</v>
      </c>
      <c r="M2021" s="52">
        <v>244334.34</v>
      </c>
      <c r="N2021" s="50"/>
      <c r="O2021" s="124">
        <f t="shared" si="124"/>
        <v>21.303899999999999</v>
      </c>
      <c r="P2021" s="124">
        <f t="shared" si="125"/>
        <v>12.376993620376911</v>
      </c>
      <c r="Q2021" s="50"/>
      <c r="R2021" s="53" t="str">
        <f t="shared" si="126"/>
        <v/>
      </c>
      <c r="S2021" s="53" t="str">
        <f t="shared" si="127"/>
        <v/>
      </c>
      <c r="T2021" s="50"/>
    </row>
    <row r="2022" spans="1:20" ht="15" customHeight="1" x14ac:dyDescent="0.2">
      <c r="A2022" s="51" t="s">
        <v>378</v>
      </c>
      <c r="B2022" s="51" t="s">
        <v>334</v>
      </c>
      <c r="C2022" s="35">
        <v>503509</v>
      </c>
      <c r="D2022" s="50"/>
      <c r="E2022" s="52">
        <v>0</v>
      </c>
      <c r="F2022" s="52">
        <v>0</v>
      </c>
      <c r="G2022" s="52">
        <v>0</v>
      </c>
      <c r="H2022" s="52">
        <v>0</v>
      </c>
      <c r="I2022" s="52">
        <v>0</v>
      </c>
      <c r="J2022" s="52">
        <v>0</v>
      </c>
      <c r="K2022" s="52">
        <v>319640.67</v>
      </c>
      <c r="L2022" s="52">
        <v>0</v>
      </c>
      <c r="M2022" s="52">
        <v>0</v>
      </c>
      <c r="N2022" s="50"/>
      <c r="O2022" s="124">
        <f t="shared" si="124"/>
        <v>0</v>
      </c>
      <c r="P2022" s="124">
        <f t="shared" si="125"/>
        <v>0</v>
      </c>
      <c r="Q2022" s="50"/>
      <c r="R2022" s="53" t="str">
        <f t="shared" si="126"/>
        <v/>
      </c>
      <c r="S2022" s="53" t="str">
        <f t="shared" si="127"/>
        <v/>
      </c>
      <c r="T2022" s="50"/>
    </row>
    <row r="2023" spans="1:20" ht="15" customHeight="1" x14ac:dyDescent="0.2">
      <c r="A2023" s="51" t="s">
        <v>1292</v>
      </c>
      <c r="B2023" s="51" t="s">
        <v>1232</v>
      </c>
      <c r="C2023" s="35">
        <v>515361</v>
      </c>
      <c r="D2023" s="50"/>
      <c r="E2023" s="52">
        <v>0</v>
      </c>
      <c r="F2023" s="52">
        <v>0</v>
      </c>
      <c r="G2023" s="52">
        <v>0</v>
      </c>
      <c r="H2023" s="52">
        <v>0</v>
      </c>
      <c r="I2023" s="52">
        <v>0</v>
      </c>
      <c r="J2023" s="52">
        <v>0</v>
      </c>
      <c r="K2023" s="52">
        <v>35107.06</v>
      </c>
      <c r="L2023" s="52">
        <v>0</v>
      </c>
      <c r="M2023" s="52">
        <v>0</v>
      </c>
      <c r="N2023" s="50"/>
      <c r="O2023" s="124">
        <f t="shared" si="124"/>
        <v>0</v>
      </c>
      <c r="P2023" s="124">
        <f t="shared" si="125"/>
        <v>0</v>
      </c>
      <c r="Q2023" s="50"/>
      <c r="R2023" s="53" t="str">
        <f t="shared" si="126"/>
        <v/>
      </c>
      <c r="S2023" s="53" t="str">
        <f t="shared" si="127"/>
        <v/>
      </c>
      <c r="T2023" s="50"/>
    </row>
    <row r="2024" spans="1:20" ht="15" customHeight="1" x14ac:dyDescent="0.2">
      <c r="A2024" s="51" t="s">
        <v>1038</v>
      </c>
      <c r="B2024" s="51" t="s">
        <v>987</v>
      </c>
      <c r="C2024" s="35">
        <v>511811</v>
      </c>
      <c r="D2024" s="50"/>
      <c r="E2024" s="52">
        <v>0</v>
      </c>
      <c r="F2024" s="52">
        <v>0</v>
      </c>
      <c r="G2024" s="52">
        <v>0</v>
      </c>
      <c r="H2024" s="52">
        <v>0</v>
      </c>
      <c r="I2024" s="52">
        <v>0</v>
      </c>
      <c r="J2024" s="52">
        <v>0</v>
      </c>
      <c r="K2024" s="52">
        <v>87779.82</v>
      </c>
      <c r="L2024" s="52">
        <v>0</v>
      </c>
      <c r="M2024" s="52">
        <v>1000</v>
      </c>
      <c r="N2024" s="50"/>
      <c r="O2024" s="124">
        <f t="shared" si="124"/>
        <v>0</v>
      </c>
      <c r="P2024" s="124">
        <f t="shared" si="125"/>
        <v>1.1392140015780392</v>
      </c>
      <c r="Q2024" s="50"/>
      <c r="R2024" s="53" t="str">
        <f t="shared" si="126"/>
        <v/>
      </c>
      <c r="S2024" s="53" t="str">
        <f t="shared" si="127"/>
        <v/>
      </c>
      <c r="T2024" s="50"/>
    </row>
    <row r="2025" spans="1:20" ht="15" customHeight="1" x14ac:dyDescent="0.2">
      <c r="A2025" s="51" t="s">
        <v>1293</v>
      </c>
      <c r="B2025" s="51" t="s">
        <v>1232</v>
      </c>
      <c r="C2025" s="35">
        <v>515370</v>
      </c>
      <c r="D2025" s="50"/>
      <c r="E2025" s="52">
        <v>0</v>
      </c>
      <c r="F2025" s="52">
        <v>0</v>
      </c>
      <c r="G2025" s="52">
        <v>0</v>
      </c>
      <c r="H2025" s="52">
        <v>0</v>
      </c>
      <c r="I2025" s="52">
        <v>0</v>
      </c>
      <c r="J2025" s="52">
        <v>0</v>
      </c>
      <c r="K2025" s="52">
        <v>599155.54</v>
      </c>
      <c r="L2025" s="52">
        <v>0</v>
      </c>
      <c r="M2025" s="52">
        <v>0</v>
      </c>
      <c r="N2025" s="50"/>
      <c r="O2025" s="124">
        <f t="shared" si="124"/>
        <v>0</v>
      </c>
      <c r="P2025" s="124">
        <f t="shared" si="125"/>
        <v>0</v>
      </c>
      <c r="Q2025" s="50"/>
      <c r="R2025" s="53" t="str">
        <f t="shared" si="126"/>
        <v/>
      </c>
      <c r="S2025" s="53" t="str">
        <f t="shared" si="127"/>
        <v/>
      </c>
      <c r="T2025" s="50"/>
    </row>
    <row r="2026" spans="1:20" ht="15" customHeight="1" x14ac:dyDescent="0.2">
      <c r="A2026" s="51" t="s">
        <v>1546</v>
      </c>
      <c r="B2026" s="51" t="s">
        <v>639</v>
      </c>
      <c r="C2026" s="35">
        <v>518620</v>
      </c>
      <c r="D2026" s="50"/>
      <c r="E2026" s="52">
        <v>0</v>
      </c>
      <c r="F2026" s="52">
        <v>0</v>
      </c>
      <c r="G2026" s="52">
        <v>0</v>
      </c>
      <c r="H2026" s="52">
        <v>0</v>
      </c>
      <c r="I2026" s="52">
        <v>0</v>
      </c>
      <c r="J2026" s="52">
        <v>0</v>
      </c>
      <c r="K2026" s="52">
        <v>99119.65</v>
      </c>
      <c r="L2026" s="52">
        <v>0</v>
      </c>
      <c r="M2026" s="52">
        <v>0</v>
      </c>
      <c r="N2026" s="50"/>
      <c r="O2026" s="124">
        <f t="shared" si="124"/>
        <v>0</v>
      </c>
      <c r="P2026" s="124">
        <f t="shared" si="125"/>
        <v>0</v>
      </c>
      <c r="Q2026" s="50"/>
      <c r="R2026" s="53" t="str">
        <f t="shared" si="126"/>
        <v/>
      </c>
      <c r="S2026" s="53" t="str">
        <f t="shared" si="127"/>
        <v/>
      </c>
      <c r="T2026" s="50"/>
    </row>
    <row r="2027" spans="1:20" ht="15" customHeight="1" x14ac:dyDescent="0.2">
      <c r="A2027" s="51" t="s">
        <v>1098</v>
      </c>
      <c r="B2027" s="51" t="s">
        <v>1055</v>
      </c>
      <c r="C2027" s="35">
        <v>512567</v>
      </c>
      <c r="D2027" s="50"/>
      <c r="E2027" s="52">
        <v>0</v>
      </c>
      <c r="F2027" s="52">
        <v>0</v>
      </c>
      <c r="G2027" s="52">
        <v>0</v>
      </c>
      <c r="H2027" s="52">
        <v>0</v>
      </c>
      <c r="I2027" s="52">
        <v>0</v>
      </c>
      <c r="J2027" s="52">
        <v>0</v>
      </c>
      <c r="K2027" s="52">
        <v>28697.29</v>
      </c>
      <c r="L2027" s="52">
        <v>0</v>
      </c>
      <c r="M2027" s="52">
        <v>0</v>
      </c>
      <c r="N2027" s="50"/>
      <c r="O2027" s="124">
        <f t="shared" si="124"/>
        <v>0</v>
      </c>
      <c r="P2027" s="124">
        <f t="shared" si="125"/>
        <v>0</v>
      </c>
      <c r="Q2027" s="50"/>
      <c r="R2027" s="53" t="str">
        <f t="shared" si="126"/>
        <v/>
      </c>
      <c r="S2027" s="53" t="str">
        <f t="shared" si="127"/>
        <v/>
      </c>
      <c r="T2027" s="50"/>
    </row>
    <row r="2028" spans="1:20" ht="15" customHeight="1" x14ac:dyDescent="0.2">
      <c r="A2028" s="51" t="s">
        <v>1294</v>
      </c>
      <c r="B2028" s="51" t="s">
        <v>1214</v>
      </c>
      <c r="C2028" s="35">
        <v>515388</v>
      </c>
      <c r="D2028" s="50"/>
      <c r="E2028" s="52">
        <v>0</v>
      </c>
      <c r="F2028" s="52">
        <v>0</v>
      </c>
      <c r="G2028" s="52">
        <v>0</v>
      </c>
      <c r="H2028" s="52">
        <v>0</v>
      </c>
      <c r="I2028" s="52">
        <v>0</v>
      </c>
      <c r="J2028" s="52">
        <v>0</v>
      </c>
      <c r="K2028" s="52">
        <v>12986.61</v>
      </c>
      <c r="L2028" s="52">
        <v>0</v>
      </c>
      <c r="M2028" s="52">
        <v>0</v>
      </c>
      <c r="N2028" s="50"/>
      <c r="O2028" s="124">
        <f t="shared" si="124"/>
        <v>0</v>
      </c>
      <c r="P2028" s="124">
        <f t="shared" si="125"/>
        <v>0</v>
      </c>
      <c r="Q2028" s="50"/>
      <c r="R2028" s="53" t="str">
        <f t="shared" si="126"/>
        <v/>
      </c>
      <c r="S2028" s="53" t="str">
        <f t="shared" si="127"/>
        <v/>
      </c>
      <c r="T2028" s="50"/>
    </row>
    <row r="2029" spans="1:20" ht="15" customHeight="1" x14ac:dyDescent="0.2">
      <c r="A2029" s="51" t="s">
        <v>1295</v>
      </c>
      <c r="B2029" s="51" t="s">
        <v>1214</v>
      </c>
      <c r="C2029" s="35">
        <v>515396</v>
      </c>
      <c r="D2029" s="50"/>
      <c r="E2029" s="52">
        <v>0</v>
      </c>
      <c r="F2029" s="52">
        <v>0</v>
      </c>
      <c r="G2029" s="52">
        <v>0</v>
      </c>
      <c r="H2029" s="52">
        <v>0</v>
      </c>
      <c r="I2029" s="52">
        <v>0</v>
      </c>
      <c r="J2029" s="52">
        <v>0</v>
      </c>
      <c r="K2029" s="52">
        <v>10639.28</v>
      </c>
      <c r="L2029" s="52">
        <v>0</v>
      </c>
      <c r="M2029" s="52">
        <v>0</v>
      </c>
      <c r="N2029" s="50"/>
      <c r="O2029" s="124">
        <f t="shared" si="124"/>
        <v>0</v>
      </c>
      <c r="P2029" s="124">
        <f t="shared" si="125"/>
        <v>0</v>
      </c>
      <c r="Q2029" s="50"/>
      <c r="R2029" s="53" t="str">
        <f t="shared" si="126"/>
        <v/>
      </c>
      <c r="S2029" s="53" t="str">
        <f t="shared" si="127"/>
        <v/>
      </c>
      <c r="T2029" s="50"/>
    </row>
    <row r="2030" spans="1:20" ht="15" customHeight="1" x14ac:dyDescent="0.2">
      <c r="A2030" s="51" t="s">
        <v>1296</v>
      </c>
      <c r="B2030" s="51" t="s">
        <v>1232</v>
      </c>
      <c r="C2030" s="35">
        <v>515400</v>
      </c>
      <c r="D2030" s="50"/>
      <c r="E2030" s="52">
        <v>0</v>
      </c>
      <c r="F2030" s="52">
        <v>0</v>
      </c>
      <c r="G2030" s="52">
        <v>0</v>
      </c>
      <c r="H2030" s="52">
        <v>0</v>
      </c>
      <c r="I2030" s="52">
        <v>0</v>
      </c>
      <c r="J2030" s="52">
        <v>0</v>
      </c>
      <c r="K2030" s="52">
        <v>159699.57</v>
      </c>
      <c r="L2030" s="52">
        <v>0</v>
      </c>
      <c r="M2030" s="52">
        <v>0</v>
      </c>
      <c r="N2030" s="50"/>
      <c r="O2030" s="124">
        <f t="shared" si="124"/>
        <v>0</v>
      </c>
      <c r="P2030" s="124">
        <f t="shared" si="125"/>
        <v>0</v>
      </c>
      <c r="Q2030" s="50"/>
      <c r="R2030" s="53" t="str">
        <f t="shared" si="126"/>
        <v/>
      </c>
      <c r="S2030" s="53" t="str">
        <f t="shared" si="127"/>
        <v/>
      </c>
      <c r="T2030" s="50"/>
    </row>
    <row r="2031" spans="1:20" ht="15" customHeight="1" x14ac:dyDescent="0.2">
      <c r="A2031" s="51" t="s">
        <v>691</v>
      </c>
      <c r="B2031" s="51" t="s">
        <v>643</v>
      </c>
      <c r="C2031" s="35">
        <v>507491</v>
      </c>
      <c r="D2031" s="50"/>
      <c r="E2031" s="52">
        <v>0</v>
      </c>
      <c r="F2031" s="52">
        <v>0</v>
      </c>
      <c r="G2031" s="52">
        <v>0</v>
      </c>
      <c r="H2031" s="52">
        <v>0</v>
      </c>
      <c r="I2031" s="52">
        <v>0</v>
      </c>
      <c r="J2031" s="52">
        <v>0</v>
      </c>
      <c r="K2031" s="52">
        <v>310821.03000000003</v>
      </c>
      <c r="L2031" s="52">
        <v>0</v>
      </c>
      <c r="M2031" s="52">
        <v>0</v>
      </c>
      <c r="N2031" s="50"/>
      <c r="O2031" s="124">
        <f t="shared" si="124"/>
        <v>0</v>
      </c>
      <c r="P2031" s="124">
        <f t="shared" si="125"/>
        <v>0</v>
      </c>
      <c r="Q2031" s="50"/>
      <c r="R2031" s="53" t="str">
        <f t="shared" si="126"/>
        <v/>
      </c>
      <c r="S2031" s="53" t="str">
        <f t="shared" si="127"/>
        <v/>
      </c>
      <c r="T2031" s="50"/>
    </row>
    <row r="2032" spans="1:20" ht="15" customHeight="1" x14ac:dyDescent="0.2">
      <c r="A2032" s="51" t="s">
        <v>2101</v>
      </c>
      <c r="B2032" s="51" t="s">
        <v>2023</v>
      </c>
      <c r="C2032" s="35">
        <v>525081</v>
      </c>
      <c r="D2032" s="50"/>
      <c r="E2032" s="52">
        <v>0</v>
      </c>
      <c r="F2032" s="52">
        <v>0</v>
      </c>
      <c r="G2032" s="52">
        <v>0</v>
      </c>
      <c r="H2032" s="52">
        <v>0</v>
      </c>
      <c r="I2032" s="52">
        <v>0</v>
      </c>
      <c r="J2032" s="52">
        <v>0</v>
      </c>
      <c r="K2032" s="52">
        <v>26762.9</v>
      </c>
      <c r="L2032" s="52">
        <v>0</v>
      </c>
      <c r="M2032" s="52">
        <v>0</v>
      </c>
      <c r="N2032" s="50"/>
      <c r="O2032" s="124">
        <f t="shared" si="124"/>
        <v>0</v>
      </c>
      <c r="P2032" s="124">
        <f t="shared" si="125"/>
        <v>0</v>
      </c>
      <c r="Q2032" s="50"/>
      <c r="R2032" s="53" t="str">
        <f t="shared" si="126"/>
        <v/>
      </c>
      <c r="S2032" s="53" t="str">
        <f t="shared" si="127"/>
        <v/>
      </c>
      <c r="T2032" s="50"/>
    </row>
    <row r="2033" spans="1:20" ht="15" customHeight="1" x14ac:dyDescent="0.2">
      <c r="A2033" s="51" t="s">
        <v>1204</v>
      </c>
      <c r="B2033" s="51" t="s">
        <v>1167</v>
      </c>
      <c r="C2033" s="35">
        <v>514357</v>
      </c>
      <c r="D2033" s="50"/>
      <c r="E2033" s="52">
        <v>0</v>
      </c>
      <c r="F2033" s="52">
        <v>0</v>
      </c>
      <c r="G2033" s="52">
        <v>0</v>
      </c>
      <c r="H2033" s="52">
        <v>56371.49</v>
      </c>
      <c r="I2033" s="52">
        <v>0</v>
      </c>
      <c r="J2033" s="52">
        <v>56371.49</v>
      </c>
      <c r="K2033" s="52">
        <v>539284.41</v>
      </c>
      <c r="L2033" s="52">
        <v>1809.4</v>
      </c>
      <c r="M2033" s="52">
        <v>11700</v>
      </c>
      <c r="N2033" s="50"/>
      <c r="O2033" s="124">
        <f t="shared" si="124"/>
        <v>10.452999999999999</v>
      </c>
      <c r="P2033" s="124">
        <f t="shared" si="125"/>
        <v>2.5050603632320834</v>
      </c>
      <c r="Q2033" s="50"/>
      <c r="R2033" s="53" t="str">
        <f t="shared" si="126"/>
        <v/>
      </c>
      <c r="S2033" s="53" t="str">
        <f t="shared" si="127"/>
        <v/>
      </c>
      <c r="T2033" s="50"/>
    </row>
    <row r="2034" spans="1:20" ht="15" customHeight="1" x14ac:dyDescent="0.2">
      <c r="A2034" s="51" t="s">
        <v>809</v>
      </c>
      <c r="B2034" s="51" t="s">
        <v>760</v>
      </c>
      <c r="C2034" s="35">
        <v>508951</v>
      </c>
      <c r="D2034" s="50"/>
      <c r="E2034" s="52">
        <v>0</v>
      </c>
      <c r="F2034" s="52">
        <v>0</v>
      </c>
      <c r="G2034" s="52">
        <v>0</v>
      </c>
      <c r="H2034" s="52">
        <v>2648.4</v>
      </c>
      <c r="I2034" s="52">
        <v>0</v>
      </c>
      <c r="J2034" s="52">
        <v>2648.4</v>
      </c>
      <c r="K2034" s="52">
        <v>63312.25</v>
      </c>
      <c r="L2034" s="52">
        <v>107.88</v>
      </c>
      <c r="M2034" s="52">
        <v>1200</v>
      </c>
      <c r="N2034" s="50"/>
      <c r="O2034" s="124">
        <f t="shared" si="124"/>
        <v>4.1830999999999996</v>
      </c>
      <c r="P2034" s="124">
        <f t="shared" si="125"/>
        <v>2.0657613652966056</v>
      </c>
      <c r="Q2034" s="50"/>
      <c r="R2034" s="53" t="str">
        <f t="shared" si="126"/>
        <v/>
      </c>
      <c r="S2034" s="53" t="str">
        <f t="shared" si="127"/>
        <v/>
      </c>
      <c r="T2034" s="50"/>
    </row>
    <row r="2035" spans="1:20" ht="15" customHeight="1" x14ac:dyDescent="0.2">
      <c r="A2035" s="51" t="s">
        <v>2102</v>
      </c>
      <c r="B2035" s="51" t="s">
        <v>2023</v>
      </c>
      <c r="C2035" s="35">
        <v>525090</v>
      </c>
      <c r="D2035" s="50"/>
      <c r="E2035" s="52">
        <v>0</v>
      </c>
      <c r="F2035" s="52">
        <v>0</v>
      </c>
      <c r="G2035" s="52">
        <v>0</v>
      </c>
      <c r="H2035" s="52">
        <v>0</v>
      </c>
      <c r="I2035" s="52">
        <v>0</v>
      </c>
      <c r="J2035" s="52">
        <v>0</v>
      </c>
      <c r="K2035" s="52">
        <v>469788.08</v>
      </c>
      <c r="L2035" s="52">
        <v>0</v>
      </c>
      <c r="M2035" s="52">
        <v>0</v>
      </c>
      <c r="N2035" s="50"/>
      <c r="O2035" s="124">
        <f t="shared" si="124"/>
        <v>0</v>
      </c>
      <c r="P2035" s="124">
        <f t="shared" si="125"/>
        <v>0</v>
      </c>
      <c r="Q2035" s="50"/>
      <c r="R2035" s="53" t="str">
        <f t="shared" si="126"/>
        <v/>
      </c>
      <c r="S2035" s="53" t="str">
        <f t="shared" si="127"/>
        <v/>
      </c>
      <c r="T2035" s="50"/>
    </row>
    <row r="2036" spans="1:20" ht="15" customHeight="1" x14ac:dyDescent="0.2">
      <c r="A2036" s="51" t="s">
        <v>419</v>
      </c>
      <c r="B2036" s="51" t="s">
        <v>392</v>
      </c>
      <c r="C2036" s="35">
        <v>503983</v>
      </c>
      <c r="D2036" s="50"/>
      <c r="E2036" s="52">
        <v>0</v>
      </c>
      <c r="F2036" s="52">
        <v>0</v>
      </c>
      <c r="G2036" s="52">
        <v>0</v>
      </c>
      <c r="H2036" s="52">
        <v>0</v>
      </c>
      <c r="I2036" s="52">
        <v>0</v>
      </c>
      <c r="J2036" s="52">
        <v>0</v>
      </c>
      <c r="K2036" s="52">
        <v>455838.19</v>
      </c>
      <c r="L2036" s="52">
        <v>0</v>
      </c>
      <c r="M2036" s="52">
        <v>0</v>
      </c>
      <c r="N2036" s="50"/>
      <c r="O2036" s="124">
        <f t="shared" si="124"/>
        <v>0</v>
      </c>
      <c r="P2036" s="124">
        <f t="shared" si="125"/>
        <v>0</v>
      </c>
      <c r="Q2036" s="50"/>
      <c r="R2036" s="53" t="str">
        <f t="shared" si="126"/>
        <v/>
      </c>
      <c r="S2036" s="53" t="str">
        <f t="shared" si="127"/>
        <v/>
      </c>
      <c r="T2036" s="50"/>
    </row>
    <row r="2037" spans="1:20" ht="15" customHeight="1" x14ac:dyDescent="0.2">
      <c r="A2037" s="51" t="s">
        <v>1649</v>
      </c>
      <c r="B2037" s="51" t="s">
        <v>1575</v>
      </c>
      <c r="C2037" s="35">
        <v>519740</v>
      </c>
      <c r="D2037" s="50"/>
      <c r="E2037" s="52">
        <v>0</v>
      </c>
      <c r="F2037" s="52">
        <v>0</v>
      </c>
      <c r="G2037" s="52">
        <v>0</v>
      </c>
      <c r="H2037" s="52">
        <v>0</v>
      </c>
      <c r="I2037" s="52">
        <v>0</v>
      </c>
      <c r="J2037" s="52">
        <v>0</v>
      </c>
      <c r="K2037" s="52">
        <v>13126.63</v>
      </c>
      <c r="L2037" s="52">
        <v>0</v>
      </c>
      <c r="M2037" s="52">
        <v>0</v>
      </c>
      <c r="N2037" s="50"/>
      <c r="O2037" s="124">
        <f t="shared" si="124"/>
        <v>0</v>
      </c>
      <c r="P2037" s="124">
        <f t="shared" si="125"/>
        <v>0</v>
      </c>
      <c r="Q2037" s="50"/>
      <c r="R2037" s="53" t="str">
        <f t="shared" si="126"/>
        <v/>
      </c>
      <c r="S2037" s="53" t="str">
        <f t="shared" si="127"/>
        <v/>
      </c>
      <c r="T2037" s="50"/>
    </row>
    <row r="2038" spans="1:20" ht="15" customHeight="1" x14ac:dyDescent="0.2">
      <c r="A2038" s="51" t="s">
        <v>2191</v>
      </c>
      <c r="B2038" s="51" t="s">
        <v>1221</v>
      </c>
      <c r="C2038" s="35">
        <v>526134</v>
      </c>
      <c r="D2038" s="50"/>
      <c r="E2038" s="52">
        <v>0</v>
      </c>
      <c r="F2038" s="52">
        <v>0</v>
      </c>
      <c r="G2038" s="52">
        <v>0</v>
      </c>
      <c r="H2038" s="52">
        <v>0</v>
      </c>
      <c r="I2038" s="52">
        <v>0</v>
      </c>
      <c r="J2038" s="52">
        <v>0</v>
      </c>
      <c r="K2038" s="52">
        <v>653870.48</v>
      </c>
      <c r="L2038" s="52">
        <v>0</v>
      </c>
      <c r="M2038" s="52">
        <v>0</v>
      </c>
      <c r="N2038" s="50"/>
      <c r="O2038" s="124">
        <f t="shared" si="124"/>
        <v>0</v>
      </c>
      <c r="P2038" s="124">
        <f t="shared" si="125"/>
        <v>0</v>
      </c>
      <c r="Q2038" s="50"/>
      <c r="R2038" s="53" t="str">
        <f t="shared" si="126"/>
        <v/>
      </c>
      <c r="S2038" s="53" t="str">
        <f t="shared" si="127"/>
        <v/>
      </c>
      <c r="T2038" s="50"/>
    </row>
    <row r="2039" spans="1:20" ht="15" customHeight="1" x14ac:dyDescent="0.2">
      <c r="A2039" s="51" t="s">
        <v>1991</v>
      </c>
      <c r="B2039" s="51" t="s">
        <v>1961</v>
      </c>
      <c r="C2039" s="35">
        <v>523801</v>
      </c>
      <c r="D2039" s="50"/>
      <c r="E2039" s="52">
        <v>0</v>
      </c>
      <c r="F2039" s="52">
        <v>0</v>
      </c>
      <c r="G2039" s="52">
        <v>0</v>
      </c>
      <c r="H2039" s="52">
        <v>1976.92</v>
      </c>
      <c r="I2039" s="52">
        <v>1976.92</v>
      </c>
      <c r="J2039" s="52">
        <v>0</v>
      </c>
      <c r="K2039" s="52">
        <v>64617.93</v>
      </c>
      <c r="L2039" s="52">
        <v>65.349999999999994</v>
      </c>
      <c r="M2039" s="52">
        <v>2920</v>
      </c>
      <c r="N2039" s="50"/>
      <c r="O2039" s="124">
        <f t="shared" si="124"/>
        <v>0</v>
      </c>
      <c r="P2039" s="124">
        <f t="shared" si="125"/>
        <v>4.6200025287099109</v>
      </c>
      <c r="Q2039" s="50"/>
      <c r="R2039" s="53" t="str">
        <f t="shared" si="126"/>
        <v/>
      </c>
      <c r="S2039" s="53" t="str">
        <f t="shared" si="127"/>
        <v/>
      </c>
      <c r="T2039" s="50"/>
    </row>
    <row r="2040" spans="1:20" ht="15" customHeight="1" x14ac:dyDescent="0.2">
      <c r="A2040" s="51" t="s">
        <v>2463</v>
      </c>
      <c r="B2040" s="51" t="s">
        <v>2434</v>
      </c>
      <c r="C2040" s="35">
        <v>529052</v>
      </c>
      <c r="D2040" s="50"/>
      <c r="E2040" s="52">
        <v>0</v>
      </c>
      <c r="F2040" s="52">
        <v>0</v>
      </c>
      <c r="G2040" s="52">
        <v>0</v>
      </c>
      <c r="H2040" s="52">
        <v>20400</v>
      </c>
      <c r="I2040" s="52">
        <v>0</v>
      </c>
      <c r="J2040" s="52">
        <v>20400</v>
      </c>
      <c r="K2040" s="52">
        <v>136864.27000000002</v>
      </c>
      <c r="L2040" s="52">
        <v>565.04</v>
      </c>
      <c r="M2040" s="52">
        <v>4800</v>
      </c>
      <c r="N2040" s="50"/>
      <c r="O2040" s="124">
        <f t="shared" si="124"/>
        <v>14.9053</v>
      </c>
      <c r="P2040" s="124">
        <f t="shared" si="125"/>
        <v>3.9199712240455447</v>
      </c>
      <c r="Q2040" s="50"/>
      <c r="R2040" s="53" t="str">
        <f t="shared" si="126"/>
        <v/>
      </c>
      <c r="S2040" s="53" t="str">
        <f t="shared" si="127"/>
        <v/>
      </c>
      <c r="T2040" s="50"/>
    </row>
    <row r="2041" spans="1:20" ht="15" customHeight="1" x14ac:dyDescent="0.2">
      <c r="A2041" s="51" t="s">
        <v>1926</v>
      </c>
      <c r="B2041" s="51" t="s">
        <v>1866</v>
      </c>
      <c r="C2041" s="35">
        <v>523003</v>
      </c>
      <c r="D2041" s="50"/>
      <c r="E2041" s="52">
        <v>0</v>
      </c>
      <c r="F2041" s="52">
        <v>0</v>
      </c>
      <c r="G2041" s="52">
        <v>0</v>
      </c>
      <c r="H2041" s="52">
        <v>0</v>
      </c>
      <c r="I2041" s="52">
        <v>0</v>
      </c>
      <c r="J2041" s="52">
        <v>0</v>
      </c>
      <c r="K2041" s="52">
        <v>337224.17</v>
      </c>
      <c r="L2041" s="52">
        <v>0</v>
      </c>
      <c r="M2041" s="52">
        <v>0</v>
      </c>
      <c r="N2041" s="50"/>
      <c r="O2041" s="124">
        <f t="shared" si="124"/>
        <v>0</v>
      </c>
      <c r="P2041" s="124">
        <f t="shared" si="125"/>
        <v>0</v>
      </c>
      <c r="Q2041" s="50"/>
      <c r="R2041" s="53" t="str">
        <f t="shared" si="126"/>
        <v/>
      </c>
      <c r="S2041" s="53" t="str">
        <f t="shared" si="127"/>
        <v/>
      </c>
      <c r="T2041" s="50"/>
    </row>
    <row r="2042" spans="1:20" ht="15" customHeight="1" x14ac:dyDescent="0.2">
      <c r="A2042" s="51" t="s">
        <v>2103</v>
      </c>
      <c r="B2042" s="51" t="s">
        <v>2023</v>
      </c>
      <c r="C2042" s="35">
        <v>525103</v>
      </c>
      <c r="D2042" s="50"/>
      <c r="E2042" s="52">
        <v>0</v>
      </c>
      <c r="F2042" s="52">
        <v>0</v>
      </c>
      <c r="G2042" s="52">
        <v>0</v>
      </c>
      <c r="H2042" s="52">
        <v>12103.23</v>
      </c>
      <c r="I2042" s="52">
        <v>0</v>
      </c>
      <c r="J2042" s="52">
        <v>12103.23</v>
      </c>
      <c r="K2042" s="52">
        <v>77976.25</v>
      </c>
      <c r="L2042" s="52">
        <v>349.13</v>
      </c>
      <c r="M2042" s="52">
        <v>0</v>
      </c>
      <c r="N2042" s="50"/>
      <c r="O2042" s="124">
        <f t="shared" si="124"/>
        <v>15.521699999999999</v>
      </c>
      <c r="P2042" s="124">
        <f t="shared" si="125"/>
        <v>0.44773889485580548</v>
      </c>
      <c r="Q2042" s="50"/>
      <c r="R2042" s="53" t="str">
        <f t="shared" si="126"/>
        <v/>
      </c>
      <c r="S2042" s="53" t="str">
        <f t="shared" si="127"/>
        <v/>
      </c>
      <c r="T2042" s="50"/>
    </row>
    <row r="2043" spans="1:20" ht="15" customHeight="1" x14ac:dyDescent="0.2">
      <c r="A2043" s="51" t="s">
        <v>1735</v>
      </c>
      <c r="B2043" s="51" t="s">
        <v>1680</v>
      </c>
      <c r="C2043" s="35">
        <v>520705</v>
      </c>
      <c r="D2043" s="50"/>
      <c r="E2043" s="52">
        <v>0</v>
      </c>
      <c r="F2043" s="52">
        <v>0</v>
      </c>
      <c r="G2043" s="52">
        <v>0</v>
      </c>
      <c r="H2043" s="52">
        <v>48898.76</v>
      </c>
      <c r="I2043" s="52">
        <v>0</v>
      </c>
      <c r="J2043" s="52">
        <v>48898.76</v>
      </c>
      <c r="K2043" s="52">
        <v>46478.17</v>
      </c>
      <c r="L2043" s="52">
        <v>1211.8</v>
      </c>
      <c r="M2043" s="52">
        <v>0</v>
      </c>
      <c r="N2043" s="50"/>
      <c r="O2043" s="124">
        <f t="shared" si="124"/>
        <v>105.208</v>
      </c>
      <c r="P2043" s="124">
        <f t="shared" si="125"/>
        <v>2.6072455090206863</v>
      </c>
      <c r="Q2043" s="50"/>
      <c r="R2043" s="53">
        <f t="shared" si="126"/>
        <v>2.2604000000000002</v>
      </c>
      <c r="S2043" s="53">
        <f t="shared" si="127"/>
        <v>1050.5929000000003</v>
      </c>
      <c r="T2043" s="50"/>
    </row>
    <row r="2044" spans="1:20" ht="15" customHeight="1" x14ac:dyDescent="0.2">
      <c r="A2044" s="51" t="s">
        <v>1439</v>
      </c>
      <c r="B2044" s="51" t="s">
        <v>19</v>
      </c>
      <c r="C2044" s="35">
        <v>517216</v>
      </c>
      <c r="D2044" s="50"/>
      <c r="E2044" s="52">
        <v>0</v>
      </c>
      <c r="F2044" s="52">
        <v>0</v>
      </c>
      <c r="G2044" s="52">
        <v>0</v>
      </c>
      <c r="H2044" s="52">
        <v>0</v>
      </c>
      <c r="I2044" s="52">
        <v>0</v>
      </c>
      <c r="J2044" s="52">
        <v>0</v>
      </c>
      <c r="K2044" s="52">
        <v>62979.1</v>
      </c>
      <c r="L2044" s="52">
        <v>0</v>
      </c>
      <c r="M2044" s="52">
        <v>0</v>
      </c>
      <c r="N2044" s="50"/>
      <c r="O2044" s="124">
        <f t="shared" si="124"/>
        <v>0</v>
      </c>
      <c r="P2044" s="124">
        <f t="shared" si="125"/>
        <v>0</v>
      </c>
      <c r="Q2044" s="50"/>
      <c r="R2044" s="53" t="str">
        <f t="shared" si="126"/>
        <v/>
      </c>
      <c r="S2044" s="53" t="str">
        <f t="shared" si="127"/>
        <v/>
      </c>
      <c r="T2044" s="50"/>
    </row>
    <row r="2045" spans="1:20" ht="15" customHeight="1" x14ac:dyDescent="0.2">
      <c r="A2045" s="51" t="s">
        <v>1835</v>
      </c>
      <c r="B2045" s="51" t="s">
        <v>1500</v>
      </c>
      <c r="C2045" s="35">
        <v>521922</v>
      </c>
      <c r="D2045" s="50"/>
      <c r="E2045" s="52">
        <v>0</v>
      </c>
      <c r="F2045" s="52">
        <v>0</v>
      </c>
      <c r="G2045" s="52">
        <v>0</v>
      </c>
      <c r="H2045" s="52">
        <v>0</v>
      </c>
      <c r="I2045" s="52">
        <v>0</v>
      </c>
      <c r="J2045" s="52">
        <v>0</v>
      </c>
      <c r="K2045" s="52">
        <v>142497.35999999999</v>
      </c>
      <c r="L2045" s="52">
        <v>1.87</v>
      </c>
      <c r="M2045" s="52">
        <v>808.87</v>
      </c>
      <c r="N2045" s="50"/>
      <c r="O2045" s="124">
        <f t="shared" si="124"/>
        <v>0</v>
      </c>
      <c r="P2045" s="124">
        <f t="shared" si="125"/>
        <v>0.56895089144107658</v>
      </c>
      <c r="Q2045" s="50"/>
      <c r="R2045" s="53" t="str">
        <f t="shared" si="126"/>
        <v/>
      </c>
      <c r="S2045" s="53" t="str">
        <f t="shared" si="127"/>
        <v/>
      </c>
      <c r="T2045" s="50"/>
    </row>
    <row r="2046" spans="1:20" ht="15" customHeight="1" x14ac:dyDescent="0.2">
      <c r="A2046" s="51" t="s">
        <v>1650</v>
      </c>
      <c r="B2046" s="51" t="s">
        <v>1575</v>
      </c>
      <c r="C2046" s="35">
        <v>519758</v>
      </c>
      <c r="D2046" s="50"/>
      <c r="E2046" s="52">
        <v>0</v>
      </c>
      <c r="F2046" s="52">
        <v>0</v>
      </c>
      <c r="G2046" s="52">
        <v>0</v>
      </c>
      <c r="H2046" s="52">
        <v>11382.87</v>
      </c>
      <c r="I2046" s="52">
        <v>0</v>
      </c>
      <c r="J2046" s="52">
        <v>11382.87</v>
      </c>
      <c r="K2046" s="52">
        <v>109798.34</v>
      </c>
      <c r="L2046" s="52">
        <v>384.69</v>
      </c>
      <c r="M2046" s="52">
        <v>300</v>
      </c>
      <c r="N2046" s="50"/>
      <c r="O2046" s="124">
        <f t="shared" si="124"/>
        <v>10.367100000000001</v>
      </c>
      <c r="P2046" s="124">
        <f t="shared" si="125"/>
        <v>0.6235886626336975</v>
      </c>
      <c r="Q2046" s="50"/>
      <c r="R2046" s="53" t="str">
        <f t="shared" si="126"/>
        <v/>
      </c>
      <c r="S2046" s="53" t="str">
        <f t="shared" si="127"/>
        <v/>
      </c>
      <c r="T2046" s="50"/>
    </row>
    <row r="2047" spans="1:20" ht="15" customHeight="1" x14ac:dyDescent="0.2">
      <c r="A2047" s="51" t="s">
        <v>1232</v>
      </c>
      <c r="B2047" s="51" t="s">
        <v>1232</v>
      </c>
      <c r="C2047" s="35">
        <v>526142</v>
      </c>
      <c r="D2047" s="50"/>
      <c r="E2047" s="52">
        <v>0</v>
      </c>
      <c r="F2047" s="52">
        <v>0</v>
      </c>
      <c r="G2047" s="52">
        <v>0</v>
      </c>
      <c r="H2047" s="52">
        <v>825349.23</v>
      </c>
      <c r="I2047" s="52">
        <v>0</v>
      </c>
      <c r="J2047" s="52">
        <v>825349.23</v>
      </c>
      <c r="K2047" s="52">
        <v>6681559.7300000004</v>
      </c>
      <c r="L2047" s="52">
        <v>35280.089999999997</v>
      </c>
      <c r="M2047" s="52">
        <v>588867.16</v>
      </c>
      <c r="N2047" s="50"/>
      <c r="O2047" s="124">
        <f t="shared" si="124"/>
        <v>12.352600000000001</v>
      </c>
      <c r="P2047" s="124">
        <f t="shared" si="125"/>
        <v>9.3413405734831318</v>
      </c>
      <c r="Q2047" s="50"/>
      <c r="R2047" s="53" t="str">
        <f t="shared" si="126"/>
        <v/>
      </c>
      <c r="S2047" s="53" t="str">
        <f t="shared" si="127"/>
        <v/>
      </c>
      <c r="T2047" s="50"/>
    </row>
    <row r="2048" spans="1:20" ht="15" customHeight="1" x14ac:dyDescent="0.2">
      <c r="A2048" s="51" t="s">
        <v>2192</v>
      </c>
      <c r="B2048" s="51" t="s">
        <v>1232</v>
      </c>
      <c r="C2048" s="35">
        <v>526151</v>
      </c>
      <c r="D2048" s="50"/>
      <c r="E2048" s="52">
        <v>0</v>
      </c>
      <c r="F2048" s="52">
        <v>0</v>
      </c>
      <c r="G2048" s="52">
        <v>0</v>
      </c>
      <c r="H2048" s="52">
        <v>0</v>
      </c>
      <c r="I2048" s="52">
        <v>0</v>
      </c>
      <c r="J2048" s="52">
        <v>0</v>
      </c>
      <c r="K2048" s="52">
        <v>59295.95</v>
      </c>
      <c r="L2048" s="52">
        <v>0</v>
      </c>
      <c r="M2048" s="52">
        <v>0</v>
      </c>
      <c r="N2048" s="50"/>
      <c r="O2048" s="124">
        <f t="shared" si="124"/>
        <v>0</v>
      </c>
      <c r="P2048" s="124">
        <f t="shared" si="125"/>
        <v>0</v>
      </c>
      <c r="Q2048" s="50"/>
      <c r="R2048" s="53" t="str">
        <f t="shared" si="126"/>
        <v/>
      </c>
      <c r="S2048" s="53" t="str">
        <f t="shared" si="127"/>
        <v/>
      </c>
      <c r="T2048" s="50"/>
    </row>
    <row r="2049" spans="1:20" ht="15" customHeight="1" x14ac:dyDescent="0.2">
      <c r="A2049" s="51" t="s">
        <v>810</v>
      </c>
      <c r="B2049" s="51" t="s">
        <v>759</v>
      </c>
      <c r="C2049" s="35">
        <v>508969</v>
      </c>
      <c r="D2049" s="50"/>
      <c r="E2049" s="52">
        <v>0</v>
      </c>
      <c r="F2049" s="52">
        <v>0</v>
      </c>
      <c r="G2049" s="52">
        <v>0</v>
      </c>
      <c r="H2049" s="52">
        <v>0</v>
      </c>
      <c r="I2049" s="52">
        <v>0</v>
      </c>
      <c r="J2049" s="52">
        <v>0</v>
      </c>
      <c r="K2049" s="52">
        <v>204165.17</v>
      </c>
      <c r="L2049" s="52">
        <v>0</v>
      </c>
      <c r="M2049" s="52">
        <v>0</v>
      </c>
      <c r="N2049" s="50"/>
      <c r="O2049" s="124">
        <f t="shared" si="124"/>
        <v>0</v>
      </c>
      <c r="P2049" s="124">
        <f t="shared" si="125"/>
        <v>0</v>
      </c>
      <c r="Q2049" s="50"/>
      <c r="R2049" s="53" t="str">
        <f t="shared" si="126"/>
        <v/>
      </c>
      <c r="S2049" s="53" t="str">
        <f t="shared" si="127"/>
        <v/>
      </c>
      <c r="T2049" s="50"/>
    </row>
    <row r="2050" spans="1:20" ht="15" customHeight="1" x14ac:dyDescent="0.2">
      <c r="A2050" s="51" t="s">
        <v>810</v>
      </c>
      <c r="B2050" s="51" t="s">
        <v>1214</v>
      </c>
      <c r="C2050" s="35">
        <v>557765</v>
      </c>
      <c r="D2050" s="50"/>
      <c r="E2050" s="52">
        <v>0</v>
      </c>
      <c r="F2050" s="52">
        <v>0</v>
      </c>
      <c r="G2050" s="52">
        <v>0</v>
      </c>
      <c r="H2050" s="52">
        <v>15414</v>
      </c>
      <c r="I2050" s="52">
        <v>0</v>
      </c>
      <c r="J2050" s="52">
        <v>15414</v>
      </c>
      <c r="K2050" s="52">
        <v>59185.66</v>
      </c>
      <c r="L2050" s="52">
        <v>427.92</v>
      </c>
      <c r="M2050" s="52">
        <v>0</v>
      </c>
      <c r="N2050" s="50"/>
      <c r="O2050" s="124">
        <f t="shared" si="124"/>
        <v>26.043500000000002</v>
      </c>
      <c r="P2050" s="124">
        <f t="shared" si="125"/>
        <v>0.72301297307489687</v>
      </c>
      <c r="Q2050" s="50"/>
      <c r="R2050" s="53" t="str">
        <f t="shared" si="126"/>
        <v/>
      </c>
      <c r="S2050" s="53" t="str">
        <f t="shared" si="127"/>
        <v/>
      </c>
      <c r="T2050" s="50"/>
    </row>
    <row r="2051" spans="1:20" ht="15" customHeight="1" x14ac:dyDescent="0.2">
      <c r="A2051" s="51" t="s">
        <v>2561</v>
      </c>
      <c r="B2051" s="51" t="s">
        <v>33</v>
      </c>
      <c r="C2051" s="35">
        <v>543501</v>
      </c>
      <c r="D2051" s="50"/>
      <c r="E2051" s="52">
        <v>0</v>
      </c>
      <c r="F2051" s="52">
        <v>0</v>
      </c>
      <c r="G2051" s="52">
        <v>0</v>
      </c>
      <c r="H2051" s="52">
        <v>55615.51</v>
      </c>
      <c r="I2051" s="52">
        <v>0</v>
      </c>
      <c r="J2051" s="52">
        <v>55615.51</v>
      </c>
      <c r="K2051" s="52">
        <v>430182.47</v>
      </c>
      <c r="L2051" s="52">
        <v>4442.3599999999997</v>
      </c>
      <c r="M2051" s="52">
        <v>4176</v>
      </c>
      <c r="N2051" s="50"/>
      <c r="O2051" s="124">
        <f t="shared" ref="O2051:O2114" si="128">IFERROR(ROUND(J2051/K2051*100,4),$U$1)</f>
        <v>12.9284</v>
      </c>
      <c r="P2051" s="124">
        <f t="shared" ref="P2051:P2114" si="129">IFERROR((L2051+M2051)/K2051*100,$U$1)</f>
        <v>2.0034196186562414</v>
      </c>
      <c r="Q2051" s="50"/>
      <c r="R2051" s="53" t="str">
        <f t="shared" ref="R2051:R2114" si="130">IF(AND(ISNUMBER(O2051),O2051&gt;60),(O2051-60)*0.05,"")</f>
        <v/>
      </c>
      <c r="S2051" s="53" t="str">
        <f t="shared" ref="S2051:S2114" si="131">IF(AND(ISNUMBER(O2051),O2051&gt;60),(J2051-(K2051*0.6))*0.05,"")</f>
        <v/>
      </c>
      <c r="T2051" s="50"/>
    </row>
    <row r="2052" spans="1:20" ht="15" customHeight="1" x14ac:dyDescent="0.2">
      <c r="A2052" s="51" t="s">
        <v>1651</v>
      </c>
      <c r="B2052" s="51" t="s">
        <v>1575</v>
      </c>
      <c r="C2052" s="35">
        <v>519766</v>
      </c>
      <c r="D2052" s="50"/>
      <c r="E2052" s="52">
        <v>0</v>
      </c>
      <c r="F2052" s="52">
        <v>0</v>
      </c>
      <c r="G2052" s="52">
        <v>0</v>
      </c>
      <c r="H2052" s="52">
        <v>98344.58</v>
      </c>
      <c r="I2052" s="52">
        <v>0</v>
      </c>
      <c r="J2052" s="52">
        <v>98344.58</v>
      </c>
      <c r="K2052" s="52">
        <v>386000.56</v>
      </c>
      <c r="L2052" s="52">
        <v>4592.5</v>
      </c>
      <c r="M2052" s="52">
        <v>16800</v>
      </c>
      <c r="N2052" s="50"/>
      <c r="O2052" s="124">
        <f t="shared" si="128"/>
        <v>25.477799999999998</v>
      </c>
      <c r="P2052" s="124">
        <f t="shared" si="129"/>
        <v>5.5420904052574427</v>
      </c>
      <c r="Q2052" s="50"/>
      <c r="R2052" s="53" t="str">
        <f t="shared" si="130"/>
        <v/>
      </c>
      <c r="S2052" s="53" t="str">
        <f t="shared" si="131"/>
        <v/>
      </c>
      <c r="T2052" s="50"/>
    </row>
    <row r="2053" spans="1:20" ht="15" customHeight="1" x14ac:dyDescent="0.2">
      <c r="A2053" s="51" t="s">
        <v>1297</v>
      </c>
      <c r="B2053" s="51" t="s">
        <v>1214</v>
      </c>
      <c r="C2053" s="35">
        <v>515426</v>
      </c>
      <c r="D2053" s="50"/>
      <c r="E2053" s="52">
        <v>0</v>
      </c>
      <c r="F2053" s="52">
        <v>0</v>
      </c>
      <c r="G2053" s="52">
        <v>0</v>
      </c>
      <c r="H2053" s="52">
        <v>58965.23</v>
      </c>
      <c r="I2053" s="52">
        <v>0</v>
      </c>
      <c r="J2053" s="52">
        <v>58965.23</v>
      </c>
      <c r="K2053" s="52">
        <v>748725.67</v>
      </c>
      <c r="L2053" s="52">
        <v>1911.71</v>
      </c>
      <c r="M2053" s="52">
        <v>5986.08</v>
      </c>
      <c r="N2053" s="50"/>
      <c r="O2053" s="124">
        <f t="shared" si="128"/>
        <v>7.8754</v>
      </c>
      <c r="P2053" s="124">
        <f t="shared" si="129"/>
        <v>1.0548309369438342</v>
      </c>
      <c r="Q2053" s="50"/>
      <c r="R2053" s="53" t="str">
        <f t="shared" si="130"/>
        <v/>
      </c>
      <c r="S2053" s="53" t="str">
        <f t="shared" si="131"/>
        <v/>
      </c>
      <c r="T2053" s="50"/>
    </row>
    <row r="2054" spans="1:20" ht="15" customHeight="1" x14ac:dyDescent="0.2">
      <c r="A2054" s="51" t="s">
        <v>1298</v>
      </c>
      <c r="B2054" s="51" t="s">
        <v>1214</v>
      </c>
      <c r="C2054" s="35">
        <v>515442</v>
      </c>
      <c r="D2054" s="50"/>
      <c r="E2054" s="52">
        <v>0</v>
      </c>
      <c r="F2054" s="52">
        <v>0</v>
      </c>
      <c r="G2054" s="52">
        <v>0</v>
      </c>
      <c r="H2054" s="52">
        <v>412158.25</v>
      </c>
      <c r="I2054" s="52">
        <v>0</v>
      </c>
      <c r="J2054" s="52">
        <v>412158.25</v>
      </c>
      <c r="K2054" s="52">
        <v>1442878.3</v>
      </c>
      <c r="L2054" s="52">
        <v>16492.169999999998</v>
      </c>
      <c r="M2054" s="52">
        <v>83446.89</v>
      </c>
      <c r="N2054" s="50"/>
      <c r="O2054" s="124">
        <f t="shared" si="128"/>
        <v>28.565000000000001</v>
      </c>
      <c r="P2054" s="124">
        <f t="shared" si="129"/>
        <v>6.9263679410799917</v>
      </c>
      <c r="Q2054" s="50"/>
      <c r="R2054" s="53" t="str">
        <f t="shared" si="130"/>
        <v/>
      </c>
      <c r="S2054" s="53" t="str">
        <f t="shared" si="131"/>
        <v/>
      </c>
      <c r="T2054" s="50"/>
    </row>
    <row r="2055" spans="1:20" ht="15" customHeight="1" x14ac:dyDescent="0.2">
      <c r="A2055" s="51" t="s">
        <v>1214</v>
      </c>
      <c r="B2055" s="51" t="s">
        <v>1214</v>
      </c>
      <c r="C2055" s="35">
        <v>514462</v>
      </c>
      <c r="D2055" s="50"/>
      <c r="E2055" s="52">
        <v>0</v>
      </c>
      <c r="F2055" s="52">
        <v>0</v>
      </c>
      <c r="G2055" s="52">
        <v>0</v>
      </c>
      <c r="H2055" s="52">
        <v>4022342.07</v>
      </c>
      <c r="I2055" s="52">
        <v>0</v>
      </c>
      <c r="J2055" s="52">
        <v>4022342.07</v>
      </c>
      <c r="K2055" s="52">
        <v>11862217.92</v>
      </c>
      <c r="L2055" s="52">
        <v>125662.39999999999</v>
      </c>
      <c r="M2055" s="52">
        <v>375581.7</v>
      </c>
      <c r="N2055" s="50"/>
      <c r="O2055" s="124">
        <f t="shared" si="128"/>
        <v>33.908900000000003</v>
      </c>
      <c r="P2055" s="124">
        <f t="shared" si="129"/>
        <v>4.2255512702636304</v>
      </c>
      <c r="Q2055" s="50"/>
      <c r="R2055" s="53" t="str">
        <f t="shared" si="130"/>
        <v/>
      </c>
      <c r="S2055" s="53" t="str">
        <f t="shared" si="131"/>
        <v/>
      </c>
      <c r="T2055" s="50"/>
    </row>
    <row r="2056" spans="1:20" ht="15" customHeight="1" x14ac:dyDescent="0.2">
      <c r="A2056" s="51" t="s">
        <v>1299</v>
      </c>
      <c r="B2056" s="51" t="s">
        <v>1214</v>
      </c>
      <c r="C2056" s="35">
        <v>515451</v>
      </c>
      <c r="D2056" s="50"/>
      <c r="E2056" s="52">
        <v>0</v>
      </c>
      <c r="F2056" s="52">
        <v>0</v>
      </c>
      <c r="G2056" s="52">
        <v>0</v>
      </c>
      <c r="H2056" s="52">
        <v>0</v>
      </c>
      <c r="I2056" s="52">
        <v>0</v>
      </c>
      <c r="J2056" s="52">
        <v>0</v>
      </c>
      <c r="K2056" s="52">
        <v>152810.14000000001</v>
      </c>
      <c r="L2056" s="52">
        <v>0</v>
      </c>
      <c r="M2056" s="52">
        <v>0</v>
      </c>
      <c r="N2056" s="50"/>
      <c r="O2056" s="124">
        <f t="shared" si="128"/>
        <v>0</v>
      </c>
      <c r="P2056" s="124">
        <f t="shared" si="129"/>
        <v>0</v>
      </c>
      <c r="Q2056" s="50"/>
      <c r="R2056" s="53" t="str">
        <f t="shared" si="130"/>
        <v/>
      </c>
      <c r="S2056" s="53" t="str">
        <f t="shared" si="131"/>
        <v/>
      </c>
      <c r="T2056" s="50"/>
    </row>
    <row r="2057" spans="1:20" ht="15" customHeight="1" x14ac:dyDescent="0.2">
      <c r="A2057" s="51" t="s">
        <v>1300</v>
      </c>
      <c r="B2057" s="51" t="s">
        <v>1214</v>
      </c>
      <c r="C2057" s="35">
        <v>515469</v>
      </c>
      <c r="D2057" s="50"/>
      <c r="E2057" s="52">
        <v>0</v>
      </c>
      <c r="F2057" s="52">
        <v>0</v>
      </c>
      <c r="G2057" s="52">
        <v>0</v>
      </c>
      <c r="H2057" s="52">
        <v>26566.05</v>
      </c>
      <c r="I2057" s="52">
        <v>0</v>
      </c>
      <c r="J2057" s="52">
        <v>26566.05</v>
      </c>
      <c r="K2057" s="52">
        <v>456698.14</v>
      </c>
      <c r="L2057" s="52">
        <v>931.69</v>
      </c>
      <c r="M2057" s="52">
        <v>10775.93</v>
      </c>
      <c r="N2057" s="50"/>
      <c r="O2057" s="124">
        <f t="shared" si="128"/>
        <v>5.8170000000000002</v>
      </c>
      <c r="P2057" s="124">
        <f t="shared" si="129"/>
        <v>2.563535730625047</v>
      </c>
      <c r="Q2057" s="50"/>
      <c r="R2057" s="53" t="str">
        <f t="shared" si="130"/>
        <v/>
      </c>
      <c r="S2057" s="53" t="str">
        <f t="shared" si="131"/>
        <v/>
      </c>
      <c r="T2057" s="50"/>
    </row>
    <row r="2058" spans="1:20" ht="15" customHeight="1" x14ac:dyDescent="0.2">
      <c r="A2058" s="51" t="s">
        <v>2758</v>
      </c>
      <c r="B2058" s="51" t="s">
        <v>1214</v>
      </c>
      <c r="C2058" s="35">
        <v>557811</v>
      </c>
      <c r="D2058" s="50"/>
      <c r="E2058" s="52">
        <v>0</v>
      </c>
      <c r="F2058" s="52">
        <v>0</v>
      </c>
      <c r="G2058" s="52">
        <v>0</v>
      </c>
      <c r="H2058" s="52">
        <v>46691.44</v>
      </c>
      <c r="I2058" s="52">
        <v>0</v>
      </c>
      <c r="J2058" s="52">
        <v>46691.44</v>
      </c>
      <c r="K2058" s="52">
        <v>89043.77</v>
      </c>
      <c r="L2058" s="52">
        <v>1430.48</v>
      </c>
      <c r="M2058" s="52">
        <v>71608.17</v>
      </c>
      <c r="N2058" s="50"/>
      <c r="O2058" s="124">
        <f t="shared" si="128"/>
        <v>52.436500000000002</v>
      </c>
      <c r="P2058" s="124">
        <f t="shared" si="129"/>
        <v>82.02555889086905</v>
      </c>
      <c r="Q2058" s="50"/>
      <c r="R2058" s="53" t="str">
        <f t="shared" si="130"/>
        <v/>
      </c>
      <c r="S2058" s="53" t="str">
        <f t="shared" si="131"/>
        <v/>
      </c>
      <c r="T2058" s="50"/>
    </row>
    <row r="2059" spans="1:20" ht="15" customHeight="1" x14ac:dyDescent="0.2">
      <c r="A2059" s="51" t="s">
        <v>137</v>
      </c>
      <c r="B2059" s="51" t="s">
        <v>85</v>
      </c>
      <c r="C2059" s="35">
        <v>500704</v>
      </c>
      <c r="D2059" s="50"/>
      <c r="E2059" s="52">
        <v>0</v>
      </c>
      <c r="F2059" s="52">
        <v>0</v>
      </c>
      <c r="G2059" s="52">
        <v>0</v>
      </c>
      <c r="H2059" s="52">
        <v>0</v>
      </c>
      <c r="I2059" s="52">
        <v>0</v>
      </c>
      <c r="J2059" s="52">
        <v>0</v>
      </c>
      <c r="K2059" s="52">
        <v>1000280.76</v>
      </c>
      <c r="L2059" s="52">
        <v>10025.200000000001</v>
      </c>
      <c r="M2059" s="52">
        <v>35933.360000000001</v>
      </c>
      <c r="N2059" s="50"/>
      <c r="O2059" s="124">
        <f t="shared" si="128"/>
        <v>0</v>
      </c>
      <c r="P2059" s="124">
        <f t="shared" si="129"/>
        <v>4.5945660296415181</v>
      </c>
      <c r="Q2059" s="50"/>
      <c r="R2059" s="53" t="str">
        <f t="shared" si="130"/>
        <v/>
      </c>
      <c r="S2059" s="53" t="str">
        <f t="shared" si="131"/>
        <v/>
      </c>
      <c r="T2059" s="50"/>
    </row>
    <row r="2060" spans="1:20" ht="15" customHeight="1" x14ac:dyDescent="0.2">
      <c r="A2060" s="51" t="s">
        <v>2678</v>
      </c>
      <c r="B2060" s="51" t="s">
        <v>439</v>
      </c>
      <c r="C2060" s="35">
        <v>556122</v>
      </c>
      <c r="D2060" s="50"/>
      <c r="E2060" s="52">
        <v>0</v>
      </c>
      <c r="F2060" s="52">
        <v>0</v>
      </c>
      <c r="G2060" s="52">
        <v>0</v>
      </c>
      <c r="H2060" s="52">
        <v>19170.7</v>
      </c>
      <c r="I2060" s="52">
        <v>0</v>
      </c>
      <c r="J2060" s="52">
        <v>19170.7</v>
      </c>
      <c r="K2060" s="52">
        <v>128151.17</v>
      </c>
      <c r="L2060" s="52">
        <v>1320.92</v>
      </c>
      <c r="M2060" s="52">
        <v>17836.45</v>
      </c>
      <c r="N2060" s="50"/>
      <c r="O2060" s="124">
        <f t="shared" si="128"/>
        <v>14.9594</v>
      </c>
      <c r="P2060" s="124">
        <f t="shared" si="129"/>
        <v>14.949040262371389</v>
      </c>
      <c r="Q2060" s="50"/>
      <c r="R2060" s="53" t="str">
        <f t="shared" si="130"/>
        <v/>
      </c>
      <c r="S2060" s="53" t="str">
        <f t="shared" si="131"/>
        <v/>
      </c>
      <c r="T2060" s="50"/>
    </row>
    <row r="2061" spans="1:20" ht="15" customHeight="1" x14ac:dyDescent="0.2">
      <c r="A2061" s="51" t="s">
        <v>239</v>
      </c>
      <c r="B2061" s="51" t="s">
        <v>199</v>
      </c>
      <c r="C2061" s="35">
        <v>501891</v>
      </c>
      <c r="D2061" s="50"/>
      <c r="E2061" s="52">
        <v>0</v>
      </c>
      <c r="F2061" s="52">
        <v>0</v>
      </c>
      <c r="G2061" s="52">
        <v>0</v>
      </c>
      <c r="H2061" s="52">
        <v>41812.1</v>
      </c>
      <c r="I2061" s="52">
        <v>41812.1</v>
      </c>
      <c r="J2061" s="52">
        <v>0</v>
      </c>
      <c r="K2061" s="52">
        <v>621499.07000000007</v>
      </c>
      <c r="L2061" s="52">
        <v>1572.33</v>
      </c>
      <c r="M2061" s="52">
        <v>174639.75</v>
      </c>
      <c r="N2061" s="50"/>
      <c r="O2061" s="124">
        <f t="shared" si="128"/>
        <v>0</v>
      </c>
      <c r="P2061" s="124">
        <f t="shared" si="129"/>
        <v>28.352750391082637</v>
      </c>
      <c r="Q2061" s="50"/>
      <c r="R2061" s="53" t="str">
        <f t="shared" si="130"/>
        <v/>
      </c>
      <c r="S2061" s="53" t="str">
        <f t="shared" si="131"/>
        <v/>
      </c>
      <c r="T2061" s="50"/>
    </row>
    <row r="2062" spans="1:20" ht="15" customHeight="1" x14ac:dyDescent="0.2">
      <c r="A2062" s="51" t="s">
        <v>490</v>
      </c>
      <c r="B2062" s="51" t="s">
        <v>100</v>
      </c>
      <c r="C2062" s="35">
        <v>504769</v>
      </c>
      <c r="D2062" s="50"/>
      <c r="E2062" s="52">
        <v>0</v>
      </c>
      <c r="F2062" s="52">
        <v>0</v>
      </c>
      <c r="G2062" s="52">
        <v>0</v>
      </c>
      <c r="H2062" s="52">
        <v>785442.37</v>
      </c>
      <c r="I2062" s="52">
        <v>0</v>
      </c>
      <c r="J2062" s="52">
        <v>785442.37</v>
      </c>
      <c r="K2062" s="52">
        <v>2885161.27</v>
      </c>
      <c r="L2062" s="52">
        <v>27282.560000000001</v>
      </c>
      <c r="M2062" s="52">
        <v>56453.57</v>
      </c>
      <c r="N2062" s="50"/>
      <c r="O2062" s="124">
        <f t="shared" si="128"/>
        <v>27.223500000000001</v>
      </c>
      <c r="P2062" s="124">
        <f t="shared" si="129"/>
        <v>2.9023032740211434</v>
      </c>
      <c r="Q2062" s="50"/>
      <c r="R2062" s="53" t="str">
        <f t="shared" si="130"/>
        <v/>
      </c>
      <c r="S2062" s="53" t="str">
        <f t="shared" si="131"/>
        <v/>
      </c>
      <c r="T2062" s="50"/>
    </row>
    <row r="2063" spans="1:20" ht="15" customHeight="1" x14ac:dyDescent="0.2">
      <c r="A2063" s="51" t="s">
        <v>490</v>
      </c>
      <c r="B2063" s="51" t="s">
        <v>1547</v>
      </c>
      <c r="C2063" s="35">
        <v>529061</v>
      </c>
      <c r="D2063" s="50"/>
      <c r="E2063" s="52">
        <v>0</v>
      </c>
      <c r="F2063" s="52">
        <v>0</v>
      </c>
      <c r="G2063" s="52">
        <v>0</v>
      </c>
      <c r="H2063" s="52">
        <v>0</v>
      </c>
      <c r="I2063" s="52">
        <v>0</v>
      </c>
      <c r="J2063" s="52">
        <v>0</v>
      </c>
      <c r="K2063" s="52">
        <v>3268.18</v>
      </c>
      <c r="L2063" s="52">
        <v>0</v>
      </c>
      <c r="M2063" s="52">
        <v>0</v>
      </c>
      <c r="N2063" s="50"/>
      <c r="O2063" s="124">
        <f t="shared" si="128"/>
        <v>0</v>
      </c>
      <c r="P2063" s="124">
        <f t="shared" si="129"/>
        <v>0</v>
      </c>
      <c r="Q2063" s="50"/>
      <c r="R2063" s="53" t="str">
        <f t="shared" si="130"/>
        <v/>
      </c>
      <c r="S2063" s="53" t="str">
        <f t="shared" si="131"/>
        <v/>
      </c>
      <c r="T2063" s="50"/>
    </row>
    <row r="2064" spans="1:20" ht="15" customHeight="1" x14ac:dyDescent="0.2">
      <c r="A2064" s="51" t="s">
        <v>2193</v>
      </c>
      <c r="B2064" s="51" t="s">
        <v>1221</v>
      </c>
      <c r="C2064" s="35">
        <v>526177</v>
      </c>
      <c r="D2064" s="50"/>
      <c r="E2064" s="52">
        <v>0</v>
      </c>
      <c r="F2064" s="52">
        <v>0</v>
      </c>
      <c r="G2064" s="52">
        <v>0</v>
      </c>
      <c r="H2064" s="52">
        <v>0</v>
      </c>
      <c r="I2064" s="52">
        <v>0</v>
      </c>
      <c r="J2064" s="52">
        <v>0</v>
      </c>
      <c r="K2064" s="52">
        <v>67630.850000000006</v>
      </c>
      <c r="L2064" s="52">
        <v>0</v>
      </c>
      <c r="M2064" s="52">
        <v>0</v>
      </c>
      <c r="N2064" s="50"/>
      <c r="O2064" s="124">
        <f t="shared" si="128"/>
        <v>0</v>
      </c>
      <c r="P2064" s="124">
        <f t="shared" si="129"/>
        <v>0</v>
      </c>
      <c r="Q2064" s="50"/>
      <c r="R2064" s="53" t="str">
        <f t="shared" si="130"/>
        <v/>
      </c>
      <c r="S2064" s="53" t="str">
        <f t="shared" si="131"/>
        <v/>
      </c>
      <c r="T2064" s="50"/>
    </row>
    <row r="2065" spans="1:20" ht="15" customHeight="1" x14ac:dyDescent="0.2">
      <c r="A2065" s="51" t="s">
        <v>2104</v>
      </c>
      <c r="B2065" s="51" t="s">
        <v>1537</v>
      </c>
      <c r="C2065" s="35">
        <v>525111</v>
      </c>
      <c r="D2065" s="50"/>
      <c r="E2065" s="52">
        <v>0</v>
      </c>
      <c r="F2065" s="52">
        <v>0</v>
      </c>
      <c r="G2065" s="52">
        <v>0</v>
      </c>
      <c r="H2065" s="52">
        <v>62200</v>
      </c>
      <c r="I2065" s="52">
        <v>0</v>
      </c>
      <c r="J2065" s="52">
        <v>62200</v>
      </c>
      <c r="K2065" s="52">
        <v>195725.59</v>
      </c>
      <c r="L2065" s="52">
        <v>0</v>
      </c>
      <c r="M2065" s="52">
        <v>0</v>
      </c>
      <c r="N2065" s="50"/>
      <c r="O2065" s="124">
        <f t="shared" si="128"/>
        <v>31.779199999999999</v>
      </c>
      <c r="P2065" s="124">
        <f t="shared" si="129"/>
        <v>0</v>
      </c>
      <c r="Q2065" s="50"/>
      <c r="R2065" s="53" t="str">
        <f t="shared" si="130"/>
        <v/>
      </c>
      <c r="S2065" s="53" t="str">
        <f t="shared" si="131"/>
        <v/>
      </c>
      <c r="T2065" s="50"/>
    </row>
    <row r="2066" spans="1:20" ht="15" customHeight="1" x14ac:dyDescent="0.2">
      <c r="A2066" s="51" t="s">
        <v>1652</v>
      </c>
      <c r="B2066" s="51" t="s">
        <v>1575</v>
      </c>
      <c r="C2066" s="35">
        <v>519774</v>
      </c>
      <c r="D2066" s="50"/>
      <c r="E2066" s="52">
        <v>0</v>
      </c>
      <c r="F2066" s="52">
        <v>0</v>
      </c>
      <c r="G2066" s="52">
        <v>0</v>
      </c>
      <c r="H2066" s="52">
        <v>0</v>
      </c>
      <c r="I2066" s="52">
        <v>0</v>
      </c>
      <c r="J2066" s="52">
        <v>0</v>
      </c>
      <c r="K2066" s="52">
        <v>286783.82</v>
      </c>
      <c r="L2066" s="52">
        <v>20</v>
      </c>
      <c r="M2066" s="52">
        <v>0</v>
      </c>
      <c r="N2066" s="50"/>
      <c r="O2066" s="124">
        <f t="shared" si="128"/>
        <v>0</v>
      </c>
      <c r="P2066" s="124">
        <f t="shared" si="129"/>
        <v>6.9738941339159222E-3</v>
      </c>
      <c r="Q2066" s="50"/>
      <c r="R2066" s="53" t="str">
        <f t="shared" si="130"/>
        <v/>
      </c>
      <c r="S2066" s="53" t="str">
        <f t="shared" si="131"/>
        <v/>
      </c>
      <c r="T2066" s="50"/>
    </row>
    <row r="2067" spans="1:20" ht="15" customHeight="1" x14ac:dyDescent="0.2">
      <c r="A2067" s="51" t="s">
        <v>1696</v>
      </c>
      <c r="B2067" s="51" t="s">
        <v>1547</v>
      </c>
      <c r="C2067" s="35">
        <v>520250</v>
      </c>
      <c r="D2067" s="50"/>
      <c r="E2067" s="52">
        <v>0</v>
      </c>
      <c r="F2067" s="52">
        <v>0</v>
      </c>
      <c r="G2067" s="52">
        <v>0</v>
      </c>
      <c r="H2067" s="52">
        <v>35608.03</v>
      </c>
      <c r="I2067" s="52">
        <v>0</v>
      </c>
      <c r="J2067" s="52">
        <v>35608.03</v>
      </c>
      <c r="K2067" s="52">
        <v>105591.15</v>
      </c>
      <c r="L2067" s="52">
        <v>1334.76</v>
      </c>
      <c r="M2067" s="52">
        <v>6100</v>
      </c>
      <c r="N2067" s="50"/>
      <c r="O2067" s="124">
        <f t="shared" si="128"/>
        <v>33.7226</v>
      </c>
      <c r="P2067" s="124">
        <f t="shared" si="129"/>
        <v>7.0410825149645602</v>
      </c>
      <c r="Q2067" s="50"/>
      <c r="R2067" s="53" t="str">
        <f t="shared" si="130"/>
        <v/>
      </c>
      <c r="S2067" s="53" t="str">
        <f t="shared" si="131"/>
        <v/>
      </c>
      <c r="T2067" s="50"/>
    </row>
    <row r="2068" spans="1:20" ht="15" customHeight="1" x14ac:dyDescent="0.2">
      <c r="A2068" s="51" t="s">
        <v>2779</v>
      </c>
      <c r="B2068" s="51" t="s">
        <v>1680</v>
      </c>
      <c r="C2068" s="35">
        <v>559610</v>
      </c>
      <c r="D2068" s="50"/>
      <c r="E2068" s="52">
        <v>0</v>
      </c>
      <c r="F2068" s="52">
        <v>0</v>
      </c>
      <c r="G2068" s="52">
        <v>0</v>
      </c>
      <c r="H2068" s="52">
        <v>0</v>
      </c>
      <c r="I2068" s="52">
        <v>0</v>
      </c>
      <c r="J2068" s="52">
        <v>0</v>
      </c>
      <c r="K2068" s="52">
        <v>33083.51</v>
      </c>
      <c r="L2068" s="52">
        <v>0</v>
      </c>
      <c r="M2068" s="52">
        <v>0</v>
      </c>
      <c r="N2068" s="50"/>
      <c r="O2068" s="124">
        <f t="shared" si="128"/>
        <v>0</v>
      </c>
      <c r="P2068" s="124">
        <f t="shared" si="129"/>
        <v>0</v>
      </c>
      <c r="Q2068" s="50"/>
      <c r="R2068" s="53" t="str">
        <f t="shared" si="130"/>
        <v/>
      </c>
      <c r="S2068" s="53" t="str">
        <f t="shared" si="131"/>
        <v/>
      </c>
      <c r="T2068" s="50"/>
    </row>
    <row r="2069" spans="1:20" ht="15" customHeight="1" x14ac:dyDescent="0.2">
      <c r="A2069" s="51" t="s">
        <v>1486</v>
      </c>
      <c r="B2069" s="51" t="s">
        <v>1</v>
      </c>
      <c r="C2069" s="35">
        <v>517941</v>
      </c>
      <c r="D2069" s="50"/>
      <c r="E2069" s="52">
        <v>0</v>
      </c>
      <c r="F2069" s="52">
        <v>0</v>
      </c>
      <c r="G2069" s="52">
        <v>0</v>
      </c>
      <c r="H2069" s="52">
        <v>0</v>
      </c>
      <c r="I2069" s="52">
        <v>0</v>
      </c>
      <c r="J2069" s="52">
        <v>0</v>
      </c>
      <c r="K2069" s="52">
        <v>1384422.8</v>
      </c>
      <c r="L2069" s="52">
        <v>0</v>
      </c>
      <c r="M2069" s="52">
        <v>0</v>
      </c>
      <c r="N2069" s="50"/>
      <c r="O2069" s="124">
        <f t="shared" si="128"/>
        <v>0</v>
      </c>
      <c r="P2069" s="124">
        <f t="shared" si="129"/>
        <v>0</v>
      </c>
      <c r="Q2069" s="50"/>
      <c r="R2069" s="53" t="str">
        <f t="shared" si="130"/>
        <v/>
      </c>
      <c r="S2069" s="53" t="str">
        <f t="shared" si="131"/>
        <v/>
      </c>
      <c r="T2069" s="50"/>
    </row>
    <row r="2070" spans="1:20" ht="15" customHeight="1" x14ac:dyDescent="0.2">
      <c r="A2070" s="51" t="s">
        <v>1736</v>
      </c>
      <c r="B2070" s="51" t="s">
        <v>1680</v>
      </c>
      <c r="C2070" s="35">
        <v>520713</v>
      </c>
      <c r="D2070" s="50"/>
      <c r="E2070" s="52">
        <v>0</v>
      </c>
      <c r="F2070" s="52">
        <v>0</v>
      </c>
      <c r="G2070" s="52">
        <v>0</v>
      </c>
      <c r="H2070" s="52">
        <v>25350</v>
      </c>
      <c r="I2070" s="52">
        <v>0</v>
      </c>
      <c r="J2070" s="52">
        <v>25350</v>
      </c>
      <c r="K2070" s="52">
        <v>50907.87</v>
      </c>
      <c r="L2070" s="52">
        <v>1254.06</v>
      </c>
      <c r="M2070" s="52">
        <v>2137.33</v>
      </c>
      <c r="N2070" s="50"/>
      <c r="O2070" s="124">
        <f t="shared" si="128"/>
        <v>49.7958</v>
      </c>
      <c r="P2070" s="124">
        <f t="shared" si="129"/>
        <v>6.6618186932590184</v>
      </c>
      <c r="Q2070" s="50"/>
      <c r="R2070" s="53" t="str">
        <f t="shared" si="130"/>
        <v/>
      </c>
      <c r="S2070" s="53" t="str">
        <f t="shared" si="131"/>
        <v/>
      </c>
      <c r="T2070" s="50"/>
    </row>
    <row r="2071" spans="1:20" ht="15" customHeight="1" x14ac:dyDescent="0.2">
      <c r="A2071" s="51" t="s">
        <v>2194</v>
      </c>
      <c r="B2071" s="51" t="s">
        <v>1221</v>
      </c>
      <c r="C2071" s="35">
        <v>526185</v>
      </c>
      <c r="D2071" s="50"/>
      <c r="E2071" s="52">
        <v>0</v>
      </c>
      <c r="F2071" s="52">
        <v>0</v>
      </c>
      <c r="G2071" s="52">
        <v>0</v>
      </c>
      <c r="H2071" s="52">
        <v>0</v>
      </c>
      <c r="I2071" s="52">
        <v>0</v>
      </c>
      <c r="J2071" s="52">
        <v>0</v>
      </c>
      <c r="K2071" s="52">
        <v>235868.17</v>
      </c>
      <c r="L2071" s="52">
        <v>0</v>
      </c>
      <c r="M2071" s="52">
        <v>0</v>
      </c>
      <c r="N2071" s="50"/>
      <c r="O2071" s="124">
        <f t="shared" si="128"/>
        <v>0</v>
      </c>
      <c r="P2071" s="124">
        <f t="shared" si="129"/>
        <v>0</v>
      </c>
      <c r="Q2071" s="50"/>
      <c r="R2071" s="53" t="str">
        <f t="shared" si="130"/>
        <v/>
      </c>
      <c r="S2071" s="53" t="str">
        <f t="shared" si="131"/>
        <v/>
      </c>
      <c r="T2071" s="50"/>
    </row>
    <row r="2072" spans="1:20" ht="15" customHeight="1" x14ac:dyDescent="0.2">
      <c r="A2072" s="51" t="s">
        <v>491</v>
      </c>
      <c r="B2072" s="51" t="s">
        <v>439</v>
      </c>
      <c r="C2072" s="35">
        <v>504777</v>
      </c>
      <c r="D2072" s="50"/>
      <c r="E2072" s="52">
        <v>0</v>
      </c>
      <c r="F2072" s="52">
        <v>0</v>
      </c>
      <c r="G2072" s="52">
        <v>0</v>
      </c>
      <c r="H2072" s="52">
        <v>35206.379999999997</v>
      </c>
      <c r="I2072" s="52">
        <v>0</v>
      </c>
      <c r="J2072" s="52">
        <v>35206.379999999997</v>
      </c>
      <c r="K2072" s="52">
        <v>96620.12</v>
      </c>
      <c r="L2072" s="52">
        <v>2721.03</v>
      </c>
      <c r="M2072" s="52">
        <v>5744.04</v>
      </c>
      <c r="N2072" s="50"/>
      <c r="O2072" s="124">
        <f t="shared" si="128"/>
        <v>36.437899999999999</v>
      </c>
      <c r="P2072" s="124">
        <f t="shared" si="129"/>
        <v>8.7611876284152839</v>
      </c>
      <c r="Q2072" s="50"/>
      <c r="R2072" s="53" t="str">
        <f t="shared" si="130"/>
        <v/>
      </c>
      <c r="S2072" s="53" t="str">
        <f t="shared" si="131"/>
        <v/>
      </c>
      <c r="T2072" s="50"/>
    </row>
    <row r="2073" spans="1:20" ht="15" customHeight="1" x14ac:dyDescent="0.2">
      <c r="A2073" s="51" t="s">
        <v>743</v>
      </c>
      <c r="B2073" s="51" t="s">
        <v>392</v>
      </c>
      <c r="C2073" s="35">
        <v>508209</v>
      </c>
      <c r="D2073" s="50"/>
      <c r="E2073" s="52">
        <v>0</v>
      </c>
      <c r="F2073" s="52">
        <v>0</v>
      </c>
      <c r="G2073" s="52">
        <v>0</v>
      </c>
      <c r="H2073" s="52">
        <v>155145.47</v>
      </c>
      <c r="I2073" s="52">
        <v>0</v>
      </c>
      <c r="J2073" s="52">
        <v>155145.47</v>
      </c>
      <c r="K2073" s="52">
        <v>912199.77</v>
      </c>
      <c r="L2073" s="52">
        <v>8562.2999999999993</v>
      </c>
      <c r="M2073" s="52">
        <v>41074.589999999997</v>
      </c>
      <c r="N2073" s="50"/>
      <c r="O2073" s="124">
        <f t="shared" si="128"/>
        <v>17.0078</v>
      </c>
      <c r="P2073" s="124">
        <f t="shared" si="129"/>
        <v>5.441449519330618</v>
      </c>
      <c r="Q2073" s="50"/>
      <c r="R2073" s="53" t="str">
        <f t="shared" si="130"/>
        <v/>
      </c>
      <c r="S2073" s="53" t="str">
        <f t="shared" si="131"/>
        <v/>
      </c>
      <c r="T2073" s="50"/>
    </row>
    <row r="2074" spans="1:20" ht="15" customHeight="1" x14ac:dyDescent="0.2">
      <c r="A2074" s="51" t="s">
        <v>1039</v>
      </c>
      <c r="B2074" s="51" t="s">
        <v>991</v>
      </c>
      <c r="C2074" s="35">
        <v>511820</v>
      </c>
      <c r="D2074" s="50"/>
      <c r="E2074" s="52">
        <v>0</v>
      </c>
      <c r="F2074" s="52">
        <v>0</v>
      </c>
      <c r="G2074" s="52">
        <v>0</v>
      </c>
      <c r="H2074" s="52">
        <v>0</v>
      </c>
      <c r="I2074" s="52">
        <v>0</v>
      </c>
      <c r="J2074" s="52">
        <v>0</v>
      </c>
      <c r="K2074" s="52">
        <v>54224.26</v>
      </c>
      <c r="L2074" s="52">
        <v>0</v>
      </c>
      <c r="M2074" s="52">
        <v>0</v>
      </c>
      <c r="N2074" s="50"/>
      <c r="O2074" s="124">
        <f t="shared" si="128"/>
        <v>0</v>
      </c>
      <c r="P2074" s="124">
        <f t="shared" si="129"/>
        <v>0</v>
      </c>
      <c r="Q2074" s="50"/>
      <c r="R2074" s="53" t="str">
        <f t="shared" si="130"/>
        <v/>
      </c>
      <c r="S2074" s="53" t="str">
        <f t="shared" si="131"/>
        <v/>
      </c>
      <c r="T2074" s="50"/>
    </row>
    <row r="2075" spans="1:20" ht="15" customHeight="1" x14ac:dyDescent="0.2">
      <c r="A2075" s="51" t="s">
        <v>1301</v>
      </c>
      <c r="B2075" s="51" t="s">
        <v>1214</v>
      </c>
      <c r="C2075" s="35">
        <v>515485</v>
      </c>
      <c r="D2075" s="50"/>
      <c r="E2075" s="52">
        <v>0</v>
      </c>
      <c r="F2075" s="52">
        <v>0</v>
      </c>
      <c r="G2075" s="52">
        <v>0</v>
      </c>
      <c r="H2075" s="52">
        <v>0</v>
      </c>
      <c r="I2075" s="52">
        <v>0</v>
      </c>
      <c r="J2075" s="52">
        <v>0</v>
      </c>
      <c r="K2075" s="52">
        <v>31208.6</v>
      </c>
      <c r="L2075" s="52">
        <v>0</v>
      </c>
      <c r="M2075" s="52">
        <v>0</v>
      </c>
      <c r="N2075" s="50"/>
      <c r="O2075" s="124">
        <f t="shared" si="128"/>
        <v>0</v>
      </c>
      <c r="P2075" s="124">
        <f t="shared" si="129"/>
        <v>0</v>
      </c>
      <c r="Q2075" s="50"/>
      <c r="R2075" s="53" t="str">
        <f t="shared" si="130"/>
        <v/>
      </c>
      <c r="S2075" s="53" t="str">
        <f t="shared" si="131"/>
        <v/>
      </c>
      <c r="T2075" s="50"/>
    </row>
    <row r="2076" spans="1:20" ht="15" customHeight="1" x14ac:dyDescent="0.2">
      <c r="A2076" s="51" t="s">
        <v>1301</v>
      </c>
      <c r="B2076" s="51" t="s">
        <v>1547</v>
      </c>
      <c r="C2076" s="35">
        <v>520721</v>
      </c>
      <c r="D2076" s="50"/>
      <c r="E2076" s="52">
        <v>0</v>
      </c>
      <c r="F2076" s="52">
        <v>0</v>
      </c>
      <c r="G2076" s="52">
        <v>0</v>
      </c>
      <c r="H2076" s="52">
        <v>14026.45</v>
      </c>
      <c r="I2076" s="52">
        <v>0</v>
      </c>
      <c r="J2076" s="52">
        <v>14026.45</v>
      </c>
      <c r="K2076" s="52">
        <v>113437.44</v>
      </c>
      <c r="L2076" s="52">
        <v>823.96</v>
      </c>
      <c r="M2076" s="52">
        <v>2172</v>
      </c>
      <c r="N2076" s="50"/>
      <c r="O2076" s="124">
        <f t="shared" si="128"/>
        <v>12.3649</v>
      </c>
      <c r="P2076" s="124">
        <f t="shared" si="129"/>
        <v>2.6410680635952293</v>
      </c>
      <c r="Q2076" s="50"/>
      <c r="R2076" s="53" t="str">
        <f t="shared" si="130"/>
        <v/>
      </c>
      <c r="S2076" s="53" t="str">
        <f t="shared" si="131"/>
        <v/>
      </c>
      <c r="T2076" s="50"/>
    </row>
    <row r="2077" spans="1:20" ht="15" customHeight="1" x14ac:dyDescent="0.2">
      <c r="A2077" s="51" t="s">
        <v>1301</v>
      </c>
      <c r="B2077" s="51" t="s">
        <v>1595</v>
      </c>
      <c r="C2077" s="35">
        <v>527777</v>
      </c>
      <c r="D2077" s="50"/>
      <c r="E2077" s="52">
        <v>0</v>
      </c>
      <c r="F2077" s="52">
        <v>0</v>
      </c>
      <c r="G2077" s="52">
        <v>0</v>
      </c>
      <c r="H2077" s="52">
        <v>22611.45</v>
      </c>
      <c r="I2077" s="52">
        <v>0</v>
      </c>
      <c r="J2077" s="52">
        <v>22611.45</v>
      </c>
      <c r="K2077" s="52">
        <v>198167.55</v>
      </c>
      <c r="L2077" s="52">
        <v>1191.71</v>
      </c>
      <c r="M2077" s="52">
        <v>3249.73</v>
      </c>
      <c r="N2077" s="50"/>
      <c r="O2077" s="124">
        <f t="shared" si="128"/>
        <v>11.410299999999999</v>
      </c>
      <c r="P2077" s="124">
        <f t="shared" si="129"/>
        <v>2.2412549380562057</v>
      </c>
      <c r="Q2077" s="50"/>
      <c r="R2077" s="53" t="str">
        <f t="shared" si="130"/>
        <v/>
      </c>
      <c r="S2077" s="53" t="str">
        <f t="shared" si="131"/>
        <v/>
      </c>
      <c r="T2077" s="50"/>
    </row>
    <row r="2078" spans="1:20" ht="15" customHeight="1" x14ac:dyDescent="0.2">
      <c r="A2078" s="51" t="s">
        <v>1836</v>
      </c>
      <c r="B2078" s="51" t="s">
        <v>1500</v>
      </c>
      <c r="C2078" s="35">
        <v>521931</v>
      </c>
      <c r="D2078" s="50"/>
      <c r="E2078" s="52">
        <v>0</v>
      </c>
      <c r="F2078" s="52">
        <v>0</v>
      </c>
      <c r="G2078" s="52">
        <v>0</v>
      </c>
      <c r="H2078" s="52">
        <v>15867.89</v>
      </c>
      <c r="I2078" s="52">
        <v>0</v>
      </c>
      <c r="J2078" s="52">
        <v>15867.89</v>
      </c>
      <c r="K2078" s="52">
        <v>1242751.8999999999</v>
      </c>
      <c r="L2078" s="52">
        <v>3288.66</v>
      </c>
      <c r="M2078" s="52">
        <v>117714.48</v>
      </c>
      <c r="N2078" s="50"/>
      <c r="O2078" s="124">
        <f t="shared" si="128"/>
        <v>1.2767999999999999</v>
      </c>
      <c r="P2078" s="124">
        <f t="shared" si="129"/>
        <v>9.7367093142243437</v>
      </c>
      <c r="Q2078" s="50"/>
      <c r="R2078" s="53" t="str">
        <f t="shared" si="130"/>
        <v/>
      </c>
      <c r="S2078" s="53" t="str">
        <f t="shared" si="131"/>
        <v/>
      </c>
      <c r="T2078" s="50"/>
    </row>
    <row r="2079" spans="1:20" ht="15" customHeight="1" x14ac:dyDescent="0.2">
      <c r="A2079" s="51" t="s">
        <v>2195</v>
      </c>
      <c r="B2079" s="51" t="s">
        <v>1221</v>
      </c>
      <c r="C2079" s="35">
        <v>526193</v>
      </c>
      <c r="D2079" s="50"/>
      <c r="E2079" s="52">
        <v>0</v>
      </c>
      <c r="F2079" s="52">
        <v>0</v>
      </c>
      <c r="G2079" s="52">
        <v>0</v>
      </c>
      <c r="H2079" s="52">
        <v>13462.06</v>
      </c>
      <c r="I2079" s="52">
        <v>0</v>
      </c>
      <c r="J2079" s="52">
        <v>13462.06</v>
      </c>
      <c r="K2079" s="52">
        <v>118895.8</v>
      </c>
      <c r="L2079" s="52">
        <v>1001.85</v>
      </c>
      <c r="M2079" s="52">
        <v>1500</v>
      </c>
      <c r="N2079" s="50"/>
      <c r="O2079" s="124">
        <f t="shared" si="128"/>
        <v>11.3226</v>
      </c>
      <c r="P2079" s="124">
        <f t="shared" si="129"/>
        <v>2.104237491988783</v>
      </c>
      <c r="Q2079" s="50"/>
      <c r="R2079" s="53" t="str">
        <f t="shared" si="130"/>
        <v/>
      </c>
      <c r="S2079" s="53" t="str">
        <f t="shared" si="131"/>
        <v/>
      </c>
      <c r="T2079" s="50"/>
    </row>
    <row r="2080" spans="1:20" ht="15" customHeight="1" x14ac:dyDescent="0.2">
      <c r="A2080" s="51" t="s">
        <v>2344</v>
      </c>
      <c r="B2080" s="51" t="s">
        <v>1595</v>
      </c>
      <c r="C2080" s="35">
        <v>527785</v>
      </c>
      <c r="D2080" s="50"/>
      <c r="E2080" s="52">
        <v>0</v>
      </c>
      <c r="F2080" s="52">
        <v>0</v>
      </c>
      <c r="G2080" s="52">
        <v>0</v>
      </c>
      <c r="H2080" s="52">
        <v>20500</v>
      </c>
      <c r="I2080" s="52">
        <v>0</v>
      </c>
      <c r="J2080" s="52">
        <v>20500</v>
      </c>
      <c r="K2080" s="52">
        <v>328315.84999999998</v>
      </c>
      <c r="L2080" s="52">
        <v>1100.72</v>
      </c>
      <c r="M2080" s="52">
        <v>6000</v>
      </c>
      <c r="N2080" s="50"/>
      <c r="O2080" s="124">
        <f t="shared" si="128"/>
        <v>6.2439999999999998</v>
      </c>
      <c r="P2080" s="124">
        <f t="shared" si="129"/>
        <v>2.1627710023746953</v>
      </c>
      <c r="Q2080" s="50"/>
      <c r="R2080" s="53" t="str">
        <f t="shared" si="130"/>
        <v/>
      </c>
      <c r="S2080" s="53" t="str">
        <f t="shared" si="131"/>
        <v/>
      </c>
      <c r="T2080" s="50"/>
    </row>
    <row r="2081" spans="1:20" ht="15" customHeight="1" x14ac:dyDescent="0.2">
      <c r="A2081" s="51" t="s">
        <v>2105</v>
      </c>
      <c r="B2081" s="51" t="s">
        <v>2023</v>
      </c>
      <c r="C2081" s="35">
        <v>525120</v>
      </c>
      <c r="D2081" s="50"/>
      <c r="E2081" s="52">
        <v>0</v>
      </c>
      <c r="F2081" s="52">
        <v>0</v>
      </c>
      <c r="G2081" s="52">
        <v>0</v>
      </c>
      <c r="H2081" s="52">
        <v>57577</v>
      </c>
      <c r="I2081" s="52">
        <v>0</v>
      </c>
      <c r="J2081" s="52">
        <v>57577</v>
      </c>
      <c r="K2081" s="52">
        <v>498004.68</v>
      </c>
      <c r="L2081" s="52">
        <v>3700.63</v>
      </c>
      <c r="M2081" s="52">
        <v>3960</v>
      </c>
      <c r="N2081" s="50"/>
      <c r="O2081" s="124">
        <f t="shared" si="128"/>
        <v>11.561500000000001</v>
      </c>
      <c r="P2081" s="124">
        <f t="shared" si="129"/>
        <v>1.5382646604847168</v>
      </c>
      <c r="Q2081" s="50"/>
      <c r="R2081" s="53" t="str">
        <f t="shared" si="130"/>
        <v/>
      </c>
      <c r="S2081" s="53" t="str">
        <f t="shared" si="131"/>
        <v/>
      </c>
      <c r="T2081" s="50"/>
    </row>
    <row r="2082" spans="1:20" ht="15" customHeight="1" x14ac:dyDescent="0.2">
      <c r="A2082" s="51" t="s">
        <v>1221</v>
      </c>
      <c r="B2082" s="51" t="s">
        <v>1221</v>
      </c>
      <c r="C2082" s="35">
        <v>525529</v>
      </c>
      <c r="D2082" s="50"/>
      <c r="E2082" s="52">
        <v>0</v>
      </c>
      <c r="F2082" s="52">
        <v>0</v>
      </c>
      <c r="G2082" s="52">
        <v>0</v>
      </c>
      <c r="H2082" s="52">
        <v>1943262.94</v>
      </c>
      <c r="I2082" s="52">
        <v>208240.28</v>
      </c>
      <c r="J2082" s="52">
        <v>1735022.66</v>
      </c>
      <c r="K2082" s="52">
        <v>11685323.9</v>
      </c>
      <c r="L2082" s="52">
        <v>42424.38</v>
      </c>
      <c r="M2082" s="52">
        <v>1792775.87</v>
      </c>
      <c r="N2082" s="50"/>
      <c r="O2082" s="124">
        <f t="shared" si="128"/>
        <v>14.847899999999999</v>
      </c>
      <c r="P2082" s="124">
        <f t="shared" si="129"/>
        <v>15.705172280248048</v>
      </c>
      <c r="Q2082" s="50"/>
      <c r="R2082" s="53" t="str">
        <f t="shared" si="130"/>
        <v/>
      </c>
      <c r="S2082" s="53" t="str">
        <f t="shared" si="131"/>
        <v/>
      </c>
      <c r="T2082" s="50"/>
    </row>
    <row r="2083" spans="1:20" ht="15" customHeight="1" x14ac:dyDescent="0.2">
      <c r="A2083" s="51" t="s">
        <v>2196</v>
      </c>
      <c r="B2083" s="51" t="s">
        <v>1221</v>
      </c>
      <c r="C2083" s="35">
        <v>526207</v>
      </c>
      <c r="D2083" s="50"/>
      <c r="E2083" s="52">
        <v>0</v>
      </c>
      <c r="F2083" s="52">
        <v>0</v>
      </c>
      <c r="G2083" s="52">
        <v>0</v>
      </c>
      <c r="H2083" s="52">
        <v>9706</v>
      </c>
      <c r="I2083" s="52">
        <v>0</v>
      </c>
      <c r="J2083" s="52">
        <v>9706</v>
      </c>
      <c r="K2083" s="52">
        <v>325162.47000000003</v>
      </c>
      <c r="L2083" s="52">
        <v>146.34</v>
      </c>
      <c r="M2083" s="52">
        <v>15507.84</v>
      </c>
      <c r="N2083" s="50"/>
      <c r="O2083" s="124">
        <f t="shared" si="128"/>
        <v>2.9849999999999999</v>
      </c>
      <c r="P2083" s="124">
        <f t="shared" si="129"/>
        <v>4.814264081583584</v>
      </c>
      <c r="Q2083" s="50"/>
      <c r="R2083" s="53" t="str">
        <f t="shared" si="130"/>
        <v/>
      </c>
      <c r="S2083" s="53" t="str">
        <f t="shared" si="131"/>
        <v/>
      </c>
      <c r="T2083" s="50"/>
    </row>
    <row r="2084" spans="1:20" ht="15" customHeight="1" x14ac:dyDescent="0.2">
      <c r="A2084" s="51" t="s">
        <v>379</v>
      </c>
      <c r="B2084" s="51" t="s">
        <v>334</v>
      </c>
      <c r="C2084" s="35">
        <v>503517</v>
      </c>
      <c r="D2084" s="50"/>
      <c r="E2084" s="52">
        <v>0</v>
      </c>
      <c r="F2084" s="52">
        <v>0</v>
      </c>
      <c r="G2084" s="52">
        <v>0</v>
      </c>
      <c r="H2084" s="52">
        <v>167969.15</v>
      </c>
      <c r="I2084" s="52">
        <v>0</v>
      </c>
      <c r="J2084" s="52">
        <v>167969.15</v>
      </c>
      <c r="K2084" s="52">
        <v>351055.2</v>
      </c>
      <c r="L2084" s="52">
        <v>14542.96</v>
      </c>
      <c r="M2084" s="52">
        <v>11220.78</v>
      </c>
      <c r="N2084" s="50"/>
      <c r="O2084" s="124">
        <f t="shared" si="128"/>
        <v>47.846899999999998</v>
      </c>
      <c r="P2084" s="124">
        <f t="shared" si="129"/>
        <v>7.3389427075855869</v>
      </c>
      <c r="Q2084" s="50"/>
      <c r="R2084" s="53" t="str">
        <f t="shared" si="130"/>
        <v/>
      </c>
      <c r="S2084" s="53" t="str">
        <f t="shared" si="131"/>
        <v/>
      </c>
      <c r="T2084" s="50"/>
    </row>
    <row r="2085" spans="1:20" ht="15" customHeight="1" x14ac:dyDescent="0.2">
      <c r="A2085" s="51" t="s">
        <v>846</v>
      </c>
      <c r="B2085" s="51" t="s">
        <v>825</v>
      </c>
      <c r="C2085" s="35">
        <v>509426</v>
      </c>
      <c r="D2085" s="50"/>
      <c r="E2085" s="52">
        <v>0</v>
      </c>
      <c r="F2085" s="52">
        <v>0</v>
      </c>
      <c r="G2085" s="52">
        <v>0</v>
      </c>
      <c r="H2085" s="52">
        <v>73817.570000000007</v>
      </c>
      <c r="I2085" s="52">
        <v>0</v>
      </c>
      <c r="J2085" s="52">
        <v>73817.570000000007</v>
      </c>
      <c r="K2085" s="52">
        <v>947416.1399999999</v>
      </c>
      <c r="L2085" s="52">
        <v>7624.67</v>
      </c>
      <c r="M2085" s="52">
        <v>19793.89</v>
      </c>
      <c r="N2085" s="50"/>
      <c r="O2085" s="124">
        <f t="shared" si="128"/>
        <v>7.7915000000000001</v>
      </c>
      <c r="P2085" s="124">
        <f t="shared" si="129"/>
        <v>2.8940355607621377</v>
      </c>
      <c r="Q2085" s="50"/>
      <c r="R2085" s="53" t="str">
        <f t="shared" si="130"/>
        <v/>
      </c>
      <c r="S2085" s="53" t="str">
        <f t="shared" si="131"/>
        <v/>
      </c>
      <c r="T2085" s="50"/>
    </row>
    <row r="2086" spans="1:20" ht="15" customHeight="1" x14ac:dyDescent="0.2">
      <c r="A2086" s="51" t="s">
        <v>847</v>
      </c>
      <c r="B2086" s="51" t="s">
        <v>825</v>
      </c>
      <c r="C2086" s="35">
        <v>509434</v>
      </c>
      <c r="D2086" s="50"/>
      <c r="E2086" s="52">
        <v>0</v>
      </c>
      <c r="F2086" s="52">
        <v>0</v>
      </c>
      <c r="G2086" s="52">
        <v>0</v>
      </c>
      <c r="H2086" s="52">
        <v>0</v>
      </c>
      <c r="I2086" s="52">
        <v>0</v>
      </c>
      <c r="J2086" s="52">
        <v>0</v>
      </c>
      <c r="K2086" s="52">
        <v>215873.50999999998</v>
      </c>
      <c r="L2086" s="52">
        <v>0</v>
      </c>
      <c r="M2086" s="52">
        <v>0</v>
      </c>
      <c r="N2086" s="50"/>
      <c r="O2086" s="124">
        <f t="shared" si="128"/>
        <v>0</v>
      </c>
      <c r="P2086" s="124">
        <f t="shared" si="129"/>
        <v>0</v>
      </c>
      <c r="Q2086" s="50"/>
      <c r="R2086" s="53" t="str">
        <f t="shared" si="130"/>
        <v/>
      </c>
      <c r="S2086" s="53" t="str">
        <f t="shared" si="131"/>
        <v/>
      </c>
      <c r="T2086" s="50"/>
    </row>
    <row r="2087" spans="1:20" ht="15" customHeight="1" x14ac:dyDescent="0.2">
      <c r="A2087" s="51" t="s">
        <v>848</v>
      </c>
      <c r="B2087" s="51" t="s">
        <v>825</v>
      </c>
      <c r="C2087" s="35">
        <v>509442</v>
      </c>
      <c r="D2087" s="50"/>
      <c r="E2087" s="52">
        <v>0</v>
      </c>
      <c r="F2087" s="52">
        <v>0</v>
      </c>
      <c r="G2087" s="52">
        <v>0</v>
      </c>
      <c r="H2087" s="52">
        <v>118018.32</v>
      </c>
      <c r="I2087" s="52">
        <v>0</v>
      </c>
      <c r="J2087" s="52">
        <v>118018.32</v>
      </c>
      <c r="K2087" s="52">
        <v>620400.1</v>
      </c>
      <c r="L2087" s="52">
        <v>6204.71</v>
      </c>
      <c r="M2087" s="52">
        <v>17197.03</v>
      </c>
      <c r="N2087" s="50"/>
      <c r="O2087" s="124">
        <f t="shared" si="128"/>
        <v>19.0229</v>
      </c>
      <c r="P2087" s="124">
        <f t="shared" si="129"/>
        <v>3.7720400109542211</v>
      </c>
      <c r="Q2087" s="50"/>
      <c r="R2087" s="53" t="str">
        <f t="shared" si="130"/>
        <v/>
      </c>
      <c r="S2087" s="53" t="str">
        <f t="shared" si="131"/>
        <v/>
      </c>
      <c r="T2087" s="50"/>
    </row>
    <row r="2088" spans="1:20" ht="15" customHeight="1" x14ac:dyDescent="0.2">
      <c r="A2088" s="51" t="s">
        <v>2464</v>
      </c>
      <c r="B2088" s="51" t="s">
        <v>2434</v>
      </c>
      <c r="C2088" s="35">
        <v>529079</v>
      </c>
      <c r="D2088" s="50"/>
      <c r="E2088" s="52">
        <v>0</v>
      </c>
      <c r="F2088" s="52">
        <v>0</v>
      </c>
      <c r="G2088" s="52">
        <v>0</v>
      </c>
      <c r="H2088" s="52">
        <v>73644.83</v>
      </c>
      <c r="I2088" s="52">
        <v>0</v>
      </c>
      <c r="J2088" s="52">
        <v>73644.83</v>
      </c>
      <c r="K2088" s="52">
        <v>198826.68</v>
      </c>
      <c r="L2088" s="52">
        <v>3112.77</v>
      </c>
      <c r="M2088" s="52">
        <v>9370.08</v>
      </c>
      <c r="N2088" s="50"/>
      <c r="O2088" s="124">
        <f t="shared" si="128"/>
        <v>37.039700000000003</v>
      </c>
      <c r="P2088" s="124">
        <f t="shared" si="129"/>
        <v>6.2782570226490737</v>
      </c>
      <c r="Q2088" s="50"/>
      <c r="R2088" s="53" t="str">
        <f t="shared" si="130"/>
        <v/>
      </c>
      <c r="S2088" s="53" t="str">
        <f t="shared" si="131"/>
        <v/>
      </c>
      <c r="T2088" s="50"/>
    </row>
    <row r="2089" spans="1:20" ht="15" customHeight="1" x14ac:dyDescent="0.2">
      <c r="A2089" s="51" t="s">
        <v>2197</v>
      </c>
      <c r="B2089" s="51" t="s">
        <v>1221</v>
      </c>
      <c r="C2089" s="35">
        <v>526215</v>
      </c>
      <c r="D2089" s="50"/>
      <c r="E2089" s="52">
        <v>0</v>
      </c>
      <c r="F2089" s="52">
        <v>0</v>
      </c>
      <c r="G2089" s="52">
        <v>0</v>
      </c>
      <c r="H2089" s="52">
        <v>0</v>
      </c>
      <c r="I2089" s="52">
        <v>0</v>
      </c>
      <c r="J2089" s="52">
        <v>0</v>
      </c>
      <c r="K2089" s="52">
        <v>184776.08</v>
      </c>
      <c r="L2089" s="52">
        <v>0</v>
      </c>
      <c r="M2089" s="52">
        <v>0</v>
      </c>
      <c r="N2089" s="50"/>
      <c r="O2089" s="124">
        <f t="shared" si="128"/>
        <v>0</v>
      </c>
      <c r="P2089" s="124">
        <f t="shared" si="129"/>
        <v>0</v>
      </c>
      <c r="Q2089" s="50"/>
      <c r="R2089" s="53" t="str">
        <f t="shared" si="130"/>
        <v/>
      </c>
      <c r="S2089" s="53" t="str">
        <f t="shared" si="131"/>
        <v/>
      </c>
      <c r="T2089" s="50"/>
    </row>
    <row r="2090" spans="1:20" ht="15" customHeight="1" x14ac:dyDescent="0.2">
      <c r="A2090" s="51" t="s">
        <v>2562</v>
      </c>
      <c r="B2090" s="51" t="s">
        <v>2211</v>
      </c>
      <c r="C2090" s="35">
        <v>543519</v>
      </c>
      <c r="D2090" s="50"/>
      <c r="E2090" s="52">
        <v>0</v>
      </c>
      <c r="F2090" s="52">
        <v>0</v>
      </c>
      <c r="G2090" s="52">
        <v>0</v>
      </c>
      <c r="H2090" s="52">
        <v>215428.7</v>
      </c>
      <c r="I2090" s="52">
        <v>0</v>
      </c>
      <c r="J2090" s="52">
        <v>215428.7</v>
      </c>
      <c r="K2090" s="52">
        <v>1872336.32</v>
      </c>
      <c r="L2090" s="52">
        <v>24189.4</v>
      </c>
      <c r="M2090" s="52">
        <v>60768.43</v>
      </c>
      <c r="N2090" s="50"/>
      <c r="O2090" s="124">
        <f t="shared" si="128"/>
        <v>11.5059</v>
      </c>
      <c r="P2090" s="124">
        <f t="shared" si="129"/>
        <v>4.5375304154757838</v>
      </c>
      <c r="Q2090" s="50"/>
      <c r="R2090" s="53" t="str">
        <f t="shared" si="130"/>
        <v/>
      </c>
      <c r="S2090" s="53" t="str">
        <f t="shared" si="131"/>
        <v/>
      </c>
      <c r="T2090" s="50"/>
    </row>
    <row r="2091" spans="1:20" ht="15" customHeight="1" x14ac:dyDescent="0.2">
      <c r="A2091" s="51" t="s">
        <v>1205</v>
      </c>
      <c r="B2091" s="51" t="s">
        <v>1167</v>
      </c>
      <c r="C2091" s="35">
        <v>514365</v>
      </c>
      <c r="D2091" s="50"/>
      <c r="E2091" s="52">
        <v>0</v>
      </c>
      <c r="F2091" s="52">
        <v>0</v>
      </c>
      <c r="G2091" s="52">
        <v>0</v>
      </c>
      <c r="H2091" s="52">
        <v>0</v>
      </c>
      <c r="I2091" s="52">
        <v>0</v>
      </c>
      <c r="J2091" s="52">
        <v>0</v>
      </c>
      <c r="K2091" s="52">
        <v>158004.04</v>
      </c>
      <c r="L2091" s="52">
        <v>0</v>
      </c>
      <c r="M2091" s="52">
        <v>0</v>
      </c>
      <c r="N2091" s="50"/>
      <c r="O2091" s="124">
        <f t="shared" si="128"/>
        <v>0</v>
      </c>
      <c r="P2091" s="124">
        <f t="shared" si="129"/>
        <v>0</v>
      </c>
      <c r="Q2091" s="50"/>
      <c r="R2091" s="53" t="str">
        <f t="shared" si="130"/>
        <v/>
      </c>
      <c r="S2091" s="53" t="str">
        <f t="shared" si="131"/>
        <v/>
      </c>
      <c r="T2091" s="50"/>
    </row>
    <row r="2092" spans="1:20" ht="15" customHeight="1" x14ac:dyDescent="0.2">
      <c r="A2092" s="51" t="s">
        <v>492</v>
      </c>
      <c r="B2092" s="51" t="s">
        <v>443</v>
      </c>
      <c r="C2092" s="35">
        <v>504793</v>
      </c>
      <c r="D2092" s="50"/>
      <c r="E2092" s="52">
        <v>0</v>
      </c>
      <c r="F2092" s="52">
        <v>0</v>
      </c>
      <c r="G2092" s="52">
        <v>0</v>
      </c>
      <c r="H2092" s="52">
        <v>3388.86</v>
      </c>
      <c r="I2092" s="52">
        <v>0</v>
      </c>
      <c r="J2092" s="52">
        <v>3388.86</v>
      </c>
      <c r="K2092" s="52">
        <v>409705.74</v>
      </c>
      <c r="L2092" s="52">
        <v>10382.73</v>
      </c>
      <c r="M2092" s="52">
        <v>98872.76</v>
      </c>
      <c r="N2092" s="50"/>
      <c r="O2092" s="124">
        <f t="shared" si="128"/>
        <v>0.82709999999999995</v>
      </c>
      <c r="P2092" s="124">
        <f t="shared" si="129"/>
        <v>26.666819459253855</v>
      </c>
      <c r="Q2092" s="50"/>
      <c r="R2092" s="53" t="str">
        <f t="shared" si="130"/>
        <v/>
      </c>
      <c r="S2092" s="53" t="str">
        <f t="shared" si="131"/>
        <v/>
      </c>
      <c r="T2092" s="50"/>
    </row>
    <row r="2093" spans="1:20" ht="15" customHeight="1" x14ac:dyDescent="0.2">
      <c r="A2093" s="51" t="s">
        <v>492</v>
      </c>
      <c r="B2093" s="51" t="s">
        <v>1500</v>
      </c>
      <c r="C2093" s="35">
        <v>521949</v>
      </c>
      <c r="D2093" s="50"/>
      <c r="E2093" s="52">
        <v>0</v>
      </c>
      <c r="F2093" s="52">
        <v>0</v>
      </c>
      <c r="G2093" s="52">
        <v>0</v>
      </c>
      <c r="H2093" s="52">
        <v>7834.38</v>
      </c>
      <c r="I2093" s="52">
        <v>0</v>
      </c>
      <c r="J2093" s="52">
        <v>7834.38</v>
      </c>
      <c r="K2093" s="52">
        <v>233287.28</v>
      </c>
      <c r="L2093" s="52">
        <v>0</v>
      </c>
      <c r="M2093" s="52">
        <v>38148.78</v>
      </c>
      <c r="N2093" s="50"/>
      <c r="O2093" s="124">
        <f t="shared" si="128"/>
        <v>3.3582999999999998</v>
      </c>
      <c r="P2093" s="124">
        <f t="shared" si="129"/>
        <v>16.352704699544699</v>
      </c>
      <c r="Q2093" s="50"/>
      <c r="R2093" s="53" t="str">
        <f t="shared" si="130"/>
        <v/>
      </c>
      <c r="S2093" s="53" t="str">
        <f t="shared" si="131"/>
        <v/>
      </c>
      <c r="T2093" s="50"/>
    </row>
    <row r="2094" spans="1:20" ht="15" customHeight="1" x14ac:dyDescent="0.2">
      <c r="A2094" s="51" t="s">
        <v>1099</v>
      </c>
      <c r="B2094" s="51" t="s">
        <v>1056</v>
      </c>
      <c r="C2094" s="35">
        <v>512575</v>
      </c>
      <c r="D2094" s="50"/>
      <c r="E2094" s="52">
        <v>0</v>
      </c>
      <c r="F2094" s="52">
        <v>0</v>
      </c>
      <c r="G2094" s="52">
        <v>0</v>
      </c>
      <c r="H2094" s="52">
        <v>0</v>
      </c>
      <c r="I2094" s="52">
        <v>0</v>
      </c>
      <c r="J2094" s="52">
        <v>0</v>
      </c>
      <c r="K2094" s="52">
        <v>40407.279999999999</v>
      </c>
      <c r="L2094" s="52">
        <v>0</v>
      </c>
      <c r="M2094" s="52">
        <v>0</v>
      </c>
      <c r="N2094" s="50"/>
      <c r="O2094" s="124">
        <f t="shared" si="128"/>
        <v>0</v>
      </c>
      <c r="P2094" s="124">
        <f t="shared" si="129"/>
        <v>0</v>
      </c>
      <c r="Q2094" s="50"/>
      <c r="R2094" s="53" t="str">
        <f t="shared" si="130"/>
        <v/>
      </c>
      <c r="S2094" s="53" t="str">
        <f t="shared" si="131"/>
        <v/>
      </c>
      <c r="T2094" s="50"/>
    </row>
    <row r="2095" spans="1:20" ht="15" customHeight="1" x14ac:dyDescent="0.2">
      <c r="A2095" s="51" t="s">
        <v>1440</v>
      </c>
      <c r="B2095" s="51" t="s">
        <v>1405</v>
      </c>
      <c r="C2095" s="35">
        <v>517232</v>
      </c>
      <c r="D2095" s="50"/>
      <c r="E2095" s="52">
        <v>0</v>
      </c>
      <c r="F2095" s="52">
        <v>0</v>
      </c>
      <c r="G2095" s="52">
        <v>0</v>
      </c>
      <c r="H2095" s="52">
        <v>3529.18</v>
      </c>
      <c r="I2095" s="52">
        <v>0</v>
      </c>
      <c r="J2095" s="52">
        <v>3529.18</v>
      </c>
      <c r="K2095" s="52">
        <v>181090.68</v>
      </c>
      <c r="L2095" s="52">
        <v>0</v>
      </c>
      <c r="M2095" s="52">
        <v>0</v>
      </c>
      <c r="N2095" s="50"/>
      <c r="O2095" s="124">
        <f t="shared" si="128"/>
        <v>1.9488000000000001</v>
      </c>
      <c r="P2095" s="124">
        <f t="shared" si="129"/>
        <v>0</v>
      </c>
      <c r="Q2095" s="50"/>
      <c r="R2095" s="53" t="str">
        <f t="shared" si="130"/>
        <v/>
      </c>
      <c r="S2095" s="53" t="str">
        <f t="shared" si="131"/>
        <v/>
      </c>
      <c r="T2095" s="50"/>
    </row>
    <row r="2096" spans="1:20" ht="15" customHeight="1" x14ac:dyDescent="0.2">
      <c r="A2096" s="51" t="s">
        <v>138</v>
      </c>
      <c r="B2096" s="51" t="s">
        <v>85</v>
      </c>
      <c r="C2096" s="35">
        <v>500712</v>
      </c>
      <c r="D2096" s="50"/>
      <c r="E2096" s="52">
        <v>0</v>
      </c>
      <c r="F2096" s="52">
        <v>0</v>
      </c>
      <c r="G2096" s="52">
        <v>0</v>
      </c>
      <c r="H2096" s="52">
        <v>0</v>
      </c>
      <c r="I2096" s="52">
        <v>0</v>
      </c>
      <c r="J2096" s="52">
        <v>0</v>
      </c>
      <c r="K2096" s="52">
        <v>354738.44</v>
      </c>
      <c r="L2096" s="52">
        <v>4145.3</v>
      </c>
      <c r="M2096" s="52">
        <v>13162.66</v>
      </c>
      <c r="N2096" s="50"/>
      <c r="O2096" s="124">
        <f t="shared" si="128"/>
        <v>0</v>
      </c>
      <c r="P2096" s="124">
        <f t="shared" si="129"/>
        <v>4.8790765387590929</v>
      </c>
      <c r="Q2096" s="50"/>
      <c r="R2096" s="53" t="str">
        <f t="shared" si="130"/>
        <v/>
      </c>
      <c r="S2096" s="53" t="str">
        <f t="shared" si="131"/>
        <v/>
      </c>
      <c r="T2096" s="50"/>
    </row>
    <row r="2097" spans="1:20" ht="15" customHeight="1" x14ac:dyDescent="0.2">
      <c r="A2097" s="51" t="s">
        <v>1302</v>
      </c>
      <c r="B2097" s="51" t="s">
        <v>1214</v>
      </c>
      <c r="C2097" s="35">
        <v>515493</v>
      </c>
      <c r="D2097" s="50"/>
      <c r="E2097" s="52">
        <v>0</v>
      </c>
      <c r="F2097" s="52">
        <v>0</v>
      </c>
      <c r="G2097" s="52">
        <v>0</v>
      </c>
      <c r="H2097" s="52">
        <v>3824.54</v>
      </c>
      <c r="I2097" s="52">
        <v>0</v>
      </c>
      <c r="J2097" s="52">
        <v>3824.54</v>
      </c>
      <c r="K2097" s="52">
        <v>134107.25</v>
      </c>
      <c r="L2097" s="52">
        <v>0</v>
      </c>
      <c r="M2097" s="52">
        <v>0</v>
      </c>
      <c r="N2097" s="50"/>
      <c r="O2097" s="124">
        <f t="shared" si="128"/>
        <v>2.8519000000000001</v>
      </c>
      <c r="P2097" s="124">
        <f t="shared" si="129"/>
        <v>0</v>
      </c>
      <c r="Q2097" s="50"/>
      <c r="R2097" s="53" t="str">
        <f t="shared" si="130"/>
        <v/>
      </c>
      <c r="S2097" s="53" t="str">
        <f t="shared" si="131"/>
        <v/>
      </c>
      <c r="T2097" s="50"/>
    </row>
    <row r="2098" spans="1:20" ht="15" customHeight="1" x14ac:dyDescent="0.2">
      <c r="A2098" s="51" t="s">
        <v>1737</v>
      </c>
      <c r="B2098" s="51" t="s">
        <v>1676</v>
      </c>
      <c r="C2098" s="35">
        <v>520730</v>
      </c>
      <c r="D2098" s="50"/>
      <c r="E2098" s="52">
        <v>0</v>
      </c>
      <c r="F2098" s="52">
        <v>0</v>
      </c>
      <c r="G2098" s="52">
        <v>0</v>
      </c>
      <c r="H2098" s="52">
        <v>0</v>
      </c>
      <c r="I2098" s="52">
        <v>0</v>
      </c>
      <c r="J2098" s="52">
        <v>0</v>
      </c>
      <c r="K2098" s="52">
        <v>23619.09</v>
      </c>
      <c r="L2098" s="52">
        <v>0</v>
      </c>
      <c r="M2098" s="52">
        <v>0</v>
      </c>
      <c r="N2098" s="50"/>
      <c r="O2098" s="124">
        <f t="shared" si="128"/>
        <v>0</v>
      </c>
      <c r="P2098" s="124">
        <f t="shared" si="129"/>
        <v>0</v>
      </c>
      <c r="Q2098" s="50"/>
      <c r="R2098" s="53" t="str">
        <f t="shared" si="130"/>
        <v/>
      </c>
      <c r="S2098" s="53" t="str">
        <f t="shared" si="131"/>
        <v/>
      </c>
      <c r="T2098" s="50"/>
    </row>
    <row r="2099" spans="1:20" ht="15" customHeight="1" x14ac:dyDescent="0.2">
      <c r="A2099" s="51" t="s">
        <v>2432</v>
      </c>
      <c r="B2099" s="51" t="s">
        <v>30</v>
      </c>
      <c r="C2099" s="35">
        <v>528714</v>
      </c>
      <c r="D2099" s="50"/>
      <c r="E2099" s="52">
        <v>0</v>
      </c>
      <c r="F2099" s="52">
        <v>0</v>
      </c>
      <c r="G2099" s="52">
        <v>0</v>
      </c>
      <c r="H2099" s="52">
        <v>19583.09</v>
      </c>
      <c r="I2099" s="52">
        <v>0</v>
      </c>
      <c r="J2099" s="52">
        <v>19583.09</v>
      </c>
      <c r="K2099" s="52">
        <v>139907.03999999998</v>
      </c>
      <c r="L2099" s="52">
        <v>1188.05</v>
      </c>
      <c r="M2099" s="52">
        <v>0</v>
      </c>
      <c r="N2099" s="50"/>
      <c r="O2099" s="124">
        <f t="shared" si="128"/>
        <v>13.997199999999999</v>
      </c>
      <c r="P2099" s="124">
        <f t="shared" si="129"/>
        <v>0.84917099239609395</v>
      </c>
      <c r="Q2099" s="50"/>
      <c r="R2099" s="53" t="str">
        <f t="shared" si="130"/>
        <v/>
      </c>
      <c r="S2099" s="53" t="str">
        <f t="shared" si="131"/>
        <v/>
      </c>
      <c r="T2099" s="50"/>
    </row>
    <row r="2100" spans="1:20" ht="15" customHeight="1" x14ac:dyDescent="0.2">
      <c r="A2100" s="51" t="s">
        <v>1927</v>
      </c>
      <c r="B2100" s="51" t="s">
        <v>1866</v>
      </c>
      <c r="C2100" s="35">
        <v>523011</v>
      </c>
      <c r="D2100" s="50"/>
      <c r="E2100" s="52">
        <v>0</v>
      </c>
      <c r="F2100" s="52">
        <v>0</v>
      </c>
      <c r="G2100" s="52">
        <v>0</v>
      </c>
      <c r="H2100" s="52">
        <v>10724.98</v>
      </c>
      <c r="I2100" s="52">
        <v>0</v>
      </c>
      <c r="J2100" s="52">
        <v>10724.98</v>
      </c>
      <c r="K2100" s="52">
        <v>81548.160000000003</v>
      </c>
      <c r="L2100" s="52">
        <v>434.24</v>
      </c>
      <c r="M2100" s="52">
        <v>2282.4</v>
      </c>
      <c r="N2100" s="50"/>
      <c r="O2100" s="124">
        <f t="shared" si="128"/>
        <v>13.1517</v>
      </c>
      <c r="P2100" s="124">
        <f t="shared" si="129"/>
        <v>3.3313320619373878</v>
      </c>
      <c r="Q2100" s="50"/>
      <c r="R2100" s="53" t="str">
        <f t="shared" si="130"/>
        <v/>
      </c>
      <c r="S2100" s="53" t="str">
        <f t="shared" si="131"/>
        <v/>
      </c>
      <c r="T2100" s="50"/>
    </row>
    <row r="2101" spans="1:20" ht="15" customHeight="1" x14ac:dyDescent="0.2">
      <c r="A2101" s="51" t="s">
        <v>2465</v>
      </c>
      <c r="B2101" s="51" t="s">
        <v>1547</v>
      </c>
      <c r="C2101" s="35">
        <v>529087</v>
      </c>
      <c r="D2101" s="50"/>
      <c r="E2101" s="52">
        <v>0</v>
      </c>
      <c r="F2101" s="52">
        <v>0</v>
      </c>
      <c r="G2101" s="52">
        <v>0</v>
      </c>
      <c r="H2101" s="52">
        <v>5095.0600000000004</v>
      </c>
      <c r="I2101" s="52">
        <v>0</v>
      </c>
      <c r="J2101" s="52">
        <v>5095.0600000000004</v>
      </c>
      <c r="K2101" s="52">
        <v>27542.31</v>
      </c>
      <c r="L2101" s="52">
        <v>215.93</v>
      </c>
      <c r="M2101" s="52">
        <v>1200</v>
      </c>
      <c r="N2101" s="50"/>
      <c r="O2101" s="124">
        <f t="shared" si="128"/>
        <v>18.498999999999999</v>
      </c>
      <c r="P2101" s="124">
        <f t="shared" si="129"/>
        <v>5.1409268140544491</v>
      </c>
      <c r="Q2101" s="50"/>
      <c r="R2101" s="53" t="str">
        <f t="shared" si="130"/>
        <v/>
      </c>
      <c r="S2101" s="53" t="str">
        <f t="shared" si="131"/>
        <v/>
      </c>
      <c r="T2101" s="50"/>
    </row>
    <row r="2102" spans="1:20" ht="15" customHeight="1" x14ac:dyDescent="0.2">
      <c r="A2102" s="51" t="s">
        <v>2106</v>
      </c>
      <c r="B2102" s="51" t="s">
        <v>1537</v>
      </c>
      <c r="C2102" s="35">
        <v>525138</v>
      </c>
      <c r="D2102" s="50"/>
      <c r="E2102" s="52">
        <v>0</v>
      </c>
      <c r="F2102" s="52">
        <v>0</v>
      </c>
      <c r="G2102" s="52">
        <v>0</v>
      </c>
      <c r="H2102" s="52">
        <v>34000</v>
      </c>
      <c r="I2102" s="52">
        <v>0</v>
      </c>
      <c r="J2102" s="52">
        <v>34000</v>
      </c>
      <c r="K2102" s="52">
        <v>372734.56</v>
      </c>
      <c r="L2102" s="52">
        <v>2437.08</v>
      </c>
      <c r="M2102" s="52">
        <v>350361.74</v>
      </c>
      <c r="N2102" s="50"/>
      <c r="O2102" s="124">
        <f t="shared" si="128"/>
        <v>9.1218000000000004</v>
      </c>
      <c r="P2102" s="124">
        <f t="shared" si="129"/>
        <v>94.651491399134017</v>
      </c>
      <c r="Q2102" s="50"/>
      <c r="R2102" s="53" t="str">
        <f t="shared" si="130"/>
        <v/>
      </c>
      <c r="S2102" s="53" t="str">
        <f t="shared" si="131"/>
        <v/>
      </c>
      <c r="T2102" s="50"/>
    </row>
    <row r="2103" spans="1:20" ht="15" customHeight="1" x14ac:dyDescent="0.2">
      <c r="A2103" s="51" t="s">
        <v>2466</v>
      </c>
      <c r="B2103" s="51" t="s">
        <v>1547</v>
      </c>
      <c r="C2103" s="35">
        <v>529095</v>
      </c>
      <c r="D2103" s="50"/>
      <c r="E2103" s="52">
        <v>0</v>
      </c>
      <c r="F2103" s="52">
        <v>0</v>
      </c>
      <c r="G2103" s="52">
        <v>0</v>
      </c>
      <c r="H2103" s="52">
        <v>19433.23</v>
      </c>
      <c r="I2103" s="52">
        <v>0</v>
      </c>
      <c r="J2103" s="52">
        <v>19433.23</v>
      </c>
      <c r="K2103" s="52">
        <v>68001.759999999995</v>
      </c>
      <c r="L2103" s="52">
        <v>2095.9499999999998</v>
      </c>
      <c r="M2103" s="52">
        <v>2988</v>
      </c>
      <c r="N2103" s="50"/>
      <c r="O2103" s="124">
        <f t="shared" si="128"/>
        <v>28.577500000000001</v>
      </c>
      <c r="P2103" s="124">
        <f t="shared" si="129"/>
        <v>7.4762035570844061</v>
      </c>
      <c r="Q2103" s="50"/>
      <c r="R2103" s="53" t="str">
        <f t="shared" si="130"/>
        <v/>
      </c>
      <c r="S2103" s="53" t="str">
        <f t="shared" si="131"/>
        <v/>
      </c>
      <c r="T2103" s="50"/>
    </row>
    <row r="2104" spans="1:20" ht="15" customHeight="1" x14ac:dyDescent="0.2">
      <c r="A2104" s="51" t="s">
        <v>2467</v>
      </c>
      <c r="B2104" s="51" t="s">
        <v>2434</v>
      </c>
      <c r="C2104" s="35">
        <v>529109</v>
      </c>
      <c r="D2104" s="50"/>
      <c r="E2104" s="52">
        <v>0</v>
      </c>
      <c r="F2104" s="52">
        <v>0</v>
      </c>
      <c r="G2104" s="52">
        <v>0</v>
      </c>
      <c r="H2104" s="52">
        <v>0</v>
      </c>
      <c r="I2104" s="52">
        <v>0</v>
      </c>
      <c r="J2104" s="52">
        <v>0</v>
      </c>
      <c r="K2104" s="52">
        <v>15062.49</v>
      </c>
      <c r="L2104" s="52">
        <v>0</v>
      </c>
      <c r="M2104" s="52">
        <v>0</v>
      </c>
      <c r="N2104" s="50"/>
      <c r="O2104" s="124">
        <f t="shared" si="128"/>
        <v>0</v>
      </c>
      <c r="P2104" s="124">
        <f t="shared" si="129"/>
        <v>0</v>
      </c>
      <c r="Q2104" s="50"/>
      <c r="R2104" s="53" t="str">
        <f t="shared" si="130"/>
        <v/>
      </c>
      <c r="S2104" s="53" t="str">
        <f t="shared" si="131"/>
        <v/>
      </c>
      <c r="T2104" s="50"/>
    </row>
    <row r="2105" spans="1:20" ht="15" customHeight="1" x14ac:dyDescent="0.2">
      <c r="A2105" s="51" t="s">
        <v>2270</v>
      </c>
      <c r="B2105" s="51" t="s">
        <v>2238</v>
      </c>
      <c r="C2105" s="35">
        <v>526991</v>
      </c>
      <c r="D2105" s="50"/>
      <c r="E2105" s="52">
        <v>0</v>
      </c>
      <c r="F2105" s="52">
        <v>0</v>
      </c>
      <c r="G2105" s="52">
        <v>0</v>
      </c>
      <c r="H2105" s="52">
        <v>913.59</v>
      </c>
      <c r="I2105" s="52">
        <v>0</v>
      </c>
      <c r="J2105" s="52">
        <v>913.59</v>
      </c>
      <c r="K2105" s="52">
        <v>29758.400000000001</v>
      </c>
      <c r="L2105" s="52">
        <v>21.91</v>
      </c>
      <c r="M2105" s="52">
        <v>0</v>
      </c>
      <c r="N2105" s="50"/>
      <c r="O2105" s="124">
        <f t="shared" si="128"/>
        <v>3.07</v>
      </c>
      <c r="P2105" s="124">
        <f t="shared" si="129"/>
        <v>7.3626270229582236E-2</v>
      </c>
      <c r="Q2105" s="50"/>
      <c r="R2105" s="53" t="str">
        <f t="shared" si="130"/>
        <v/>
      </c>
      <c r="S2105" s="53" t="str">
        <f t="shared" si="131"/>
        <v/>
      </c>
      <c r="T2105" s="50"/>
    </row>
    <row r="2106" spans="1:20" ht="15" customHeight="1" x14ac:dyDescent="0.2">
      <c r="A2106" s="51" t="s">
        <v>1738</v>
      </c>
      <c r="B2106" s="51" t="s">
        <v>1676</v>
      </c>
      <c r="C2106" s="35">
        <v>520748</v>
      </c>
      <c r="D2106" s="50"/>
      <c r="E2106" s="52">
        <v>0</v>
      </c>
      <c r="F2106" s="52">
        <v>0</v>
      </c>
      <c r="G2106" s="52">
        <v>0</v>
      </c>
      <c r="H2106" s="52">
        <v>8005.92</v>
      </c>
      <c r="I2106" s="52">
        <v>0</v>
      </c>
      <c r="J2106" s="52">
        <v>8005.92</v>
      </c>
      <c r="K2106" s="52">
        <v>23878.1</v>
      </c>
      <c r="L2106" s="52">
        <v>315.27</v>
      </c>
      <c r="M2106" s="52">
        <v>3000</v>
      </c>
      <c r="N2106" s="50"/>
      <c r="O2106" s="124">
        <f t="shared" si="128"/>
        <v>33.528300000000002</v>
      </c>
      <c r="P2106" s="124">
        <f t="shared" si="129"/>
        <v>13.884144885899632</v>
      </c>
      <c r="Q2106" s="50"/>
      <c r="R2106" s="53" t="str">
        <f t="shared" si="130"/>
        <v/>
      </c>
      <c r="S2106" s="53" t="str">
        <f t="shared" si="131"/>
        <v/>
      </c>
      <c r="T2106" s="50"/>
    </row>
    <row r="2107" spans="1:20" ht="15" customHeight="1" x14ac:dyDescent="0.2">
      <c r="A2107" s="51" t="s">
        <v>1837</v>
      </c>
      <c r="B2107" s="51" t="s">
        <v>1500</v>
      </c>
      <c r="C2107" s="35">
        <v>521957</v>
      </c>
      <c r="D2107" s="50"/>
      <c r="E2107" s="52">
        <v>0</v>
      </c>
      <c r="F2107" s="52">
        <v>0</v>
      </c>
      <c r="G2107" s="52">
        <v>0</v>
      </c>
      <c r="H2107" s="52">
        <v>182450.04</v>
      </c>
      <c r="I2107" s="52">
        <v>4123.3599999999997</v>
      </c>
      <c r="J2107" s="52">
        <v>178326.68000000002</v>
      </c>
      <c r="K2107" s="52">
        <v>893963.67999999993</v>
      </c>
      <c r="L2107" s="52">
        <v>10008.43</v>
      </c>
      <c r="M2107" s="52">
        <v>77398.92</v>
      </c>
      <c r="N2107" s="50"/>
      <c r="O2107" s="124">
        <f t="shared" si="128"/>
        <v>19.947900000000001</v>
      </c>
      <c r="P2107" s="124">
        <f t="shared" si="129"/>
        <v>9.7775057259596956</v>
      </c>
      <c r="Q2107" s="50"/>
      <c r="R2107" s="53" t="str">
        <f t="shared" si="130"/>
        <v/>
      </c>
      <c r="S2107" s="53" t="str">
        <f t="shared" si="131"/>
        <v/>
      </c>
      <c r="T2107" s="50"/>
    </row>
    <row r="2108" spans="1:20" ht="15" customHeight="1" x14ac:dyDescent="0.2">
      <c r="A2108" s="51" t="s">
        <v>539</v>
      </c>
      <c r="B2108" s="51" t="s">
        <v>511</v>
      </c>
      <c r="C2108" s="35">
        <v>505447</v>
      </c>
      <c r="D2108" s="50"/>
      <c r="E2108" s="52">
        <v>0</v>
      </c>
      <c r="F2108" s="52">
        <v>0</v>
      </c>
      <c r="G2108" s="52">
        <v>0</v>
      </c>
      <c r="H2108" s="52">
        <v>0</v>
      </c>
      <c r="I2108" s="52">
        <v>0</v>
      </c>
      <c r="J2108" s="52">
        <v>0</v>
      </c>
      <c r="K2108" s="52">
        <v>141077.84</v>
      </c>
      <c r="L2108" s="52">
        <v>0</v>
      </c>
      <c r="M2108" s="52">
        <v>0</v>
      </c>
      <c r="N2108" s="50"/>
      <c r="O2108" s="124">
        <f t="shared" si="128"/>
        <v>0</v>
      </c>
      <c r="P2108" s="124">
        <f t="shared" si="129"/>
        <v>0</v>
      </c>
      <c r="Q2108" s="50"/>
      <c r="R2108" s="53" t="str">
        <f t="shared" si="130"/>
        <v/>
      </c>
      <c r="S2108" s="53" t="str">
        <f t="shared" si="131"/>
        <v/>
      </c>
      <c r="T2108" s="50"/>
    </row>
    <row r="2109" spans="1:20" ht="15" customHeight="1" x14ac:dyDescent="0.2">
      <c r="A2109" s="51" t="s">
        <v>539</v>
      </c>
      <c r="B2109" s="51" t="s">
        <v>1866</v>
      </c>
      <c r="C2109" s="35">
        <v>523020</v>
      </c>
      <c r="D2109" s="50"/>
      <c r="E2109" s="52">
        <v>0</v>
      </c>
      <c r="F2109" s="52">
        <v>0</v>
      </c>
      <c r="G2109" s="52">
        <v>0</v>
      </c>
      <c r="H2109" s="52">
        <v>0</v>
      </c>
      <c r="I2109" s="52">
        <v>0</v>
      </c>
      <c r="J2109" s="52">
        <v>0</v>
      </c>
      <c r="K2109" s="52">
        <v>45081.66</v>
      </c>
      <c r="L2109" s="52">
        <v>0</v>
      </c>
      <c r="M2109" s="52">
        <v>0</v>
      </c>
      <c r="N2109" s="50"/>
      <c r="O2109" s="124">
        <f t="shared" si="128"/>
        <v>0</v>
      </c>
      <c r="P2109" s="124">
        <f t="shared" si="129"/>
        <v>0</v>
      </c>
      <c r="Q2109" s="50"/>
      <c r="R2109" s="53" t="str">
        <f t="shared" si="130"/>
        <v/>
      </c>
      <c r="S2109" s="53" t="str">
        <f t="shared" si="131"/>
        <v/>
      </c>
      <c r="T2109" s="50"/>
    </row>
    <row r="2110" spans="1:20" ht="15" customHeight="1" x14ac:dyDescent="0.2">
      <c r="A2110" s="51" t="s">
        <v>1928</v>
      </c>
      <c r="B2110" s="51" t="s">
        <v>1866</v>
      </c>
      <c r="C2110" s="35">
        <v>523038</v>
      </c>
      <c r="D2110" s="50"/>
      <c r="E2110" s="52">
        <v>0</v>
      </c>
      <c r="F2110" s="52">
        <v>0</v>
      </c>
      <c r="G2110" s="52">
        <v>0</v>
      </c>
      <c r="H2110" s="52">
        <v>5259.63</v>
      </c>
      <c r="I2110" s="52">
        <v>0</v>
      </c>
      <c r="J2110" s="52">
        <v>5259.63</v>
      </c>
      <c r="K2110" s="52">
        <v>94653.15</v>
      </c>
      <c r="L2110" s="52">
        <v>1018.58</v>
      </c>
      <c r="M2110" s="52">
        <v>27930.080000000002</v>
      </c>
      <c r="N2110" s="50"/>
      <c r="O2110" s="124">
        <f t="shared" si="128"/>
        <v>5.5567000000000002</v>
      </c>
      <c r="P2110" s="124">
        <f t="shared" si="129"/>
        <v>30.583937248786757</v>
      </c>
      <c r="Q2110" s="50"/>
      <c r="R2110" s="53" t="str">
        <f t="shared" si="130"/>
        <v/>
      </c>
      <c r="S2110" s="53" t="str">
        <f t="shared" si="131"/>
        <v/>
      </c>
      <c r="T2110" s="50"/>
    </row>
    <row r="2111" spans="1:20" ht="15" customHeight="1" x14ac:dyDescent="0.2">
      <c r="A2111" s="51" t="s">
        <v>1739</v>
      </c>
      <c r="B2111" s="51" t="s">
        <v>1676</v>
      </c>
      <c r="C2111" s="35">
        <v>520764</v>
      </c>
      <c r="D2111" s="50"/>
      <c r="E2111" s="52">
        <v>0</v>
      </c>
      <c r="F2111" s="52">
        <v>0</v>
      </c>
      <c r="G2111" s="52">
        <v>0</v>
      </c>
      <c r="H2111" s="52">
        <v>0</v>
      </c>
      <c r="I2111" s="52">
        <v>0</v>
      </c>
      <c r="J2111" s="52">
        <v>0</v>
      </c>
      <c r="K2111" s="52">
        <v>28351.7</v>
      </c>
      <c r="L2111" s="52">
        <v>0</v>
      </c>
      <c r="M2111" s="52">
        <v>0</v>
      </c>
      <c r="N2111" s="50"/>
      <c r="O2111" s="124">
        <f t="shared" si="128"/>
        <v>0</v>
      </c>
      <c r="P2111" s="124">
        <f t="shared" si="129"/>
        <v>0</v>
      </c>
      <c r="Q2111" s="50"/>
      <c r="R2111" s="53" t="str">
        <f t="shared" si="130"/>
        <v/>
      </c>
      <c r="S2111" s="53" t="str">
        <f t="shared" si="131"/>
        <v/>
      </c>
      <c r="T2111" s="50"/>
    </row>
    <row r="2112" spans="1:20" ht="15" customHeight="1" x14ac:dyDescent="0.2">
      <c r="A2112" s="51" t="s">
        <v>1040</v>
      </c>
      <c r="B2112" s="51" t="s">
        <v>987</v>
      </c>
      <c r="C2112" s="35">
        <v>511838</v>
      </c>
      <c r="D2112" s="50"/>
      <c r="E2112" s="52">
        <v>0</v>
      </c>
      <c r="F2112" s="52">
        <v>0</v>
      </c>
      <c r="G2112" s="52">
        <v>0</v>
      </c>
      <c r="H2112" s="52">
        <v>46498.33</v>
      </c>
      <c r="I2112" s="52">
        <v>0</v>
      </c>
      <c r="J2112" s="52">
        <v>46498.33</v>
      </c>
      <c r="K2112" s="52">
        <v>309707.74</v>
      </c>
      <c r="L2112" s="52">
        <v>1129.56</v>
      </c>
      <c r="M2112" s="52">
        <v>10000</v>
      </c>
      <c r="N2112" s="50"/>
      <c r="O2112" s="124">
        <f t="shared" si="128"/>
        <v>15.0136</v>
      </c>
      <c r="P2112" s="124">
        <f t="shared" si="129"/>
        <v>3.5935685688707681</v>
      </c>
      <c r="Q2112" s="50"/>
      <c r="R2112" s="53" t="str">
        <f t="shared" si="130"/>
        <v/>
      </c>
      <c r="S2112" s="53" t="str">
        <f t="shared" si="131"/>
        <v/>
      </c>
      <c r="T2112" s="50"/>
    </row>
    <row r="2113" spans="1:20" ht="15" customHeight="1" x14ac:dyDescent="0.2">
      <c r="A2113" s="51" t="s">
        <v>692</v>
      </c>
      <c r="B2113" s="51" t="s">
        <v>636</v>
      </c>
      <c r="C2113" s="35">
        <v>507512</v>
      </c>
      <c r="D2113" s="50"/>
      <c r="E2113" s="52">
        <v>0</v>
      </c>
      <c r="F2113" s="52">
        <v>0</v>
      </c>
      <c r="G2113" s="52">
        <v>0</v>
      </c>
      <c r="H2113" s="52">
        <v>236557</v>
      </c>
      <c r="I2113" s="52">
        <v>0</v>
      </c>
      <c r="J2113" s="52">
        <v>236557</v>
      </c>
      <c r="K2113" s="52">
        <v>836128.73</v>
      </c>
      <c r="L2113" s="52">
        <v>3870.88</v>
      </c>
      <c r="M2113" s="52">
        <v>57291</v>
      </c>
      <c r="N2113" s="50"/>
      <c r="O2113" s="124">
        <f t="shared" si="128"/>
        <v>28.291899999999998</v>
      </c>
      <c r="P2113" s="124">
        <f t="shared" si="129"/>
        <v>7.314887983815602</v>
      </c>
      <c r="Q2113" s="50"/>
      <c r="R2113" s="53" t="str">
        <f t="shared" si="130"/>
        <v/>
      </c>
      <c r="S2113" s="53" t="str">
        <f t="shared" si="131"/>
        <v/>
      </c>
      <c r="T2113" s="50"/>
    </row>
    <row r="2114" spans="1:20" ht="15" customHeight="1" x14ac:dyDescent="0.2">
      <c r="A2114" s="51" t="s">
        <v>677</v>
      </c>
      <c r="B2114" s="51" t="s">
        <v>677</v>
      </c>
      <c r="C2114" s="35">
        <v>510998</v>
      </c>
      <c r="D2114" s="50"/>
      <c r="E2114" s="52">
        <v>0</v>
      </c>
      <c r="F2114" s="52">
        <v>0</v>
      </c>
      <c r="G2114" s="52">
        <v>0</v>
      </c>
      <c r="H2114" s="52">
        <v>251059.43</v>
      </c>
      <c r="I2114" s="52">
        <v>0</v>
      </c>
      <c r="J2114" s="52">
        <v>251059.43</v>
      </c>
      <c r="K2114" s="52">
        <v>18813965.719999999</v>
      </c>
      <c r="L2114" s="52">
        <v>88179.85</v>
      </c>
      <c r="M2114" s="52">
        <v>352641.56</v>
      </c>
      <c r="N2114" s="50"/>
      <c r="O2114" s="124">
        <f t="shared" si="128"/>
        <v>1.3344</v>
      </c>
      <c r="P2114" s="124">
        <f t="shared" si="129"/>
        <v>2.3430541787975581</v>
      </c>
      <c r="Q2114" s="50"/>
      <c r="R2114" s="53" t="str">
        <f t="shared" si="130"/>
        <v/>
      </c>
      <c r="S2114" s="53" t="str">
        <f t="shared" si="131"/>
        <v/>
      </c>
      <c r="T2114" s="50"/>
    </row>
    <row r="2115" spans="1:20" ht="15" customHeight="1" x14ac:dyDescent="0.2">
      <c r="A2115" s="51" t="s">
        <v>540</v>
      </c>
      <c r="B2115" s="51" t="s">
        <v>511</v>
      </c>
      <c r="C2115" s="35">
        <v>505455</v>
      </c>
      <c r="D2115" s="50"/>
      <c r="E2115" s="52">
        <v>0</v>
      </c>
      <c r="F2115" s="52">
        <v>0</v>
      </c>
      <c r="G2115" s="52">
        <v>0</v>
      </c>
      <c r="H2115" s="52">
        <v>292355.64</v>
      </c>
      <c r="I2115" s="52">
        <v>0</v>
      </c>
      <c r="J2115" s="52">
        <v>292355.64</v>
      </c>
      <c r="K2115" s="52">
        <v>731010.19</v>
      </c>
      <c r="L2115" s="52">
        <v>13615.41</v>
      </c>
      <c r="M2115" s="52">
        <v>30786.799999999999</v>
      </c>
      <c r="N2115" s="50"/>
      <c r="O2115" s="124">
        <f t="shared" ref="O2115:O2178" si="132">IFERROR(ROUND(J2115/K2115*100,4),$U$1)</f>
        <v>39.993400000000001</v>
      </c>
      <c r="P2115" s="124">
        <f t="shared" ref="P2115:P2178" si="133">IFERROR((L2115+M2115)/K2115*100,$U$1)</f>
        <v>6.0740890629718862</v>
      </c>
      <c r="Q2115" s="50"/>
      <c r="R2115" s="53" t="str">
        <f t="shared" ref="R2115:R2178" si="134">IF(AND(ISNUMBER(O2115),O2115&gt;60),(O2115-60)*0.05,"")</f>
        <v/>
      </c>
      <c r="S2115" s="53" t="str">
        <f t="shared" ref="S2115:S2178" si="135">IF(AND(ISNUMBER(O2115),O2115&gt;60),(J2115-(K2115*0.6))*0.05,"")</f>
        <v/>
      </c>
      <c r="T2115" s="50"/>
    </row>
    <row r="2116" spans="1:20" ht="15" customHeight="1" x14ac:dyDescent="0.2">
      <c r="A2116" s="51" t="s">
        <v>2679</v>
      </c>
      <c r="B2116" s="51" t="s">
        <v>439</v>
      </c>
      <c r="C2116" s="35">
        <v>556131</v>
      </c>
      <c r="D2116" s="50"/>
      <c r="E2116" s="52">
        <v>0</v>
      </c>
      <c r="F2116" s="52">
        <v>0</v>
      </c>
      <c r="G2116" s="52">
        <v>0</v>
      </c>
      <c r="H2116" s="52">
        <v>0</v>
      </c>
      <c r="I2116" s="52">
        <v>0</v>
      </c>
      <c r="J2116" s="52">
        <v>0</v>
      </c>
      <c r="K2116" s="52">
        <v>90635.88</v>
      </c>
      <c r="L2116" s="52">
        <v>2240.6999999999998</v>
      </c>
      <c r="M2116" s="52">
        <v>13794.89</v>
      </c>
      <c r="N2116" s="50"/>
      <c r="O2116" s="124">
        <f t="shared" si="132"/>
        <v>0</v>
      </c>
      <c r="P2116" s="124">
        <f t="shared" si="133"/>
        <v>17.692320083393025</v>
      </c>
      <c r="Q2116" s="50"/>
      <c r="R2116" s="53" t="str">
        <f t="shared" si="134"/>
        <v/>
      </c>
      <c r="S2116" s="53" t="str">
        <f t="shared" si="135"/>
        <v/>
      </c>
      <c r="T2116" s="50"/>
    </row>
    <row r="2117" spans="1:20" ht="15" customHeight="1" x14ac:dyDescent="0.2">
      <c r="A2117" s="51" t="s">
        <v>307</v>
      </c>
      <c r="B2117" s="51" t="s">
        <v>252</v>
      </c>
      <c r="C2117" s="35">
        <v>502707</v>
      </c>
      <c r="D2117" s="50"/>
      <c r="E2117" s="52">
        <v>0</v>
      </c>
      <c r="F2117" s="52">
        <v>0</v>
      </c>
      <c r="G2117" s="52">
        <v>0</v>
      </c>
      <c r="H2117" s="52">
        <v>0</v>
      </c>
      <c r="I2117" s="52">
        <v>0</v>
      </c>
      <c r="J2117" s="52">
        <v>0</v>
      </c>
      <c r="K2117" s="52">
        <v>706231.15</v>
      </c>
      <c r="L2117" s="52">
        <v>0</v>
      </c>
      <c r="M2117" s="52">
        <v>0</v>
      </c>
      <c r="N2117" s="50"/>
      <c r="O2117" s="124">
        <f t="shared" si="132"/>
        <v>0</v>
      </c>
      <c r="P2117" s="124">
        <f t="shared" si="133"/>
        <v>0</v>
      </c>
      <c r="Q2117" s="50"/>
      <c r="R2117" s="53" t="str">
        <f t="shared" si="134"/>
        <v/>
      </c>
      <c r="S2117" s="53" t="str">
        <f t="shared" si="135"/>
        <v/>
      </c>
      <c r="T2117" s="50"/>
    </row>
    <row r="2118" spans="1:20" ht="15" customHeight="1" x14ac:dyDescent="0.2">
      <c r="A2118" s="51" t="s">
        <v>307</v>
      </c>
      <c r="B2118" s="51" t="s">
        <v>1232</v>
      </c>
      <c r="C2118" s="35">
        <v>515507</v>
      </c>
      <c r="D2118" s="50"/>
      <c r="E2118" s="52">
        <v>0</v>
      </c>
      <c r="F2118" s="52">
        <v>0</v>
      </c>
      <c r="G2118" s="52">
        <v>0</v>
      </c>
      <c r="H2118" s="52">
        <v>0</v>
      </c>
      <c r="I2118" s="52">
        <v>0</v>
      </c>
      <c r="J2118" s="52">
        <v>0</v>
      </c>
      <c r="K2118" s="52">
        <v>32445.99</v>
      </c>
      <c r="L2118" s="52">
        <v>0</v>
      </c>
      <c r="M2118" s="52">
        <v>0</v>
      </c>
      <c r="N2118" s="50"/>
      <c r="O2118" s="124">
        <f t="shared" si="132"/>
        <v>0</v>
      </c>
      <c r="P2118" s="124">
        <f t="shared" si="133"/>
        <v>0</v>
      </c>
      <c r="Q2118" s="50"/>
      <c r="R2118" s="53" t="str">
        <f t="shared" si="134"/>
        <v/>
      </c>
      <c r="S2118" s="53" t="str">
        <f t="shared" si="135"/>
        <v/>
      </c>
      <c r="T2118" s="50"/>
    </row>
    <row r="2119" spans="1:20" ht="15" customHeight="1" x14ac:dyDescent="0.2">
      <c r="A2119" s="51" t="s">
        <v>1554</v>
      </c>
      <c r="B2119" s="51" t="s">
        <v>1509</v>
      </c>
      <c r="C2119" s="35">
        <v>518701</v>
      </c>
      <c r="D2119" s="50"/>
      <c r="E2119" s="52">
        <v>0</v>
      </c>
      <c r="F2119" s="52">
        <v>0</v>
      </c>
      <c r="G2119" s="52">
        <v>0</v>
      </c>
      <c r="H2119" s="52">
        <v>15460.03</v>
      </c>
      <c r="I2119" s="52">
        <v>0</v>
      </c>
      <c r="J2119" s="52">
        <v>15460.03</v>
      </c>
      <c r="K2119" s="52">
        <v>77853.22</v>
      </c>
      <c r="L2119" s="52">
        <v>7.3</v>
      </c>
      <c r="M2119" s="52">
        <v>0</v>
      </c>
      <c r="N2119" s="50"/>
      <c r="O2119" s="124">
        <f t="shared" si="132"/>
        <v>19.857900000000001</v>
      </c>
      <c r="P2119" s="124">
        <f t="shared" si="133"/>
        <v>9.3766192329617186E-3</v>
      </c>
      <c r="Q2119" s="50"/>
      <c r="R2119" s="53" t="str">
        <f t="shared" si="134"/>
        <v/>
      </c>
      <c r="S2119" s="53" t="str">
        <f t="shared" si="135"/>
        <v/>
      </c>
      <c r="T2119" s="50"/>
    </row>
    <row r="2120" spans="1:20" ht="15" customHeight="1" x14ac:dyDescent="0.2">
      <c r="A2120" s="51" t="s">
        <v>2023</v>
      </c>
      <c r="B2120" s="51" t="s">
        <v>2023</v>
      </c>
      <c r="C2120" s="35">
        <v>525146</v>
      </c>
      <c r="D2120" s="50"/>
      <c r="E2120" s="52">
        <v>0</v>
      </c>
      <c r="F2120" s="52">
        <v>0</v>
      </c>
      <c r="G2120" s="52">
        <v>0</v>
      </c>
      <c r="H2120" s="52">
        <v>244672.18</v>
      </c>
      <c r="I2120" s="52">
        <v>0</v>
      </c>
      <c r="J2120" s="52">
        <v>244672.18</v>
      </c>
      <c r="K2120" s="52">
        <v>7075940.2199999997</v>
      </c>
      <c r="L2120" s="52">
        <v>57724.800000000003</v>
      </c>
      <c r="M2120" s="52">
        <v>257322.88</v>
      </c>
      <c r="N2120" s="50"/>
      <c r="O2120" s="124">
        <f t="shared" si="132"/>
        <v>3.4578000000000002</v>
      </c>
      <c r="P2120" s="124">
        <f t="shared" si="133"/>
        <v>4.4523790507659209</v>
      </c>
      <c r="Q2120" s="50"/>
      <c r="R2120" s="53" t="str">
        <f t="shared" si="134"/>
        <v/>
      </c>
      <c r="S2120" s="53" t="str">
        <f t="shared" si="135"/>
        <v/>
      </c>
      <c r="T2120" s="50"/>
    </row>
    <row r="2121" spans="1:20" ht="15" customHeight="1" x14ac:dyDescent="0.2">
      <c r="A2121" s="51" t="s">
        <v>2469</v>
      </c>
      <c r="B2121" s="51" t="s">
        <v>2434</v>
      </c>
      <c r="C2121" s="35">
        <v>529125</v>
      </c>
      <c r="D2121" s="50"/>
      <c r="E2121" s="52">
        <v>0</v>
      </c>
      <c r="F2121" s="52">
        <v>0</v>
      </c>
      <c r="G2121" s="52">
        <v>0</v>
      </c>
      <c r="H2121" s="52">
        <v>42554.16</v>
      </c>
      <c r="I2121" s="52">
        <v>0</v>
      </c>
      <c r="J2121" s="52">
        <v>42554.16</v>
      </c>
      <c r="K2121" s="52">
        <v>1428254.88</v>
      </c>
      <c r="L2121" s="52">
        <v>2009.78</v>
      </c>
      <c r="M2121" s="52">
        <v>28854.39</v>
      </c>
      <c r="N2121" s="50"/>
      <c r="O2121" s="124">
        <f t="shared" si="132"/>
        <v>2.9794999999999998</v>
      </c>
      <c r="P2121" s="124">
        <f t="shared" si="133"/>
        <v>2.1609707365396855</v>
      </c>
      <c r="Q2121" s="50"/>
      <c r="R2121" s="53" t="str">
        <f t="shared" si="134"/>
        <v/>
      </c>
      <c r="S2121" s="53" t="str">
        <f t="shared" si="135"/>
        <v/>
      </c>
      <c r="T2121" s="50"/>
    </row>
    <row r="2122" spans="1:20" ht="15" customHeight="1" x14ac:dyDescent="0.2">
      <c r="A2122" s="51" t="s">
        <v>2749</v>
      </c>
      <c r="B2122" s="51" t="s">
        <v>1121</v>
      </c>
      <c r="C2122" s="35">
        <v>557595</v>
      </c>
      <c r="D2122" s="50"/>
      <c r="E2122" s="52">
        <v>0</v>
      </c>
      <c r="F2122" s="52">
        <v>0</v>
      </c>
      <c r="G2122" s="52">
        <v>0</v>
      </c>
      <c r="H2122" s="52">
        <v>0</v>
      </c>
      <c r="I2122" s="52">
        <v>0</v>
      </c>
      <c r="J2122" s="52">
        <v>0</v>
      </c>
      <c r="K2122" s="52">
        <v>70230.59</v>
      </c>
      <c r="L2122" s="52">
        <v>0</v>
      </c>
      <c r="M2122" s="52">
        <v>0</v>
      </c>
      <c r="N2122" s="50"/>
      <c r="O2122" s="124">
        <f t="shared" si="132"/>
        <v>0</v>
      </c>
      <c r="P2122" s="124">
        <f t="shared" si="133"/>
        <v>0</v>
      </c>
      <c r="Q2122" s="50"/>
      <c r="R2122" s="53" t="str">
        <f t="shared" si="134"/>
        <v/>
      </c>
      <c r="S2122" s="53" t="str">
        <f t="shared" si="135"/>
        <v/>
      </c>
      <c r="T2122" s="50"/>
    </row>
    <row r="2123" spans="1:20" ht="15" customHeight="1" x14ac:dyDescent="0.2">
      <c r="A2123" s="51" t="s">
        <v>1838</v>
      </c>
      <c r="B2123" s="51" t="s">
        <v>1500</v>
      </c>
      <c r="C2123" s="35">
        <v>521965</v>
      </c>
      <c r="D2123" s="50"/>
      <c r="E2123" s="52">
        <v>0</v>
      </c>
      <c r="F2123" s="52">
        <v>0</v>
      </c>
      <c r="G2123" s="52">
        <v>0</v>
      </c>
      <c r="H2123" s="52">
        <v>0</v>
      </c>
      <c r="I2123" s="52">
        <v>0</v>
      </c>
      <c r="J2123" s="52">
        <v>0</v>
      </c>
      <c r="K2123" s="52">
        <v>482688.08</v>
      </c>
      <c r="L2123" s="52">
        <v>6682.74</v>
      </c>
      <c r="M2123" s="52">
        <v>21138.18</v>
      </c>
      <c r="N2123" s="50"/>
      <c r="O2123" s="124">
        <f t="shared" si="132"/>
        <v>0</v>
      </c>
      <c r="P2123" s="124">
        <f t="shared" si="133"/>
        <v>5.7637470558626589</v>
      </c>
      <c r="Q2123" s="50"/>
      <c r="R2123" s="53" t="str">
        <f t="shared" si="134"/>
        <v/>
      </c>
      <c r="S2123" s="53" t="str">
        <f t="shared" si="135"/>
        <v/>
      </c>
      <c r="T2123" s="50"/>
    </row>
    <row r="2124" spans="1:20" ht="15" customHeight="1" x14ac:dyDescent="0.2">
      <c r="A2124" s="51" t="s">
        <v>380</v>
      </c>
      <c r="B2124" s="51" t="s">
        <v>334</v>
      </c>
      <c r="C2124" s="35">
        <v>503525</v>
      </c>
      <c r="D2124" s="50"/>
      <c r="E2124" s="52">
        <v>0</v>
      </c>
      <c r="F2124" s="52">
        <v>0</v>
      </c>
      <c r="G2124" s="52">
        <v>0</v>
      </c>
      <c r="H2124" s="52">
        <v>163440</v>
      </c>
      <c r="I2124" s="52">
        <v>0</v>
      </c>
      <c r="J2124" s="52">
        <v>163440</v>
      </c>
      <c r="K2124" s="52">
        <v>578884.55000000005</v>
      </c>
      <c r="L2124" s="52">
        <v>0</v>
      </c>
      <c r="M2124" s="52">
        <v>31140</v>
      </c>
      <c r="N2124" s="50"/>
      <c r="O2124" s="124">
        <f t="shared" si="132"/>
        <v>28.233599999999999</v>
      </c>
      <c r="P2124" s="124">
        <f t="shared" si="133"/>
        <v>5.3793109524170228</v>
      </c>
      <c r="Q2124" s="50"/>
      <c r="R2124" s="53" t="str">
        <f t="shared" si="134"/>
        <v/>
      </c>
      <c r="S2124" s="53" t="str">
        <f t="shared" si="135"/>
        <v/>
      </c>
      <c r="T2124" s="50"/>
    </row>
    <row r="2125" spans="1:20" ht="15" customHeight="1" x14ac:dyDescent="0.2">
      <c r="A2125" s="51" t="s">
        <v>308</v>
      </c>
      <c r="B2125" s="51" t="s">
        <v>252</v>
      </c>
      <c r="C2125" s="35">
        <v>502715</v>
      </c>
      <c r="D2125" s="50"/>
      <c r="E2125" s="52">
        <v>0</v>
      </c>
      <c r="F2125" s="52">
        <v>0</v>
      </c>
      <c r="G2125" s="52">
        <v>0</v>
      </c>
      <c r="H2125" s="52">
        <v>0</v>
      </c>
      <c r="I2125" s="52">
        <v>0</v>
      </c>
      <c r="J2125" s="52">
        <v>0</v>
      </c>
      <c r="K2125" s="52">
        <v>1064929.67</v>
      </c>
      <c r="L2125" s="52">
        <v>0</v>
      </c>
      <c r="M2125" s="52">
        <v>0</v>
      </c>
      <c r="N2125" s="50"/>
      <c r="O2125" s="124">
        <f t="shared" si="132"/>
        <v>0</v>
      </c>
      <c r="P2125" s="124">
        <f t="shared" si="133"/>
        <v>0</v>
      </c>
      <c r="Q2125" s="50"/>
      <c r="R2125" s="53" t="str">
        <f t="shared" si="134"/>
        <v/>
      </c>
      <c r="S2125" s="53" t="str">
        <f t="shared" si="135"/>
        <v/>
      </c>
      <c r="T2125" s="50"/>
    </row>
    <row r="2126" spans="1:20" ht="15" customHeight="1" x14ac:dyDescent="0.2">
      <c r="A2126" s="51" t="s">
        <v>237</v>
      </c>
      <c r="B2126" s="51" t="s">
        <v>199</v>
      </c>
      <c r="C2126" s="35">
        <v>501875</v>
      </c>
      <c r="D2126" s="50"/>
      <c r="E2126" s="52">
        <v>0</v>
      </c>
      <c r="F2126" s="52">
        <v>0</v>
      </c>
      <c r="G2126" s="52">
        <v>0</v>
      </c>
      <c r="H2126" s="52">
        <v>0</v>
      </c>
      <c r="I2126" s="52">
        <v>0</v>
      </c>
      <c r="J2126" s="52">
        <v>0</v>
      </c>
      <c r="K2126" s="52">
        <v>109001.60000000001</v>
      </c>
      <c r="L2126" s="52">
        <v>0</v>
      </c>
      <c r="M2126" s="52">
        <v>0</v>
      </c>
      <c r="N2126" s="50"/>
      <c r="O2126" s="124">
        <f t="shared" si="132"/>
        <v>0</v>
      </c>
      <c r="P2126" s="124">
        <f t="shared" si="133"/>
        <v>0</v>
      </c>
      <c r="Q2126" s="50"/>
      <c r="R2126" s="53" t="str">
        <f t="shared" si="134"/>
        <v/>
      </c>
      <c r="S2126" s="53" t="str">
        <f t="shared" si="135"/>
        <v/>
      </c>
      <c r="T2126" s="50"/>
    </row>
    <row r="2127" spans="1:20" ht="15" customHeight="1" x14ac:dyDescent="0.2">
      <c r="A2127" s="51" t="s">
        <v>1556</v>
      </c>
      <c r="B2127" s="51" t="s">
        <v>1504</v>
      </c>
      <c r="C2127" s="35">
        <v>518727</v>
      </c>
      <c r="D2127" s="50"/>
      <c r="E2127" s="52">
        <v>0</v>
      </c>
      <c r="F2127" s="52">
        <v>0</v>
      </c>
      <c r="G2127" s="52">
        <v>0</v>
      </c>
      <c r="H2127" s="52">
        <v>4211.1000000000004</v>
      </c>
      <c r="I2127" s="52">
        <v>0</v>
      </c>
      <c r="J2127" s="52">
        <v>4211.1000000000004</v>
      </c>
      <c r="K2127" s="52">
        <v>294214.03999999998</v>
      </c>
      <c r="L2127" s="52">
        <v>214.56</v>
      </c>
      <c r="M2127" s="52">
        <v>9600</v>
      </c>
      <c r="N2127" s="50"/>
      <c r="O2127" s="124">
        <f t="shared" si="132"/>
        <v>1.4313</v>
      </c>
      <c r="P2127" s="124">
        <f t="shared" si="133"/>
        <v>3.3358571195310738</v>
      </c>
      <c r="Q2127" s="50"/>
      <c r="R2127" s="53" t="str">
        <f t="shared" si="134"/>
        <v/>
      </c>
      <c r="S2127" s="53" t="str">
        <f t="shared" si="135"/>
        <v/>
      </c>
      <c r="T2127" s="50"/>
    </row>
    <row r="2128" spans="1:20" ht="15" customHeight="1" x14ac:dyDescent="0.2">
      <c r="A2128" s="51" t="s">
        <v>1556</v>
      </c>
      <c r="B2128" s="51" t="s">
        <v>1232</v>
      </c>
      <c r="C2128" s="35">
        <v>557820</v>
      </c>
      <c r="D2128" s="50"/>
      <c r="E2128" s="52">
        <v>0</v>
      </c>
      <c r="F2128" s="52">
        <v>0</v>
      </c>
      <c r="G2128" s="52">
        <v>0</v>
      </c>
      <c r="H2128" s="52">
        <v>0</v>
      </c>
      <c r="I2128" s="52">
        <v>0</v>
      </c>
      <c r="J2128" s="52">
        <v>0</v>
      </c>
      <c r="K2128" s="52">
        <v>46140.66</v>
      </c>
      <c r="L2128" s="52">
        <v>0</v>
      </c>
      <c r="M2128" s="52">
        <v>0</v>
      </c>
      <c r="N2128" s="50"/>
      <c r="O2128" s="124">
        <f t="shared" si="132"/>
        <v>0</v>
      </c>
      <c r="P2128" s="124">
        <f t="shared" si="133"/>
        <v>0</v>
      </c>
      <c r="Q2128" s="50"/>
      <c r="R2128" s="53" t="str">
        <f t="shared" si="134"/>
        <v/>
      </c>
      <c r="S2128" s="53" t="str">
        <f t="shared" si="135"/>
        <v/>
      </c>
      <c r="T2128" s="50"/>
    </row>
    <row r="2129" spans="1:20" ht="15" customHeight="1" x14ac:dyDescent="0.2">
      <c r="A2129" s="51" t="s">
        <v>693</v>
      </c>
      <c r="B2129" s="51" t="s">
        <v>639</v>
      </c>
      <c r="C2129" s="35">
        <v>507521</v>
      </c>
      <c r="D2129" s="50"/>
      <c r="E2129" s="52">
        <v>0</v>
      </c>
      <c r="F2129" s="52">
        <v>0</v>
      </c>
      <c r="G2129" s="52">
        <v>0</v>
      </c>
      <c r="H2129" s="52">
        <v>0</v>
      </c>
      <c r="I2129" s="52">
        <v>0</v>
      </c>
      <c r="J2129" s="52">
        <v>0</v>
      </c>
      <c r="K2129" s="52">
        <v>213448.25999999998</v>
      </c>
      <c r="L2129" s="52">
        <v>0</v>
      </c>
      <c r="M2129" s="52">
        <v>0</v>
      </c>
      <c r="N2129" s="50"/>
      <c r="O2129" s="124">
        <f t="shared" si="132"/>
        <v>0</v>
      </c>
      <c r="P2129" s="124">
        <f t="shared" si="133"/>
        <v>0</v>
      </c>
      <c r="Q2129" s="50"/>
      <c r="R2129" s="53" t="str">
        <f t="shared" si="134"/>
        <v/>
      </c>
      <c r="S2129" s="53" t="str">
        <f t="shared" si="135"/>
        <v/>
      </c>
      <c r="T2129" s="50"/>
    </row>
    <row r="2130" spans="1:20" ht="15" customHeight="1" x14ac:dyDescent="0.2">
      <c r="A2130" s="51" t="s">
        <v>309</v>
      </c>
      <c r="B2130" s="51" t="s">
        <v>252</v>
      </c>
      <c r="C2130" s="35">
        <v>502723</v>
      </c>
      <c r="D2130" s="50"/>
      <c r="E2130" s="52">
        <v>0</v>
      </c>
      <c r="F2130" s="52">
        <v>0</v>
      </c>
      <c r="G2130" s="52">
        <v>0</v>
      </c>
      <c r="H2130" s="52">
        <v>19392.98</v>
      </c>
      <c r="I2130" s="52">
        <v>0</v>
      </c>
      <c r="J2130" s="52">
        <v>19392.98</v>
      </c>
      <c r="K2130" s="52">
        <v>151930.33000000002</v>
      </c>
      <c r="L2130" s="52">
        <v>577.52</v>
      </c>
      <c r="M2130" s="52">
        <v>5578.09</v>
      </c>
      <c r="N2130" s="50"/>
      <c r="O2130" s="124">
        <f t="shared" si="132"/>
        <v>12.7644</v>
      </c>
      <c r="P2130" s="124">
        <f t="shared" si="133"/>
        <v>4.0516004934630239</v>
      </c>
      <c r="Q2130" s="50"/>
      <c r="R2130" s="53" t="str">
        <f t="shared" si="134"/>
        <v/>
      </c>
      <c r="S2130" s="53" t="str">
        <f t="shared" si="135"/>
        <v/>
      </c>
      <c r="T2130" s="50"/>
    </row>
    <row r="2131" spans="1:20" ht="15" customHeight="1" x14ac:dyDescent="0.2">
      <c r="A2131" s="51" t="s">
        <v>811</v>
      </c>
      <c r="B2131" s="51" t="s">
        <v>759</v>
      </c>
      <c r="C2131" s="35">
        <v>508977</v>
      </c>
      <c r="D2131" s="50"/>
      <c r="E2131" s="52">
        <v>0</v>
      </c>
      <c r="F2131" s="52">
        <v>0</v>
      </c>
      <c r="G2131" s="52">
        <v>0</v>
      </c>
      <c r="H2131" s="52">
        <v>0</v>
      </c>
      <c r="I2131" s="52">
        <v>0</v>
      </c>
      <c r="J2131" s="52">
        <v>0</v>
      </c>
      <c r="K2131" s="52">
        <v>71244.759999999995</v>
      </c>
      <c r="L2131" s="52">
        <v>0</v>
      </c>
      <c r="M2131" s="52">
        <v>0</v>
      </c>
      <c r="N2131" s="50"/>
      <c r="O2131" s="124">
        <f t="shared" si="132"/>
        <v>0</v>
      </c>
      <c r="P2131" s="124">
        <f t="shared" si="133"/>
        <v>0</v>
      </c>
      <c r="Q2131" s="50"/>
      <c r="R2131" s="53" t="str">
        <f t="shared" si="134"/>
        <v/>
      </c>
      <c r="S2131" s="53" t="str">
        <f t="shared" si="135"/>
        <v/>
      </c>
      <c r="T2131" s="50"/>
    </row>
    <row r="2132" spans="1:20" ht="15" customHeight="1" x14ac:dyDescent="0.2">
      <c r="A2132" s="51" t="s">
        <v>1206</v>
      </c>
      <c r="B2132" s="51" t="s">
        <v>1167</v>
      </c>
      <c r="C2132" s="35">
        <v>514373</v>
      </c>
      <c r="D2132" s="50"/>
      <c r="E2132" s="52">
        <v>0</v>
      </c>
      <c r="F2132" s="52">
        <v>0</v>
      </c>
      <c r="G2132" s="52">
        <v>0</v>
      </c>
      <c r="H2132" s="52">
        <v>110520</v>
      </c>
      <c r="I2132" s="52">
        <v>0</v>
      </c>
      <c r="J2132" s="52">
        <v>110520</v>
      </c>
      <c r="K2132" s="52">
        <v>734323.21</v>
      </c>
      <c r="L2132" s="52">
        <v>19627.12</v>
      </c>
      <c r="M2132" s="52">
        <v>70914.8</v>
      </c>
      <c r="N2132" s="50"/>
      <c r="O2132" s="124">
        <f t="shared" si="132"/>
        <v>15.050599999999999</v>
      </c>
      <c r="P2132" s="124">
        <f t="shared" si="133"/>
        <v>12.329982052453442</v>
      </c>
      <c r="Q2132" s="50"/>
      <c r="R2132" s="53" t="str">
        <f t="shared" si="134"/>
        <v/>
      </c>
      <c r="S2132" s="53" t="str">
        <f t="shared" si="135"/>
        <v/>
      </c>
      <c r="T2132" s="50"/>
    </row>
    <row r="2133" spans="1:20" ht="15" customHeight="1" x14ac:dyDescent="0.2">
      <c r="A2133" s="51" t="s">
        <v>1557</v>
      </c>
      <c r="B2133" s="51" t="s">
        <v>1509</v>
      </c>
      <c r="C2133" s="35">
        <v>518735</v>
      </c>
      <c r="D2133" s="50"/>
      <c r="E2133" s="52">
        <v>0</v>
      </c>
      <c r="F2133" s="52">
        <v>0</v>
      </c>
      <c r="G2133" s="52">
        <v>0</v>
      </c>
      <c r="H2133" s="52">
        <v>62457.87</v>
      </c>
      <c r="I2133" s="52">
        <v>0</v>
      </c>
      <c r="J2133" s="52">
        <v>62457.87</v>
      </c>
      <c r="K2133" s="52">
        <v>679419.19</v>
      </c>
      <c r="L2133" s="52">
        <v>2661.17</v>
      </c>
      <c r="M2133" s="52">
        <v>50089.56</v>
      </c>
      <c r="N2133" s="50"/>
      <c r="O2133" s="124">
        <f t="shared" si="132"/>
        <v>9.1928000000000001</v>
      </c>
      <c r="P2133" s="124">
        <f t="shared" si="133"/>
        <v>7.764091856163204</v>
      </c>
      <c r="Q2133" s="50"/>
      <c r="R2133" s="53" t="str">
        <f t="shared" si="134"/>
        <v/>
      </c>
      <c r="S2133" s="53" t="str">
        <f t="shared" si="135"/>
        <v/>
      </c>
      <c r="T2133" s="50"/>
    </row>
    <row r="2134" spans="1:20" ht="15" customHeight="1" x14ac:dyDescent="0.2">
      <c r="A2134" s="51" t="s">
        <v>1207</v>
      </c>
      <c r="B2134" s="51" t="s">
        <v>1167</v>
      </c>
      <c r="C2134" s="35">
        <v>514381</v>
      </c>
      <c r="D2134" s="50"/>
      <c r="E2134" s="52">
        <v>0</v>
      </c>
      <c r="F2134" s="52">
        <v>0</v>
      </c>
      <c r="G2134" s="52">
        <v>0</v>
      </c>
      <c r="H2134" s="52">
        <v>0</v>
      </c>
      <c r="I2134" s="52">
        <v>0</v>
      </c>
      <c r="J2134" s="52">
        <v>0</v>
      </c>
      <c r="K2134" s="52">
        <v>86236.68</v>
      </c>
      <c r="L2134" s="52">
        <v>0</v>
      </c>
      <c r="M2134" s="52">
        <v>0</v>
      </c>
      <c r="N2134" s="50"/>
      <c r="O2134" s="124">
        <f t="shared" si="132"/>
        <v>0</v>
      </c>
      <c r="P2134" s="124">
        <f t="shared" si="133"/>
        <v>0</v>
      </c>
      <c r="Q2134" s="50"/>
      <c r="R2134" s="53" t="str">
        <f t="shared" si="134"/>
        <v/>
      </c>
      <c r="S2134" s="53" t="str">
        <f t="shared" si="135"/>
        <v/>
      </c>
      <c r="T2134" s="50"/>
    </row>
    <row r="2135" spans="1:20" ht="15" customHeight="1" x14ac:dyDescent="0.2">
      <c r="A2135" s="51" t="s">
        <v>1373</v>
      </c>
      <c r="B2135" s="51" t="s">
        <v>28</v>
      </c>
      <c r="C2135" s="35">
        <v>516333</v>
      </c>
      <c r="D2135" s="50"/>
      <c r="E2135" s="52">
        <v>0</v>
      </c>
      <c r="F2135" s="52">
        <v>0</v>
      </c>
      <c r="G2135" s="52">
        <v>0</v>
      </c>
      <c r="H2135" s="52">
        <v>40000</v>
      </c>
      <c r="I2135" s="52">
        <v>0</v>
      </c>
      <c r="J2135" s="52">
        <v>40000</v>
      </c>
      <c r="K2135" s="52">
        <v>103229.75</v>
      </c>
      <c r="L2135" s="52">
        <v>211.34</v>
      </c>
      <c r="M2135" s="52">
        <v>0</v>
      </c>
      <c r="N2135" s="50"/>
      <c r="O2135" s="124">
        <f t="shared" si="132"/>
        <v>38.7485</v>
      </c>
      <c r="P2135" s="124">
        <f t="shared" si="133"/>
        <v>0.20472780375812208</v>
      </c>
      <c r="Q2135" s="50"/>
      <c r="R2135" s="53" t="str">
        <f t="shared" si="134"/>
        <v/>
      </c>
      <c r="S2135" s="53" t="str">
        <f t="shared" si="135"/>
        <v/>
      </c>
      <c r="T2135" s="50"/>
    </row>
    <row r="2136" spans="1:20" ht="15" customHeight="1" x14ac:dyDescent="0.2">
      <c r="A2136" s="51" t="s">
        <v>2433</v>
      </c>
      <c r="B2136" s="51" t="s">
        <v>22</v>
      </c>
      <c r="C2136" s="35">
        <v>528722</v>
      </c>
      <c r="D2136" s="50"/>
      <c r="E2136" s="52">
        <v>0</v>
      </c>
      <c r="F2136" s="52">
        <v>0</v>
      </c>
      <c r="G2136" s="52">
        <v>0</v>
      </c>
      <c r="H2136" s="52">
        <v>916393.35</v>
      </c>
      <c r="I2136" s="52">
        <v>288397.15000000002</v>
      </c>
      <c r="J2136" s="52">
        <v>627996.19999999995</v>
      </c>
      <c r="K2136" s="52">
        <v>5412583.1600000001</v>
      </c>
      <c r="L2136" s="52">
        <v>90912.61</v>
      </c>
      <c r="M2136" s="52">
        <v>1413567.28</v>
      </c>
      <c r="N2136" s="50"/>
      <c r="O2136" s="124">
        <f t="shared" si="132"/>
        <v>11.602499999999999</v>
      </c>
      <c r="P2136" s="124">
        <f t="shared" si="133"/>
        <v>27.795968126982089</v>
      </c>
      <c r="Q2136" s="50"/>
      <c r="R2136" s="53" t="str">
        <f t="shared" si="134"/>
        <v/>
      </c>
      <c r="S2136" s="53" t="str">
        <f t="shared" si="135"/>
        <v/>
      </c>
      <c r="T2136" s="50"/>
    </row>
    <row r="2137" spans="1:20" ht="15" customHeight="1" x14ac:dyDescent="0.2">
      <c r="A2137" s="51" t="s">
        <v>2470</v>
      </c>
      <c r="B2137" s="51" t="s">
        <v>2434</v>
      </c>
      <c r="C2137" s="35">
        <v>529133</v>
      </c>
      <c r="D2137" s="50"/>
      <c r="E2137" s="52">
        <v>0</v>
      </c>
      <c r="F2137" s="52">
        <v>0</v>
      </c>
      <c r="G2137" s="52">
        <v>0</v>
      </c>
      <c r="H2137" s="52">
        <v>245272.12</v>
      </c>
      <c r="I2137" s="52">
        <v>0</v>
      </c>
      <c r="J2137" s="52">
        <v>245272.12</v>
      </c>
      <c r="K2137" s="52">
        <v>1223064.9099999999</v>
      </c>
      <c r="L2137" s="52">
        <v>17302</v>
      </c>
      <c r="M2137" s="52">
        <v>554140.09</v>
      </c>
      <c r="N2137" s="50"/>
      <c r="O2137" s="124">
        <f t="shared" si="132"/>
        <v>20.053899999999999</v>
      </c>
      <c r="P2137" s="124">
        <f t="shared" si="133"/>
        <v>46.722139219904527</v>
      </c>
      <c r="Q2137" s="50"/>
      <c r="R2137" s="53" t="str">
        <f t="shared" si="134"/>
        <v/>
      </c>
      <c r="S2137" s="53" t="str">
        <f t="shared" si="135"/>
        <v/>
      </c>
      <c r="T2137" s="50"/>
    </row>
    <row r="2138" spans="1:20" ht="15" customHeight="1" x14ac:dyDescent="0.2">
      <c r="A2138" s="51" t="s">
        <v>899</v>
      </c>
      <c r="B2138" s="51" t="s">
        <v>858</v>
      </c>
      <c r="C2138" s="35">
        <v>510041</v>
      </c>
      <c r="D2138" s="50"/>
      <c r="E2138" s="52">
        <v>0</v>
      </c>
      <c r="F2138" s="52">
        <v>0</v>
      </c>
      <c r="G2138" s="52">
        <v>0</v>
      </c>
      <c r="H2138" s="52">
        <v>5997.37</v>
      </c>
      <c r="I2138" s="52">
        <v>0</v>
      </c>
      <c r="J2138" s="52">
        <v>5997.37</v>
      </c>
      <c r="K2138" s="52">
        <v>156960.84</v>
      </c>
      <c r="L2138" s="52">
        <v>3413.08</v>
      </c>
      <c r="M2138" s="52">
        <v>16796.259999999998</v>
      </c>
      <c r="N2138" s="50"/>
      <c r="O2138" s="124">
        <f t="shared" si="132"/>
        <v>3.8209</v>
      </c>
      <c r="P2138" s="124">
        <f t="shared" si="133"/>
        <v>12.875402552636695</v>
      </c>
      <c r="Q2138" s="50"/>
      <c r="R2138" s="53" t="str">
        <f t="shared" si="134"/>
        <v/>
      </c>
      <c r="S2138" s="53" t="str">
        <f t="shared" si="135"/>
        <v/>
      </c>
      <c r="T2138" s="50"/>
    </row>
    <row r="2139" spans="1:20" ht="15" customHeight="1" x14ac:dyDescent="0.2">
      <c r="A2139" s="51" t="s">
        <v>2107</v>
      </c>
      <c r="B2139" s="51" t="s">
        <v>1537</v>
      </c>
      <c r="C2139" s="35">
        <v>525154</v>
      </c>
      <c r="D2139" s="50"/>
      <c r="E2139" s="52">
        <v>0</v>
      </c>
      <c r="F2139" s="52">
        <v>0</v>
      </c>
      <c r="G2139" s="52">
        <v>0</v>
      </c>
      <c r="H2139" s="52">
        <v>0</v>
      </c>
      <c r="I2139" s="52">
        <v>0</v>
      </c>
      <c r="J2139" s="52">
        <v>0</v>
      </c>
      <c r="K2139" s="52">
        <v>639954.30000000005</v>
      </c>
      <c r="L2139" s="52">
        <v>71.010000000000005</v>
      </c>
      <c r="M2139" s="52">
        <v>10517.18</v>
      </c>
      <c r="N2139" s="50"/>
      <c r="O2139" s="124">
        <f t="shared" si="132"/>
        <v>0</v>
      </c>
      <c r="P2139" s="124">
        <f t="shared" si="133"/>
        <v>1.6545228307708846</v>
      </c>
      <c r="Q2139" s="50"/>
      <c r="R2139" s="53" t="str">
        <f t="shared" si="134"/>
        <v/>
      </c>
      <c r="S2139" s="53" t="str">
        <f t="shared" si="135"/>
        <v/>
      </c>
      <c r="T2139" s="50"/>
    </row>
    <row r="2140" spans="1:20" ht="15" customHeight="1" x14ac:dyDescent="0.2">
      <c r="A2140" s="51" t="s">
        <v>2471</v>
      </c>
      <c r="B2140" s="51" t="s">
        <v>2434</v>
      </c>
      <c r="C2140" s="35">
        <v>529141</v>
      </c>
      <c r="D2140" s="50"/>
      <c r="E2140" s="52">
        <v>0</v>
      </c>
      <c r="F2140" s="52">
        <v>0</v>
      </c>
      <c r="G2140" s="52">
        <v>0</v>
      </c>
      <c r="H2140" s="52">
        <v>0</v>
      </c>
      <c r="I2140" s="52">
        <v>0</v>
      </c>
      <c r="J2140" s="52">
        <v>0</v>
      </c>
      <c r="K2140" s="52">
        <v>421452.83999999997</v>
      </c>
      <c r="L2140" s="52">
        <v>1098.3599999999999</v>
      </c>
      <c r="M2140" s="52">
        <v>135065.25</v>
      </c>
      <c r="N2140" s="50"/>
      <c r="O2140" s="124">
        <f t="shared" si="132"/>
        <v>0</v>
      </c>
      <c r="P2140" s="124">
        <f t="shared" si="133"/>
        <v>32.308148641257226</v>
      </c>
      <c r="Q2140" s="50"/>
      <c r="R2140" s="53" t="str">
        <f t="shared" si="134"/>
        <v/>
      </c>
      <c r="S2140" s="53" t="str">
        <f t="shared" si="135"/>
        <v/>
      </c>
      <c r="T2140" s="50"/>
    </row>
    <row r="2141" spans="1:20" ht="15" customHeight="1" x14ac:dyDescent="0.2">
      <c r="A2141" s="51" t="s">
        <v>2737</v>
      </c>
      <c r="B2141" s="51" t="s">
        <v>18</v>
      </c>
      <c r="C2141" s="35">
        <v>557412</v>
      </c>
      <c r="D2141" s="50"/>
      <c r="E2141" s="52">
        <v>0</v>
      </c>
      <c r="F2141" s="52">
        <v>0</v>
      </c>
      <c r="G2141" s="52">
        <v>0</v>
      </c>
      <c r="H2141" s="52">
        <v>0</v>
      </c>
      <c r="I2141" s="52">
        <v>0</v>
      </c>
      <c r="J2141" s="52">
        <v>0</v>
      </c>
      <c r="K2141" s="52">
        <v>79501.679999999993</v>
      </c>
      <c r="L2141" s="52">
        <v>1342.4</v>
      </c>
      <c r="M2141" s="52">
        <v>91906</v>
      </c>
      <c r="N2141" s="50"/>
      <c r="O2141" s="124">
        <f t="shared" si="132"/>
        <v>0</v>
      </c>
      <c r="P2141" s="124">
        <f t="shared" si="133"/>
        <v>117.29110630114987</v>
      </c>
      <c r="Q2141" s="50"/>
      <c r="R2141" s="53" t="str">
        <f t="shared" si="134"/>
        <v/>
      </c>
      <c r="S2141" s="53" t="str">
        <f t="shared" si="135"/>
        <v/>
      </c>
      <c r="T2141" s="50"/>
    </row>
    <row r="2142" spans="1:20" ht="15" customHeight="1" x14ac:dyDescent="0.2">
      <c r="A2142" s="51" t="s">
        <v>1929</v>
      </c>
      <c r="B2142" s="51" t="s">
        <v>1866</v>
      </c>
      <c r="C2142" s="35">
        <v>523046</v>
      </c>
      <c r="D2142" s="50"/>
      <c r="E2142" s="52">
        <v>0</v>
      </c>
      <c r="F2142" s="52">
        <v>0</v>
      </c>
      <c r="G2142" s="52">
        <v>0</v>
      </c>
      <c r="H2142" s="52">
        <v>19981.54</v>
      </c>
      <c r="I2142" s="52">
        <v>0</v>
      </c>
      <c r="J2142" s="52">
        <v>19981.54</v>
      </c>
      <c r="K2142" s="52">
        <v>56592.55</v>
      </c>
      <c r="L2142" s="52">
        <v>797.44</v>
      </c>
      <c r="M2142" s="52">
        <v>0</v>
      </c>
      <c r="N2142" s="50"/>
      <c r="O2142" s="124">
        <f t="shared" si="132"/>
        <v>35.307699999999997</v>
      </c>
      <c r="P2142" s="124">
        <f t="shared" si="133"/>
        <v>1.4090900657418688</v>
      </c>
      <c r="Q2142" s="50"/>
      <c r="R2142" s="53" t="str">
        <f t="shared" si="134"/>
        <v/>
      </c>
      <c r="S2142" s="53" t="str">
        <f t="shared" si="135"/>
        <v/>
      </c>
      <c r="T2142" s="50"/>
    </row>
    <row r="2143" spans="1:20" ht="15" customHeight="1" x14ac:dyDescent="0.2">
      <c r="A2143" s="51" t="s">
        <v>2677</v>
      </c>
      <c r="B2143" s="51" t="s">
        <v>439</v>
      </c>
      <c r="C2143" s="35">
        <v>556114</v>
      </c>
      <c r="D2143" s="50"/>
      <c r="E2143" s="52">
        <v>0</v>
      </c>
      <c r="F2143" s="52">
        <v>0</v>
      </c>
      <c r="G2143" s="52">
        <v>0</v>
      </c>
      <c r="H2143" s="52">
        <v>3.5</v>
      </c>
      <c r="I2143" s="52">
        <v>0</v>
      </c>
      <c r="J2143" s="52">
        <v>3.5</v>
      </c>
      <c r="K2143" s="52">
        <v>1133884.25</v>
      </c>
      <c r="L2143" s="52">
        <v>9889.6299999999992</v>
      </c>
      <c r="M2143" s="52">
        <v>14575.29</v>
      </c>
      <c r="N2143" s="50"/>
      <c r="O2143" s="124">
        <f t="shared" si="132"/>
        <v>2.9999999999999997E-4</v>
      </c>
      <c r="P2143" s="124">
        <f t="shared" si="133"/>
        <v>2.1576205860518831</v>
      </c>
      <c r="Q2143" s="50"/>
      <c r="R2143" s="53" t="str">
        <f t="shared" si="134"/>
        <v/>
      </c>
      <c r="S2143" s="53" t="str">
        <f t="shared" si="135"/>
        <v/>
      </c>
      <c r="T2143" s="50"/>
    </row>
    <row r="2144" spans="1:20" ht="15" customHeight="1" x14ac:dyDescent="0.2">
      <c r="A2144" s="51" t="s">
        <v>1374</v>
      </c>
      <c r="B2144" s="51" t="s">
        <v>28</v>
      </c>
      <c r="C2144" s="35">
        <v>516341</v>
      </c>
      <c r="D2144" s="50"/>
      <c r="E2144" s="52">
        <v>0</v>
      </c>
      <c r="F2144" s="52">
        <v>0</v>
      </c>
      <c r="G2144" s="52">
        <v>0</v>
      </c>
      <c r="H2144" s="52">
        <v>8249.81</v>
      </c>
      <c r="I2144" s="52">
        <v>0</v>
      </c>
      <c r="J2144" s="52">
        <v>8249.81</v>
      </c>
      <c r="K2144" s="52">
        <v>41461.54</v>
      </c>
      <c r="L2144" s="52">
        <v>475.27</v>
      </c>
      <c r="M2144" s="52">
        <v>2050</v>
      </c>
      <c r="N2144" s="50"/>
      <c r="O2144" s="124">
        <f t="shared" si="132"/>
        <v>19.897500000000001</v>
      </c>
      <c r="P2144" s="124">
        <f t="shared" si="133"/>
        <v>6.0906324270637313</v>
      </c>
      <c r="Q2144" s="50"/>
      <c r="R2144" s="53" t="str">
        <f t="shared" si="134"/>
        <v/>
      </c>
      <c r="S2144" s="53" t="str">
        <f t="shared" si="135"/>
        <v/>
      </c>
      <c r="T2144" s="50"/>
    </row>
    <row r="2145" spans="1:20" ht="15" customHeight="1" x14ac:dyDescent="0.2">
      <c r="A2145" s="51" t="s">
        <v>812</v>
      </c>
      <c r="B2145" s="51" t="s">
        <v>759</v>
      </c>
      <c r="C2145" s="35">
        <v>508985</v>
      </c>
      <c r="D2145" s="50"/>
      <c r="E2145" s="52">
        <v>0</v>
      </c>
      <c r="F2145" s="52">
        <v>0</v>
      </c>
      <c r="G2145" s="52">
        <v>0</v>
      </c>
      <c r="H2145" s="52">
        <v>76271.47</v>
      </c>
      <c r="I2145" s="52">
        <v>0</v>
      </c>
      <c r="J2145" s="52">
        <v>76271.47</v>
      </c>
      <c r="K2145" s="52">
        <v>888996.16999999993</v>
      </c>
      <c r="L2145" s="52">
        <v>3442.26</v>
      </c>
      <c r="M2145" s="52">
        <v>38602.04</v>
      </c>
      <c r="N2145" s="50"/>
      <c r="O2145" s="124">
        <f t="shared" si="132"/>
        <v>8.5794999999999995</v>
      </c>
      <c r="P2145" s="124">
        <f t="shared" si="133"/>
        <v>4.7294129512391496</v>
      </c>
      <c r="Q2145" s="50"/>
      <c r="R2145" s="53" t="str">
        <f t="shared" si="134"/>
        <v/>
      </c>
      <c r="S2145" s="53" t="str">
        <f t="shared" si="135"/>
        <v/>
      </c>
      <c r="T2145" s="50"/>
    </row>
    <row r="2146" spans="1:20" ht="15" customHeight="1" x14ac:dyDescent="0.2">
      <c r="A2146" s="51" t="s">
        <v>812</v>
      </c>
      <c r="B2146" s="51" t="s">
        <v>991</v>
      </c>
      <c r="C2146" s="35">
        <v>515515</v>
      </c>
      <c r="D2146" s="50"/>
      <c r="E2146" s="52">
        <v>0</v>
      </c>
      <c r="F2146" s="52">
        <v>0</v>
      </c>
      <c r="G2146" s="52">
        <v>0</v>
      </c>
      <c r="H2146" s="52">
        <v>25013.64</v>
      </c>
      <c r="I2146" s="52">
        <v>0</v>
      </c>
      <c r="J2146" s="52">
        <v>25013.64</v>
      </c>
      <c r="K2146" s="52">
        <v>59841.24</v>
      </c>
      <c r="L2146" s="52">
        <v>879.19</v>
      </c>
      <c r="M2146" s="52">
        <v>12000</v>
      </c>
      <c r="N2146" s="50"/>
      <c r="O2146" s="124">
        <f t="shared" si="132"/>
        <v>41.8</v>
      </c>
      <c r="P2146" s="124">
        <f t="shared" si="133"/>
        <v>21.522264578742021</v>
      </c>
      <c r="Q2146" s="50"/>
      <c r="R2146" s="53" t="str">
        <f t="shared" si="134"/>
        <v/>
      </c>
      <c r="S2146" s="53" t="str">
        <f t="shared" si="135"/>
        <v/>
      </c>
      <c r="T2146" s="50"/>
    </row>
    <row r="2147" spans="1:20" ht="15" customHeight="1" x14ac:dyDescent="0.2">
      <c r="A2147" s="51" t="s">
        <v>812</v>
      </c>
      <c r="B2147" s="51" t="s">
        <v>1509</v>
      </c>
      <c r="C2147" s="35">
        <v>518743</v>
      </c>
      <c r="D2147" s="50"/>
      <c r="E2147" s="52">
        <v>0</v>
      </c>
      <c r="F2147" s="52">
        <v>0</v>
      </c>
      <c r="G2147" s="52">
        <v>0</v>
      </c>
      <c r="H2147" s="52">
        <v>0</v>
      </c>
      <c r="I2147" s="52">
        <v>0</v>
      </c>
      <c r="J2147" s="52">
        <v>0</v>
      </c>
      <c r="K2147" s="52">
        <v>25221.26</v>
      </c>
      <c r="L2147" s="52">
        <v>0</v>
      </c>
      <c r="M2147" s="52">
        <v>0</v>
      </c>
      <c r="N2147" s="50"/>
      <c r="O2147" s="124">
        <f t="shared" si="132"/>
        <v>0</v>
      </c>
      <c r="P2147" s="124">
        <f t="shared" si="133"/>
        <v>0</v>
      </c>
      <c r="Q2147" s="50"/>
      <c r="R2147" s="53" t="str">
        <f t="shared" si="134"/>
        <v/>
      </c>
      <c r="S2147" s="53" t="str">
        <f t="shared" si="135"/>
        <v/>
      </c>
      <c r="T2147" s="50"/>
    </row>
    <row r="2148" spans="1:20" ht="15" customHeight="1" x14ac:dyDescent="0.2">
      <c r="A2148" s="51" t="s">
        <v>620</v>
      </c>
      <c r="B2148" s="51" t="s">
        <v>569</v>
      </c>
      <c r="C2148" s="35">
        <v>506478</v>
      </c>
      <c r="D2148" s="50"/>
      <c r="E2148" s="52">
        <v>0</v>
      </c>
      <c r="F2148" s="52">
        <v>0</v>
      </c>
      <c r="G2148" s="52">
        <v>0</v>
      </c>
      <c r="H2148" s="52">
        <v>0</v>
      </c>
      <c r="I2148" s="52">
        <v>0</v>
      </c>
      <c r="J2148" s="52">
        <v>0</v>
      </c>
      <c r="K2148" s="52">
        <v>486507.06</v>
      </c>
      <c r="L2148" s="52">
        <v>2854.72</v>
      </c>
      <c r="M2148" s="52">
        <v>8967.68</v>
      </c>
      <c r="N2148" s="50"/>
      <c r="O2148" s="124">
        <f t="shared" si="132"/>
        <v>0</v>
      </c>
      <c r="P2148" s="124">
        <f t="shared" si="133"/>
        <v>2.4300572328796215</v>
      </c>
      <c r="Q2148" s="50"/>
      <c r="R2148" s="53" t="str">
        <f t="shared" si="134"/>
        <v/>
      </c>
      <c r="S2148" s="53" t="str">
        <f t="shared" si="135"/>
        <v/>
      </c>
      <c r="T2148" s="50"/>
    </row>
    <row r="2149" spans="1:20" ht="15" customHeight="1" x14ac:dyDescent="0.2">
      <c r="A2149" s="51" t="s">
        <v>420</v>
      </c>
      <c r="B2149" s="51" t="s">
        <v>98</v>
      </c>
      <c r="C2149" s="35">
        <v>503991</v>
      </c>
      <c r="D2149" s="50"/>
      <c r="E2149" s="52">
        <v>0</v>
      </c>
      <c r="F2149" s="52">
        <v>0</v>
      </c>
      <c r="G2149" s="52">
        <v>0</v>
      </c>
      <c r="H2149" s="52">
        <v>0</v>
      </c>
      <c r="I2149" s="52">
        <v>0</v>
      </c>
      <c r="J2149" s="52">
        <v>0</v>
      </c>
      <c r="K2149" s="52">
        <v>1348702.5</v>
      </c>
      <c r="L2149" s="52">
        <v>3098.62</v>
      </c>
      <c r="M2149" s="52">
        <v>43667.519999999997</v>
      </c>
      <c r="N2149" s="50"/>
      <c r="O2149" s="124">
        <f t="shared" si="132"/>
        <v>0</v>
      </c>
      <c r="P2149" s="124">
        <f t="shared" si="133"/>
        <v>3.467491162802768</v>
      </c>
      <c r="Q2149" s="50"/>
      <c r="R2149" s="53" t="str">
        <f t="shared" si="134"/>
        <v/>
      </c>
      <c r="S2149" s="53" t="str">
        <f t="shared" si="135"/>
        <v/>
      </c>
      <c r="T2149" s="50"/>
    </row>
    <row r="2150" spans="1:20" ht="15" customHeight="1" x14ac:dyDescent="0.2">
      <c r="A2150" s="51" t="s">
        <v>381</v>
      </c>
      <c r="B2150" s="51" t="s">
        <v>334</v>
      </c>
      <c r="C2150" s="35">
        <v>503533</v>
      </c>
      <c r="D2150" s="50"/>
      <c r="E2150" s="52">
        <v>0</v>
      </c>
      <c r="F2150" s="52">
        <v>0</v>
      </c>
      <c r="G2150" s="52">
        <v>0</v>
      </c>
      <c r="H2150" s="52">
        <v>0</v>
      </c>
      <c r="I2150" s="52">
        <v>0</v>
      </c>
      <c r="J2150" s="52">
        <v>0</v>
      </c>
      <c r="K2150" s="52">
        <v>726870.34</v>
      </c>
      <c r="L2150" s="52">
        <v>3008.71</v>
      </c>
      <c r="M2150" s="52">
        <v>2456.69</v>
      </c>
      <c r="N2150" s="50"/>
      <c r="O2150" s="124">
        <f t="shared" si="132"/>
        <v>0</v>
      </c>
      <c r="P2150" s="124">
        <f t="shared" si="133"/>
        <v>0.75190851782451318</v>
      </c>
      <c r="Q2150" s="50"/>
      <c r="R2150" s="53" t="str">
        <f t="shared" si="134"/>
        <v/>
      </c>
      <c r="S2150" s="53" t="str">
        <f t="shared" si="135"/>
        <v/>
      </c>
      <c r="T2150" s="50"/>
    </row>
    <row r="2151" spans="1:20" ht="15" customHeight="1" x14ac:dyDescent="0.2">
      <c r="A2151" s="51" t="s">
        <v>1839</v>
      </c>
      <c r="B2151" s="51" t="s">
        <v>1500</v>
      </c>
      <c r="C2151" s="35">
        <v>521973</v>
      </c>
      <c r="D2151" s="50"/>
      <c r="E2151" s="52">
        <v>0</v>
      </c>
      <c r="F2151" s="52">
        <v>0</v>
      </c>
      <c r="G2151" s="52">
        <v>0</v>
      </c>
      <c r="H2151" s="52">
        <v>0</v>
      </c>
      <c r="I2151" s="52">
        <v>0</v>
      </c>
      <c r="J2151" s="52">
        <v>0</v>
      </c>
      <c r="K2151" s="52">
        <v>1261309.77</v>
      </c>
      <c r="L2151" s="52">
        <v>3050.82</v>
      </c>
      <c r="M2151" s="52">
        <v>2123.46</v>
      </c>
      <c r="N2151" s="50"/>
      <c r="O2151" s="124">
        <f t="shared" si="132"/>
        <v>0</v>
      </c>
      <c r="P2151" s="124">
        <f t="shared" si="133"/>
        <v>0.41023070803613931</v>
      </c>
      <c r="Q2151" s="50"/>
      <c r="R2151" s="53" t="str">
        <f t="shared" si="134"/>
        <v/>
      </c>
      <c r="S2151" s="53" t="str">
        <f t="shared" si="135"/>
        <v/>
      </c>
      <c r="T2151" s="50"/>
    </row>
    <row r="2152" spans="1:20" ht="15" customHeight="1" x14ac:dyDescent="0.2">
      <c r="A2152" s="51" t="s">
        <v>392</v>
      </c>
      <c r="B2152" s="51" t="s">
        <v>392</v>
      </c>
      <c r="C2152" s="35">
        <v>508217</v>
      </c>
      <c r="D2152" s="50"/>
      <c r="E2152" s="52">
        <v>0</v>
      </c>
      <c r="F2152" s="52">
        <v>0</v>
      </c>
      <c r="G2152" s="52">
        <v>0</v>
      </c>
      <c r="H2152" s="52">
        <v>1983678.53</v>
      </c>
      <c r="I2152" s="52">
        <v>0</v>
      </c>
      <c r="J2152" s="52">
        <v>1983678.53</v>
      </c>
      <c r="K2152" s="52">
        <v>11848777.09</v>
      </c>
      <c r="L2152" s="52">
        <v>28467.74</v>
      </c>
      <c r="M2152" s="52">
        <v>259603.14</v>
      </c>
      <c r="N2152" s="50"/>
      <c r="O2152" s="124">
        <f t="shared" si="132"/>
        <v>16.741599999999998</v>
      </c>
      <c r="P2152" s="124">
        <f t="shared" si="133"/>
        <v>2.4312287910549255</v>
      </c>
      <c r="Q2152" s="50"/>
      <c r="R2152" s="53" t="str">
        <f t="shared" si="134"/>
        <v/>
      </c>
      <c r="S2152" s="53" t="str">
        <f t="shared" si="135"/>
        <v/>
      </c>
      <c r="T2152" s="50"/>
    </row>
    <row r="2153" spans="1:20" ht="15" customHeight="1" x14ac:dyDescent="0.2">
      <c r="A2153" s="51" t="s">
        <v>2108</v>
      </c>
      <c r="B2153" s="51" t="s">
        <v>1537</v>
      </c>
      <c r="C2153" s="35">
        <v>525162</v>
      </c>
      <c r="D2153" s="50"/>
      <c r="E2153" s="52">
        <v>0</v>
      </c>
      <c r="F2153" s="52">
        <v>0</v>
      </c>
      <c r="G2153" s="52">
        <v>0</v>
      </c>
      <c r="H2153" s="52">
        <v>0</v>
      </c>
      <c r="I2153" s="52">
        <v>0</v>
      </c>
      <c r="J2153" s="52">
        <v>0</v>
      </c>
      <c r="K2153" s="52">
        <v>24002.77</v>
      </c>
      <c r="L2153" s="52">
        <v>0</v>
      </c>
      <c r="M2153" s="52">
        <v>0</v>
      </c>
      <c r="N2153" s="50"/>
      <c r="O2153" s="124">
        <f t="shared" si="132"/>
        <v>0</v>
      </c>
      <c r="P2153" s="124">
        <f t="shared" si="133"/>
        <v>0</v>
      </c>
      <c r="Q2153" s="50"/>
      <c r="R2153" s="53" t="str">
        <f t="shared" si="134"/>
        <v/>
      </c>
      <c r="S2153" s="53" t="str">
        <f t="shared" si="135"/>
        <v/>
      </c>
      <c r="T2153" s="50"/>
    </row>
    <row r="2154" spans="1:20" ht="15" customHeight="1" x14ac:dyDescent="0.2">
      <c r="A2154" s="51" t="s">
        <v>439</v>
      </c>
      <c r="B2154" s="51" t="s">
        <v>439</v>
      </c>
      <c r="C2154" s="35">
        <v>504203</v>
      </c>
      <c r="D2154" s="50"/>
      <c r="E2154" s="52">
        <v>0</v>
      </c>
      <c r="F2154" s="52">
        <v>0</v>
      </c>
      <c r="G2154" s="52">
        <v>0</v>
      </c>
      <c r="H2154" s="52">
        <v>4911033.5199999996</v>
      </c>
      <c r="I2154" s="52">
        <v>0</v>
      </c>
      <c r="J2154" s="52">
        <v>4911033.5199999996</v>
      </c>
      <c r="K2154" s="52">
        <v>13960283.800000001</v>
      </c>
      <c r="L2154" s="52">
        <v>241823.84</v>
      </c>
      <c r="M2154" s="52">
        <v>663262.36</v>
      </c>
      <c r="N2154" s="50"/>
      <c r="O2154" s="124">
        <f t="shared" si="132"/>
        <v>35.178600000000003</v>
      </c>
      <c r="P2154" s="124">
        <f t="shared" si="133"/>
        <v>6.4832936992298098</v>
      </c>
      <c r="Q2154" s="50"/>
      <c r="R2154" s="53" t="str">
        <f t="shared" si="134"/>
        <v/>
      </c>
      <c r="S2154" s="53" t="str">
        <f t="shared" si="135"/>
        <v/>
      </c>
      <c r="T2154" s="50"/>
    </row>
    <row r="2155" spans="1:20" ht="15" customHeight="1" x14ac:dyDescent="0.2">
      <c r="A2155" s="51" t="s">
        <v>1375</v>
      </c>
      <c r="B2155" s="51" t="s">
        <v>28</v>
      </c>
      <c r="C2155" s="35">
        <v>516368</v>
      </c>
      <c r="D2155" s="50"/>
      <c r="E2155" s="52">
        <v>0</v>
      </c>
      <c r="F2155" s="52">
        <v>0</v>
      </c>
      <c r="G2155" s="52">
        <v>0</v>
      </c>
      <c r="H2155" s="52">
        <v>0</v>
      </c>
      <c r="I2155" s="52">
        <v>0</v>
      </c>
      <c r="J2155" s="52">
        <v>0</v>
      </c>
      <c r="K2155" s="52">
        <v>44286.38</v>
      </c>
      <c r="L2155" s="52">
        <v>0</v>
      </c>
      <c r="M2155" s="52">
        <v>0</v>
      </c>
      <c r="N2155" s="50"/>
      <c r="O2155" s="124">
        <f t="shared" si="132"/>
        <v>0</v>
      </c>
      <c r="P2155" s="124">
        <f t="shared" si="133"/>
        <v>0</v>
      </c>
      <c r="Q2155" s="50"/>
      <c r="R2155" s="53" t="str">
        <f t="shared" si="134"/>
        <v/>
      </c>
      <c r="S2155" s="53" t="str">
        <f t="shared" si="135"/>
        <v/>
      </c>
      <c r="T2155" s="50"/>
    </row>
    <row r="2156" spans="1:20" ht="15" customHeight="1" x14ac:dyDescent="0.2">
      <c r="A2156" s="51" t="s">
        <v>1375</v>
      </c>
      <c r="B2156" s="51" t="s">
        <v>30</v>
      </c>
      <c r="C2156" s="35">
        <v>523054</v>
      </c>
      <c r="D2156" s="50"/>
      <c r="E2156" s="52">
        <v>0</v>
      </c>
      <c r="F2156" s="52">
        <v>0</v>
      </c>
      <c r="G2156" s="52">
        <v>0</v>
      </c>
      <c r="H2156" s="52">
        <v>65720.3</v>
      </c>
      <c r="I2156" s="52">
        <v>0</v>
      </c>
      <c r="J2156" s="52">
        <v>65720.3</v>
      </c>
      <c r="K2156" s="52">
        <v>124859.95</v>
      </c>
      <c r="L2156" s="52">
        <v>2540.33</v>
      </c>
      <c r="M2156" s="52">
        <v>7871</v>
      </c>
      <c r="N2156" s="50"/>
      <c r="O2156" s="124">
        <f t="shared" si="132"/>
        <v>52.635199999999998</v>
      </c>
      <c r="P2156" s="124">
        <f t="shared" si="133"/>
        <v>8.3384063504750721</v>
      </c>
      <c r="Q2156" s="50"/>
      <c r="R2156" s="53" t="str">
        <f t="shared" si="134"/>
        <v/>
      </c>
      <c r="S2156" s="53" t="str">
        <f t="shared" si="135"/>
        <v/>
      </c>
      <c r="T2156" s="50"/>
    </row>
    <row r="2157" spans="1:20" ht="15" customHeight="1" x14ac:dyDescent="0.2">
      <c r="A2157" s="51" t="s">
        <v>1558</v>
      </c>
      <c r="B2157" s="51" t="s">
        <v>1509</v>
      </c>
      <c r="C2157" s="35">
        <v>518751</v>
      </c>
      <c r="D2157" s="50"/>
      <c r="E2157" s="52">
        <v>0</v>
      </c>
      <c r="F2157" s="52">
        <v>0</v>
      </c>
      <c r="G2157" s="52">
        <v>0</v>
      </c>
      <c r="H2157" s="52">
        <v>90578.8</v>
      </c>
      <c r="I2157" s="52">
        <v>0</v>
      </c>
      <c r="J2157" s="52">
        <v>90578.8</v>
      </c>
      <c r="K2157" s="52">
        <v>707391.02</v>
      </c>
      <c r="L2157" s="52">
        <v>11323.1</v>
      </c>
      <c r="M2157" s="52">
        <v>105133.56</v>
      </c>
      <c r="N2157" s="50"/>
      <c r="O2157" s="124">
        <f t="shared" si="132"/>
        <v>12.804600000000001</v>
      </c>
      <c r="P2157" s="124">
        <f t="shared" si="133"/>
        <v>16.462841159617774</v>
      </c>
      <c r="Q2157" s="50"/>
      <c r="R2157" s="53" t="str">
        <f t="shared" si="134"/>
        <v/>
      </c>
      <c r="S2157" s="53" t="str">
        <f t="shared" si="135"/>
        <v/>
      </c>
      <c r="T2157" s="50"/>
    </row>
    <row r="2158" spans="1:20" ht="15" customHeight="1" x14ac:dyDescent="0.2">
      <c r="A2158" s="51" t="s">
        <v>421</v>
      </c>
      <c r="B2158" s="51" t="s">
        <v>23</v>
      </c>
      <c r="C2158" s="35">
        <v>504009</v>
      </c>
      <c r="D2158" s="50"/>
      <c r="E2158" s="52">
        <v>0</v>
      </c>
      <c r="F2158" s="52">
        <v>0</v>
      </c>
      <c r="G2158" s="52">
        <v>0</v>
      </c>
      <c r="H2158" s="52">
        <v>0</v>
      </c>
      <c r="I2158" s="52">
        <v>0</v>
      </c>
      <c r="J2158" s="52">
        <v>0</v>
      </c>
      <c r="K2158" s="52">
        <v>8100813.7599999998</v>
      </c>
      <c r="L2158" s="52">
        <v>19613.13</v>
      </c>
      <c r="M2158" s="52">
        <v>38167.51</v>
      </c>
      <c r="N2158" s="50"/>
      <c r="O2158" s="124">
        <f t="shared" si="132"/>
        <v>0</v>
      </c>
      <c r="P2158" s="124">
        <f t="shared" si="133"/>
        <v>0.71326957651227374</v>
      </c>
      <c r="Q2158" s="50"/>
      <c r="R2158" s="53" t="str">
        <f t="shared" si="134"/>
        <v/>
      </c>
      <c r="S2158" s="53" t="str">
        <f t="shared" si="135"/>
        <v/>
      </c>
      <c r="T2158" s="50"/>
    </row>
    <row r="2159" spans="1:20" ht="15" customHeight="1" x14ac:dyDescent="0.2">
      <c r="A2159" s="51" t="s">
        <v>1559</v>
      </c>
      <c r="B2159" s="51" t="s">
        <v>1504</v>
      </c>
      <c r="C2159" s="35">
        <v>518760</v>
      </c>
      <c r="D2159" s="50"/>
      <c r="E2159" s="52">
        <v>0</v>
      </c>
      <c r="F2159" s="52">
        <v>0</v>
      </c>
      <c r="G2159" s="52">
        <v>0</v>
      </c>
      <c r="H2159" s="52">
        <v>0</v>
      </c>
      <c r="I2159" s="52">
        <v>0</v>
      </c>
      <c r="J2159" s="52">
        <v>0</v>
      </c>
      <c r="K2159" s="52">
        <v>447196.68</v>
      </c>
      <c r="L2159" s="52">
        <v>0</v>
      </c>
      <c r="M2159" s="52">
        <v>0</v>
      </c>
      <c r="N2159" s="50"/>
      <c r="O2159" s="124">
        <f t="shared" si="132"/>
        <v>0</v>
      </c>
      <c r="P2159" s="124">
        <f t="shared" si="133"/>
        <v>0</v>
      </c>
      <c r="Q2159" s="50"/>
      <c r="R2159" s="53" t="str">
        <f t="shared" si="134"/>
        <v/>
      </c>
      <c r="S2159" s="53" t="str">
        <f t="shared" si="135"/>
        <v/>
      </c>
      <c r="T2159" s="50"/>
    </row>
    <row r="2160" spans="1:20" ht="15" customHeight="1" x14ac:dyDescent="0.2">
      <c r="A2160" s="51" t="s">
        <v>900</v>
      </c>
      <c r="B2160" s="51" t="s">
        <v>859</v>
      </c>
      <c r="C2160" s="35">
        <v>510050</v>
      </c>
      <c r="D2160" s="50"/>
      <c r="E2160" s="52">
        <v>0</v>
      </c>
      <c r="F2160" s="52">
        <v>0</v>
      </c>
      <c r="G2160" s="52">
        <v>0</v>
      </c>
      <c r="H2160" s="52">
        <v>170273.29</v>
      </c>
      <c r="I2160" s="52">
        <v>0</v>
      </c>
      <c r="J2160" s="52">
        <v>170273.29</v>
      </c>
      <c r="K2160" s="52">
        <v>590490.49</v>
      </c>
      <c r="L2160" s="52">
        <v>7448.01</v>
      </c>
      <c r="M2160" s="52">
        <v>31275.1</v>
      </c>
      <c r="N2160" s="50"/>
      <c r="O2160" s="124">
        <f t="shared" si="132"/>
        <v>28.835899999999999</v>
      </c>
      <c r="P2160" s="124">
        <f t="shared" si="133"/>
        <v>6.5577872388766165</v>
      </c>
      <c r="Q2160" s="50"/>
      <c r="R2160" s="53" t="str">
        <f t="shared" si="134"/>
        <v/>
      </c>
      <c r="S2160" s="53" t="str">
        <f t="shared" si="135"/>
        <v/>
      </c>
      <c r="T2160" s="50"/>
    </row>
    <row r="2161" spans="1:20" ht="15" customHeight="1" x14ac:dyDescent="0.2">
      <c r="A2161" s="51" t="s">
        <v>813</v>
      </c>
      <c r="B2161" s="51" t="s">
        <v>760</v>
      </c>
      <c r="C2161" s="35">
        <v>508993</v>
      </c>
      <c r="D2161" s="50"/>
      <c r="E2161" s="52">
        <v>0</v>
      </c>
      <c r="F2161" s="52">
        <v>0</v>
      </c>
      <c r="G2161" s="52">
        <v>0</v>
      </c>
      <c r="H2161" s="52">
        <v>0</v>
      </c>
      <c r="I2161" s="52">
        <v>0</v>
      </c>
      <c r="J2161" s="52">
        <v>0</v>
      </c>
      <c r="K2161" s="52">
        <v>64470.68</v>
      </c>
      <c r="L2161" s="52">
        <v>0</v>
      </c>
      <c r="M2161" s="52">
        <v>0</v>
      </c>
      <c r="N2161" s="50"/>
      <c r="O2161" s="124">
        <f t="shared" si="132"/>
        <v>0</v>
      </c>
      <c r="P2161" s="124">
        <f t="shared" si="133"/>
        <v>0</v>
      </c>
      <c r="Q2161" s="50"/>
      <c r="R2161" s="53" t="str">
        <f t="shared" si="134"/>
        <v/>
      </c>
      <c r="S2161" s="53" t="str">
        <f t="shared" si="135"/>
        <v/>
      </c>
      <c r="T2161" s="50"/>
    </row>
    <row r="2162" spans="1:20" ht="15" customHeight="1" x14ac:dyDescent="0.2">
      <c r="A2162" s="51" t="s">
        <v>310</v>
      </c>
      <c r="B2162" s="51" t="s">
        <v>252</v>
      </c>
      <c r="C2162" s="35">
        <v>502731</v>
      </c>
      <c r="D2162" s="50"/>
      <c r="E2162" s="52">
        <v>0</v>
      </c>
      <c r="F2162" s="52">
        <v>0</v>
      </c>
      <c r="G2162" s="52">
        <v>0</v>
      </c>
      <c r="H2162" s="52">
        <v>0</v>
      </c>
      <c r="I2162" s="52">
        <v>0</v>
      </c>
      <c r="J2162" s="52">
        <v>0</v>
      </c>
      <c r="K2162" s="52">
        <v>383606.23</v>
      </c>
      <c r="L2162" s="52">
        <v>0</v>
      </c>
      <c r="M2162" s="52">
        <v>0</v>
      </c>
      <c r="N2162" s="50"/>
      <c r="O2162" s="124">
        <f t="shared" si="132"/>
        <v>0</v>
      </c>
      <c r="P2162" s="124">
        <f t="shared" si="133"/>
        <v>0</v>
      </c>
      <c r="Q2162" s="50"/>
      <c r="R2162" s="53" t="str">
        <f t="shared" si="134"/>
        <v/>
      </c>
      <c r="S2162" s="53" t="str">
        <f t="shared" si="135"/>
        <v/>
      </c>
      <c r="T2162" s="50"/>
    </row>
    <row r="2163" spans="1:20" ht="15" customHeight="1" x14ac:dyDescent="0.2">
      <c r="A2163" s="51" t="s">
        <v>382</v>
      </c>
      <c r="B2163" s="51" t="s">
        <v>334</v>
      </c>
      <c r="C2163" s="35">
        <v>503541</v>
      </c>
      <c r="D2163" s="50"/>
      <c r="E2163" s="52">
        <v>0</v>
      </c>
      <c r="F2163" s="52">
        <v>0</v>
      </c>
      <c r="G2163" s="52">
        <v>0</v>
      </c>
      <c r="H2163" s="52">
        <v>0</v>
      </c>
      <c r="I2163" s="52">
        <v>0</v>
      </c>
      <c r="J2163" s="52">
        <v>0</v>
      </c>
      <c r="K2163" s="52">
        <v>131001.28</v>
      </c>
      <c r="L2163" s="52">
        <v>0</v>
      </c>
      <c r="M2163" s="52">
        <v>0</v>
      </c>
      <c r="N2163" s="50"/>
      <c r="O2163" s="124">
        <f t="shared" si="132"/>
        <v>0</v>
      </c>
      <c r="P2163" s="124">
        <f t="shared" si="133"/>
        <v>0</v>
      </c>
      <c r="Q2163" s="50"/>
      <c r="R2163" s="53" t="str">
        <f t="shared" si="134"/>
        <v/>
      </c>
      <c r="S2163" s="53" t="str">
        <f t="shared" si="135"/>
        <v/>
      </c>
      <c r="T2163" s="50"/>
    </row>
    <row r="2164" spans="1:20" ht="15" customHeight="1" x14ac:dyDescent="0.2">
      <c r="A2164" s="51" t="s">
        <v>694</v>
      </c>
      <c r="B2164" s="51" t="s">
        <v>639</v>
      </c>
      <c r="C2164" s="35">
        <v>507539</v>
      </c>
      <c r="D2164" s="50"/>
      <c r="E2164" s="52">
        <v>0</v>
      </c>
      <c r="F2164" s="52">
        <v>0</v>
      </c>
      <c r="G2164" s="52">
        <v>0</v>
      </c>
      <c r="H2164" s="52">
        <v>0</v>
      </c>
      <c r="I2164" s="52">
        <v>0</v>
      </c>
      <c r="J2164" s="52">
        <v>0</v>
      </c>
      <c r="K2164" s="52">
        <v>226945.91</v>
      </c>
      <c r="L2164" s="52">
        <v>0</v>
      </c>
      <c r="M2164" s="52">
        <v>0</v>
      </c>
      <c r="N2164" s="50"/>
      <c r="O2164" s="124">
        <f t="shared" si="132"/>
        <v>0</v>
      </c>
      <c r="P2164" s="124">
        <f t="shared" si="133"/>
        <v>0</v>
      </c>
      <c r="Q2164" s="50"/>
      <c r="R2164" s="53" t="str">
        <f t="shared" si="134"/>
        <v/>
      </c>
      <c r="S2164" s="53" t="str">
        <f t="shared" si="135"/>
        <v/>
      </c>
      <c r="T2164" s="50"/>
    </row>
    <row r="2165" spans="1:20" ht="15" customHeight="1" x14ac:dyDescent="0.2">
      <c r="A2165" s="51" t="s">
        <v>2198</v>
      </c>
      <c r="B2165" s="51" t="s">
        <v>1221</v>
      </c>
      <c r="C2165" s="35">
        <v>526223</v>
      </c>
      <c r="D2165" s="50"/>
      <c r="E2165" s="52">
        <v>0</v>
      </c>
      <c r="F2165" s="52">
        <v>0</v>
      </c>
      <c r="G2165" s="52">
        <v>0</v>
      </c>
      <c r="H2165" s="52">
        <v>10606.42</v>
      </c>
      <c r="I2165" s="52">
        <v>10606.42</v>
      </c>
      <c r="J2165" s="52">
        <v>0</v>
      </c>
      <c r="K2165" s="52">
        <v>184336.11</v>
      </c>
      <c r="L2165" s="52">
        <v>425.27</v>
      </c>
      <c r="M2165" s="52">
        <v>5091.24</v>
      </c>
      <c r="N2165" s="50"/>
      <c r="O2165" s="124">
        <f t="shared" si="132"/>
        <v>0</v>
      </c>
      <c r="P2165" s="124">
        <f t="shared" si="133"/>
        <v>2.992636657028295</v>
      </c>
      <c r="Q2165" s="50"/>
      <c r="R2165" s="53" t="str">
        <f t="shared" si="134"/>
        <v/>
      </c>
      <c r="S2165" s="53" t="str">
        <f t="shared" si="135"/>
        <v/>
      </c>
      <c r="T2165" s="50"/>
    </row>
    <row r="2166" spans="1:20" ht="15" customHeight="1" x14ac:dyDescent="0.2">
      <c r="A2166" s="51" t="s">
        <v>2199</v>
      </c>
      <c r="B2166" s="51" t="s">
        <v>1221</v>
      </c>
      <c r="C2166" s="35">
        <v>526231</v>
      </c>
      <c r="D2166" s="50"/>
      <c r="E2166" s="52">
        <v>0</v>
      </c>
      <c r="F2166" s="52">
        <v>0</v>
      </c>
      <c r="G2166" s="52">
        <v>0</v>
      </c>
      <c r="H2166" s="52">
        <v>47482.67</v>
      </c>
      <c r="I2166" s="52">
        <v>38722.269999999997</v>
      </c>
      <c r="J2166" s="52">
        <v>8760.4000000000015</v>
      </c>
      <c r="K2166" s="52">
        <v>35825.519999999997</v>
      </c>
      <c r="L2166" s="52">
        <v>257.52999999999997</v>
      </c>
      <c r="M2166" s="52">
        <v>705.6</v>
      </c>
      <c r="N2166" s="50"/>
      <c r="O2166" s="124">
        <f t="shared" si="132"/>
        <v>24.452999999999999</v>
      </c>
      <c r="P2166" s="124">
        <f t="shared" si="133"/>
        <v>2.6883908454085246</v>
      </c>
      <c r="Q2166" s="50"/>
      <c r="R2166" s="53" t="str">
        <f t="shared" si="134"/>
        <v/>
      </c>
      <c r="S2166" s="53" t="str">
        <f t="shared" si="135"/>
        <v/>
      </c>
      <c r="T2166" s="50"/>
    </row>
    <row r="2167" spans="1:20" ht="15" customHeight="1" x14ac:dyDescent="0.2">
      <c r="A2167" s="51" t="s">
        <v>2200</v>
      </c>
      <c r="B2167" s="51" t="s">
        <v>1221</v>
      </c>
      <c r="C2167" s="35">
        <v>526240</v>
      </c>
      <c r="D2167" s="50"/>
      <c r="E2167" s="52">
        <v>0</v>
      </c>
      <c r="F2167" s="52">
        <v>0</v>
      </c>
      <c r="G2167" s="52">
        <v>0</v>
      </c>
      <c r="H2167" s="52">
        <v>0</v>
      </c>
      <c r="I2167" s="52">
        <v>0</v>
      </c>
      <c r="J2167" s="52">
        <v>0</v>
      </c>
      <c r="K2167" s="52">
        <v>85275.8</v>
      </c>
      <c r="L2167" s="52">
        <v>334.07</v>
      </c>
      <c r="M2167" s="52">
        <v>34962.11</v>
      </c>
      <c r="N2167" s="50"/>
      <c r="O2167" s="124">
        <f t="shared" si="132"/>
        <v>0</v>
      </c>
      <c r="P2167" s="124">
        <f t="shared" si="133"/>
        <v>41.390617267735976</v>
      </c>
      <c r="Q2167" s="50"/>
      <c r="R2167" s="53" t="str">
        <f t="shared" si="134"/>
        <v/>
      </c>
      <c r="S2167" s="53" t="str">
        <f t="shared" si="135"/>
        <v/>
      </c>
      <c r="T2167" s="50"/>
    </row>
    <row r="2168" spans="1:20" ht="15" customHeight="1" x14ac:dyDescent="0.2">
      <c r="A2168" s="51" t="s">
        <v>2201</v>
      </c>
      <c r="B2168" s="51" t="s">
        <v>1232</v>
      </c>
      <c r="C2168" s="35">
        <v>526258</v>
      </c>
      <c r="D2168" s="50"/>
      <c r="E2168" s="52">
        <v>0</v>
      </c>
      <c r="F2168" s="52">
        <v>0</v>
      </c>
      <c r="G2168" s="52">
        <v>0</v>
      </c>
      <c r="H2168" s="52">
        <v>0</v>
      </c>
      <c r="I2168" s="52">
        <v>0</v>
      </c>
      <c r="J2168" s="52">
        <v>0</v>
      </c>
      <c r="K2168" s="52">
        <v>796523.99</v>
      </c>
      <c r="L2168" s="52">
        <v>0</v>
      </c>
      <c r="M2168" s="52">
        <v>0</v>
      </c>
      <c r="N2168" s="50"/>
      <c r="O2168" s="124">
        <f t="shared" si="132"/>
        <v>0</v>
      </c>
      <c r="P2168" s="124">
        <f t="shared" si="133"/>
        <v>0</v>
      </c>
      <c r="Q2168" s="50"/>
      <c r="R2168" s="53" t="str">
        <f t="shared" si="134"/>
        <v/>
      </c>
      <c r="S2168" s="53" t="str">
        <f t="shared" si="135"/>
        <v/>
      </c>
      <c r="T2168" s="50"/>
    </row>
    <row r="2169" spans="1:20" ht="15" customHeight="1" x14ac:dyDescent="0.2">
      <c r="A2169" s="51" t="s">
        <v>2583</v>
      </c>
      <c r="B2169" s="51" t="s">
        <v>22</v>
      </c>
      <c r="C2169" s="35">
        <v>543730</v>
      </c>
      <c r="D2169" s="50"/>
      <c r="E2169" s="52">
        <v>0</v>
      </c>
      <c r="F2169" s="52">
        <v>0</v>
      </c>
      <c r="G2169" s="52">
        <v>0</v>
      </c>
      <c r="H2169" s="52">
        <v>19916.349999999999</v>
      </c>
      <c r="I2169" s="52">
        <v>0</v>
      </c>
      <c r="J2169" s="52">
        <v>19916.349999999999</v>
      </c>
      <c r="K2169" s="52">
        <v>259321.15</v>
      </c>
      <c r="L2169" s="52">
        <v>1165.97</v>
      </c>
      <c r="M2169" s="52">
        <v>0</v>
      </c>
      <c r="N2169" s="50"/>
      <c r="O2169" s="124">
        <f t="shared" si="132"/>
        <v>7.6802000000000001</v>
      </c>
      <c r="P2169" s="124">
        <f t="shared" si="133"/>
        <v>0.44962395084242074</v>
      </c>
      <c r="Q2169" s="50"/>
      <c r="R2169" s="53" t="str">
        <f t="shared" si="134"/>
        <v/>
      </c>
      <c r="S2169" s="53" t="str">
        <f t="shared" si="135"/>
        <v/>
      </c>
      <c r="T2169" s="50"/>
    </row>
    <row r="2170" spans="1:20" ht="15" customHeight="1" x14ac:dyDescent="0.2">
      <c r="A2170" s="51" t="s">
        <v>541</v>
      </c>
      <c r="B2170" s="51" t="s">
        <v>516</v>
      </c>
      <c r="C2170" s="35">
        <v>505463</v>
      </c>
      <c r="D2170" s="50"/>
      <c r="E2170" s="52">
        <v>0</v>
      </c>
      <c r="F2170" s="52">
        <v>0</v>
      </c>
      <c r="G2170" s="52">
        <v>0</v>
      </c>
      <c r="H2170" s="52">
        <v>0</v>
      </c>
      <c r="I2170" s="52">
        <v>0</v>
      </c>
      <c r="J2170" s="52">
        <v>0</v>
      </c>
      <c r="K2170" s="52">
        <v>623042.6</v>
      </c>
      <c r="L2170" s="52">
        <v>6964.09</v>
      </c>
      <c r="M2170" s="52">
        <v>21957.11</v>
      </c>
      <c r="N2170" s="50"/>
      <c r="O2170" s="124">
        <f t="shared" si="132"/>
        <v>0</v>
      </c>
      <c r="P2170" s="124">
        <f t="shared" si="133"/>
        <v>4.6419297813664748</v>
      </c>
      <c r="Q2170" s="50"/>
      <c r="R2170" s="53" t="str">
        <f t="shared" si="134"/>
        <v/>
      </c>
      <c r="S2170" s="53" t="str">
        <f t="shared" si="135"/>
        <v/>
      </c>
      <c r="T2170" s="50"/>
    </row>
    <row r="2171" spans="1:20" ht="15" customHeight="1" x14ac:dyDescent="0.2">
      <c r="A2171" s="51" t="s">
        <v>445</v>
      </c>
      <c r="B2171" s="51" t="s">
        <v>445</v>
      </c>
      <c r="C2171" s="35">
        <v>504815</v>
      </c>
      <c r="D2171" s="50"/>
      <c r="E2171" s="52">
        <v>0</v>
      </c>
      <c r="F2171" s="52">
        <v>0</v>
      </c>
      <c r="G2171" s="52">
        <v>0</v>
      </c>
      <c r="H2171" s="52">
        <v>3599342.94</v>
      </c>
      <c r="I2171" s="52">
        <v>331880.32000000001</v>
      </c>
      <c r="J2171" s="52">
        <v>3267462.62</v>
      </c>
      <c r="K2171" s="52">
        <v>10771671.15</v>
      </c>
      <c r="L2171" s="52">
        <v>243390.15</v>
      </c>
      <c r="M2171" s="52">
        <v>4084525.97</v>
      </c>
      <c r="N2171" s="50"/>
      <c r="O2171" s="124">
        <f t="shared" si="132"/>
        <v>30.3339</v>
      </c>
      <c r="P2171" s="124">
        <f t="shared" si="133"/>
        <v>40.178687779565195</v>
      </c>
      <c r="Q2171" s="50"/>
      <c r="R2171" s="53" t="str">
        <f t="shared" si="134"/>
        <v/>
      </c>
      <c r="S2171" s="53" t="str">
        <f t="shared" si="135"/>
        <v/>
      </c>
      <c r="T2171" s="50"/>
    </row>
    <row r="2172" spans="1:20" ht="15" customHeight="1" x14ac:dyDescent="0.2">
      <c r="A2172" s="51" t="s">
        <v>849</v>
      </c>
      <c r="B2172" s="51" t="s">
        <v>10</v>
      </c>
      <c r="C2172" s="35">
        <v>509451</v>
      </c>
      <c r="D2172" s="50"/>
      <c r="E2172" s="52">
        <v>0</v>
      </c>
      <c r="F2172" s="52">
        <v>0</v>
      </c>
      <c r="G2172" s="52">
        <v>0</v>
      </c>
      <c r="H2172" s="52">
        <v>503050.48</v>
      </c>
      <c r="I2172" s="52">
        <v>0</v>
      </c>
      <c r="J2172" s="52">
        <v>503050.48</v>
      </c>
      <c r="K2172" s="52">
        <v>2211398.6100000003</v>
      </c>
      <c r="L2172" s="52">
        <v>30829.7</v>
      </c>
      <c r="M2172" s="52">
        <v>91175.69</v>
      </c>
      <c r="N2172" s="50"/>
      <c r="O2172" s="124">
        <f t="shared" si="132"/>
        <v>22.748100000000001</v>
      </c>
      <c r="P2172" s="124">
        <f t="shared" si="133"/>
        <v>5.5171143478289508</v>
      </c>
      <c r="Q2172" s="50"/>
      <c r="R2172" s="53" t="str">
        <f t="shared" si="134"/>
        <v/>
      </c>
      <c r="S2172" s="53" t="str">
        <f t="shared" si="135"/>
        <v/>
      </c>
      <c r="T2172" s="50"/>
    </row>
    <row r="2173" spans="1:20" ht="15" customHeight="1" x14ac:dyDescent="0.2">
      <c r="A2173" s="51" t="s">
        <v>2640</v>
      </c>
      <c r="B2173" s="51" t="s">
        <v>569</v>
      </c>
      <c r="C2173" s="35">
        <v>546682</v>
      </c>
      <c r="D2173" s="50"/>
      <c r="E2173" s="52">
        <v>0</v>
      </c>
      <c r="F2173" s="52">
        <v>0</v>
      </c>
      <c r="G2173" s="52">
        <v>0</v>
      </c>
      <c r="H2173" s="52">
        <v>357975.13</v>
      </c>
      <c r="I2173" s="52">
        <v>0</v>
      </c>
      <c r="J2173" s="52">
        <v>357975.13</v>
      </c>
      <c r="K2173" s="52">
        <v>1024738.78</v>
      </c>
      <c r="L2173" s="52">
        <v>30066.19</v>
      </c>
      <c r="M2173" s="52">
        <v>446080.35</v>
      </c>
      <c r="N2173" s="50"/>
      <c r="O2173" s="124">
        <f t="shared" si="132"/>
        <v>34.933300000000003</v>
      </c>
      <c r="P2173" s="124">
        <f t="shared" si="133"/>
        <v>46.465162565624766</v>
      </c>
      <c r="Q2173" s="50"/>
      <c r="R2173" s="53" t="str">
        <f t="shared" si="134"/>
        <v/>
      </c>
      <c r="S2173" s="53" t="str">
        <f t="shared" si="135"/>
        <v/>
      </c>
      <c r="T2173" s="50"/>
    </row>
    <row r="2174" spans="1:20" ht="15" customHeight="1" x14ac:dyDescent="0.2">
      <c r="A2174" s="51" t="s">
        <v>1840</v>
      </c>
      <c r="B2174" s="51" t="s">
        <v>1500</v>
      </c>
      <c r="C2174" s="35">
        <v>521981</v>
      </c>
      <c r="D2174" s="50"/>
      <c r="E2174" s="52">
        <v>0</v>
      </c>
      <c r="F2174" s="52">
        <v>0</v>
      </c>
      <c r="G2174" s="52">
        <v>0</v>
      </c>
      <c r="H2174" s="52">
        <v>29320</v>
      </c>
      <c r="I2174" s="52">
        <v>0</v>
      </c>
      <c r="J2174" s="52">
        <v>29320</v>
      </c>
      <c r="K2174" s="52">
        <v>394594.83</v>
      </c>
      <c r="L2174" s="52">
        <v>893.1</v>
      </c>
      <c r="M2174" s="52">
        <v>10680</v>
      </c>
      <c r="N2174" s="50"/>
      <c r="O2174" s="124">
        <f t="shared" si="132"/>
        <v>7.4303999999999997</v>
      </c>
      <c r="P2174" s="124">
        <f t="shared" si="133"/>
        <v>2.9329071544094991</v>
      </c>
      <c r="Q2174" s="50"/>
      <c r="R2174" s="53" t="str">
        <f t="shared" si="134"/>
        <v/>
      </c>
      <c r="S2174" s="53" t="str">
        <f t="shared" si="135"/>
        <v/>
      </c>
      <c r="T2174" s="50"/>
    </row>
    <row r="2175" spans="1:20" ht="15" customHeight="1" x14ac:dyDescent="0.2">
      <c r="A2175" s="51" t="s">
        <v>1303</v>
      </c>
      <c r="B2175" s="51" t="s">
        <v>1232</v>
      </c>
      <c r="C2175" s="35">
        <v>515523</v>
      </c>
      <c r="D2175" s="50"/>
      <c r="E2175" s="52">
        <v>0</v>
      </c>
      <c r="F2175" s="52">
        <v>0</v>
      </c>
      <c r="G2175" s="52">
        <v>0</v>
      </c>
      <c r="H2175" s="52">
        <v>0</v>
      </c>
      <c r="I2175" s="52">
        <v>0</v>
      </c>
      <c r="J2175" s="52">
        <v>0</v>
      </c>
      <c r="K2175" s="52">
        <v>92305.06</v>
      </c>
      <c r="L2175" s="52">
        <v>0</v>
      </c>
      <c r="M2175" s="52">
        <v>0</v>
      </c>
      <c r="N2175" s="50"/>
      <c r="O2175" s="124">
        <f t="shared" si="132"/>
        <v>0</v>
      </c>
      <c r="P2175" s="124">
        <f t="shared" si="133"/>
        <v>0</v>
      </c>
      <c r="Q2175" s="50"/>
      <c r="R2175" s="53" t="str">
        <f t="shared" si="134"/>
        <v/>
      </c>
      <c r="S2175" s="53" t="str">
        <f t="shared" si="135"/>
        <v/>
      </c>
      <c r="T2175" s="50"/>
    </row>
    <row r="2176" spans="1:20" ht="15" customHeight="1" x14ac:dyDescent="0.2">
      <c r="A2176" s="51" t="s">
        <v>1376</v>
      </c>
      <c r="B2176" s="51" t="s">
        <v>28</v>
      </c>
      <c r="C2176" s="35">
        <v>516376</v>
      </c>
      <c r="D2176" s="50"/>
      <c r="E2176" s="52">
        <v>0</v>
      </c>
      <c r="F2176" s="52">
        <v>0</v>
      </c>
      <c r="G2176" s="52">
        <v>0</v>
      </c>
      <c r="H2176" s="52">
        <v>108193.05</v>
      </c>
      <c r="I2176" s="52">
        <v>0</v>
      </c>
      <c r="J2176" s="52">
        <v>108193.05</v>
      </c>
      <c r="K2176" s="52">
        <v>271548.99</v>
      </c>
      <c r="L2176" s="52">
        <v>3010.37</v>
      </c>
      <c r="M2176" s="52">
        <v>12620</v>
      </c>
      <c r="N2176" s="50"/>
      <c r="O2176" s="124">
        <f t="shared" si="132"/>
        <v>39.8429</v>
      </c>
      <c r="P2176" s="124">
        <f t="shared" si="133"/>
        <v>5.756003732512502</v>
      </c>
      <c r="Q2176" s="50"/>
      <c r="R2176" s="53" t="str">
        <f t="shared" si="134"/>
        <v/>
      </c>
      <c r="S2176" s="53" t="str">
        <f t="shared" si="135"/>
        <v/>
      </c>
      <c r="T2176" s="50"/>
    </row>
    <row r="2177" spans="1:20" ht="15" customHeight="1" x14ac:dyDescent="0.2">
      <c r="A2177" s="51" t="s">
        <v>1100</v>
      </c>
      <c r="B2177" s="51" t="s">
        <v>1055</v>
      </c>
      <c r="C2177" s="35">
        <v>512583</v>
      </c>
      <c r="D2177" s="50"/>
      <c r="E2177" s="52">
        <v>0</v>
      </c>
      <c r="F2177" s="52">
        <v>0</v>
      </c>
      <c r="G2177" s="52">
        <v>0</v>
      </c>
      <c r="H2177" s="52">
        <v>6749.13</v>
      </c>
      <c r="I2177" s="52">
        <v>0</v>
      </c>
      <c r="J2177" s="52">
        <v>6749.13</v>
      </c>
      <c r="K2177" s="52">
        <v>249207.98</v>
      </c>
      <c r="L2177" s="52">
        <v>276.07</v>
      </c>
      <c r="M2177" s="52">
        <v>2689</v>
      </c>
      <c r="N2177" s="50"/>
      <c r="O2177" s="124">
        <f t="shared" si="132"/>
        <v>2.7082000000000002</v>
      </c>
      <c r="P2177" s="124">
        <f t="shared" si="133"/>
        <v>1.1897973732622849</v>
      </c>
      <c r="Q2177" s="50"/>
      <c r="R2177" s="53" t="str">
        <f t="shared" si="134"/>
        <v/>
      </c>
      <c r="S2177" s="53" t="str">
        <f t="shared" si="135"/>
        <v/>
      </c>
      <c r="T2177" s="50"/>
    </row>
    <row r="2178" spans="1:20" ht="15" customHeight="1" x14ac:dyDescent="0.2">
      <c r="A2178" s="51" t="s">
        <v>1101</v>
      </c>
      <c r="B2178" s="51" t="s">
        <v>1055</v>
      </c>
      <c r="C2178" s="35">
        <v>512591</v>
      </c>
      <c r="D2178" s="50"/>
      <c r="E2178" s="52">
        <v>0</v>
      </c>
      <c r="F2178" s="52">
        <v>0</v>
      </c>
      <c r="G2178" s="52">
        <v>0</v>
      </c>
      <c r="H2178" s="52">
        <v>0</v>
      </c>
      <c r="I2178" s="52">
        <v>0</v>
      </c>
      <c r="J2178" s="52">
        <v>0</v>
      </c>
      <c r="K2178" s="52">
        <v>38288.54</v>
      </c>
      <c r="L2178" s="52">
        <v>0</v>
      </c>
      <c r="M2178" s="52">
        <v>0</v>
      </c>
      <c r="N2178" s="50"/>
      <c r="O2178" s="124">
        <f t="shared" si="132"/>
        <v>0</v>
      </c>
      <c r="P2178" s="124">
        <f t="shared" si="133"/>
        <v>0</v>
      </c>
      <c r="Q2178" s="50"/>
      <c r="R2178" s="53" t="str">
        <f t="shared" si="134"/>
        <v/>
      </c>
      <c r="S2178" s="53" t="str">
        <f t="shared" si="135"/>
        <v/>
      </c>
      <c r="T2178" s="50"/>
    </row>
    <row r="2179" spans="1:20" ht="15" customHeight="1" x14ac:dyDescent="0.2">
      <c r="A2179" s="51" t="s">
        <v>1102</v>
      </c>
      <c r="B2179" s="51" t="s">
        <v>1056</v>
      </c>
      <c r="C2179" s="35">
        <v>512605</v>
      </c>
      <c r="D2179" s="50"/>
      <c r="E2179" s="52">
        <v>0</v>
      </c>
      <c r="F2179" s="52">
        <v>0</v>
      </c>
      <c r="G2179" s="52">
        <v>0</v>
      </c>
      <c r="H2179" s="52">
        <v>0</v>
      </c>
      <c r="I2179" s="52">
        <v>0</v>
      </c>
      <c r="J2179" s="52">
        <v>0</v>
      </c>
      <c r="K2179" s="52">
        <v>393598.49</v>
      </c>
      <c r="L2179" s="52">
        <v>0</v>
      </c>
      <c r="M2179" s="52">
        <v>0</v>
      </c>
      <c r="N2179" s="50"/>
      <c r="O2179" s="124">
        <f t="shared" ref="O2179:O2242" si="136">IFERROR(ROUND(J2179/K2179*100,4),$U$1)</f>
        <v>0</v>
      </c>
      <c r="P2179" s="124">
        <f t="shared" ref="P2179:P2242" si="137">IFERROR((L2179+M2179)/K2179*100,$U$1)</f>
        <v>0</v>
      </c>
      <c r="Q2179" s="50"/>
      <c r="R2179" s="53" t="str">
        <f t="shared" ref="R2179:R2242" si="138">IF(AND(ISNUMBER(O2179),O2179&gt;60),(O2179-60)*0.05,"")</f>
        <v/>
      </c>
      <c r="S2179" s="53" t="str">
        <f t="shared" ref="S2179:S2242" si="139">IF(AND(ISNUMBER(O2179),O2179&gt;60),(J2179-(K2179*0.6))*0.05,"")</f>
        <v/>
      </c>
      <c r="T2179" s="50"/>
    </row>
    <row r="2180" spans="1:20" ht="15" customHeight="1" x14ac:dyDescent="0.2">
      <c r="A2180" s="51" t="s">
        <v>1441</v>
      </c>
      <c r="B2180" s="51" t="s">
        <v>19</v>
      </c>
      <c r="C2180" s="35">
        <v>517241</v>
      </c>
      <c r="D2180" s="50"/>
      <c r="E2180" s="52">
        <v>0</v>
      </c>
      <c r="F2180" s="52">
        <v>0</v>
      </c>
      <c r="G2180" s="52">
        <v>0</v>
      </c>
      <c r="H2180" s="52">
        <v>144226.25</v>
      </c>
      <c r="I2180" s="52">
        <v>0</v>
      </c>
      <c r="J2180" s="52">
        <v>144226.25</v>
      </c>
      <c r="K2180" s="52">
        <v>332513.96000000002</v>
      </c>
      <c r="L2180" s="52">
        <v>4257.55</v>
      </c>
      <c r="M2180" s="52">
        <v>23604</v>
      </c>
      <c r="N2180" s="50"/>
      <c r="O2180" s="124">
        <f t="shared" si="136"/>
        <v>43.374499999999998</v>
      </c>
      <c r="P2180" s="124">
        <f t="shared" si="137"/>
        <v>8.3790617392424664</v>
      </c>
      <c r="Q2180" s="50"/>
      <c r="R2180" s="53" t="str">
        <f t="shared" si="138"/>
        <v/>
      </c>
      <c r="S2180" s="53" t="str">
        <f t="shared" si="139"/>
        <v/>
      </c>
      <c r="T2180" s="50"/>
    </row>
    <row r="2181" spans="1:20" ht="15" customHeight="1" x14ac:dyDescent="0.2">
      <c r="A2181" s="51" t="s">
        <v>2472</v>
      </c>
      <c r="B2181" s="51" t="s">
        <v>2434</v>
      </c>
      <c r="C2181" s="35">
        <v>529150</v>
      </c>
      <c r="D2181" s="50"/>
      <c r="E2181" s="52">
        <v>0</v>
      </c>
      <c r="F2181" s="52">
        <v>0</v>
      </c>
      <c r="G2181" s="52">
        <v>0</v>
      </c>
      <c r="H2181" s="52">
        <v>44463.9</v>
      </c>
      <c r="I2181" s="52">
        <v>0</v>
      </c>
      <c r="J2181" s="52">
        <v>44463.9</v>
      </c>
      <c r="K2181" s="52">
        <v>345415.24</v>
      </c>
      <c r="L2181" s="52">
        <v>8626.26</v>
      </c>
      <c r="M2181" s="52">
        <v>94685.68</v>
      </c>
      <c r="N2181" s="50"/>
      <c r="O2181" s="124">
        <f t="shared" si="136"/>
        <v>12.8726</v>
      </c>
      <c r="P2181" s="124">
        <f t="shared" si="137"/>
        <v>29.909490965135177</v>
      </c>
      <c r="Q2181" s="50"/>
      <c r="R2181" s="53" t="str">
        <f t="shared" si="138"/>
        <v/>
      </c>
      <c r="S2181" s="53" t="str">
        <f t="shared" si="139"/>
        <v/>
      </c>
      <c r="T2181" s="50"/>
    </row>
    <row r="2182" spans="1:20" ht="15" customHeight="1" x14ac:dyDescent="0.2">
      <c r="A2182" s="51" t="s">
        <v>139</v>
      </c>
      <c r="B2182" s="51" t="s">
        <v>88</v>
      </c>
      <c r="C2182" s="35">
        <v>500721</v>
      </c>
      <c r="D2182" s="50"/>
      <c r="E2182" s="52">
        <v>0</v>
      </c>
      <c r="F2182" s="52">
        <v>0</v>
      </c>
      <c r="G2182" s="52">
        <v>0</v>
      </c>
      <c r="H2182" s="52">
        <v>117546.49</v>
      </c>
      <c r="I2182" s="52">
        <v>0</v>
      </c>
      <c r="J2182" s="52">
        <v>117546.49</v>
      </c>
      <c r="K2182" s="52">
        <v>469483.98</v>
      </c>
      <c r="L2182" s="52">
        <v>3517.43</v>
      </c>
      <c r="M2182" s="52">
        <v>17713.439999999999</v>
      </c>
      <c r="N2182" s="50"/>
      <c r="O2182" s="124">
        <f t="shared" si="136"/>
        <v>25.037400000000002</v>
      </c>
      <c r="P2182" s="124">
        <f t="shared" si="137"/>
        <v>4.5221713422468639</v>
      </c>
      <c r="Q2182" s="50"/>
      <c r="R2182" s="53" t="str">
        <f t="shared" si="138"/>
        <v/>
      </c>
      <c r="S2182" s="53" t="str">
        <f t="shared" si="139"/>
        <v/>
      </c>
      <c r="T2182" s="50"/>
    </row>
    <row r="2183" spans="1:20" ht="15" customHeight="1" x14ac:dyDescent="0.2">
      <c r="A2183" s="51" t="s">
        <v>422</v>
      </c>
      <c r="B2183" s="51" t="s">
        <v>23</v>
      </c>
      <c r="C2183" s="35">
        <v>504017</v>
      </c>
      <c r="D2183" s="50"/>
      <c r="E2183" s="52">
        <v>0</v>
      </c>
      <c r="F2183" s="52">
        <v>0</v>
      </c>
      <c r="G2183" s="52">
        <v>0</v>
      </c>
      <c r="H2183" s="52">
        <v>49505.47</v>
      </c>
      <c r="I2183" s="52">
        <v>0</v>
      </c>
      <c r="J2183" s="52">
        <v>49505.47</v>
      </c>
      <c r="K2183" s="52">
        <v>3383479.6700000004</v>
      </c>
      <c r="L2183" s="52">
        <v>40964.019999999997</v>
      </c>
      <c r="M2183" s="52">
        <v>152031.79999999999</v>
      </c>
      <c r="N2183" s="50"/>
      <c r="O2183" s="124">
        <f t="shared" si="136"/>
        <v>1.4632000000000001</v>
      </c>
      <c r="P2183" s="124">
        <f t="shared" si="137"/>
        <v>5.7040632373594242</v>
      </c>
      <c r="Q2183" s="50"/>
      <c r="R2183" s="53" t="str">
        <f t="shared" si="138"/>
        <v/>
      </c>
      <c r="S2183" s="53" t="str">
        <f t="shared" si="139"/>
        <v/>
      </c>
      <c r="T2183" s="50"/>
    </row>
    <row r="2184" spans="1:20" ht="15" customHeight="1" x14ac:dyDescent="0.2">
      <c r="A2184" s="51" t="s">
        <v>1501</v>
      </c>
      <c r="B2184" s="51" t="s">
        <v>1500</v>
      </c>
      <c r="C2184" s="35">
        <v>518115</v>
      </c>
      <c r="D2184" s="50"/>
      <c r="E2184" s="52">
        <v>0</v>
      </c>
      <c r="F2184" s="52">
        <v>0</v>
      </c>
      <c r="G2184" s="52">
        <v>0</v>
      </c>
      <c r="H2184" s="52">
        <v>38212.769999999997</v>
      </c>
      <c r="I2184" s="52">
        <v>32482.97</v>
      </c>
      <c r="J2184" s="52">
        <v>5729.7999999999956</v>
      </c>
      <c r="K2184" s="52">
        <v>78475.3</v>
      </c>
      <c r="L2184" s="52">
        <v>191.3</v>
      </c>
      <c r="M2184" s="52">
        <v>5780.6</v>
      </c>
      <c r="N2184" s="50"/>
      <c r="O2184" s="124">
        <f t="shared" si="136"/>
        <v>7.3014000000000001</v>
      </c>
      <c r="P2184" s="124">
        <f t="shared" si="137"/>
        <v>7.6099103794442335</v>
      </c>
      <c r="Q2184" s="50"/>
      <c r="R2184" s="53" t="str">
        <f t="shared" si="138"/>
        <v/>
      </c>
      <c r="S2184" s="53" t="str">
        <f t="shared" si="139"/>
        <v/>
      </c>
      <c r="T2184" s="50"/>
    </row>
    <row r="2185" spans="1:20" ht="15" customHeight="1" x14ac:dyDescent="0.2">
      <c r="A2185" s="51" t="s">
        <v>1841</v>
      </c>
      <c r="B2185" s="51" t="s">
        <v>1500</v>
      </c>
      <c r="C2185" s="35">
        <v>522007</v>
      </c>
      <c r="D2185" s="50"/>
      <c r="E2185" s="52">
        <v>0</v>
      </c>
      <c r="F2185" s="52">
        <v>0</v>
      </c>
      <c r="G2185" s="52">
        <v>0</v>
      </c>
      <c r="H2185" s="52">
        <v>210029.82</v>
      </c>
      <c r="I2185" s="52">
        <v>161348.45000000001</v>
      </c>
      <c r="J2185" s="52">
        <v>48681.369999999995</v>
      </c>
      <c r="K2185" s="52">
        <v>913222.96</v>
      </c>
      <c r="L2185" s="52">
        <v>11203.73</v>
      </c>
      <c r="M2185" s="52">
        <v>18434.37</v>
      </c>
      <c r="N2185" s="50"/>
      <c r="O2185" s="124">
        <f t="shared" si="136"/>
        <v>5.3307000000000002</v>
      </c>
      <c r="P2185" s="124">
        <f t="shared" si="137"/>
        <v>3.2454396459764876</v>
      </c>
      <c r="Q2185" s="50"/>
      <c r="R2185" s="53" t="str">
        <f t="shared" si="138"/>
        <v/>
      </c>
      <c r="S2185" s="53" t="str">
        <f t="shared" si="139"/>
        <v/>
      </c>
      <c r="T2185" s="50"/>
    </row>
    <row r="2186" spans="1:20" ht="15" customHeight="1" x14ac:dyDescent="0.2">
      <c r="A2186" s="51" t="s">
        <v>1842</v>
      </c>
      <c r="B2186" s="51" t="s">
        <v>1500</v>
      </c>
      <c r="C2186" s="35">
        <v>522015</v>
      </c>
      <c r="D2186" s="50"/>
      <c r="E2186" s="52">
        <v>0</v>
      </c>
      <c r="F2186" s="52">
        <v>0</v>
      </c>
      <c r="G2186" s="52">
        <v>0</v>
      </c>
      <c r="H2186" s="52">
        <v>50178.8</v>
      </c>
      <c r="I2186" s="52">
        <v>40339.54</v>
      </c>
      <c r="J2186" s="52">
        <v>9839.260000000002</v>
      </c>
      <c r="K2186" s="52">
        <v>87921.53</v>
      </c>
      <c r="L2186" s="52">
        <v>4228.2299999999996</v>
      </c>
      <c r="M2186" s="52">
        <v>366301.28</v>
      </c>
      <c r="N2186" s="50"/>
      <c r="O2186" s="124">
        <f t="shared" si="136"/>
        <v>11.191000000000001</v>
      </c>
      <c r="P2186" s="124">
        <f t="shared" si="137"/>
        <v>421.4320542420042</v>
      </c>
      <c r="Q2186" s="50"/>
      <c r="R2186" s="53" t="str">
        <f t="shared" si="138"/>
        <v/>
      </c>
      <c r="S2186" s="53" t="str">
        <f t="shared" si="139"/>
        <v/>
      </c>
      <c r="T2186" s="50"/>
    </row>
    <row r="2187" spans="1:20" ht="15" customHeight="1" x14ac:dyDescent="0.2">
      <c r="A2187" s="51" t="s">
        <v>1843</v>
      </c>
      <c r="B2187" s="51" t="s">
        <v>1500</v>
      </c>
      <c r="C2187" s="35">
        <v>522023</v>
      </c>
      <c r="D2187" s="50"/>
      <c r="E2187" s="52">
        <v>0</v>
      </c>
      <c r="F2187" s="52">
        <v>0</v>
      </c>
      <c r="G2187" s="52">
        <v>0</v>
      </c>
      <c r="H2187" s="52">
        <v>0</v>
      </c>
      <c r="I2187" s="52">
        <v>0</v>
      </c>
      <c r="J2187" s="52">
        <v>0</v>
      </c>
      <c r="K2187" s="52">
        <v>140259.81</v>
      </c>
      <c r="L2187" s="52">
        <v>0</v>
      </c>
      <c r="M2187" s="52">
        <v>0</v>
      </c>
      <c r="N2187" s="50"/>
      <c r="O2187" s="124">
        <f t="shared" si="136"/>
        <v>0</v>
      </c>
      <c r="P2187" s="124">
        <f t="shared" si="137"/>
        <v>0</v>
      </c>
      <c r="Q2187" s="50"/>
      <c r="R2187" s="53" t="str">
        <f t="shared" si="138"/>
        <v/>
      </c>
      <c r="S2187" s="53" t="str">
        <f t="shared" si="139"/>
        <v/>
      </c>
      <c r="T2187" s="50"/>
    </row>
    <row r="2188" spans="1:20" ht="15" customHeight="1" x14ac:dyDescent="0.2">
      <c r="A2188" s="51" t="s">
        <v>1442</v>
      </c>
      <c r="B2188" s="51" t="s">
        <v>19</v>
      </c>
      <c r="C2188" s="35">
        <v>517259</v>
      </c>
      <c r="D2188" s="50"/>
      <c r="E2188" s="52">
        <v>0</v>
      </c>
      <c r="F2188" s="52">
        <v>0</v>
      </c>
      <c r="G2188" s="52">
        <v>0</v>
      </c>
      <c r="H2188" s="52">
        <v>0</v>
      </c>
      <c r="I2188" s="52">
        <v>0</v>
      </c>
      <c r="J2188" s="52">
        <v>0</v>
      </c>
      <c r="K2188" s="52">
        <v>167301.59</v>
      </c>
      <c r="L2188" s="52">
        <v>0</v>
      </c>
      <c r="M2188" s="52">
        <v>0</v>
      </c>
      <c r="N2188" s="50"/>
      <c r="O2188" s="124">
        <f t="shared" si="136"/>
        <v>0</v>
      </c>
      <c r="P2188" s="124">
        <f t="shared" si="137"/>
        <v>0</v>
      </c>
      <c r="Q2188" s="50"/>
      <c r="R2188" s="53" t="str">
        <f t="shared" si="138"/>
        <v/>
      </c>
      <c r="S2188" s="53" t="str">
        <f t="shared" si="139"/>
        <v/>
      </c>
      <c r="T2188" s="50"/>
    </row>
    <row r="2189" spans="1:20" ht="15" customHeight="1" x14ac:dyDescent="0.2">
      <c r="A2189" s="51" t="s">
        <v>311</v>
      </c>
      <c r="B2189" s="51" t="s">
        <v>252</v>
      </c>
      <c r="C2189" s="35">
        <v>502740</v>
      </c>
      <c r="D2189" s="50"/>
      <c r="E2189" s="52">
        <v>0</v>
      </c>
      <c r="F2189" s="52">
        <v>0</v>
      </c>
      <c r="G2189" s="52">
        <v>0</v>
      </c>
      <c r="H2189" s="52">
        <v>14100</v>
      </c>
      <c r="I2189" s="52">
        <v>0</v>
      </c>
      <c r="J2189" s="52">
        <v>14100</v>
      </c>
      <c r="K2189" s="52">
        <v>93693.9</v>
      </c>
      <c r="L2189" s="52">
        <v>567.75</v>
      </c>
      <c r="M2189" s="52">
        <v>9000</v>
      </c>
      <c r="N2189" s="50"/>
      <c r="O2189" s="124">
        <f t="shared" si="136"/>
        <v>15.048999999999999</v>
      </c>
      <c r="P2189" s="124">
        <f t="shared" si="137"/>
        <v>10.211710687675506</v>
      </c>
      <c r="Q2189" s="50"/>
      <c r="R2189" s="53" t="str">
        <f t="shared" si="138"/>
        <v/>
      </c>
      <c r="S2189" s="53" t="str">
        <f t="shared" si="139"/>
        <v/>
      </c>
      <c r="T2189" s="50"/>
    </row>
    <row r="2190" spans="1:20" ht="15" customHeight="1" x14ac:dyDescent="0.2">
      <c r="A2190" s="51" t="s">
        <v>542</v>
      </c>
      <c r="B2190" s="51" t="s">
        <v>511</v>
      </c>
      <c r="C2190" s="35">
        <v>505471</v>
      </c>
      <c r="D2190" s="50"/>
      <c r="E2190" s="52">
        <v>0</v>
      </c>
      <c r="F2190" s="52">
        <v>0</v>
      </c>
      <c r="G2190" s="52">
        <v>0</v>
      </c>
      <c r="H2190" s="52">
        <v>0</v>
      </c>
      <c r="I2190" s="52">
        <v>0</v>
      </c>
      <c r="J2190" s="52">
        <v>0</v>
      </c>
      <c r="K2190" s="52">
        <v>429081.89</v>
      </c>
      <c r="L2190" s="52">
        <v>0</v>
      </c>
      <c r="M2190" s="52">
        <v>0</v>
      </c>
      <c r="N2190" s="50"/>
      <c r="O2190" s="124">
        <f t="shared" si="136"/>
        <v>0</v>
      </c>
      <c r="P2190" s="124">
        <f t="shared" si="137"/>
        <v>0</v>
      </c>
      <c r="Q2190" s="50"/>
      <c r="R2190" s="53" t="str">
        <f t="shared" si="138"/>
        <v/>
      </c>
      <c r="S2190" s="53" t="str">
        <f t="shared" si="139"/>
        <v/>
      </c>
      <c r="T2190" s="50"/>
    </row>
    <row r="2191" spans="1:20" ht="15" customHeight="1" x14ac:dyDescent="0.2">
      <c r="A2191" s="51" t="s">
        <v>543</v>
      </c>
      <c r="B2191" s="51" t="s">
        <v>511</v>
      </c>
      <c r="C2191" s="35">
        <v>505480</v>
      </c>
      <c r="D2191" s="50"/>
      <c r="E2191" s="52">
        <v>0</v>
      </c>
      <c r="F2191" s="52">
        <v>0</v>
      </c>
      <c r="G2191" s="52">
        <v>0</v>
      </c>
      <c r="H2191" s="52">
        <v>0</v>
      </c>
      <c r="I2191" s="52">
        <v>0</v>
      </c>
      <c r="J2191" s="52">
        <v>0</v>
      </c>
      <c r="K2191" s="52">
        <v>49299.69</v>
      </c>
      <c r="L2191" s="52">
        <v>0</v>
      </c>
      <c r="M2191" s="52">
        <v>0</v>
      </c>
      <c r="N2191" s="50"/>
      <c r="O2191" s="124">
        <f t="shared" si="136"/>
        <v>0</v>
      </c>
      <c r="P2191" s="124">
        <f t="shared" si="137"/>
        <v>0</v>
      </c>
      <c r="Q2191" s="50"/>
      <c r="R2191" s="53" t="str">
        <f t="shared" si="138"/>
        <v/>
      </c>
      <c r="S2191" s="53" t="str">
        <f t="shared" si="139"/>
        <v/>
      </c>
      <c r="T2191" s="50"/>
    </row>
    <row r="2192" spans="1:20" ht="15" customHeight="1" x14ac:dyDescent="0.2">
      <c r="A2192" s="51" t="s">
        <v>1560</v>
      </c>
      <c r="B2192" s="51" t="s">
        <v>1012</v>
      </c>
      <c r="C2192" s="35">
        <v>518794</v>
      </c>
      <c r="D2192" s="50"/>
      <c r="E2192" s="52">
        <v>0</v>
      </c>
      <c r="F2192" s="52">
        <v>0</v>
      </c>
      <c r="G2192" s="52">
        <v>0</v>
      </c>
      <c r="H2192" s="52">
        <v>0</v>
      </c>
      <c r="I2192" s="52">
        <v>0</v>
      </c>
      <c r="J2192" s="52">
        <v>0</v>
      </c>
      <c r="K2192" s="52">
        <v>290066.52999999997</v>
      </c>
      <c r="L2192" s="52">
        <v>0</v>
      </c>
      <c r="M2192" s="52">
        <v>7214</v>
      </c>
      <c r="N2192" s="50"/>
      <c r="O2192" s="124">
        <f t="shared" si="136"/>
        <v>0</v>
      </c>
      <c r="P2192" s="124">
        <f t="shared" si="137"/>
        <v>2.4870156512025021</v>
      </c>
      <c r="Q2192" s="50"/>
      <c r="R2192" s="53" t="str">
        <f t="shared" si="138"/>
        <v/>
      </c>
      <c r="S2192" s="53" t="str">
        <f t="shared" si="139"/>
        <v/>
      </c>
      <c r="T2192" s="50"/>
    </row>
    <row r="2193" spans="1:20" ht="15" customHeight="1" x14ac:dyDescent="0.2">
      <c r="A2193" s="51" t="s">
        <v>2563</v>
      </c>
      <c r="B2193" s="51" t="s">
        <v>2211</v>
      </c>
      <c r="C2193" s="35">
        <v>543527</v>
      </c>
      <c r="D2193" s="50"/>
      <c r="E2193" s="52">
        <v>0</v>
      </c>
      <c r="F2193" s="52">
        <v>0</v>
      </c>
      <c r="G2193" s="52">
        <v>0</v>
      </c>
      <c r="H2193" s="52">
        <v>14800</v>
      </c>
      <c r="I2193" s="52">
        <v>0</v>
      </c>
      <c r="J2193" s="52">
        <v>14800</v>
      </c>
      <c r="K2193" s="52">
        <v>101581.09999999999</v>
      </c>
      <c r="L2193" s="52">
        <v>0</v>
      </c>
      <c r="M2193" s="52">
        <v>0</v>
      </c>
      <c r="N2193" s="50"/>
      <c r="O2193" s="124">
        <f t="shared" si="136"/>
        <v>14.569599999999999</v>
      </c>
      <c r="P2193" s="124">
        <f t="shared" si="137"/>
        <v>0</v>
      </c>
      <c r="Q2193" s="50"/>
      <c r="R2193" s="53" t="str">
        <f t="shared" si="138"/>
        <v/>
      </c>
      <c r="S2193" s="53" t="str">
        <f t="shared" si="139"/>
        <v/>
      </c>
      <c r="T2193" s="50"/>
    </row>
    <row r="2194" spans="1:20" ht="15" customHeight="1" x14ac:dyDescent="0.2">
      <c r="A2194" s="51" t="s">
        <v>2202</v>
      </c>
      <c r="B2194" s="51" t="s">
        <v>1221</v>
      </c>
      <c r="C2194" s="35">
        <v>526266</v>
      </c>
      <c r="D2194" s="50"/>
      <c r="E2194" s="52">
        <v>0</v>
      </c>
      <c r="F2194" s="52">
        <v>0</v>
      </c>
      <c r="G2194" s="52">
        <v>0</v>
      </c>
      <c r="H2194" s="52">
        <v>44794.54</v>
      </c>
      <c r="I2194" s="52">
        <v>0</v>
      </c>
      <c r="J2194" s="52">
        <v>44794.54</v>
      </c>
      <c r="K2194" s="52">
        <v>102832.34</v>
      </c>
      <c r="L2194" s="52">
        <v>1062.1199999999999</v>
      </c>
      <c r="M2194" s="52">
        <v>3867.24</v>
      </c>
      <c r="N2194" s="50"/>
      <c r="O2194" s="124">
        <f t="shared" si="136"/>
        <v>43.5608</v>
      </c>
      <c r="P2194" s="124">
        <f t="shared" si="137"/>
        <v>4.793589254119861</v>
      </c>
      <c r="Q2194" s="50"/>
      <c r="R2194" s="53" t="str">
        <f t="shared" si="138"/>
        <v/>
      </c>
      <c r="S2194" s="53" t="str">
        <f t="shared" si="139"/>
        <v/>
      </c>
      <c r="T2194" s="50"/>
    </row>
    <row r="2195" spans="1:20" ht="15" customHeight="1" x14ac:dyDescent="0.2">
      <c r="A2195" s="51" t="s">
        <v>1930</v>
      </c>
      <c r="B2195" s="51" t="s">
        <v>30</v>
      </c>
      <c r="C2195" s="35">
        <v>523062</v>
      </c>
      <c r="D2195" s="50"/>
      <c r="E2195" s="52">
        <v>0</v>
      </c>
      <c r="F2195" s="52">
        <v>0</v>
      </c>
      <c r="G2195" s="52">
        <v>0</v>
      </c>
      <c r="H2195" s="52">
        <v>0</v>
      </c>
      <c r="I2195" s="52">
        <v>0</v>
      </c>
      <c r="J2195" s="52">
        <v>0</v>
      </c>
      <c r="K2195" s="52">
        <v>160420.37</v>
      </c>
      <c r="L2195" s="52">
        <v>0</v>
      </c>
      <c r="M2195" s="52">
        <v>0</v>
      </c>
      <c r="N2195" s="50"/>
      <c r="O2195" s="124">
        <f t="shared" si="136"/>
        <v>0</v>
      </c>
      <c r="P2195" s="124">
        <f t="shared" si="137"/>
        <v>0</v>
      </c>
      <c r="Q2195" s="50"/>
      <c r="R2195" s="53" t="str">
        <f t="shared" si="138"/>
        <v/>
      </c>
      <c r="S2195" s="53" t="str">
        <f t="shared" si="139"/>
        <v/>
      </c>
      <c r="T2195" s="50"/>
    </row>
    <row r="2196" spans="1:20" ht="15" customHeight="1" x14ac:dyDescent="0.2">
      <c r="A2196" s="51" t="s">
        <v>2738</v>
      </c>
      <c r="B2196" s="51" t="s">
        <v>18</v>
      </c>
      <c r="C2196" s="35">
        <v>557421</v>
      </c>
      <c r="D2196" s="50"/>
      <c r="E2196" s="52">
        <v>0</v>
      </c>
      <c r="F2196" s="52">
        <v>0</v>
      </c>
      <c r="G2196" s="52">
        <v>0</v>
      </c>
      <c r="H2196" s="52">
        <v>0</v>
      </c>
      <c r="I2196" s="52">
        <v>0</v>
      </c>
      <c r="J2196" s="52">
        <v>0</v>
      </c>
      <c r="K2196" s="52">
        <v>210849.02</v>
      </c>
      <c r="L2196" s="52">
        <v>176.74</v>
      </c>
      <c r="M2196" s="52">
        <v>13437.07</v>
      </c>
      <c r="N2196" s="50"/>
      <c r="O2196" s="124">
        <f t="shared" si="136"/>
        <v>0</v>
      </c>
      <c r="P2196" s="124">
        <f t="shared" si="137"/>
        <v>6.4566626868837238</v>
      </c>
      <c r="Q2196" s="50"/>
      <c r="R2196" s="53" t="str">
        <f t="shared" si="138"/>
        <v/>
      </c>
      <c r="S2196" s="53" t="str">
        <f t="shared" si="139"/>
        <v/>
      </c>
      <c r="T2196" s="50"/>
    </row>
    <row r="2197" spans="1:20" ht="15" customHeight="1" x14ac:dyDescent="0.2">
      <c r="A2197" s="51" t="s">
        <v>2203</v>
      </c>
      <c r="B2197" s="51" t="s">
        <v>1221</v>
      </c>
      <c r="C2197" s="35">
        <v>526274</v>
      </c>
      <c r="D2197" s="50"/>
      <c r="E2197" s="52">
        <v>0</v>
      </c>
      <c r="F2197" s="52">
        <v>0</v>
      </c>
      <c r="G2197" s="52">
        <v>0</v>
      </c>
      <c r="H2197" s="52">
        <v>0</v>
      </c>
      <c r="I2197" s="52">
        <v>0</v>
      </c>
      <c r="J2197" s="52">
        <v>0</v>
      </c>
      <c r="K2197" s="52">
        <v>23454.16</v>
      </c>
      <c r="L2197" s="52">
        <v>0</v>
      </c>
      <c r="M2197" s="52">
        <v>0</v>
      </c>
      <c r="N2197" s="50"/>
      <c r="O2197" s="124">
        <f t="shared" si="136"/>
        <v>0</v>
      </c>
      <c r="P2197" s="124">
        <f t="shared" si="137"/>
        <v>0</v>
      </c>
      <c r="Q2197" s="50"/>
      <c r="R2197" s="53" t="str">
        <f t="shared" si="138"/>
        <v/>
      </c>
      <c r="S2197" s="53" t="str">
        <f t="shared" si="139"/>
        <v/>
      </c>
      <c r="T2197" s="50"/>
    </row>
    <row r="2198" spans="1:20" ht="15" customHeight="1" x14ac:dyDescent="0.2">
      <c r="A2198" s="51" t="s">
        <v>2204</v>
      </c>
      <c r="B2198" s="51" t="s">
        <v>1221</v>
      </c>
      <c r="C2198" s="35">
        <v>526282</v>
      </c>
      <c r="D2198" s="50"/>
      <c r="E2198" s="52">
        <v>0</v>
      </c>
      <c r="F2198" s="52">
        <v>0</v>
      </c>
      <c r="G2198" s="52">
        <v>0</v>
      </c>
      <c r="H2198" s="52">
        <v>168891.03</v>
      </c>
      <c r="I2198" s="52">
        <v>0</v>
      </c>
      <c r="J2198" s="52">
        <v>168891.03</v>
      </c>
      <c r="K2198" s="52">
        <v>1419823.8900000001</v>
      </c>
      <c r="L2198" s="52">
        <v>6182.28</v>
      </c>
      <c r="M2198" s="52">
        <v>97438.15</v>
      </c>
      <c r="N2198" s="50"/>
      <c r="O2198" s="124">
        <f t="shared" si="136"/>
        <v>11.895200000000001</v>
      </c>
      <c r="P2198" s="124">
        <f t="shared" si="137"/>
        <v>7.2981185011614356</v>
      </c>
      <c r="Q2198" s="50"/>
      <c r="R2198" s="53" t="str">
        <f t="shared" si="138"/>
        <v/>
      </c>
      <c r="S2198" s="53" t="str">
        <f t="shared" si="139"/>
        <v/>
      </c>
      <c r="T2198" s="50"/>
    </row>
    <row r="2199" spans="1:20" ht="15" customHeight="1" x14ac:dyDescent="0.2">
      <c r="A2199" s="51" t="s">
        <v>141</v>
      </c>
      <c r="B2199" s="51" t="s">
        <v>88</v>
      </c>
      <c r="C2199" s="35">
        <v>500747</v>
      </c>
      <c r="D2199" s="50"/>
      <c r="E2199" s="52">
        <v>0</v>
      </c>
      <c r="F2199" s="52">
        <v>0</v>
      </c>
      <c r="G2199" s="52">
        <v>0</v>
      </c>
      <c r="H2199" s="52">
        <v>34489.660000000003</v>
      </c>
      <c r="I2199" s="52">
        <v>0</v>
      </c>
      <c r="J2199" s="52">
        <v>34489.660000000003</v>
      </c>
      <c r="K2199" s="52">
        <v>842985.03</v>
      </c>
      <c r="L2199" s="52">
        <v>7241.42</v>
      </c>
      <c r="M2199" s="52">
        <v>37080.120000000003</v>
      </c>
      <c r="N2199" s="50"/>
      <c r="O2199" s="124">
        <f t="shared" si="136"/>
        <v>4.0914000000000001</v>
      </c>
      <c r="P2199" s="124">
        <f t="shared" si="137"/>
        <v>5.2576900446262966</v>
      </c>
      <c r="Q2199" s="50"/>
      <c r="R2199" s="53" t="str">
        <f t="shared" si="138"/>
        <v/>
      </c>
      <c r="S2199" s="53" t="str">
        <f t="shared" si="139"/>
        <v/>
      </c>
      <c r="T2199" s="50"/>
    </row>
    <row r="2200" spans="1:20" ht="15" customHeight="1" x14ac:dyDescent="0.2">
      <c r="A2200" s="51" t="s">
        <v>142</v>
      </c>
      <c r="B2200" s="51" t="s">
        <v>88</v>
      </c>
      <c r="C2200" s="35">
        <v>500755</v>
      </c>
      <c r="D2200" s="50"/>
      <c r="E2200" s="52">
        <v>0</v>
      </c>
      <c r="F2200" s="52">
        <v>0</v>
      </c>
      <c r="G2200" s="52">
        <v>0</v>
      </c>
      <c r="H2200" s="52">
        <v>144110.75</v>
      </c>
      <c r="I2200" s="52">
        <v>45000</v>
      </c>
      <c r="J2200" s="52">
        <v>99110.75</v>
      </c>
      <c r="K2200" s="52">
        <v>282941.71000000002</v>
      </c>
      <c r="L2200" s="52">
        <v>8453.23</v>
      </c>
      <c r="M2200" s="52">
        <v>97600.88</v>
      </c>
      <c r="N2200" s="50"/>
      <c r="O2200" s="124">
        <f t="shared" si="136"/>
        <v>35.028700000000001</v>
      </c>
      <c r="P2200" s="124">
        <f t="shared" si="137"/>
        <v>37.482670900660068</v>
      </c>
      <c r="Q2200" s="50"/>
      <c r="R2200" s="53" t="str">
        <f t="shared" si="138"/>
        <v/>
      </c>
      <c r="S2200" s="53" t="str">
        <f t="shared" si="139"/>
        <v/>
      </c>
      <c r="T2200" s="50"/>
    </row>
    <row r="2201" spans="1:20" ht="15" customHeight="1" x14ac:dyDescent="0.2">
      <c r="A2201" s="51" t="s">
        <v>1561</v>
      </c>
      <c r="B2201" s="51" t="s">
        <v>1504</v>
      </c>
      <c r="C2201" s="35">
        <v>518808</v>
      </c>
      <c r="D2201" s="50"/>
      <c r="E2201" s="52">
        <v>0</v>
      </c>
      <c r="F2201" s="52">
        <v>0</v>
      </c>
      <c r="G2201" s="52">
        <v>0</v>
      </c>
      <c r="H2201" s="52">
        <v>400811.09</v>
      </c>
      <c r="I2201" s="52">
        <v>0</v>
      </c>
      <c r="J2201" s="52">
        <v>400811.09</v>
      </c>
      <c r="K2201" s="52">
        <v>2475893.29</v>
      </c>
      <c r="L2201" s="52">
        <v>56739.79</v>
      </c>
      <c r="M2201" s="52">
        <v>91895.5</v>
      </c>
      <c r="N2201" s="50"/>
      <c r="O2201" s="124">
        <f t="shared" si="136"/>
        <v>16.188500000000001</v>
      </c>
      <c r="P2201" s="124">
        <f t="shared" si="137"/>
        <v>6.0032995202309394</v>
      </c>
      <c r="Q2201" s="50"/>
      <c r="R2201" s="53" t="str">
        <f t="shared" si="138"/>
        <v/>
      </c>
      <c r="S2201" s="53" t="str">
        <f t="shared" si="139"/>
        <v/>
      </c>
      <c r="T2201" s="50"/>
    </row>
    <row r="2202" spans="1:20" ht="15" customHeight="1" x14ac:dyDescent="0.2">
      <c r="A2202" s="51" t="s">
        <v>1931</v>
      </c>
      <c r="B2202" s="51" t="s">
        <v>30</v>
      </c>
      <c r="C2202" s="35">
        <v>523071</v>
      </c>
      <c r="D2202" s="50"/>
      <c r="E2202" s="52">
        <v>0</v>
      </c>
      <c r="F2202" s="52">
        <v>0</v>
      </c>
      <c r="G2202" s="52">
        <v>0</v>
      </c>
      <c r="H2202" s="52">
        <v>0</v>
      </c>
      <c r="I2202" s="52">
        <v>0</v>
      </c>
      <c r="J2202" s="52">
        <v>0</v>
      </c>
      <c r="K2202" s="52">
        <v>176057.22</v>
      </c>
      <c r="L2202" s="52">
        <v>0</v>
      </c>
      <c r="M2202" s="52">
        <v>0</v>
      </c>
      <c r="N2202" s="50"/>
      <c r="O2202" s="124">
        <f t="shared" si="136"/>
        <v>0</v>
      </c>
      <c r="P2202" s="124">
        <f t="shared" si="137"/>
        <v>0</v>
      </c>
      <c r="Q2202" s="50"/>
      <c r="R2202" s="53" t="str">
        <f t="shared" si="138"/>
        <v/>
      </c>
      <c r="S2202" s="53" t="str">
        <f t="shared" si="139"/>
        <v/>
      </c>
      <c r="T2202" s="50"/>
    </row>
    <row r="2203" spans="1:20" ht="15" customHeight="1" x14ac:dyDescent="0.2">
      <c r="A2203" s="51" t="s">
        <v>2584</v>
      </c>
      <c r="B2203" s="51" t="s">
        <v>22</v>
      </c>
      <c r="C2203" s="35">
        <v>543748</v>
      </c>
      <c r="D2203" s="50"/>
      <c r="E2203" s="52">
        <v>0</v>
      </c>
      <c r="F2203" s="52">
        <v>0</v>
      </c>
      <c r="G2203" s="52">
        <v>0</v>
      </c>
      <c r="H2203" s="52">
        <v>18672.75</v>
      </c>
      <c r="I2203" s="52">
        <v>0</v>
      </c>
      <c r="J2203" s="52">
        <v>18672.75</v>
      </c>
      <c r="K2203" s="52">
        <v>227831.59</v>
      </c>
      <c r="L2203" s="52">
        <v>298.23</v>
      </c>
      <c r="M2203" s="52">
        <v>7240</v>
      </c>
      <c r="N2203" s="50"/>
      <c r="O2203" s="124">
        <f t="shared" si="136"/>
        <v>8.1959</v>
      </c>
      <c r="P2203" s="124">
        <f t="shared" si="137"/>
        <v>3.3086851564350663</v>
      </c>
      <c r="Q2203" s="50"/>
      <c r="R2203" s="53" t="str">
        <f t="shared" si="138"/>
        <v/>
      </c>
      <c r="S2203" s="53" t="str">
        <f t="shared" si="139"/>
        <v/>
      </c>
      <c r="T2203" s="50"/>
    </row>
    <row r="2204" spans="1:20" ht="15" customHeight="1" x14ac:dyDescent="0.2">
      <c r="A2204" s="51" t="s">
        <v>1304</v>
      </c>
      <c r="B2204" s="51" t="s">
        <v>1214</v>
      </c>
      <c r="C2204" s="35">
        <v>515531</v>
      </c>
      <c r="D2204" s="50"/>
      <c r="E2204" s="52">
        <v>0</v>
      </c>
      <c r="F2204" s="52">
        <v>0</v>
      </c>
      <c r="G2204" s="52">
        <v>0</v>
      </c>
      <c r="H2204" s="52">
        <v>0</v>
      </c>
      <c r="I2204" s="52">
        <v>0</v>
      </c>
      <c r="J2204" s="52">
        <v>0</v>
      </c>
      <c r="K2204" s="52">
        <v>40979.839999999997</v>
      </c>
      <c r="L2204" s="52">
        <v>0</v>
      </c>
      <c r="M2204" s="52">
        <v>0</v>
      </c>
      <c r="N2204" s="50"/>
      <c r="O2204" s="124">
        <f t="shared" si="136"/>
        <v>0</v>
      </c>
      <c r="P2204" s="124">
        <f t="shared" si="137"/>
        <v>0</v>
      </c>
      <c r="Q2204" s="50"/>
      <c r="R2204" s="53" t="str">
        <f t="shared" si="138"/>
        <v/>
      </c>
      <c r="S2204" s="53" t="str">
        <f t="shared" si="139"/>
        <v/>
      </c>
      <c r="T2204" s="50"/>
    </row>
    <row r="2205" spans="1:20" ht="15" customHeight="1" x14ac:dyDescent="0.2">
      <c r="A2205" s="51" t="s">
        <v>2742</v>
      </c>
      <c r="B2205" s="51" t="s">
        <v>1121</v>
      </c>
      <c r="C2205" s="35">
        <v>557480</v>
      </c>
      <c r="D2205" s="50"/>
      <c r="E2205" s="52">
        <v>0</v>
      </c>
      <c r="F2205" s="52">
        <v>0</v>
      </c>
      <c r="G2205" s="52">
        <v>0</v>
      </c>
      <c r="H2205" s="52">
        <v>19021.86</v>
      </c>
      <c r="I2205" s="52">
        <v>0</v>
      </c>
      <c r="J2205" s="52">
        <v>19021.86</v>
      </c>
      <c r="K2205" s="52">
        <v>170951.24</v>
      </c>
      <c r="L2205" s="52">
        <v>0</v>
      </c>
      <c r="M2205" s="52">
        <v>38422.730000000003</v>
      </c>
      <c r="N2205" s="50"/>
      <c r="O2205" s="124">
        <f t="shared" si="136"/>
        <v>11.1271</v>
      </c>
      <c r="P2205" s="124">
        <f t="shared" si="137"/>
        <v>22.475841649349839</v>
      </c>
      <c r="Q2205" s="50"/>
      <c r="R2205" s="53" t="str">
        <f t="shared" si="138"/>
        <v/>
      </c>
      <c r="S2205" s="53" t="str">
        <f t="shared" si="139"/>
        <v/>
      </c>
      <c r="T2205" s="50"/>
    </row>
    <row r="2206" spans="1:20" ht="15" customHeight="1" x14ac:dyDescent="0.2">
      <c r="A2206" s="51" t="s">
        <v>1103</v>
      </c>
      <c r="B2206" s="51" t="s">
        <v>1055</v>
      </c>
      <c r="C2206" s="35">
        <v>512613</v>
      </c>
      <c r="D2206" s="50"/>
      <c r="E2206" s="52">
        <v>0</v>
      </c>
      <c r="F2206" s="52">
        <v>0</v>
      </c>
      <c r="G2206" s="52">
        <v>0</v>
      </c>
      <c r="H2206" s="52">
        <v>0</v>
      </c>
      <c r="I2206" s="52">
        <v>0</v>
      </c>
      <c r="J2206" s="52">
        <v>0</v>
      </c>
      <c r="K2206" s="52">
        <v>119676.85</v>
      </c>
      <c r="L2206" s="52">
        <v>0</v>
      </c>
      <c r="M2206" s="52">
        <v>0</v>
      </c>
      <c r="N2206" s="50"/>
      <c r="O2206" s="124">
        <f t="shared" si="136"/>
        <v>0</v>
      </c>
      <c r="P2206" s="124">
        <f t="shared" si="137"/>
        <v>0</v>
      </c>
      <c r="Q2206" s="50"/>
      <c r="R2206" s="53" t="str">
        <f t="shared" si="138"/>
        <v/>
      </c>
      <c r="S2206" s="53" t="str">
        <f t="shared" si="139"/>
        <v/>
      </c>
      <c r="T2206" s="50"/>
    </row>
    <row r="2207" spans="1:20" ht="15" customHeight="1" x14ac:dyDescent="0.2">
      <c r="A2207" s="51" t="s">
        <v>2473</v>
      </c>
      <c r="B2207" s="51" t="s">
        <v>2434</v>
      </c>
      <c r="C2207" s="35">
        <v>529168</v>
      </c>
      <c r="D2207" s="50"/>
      <c r="E2207" s="52">
        <v>0</v>
      </c>
      <c r="F2207" s="52">
        <v>0</v>
      </c>
      <c r="G2207" s="52">
        <v>0</v>
      </c>
      <c r="H2207" s="52">
        <v>70489.37</v>
      </c>
      <c r="I2207" s="52">
        <v>0</v>
      </c>
      <c r="J2207" s="52">
        <v>70489.37</v>
      </c>
      <c r="K2207" s="52">
        <v>586744.43000000005</v>
      </c>
      <c r="L2207" s="52">
        <v>2887.65</v>
      </c>
      <c r="M2207" s="52">
        <v>5682.84</v>
      </c>
      <c r="N2207" s="50"/>
      <c r="O2207" s="124">
        <f t="shared" si="136"/>
        <v>12.0136</v>
      </c>
      <c r="P2207" s="124">
        <f t="shared" si="137"/>
        <v>1.460685361768155</v>
      </c>
      <c r="Q2207" s="50"/>
      <c r="R2207" s="53" t="str">
        <f t="shared" si="138"/>
        <v/>
      </c>
      <c r="S2207" s="53" t="str">
        <f t="shared" si="139"/>
        <v/>
      </c>
      <c r="T2207" s="50"/>
    </row>
    <row r="2208" spans="1:20" ht="15" customHeight="1" x14ac:dyDescent="0.2">
      <c r="A2208" s="51" t="s">
        <v>814</v>
      </c>
      <c r="B2208" s="51" t="s">
        <v>759</v>
      </c>
      <c r="C2208" s="35">
        <v>509001</v>
      </c>
      <c r="D2208" s="50"/>
      <c r="E2208" s="52">
        <v>0</v>
      </c>
      <c r="F2208" s="52">
        <v>0</v>
      </c>
      <c r="G2208" s="52">
        <v>0</v>
      </c>
      <c r="H2208" s="52">
        <v>114917.22</v>
      </c>
      <c r="I2208" s="52">
        <v>114917.22</v>
      </c>
      <c r="J2208" s="52">
        <v>0</v>
      </c>
      <c r="K2208" s="52">
        <v>1854676.1700000002</v>
      </c>
      <c r="L2208" s="52">
        <v>3515.56</v>
      </c>
      <c r="M2208" s="52">
        <v>18482.400000000001</v>
      </c>
      <c r="N2208" s="50"/>
      <c r="O2208" s="124">
        <f t="shared" si="136"/>
        <v>0</v>
      </c>
      <c r="P2208" s="124">
        <f t="shared" si="137"/>
        <v>1.1860809102863494</v>
      </c>
      <c r="Q2208" s="50"/>
      <c r="R2208" s="53" t="str">
        <f t="shared" si="138"/>
        <v/>
      </c>
      <c r="S2208" s="53" t="str">
        <f t="shared" si="139"/>
        <v/>
      </c>
      <c r="T2208" s="50"/>
    </row>
    <row r="2209" spans="1:20" ht="15" customHeight="1" x14ac:dyDescent="0.2">
      <c r="A2209" s="51" t="s">
        <v>2709</v>
      </c>
      <c r="B2209" s="51" t="s">
        <v>636</v>
      </c>
      <c r="C2209" s="35">
        <v>556564</v>
      </c>
      <c r="D2209" s="50"/>
      <c r="E2209" s="52">
        <v>0</v>
      </c>
      <c r="F2209" s="52">
        <v>0</v>
      </c>
      <c r="G2209" s="52">
        <v>0</v>
      </c>
      <c r="H2209" s="52">
        <v>0</v>
      </c>
      <c r="I2209" s="52">
        <v>0</v>
      </c>
      <c r="J2209" s="52">
        <v>0</v>
      </c>
      <c r="K2209" s="52">
        <v>126224.05</v>
      </c>
      <c r="L2209" s="52">
        <v>0</v>
      </c>
      <c r="M2209" s="52">
        <v>0</v>
      </c>
      <c r="N2209" s="50"/>
      <c r="O2209" s="124">
        <f t="shared" si="136"/>
        <v>0</v>
      </c>
      <c r="P2209" s="124">
        <f t="shared" si="137"/>
        <v>0</v>
      </c>
      <c r="Q2209" s="50"/>
      <c r="R2209" s="53" t="str">
        <f t="shared" si="138"/>
        <v/>
      </c>
      <c r="S2209" s="53" t="str">
        <f t="shared" si="139"/>
        <v/>
      </c>
      <c r="T2209" s="50"/>
    </row>
    <row r="2210" spans="1:20" ht="15" customHeight="1" x14ac:dyDescent="0.2">
      <c r="A2210" s="51" t="s">
        <v>1992</v>
      </c>
      <c r="B2210" s="51" t="s">
        <v>1961</v>
      </c>
      <c r="C2210" s="35">
        <v>523810</v>
      </c>
      <c r="D2210" s="50"/>
      <c r="E2210" s="52">
        <v>0</v>
      </c>
      <c r="F2210" s="52">
        <v>0</v>
      </c>
      <c r="G2210" s="52">
        <v>0</v>
      </c>
      <c r="H2210" s="52">
        <v>429822.3</v>
      </c>
      <c r="I2210" s="52">
        <v>0</v>
      </c>
      <c r="J2210" s="52">
        <v>429822.3</v>
      </c>
      <c r="K2210" s="52">
        <v>1521641.44</v>
      </c>
      <c r="L2210" s="52">
        <v>11946.45</v>
      </c>
      <c r="M2210" s="52">
        <v>171550.61</v>
      </c>
      <c r="N2210" s="50"/>
      <c r="O2210" s="124">
        <f t="shared" si="136"/>
        <v>28.247299999999999</v>
      </c>
      <c r="P2210" s="124">
        <f t="shared" si="137"/>
        <v>12.059152384808868</v>
      </c>
      <c r="Q2210" s="50"/>
      <c r="R2210" s="53" t="str">
        <f t="shared" si="138"/>
        <v/>
      </c>
      <c r="S2210" s="53" t="str">
        <f t="shared" si="139"/>
        <v/>
      </c>
      <c r="T2210" s="50"/>
    </row>
    <row r="2211" spans="1:20" ht="15" customHeight="1" x14ac:dyDescent="0.2">
      <c r="A2211" s="51" t="s">
        <v>1740</v>
      </c>
      <c r="B2211" s="51" t="s">
        <v>1547</v>
      </c>
      <c r="C2211" s="35">
        <v>520772</v>
      </c>
      <c r="D2211" s="50"/>
      <c r="E2211" s="52">
        <v>0</v>
      </c>
      <c r="F2211" s="52">
        <v>0</v>
      </c>
      <c r="G2211" s="52">
        <v>0</v>
      </c>
      <c r="H2211" s="52">
        <v>26076.34</v>
      </c>
      <c r="I2211" s="52">
        <v>0</v>
      </c>
      <c r="J2211" s="52">
        <v>26076.34</v>
      </c>
      <c r="K2211" s="52">
        <v>140506.98000000001</v>
      </c>
      <c r="L2211" s="52">
        <v>784.2</v>
      </c>
      <c r="M2211" s="52">
        <v>0</v>
      </c>
      <c r="N2211" s="50"/>
      <c r="O2211" s="124">
        <f t="shared" si="136"/>
        <v>18.558800000000002</v>
      </c>
      <c r="P2211" s="124">
        <f t="shared" si="137"/>
        <v>0.55812173886307992</v>
      </c>
      <c r="Q2211" s="50"/>
      <c r="R2211" s="53" t="str">
        <f t="shared" si="138"/>
        <v/>
      </c>
      <c r="S2211" s="53" t="str">
        <f t="shared" si="139"/>
        <v/>
      </c>
      <c r="T2211" s="50"/>
    </row>
    <row r="2212" spans="1:20" ht="15" customHeight="1" x14ac:dyDescent="0.2">
      <c r="A2212" s="51" t="s">
        <v>1377</v>
      </c>
      <c r="B2212" s="51" t="s">
        <v>28</v>
      </c>
      <c r="C2212" s="35">
        <v>516384</v>
      </c>
      <c r="D2212" s="50"/>
      <c r="E2212" s="52">
        <v>0</v>
      </c>
      <c r="F2212" s="52">
        <v>0</v>
      </c>
      <c r="G2212" s="52">
        <v>0</v>
      </c>
      <c r="H2212" s="52">
        <v>80865.320000000007</v>
      </c>
      <c r="I2212" s="52">
        <v>0</v>
      </c>
      <c r="J2212" s="52">
        <v>80865.320000000007</v>
      </c>
      <c r="K2212" s="52">
        <v>191902.4</v>
      </c>
      <c r="L2212" s="52">
        <v>10179.1</v>
      </c>
      <c r="M2212" s="52">
        <v>31560.68</v>
      </c>
      <c r="N2212" s="50"/>
      <c r="O2212" s="124">
        <f t="shared" si="136"/>
        <v>42.138800000000003</v>
      </c>
      <c r="P2212" s="124">
        <f t="shared" si="137"/>
        <v>21.75052526701073</v>
      </c>
      <c r="Q2212" s="50"/>
      <c r="R2212" s="53" t="str">
        <f t="shared" si="138"/>
        <v/>
      </c>
      <c r="S2212" s="53" t="str">
        <f t="shared" si="139"/>
        <v/>
      </c>
      <c r="T2212" s="50"/>
    </row>
    <row r="2213" spans="1:20" ht="15" customHeight="1" x14ac:dyDescent="0.2">
      <c r="A2213" s="51" t="s">
        <v>1378</v>
      </c>
      <c r="B2213" s="51" t="s">
        <v>28</v>
      </c>
      <c r="C2213" s="35">
        <v>516392</v>
      </c>
      <c r="D2213" s="50"/>
      <c r="E2213" s="52">
        <v>0</v>
      </c>
      <c r="F2213" s="52">
        <v>0</v>
      </c>
      <c r="G2213" s="52">
        <v>0</v>
      </c>
      <c r="H2213" s="52">
        <v>0</v>
      </c>
      <c r="I2213" s="52">
        <v>0</v>
      </c>
      <c r="J2213" s="52">
        <v>0</v>
      </c>
      <c r="K2213" s="52">
        <v>33543.58</v>
      </c>
      <c r="L2213" s="52">
        <v>0</v>
      </c>
      <c r="M2213" s="52">
        <v>0</v>
      </c>
      <c r="N2213" s="50"/>
      <c r="O2213" s="124">
        <f t="shared" si="136"/>
        <v>0</v>
      </c>
      <c r="P2213" s="124">
        <f t="shared" si="137"/>
        <v>0</v>
      </c>
      <c r="Q2213" s="50"/>
      <c r="R2213" s="53" t="str">
        <f t="shared" si="138"/>
        <v/>
      </c>
      <c r="S2213" s="53" t="str">
        <f t="shared" si="139"/>
        <v/>
      </c>
      <c r="T2213" s="50"/>
    </row>
    <row r="2214" spans="1:20" ht="15" customHeight="1" x14ac:dyDescent="0.2">
      <c r="A2214" s="51" t="s">
        <v>1741</v>
      </c>
      <c r="B2214" s="51" t="s">
        <v>1547</v>
      </c>
      <c r="C2214" s="35">
        <v>520781</v>
      </c>
      <c r="D2214" s="50"/>
      <c r="E2214" s="52">
        <v>0</v>
      </c>
      <c r="F2214" s="52">
        <v>0</v>
      </c>
      <c r="G2214" s="52">
        <v>0</v>
      </c>
      <c r="H2214" s="52">
        <v>12188.95</v>
      </c>
      <c r="I2214" s="52">
        <v>0</v>
      </c>
      <c r="J2214" s="52">
        <v>12188.95</v>
      </c>
      <c r="K2214" s="52">
        <v>57374.09</v>
      </c>
      <c r="L2214" s="52">
        <v>461.41</v>
      </c>
      <c r="M2214" s="52">
        <v>0</v>
      </c>
      <c r="N2214" s="50"/>
      <c r="O2214" s="124">
        <f t="shared" si="136"/>
        <v>21.244700000000002</v>
      </c>
      <c r="P2214" s="124">
        <f t="shared" si="137"/>
        <v>0.80421319100660249</v>
      </c>
      <c r="Q2214" s="50"/>
      <c r="R2214" s="53" t="str">
        <f t="shared" si="138"/>
        <v/>
      </c>
      <c r="S2214" s="53" t="str">
        <f t="shared" si="139"/>
        <v/>
      </c>
      <c r="T2214" s="50"/>
    </row>
    <row r="2215" spans="1:20" ht="15" customHeight="1" x14ac:dyDescent="0.2">
      <c r="A2215" s="51" t="s">
        <v>2585</v>
      </c>
      <c r="B2215" s="51" t="s">
        <v>22</v>
      </c>
      <c r="C2215" s="35">
        <v>543756</v>
      </c>
      <c r="D2215" s="50"/>
      <c r="E2215" s="52">
        <v>0</v>
      </c>
      <c r="F2215" s="52">
        <v>0</v>
      </c>
      <c r="G2215" s="52">
        <v>0</v>
      </c>
      <c r="H2215" s="52">
        <v>0</v>
      </c>
      <c r="I2215" s="52">
        <v>0</v>
      </c>
      <c r="J2215" s="52">
        <v>0</v>
      </c>
      <c r="K2215" s="52">
        <v>493725.05</v>
      </c>
      <c r="L2215" s="52">
        <v>0</v>
      </c>
      <c r="M2215" s="52">
        <v>0</v>
      </c>
      <c r="N2215" s="50"/>
      <c r="O2215" s="124">
        <f t="shared" si="136"/>
        <v>0</v>
      </c>
      <c r="P2215" s="124">
        <f t="shared" si="137"/>
        <v>0</v>
      </c>
      <c r="Q2215" s="50"/>
      <c r="R2215" s="53" t="str">
        <f t="shared" si="138"/>
        <v/>
      </c>
      <c r="S2215" s="53" t="str">
        <f t="shared" si="139"/>
        <v/>
      </c>
      <c r="T2215" s="50"/>
    </row>
    <row r="2216" spans="1:20" ht="15" customHeight="1" x14ac:dyDescent="0.2">
      <c r="A2216" s="51" t="s">
        <v>1104</v>
      </c>
      <c r="B2216" s="51" t="s">
        <v>1056</v>
      </c>
      <c r="C2216" s="35">
        <v>512621</v>
      </c>
      <c r="D2216" s="50"/>
      <c r="E2216" s="52">
        <v>0</v>
      </c>
      <c r="F2216" s="52">
        <v>0</v>
      </c>
      <c r="G2216" s="52">
        <v>0</v>
      </c>
      <c r="H2216" s="52">
        <v>0</v>
      </c>
      <c r="I2216" s="52">
        <v>0</v>
      </c>
      <c r="J2216" s="52">
        <v>0</v>
      </c>
      <c r="K2216" s="52">
        <v>551879.32000000007</v>
      </c>
      <c r="L2216" s="52">
        <v>0</v>
      </c>
      <c r="M2216" s="52">
        <v>0</v>
      </c>
      <c r="N2216" s="50"/>
      <c r="O2216" s="124">
        <f t="shared" si="136"/>
        <v>0</v>
      </c>
      <c r="P2216" s="124">
        <f t="shared" si="137"/>
        <v>0</v>
      </c>
      <c r="Q2216" s="50"/>
      <c r="R2216" s="53" t="str">
        <f t="shared" si="138"/>
        <v/>
      </c>
      <c r="S2216" s="53" t="str">
        <f t="shared" si="139"/>
        <v/>
      </c>
      <c r="T2216" s="50"/>
    </row>
    <row r="2217" spans="1:20" ht="15" customHeight="1" x14ac:dyDescent="0.2">
      <c r="A2217" s="51" t="s">
        <v>744</v>
      </c>
      <c r="B2217" s="51" t="s">
        <v>710</v>
      </c>
      <c r="C2217" s="35">
        <v>508225</v>
      </c>
      <c r="D2217" s="50"/>
      <c r="E2217" s="52">
        <v>0</v>
      </c>
      <c r="F2217" s="52">
        <v>0</v>
      </c>
      <c r="G2217" s="52">
        <v>0</v>
      </c>
      <c r="H2217" s="52">
        <v>0</v>
      </c>
      <c r="I2217" s="52">
        <v>0</v>
      </c>
      <c r="J2217" s="52">
        <v>0</v>
      </c>
      <c r="K2217" s="52">
        <v>978131.59</v>
      </c>
      <c r="L2217" s="52">
        <v>1979.45</v>
      </c>
      <c r="M2217" s="52">
        <v>178913.46</v>
      </c>
      <c r="N2217" s="50"/>
      <c r="O2217" s="124">
        <f t="shared" si="136"/>
        <v>0</v>
      </c>
      <c r="P2217" s="124">
        <f t="shared" si="137"/>
        <v>18.493719234648172</v>
      </c>
      <c r="Q2217" s="50"/>
      <c r="R2217" s="53" t="str">
        <f t="shared" si="138"/>
        <v/>
      </c>
      <c r="S2217" s="53" t="str">
        <f t="shared" si="139"/>
        <v/>
      </c>
      <c r="T2217" s="50"/>
    </row>
    <row r="2218" spans="1:20" ht="15" customHeight="1" x14ac:dyDescent="0.2">
      <c r="A2218" s="51" t="s">
        <v>2564</v>
      </c>
      <c r="B2218" s="51" t="s">
        <v>2211</v>
      </c>
      <c r="C2218" s="35">
        <v>543535</v>
      </c>
      <c r="D2218" s="50"/>
      <c r="E2218" s="52">
        <v>0</v>
      </c>
      <c r="F2218" s="52">
        <v>0</v>
      </c>
      <c r="G2218" s="52">
        <v>0</v>
      </c>
      <c r="H2218" s="52">
        <v>0</v>
      </c>
      <c r="I2218" s="52">
        <v>0</v>
      </c>
      <c r="J2218" s="52">
        <v>0</v>
      </c>
      <c r="K2218" s="52">
        <v>750510.99</v>
      </c>
      <c r="L2218" s="52">
        <v>0</v>
      </c>
      <c r="M2218" s="52">
        <v>26516.1</v>
      </c>
      <c r="N2218" s="50"/>
      <c r="O2218" s="124">
        <f t="shared" si="136"/>
        <v>0</v>
      </c>
      <c r="P2218" s="124">
        <f t="shared" si="137"/>
        <v>3.5330728468080128</v>
      </c>
      <c r="Q2218" s="50"/>
      <c r="R2218" s="53" t="str">
        <f t="shared" si="138"/>
        <v/>
      </c>
      <c r="S2218" s="53" t="str">
        <f t="shared" si="139"/>
        <v/>
      </c>
      <c r="T2218" s="50"/>
    </row>
    <row r="2219" spans="1:20" ht="15" customHeight="1" x14ac:dyDescent="0.2">
      <c r="A2219" s="51" t="s">
        <v>1653</v>
      </c>
      <c r="B2219" s="51" t="s">
        <v>1575</v>
      </c>
      <c r="C2219" s="35">
        <v>519782</v>
      </c>
      <c r="D2219" s="50"/>
      <c r="E2219" s="52">
        <v>0</v>
      </c>
      <c r="F2219" s="52">
        <v>0</v>
      </c>
      <c r="G2219" s="52">
        <v>0</v>
      </c>
      <c r="H2219" s="52">
        <v>0</v>
      </c>
      <c r="I2219" s="52">
        <v>0</v>
      </c>
      <c r="J2219" s="52">
        <v>0</v>
      </c>
      <c r="K2219" s="52">
        <v>219615.63</v>
      </c>
      <c r="L2219" s="52">
        <v>0</v>
      </c>
      <c r="M2219" s="52">
        <v>0</v>
      </c>
      <c r="N2219" s="50"/>
      <c r="O2219" s="124">
        <f t="shared" si="136"/>
        <v>0</v>
      </c>
      <c r="P2219" s="124">
        <f t="shared" si="137"/>
        <v>0</v>
      </c>
      <c r="Q2219" s="50"/>
      <c r="R2219" s="53" t="str">
        <f t="shared" si="138"/>
        <v/>
      </c>
      <c r="S2219" s="53" t="str">
        <f t="shared" si="139"/>
        <v/>
      </c>
      <c r="T2219" s="50"/>
    </row>
    <row r="2220" spans="1:20" ht="15" customHeight="1" x14ac:dyDescent="0.2">
      <c r="A2220" s="51" t="s">
        <v>2799</v>
      </c>
      <c r="B2220" s="51" t="s">
        <v>2211</v>
      </c>
      <c r="C2220" s="35">
        <v>560154</v>
      </c>
      <c r="D2220" s="50"/>
      <c r="E2220" s="52">
        <v>0</v>
      </c>
      <c r="F2220" s="52">
        <v>0</v>
      </c>
      <c r="G2220" s="52">
        <v>0</v>
      </c>
      <c r="H2220" s="52">
        <v>1436644.55</v>
      </c>
      <c r="I2220" s="52">
        <v>0</v>
      </c>
      <c r="J2220" s="52">
        <v>1436644.55</v>
      </c>
      <c r="K2220" s="52">
        <v>4356951.1500000004</v>
      </c>
      <c r="L2220" s="52">
        <v>57168.57</v>
      </c>
      <c r="M2220" s="52">
        <v>186308.46</v>
      </c>
      <c r="N2220" s="50"/>
      <c r="O2220" s="124">
        <f t="shared" si="136"/>
        <v>32.973599999999998</v>
      </c>
      <c r="P2220" s="124">
        <f t="shared" si="137"/>
        <v>5.5882432833794793</v>
      </c>
      <c r="Q2220" s="50"/>
      <c r="R2220" s="53" t="str">
        <f t="shared" si="138"/>
        <v/>
      </c>
      <c r="S2220" s="53" t="str">
        <f t="shared" si="139"/>
        <v/>
      </c>
      <c r="T2220" s="50"/>
    </row>
    <row r="2221" spans="1:20" ht="15" customHeight="1" x14ac:dyDescent="0.2">
      <c r="A2221" s="51" t="s">
        <v>695</v>
      </c>
      <c r="B2221" s="51" t="s">
        <v>636</v>
      </c>
      <c r="C2221" s="35">
        <v>507555</v>
      </c>
      <c r="D2221" s="50"/>
      <c r="E2221" s="52">
        <v>0</v>
      </c>
      <c r="F2221" s="52">
        <v>0</v>
      </c>
      <c r="G2221" s="52">
        <v>0</v>
      </c>
      <c r="H2221" s="52">
        <v>17623.099999999999</v>
      </c>
      <c r="I2221" s="52">
        <v>0</v>
      </c>
      <c r="J2221" s="52">
        <v>17623.099999999999</v>
      </c>
      <c r="K2221" s="52">
        <v>1498540.55</v>
      </c>
      <c r="L2221" s="52">
        <v>31210.95</v>
      </c>
      <c r="M2221" s="52">
        <v>32612.27</v>
      </c>
      <c r="N2221" s="50"/>
      <c r="O2221" s="124">
        <f t="shared" si="136"/>
        <v>1.1759999999999999</v>
      </c>
      <c r="P2221" s="124">
        <f t="shared" si="137"/>
        <v>4.2590252229077148</v>
      </c>
      <c r="Q2221" s="50"/>
      <c r="R2221" s="53" t="str">
        <f t="shared" si="138"/>
        <v/>
      </c>
      <c r="S2221" s="53" t="str">
        <f t="shared" si="139"/>
        <v/>
      </c>
      <c r="T2221" s="50"/>
    </row>
    <row r="2222" spans="1:20" ht="15" customHeight="1" x14ac:dyDescent="0.2">
      <c r="A2222" s="51" t="s">
        <v>493</v>
      </c>
      <c r="B2222" s="51" t="s">
        <v>439</v>
      </c>
      <c r="C2222" s="35">
        <v>504823</v>
      </c>
      <c r="D2222" s="50"/>
      <c r="E2222" s="52">
        <v>0</v>
      </c>
      <c r="F2222" s="52">
        <v>0</v>
      </c>
      <c r="G2222" s="52">
        <v>0</v>
      </c>
      <c r="H2222" s="52">
        <v>0</v>
      </c>
      <c r="I2222" s="52">
        <v>0</v>
      </c>
      <c r="J2222" s="52">
        <v>0</v>
      </c>
      <c r="K2222" s="52">
        <v>372135.83999999997</v>
      </c>
      <c r="L2222" s="52">
        <v>0</v>
      </c>
      <c r="M2222" s="52">
        <v>0</v>
      </c>
      <c r="N2222" s="50"/>
      <c r="O2222" s="124">
        <f t="shared" si="136"/>
        <v>0</v>
      </c>
      <c r="P2222" s="124">
        <f t="shared" si="137"/>
        <v>0</v>
      </c>
      <c r="Q2222" s="50"/>
      <c r="R2222" s="53" t="str">
        <f t="shared" si="138"/>
        <v/>
      </c>
      <c r="S2222" s="53" t="str">
        <f t="shared" si="139"/>
        <v/>
      </c>
      <c r="T2222" s="50"/>
    </row>
    <row r="2223" spans="1:20" ht="15" customHeight="1" x14ac:dyDescent="0.2">
      <c r="A2223" s="51" t="s">
        <v>2565</v>
      </c>
      <c r="B2223" s="51" t="s">
        <v>33</v>
      </c>
      <c r="C2223" s="35">
        <v>543551</v>
      </c>
      <c r="D2223" s="50"/>
      <c r="E2223" s="52">
        <v>0</v>
      </c>
      <c r="F2223" s="52">
        <v>0</v>
      </c>
      <c r="G2223" s="52">
        <v>0</v>
      </c>
      <c r="H2223" s="52">
        <v>0</v>
      </c>
      <c r="I2223" s="52">
        <v>0</v>
      </c>
      <c r="J2223" s="52">
        <v>0</v>
      </c>
      <c r="K2223" s="52">
        <v>152158.47999999998</v>
      </c>
      <c r="L2223" s="52">
        <v>0</v>
      </c>
      <c r="M2223" s="52">
        <v>0</v>
      </c>
      <c r="N2223" s="50"/>
      <c r="O2223" s="124">
        <f t="shared" si="136"/>
        <v>0</v>
      </c>
      <c r="P2223" s="124">
        <f t="shared" si="137"/>
        <v>0</v>
      </c>
      <c r="Q2223" s="50"/>
      <c r="R2223" s="53" t="str">
        <f t="shared" si="138"/>
        <v/>
      </c>
      <c r="S2223" s="53" t="str">
        <f t="shared" si="139"/>
        <v/>
      </c>
      <c r="T2223" s="50"/>
    </row>
    <row r="2224" spans="1:20" ht="15" customHeight="1" x14ac:dyDescent="0.2">
      <c r="A2224" s="51" t="s">
        <v>2566</v>
      </c>
      <c r="B2224" s="51" t="s">
        <v>33</v>
      </c>
      <c r="C2224" s="35">
        <v>543560</v>
      </c>
      <c r="D2224" s="50"/>
      <c r="E2224" s="52">
        <v>0</v>
      </c>
      <c r="F2224" s="52">
        <v>0</v>
      </c>
      <c r="G2224" s="52">
        <v>0</v>
      </c>
      <c r="H2224" s="52">
        <v>10000</v>
      </c>
      <c r="I2224" s="52">
        <v>0</v>
      </c>
      <c r="J2224" s="52">
        <v>10000</v>
      </c>
      <c r="K2224" s="52">
        <v>714030.97</v>
      </c>
      <c r="L2224" s="52">
        <v>18.260000000000002</v>
      </c>
      <c r="M2224" s="52">
        <v>52554</v>
      </c>
      <c r="N2224" s="50"/>
      <c r="O2224" s="124">
        <f t="shared" si="136"/>
        <v>1.4005000000000001</v>
      </c>
      <c r="P2224" s="124">
        <f t="shared" si="137"/>
        <v>7.3627422631262069</v>
      </c>
      <c r="Q2224" s="50"/>
      <c r="R2224" s="53" t="str">
        <f t="shared" si="138"/>
        <v/>
      </c>
      <c r="S2224" s="53" t="str">
        <f t="shared" si="139"/>
        <v/>
      </c>
      <c r="T2224" s="50"/>
    </row>
    <row r="2225" spans="1:20" ht="15" customHeight="1" x14ac:dyDescent="0.2">
      <c r="A2225" s="51" t="s">
        <v>494</v>
      </c>
      <c r="B2225" s="51" t="s">
        <v>439</v>
      </c>
      <c r="C2225" s="35">
        <v>504831</v>
      </c>
      <c r="D2225" s="50"/>
      <c r="E2225" s="52">
        <v>0</v>
      </c>
      <c r="F2225" s="52">
        <v>0</v>
      </c>
      <c r="G2225" s="52">
        <v>0</v>
      </c>
      <c r="H2225" s="52">
        <v>0</v>
      </c>
      <c r="I2225" s="52">
        <v>0</v>
      </c>
      <c r="J2225" s="52">
        <v>0</v>
      </c>
      <c r="K2225" s="52">
        <v>347143.5</v>
      </c>
      <c r="L2225" s="52">
        <v>2110.9</v>
      </c>
      <c r="M2225" s="52">
        <v>0</v>
      </c>
      <c r="N2225" s="50"/>
      <c r="O2225" s="124">
        <f t="shared" si="136"/>
        <v>0</v>
      </c>
      <c r="P2225" s="124">
        <f t="shared" si="137"/>
        <v>0.60807706323177591</v>
      </c>
      <c r="Q2225" s="50"/>
      <c r="R2225" s="53" t="str">
        <f t="shared" si="138"/>
        <v/>
      </c>
      <c r="S2225" s="53" t="str">
        <f t="shared" si="139"/>
        <v/>
      </c>
      <c r="T2225" s="50"/>
    </row>
    <row r="2226" spans="1:20" ht="15" customHeight="1" x14ac:dyDescent="0.2">
      <c r="A2226" s="51" t="s">
        <v>970</v>
      </c>
      <c r="B2226" s="51" t="s">
        <v>13</v>
      </c>
      <c r="C2226" s="35">
        <v>511013</v>
      </c>
      <c r="D2226" s="50"/>
      <c r="E2226" s="52">
        <v>0</v>
      </c>
      <c r="F2226" s="52">
        <v>0</v>
      </c>
      <c r="G2226" s="52">
        <v>0</v>
      </c>
      <c r="H2226" s="52">
        <v>0</v>
      </c>
      <c r="I2226" s="52">
        <v>0</v>
      </c>
      <c r="J2226" s="52">
        <v>0</v>
      </c>
      <c r="K2226" s="52">
        <v>182010.49</v>
      </c>
      <c r="L2226" s="52">
        <v>629.42999999999995</v>
      </c>
      <c r="M2226" s="52">
        <v>25881.99</v>
      </c>
      <c r="N2226" s="50"/>
      <c r="O2226" s="124">
        <f t="shared" si="136"/>
        <v>0</v>
      </c>
      <c r="P2226" s="124">
        <f t="shared" si="137"/>
        <v>14.565874747109358</v>
      </c>
      <c r="Q2226" s="50"/>
      <c r="R2226" s="53" t="str">
        <f t="shared" si="138"/>
        <v/>
      </c>
      <c r="S2226" s="53" t="str">
        <f t="shared" si="139"/>
        <v/>
      </c>
      <c r="T2226" s="50"/>
    </row>
    <row r="2227" spans="1:20" ht="15" customHeight="1" x14ac:dyDescent="0.2">
      <c r="A2227" s="51" t="s">
        <v>1654</v>
      </c>
      <c r="B2227" s="51" t="s">
        <v>1575</v>
      </c>
      <c r="C2227" s="35">
        <v>519791</v>
      </c>
      <c r="D2227" s="50"/>
      <c r="E2227" s="52">
        <v>0</v>
      </c>
      <c r="F2227" s="52">
        <v>0</v>
      </c>
      <c r="G2227" s="52">
        <v>0</v>
      </c>
      <c r="H2227" s="52">
        <v>71800</v>
      </c>
      <c r="I2227" s="52">
        <v>0</v>
      </c>
      <c r="J2227" s="52">
        <v>71800</v>
      </c>
      <c r="K2227" s="52">
        <v>300310.10000000003</v>
      </c>
      <c r="L2227" s="52">
        <v>3139.1</v>
      </c>
      <c r="M2227" s="52">
        <v>19000</v>
      </c>
      <c r="N2227" s="50"/>
      <c r="O2227" s="124">
        <f t="shared" si="136"/>
        <v>23.9086</v>
      </c>
      <c r="P2227" s="124">
        <f t="shared" si="137"/>
        <v>7.3720797269222702</v>
      </c>
      <c r="Q2227" s="50"/>
      <c r="R2227" s="53" t="str">
        <f t="shared" si="138"/>
        <v/>
      </c>
      <c r="S2227" s="53" t="str">
        <f t="shared" si="139"/>
        <v/>
      </c>
      <c r="T2227" s="50"/>
    </row>
    <row r="2228" spans="1:20" ht="15" customHeight="1" x14ac:dyDescent="0.2">
      <c r="A2228" s="51" t="s">
        <v>850</v>
      </c>
      <c r="B2228" s="51" t="s">
        <v>825</v>
      </c>
      <c r="C2228" s="35">
        <v>509469</v>
      </c>
      <c r="D2228" s="50"/>
      <c r="E2228" s="52">
        <v>0</v>
      </c>
      <c r="F2228" s="52">
        <v>0</v>
      </c>
      <c r="G2228" s="52">
        <v>0</v>
      </c>
      <c r="H2228" s="52">
        <v>11023.58</v>
      </c>
      <c r="I2228" s="52">
        <v>0</v>
      </c>
      <c r="J2228" s="52">
        <v>11023.58</v>
      </c>
      <c r="K2228" s="52">
        <v>640773.93000000005</v>
      </c>
      <c r="L2228" s="52">
        <v>1381.81</v>
      </c>
      <c r="M2228" s="52">
        <v>14735.74</v>
      </c>
      <c r="N2228" s="50"/>
      <c r="O2228" s="124">
        <f t="shared" si="136"/>
        <v>1.7203999999999999</v>
      </c>
      <c r="P2228" s="124">
        <f t="shared" si="137"/>
        <v>2.5153254908482308</v>
      </c>
      <c r="Q2228" s="50"/>
      <c r="R2228" s="53" t="str">
        <f t="shared" si="138"/>
        <v/>
      </c>
      <c r="S2228" s="53" t="str">
        <f t="shared" si="139"/>
        <v/>
      </c>
      <c r="T2228" s="50"/>
    </row>
    <row r="2229" spans="1:20" ht="15" customHeight="1" x14ac:dyDescent="0.2">
      <c r="A2229" s="51" t="s">
        <v>1676</v>
      </c>
      <c r="B2229" s="51" t="s">
        <v>1676</v>
      </c>
      <c r="C2229" s="35">
        <v>520802</v>
      </c>
      <c r="D2229" s="50"/>
      <c r="E2229" s="52">
        <v>0</v>
      </c>
      <c r="F2229" s="52">
        <v>0</v>
      </c>
      <c r="G2229" s="52">
        <v>0</v>
      </c>
      <c r="H2229" s="52">
        <v>2061779.24</v>
      </c>
      <c r="I2229" s="52">
        <v>0</v>
      </c>
      <c r="J2229" s="52">
        <v>2061779.24</v>
      </c>
      <c r="K2229" s="52">
        <v>10702637.41</v>
      </c>
      <c r="L2229" s="52">
        <v>47984.160000000003</v>
      </c>
      <c r="M2229" s="52">
        <v>262974.12</v>
      </c>
      <c r="N2229" s="50"/>
      <c r="O2229" s="124">
        <f t="shared" si="136"/>
        <v>19.264199999999999</v>
      </c>
      <c r="P2229" s="124">
        <f t="shared" si="137"/>
        <v>2.9054359975743589</v>
      </c>
      <c r="Q2229" s="50"/>
      <c r="R2229" s="53" t="str">
        <f t="shared" si="138"/>
        <v/>
      </c>
      <c r="S2229" s="53" t="str">
        <f t="shared" si="139"/>
        <v/>
      </c>
      <c r="T2229" s="50"/>
    </row>
    <row r="2230" spans="1:20" ht="15" customHeight="1" x14ac:dyDescent="0.2">
      <c r="A2230" s="51" t="s">
        <v>621</v>
      </c>
      <c r="B2230" s="51" t="s">
        <v>569</v>
      </c>
      <c r="C2230" s="35">
        <v>506508</v>
      </c>
      <c r="D2230" s="50"/>
      <c r="E2230" s="52">
        <v>0</v>
      </c>
      <c r="F2230" s="52">
        <v>0</v>
      </c>
      <c r="G2230" s="52">
        <v>0</v>
      </c>
      <c r="H2230" s="52">
        <v>16600</v>
      </c>
      <c r="I2230" s="52">
        <v>0</v>
      </c>
      <c r="J2230" s="52">
        <v>16600</v>
      </c>
      <c r="K2230" s="52">
        <v>971605.71</v>
      </c>
      <c r="L2230" s="52">
        <v>7816.4</v>
      </c>
      <c r="M2230" s="52">
        <v>121111.47</v>
      </c>
      <c r="N2230" s="50"/>
      <c r="O2230" s="124">
        <f t="shared" si="136"/>
        <v>1.7084999999999999</v>
      </c>
      <c r="P2230" s="124">
        <f t="shared" si="137"/>
        <v>13.269566931631143</v>
      </c>
      <c r="Q2230" s="50"/>
      <c r="R2230" s="53" t="str">
        <f t="shared" si="138"/>
        <v/>
      </c>
      <c r="S2230" s="53" t="str">
        <f t="shared" si="139"/>
        <v/>
      </c>
      <c r="T2230" s="50"/>
    </row>
    <row r="2231" spans="1:20" ht="15" customHeight="1" x14ac:dyDescent="0.2">
      <c r="A2231" s="51" t="s">
        <v>2346</v>
      </c>
      <c r="B2231" s="51" t="s">
        <v>1595</v>
      </c>
      <c r="C2231" s="35">
        <v>527807</v>
      </c>
      <c r="D2231" s="50"/>
      <c r="E2231" s="52">
        <v>0</v>
      </c>
      <c r="F2231" s="52">
        <v>0</v>
      </c>
      <c r="G2231" s="52">
        <v>0</v>
      </c>
      <c r="H2231" s="52">
        <v>9750</v>
      </c>
      <c r="I2231" s="52">
        <v>0</v>
      </c>
      <c r="J2231" s="52">
        <v>9750</v>
      </c>
      <c r="K2231" s="52">
        <v>23801.66</v>
      </c>
      <c r="L2231" s="52">
        <v>330.08</v>
      </c>
      <c r="M2231" s="52">
        <v>36418.43</v>
      </c>
      <c r="N2231" s="50"/>
      <c r="O2231" s="124">
        <f t="shared" si="136"/>
        <v>40.963500000000003</v>
      </c>
      <c r="P2231" s="124">
        <f t="shared" si="137"/>
        <v>154.39473549323873</v>
      </c>
      <c r="Q2231" s="50"/>
      <c r="R2231" s="53" t="str">
        <f t="shared" si="138"/>
        <v/>
      </c>
      <c r="S2231" s="53" t="str">
        <f t="shared" si="139"/>
        <v/>
      </c>
      <c r="T2231" s="50"/>
    </row>
    <row r="2232" spans="1:20" ht="15" customHeight="1" x14ac:dyDescent="0.2">
      <c r="A2232" s="51" t="s">
        <v>495</v>
      </c>
      <c r="B2232" s="51" t="s">
        <v>439</v>
      </c>
      <c r="C2232" s="35">
        <v>504840</v>
      </c>
      <c r="D2232" s="50"/>
      <c r="E2232" s="52">
        <v>0</v>
      </c>
      <c r="F2232" s="52">
        <v>0</v>
      </c>
      <c r="G2232" s="52">
        <v>0</v>
      </c>
      <c r="H2232" s="52">
        <v>0</v>
      </c>
      <c r="I2232" s="52">
        <v>0</v>
      </c>
      <c r="J2232" s="52">
        <v>0</v>
      </c>
      <c r="K2232" s="52">
        <v>901183.54</v>
      </c>
      <c r="L2232" s="52">
        <v>614.24</v>
      </c>
      <c r="M2232" s="52">
        <v>0</v>
      </c>
      <c r="N2232" s="50"/>
      <c r="O2232" s="124">
        <f t="shared" si="136"/>
        <v>0</v>
      </c>
      <c r="P2232" s="124">
        <f t="shared" si="137"/>
        <v>6.8159256437373458E-2</v>
      </c>
      <c r="Q2232" s="50"/>
      <c r="R2232" s="53" t="str">
        <f t="shared" si="138"/>
        <v/>
      </c>
      <c r="S2232" s="53" t="str">
        <f t="shared" si="139"/>
        <v/>
      </c>
      <c r="T2232" s="50"/>
    </row>
    <row r="2233" spans="1:20" ht="15" customHeight="1" x14ac:dyDescent="0.2">
      <c r="A2233" s="51" t="s">
        <v>1866</v>
      </c>
      <c r="B2233" s="51" t="s">
        <v>1866</v>
      </c>
      <c r="C2233" s="35">
        <v>523089</v>
      </c>
      <c r="D2233" s="50"/>
      <c r="E2233" s="52">
        <v>0</v>
      </c>
      <c r="F2233" s="52">
        <v>0</v>
      </c>
      <c r="G2233" s="52">
        <v>0</v>
      </c>
      <c r="H2233" s="52">
        <v>517943.72</v>
      </c>
      <c r="I2233" s="52">
        <v>0</v>
      </c>
      <c r="J2233" s="52">
        <v>517943.72</v>
      </c>
      <c r="K2233" s="52">
        <v>4180752.8099999996</v>
      </c>
      <c r="L2233" s="52">
        <v>20948.599999999999</v>
      </c>
      <c r="M2233" s="52">
        <v>163341.45000000001</v>
      </c>
      <c r="N2233" s="50"/>
      <c r="O2233" s="124">
        <f t="shared" si="136"/>
        <v>12.3888</v>
      </c>
      <c r="P2233" s="124">
        <f t="shared" si="137"/>
        <v>4.4080589878261671</v>
      </c>
      <c r="Q2233" s="50"/>
      <c r="R2233" s="53" t="str">
        <f t="shared" si="138"/>
        <v/>
      </c>
      <c r="S2233" s="53" t="str">
        <f t="shared" si="139"/>
        <v/>
      </c>
      <c r="T2233" s="50"/>
    </row>
    <row r="2234" spans="1:20" ht="15" customHeight="1" x14ac:dyDescent="0.2">
      <c r="A2234" s="51" t="s">
        <v>1105</v>
      </c>
      <c r="B2234" s="51" t="s">
        <v>1055</v>
      </c>
      <c r="C2234" s="35">
        <v>512630</v>
      </c>
      <c r="D2234" s="50"/>
      <c r="E2234" s="52">
        <v>0</v>
      </c>
      <c r="F2234" s="52">
        <v>0</v>
      </c>
      <c r="G2234" s="52">
        <v>0</v>
      </c>
      <c r="H2234" s="52">
        <v>0</v>
      </c>
      <c r="I2234" s="52">
        <v>0</v>
      </c>
      <c r="J2234" s="52">
        <v>0</v>
      </c>
      <c r="K2234" s="52">
        <v>48682.81</v>
      </c>
      <c r="L2234" s="52">
        <v>0</v>
      </c>
      <c r="M2234" s="52">
        <v>0</v>
      </c>
      <c r="N2234" s="50"/>
      <c r="O2234" s="124">
        <f t="shared" si="136"/>
        <v>0</v>
      </c>
      <c r="P2234" s="124">
        <f t="shared" si="137"/>
        <v>0</v>
      </c>
      <c r="Q2234" s="50"/>
      <c r="R2234" s="53" t="str">
        <f t="shared" si="138"/>
        <v/>
      </c>
      <c r="S2234" s="53" t="str">
        <f t="shared" si="139"/>
        <v/>
      </c>
      <c r="T2234" s="50"/>
    </row>
    <row r="2235" spans="1:20" ht="15" customHeight="1" x14ac:dyDescent="0.2">
      <c r="A2235" s="51" t="s">
        <v>1844</v>
      </c>
      <c r="B2235" s="51" t="s">
        <v>1500</v>
      </c>
      <c r="C2235" s="35">
        <v>522031</v>
      </c>
      <c r="D2235" s="50"/>
      <c r="E2235" s="52">
        <v>0</v>
      </c>
      <c r="F2235" s="52">
        <v>0</v>
      </c>
      <c r="G2235" s="52">
        <v>0</v>
      </c>
      <c r="H2235" s="52">
        <v>119489.37</v>
      </c>
      <c r="I2235" s="52">
        <v>0</v>
      </c>
      <c r="J2235" s="52">
        <v>119489.37</v>
      </c>
      <c r="K2235" s="52">
        <v>318868.35000000003</v>
      </c>
      <c r="L2235" s="52">
        <v>14026.92</v>
      </c>
      <c r="M2235" s="52">
        <v>33960.33</v>
      </c>
      <c r="N2235" s="50"/>
      <c r="O2235" s="124">
        <f t="shared" si="136"/>
        <v>37.472900000000003</v>
      </c>
      <c r="P2235" s="124">
        <f t="shared" si="137"/>
        <v>15.049235836670524</v>
      </c>
      <c r="Q2235" s="50"/>
      <c r="R2235" s="53" t="str">
        <f t="shared" si="138"/>
        <v/>
      </c>
      <c r="S2235" s="53" t="str">
        <f t="shared" si="139"/>
        <v/>
      </c>
      <c r="T2235" s="50"/>
    </row>
    <row r="2236" spans="1:20" ht="15" customHeight="1" x14ac:dyDescent="0.2">
      <c r="A2236" s="51" t="s">
        <v>2786</v>
      </c>
      <c r="B2236" s="51" t="s">
        <v>1500</v>
      </c>
      <c r="C2236" s="35">
        <v>559865</v>
      </c>
      <c r="D2236" s="50"/>
      <c r="E2236" s="52">
        <v>0</v>
      </c>
      <c r="F2236" s="52">
        <v>0</v>
      </c>
      <c r="G2236" s="52">
        <v>0</v>
      </c>
      <c r="H2236" s="52">
        <v>268140</v>
      </c>
      <c r="I2236" s="52">
        <v>0</v>
      </c>
      <c r="J2236" s="52">
        <v>268140</v>
      </c>
      <c r="K2236" s="52">
        <v>472715.43</v>
      </c>
      <c r="L2236" s="52">
        <v>7712.08</v>
      </c>
      <c r="M2236" s="52">
        <v>65294.3</v>
      </c>
      <c r="N2236" s="50"/>
      <c r="O2236" s="124">
        <f t="shared" si="136"/>
        <v>56.723300000000002</v>
      </c>
      <c r="P2236" s="124">
        <f t="shared" si="137"/>
        <v>15.444044210699873</v>
      </c>
      <c r="Q2236" s="50"/>
      <c r="R2236" s="53" t="str">
        <f t="shared" si="138"/>
        <v/>
      </c>
      <c r="S2236" s="53" t="str">
        <f t="shared" si="139"/>
        <v/>
      </c>
      <c r="T2236" s="50"/>
    </row>
    <row r="2237" spans="1:20" ht="15" customHeight="1" x14ac:dyDescent="0.2">
      <c r="A2237" s="51" t="s">
        <v>190</v>
      </c>
      <c r="B2237" s="51" t="s">
        <v>161</v>
      </c>
      <c r="C2237" s="35">
        <v>501344</v>
      </c>
      <c r="D2237" s="50"/>
      <c r="E2237" s="52">
        <v>0</v>
      </c>
      <c r="F2237" s="52">
        <v>0</v>
      </c>
      <c r="G2237" s="52">
        <v>0</v>
      </c>
      <c r="H2237" s="52">
        <v>0</v>
      </c>
      <c r="I2237" s="52">
        <v>0</v>
      </c>
      <c r="J2237" s="52">
        <v>0</v>
      </c>
      <c r="K2237" s="52">
        <v>734478.82</v>
      </c>
      <c r="L2237" s="52">
        <v>2473.44</v>
      </c>
      <c r="M2237" s="52">
        <v>8223.6</v>
      </c>
      <c r="N2237" s="50"/>
      <c r="O2237" s="124">
        <f t="shared" si="136"/>
        <v>0</v>
      </c>
      <c r="P2237" s="124">
        <f t="shared" si="137"/>
        <v>1.4564123169678331</v>
      </c>
      <c r="Q2237" s="50"/>
      <c r="R2237" s="53" t="str">
        <f t="shared" si="138"/>
        <v/>
      </c>
      <c r="S2237" s="53" t="str">
        <f t="shared" si="139"/>
        <v/>
      </c>
      <c r="T2237" s="50"/>
    </row>
    <row r="2238" spans="1:20" ht="15" customHeight="1" x14ac:dyDescent="0.2">
      <c r="A2238" s="51" t="s">
        <v>696</v>
      </c>
      <c r="B2238" s="51" t="s">
        <v>643</v>
      </c>
      <c r="C2238" s="35">
        <v>507563</v>
      </c>
      <c r="D2238" s="50"/>
      <c r="E2238" s="52">
        <v>0</v>
      </c>
      <c r="F2238" s="52">
        <v>0</v>
      </c>
      <c r="G2238" s="52">
        <v>0</v>
      </c>
      <c r="H2238" s="52">
        <v>9175</v>
      </c>
      <c r="I2238" s="52">
        <v>0</v>
      </c>
      <c r="J2238" s="52">
        <v>9175</v>
      </c>
      <c r="K2238" s="52">
        <v>552431.39999999991</v>
      </c>
      <c r="L2238" s="52">
        <v>6449.65</v>
      </c>
      <c r="M2238" s="52">
        <v>35872.879999999997</v>
      </c>
      <c r="N2238" s="50"/>
      <c r="O2238" s="124">
        <f t="shared" si="136"/>
        <v>1.6608000000000001</v>
      </c>
      <c r="P2238" s="124">
        <f t="shared" si="137"/>
        <v>7.6611376543766347</v>
      </c>
      <c r="Q2238" s="50"/>
      <c r="R2238" s="53" t="str">
        <f t="shared" si="138"/>
        <v/>
      </c>
      <c r="S2238" s="53" t="str">
        <f t="shared" si="139"/>
        <v/>
      </c>
      <c r="T2238" s="50"/>
    </row>
    <row r="2239" spans="1:20" ht="15" customHeight="1" x14ac:dyDescent="0.2">
      <c r="A2239" s="51" t="s">
        <v>2474</v>
      </c>
      <c r="B2239" s="51" t="s">
        <v>2434</v>
      </c>
      <c r="C2239" s="35">
        <v>529176</v>
      </c>
      <c r="D2239" s="50"/>
      <c r="E2239" s="52">
        <v>0</v>
      </c>
      <c r="F2239" s="52">
        <v>0</v>
      </c>
      <c r="G2239" s="52">
        <v>0</v>
      </c>
      <c r="H2239" s="52">
        <v>93120</v>
      </c>
      <c r="I2239" s="52">
        <v>0</v>
      </c>
      <c r="J2239" s="52">
        <v>93120</v>
      </c>
      <c r="K2239" s="52">
        <v>1489251.65</v>
      </c>
      <c r="L2239" s="52">
        <v>1708.59</v>
      </c>
      <c r="M2239" s="52">
        <v>30252.12</v>
      </c>
      <c r="N2239" s="50"/>
      <c r="O2239" s="124">
        <f t="shared" si="136"/>
        <v>6.2527999999999997</v>
      </c>
      <c r="P2239" s="124">
        <f t="shared" si="137"/>
        <v>2.1460919650483516</v>
      </c>
      <c r="Q2239" s="50"/>
      <c r="R2239" s="53" t="str">
        <f t="shared" si="138"/>
        <v/>
      </c>
      <c r="S2239" s="53" t="str">
        <f t="shared" si="139"/>
        <v/>
      </c>
      <c r="T2239" s="50"/>
    </row>
    <row r="2240" spans="1:20" ht="15" customHeight="1" x14ac:dyDescent="0.2">
      <c r="A2240" s="51" t="s">
        <v>544</v>
      </c>
      <c r="B2240" s="51" t="s">
        <v>508</v>
      </c>
      <c r="C2240" s="35">
        <v>505498</v>
      </c>
      <c r="D2240" s="50"/>
      <c r="E2240" s="52">
        <v>0</v>
      </c>
      <c r="F2240" s="52">
        <v>0</v>
      </c>
      <c r="G2240" s="52">
        <v>0</v>
      </c>
      <c r="H2240" s="52">
        <v>32714.01</v>
      </c>
      <c r="I2240" s="52">
        <v>0</v>
      </c>
      <c r="J2240" s="52">
        <v>32714.01</v>
      </c>
      <c r="K2240" s="52">
        <v>1070650.58</v>
      </c>
      <c r="L2240" s="52">
        <v>11403.52</v>
      </c>
      <c r="M2240" s="52">
        <v>44529.5</v>
      </c>
      <c r="N2240" s="50"/>
      <c r="O2240" s="124">
        <f t="shared" si="136"/>
        <v>3.0554999999999999</v>
      </c>
      <c r="P2240" s="124">
        <f t="shared" si="137"/>
        <v>5.2242086302330311</v>
      </c>
      <c r="Q2240" s="50"/>
      <c r="R2240" s="53" t="str">
        <f t="shared" si="138"/>
        <v/>
      </c>
      <c r="S2240" s="53" t="str">
        <f t="shared" si="139"/>
        <v/>
      </c>
      <c r="T2240" s="50"/>
    </row>
    <row r="2241" spans="1:20" ht="15" customHeight="1" x14ac:dyDescent="0.2">
      <c r="A2241" s="51" t="s">
        <v>2693</v>
      </c>
      <c r="B2241" s="51" t="s">
        <v>508</v>
      </c>
      <c r="C2241" s="35">
        <v>556327</v>
      </c>
      <c r="D2241" s="50"/>
      <c r="E2241" s="52">
        <v>0</v>
      </c>
      <c r="F2241" s="52">
        <v>0</v>
      </c>
      <c r="G2241" s="52">
        <v>0</v>
      </c>
      <c r="H2241" s="52">
        <v>8964.74</v>
      </c>
      <c r="I2241" s="52">
        <v>0</v>
      </c>
      <c r="J2241" s="52">
        <v>8964.74</v>
      </c>
      <c r="K2241" s="52">
        <v>51635.66</v>
      </c>
      <c r="L2241" s="52">
        <v>253.68</v>
      </c>
      <c r="M2241" s="52">
        <v>1593.36</v>
      </c>
      <c r="N2241" s="50"/>
      <c r="O2241" s="124">
        <f t="shared" si="136"/>
        <v>17.361499999999999</v>
      </c>
      <c r="P2241" s="124">
        <f t="shared" si="137"/>
        <v>3.5770628282857229</v>
      </c>
      <c r="Q2241" s="50"/>
      <c r="R2241" s="53" t="str">
        <f t="shared" si="138"/>
        <v/>
      </c>
      <c r="S2241" s="53" t="str">
        <f t="shared" si="139"/>
        <v/>
      </c>
      <c r="T2241" s="50"/>
    </row>
    <row r="2242" spans="1:20" ht="15" customHeight="1" x14ac:dyDescent="0.2">
      <c r="A2242" s="51" t="s">
        <v>2586</v>
      </c>
      <c r="B2242" s="51" t="s">
        <v>22</v>
      </c>
      <c r="C2242" s="35">
        <v>543764</v>
      </c>
      <c r="D2242" s="50"/>
      <c r="E2242" s="52">
        <v>0</v>
      </c>
      <c r="F2242" s="52">
        <v>0</v>
      </c>
      <c r="G2242" s="52">
        <v>0</v>
      </c>
      <c r="H2242" s="52">
        <v>0</v>
      </c>
      <c r="I2242" s="52">
        <v>0</v>
      </c>
      <c r="J2242" s="52">
        <v>0</v>
      </c>
      <c r="K2242" s="52">
        <v>33459.769999999997</v>
      </c>
      <c r="L2242" s="52">
        <v>0</v>
      </c>
      <c r="M2242" s="52">
        <v>0</v>
      </c>
      <c r="N2242" s="50"/>
      <c r="O2242" s="124">
        <f t="shared" si="136"/>
        <v>0</v>
      </c>
      <c r="P2242" s="124">
        <f t="shared" si="137"/>
        <v>0</v>
      </c>
      <c r="Q2242" s="50"/>
      <c r="R2242" s="53" t="str">
        <f t="shared" si="138"/>
        <v/>
      </c>
      <c r="S2242" s="53" t="str">
        <f t="shared" si="139"/>
        <v/>
      </c>
      <c r="T2242" s="50"/>
    </row>
    <row r="2243" spans="1:20" ht="15" customHeight="1" x14ac:dyDescent="0.2">
      <c r="A2243" s="51" t="s">
        <v>2347</v>
      </c>
      <c r="B2243" s="51" t="s">
        <v>26</v>
      </c>
      <c r="C2243" s="35">
        <v>527815</v>
      </c>
      <c r="D2243" s="50"/>
      <c r="E2243" s="52">
        <v>0</v>
      </c>
      <c r="F2243" s="52">
        <v>0</v>
      </c>
      <c r="G2243" s="52">
        <v>0</v>
      </c>
      <c r="H2243" s="52">
        <v>0</v>
      </c>
      <c r="I2243" s="52">
        <v>0</v>
      </c>
      <c r="J2243" s="52">
        <v>0</v>
      </c>
      <c r="K2243" s="52">
        <v>34661.94</v>
      </c>
      <c r="L2243" s="52">
        <v>0</v>
      </c>
      <c r="M2243" s="52">
        <v>0</v>
      </c>
      <c r="N2243" s="50"/>
      <c r="O2243" s="124">
        <f t="shared" ref="O2243:O2306" si="140">IFERROR(ROUND(J2243/K2243*100,4),$U$1)</f>
        <v>0</v>
      </c>
      <c r="P2243" s="124">
        <f t="shared" ref="P2243:P2306" si="141">IFERROR((L2243+M2243)/K2243*100,$U$1)</f>
        <v>0</v>
      </c>
      <c r="Q2243" s="50"/>
      <c r="R2243" s="53" t="str">
        <f t="shared" ref="R2243:R2306" si="142">IF(AND(ISNUMBER(O2243),O2243&gt;60),(O2243-60)*0.05,"")</f>
        <v/>
      </c>
      <c r="S2243" s="53" t="str">
        <f t="shared" ref="S2243:S2306" si="143">IF(AND(ISNUMBER(O2243),O2243&gt;60),(J2243-(K2243*0.6))*0.05,"")</f>
        <v/>
      </c>
      <c r="T2243" s="50"/>
    </row>
    <row r="2244" spans="1:20" ht="15" customHeight="1" x14ac:dyDescent="0.2">
      <c r="A2244" s="51" t="s">
        <v>496</v>
      </c>
      <c r="B2244" s="51" t="s">
        <v>100</v>
      </c>
      <c r="C2244" s="35">
        <v>504858</v>
      </c>
      <c r="D2244" s="50"/>
      <c r="E2244" s="52">
        <v>0</v>
      </c>
      <c r="F2244" s="52">
        <v>0</v>
      </c>
      <c r="G2244" s="52">
        <v>0</v>
      </c>
      <c r="H2244" s="52">
        <v>0</v>
      </c>
      <c r="I2244" s="52">
        <v>0</v>
      </c>
      <c r="J2244" s="52">
        <v>0</v>
      </c>
      <c r="K2244" s="52">
        <v>898059.41</v>
      </c>
      <c r="L2244" s="52">
        <v>0</v>
      </c>
      <c r="M2244" s="52">
        <v>0</v>
      </c>
      <c r="N2244" s="50"/>
      <c r="O2244" s="124">
        <f t="shared" si="140"/>
        <v>0</v>
      </c>
      <c r="P2244" s="124">
        <f t="shared" si="141"/>
        <v>0</v>
      </c>
      <c r="Q2244" s="50"/>
      <c r="R2244" s="53" t="str">
        <f t="shared" si="142"/>
        <v/>
      </c>
      <c r="S2244" s="53" t="str">
        <f t="shared" si="143"/>
        <v/>
      </c>
      <c r="T2244" s="50"/>
    </row>
    <row r="2245" spans="1:20" ht="15" customHeight="1" x14ac:dyDescent="0.2">
      <c r="A2245" s="51" t="s">
        <v>2587</v>
      </c>
      <c r="B2245" s="51" t="s">
        <v>22</v>
      </c>
      <c r="C2245" s="35">
        <v>543772</v>
      </c>
      <c r="D2245" s="50"/>
      <c r="E2245" s="52">
        <v>0</v>
      </c>
      <c r="F2245" s="52">
        <v>0</v>
      </c>
      <c r="G2245" s="52">
        <v>0</v>
      </c>
      <c r="H2245" s="52">
        <v>0</v>
      </c>
      <c r="I2245" s="52">
        <v>0</v>
      </c>
      <c r="J2245" s="52">
        <v>0</v>
      </c>
      <c r="K2245" s="52">
        <v>1042962.9</v>
      </c>
      <c r="L2245" s="52">
        <v>0</v>
      </c>
      <c r="M2245" s="52">
        <v>23198.25</v>
      </c>
      <c r="N2245" s="50"/>
      <c r="O2245" s="124">
        <f t="shared" si="140"/>
        <v>0</v>
      </c>
      <c r="P2245" s="124">
        <f t="shared" si="141"/>
        <v>2.2242641612659471</v>
      </c>
      <c r="Q2245" s="50"/>
      <c r="R2245" s="53" t="str">
        <f t="shared" si="142"/>
        <v/>
      </c>
      <c r="S2245" s="53" t="str">
        <f t="shared" si="143"/>
        <v/>
      </c>
      <c r="T2245" s="50"/>
    </row>
    <row r="2246" spans="1:20" ht="15" customHeight="1" x14ac:dyDescent="0.2">
      <c r="A2246" s="51" t="s">
        <v>2780</v>
      </c>
      <c r="B2246" s="51" t="s">
        <v>1547</v>
      </c>
      <c r="C2246" s="35">
        <v>559636</v>
      </c>
      <c r="D2246" s="50"/>
      <c r="E2246" s="52">
        <v>0</v>
      </c>
      <c r="F2246" s="52">
        <v>0</v>
      </c>
      <c r="G2246" s="52">
        <v>0</v>
      </c>
      <c r="H2246" s="52">
        <v>0</v>
      </c>
      <c r="I2246" s="52">
        <v>0</v>
      </c>
      <c r="J2246" s="52">
        <v>0</v>
      </c>
      <c r="K2246" s="52">
        <v>50305.87</v>
      </c>
      <c r="L2246" s="52">
        <v>0</v>
      </c>
      <c r="M2246" s="52">
        <v>0</v>
      </c>
      <c r="N2246" s="50"/>
      <c r="O2246" s="124">
        <f t="shared" si="140"/>
        <v>0</v>
      </c>
      <c r="P2246" s="124">
        <f t="shared" si="141"/>
        <v>0</v>
      </c>
      <c r="Q2246" s="50"/>
      <c r="R2246" s="53" t="str">
        <f t="shared" si="142"/>
        <v/>
      </c>
      <c r="S2246" s="53" t="str">
        <f t="shared" si="143"/>
        <v/>
      </c>
      <c r="T2246" s="50"/>
    </row>
    <row r="2247" spans="1:20" ht="15" customHeight="1" x14ac:dyDescent="0.2">
      <c r="A2247" s="51" t="s">
        <v>1993</v>
      </c>
      <c r="B2247" s="51" t="s">
        <v>1961</v>
      </c>
      <c r="C2247" s="35">
        <v>523828</v>
      </c>
      <c r="D2247" s="50"/>
      <c r="E2247" s="52">
        <v>0</v>
      </c>
      <c r="F2247" s="52">
        <v>0</v>
      </c>
      <c r="G2247" s="52">
        <v>0</v>
      </c>
      <c r="H2247" s="52">
        <v>2407842.5</v>
      </c>
      <c r="I2247" s="52">
        <v>1026541.43</v>
      </c>
      <c r="J2247" s="52">
        <v>1381301.0699999998</v>
      </c>
      <c r="K2247" s="52">
        <v>5972394.1900000004</v>
      </c>
      <c r="L2247" s="52">
        <v>90727.34</v>
      </c>
      <c r="M2247" s="52">
        <v>290904.90999999997</v>
      </c>
      <c r="N2247" s="50"/>
      <c r="O2247" s="124">
        <f t="shared" si="140"/>
        <v>23.1281</v>
      </c>
      <c r="P2247" s="124">
        <f t="shared" si="141"/>
        <v>6.3899373996276685</v>
      </c>
      <c r="Q2247" s="50"/>
      <c r="R2247" s="53" t="str">
        <f t="shared" si="142"/>
        <v/>
      </c>
      <c r="S2247" s="53" t="str">
        <f t="shared" si="143"/>
        <v/>
      </c>
      <c r="T2247" s="50"/>
    </row>
    <row r="2248" spans="1:20" ht="15" customHeight="1" x14ac:dyDescent="0.2">
      <c r="A2248" s="51" t="s">
        <v>2211</v>
      </c>
      <c r="B2248" s="51" t="s">
        <v>2211</v>
      </c>
      <c r="C2248" s="35">
        <v>526355</v>
      </c>
      <c r="D2248" s="50"/>
      <c r="E2248" s="52">
        <v>0</v>
      </c>
      <c r="F2248" s="52">
        <v>0</v>
      </c>
      <c r="G2248" s="52">
        <v>0</v>
      </c>
      <c r="H2248" s="52">
        <v>4059290.6</v>
      </c>
      <c r="I2248" s="52">
        <v>1352142.68</v>
      </c>
      <c r="J2248" s="52">
        <v>2707147.92</v>
      </c>
      <c r="K2248" s="52">
        <v>25127905.289999999</v>
      </c>
      <c r="L2248" s="52">
        <v>107286.05</v>
      </c>
      <c r="M2248" s="52">
        <v>799633.14</v>
      </c>
      <c r="N2248" s="50"/>
      <c r="O2248" s="124">
        <f t="shared" si="140"/>
        <v>10.7735</v>
      </c>
      <c r="P2248" s="124">
        <f t="shared" si="141"/>
        <v>3.6092112714262785</v>
      </c>
      <c r="Q2248" s="50"/>
      <c r="R2248" s="53" t="str">
        <f t="shared" si="142"/>
        <v/>
      </c>
      <c r="S2248" s="53" t="str">
        <f t="shared" si="143"/>
        <v/>
      </c>
      <c r="T2248" s="50"/>
    </row>
    <row r="2249" spans="1:20" ht="15" customHeight="1" x14ac:dyDescent="0.2">
      <c r="A2249" s="51" t="s">
        <v>1994</v>
      </c>
      <c r="B2249" s="51" t="s">
        <v>1961</v>
      </c>
      <c r="C2249" s="35">
        <v>523836</v>
      </c>
      <c r="D2249" s="50"/>
      <c r="E2249" s="52">
        <v>0</v>
      </c>
      <c r="F2249" s="52">
        <v>0</v>
      </c>
      <c r="G2249" s="52">
        <v>0</v>
      </c>
      <c r="H2249" s="52">
        <v>798275.51</v>
      </c>
      <c r="I2249" s="52">
        <v>0</v>
      </c>
      <c r="J2249" s="52">
        <v>798275.51</v>
      </c>
      <c r="K2249" s="52">
        <v>1830336.04</v>
      </c>
      <c r="L2249" s="52">
        <v>49512.08</v>
      </c>
      <c r="M2249" s="52">
        <v>82344.479999999996</v>
      </c>
      <c r="N2249" s="50"/>
      <c r="O2249" s="124">
        <f t="shared" si="140"/>
        <v>43.613599999999998</v>
      </c>
      <c r="P2249" s="124">
        <f t="shared" si="141"/>
        <v>7.2039536521391989</v>
      </c>
      <c r="Q2249" s="50"/>
      <c r="R2249" s="53" t="str">
        <f t="shared" si="142"/>
        <v/>
      </c>
      <c r="S2249" s="53" t="str">
        <f t="shared" si="143"/>
        <v/>
      </c>
      <c r="T2249" s="50"/>
    </row>
    <row r="2250" spans="1:20" ht="15" customHeight="1" x14ac:dyDescent="0.2">
      <c r="A2250" s="51" t="s">
        <v>1995</v>
      </c>
      <c r="B2250" s="51" t="s">
        <v>1960</v>
      </c>
      <c r="C2250" s="35">
        <v>523844</v>
      </c>
      <c r="D2250" s="50"/>
      <c r="E2250" s="52">
        <v>0</v>
      </c>
      <c r="F2250" s="52">
        <v>0</v>
      </c>
      <c r="G2250" s="52">
        <v>0</v>
      </c>
      <c r="H2250" s="52">
        <v>0</v>
      </c>
      <c r="I2250" s="52">
        <v>0</v>
      </c>
      <c r="J2250" s="52">
        <v>0</v>
      </c>
      <c r="K2250" s="52">
        <v>913335.97</v>
      </c>
      <c r="L2250" s="52">
        <v>0</v>
      </c>
      <c r="M2250" s="52">
        <v>0</v>
      </c>
      <c r="N2250" s="50"/>
      <c r="O2250" s="124">
        <f t="shared" si="140"/>
        <v>0</v>
      </c>
      <c r="P2250" s="124">
        <f t="shared" si="141"/>
        <v>0</v>
      </c>
      <c r="Q2250" s="50"/>
      <c r="R2250" s="53" t="str">
        <f t="shared" si="142"/>
        <v/>
      </c>
      <c r="S2250" s="53" t="str">
        <f t="shared" si="143"/>
        <v/>
      </c>
      <c r="T2250" s="50"/>
    </row>
    <row r="2251" spans="1:20" ht="15" customHeight="1" x14ac:dyDescent="0.2">
      <c r="A2251" s="51" t="s">
        <v>1996</v>
      </c>
      <c r="B2251" s="51" t="s">
        <v>1960</v>
      </c>
      <c r="C2251" s="35">
        <v>523852</v>
      </c>
      <c r="D2251" s="50"/>
      <c r="E2251" s="52">
        <v>0</v>
      </c>
      <c r="F2251" s="52">
        <v>0</v>
      </c>
      <c r="G2251" s="52">
        <v>0</v>
      </c>
      <c r="H2251" s="52">
        <v>152998</v>
      </c>
      <c r="I2251" s="52">
        <v>0</v>
      </c>
      <c r="J2251" s="52">
        <v>152998</v>
      </c>
      <c r="K2251" s="52">
        <v>1511543.1900000002</v>
      </c>
      <c r="L2251" s="52">
        <v>13356.51</v>
      </c>
      <c r="M2251" s="52">
        <v>120091.19</v>
      </c>
      <c r="N2251" s="50"/>
      <c r="O2251" s="124">
        <f t="shared" si="140"/>
        <v>10.122</v>
      </c>
      <c r="P2251" s="124">
        <f t="shared" si="141"/>
        <v>8.8285733998775129</v>
      </c>
      <c r="Q2251" s="50"/>
      <c r="R2251" s="53" t="str">
        <f t="shared" si="142"/>
        <v/>
      </c>
      <c r="S2251" s="53" t="str">
        <f t="shared" si="143"/>
        <v/>
      </c>
      <c r="T2251" s="50"/>
    </row>
    <row r="2252" spans="1:20" ht="15" customHeight="1" x14ac:dyDescent="0.2">
      <c r="A2252" s="51" t="s">
        <v>1997</v>
      </c>
      <c r="B2252" s="51" t="s">
        <v>1961</v>
      </c>
      <c r="C2252" s="35">
        <v>523861</v>
      </c>
      <c r="D2252" s="50"/>
      <c r="E2252" s="52">
        <v>0</v>
      </c>
      <c r="F2252" s="52">
        <v>0</v>
      </c>
      <c r="G2252" s="52">
        <v>0</v>
      </c>
      <c r="H2252" s="52">
        <v>14400</v>
      </c>
      <c r="I2252" s="52">
        <v>0</v>
      </c>
      <c r="J2252" s="52">
        <v>14400</v>
      </c>
      <c r="K2252" s="52">
        <v>637730.14999999991</v>
      </c>
      <c r="L2252" s="52">
        <v>10972.8</v>
      </c>
      <c r="M2252" s="52">
        <v>48193.22</v>
      </c>
      <c r="N2252" s="50"/>
      <c r="O2252" s="124">
        <f t="shared" si="140"/>
        <v>2.258</v>
      </c>
      <c r="P2252" s="124">
        <f t="shared" si="141"/>
        <v>9.2775949200457308</v>
      </c>
      <c r="Q2252" s="50"/>
      <c r="R2252" s="53" t="str">
        <f t="shared" si="142"/>
        <v/>
      </c>
      <c r="S2252" s="53" t="str">
        <f t="shared" si="143"/>
        <v/>
      </c>
      <c r="T2252" s="50"/>
    </row>
    <row r="2253" spans="1:20" ht="15" customHeight="1" x14ac:dyDescent="0.2">
      <c r="A2253" s="51" t="s">
        <v>2567</v>
      </c>
      <c r="B2253" s="51" t="s">
        <v>2213</v>
      </c>
      <c r="C2253" s="35">
        <v>543578</v>
      </c>
      <c r="D2253" s="50"/>
      <c r="E2253" s="52">
        <v>0</v>
      </c>
      <c r="F2253" s="52">
        <v>0</v>
      </c>
      <c r="G2253" s="52">
        <v>0</v>
      </c>
      <c r="H2253" s="52">
        <v>161979.29999999999</v>
      </c>
      <c r="I2253" s="52">
        <v>0</v>
      </c>
      <c r="J2253" s="52">
        <v>161979.29999999999</v>
      </c>
      <c r="K2253" s="52">
        <v>3443126.56</v>
      </c>
      <c r="L2253" s="52">
        <v>8683.01</v>
      </c>
      <c r="M2253" s="52">
        <v>28353.89</v>
      </c>
      <c r="N2253" s="50"/>
      <c r="O2253" s="124">
        <f t="shared" si="140"/>
        <v>4.7043999999999997</v>
      </c>
      <c r="P2253" s="124">
        <f t="shared" si="141"/>
        <v>1.075676404993954</v>
      </c>
      <c r="Q2253" s="50"/>
      <c r="R2253" s="53" t="str">
        <f t="shared" si="142"/>
        <v/>
      </c>
      <c r="S2253" s="53" t="str">
        <f t="shared" si="143"/>
        <v/>
      </c>
      <c r="T2253" s="50"/>
    </row>
    <row r="2254" spans="1:20" ht="15" customHeight="1" x14ac:dyDescent="0.2">
      <c r="A2254" s="51" t="s">
        <v>2568</v>
      </c>
      <c r="B2254" s="51" t="s">
        <v>2211</v>
      </c>
      <c r="C2254" s="35">
        <v>543586</v>
      </c>
      <c r="D2254" s="50"/>
      <c r="E2254" s="52">
        <v>0</v>
      </c>
      <c r="F2254" s="52">
        <v>0</v>
      </c>
      <c r="G2254" s="52">
        <v>0</v>
      </c>
      <c r="H2254" s="52">
        <v>315616.19</v>
      </c>
      <c r="I2254" s="52">
        <v>0</v>
      </c>
      <c r="J2254" s="52">
        <v>315616.19</v>
      </c>
      <c r="K2254" s="52">
        <v>540150.46</v>
      </c>
      <c r="L2254" s="52">
        <v>20205.28</v>
      </c>
      <c r="M2254" s="52">
        <v>15540.01</v>
      </c>
      <c r="N2254" s="50"/>
      <c r="O2254" s="124">
        <f t="shared" si="140"/>
        <v>58.431199999999997</v>
      </c>
      <c r="P2254" s="124">
        <f t="shared" si="141"/>
        <v>6.6176542735888813</v>
      </c>
      <c r="Q2254" s="50"/>
      <c r="R2254" s="53" t="str">
        <f t="shared" si="142"/>
        <v/>
      </c>
      <c r="S2254" s="53" t="str">
        <f t="shared" si="143"/>
        <v/>
      </c>
      <c r="T2254" s="50"/>
    </row>
    <row r="2255" spans="1:20" ht="15" customHeight="1" x14ac:dyDescent="0.2">
      <c r="A2255" s="51" t="s">
        <v>2569</v>
      </c>
      <c r="B2255" s="51" t="s">
        <v>2211</v>
      </c>
      <c r="C2255" s="35">
        <v>543594</v>
      </c>
      <c r="D2255" s="50"/>
      <c r="E2255" s="52">
        <v>0</v>
      </c>
      <c r="F2255" s="52">
        <v>0</v>
      </c>
      <c r="G2255" s="52">
        <v>0</v>
      </c>
      <c r="H2255" s="52">
        <v>1199162.77</v>
      </c>
      <c r="I2255" s="52">
        <v>0</v>
      </c>
      <c r="J2255" s="52">
        <v>1199162.77</v>
      </c>
      <c r="K2255" s="52">
        <v>2533509.1500000004</v>
      </c>
      <c r="L2255" s="52">
        <v>88087.19</v>
      </c>
      <c r="M2255" s="52">
        <v>856447.6</v>
      </c>
      <c r="N2255" s="50"/>
      <c r="O2255" s="124">
        <f t="shared" si="140"/>
        <v>47.332099999999997</v>
      </c>
      <c r="P2255" s="124">
        <f t="shared" si="141"/>
        <v>37.28168062862531</v>
      </c>
      <c r="Q2255" s="50"/>
      <c r="R2255" s="53" t="str">
        <f t="shared" si="142"/>
        <v/>
      </c>
      <c r="S2255" s="53" t="str">
        <f t="shared" si="143"/>
        <v/>
      </c>
      <c r="T2255" s="50"/>
    </row>
    <row r="2256" spans="1:20" ht="15" customHeight="1" x14ac:dyDescent="0.2">
      <c r="A2256" s="51" t="s">
        <v>2570</v>
      </c>
      <c r="B2256" s="51" t="s">
        <v>2213</v>
      </c>
      <c r="C2256" s="35">
        <v>543608</v>
      </c>
      <c r="D2256" s="50"/>
      <c r="E2256" s="52">
        <v>0</v>
      </c>
      <c r="F2256" s="52">
        <v>0</v>
      </c>
      <c r="G2256" s="52">
        <v>0</v>
      </c>
      <c r="H2256" s="52">
        <v>113486.24</v>
      </c>
      <c r="I2256" s="52">
        <v>0</v>
      </c>
      <c r="J2256" s="52">
        <v>113486.24</v>
      </c>
      <c r="K2256" s="52">
        <v>2224179.6900000004</v>
      </c>
      <c r="L2256" s="52">
        <v>16325.27</v>
      </c>
      <c r="M2256" s="52">
        <v>301914.19</v>
      </c>
      <c r="N2256" s="50"/>
      <c r="O2256" s="124">
        <f t="shared" si="140"/>
        <v>5.1024000000000003</v>
      </c>
      <c r="P2256" s="124">
        <f t="shared" si="141"/>
        <v>14.308172196285094</v>
      </c>
      <c r="Q2256" s="50"/>
      <c r="R2256" s="53" t="str">
        <f t="shared" si="142"/>
        <v/>
      </c>
      <c r="S2256" s="53" t="str">
        <f t="shared" si="143"/>
        <v/>
      </c>
      <c r="T2256" s="50"/>
    </row>
    <row r="2257" spans="1:20" ht="15" customHeight="1" x14ac:dyDescent="0.2">
      <c r="A2257" s="51" t="s">
        <v>2571</v>
      </c>
      <c r="B2257" s="51" t="s">
        <v>2211</v>
      </c>
      <c r="C2257" s="35">
        <v>543616</v>
      </c>
      <c r="D2257" s="50"/>
      <c r="E2257" s="52">
        <v>0</v>
      </c>
      <c r="F2257" s="52">
        <v>0</v>
      </c>
      <c r="G2257" s="52">
        <v>0</v>
      </c>
      <c r="H2257" s="52">
        <v>0</v>
      </c>
      <c r="I2257" s="52">
        <v>0</v>
      </c>
      <c r="J2257" s="52">
        <v>0</v>
      </c>
      <c r="K2257" s="52">
        <v>735426.25</v>
      </c>
      <c r="L2257" s="52">
        <v>0</v>
      </c>
      <c r="M2257" s="52">
        <v>0</v>
      </c>
      <c r="N2257" s="50"/>
      <c r="O2257" s="124">
        <f t="shared" si="140"/>
        <v>0</v>
      </c>
      <c r="P2257" s="124">
        <f t="shared" si="141"/>
        <v>0</v>
      </c>
      <c r="Q2257" s="50"/>
      <c r="R2257" s="53" t="str">
        <f t="shared" si="142"/>
        <v/>
      </c>
      <c r="S2257" s="53" t="str">
        <f t="shared" si="143"/>
        <v/>
      </c>
      <c r="T2257" s="50"/>
    </row>
    <row r="2258" spans="1:20" ht="15" customHeight="1" x14ac:dyDescent="0.2">
      <c r="A2258" s="51" t="s">
        <v>1998</v>
      </c>
      <c r="B2258" s="51" t="s">
        <v>1960</v>
      </c>
      <c r="C2258" s="35">
        <v>523879</v>
      </c>
      <c r="D2258" s="50"/>
      <c r="E2258" s="52">
        <v>0</v>
      </c>
      <c r="F2258" s="52">
        <v>0</v>
      </c>
      <c r="G2258" s="52">
        <v>0</v>
      </c>
      <c r="H2258" s="52">
        <v>255221.73</v>
      </c>
      <c r="I2258" s="52">
        <v>0</v>
      </c>
      <c r="J2258" s="52">
        <v>255221.73</v>
      </c>
      <c r="K2258" s="52">
        <v>1450823.8800000001</v>
      </c>
      <c r="L2258" s="52">
        <v>12393.85</v>
      </c>
      <c r="M2258" s="52">
        <v>147285.26999999999</v>
      </c>
      <c r="N2258" s="50"/>
      <c r="O2258" s="124">
        <f t="shared" si="140"/>
        <v>17.5915</v>
      </c>
      <c r="P2258" s="124">
        <f t="shared" si="141"/>
        <v>11.006099513608776</v>
      </c>
      <c r="Q2258" s="50"/>
      <c r="R2258" s="53" t="str">
        <f t="shared" si="142"/>
        <v/>
      </c>
      <c r="S2258" s="53" t="str">
        <f t="shared" si="143"/>
        <v/>
      </c>
      <c r="T2258" s="50"/>
    </row>
    <row r="2259" spans="1:20" ht="15" customHeight="1" x14ac:dyDescent="0.2">
      <c r="A2259" s="51" t="s">
        <v>2572</v>
      </c>
      <c r="B2259" s="51" t="s">
        <v>2213</v>
      </c>
      <c r="C2259" s="35">
        <v>543624</v>
      </c>
      <c r="D2259" s="50"/>
      <c r="E2259" s="52">
        <v>0</v>
      </c>
      <c r="F2259" s="52">
        <v>0</v>
      </c>
      <c r="G2259" s="52">
        <v>0</v>
      </c>
      <c r="H2259" s="52">
        <v>124061.95</v>
      </c>
      <c r="I2259" s="52">
        <v>0</v>
      </c>
      <c r="J2259" s="52">
        <v>124061.95</v>
      </c>
      <c r="K2259" s="52">
        <v>1185416.72</v>
      </c>
      <c r="L2259" s="52">
        <v>9899.5300000000007</v>
      </c>
      <c r="M2259" s="52">
        <v>7000</v>
      </c>
      <c r="N2259" s="50"/>
      <c r="O2259" s="124">
        <f t="shared" si="140"/>
        <v>10.4657</v>
      </c>
      <c r="P2259" s="124">
        <f t="shared" si="141"/>
        <v>1.4256193383201141</v>
      </c>
      <c r="Q2259" s="50"/>
      <c r="R2259" s="53" t="str">
        <f t="shared" si="142"/>
        <v/>
      </c>
      <c r="S2259" s="53" t="str">
        <f t="shared" si="143"/>
        <v/>
      </c>
      <c r="T2259" s="50"/>
    </row>
    <row r="2260" spans="1:20" ht="15" customHeight="1" x14ac:dyDescent="0.2">
      <c r="A2260" s="51" t="s">
        <v>1743</v>
      </c>
      <c r="B2260" s="51" t="s">
        <v>1676</v>
      </c>
      <c r="C2260" s="35">
        <v>520829</v>
      </c>
      <c r="D2260" s="50"/>
      <c r="E2260" s="52">
        <v>0</v>
      </c>
      <c r="F2260" s="52">
        <v>0</v>
      </c>
      <c r="G2260" s="52">
        <v>0</v>
      </c>
      <c r="H2260" s="52">
        <v>122231.78</v>
      </c>
      <c r="I2260" s="52">
        <v>0</v>
      </c>
      <c r="J2260" s="52">
        <v>122231.78</v>
      </c>
      <c r="K2260" s="52">
        <v>1050369.33</v>
      </c>
      <c r="L2260" s="52">
        <v>5670.39</v>
      </c>
      <c r="M2260" s="52">
        <v>13200</v>
      </c>
      <c r="N2260" s="50"/>
      <c r="O2260" s="124">
        <f t="shared" si="140"/>
        <v>11.637</v>
      </c>
      <c r="P2260" s="124">
        <f t="shared" si="141"/>
        <v>1.7965480770463851</v>
      </c>
      <c r="Q2260" s="50"/>
      <c r="R2260" s="53" t="str">
        <f t="shared" si="142"/>
        <v/>
      </c>
      <c r="S2260" s="53" t="str">
        <f t="shared" si="143"/>
        <v/>
      </c>
      <c r="T2260" s="50"/>
    </row>
    <row r="2261" spans="1:20" ht="15" customHeight="1" x14ac:dyDescent="0.2">
      <c r="A2261" s="51" t="s">
        <v>1742</v>
      </c>
      <c r="B2261" s="51" t="s">
        <v>1676</v>
      </c>
      <c r="C2261" s="35">
        <v>520811</v>
      </c>
      <c r="D2261" s="50"/>
      <c r="E2261" s="52">
        <v>0</v>
      </c>
      <c r="F2261" s="52">
        <v>0</v>
      </c>
      <c r="G2261" s="52">
        <v>0</v>
      </c>
      <c r="H2261" s="52">
        <v>0</v>
      </c>
      <c r="I2261" s="52">
        <v>0</v>
      </c>
      <c r="J2261" s="52">
        <v>0</v>
      </c>
      <c r="K2261" s="52">
        <v>126363.97</v>
      </c>
      <c r="L2261" s="52">
        <v>0</v>
      </c>
      <c r="M2261" s="52">
        <v>0</v>
      </c>
      <c r="N2261" s="50"/>
      <c r="O2261" s="124">
        <f t="shared" si="140"/>
        <v>0</v>
      </c>
      <c r="P2261" s="124">
        <f t="shared" si="141"/>
        <v>0</v>
      </c>
      <c r="Q2261" s="50"/>
      <c r="R2261" s="53" t="str">
        <f t="shared" si="142"/>
        <v/>
      </c>
      <c r="S2261" s="53" t="str">
        <f t="shared" si="143"/>
        <v/>
      </c>
      <c r="T2261" s="50"/>
    </row>
    <row r="2262" spans="1:20" ht="15" customHeight="1" x14ac:dyDescent="0.2">
      <c r="A2262" s="51" t="s">
        <v>1164</v>
      </c>
      <c r="B2262" s="51" t="s">
        <v>22</v>
      </c>
      <c r="C2262" s="35">
        <v>513849</v>
      </c>
      <c r="D2262" s="50"/>
      <c r="E2262" s="52">
        <v>0</v>
      </c>
      <c r="F2262" s="52">
        <v>0</v>
      </c>
      <c r="G2262" s="52">
        <v>0</v>
      </c>
      <c r="H2262" s="52">
        <v>0</v>
      </c>
      <c r="I2262" s="52">
        <v>0</v>
      </c>
      <c r="J2262" s="52">
        <v>0</v>
      </c>
      <c r="K2262" s="52">
        <v>100701.12</v>
      </c>
      <c r="L2262" s="52">
        <v>0</v>
      </c>
      <c r="M2262" s="52">
        <v>0</v>
      </c>
      <c r="N2262" s="50"/>
      <c r="O2262" s="124">
        <f t="shared" si="140"/>
        <v>0</v>
      </c>
      <c r="P2262" s="124">
        <f t="shared" si="141"/>
        <v>0</v>
      </c>
      <c r="Q2262" s="50"/>
      <c r="R2262" s="53" t="str">
        <f t="shared" si="142"/>
        <v/>
      </c>
      <c r="S2262" s="53" t="str">
        <f t="shared" si="143"/>
        <v/>
      </c>
      <c r="T2262" s="50"/>
    </row>
    <row r="2263" spans="1:20" ht="15" customHeight="1" x14ac:dyDescent="0.2">
      <c r="A2263" s="51" t="s">
        <v>971</v>
      </c>
      <c r="B2263" s="51" t="s">
        <v>677</v>
      </c>
      <c r="C2263" s="35">
        <v>511030</v>
      </c>
      <c r="D2263" s="50"/>
      <c r="E2263" s="52">
        <v>0</v>
      </c>
      <c r="F2263" s="52">
        <v>0</v>
      </c>
      <c r="G2263" s="52">
        <v>0</v>
      </c>
      <c r="H2263" s="52">
        <v>93750</v>
      </c>
      <c r="I2263" s="52">
        <v>0</v>
      </c>
      <c r="J2263" s="52">
        <v>93750</v>
      </c>
      <c r="K2263" s="52">
        <v>421335.73</v>
      </c>
      <c r="L2263" s="52">
        <v>3149.77</v>
      </c>
      <c r="M2263" s="52">
        <v>15000</v>
      </c>
      <c r="N2263" s="50"/>
      <c r="O2263" s="124">
        <f t="shared" si="140"/>
        <v>22.250699999999998</v>
      </c>
      <c r="P2263" s="124">
        <f t="shared" si="141"/>
        <v>4.307674072645109</v>
      </c>
      <c r="Q2263" s="50"/>
      <c r="R2263" s="53" t="str">
        <f t="shared" si="142"/>
        <v/>
      </c>
      <c r="S2263" s="53" t="str">
        <f t="shared" si="143"/>
        <v/>
      </c>
      <c r="T2263" s="50"/>
    </row>
    <row r="2264" spans="1:20" ht="15" customHeight="1" x14ac:dyDescent="0.2">
      <c r="A2264" s="51" t="s">
        <v>2588</v>
      </c>
      <c r="B2264" s="51" t="s">
        <v>22</v>
      </c>
      <c r="C2264" s="35">
        <v>543781</v>
      </c>
      <c r="D2264" s="50"/>
      <c r="E2264" s="52">
        <v>0</v>
      </c>
      <c r="F2264" s="52">
        <v>0</v>
      </c>
      <c r="G2264" s="52">
        <v>0</v>
      </c>
      <c r="H2264" s="52">
        <v>15000</v>
      </c>
      <c r="I2264" s="52">
        <v>0</v>
      </c>
      <c r="J2264" s="52">
        <v>15000</v>
      </c>
      <c r="K2264" s="52">
        <v>42628.73</v>
      </c>
      <c r="L2264" s="52">
        <v>549.9</v>
      </c>
      <c r="M2264" s="52">
        <v>0</v>
      </c>
      <c r="N2264" s="50"/>
      <c r="O2264" s="124">
        <f t="shared" si="140"/>
        <v>35.1875</v>
      </c>
      <c r="P2264" s="124">
        <f t="shared" si="141"/>
        <v>1.289975094261546</v>
      </c>
      <c r="Q2264" s="50"/>
      <c r="R2264" s="53" t="str">
        <f t="shared" si="142"/>
        <v/>
      </c>
      <c r="S2264" s="53" t="str">
        <f t="shared" si="143"/>
        <v/>
      </c>
      <c r="T2264" s="50"/>
    </row>
    <row r="2265" spans="1:20" ht="15" customHeight="1" x14ac:dyDescent="0.2">
      <c r="A2265" s="51" t="s">
        <v>1305</v>
      </c>
      <c r="B2265" s="51" t="s">
        <v>1214</v>
      </c>
      <c r="C2265" s="35">
        <v>515540</v>
      </c>
      <c r="D2265" s="50"/>
      <c r="E2265" s="52">
        <v>0</v>
      </c>
      <c r="F2265" s="52">
        <v>0</v>
      </c>
      <c r="G2265" s="52">
        <v>0</v>
      </c>
      <c r="H2265" s="52">
        <v>0</v>
      </c>
      <c r="I2265" s="52">
        <v>0</v>
      </c>
      <c r="J2265" s="52">
        <v>0</v>
      </c>
      <c r="K2265" s="52">
        <v>88880.78</v>
      </c>
      <c r="L2265" s="52">
        <v>0</v>
      </c>
      <c r="M2265" s="52">
        <v>0</v>
      </c>
      <c r="N2265" s="50"/>
      <c r="O2265" s="124">
        <f t="shared" si="140"/>
        <v>0</v>
      </c>
      <c r="P2265" s="124">
        <f t="shared" si="141"/>
        <v>0</v>
      </c>
      <c r="Q2265" s="50"/>
      <c r="R2265" s="53" t="str">
        <f t="shared" si="142"/>
        <v/>
      </c>
      <c r="S2265" s="53" t="str">
        <f t="shared" si="143"/>
        <v/>
      </c>
      <c r="T2265" s="50"/>
    </row>
    <row r="2266" spans="1:20" ht="15" customHeight="1" x14ac:dyDescent="0.2">
      <c r="A2266" s="51" t="s">
        <v>851</v>
      </c>
      <c r="B2266" s="51" t="s">
        <v>10</v>
      </c>
      <c r="C2266" s="35">
        <v>509477</v>
      </c>
      <c r="D2266" s="50"/>
      <c r="E2266" s="52">
        <v>0</v>
      </c>
      <c r="F2266" s="52">
        <v>0</v>
      </c>
      <c r="G2266" s="52">
        <v>0</v>
      </c>
      <c r="H2266" s="52">
        <v>176740.07</v>
      </c>
      <c r="I2266" s="52">
        <v>0</v>
      </c>
      <c r="J2266" s="52">
        <v>176740.07</v>
      </c>
      <c r="K2266" s="52">
        <v>1724814.65</v>
      </c>
      <c r="L2266" s="52">
        <v>22537.29</v>
      </c>
      <c r="M2266" s="52">
        <v>201709.95</v>
      </c>
      <c r="N2266" s="50"/>
      <c r="O2266" s="124">
        <f t="shared" si="140"/>
        <v>10.2469</v>
      </c>
      <c r="P2266" s="124">
        <f t="shared" si="141"/>
        <v>13.001236973491617</v>
      </c>
      <c r="Q2266" s="50"/>
      <c r="R2266" s="53" t="str">
        <f t="shared" si="142"/>
        <v/>
      </c>
      <c r="S2266" s="53" t="str">
        <f t="shared" si="143"/>
        <v/>
      </c>
      <c r="T2266" s="50"/>
    </row>
    <row r="2267" spans="1:20" ht="15" customHeight="1" x14ac:dyDescent="0.2">
      <c r="A2267" s="51" t="s">
        <v>1041</v>
      </c>
      <c r="B2267" s="51" t="s">
        <v>987</v>
      </c>
      <c r="C2267" s="35">
        <v>511846</v>
      </c>
      <c r="D2267" s="50"/>
      <c r="E2267" s="52">
        <v>0</v>
      </c>
      <c r="F2267" s="52">
        <v>0</v>
      </c>
      <c r="G2267" s="52">
        <v>0</v>
      </c>
      <c r="H2267" s="52">
        <v>0</v>
      </c>
      <c r="I2267" s="52">
        <v>0</v>
      </c>
      <c r="J2267" s="52">
        <v>0</v>
      </c>
      <c r="K2267" s="52">
        <v>154789.96</v>
      </c>
      <c r="L2267" s="52">
        <v>0</v>
      </c>
      <c r="M2267" s="52">
        <v>0</v>
      </c>
      <c r="N2267" s="50"/>
      <c r="O2267" s="124">
        <f t="shared" si="140"/>
        <v>0</v>
      </c>
      <c r="P2267" s="124">
        <f t="shared" si="141"/>
        <v>0</v>
      </c>
      <c r="Q2267" s="50"/>
      <c r="R2267" s="53" t="str">
        <f t="shared" si="142"/>
        <v/>
      </c>
      <c r="S2267" s="53" t="str">
        <f t="shared" si="143"/>
        <v/>
      </c>
      <c r="T2267" s="50"/>
    </row>
    <row r="2268" spans="1:20" ht="15" customHeight="1" x14ac:dyDescent="0.2">
      <c r="A2268" s="51" t="s">
        <v>1562</v>
      </c>
      <c r="B2268" s="51" t="s">
        <v>1012</v>
      </c>
      <c r="C2268" s="35">
        <v>518816</v>
      </c>
      <c r="D2268" s="50"/>
      <c r="E2268" s="52">
        <v>0</v>
      </c>
      <c r="F2268" s="52">
        <v>0</v>
      </c>
      <c r="G2268" s="52">
        <v>0</v>
      </c>
      <c r="H2268" s="52">
        <v>14199.54</v>
      </c>
      <c r="I2268" s="52">
        <v>0</v>
      </c>
      <c r="J2268" s="52">
        <v>14199.54</v>
      </c>
      <c r="K2268" s="52">
        <v>74017.009999999995</v>
      </c>
      <c r="L2268" s="52">
        <v>290.85000000000002</v>
      </c>
      <c r="M2268" s="52">
        <v>80578.460000000006</v>
      </c>
      <c r="N2268" s="50"/>
      <c r="O2268" s="124">
        <f t="shared" si="140"/>
        <v>19.184200000000001</v>
      </c>
      <c r="P2268" s="124">
        <f t="shared" si="141"/>
        <v>109.25773683643803</v>
      </c>
      <c r="Q2268" s="50"/>
      <c r="R2268" s="53" t="str">
        <f t="shared" si="142"/>
        <v/>
      </c>
      <c r="S2268" s="53" t="str">
        <f t="shared" si="143"/>
        <v/>
      </c>
      <c r="T2268" s="50"/>
    </row>
    <row r="2269" spans="1:20" ht="15" customHeight="1" x14ac:dyDescent="0.2">
      <c r="A2269" s="51" t="s">
        <v>1443</v>
      </c>
      <c r="B2269" s="51" t="s">
        <v>19</v>
      </c>
      <c r="C2269" s="35">
        <v>517267</v>
      </c>
      <c r="D2269" s="50"/>
      <c r="E2269" s="52">
        <v>0</v>
      </c>
      <c r="F2269" s="52">
        <v>0</v>
      </c>
      <c r="G2269" s="52">
        <v>0</v>
      </c>
      <c r="H2269" s="52">
        <v>1822.79</v>
      </c>
      <c r="I2269" s="52">
        <v>0</v>
      </c>
      <c r="J2269" s="52">
        <v>1822.79</v>
      </c>
      <c r="K2269" s="52">
        <v>446504.93</v>
      </c>
      <c r="L2269" s="52">
        <v>0</v>
      </c>
      <c r="M2269" s="52">
        <v>0</v>
      </c>
      <c r="N2269" s="50"/>
      <c r="O2269" s="124">
        <f t="shared" si="140"/>
        <v>0.40820000000000001</v>
      </c>
      <c r="P2269" s="124">
        <f t="shared" si="141"/>
        <v>0</v>
      </c>
      <c r="Q2269" s="50"/>
      <c r="R2269" s="53" t="str">
        <f t="shared" si="142"/>
        <v/>
      </c>
      <c r="S2269" s="53" t="str">
        <f t="shared" si="143"/>
        <v/>
      </c>
      <c r="T2269" s="50"/>
    </row>
    <row r="2270" spans="1:20" ht="15" customHeight="1" x14ac:dyDescent="0.2">
      <c r="A2270" s="51" t="s">
        <v>622</v>
      </c>
      <c r="B2270" s="51" t="s">
        <v>571</v>
      </c>
      <c r="C2270" s="35">
        <v>506516</v>
      </c>
      <c r="D2270" s="50"/>
      <c r="E2270" s="52">
        <v>0</v>
      </c>
      <c r="F2270" s="52">
        <v>0</v>
      </c>
      <c r="G2270" s="52">
        <v>0</v>
      </c>
      <c r="H2270" s="52">
        <v>0</v>
      </c>
      <c r="I2270" s="52">
        <v>0</v>
      </c>
      <c r="J2270" s="52">
        <v>0</v>
      </c>
      <c r="K2270" s="52">
        <v>84943.42</v>
      </c>
      <c r="L2270" s="52">
        <v>0</v>
      </c>
      <c r="M2270" s="52">
        <v>0</v>
      </c>
      <c r="N2270" s="50"/>
      <c r="O2270" s="124">
        <f t="shared" si="140"/>
        <v>0</v>
      </c>
      <c r="P2270" s="124">
        <f t="shared" si="141"/>
        <v>0</v>
      </c>
      <c r="Q2270" s="50"/>
      <c r="R2270" s="53" t="str">
        <f t="shared" si="142"/>
        <v/>
      </c>
      <c r="S2270" s="53" t="str">
        <f t="shared" si="143"/>
        <v/>
      </c>
      <c r="T2270" s="50"/>
    </row>
    <row r="2271" spans="1:20" ht="15" customHeight="1" x14ac:dyDescent="0.2">
      <c r="A2271" s="51" t="s">
        <v>1999</v>
      </c>
      <c r="B2271" s="51" t="s">
        <v>1961</v>
      </c>
      <c r="C2271" s="35">
        <v>523887</v>
      </c>
      <c r="D2271" s="50"/>
      <c r="E2271" s="52">
        <v>0</v>
      </c>
      <c r="F2271" s="52">
        <v>0</v>
      </c>
      <c r="G2271" s="52">
        <v>0</v>
      </c>
      <c r="H2271" s="52">
        <v>0</v>
      </c>
      <c r="I2271" s="52">
        <v>0</v>
      </c>
      <c r="J2271" s="52">
        <v>0</v>
      </c>
      <c r="K2271" s="52">
        <v>364967.23000000004</v>
      </c>
      <c r="L2271" s="52">
        <v>0</v>
      </c>
      <c r="M2271" s="52">
        <v>0</v>
      </c>
      <c r="N2271" s="50"/>
      <c r="O2271" s="124">
        <f t="shared" si="140"/>
        <v>0</v>
      </c>
      <c r="P2271" s="124">
        <f t="shared" si="141"/>
        <v>0</v>
      </c>
      <c r="Q2271" s="50"/>
      <c r="R2271" s="53" t="str">
        <f t="shared" si="142"/>
        <v/>
      </c>
      <c r="S2271" s="53" t="str">
        <f t="shared" si="143"/>
        <v/>
      </c>
      <c r="T2271" s="50"/>
    </row>
    <row r="2272" spans="1:20" ht="15" customHeight="1" x14ac:dyDescent="0.2">
      <c r="A2272" s="51" t="s">
        <v>2238</v>
      </c>
      <c r="B2272" s="51" t="s">
        <v>2238</v>
      </c>
      <c r="C2272" s="35">
        <v>526665</v>
      </c>
      <c r="D2272" s="50"/>
      <c r="E2272" s="52">
        <v>0</v>
      </c>
      <c r="F2272" s="52">
        <v>0</v>
      </c>
      <c r="G2272" s="52">
        <v>0</v>
      </c>
      <c r="H2272" s="52">
        <v>656254.30000000005</v>
      </c>
      <c r="I2272" s="52">
        <v>0</v>
      </c>
      <c r="J2272" s="52">
        <v>656254.30000000005</v>
      </c>
      <c r="K2272" s="52">
        <v>8189588.71</v>
      </c>
      <c r="L2272" s="52">
        <v>56680.42</v>
      </c>
      <c r="M2272" s="52">
        <v>1375713.19</v>
      </c>
      <c r="N2272" s="50"/>
      <c r="O2272" s="124">
        <f t="shared" si="140"/>
        <v>8.0132999999999992</v>
      </c>
      <c r="P2272" s="124">
        <f t="shared" si="141"/>
        <v>17.490421811426963</v>
      </c>
      <c r="Q2272" s="50"/>
      <c r="R2272" s="53" t="str">
        <f t="shared" si="142"/>
        <v/>
      </c>
      <c r="S2272" s="53" t="str">
        <f t="shared" si="143"/>
        <v/>
      </c>
      <c r="T2272" s="50"/>
    </row>
    <row r="2273" spans="1:20" ht="15" customHeight="1" x14ac:dyDescent="0.2">
      <c r="A2273" s="51" t="s">
        <v>497</v>
      </c>
      <c r="B2273" s="51" t="s">
        <v>443</v>
      </c>
      <c r="C2273" s="35">
        <v>504866</v>
      </c>
      <c r="D2273" s="50"/>
      <c r="E2273" s="52">
        <v>0</v>
      </c>
      <c r="F2273" s="52">
        <v>0</v>
      </c>
      <c r="G2273" s="52">
        <v>0</v>
      </c>
      <c r="H2273" s="52">
        <v>25261.02</v>
      </c>
      <c r="I2273" s="52">
        <v>0</v>
      </c>
      <c r="J2273" s="52">
        <v>25261.02</v>
      </c>
      <c r="K2273" s="52">
        <v>470713.84</v>
      </c>
      <c r="L2273" s="52">
        <v>0</v>
      </c>
      <c r="M2273" s="52">
        <v>19939.27</v>
      </c>
      <c r="N2273" s="50"/>
      <c r="O2273" s="124">
        <f t="shared" si="140"/>
        <v>5.3665000000000003</v>
      </c>
      <c r="P2273" s="124">
        <f t="shared" si="141"/>
        <v>4.2359642537810229</v>
      </c>
      <c r="Q2273" s="50"/>
      <c r="R2273" s="53" t="str">
        <f t="shared" si="142"/>
        <v/>
      </c>
      <c r="S2273" s="53" t="str">
        <f t="shared" si="143"/>
        <v/>
      </c>
      <c r="T2273" s="50"/>
    </row>
    <row r="2274" spans="1:20" ht="15" customHeight="1" x14ac:dyDescent="0.2">
      <c r="A2274" s="51" t="s">
        <v>623</v>
      </c>
      <c r="B2274" s="51" t="s">
        <v>571</v>
      </c>
      <c r="C2274" s="35">
        <v>506524</v>
      </c>
      <c r="D2274" s="50"/>
      <c r="E2274" s="52">
        <v>0</v>
      </c>
      <c r="F2274" s="52">
        <v>0</v>
      </c>
      <c r="G2274" s="52">
        <v>0</v>
      </c>
      <c r="H2274" s="52">
        <v>122720</v>
      </c>
      <c r="I2274" s="52">
        <v>0</v>
      </c>
      <c r="J2274" s="52">
        <v>122720</v>
      </c>
      <c r="K2274" s="52">
        <v>4691106.17</v>
      </c>
      <c r="L2274" s="52">
        <v>27958.080000000002</v>
      </c>
      <c r="M2274" s="52">
        <v>70508.41</v>
      </c>
      <c r="N2274" s="50"/>
      <c r="O2274" s="124">
        <f t="shared" si="140"/>
        <v>2.6160000000000001</v>
      </c>
      <c r="P2274" s="124">
        <f t="shared" si="141"/>
        <v>2.0990036556772282</v>
      </c>
      <c r="Q2274" s="50"/>
      <c r="R2274" s="53" t="str">
        <f t="shared" si="142"/>
        <v/>
      </c>
      <c r="S2274" s="53" t="str">
        <f t="shared" si="143"/>
        <v/>
      </c>
      <c r="T2274" s="50"/>
    </row>
    <row r="2275" spans="1:20" ht="15" customHeight="1" x14ac:dyDescent="0.2">
      <c r="A2275" s="51" t="s">
        <v>2573</v>
      </c>
      <c r="B2275" s="51" t="s">
        <v>33</v>
      </c>
      <c r="C2275" s="35">
        <v>543632</v>
      </c>
      <c r="D2275" s="50"/>
      <c r="E2275" s="52">
        <v>0</v>
      </c>
      <c r="F2275" s="52">
        <v>0</v>
      </c>
      <c r="G2275" s="52">
        <v>0</v>
      </c>
      <c r="H2275" s="52">
        <v>0</v>
      </c>
      <c r="I2275" s="52">
        <v>0</v>
      </c>
      <c r="J2275" s="52">
        <v>0</v>
      </c>
      <c r="K2275" s="52">
        <v>237235.97999999998</v>
      </c>
      <c r="L2275" s="52">
        <v>0</v>
      </c>
      <c r="M2275" s="52">
        <v>0</v>
      </c>
      <c r="N2275" s="50"/>
      <c r="O2275" s="124">
        <f t="shared" si="140"/>
        <v>0</v>
      </c>
      <c r="P2275" s="124">
        <f t="shared" si="141"/>
        <v>0</v>
      </c>
      <c r="Q2275" s="50"/>
      <c r="R2275" s="53" t="str">
        <f t="shared" si="142"/>
        <v/>
      </c>
      <c r="S2275" s="53" t="str">
        <f t="shared" si="143"/>
        <v/>
      </c>
      <c r="T2275" s="50"/>
    </row>
    <row r="2276" spans="1:20" ht="15" customHeight="1" x14ac:dyDescent="0.2">
      <c r="A2276" s="51" t="s">
        <v>1932</v>
      </c>
      <c r="B2276" s="51" t="s">
        <v>30</v>
      </c>
      <c r="C2276" s="35">
        <v>523097</v>
      </c>
      <c r="D2276" s="50"/>
      <c r="E2276" s="52">
        <v>0</v>
      </c>
      <c r="F2276" s="52">
        <v>0</v>
      </c>
      <c r="G2276" s="52">
        <v>0</v>
      </c>
      <c r="H2276" s="52">
        <v>70731.8</v>
      </c>
      <c r="I2276" s="52">
        <v>0</v>
      </c>
      <c r="J2276" s="52">
        <v>70731.8</v>
      </c>
      <c r="K2276" s="52">
        <v>240406.03</v>
      </c>
      <c r="L2276" s="52">
        <v>3712.47</v>
      </c>
      <c r="M2276" s="52">
        <v>47953.93</v>
      </c>
      <c r="N2276" s="50"/>
      <c r="O2276" s="124">
        <f t="shared" si="140"/>
        <v>29.421800000000001</v>
      </c>
      <c r="P2276" s="124">
        <f t="shared" si="141"/>
        <v>21.491307851138345</v>
      </c>
      <c r="Q2276" s="50"/>
      <c r="R2276" s="53" t="str">
        <f t="shared" si="142"/>
        <v/>
      </c>
      <c r="S2276" s="53" t="str">
        <f t="shared" si="143"/>
        <v/>
      </c>
      <c r="T2276" s="50"/>
    </row>
    <row r="2277" spans="1:20" ht="15" customHeight="1" x14ac:dyDescent="0.2">
      <c r="A2277" s="51" t="s">
        <v>815</v>
      </c>
      <c r="B2277" s="51" t="s">
        <v>759</v>
      </c>
      <c r="C2277" s="35">
        <v>509019</v>
      </c>
      <c r="D2277" s="50"/>
      <c r="E2277" s="52">
        <v>0</v>
      </c>
      <c r="F2277" s="52">
        <v>0</v>
      </c>
      <c r="G2277" s="52">
        <v>0</v>
      </c>
      <c r="H2277" s="52">
        <v>0</v>
      </c>
      <c r="I2277" s="52">
        <v>0</v>
      </c>
      <c r="J2277" s="52">
        <v>0</v>
      </c>
      <c r="K2277" s="52">
        <v>369752.67</v>
      </c>
      <c r="L2277" s="52">
        <v>0</v>
      </c>
      <c r="M2277" s="52">
        <v>0</v>
      </c>
      <c r="N2277" s="50"/>
      <c r="O2277" s="124">
        <f t="shared" si="140"/>
        <v>0</v>
      </c>
      <c r="P2277" s="124">
        <f t="shared" si="141"/>
        <v>0</v>
      </c>
      <c r="Q2277" s="50"/>
      <c r="R2277" s="53" t="str">
        <f t="shared" si="142"/>
        <v/>
      </c>
      <c r="S2277" s="53" t="str">
        <f t="shared" si="143"/>
        <v/>
      </c>
      <c r="T2277" s="50"/>
    </row>
    <row r="2278" spans="1:20" ht="15" customHeight="1" x14ac:dyDescent="0.2">
      <c r="A2278" s="51" t="s">
        <v>2271</v>
      </c>
      <c r="B2278" s="51" t="s">
        <v>2238</v>
      </c>
      <c r="C2278" s="35">
        <v>527009</v>
      </c>
      <c r="D2278" s="50"/>
      <c r="E2278" s="52">
        <v>0</v>
      </c>
      <c r="F2278" s="52">
        <v>0</v>
      </c>
      <c r="G2278" s="52">
        <v>0</v>
      </c>
      <c r="H2278" s="52">
        <v>0</v>
      </c>
      <c r="I2278" s="52">
        <v>0</v>
      </c>
      <c r="J2278" s="52">
        <v>0</v>
      </c>
      <c r="K2278" s="52">
        <v>20775.259999999998</v>
      </c>
      <c r="L2278" s="52">
        <v>0</v>
      </c>
      <c r="M2278" s="52">
        <v>1200</v>
      </c>
      <c r="N2278" s="50"/>
      <c r="O2278" s="124">
        <f t="shared" si="140"/>
        <v>0</v>
      </c>
      <c r="P2278" s="124">
        <f t="shared" si="141"/>
        <v>5.7761009970513015</v>
      </c>
      <c r="Q2278" s="50"/>
      <c r="R2278" s="53" t="str">
        <f t="shared" si="142"/>
        <v/>
      </c>
      <c r="S2278" s="53" t="str">
        <f t="shared" si="143"/>
        <v/>
      </c>
      <c r="T2278" s="50"/>
    </row>
    <row r="2279" spans="1:20" ht="15" customHeight="1" x14ac:dyDescent="0.2">
      <c r="A2279" s="51" t="s">
        <v>312</v>
      </c>
      <c r="B2279" s="51" t="s">
        <v>252</v>
      </c>
      <c r="C2279" s="35">
        <v>502758</v>
      </c>
      <c r="D2279" s="50"/>
      <c r="E2279" s="52">
        <v>0</v>
      </c>
      <c r="F2279" s="52">
        <v>0</v>
      </c>
      <c r="G2279" s="52">
        <v>0</v>
      </c>
      <c r="H2279" s="52">
        <v>0</v>
      </c>
      <c r="I2279" s="52">
        <v>0</v>
      </c>
      <c r="J2279" s="52">
        <v>0</v>
      </c>
      <c r="K2279" s="52">
        <v>84033.26</v>
      </c>
      <c r="L2279" s="52">
        <v>1617.01</v>
      </c>
      <c r="M2279" s="52">
        <v>5450.99</v>
      </c>
      <c r="N2279" s="50"/>
      <c r="O2279" s="124">
        <f t="shared" si="140"/>
        <v>0</v>
      </c>
      <c r="P2279" s="124">
        <f t="shared" si="141"/>
        <v>8.4109553764783147</v>
      </c>
      <c r="Q2279" s="50"/>
      <c r="R2279" s="53" t="str">
        <f t="shared" si="142"/>
        <v/>
      </c>
      <c r="S2279" s="53" t="str">
        <f t="shared" si="143"/>
        <v/>
      </c>
      <c r="T2279" s="50"/>
    </row>
    <row r="2280" spans="1:20" ht="15" customHeight="1" x14ac:dyDescent="0.2">
      <c r="A2280" s="51" t="s">
        <v>313</v>
      </c>
      <c r="B2280" s="51" t="s">
        <v>252</v>
      </c>
      <c r="C2280" s="35">
        <v>502766</v>
      </c>
      <c r="D2280" s="50"/>
      <c r="E2280" s="52">
        <v>0</v>
      </c>
      <c r="F2280" s="52">
        <v>0</v>
      </c>
      <c r="G2280" s="52">
        <v>0</v>
      </c>
      <c r="H2280" s="52">
        <v>0</v>
      </c>
      <c r="I2280" s="52">
        <v>0</v>
      </c>
      <c r="J2280" s="52">
        <v>0</v>
      </c>
      <c r="K2280" s="52">
        <v>751298.87</v>
      </c>
      <c r="L2280" s="52">
        <v>0</v>
      </c>
      <c r="M2280" s="52">
        <v>0</v>
      </c>
      <c r="N2280" s="50"/>
      <c r="O2280" s="124">
        <f t="shared" si="140"/>
        <v>0</v>
      </c>
      <c r="P2280" s="124">
        <f t="shared" si="141"/>
        <v>0</v>
      </c>
      <c r="Q2280" s="50"/>
      <c r="R2280" s="53" t="str">
        <f t="shared" si="142"/>
        <v/>
      </c>
      <c r="S2280" s="53" t="str">
        <f t="shared" si="143"/>
        <v/>
      </c>
      <c r="T2280" s="50"/>
    </row>
    <row r="2281" spans="1:20" ht="15" customHeight="1" x14ac:dyDescent="0.2">
      <c r="A2281" s="51" t="s">
        <v>852</v>
      </c>
      <c r="B2281" s="51" t="s">
        <v>10</v>
      </c>
      <c r="C2281" s="35">
        <v>509485</v>
      </c>
      <c r="D2281" s="50"/>
      <c r="E2281" s="52">
        <v>0</v>
      </c>
      <c r="F2281" s="52">
        <v>0</v>
      </c>
      <c r="G2281" s="52">
        <v>0</v>
      </c>
      <c r="H2281" s="52">
        <v>292218.62</v>
      </c>
      <c r="I2281" s="52">
        <v>0</v>
      </c>
      <c r="J2281" s="52">
        <v>292218.62</v>
      </c>
      <c r="K2281" s="52">
        <v>1415551.62</v>
      </c>
      <c r="L2281" s="52">
        <v>21418.89</v>
      </c>
      <c r="M2281" s="52">
        <v>77923.759999999995</v>
      </c>
      <c r="N2281" s="50"/>
      <c r="O2281" s="124">
        <f t="shared" si="140"/>
        <v>20.6434</v>
      </c>
      <c r="P2281" s="124">
        <f t="shared" si="141"/>
        <v>7.0179461205378004</v>
      </c>
      <c r="Q2281" s="50"/>
      <c r="R2281" s="53" t="str">
        <f t="shared" si="142"/>
        <v/>
      </c>
      <c r="S2281" s="53" t="str">
        <f t="shared" si="143"/>
        <v/>
      </c>
      <c r="T2281" s="50"/>
    </row>
    <row r="2282" spans="1:20" ht="15" customHeight="1" x14ac:dyDescent="0.2">
      <c r="A2282" s="51" t="s">
        <v>2348</v>
      </c>
      <c r="B2282" s="51" t="s">
        <v>26</v>
      </c>
      <c r="C2282" s="35">
        <v>527823</v>
      </c>
      <c r="D2282" s="50"/>
      <c r="E2282" s="52">
        <v>0</v>
      </c>
      <c r="F2282" s="52">
        <v>0</v>
      </c>
      <c r="G2282" s="52">
        <v>0</v>
      </c>
      <c r="H2282" s="52">
        <v>37800</v>
      </c>
      <c r="I2282" s="52">
        <v>0</v>
      </c>
      <c r="J2282" s="52">
        <v>37800</v>
      </c>
      <c r="K2282" s="52">
        <v>68802.14</v>
      </c>
      <c r="L2282" s="52">
        <v>1063.8499999999999</v>
      </c>
      <c r="M2282" s="52">
        <v>8770</v>
      </c>
      <c r="N2282" s="50"/>
      <c r="O2282" s="124">
        <f t="shared" si="140"/>
        <v>54.940199999999997</v>
      </c>
      <c r="P2282" s="124">
        <f t="shared" si="141"/>
        <v>14.292942050930394</v>
      </c>
      <c r="Q2282" s="50"/>
      <c r="R2282" s="53" t="str">
        <f t="shared" si="142"/>
        <v/>
      </c>
      <c r="S2282" s="53" t="str">
        <f t="shared" si="143"/>
        <v/>
      </c>
      <c r="T2282" s="50"/>
    </row>
    <row r="2283" spans="1:20" ht="15" customHeight="1" x14ac:dyDescent="0.2">
      <c r="A2283" s="51" t="s">
        <v>1655</v>
      </c>
      <c r="B2283" s="51" t="s">
        <v>1575</v>
      </c>
      <c r="C2283" s="35">
        <v>519804</v>
      </c>
      <c r="D2283" s="50"/>
      <c r="E2283" s="52">
        <v>0</v>
      </c>
      <c r="F2283" s="52">
        <v>0</v>
      </c>
      <c r="G2283" s="52">
        <v>0</v>
      </c>
      <c r="H2283" s="52">
        <v>21994</v>
      </c>
      <c r="I2283" s="52">
        <v>0</v>
      </c>
      <c r="J2283" s="52">
        <v>21994</v>
      </c>
      <c r="K2283" s="52">
        <v>49919.73</v>
      </c>
      <c r="L2283" s="52">
        <v>1045.6400000000001</v>
      </c>
      <c r="M2283" s="52">
        <v>3600</v>
      </c>
      <c r="N2283" s="50"/>
      <c r="O2283" s="124">
        <f t="shared" si="140"/>
        <v>44.058700000000002</v>
      </c>
      <c r="P2283" s="124">
        <f t="shared" si="141"/>
        <v>9.3062202059185815</v>
      </c>
      <c r="Q2283" s="50"/>
      <c r="R2283" s="53" t="str">
        <f t="shared" si="142"/>
        <v/>
      </c>
      <c r="S2283" s="53" t="str">
        <f t="shared" si="143"/>
        <v/>
      </c>
      <c r="T2283" s="50"/>
    </row>
    <row r="2284" spans="1:20" ht="15" customHeight="1" x14ac:dyDescent="0.2">
      <c r="A2284" s="51" t="s">
        <v>1656</v>
      </c>
      <c r="B2284" s="51" t="s">
        <v>1575</v>
      </c>
      <c r="C2284" s="35">
        <v>519812</v>
      </c>
      <c r="D2284" s="50"/>
      <c r="E2284" s="52">
        <v>0</v>
      </c>
      <c r="F2284" s="52">
        <v>0</v>
      </c>
      <c r="G2284" s="52">
        <v>0</v>
      </c>
      <c r="H2284" s="52">
        <v>0</v>
      </c>
      <c r="I2284" s="52">
        <v>0</v>
      </c>
      <c r="J2284" s="52">
        <v>0</v>
      </c>
      <c r="K2284" s="52">
        <v>115879.25</v>
      </c>
      <c r="L2284" s="52">
        <v>0</v>
      </c>
      <c r="M2284" s="52">
        <v>0</v>
      </c>
      <c r="N2284" s="50"/>
      <c r="O2284" s="124">
        <f t="shared" si="140"/>
        <v>0</v>
      </c>
      <c r="P2284" s="124">
        <f t="shared" si="141"/>
        <v>0</v>
      </c>
      <c r="Q2284" s="50"/>
      <c r="R2284" s="53" t="str">
        <f t="shared" si="142"/>
        <v/>
      </c>
      <c r="S2284" s="53" t="str">
        <f t="shared" si="143"/>
        <v/>
      </c>
      <c r="T2284" s="50"/>
    </row>
    <row r="2285" spans="1:20" ht="15" customHeight="1" x14ac:dyDescent="0.2">
      <c r="A2285" s="51" t="s">
        <v>1563</v>
      </c>
      <c r="B2285" s="51" t="s">
        <v>1012</v>
      </c>
      <c r="C2285" s="35">
        <v>518824</v>
      </c>
      <c r="D2285" s="50"/>
      <c r="E2285" s="52">
        <v>0</v>
      </c>
      <c r="F2285" s="52">
        <v>0</v>
      </c>
      <c r="G2285" s="52">
        <v>0</v>
      </c>
      <c r="H2285" s="52">
        <v>0</v>
      </c>
      <c r="I2285" s="52">
        <v>0</v>
      </c>
      <c r="J2285" s="52">
        <v>0</v>
      </c>
      <c r="K2285" s="52">
        <v>549527.17999999993</v>
      </c>
      <c r="L2285" s="52">
        <v>31873.97</v>
      </c>
      <c r="M2285" s="52">
        <v>116776.2</v>
      </c>
      <c r="N2285" s="50"/>
      <c r="O2285" s="124">
        <f t="shared" si="140"/>
        <v>0</v>
      </c>
      <c r="P2285" s="124">
        <f t="shared" si="141"/>
        <v>27.050558263560319</v>
      </c>
      <c r="Q2285" s="50"/>
      <c r="R2285" s="53" t="str">
        <f t="shared" si="142"/>
        <v/>
      </c>
      <c r="S2285" s="53" t="str">
        <f t="shared" si="143"/>
        <v/>
      </c>
      <c r="T2285" s="50"/>
    </row>
    <row r="2286" spans="1:20" ht="15" customHeight="1" x14ac:dyDescent="0.2">
      <c r="A2286" s="51" t="s">
        <v>2272</v>
      </c>
      <c r="B2286" s="51" t="s">
        <v>2238</v>
      </c>
      <c r="C2286" s="35">
        <v>527017</v>
      </c>
      <c r="D2286" s="50"/>
      <c r="E2286" s="52">
        <v>0</v>
      </c>
      <c r="F2286" s="52">
        <v>0</v>
      </c>
      <c r="G2286" s="52">
        <v>0</v>
      </c>
      <c r="H2286" s="52">
        <v>0</v>
      </c>
      <c r="I2286" s="52">
        <v>0</v>
      </c>
      <c r="J2286" s="52">
        <v>0</v>
      </c>
      <c r="K2286" s="52">
        <v>70277.16</v>
      </c>
      <c r="L2286" s="52">
        <v>0</v>
      </c>
      <c r="M2286" s="52">
        <v>0</v>
      </c>
      <c r="N2286" s="50"/>
      <c r="O2286" s="124">
        <f t="shared" si="140"/>
        <v>0</v>
      </c>
      <c r="P2286" s="124">
        <f t="shared" si="141"/>
        <v>0</v>
      </c>
      <c r="Q2286" s="50"/>
      <c r="R2286" s="53" t="str">
        <f t="shared" si="142"/>
        <v/>
      </c>
      <c r="S2286" s="53" t="str">
        <f t="shared" si="143"/>
        <v/>
      </c>
      <c r="T2286" s="50"/>
    </row>
    <row r="2287" spans="1:20" ht="15" customHeight="1" x14ac:dyDescent="0.2">
      <c r="A2287" s="51" t="s">
        <v>1487</v>
      </c>
      <c r="B2287" s="51" t="s">
        <v>1</v>
      </c>
      <c r="C2287" s="35">
        <v>517950</v>
      </c>
      <c r="D2287" s="50"/>
      <c r="E2287" s="52">
        <v>0</v>
      </c>
      <c r="F2287" s="52">
        <v>0</v>
      </c>
      <c r="G2287" s="52">
        <v>0</v>
      </c>
      <c r="H2287" s="52">
        <v>12.19</v>
      </c>
      <c r="I2287" s="52">
        <v>0</v>
      </c>
      <c r="J2287" s="52">
        <v>12.19</v>
      </c>
      <c r="K2287" s="52">
        <v>1019134.43</v>
      </c>
      <c r="L2287" s="52">
        <v>5354.59</v>
      </c>
      <c r="M2287" s="52">
        <v>42699.17</v>
      </c>
      <c r="N2287" s="50"/>
      <c r="O2287" s="124">
        <f t="shared" si="140"/>
        <v>1.1999999999999999E-3</v>
      </c>
      <c r="P2287" s="124">
        <f t="shared" si="141"/>
        <v>4.7151542117951983</v>
      </c>
      <c r="Q2287" s="50"/>
      <c r="R2287" s="53" t="str">
        <f t="shared" si="142"/>
        <v/>
      </c>
      <c r="S2287" s="53" t="str">
        <f t="shared" si="143"/>
        <v/>
      </c>
      <c r="T2287" s="50"/>
    </row>
    <row r="2288" spans="1:20" ht="15" customHeight="1" x14ac:dyDescent="0.2">
      <c r="A2288" s="51" t="s">
        <v>2000</v>
      </c>
      <c r="B2288" s="51" t="s">
        <v>1961</v>
      </c>
      <c r="C2288" s="35">
        <v>523909</v>
      </c>
      <c r="D2288" s="50"/>
      <c r="E2288" s="52">
        <v>0</v>
      </c>
      <c r="F2288" s="52">
        <v>0</v>
      </c>
      <c r="G2288" s="52">
        <v>0</v>
      </c>
      <c r="H2288" s="52">
        <v>0</v>
      </c>
      <c r="I2288" s="52">
        <v>0</v>
      </c>
      <c r="J2288" s="52">
        <v>0</v>
      </c>
      <c r="K2288" s="52" t="s">
        <v>73</v>
      </c>
      <c r="L2288" s="52">
        <v>0</v>
      </c>
      <c r="M2288" s="52">
        <v>0</v>
      </c>
      <c r="N2288" s="50"/>
      <c r="O2288" s="124" t="str">
        <f t="shared" si="140"/>
        <v>NA</v>
      </c>
      <c r="P2288" s="124" t="str">
        <f t="shared" si="141"/>
        <v>NA</v>
      </c>
      <c r="Q2288" s="50"/>
      <c r="R2288" s="53" t="str">
        <f t="shared" si="142"/>
        <v/>
      </c>
      <c r="S2288" s="53" t="str">
        <f t="shared" si="143"/>
        <v/>
      </c>
      <c r="T2288" s="50"/>
    </row>
    <row r="2289" spans="1:20" ht="15" customHeight="1" x14ac:dyDescent="0.2">
      <c r="A2289" s="51" t="s">
        <v>1306</v>
      </c>
      <c r="B2289" s="51" t="s">
        <v>1214</v>
      </c>
      <c r="C2289" s="35">
        <v>515566</v>
      </c>
      <c r="D2289" s="50"/>
      <c r="E2289" s="52">
        <v>0</v>
      </c>
      <c r="F2289" s="52">
        <v>0</v>
      </c>
      <c r="G2289" s="52">
        <v>0</v>
      </c>
      <c r="H2289" s="52">
        <v>15524.72</v>
      </c>
      <c r="I2289" s="52">
        <v>0</v>
      </c>
      <c r="J2289" s="52">
        <v>15524.72</v>
      </c>
      <c r="K2289" s="52">
        <v>56611.44</v>
      </c>
      <c r="L2289" s="52">
        <v>527.24</v>
      </c>
      <c r="M2289" s="52">
        <v>0</v>
      </c>
      <c r="N2289" s="50"/>
      <c r="O2289" s="124">
        <f t="shared" si="140"/>
        <v>27.423300000000001</v>
      </c>
      <c r="P2289" s="124">
        <f t="shared" si="141"/>
        <v>0.93133119383644014</v>
      </c>
      <c r="Q2289" s="50"/>
      <c r="R2289" s="53" t="str">
        <f t="shared" si="142"/>
        <v/>
      </c>
      <c r="S2289" s="53" t="str">
        <f t="shared" si="143"/>
        <v/>
      </c>
      <c r="T2289" s="50"/>
    </row>
    <row r="2290" spans="1:20" ht="15" customHeight="1" x14ac:dyDescent="0.2">
      <c r="A2290" s="51" t="s">
        <v>1488</v>
      </c>
      <c r="B2290" s="51" t="s">
        <v>1</v>
      </c>
      <c r="C2290" s="35">
        <v>517968</v>
      </c>
      <c r="D2290" s="50"/>
      <c r="E2290" s="52">
        <v>0</v>
      </c>
      <c r="F2290" s="52">
        <v>0</v>
      </c>
      <c r="G2290" s="52">
        <v>0</v>
      </c>
      <c r="H2290" s="52">
        <v>87867.49</v>
      </c>
      <c r="I2290" s="52">
        <v>36584.199999999997</v>
      </c>
      <c r="J2290" s="52">
        <v>51283.290000000008</v>
      </c>
      <c r="K2290" s="52">
        <v>279252.59999999998</v>
      </c>
      <c r="L2290" s="52">
        <v>1849.31</v>
      </c>
      <c r="M2290" s="52">
        <v>11340.6</v>
      </c>
      <c r="N2290" s="50"/>
      <c r="O2290" s="124">
        <f t="shared" si="140"/>
        <v>18.3645</v>
      </c>
      <c r="P2290" s="124">
        <f t="shared" si="141"/>
        <v>4.7232899532537926</v>
      </c>
      <c r="Q2290" s="50"/>
      <c r="R2290" s="53" t="str">
        <f t="shared" si="142"/>
        <v/>
      </c>
      <c r="S2290" s="53" t="str">
        <f t="shared" si="143"/>
        <v/>
      </c>
      <c r="T2290" s="50"/>
    </row>
    <row r="2291" spans="1:20" ht="15" customHeight="1" x14ac:dyDescent="0.2">
      <c r="A2291" s="51" t="s">
        <v>2205</v>
      </c>
      <c r="B2291" s="51" t="s">
        <v>1221</v>
      </c>
      <c r="C2291" s="35">
        <v>526291</v>
      </c>
      <c r="D2291" s="50"/>
      <c r="E2291" s="52">
        <v>0</v>
      </c>
      <c r="F2291" s="52">
        <v>0</v>
      </c>
      <c r="G2291" s="52">
        <v>0</v>
      </c>
      <c r="H2291" s="52">
        <v>0</v>
      </c>
      <c r="I2291" s="52">
        <v>0</v>
      </c>
      <c r="J2291" s="52">
        <v>0</v>
      </c>
      <c r="K2291" s="52">
        <v>182977.02</v>
      </c>
      <c r="L2291" s="52">
        <v>0</v>
      </c>
      <c r="M2291" s="52">
        <v>0</v>
      </c>
      <c r="N2291" s="50"/>
      <c r="O2291" s="124">
        <f t="shared" si="140"/>
        <v>0</v>
      </c>
      <c r="P2291" s="124">
        <f t="shared" si="141"/>
        <v>0</v>
      </c>
      <c r="Q2291" s="50"/>
      <c r="R2291" s="53" t="str">
        <f t="shared" si="142"/>
        <v/>
      </c>
      <c r="S2291" s="53" t="str">
        <f t="shared" si="143"/>
        <v/>
      </c>
      <c r="T2291" s="50"/>
    </row>
    <row r="2292" spans="1:20" ht="15" customHeight="1" x14ac:dyDescent="0.2">
      <c r="A2292" s="51" t="s">
        <v>1489</v>
      </c>
      <c r="B2292" s="51" t="s">
        <v>1</v>
      </c>
      <c r="C2292" s="35">
        <v>517976</v>
      </c>
      <c r="D2292" s="50"/>
      <c r="E2292" s="52">
        <v>0</v>
      </c>
      <c r="F2292" s="52">
        <v>0</v>
      </c>
      <c r="G2292" s="52">
        <v>0</v>
      </c>
      <c r="H2292" s="52">
        <v>63761.33</v>
      </c>
      <c r="I2292" s="52">
        <v>0</v>
      </c>
      <c r="J2292" s="52">
        <v>63761.33</v>
      </c>
      <c r="K2292" s="52">
        <v>197590.46</v>
      </c>
      <c r="L2292" s="52">
        <v>1501.96</v>
      </c>
      <c r="M2292" s="52">
        <v>52453.86</v>
      </c>
      <c r="N2292" s="50"/>
      <c r="O2292" s="124">
        <f t="shared" si="140"/>
        <v>32.269399999999997</v>
      </c>
      <c r="P2292" s="124">
        <f t="shared" si="141"/>
        <v>27.306895282292476</v>
      </c>
      <c r="Q2292" s="50"/>
      <c r="R2292" s="53" t="str">
        <f t="shared" si="142"/>
        <v/>
      </c>
      <c r="S2292" s="53" t="str">
        <f t="shared" si="143"/>
        <v/>
      </c>
      <c r="T2292" s="50"/>
    </row>
    <row r="2293" spans="1:20" ht="15" customHeight="1" x14ac:dyDescent="0.2">
      <c r="A2293" s="51" t="s">
        <v>2589</v>
      </c>
      <c r="B2293" s="51" t="s">
        <v>22</v>
      </c>
      <c r="C2293" s="35">
        <v>543799</v>
      </c>
      <c r="D2293" s="50"/>
      <c r="E2293" s="52">
        <v>0</v>
      </c>
      <c r="F2293" s="52">
        <v>0</v>
      </c>
      <c r="G2293" s="52">
        <v>0</v>
      </c>
      <c r="H2293" s="52">
        <v>0</v>
      </c>
      <c r="I2293" s="52">
        <v>0</v>
      </c>
      <c r="J2293" s="52">
        <v>0</v>
      </c>
      <c r="K2293" s="52">
        <v>137885.63</v>
      </c>
      <c r="L2293" s="52">
        <v>0</v>
      </c>
      <c r="M2293" s="52">
        <v>0</v>
      </c>
      <c r="N2293" s="50"/>
      <c r="O2293" s="124">
        <f t="shared" si="140"/>
        <v>0</v>
      </c>
      <c r="P2293" s="124">
        <f t="shared" si="141"/>
        <v>0</v>
      </c>
      <c r="Q2293" s="50"/>
      <c r="R2293" s="53" t="str">
        <f t="shared" si="142"/>
        <v/>
      </c>
      <c r="S2293" s="53" t="str">
        <f t="shared" si="143"/>
        <v/>
      </c>
      <c r="T2293" s="50"/>
    </row>
    <row r="2294" spans="1:20" ht="15" customHeight="1" x14ac:dyDescent="0.2">
      <c r="A2294" s="51" t="s">
        <v>1933</v>
      </c>
      <c r="B2294" s="51" t="s">
        <v>30</v>
      </c>
      <c r="C2294" s="35">
        <v>523101</v>
      </c>
      <c r="D2294" s="50"/>
      <c r="E2294" s="52">
        <v>0</v>
      </c>
      <c r="F2294" s="52">
        <v>0</v>
      </c>
      <c r="G2294" s="52">
        <v>0</v>
      </c>
      <c r="H2294" s="52">
        <v>365380</v>
      </c>
      <c r="I2294" s="52">
        <v>0</v>
      </c>
      <c r="J2294" s="52">
        <v>365380</v>
      </c>
      <c r="K2294" s="52">
        <v>2796208.95</v>
      </c>
      <c r="L2294" s="52">
        <v>9484.4500000000007</v>
      </c>
      <c r="M2294" s="52">
        <v>87035.520000000004</v>
      </c>
      <c r="N2294" s="50"/>
      <c r="O2294" s="124">
        <f t="shared" si="140"/>
        <v>13.067</v>
      </c>
      <c r="P2294" s="124">
        <f t="shared" si="141"/>
        <v>3.4518153587914089</v>
      </c>
      <c r="Q2294" s="50"/>
      <c r="R2294" s="53" t="str">
        <f t="shared" si="142"/>
        <v/>
      </c>
      <c r="S2294" s="53" t="str">
        <f t="shared" si="143"/>
        <v/>
      </c>
      <c r="T2294" s="50"/>
    </row>
    <row r="2295" spans="1:20" ht="15" customHeight="1" x14ac:dyDescent="0.2">
      <c r="A2295" s="51" t="s">
        <v>1490</v>
      </c>
      <c r="B2295" s="51" t="s">
        <v>1</v>
      </c>
      <c r="C2295" s="35">
        <v>517984</v>
      </c>
      <c r="D2295" s="50"/>
      <c r="E2295" s="52">
        <v>0</v>
      </c>
      <c r="F2295" s="52">
        <v>0</v>
      </c>
      <c r="G2295" s="52">
        <v>0</v>
      </c>
      <c r="H2295" s="52">
        <v>548660.39</v>
      </c>
      <c r="I2295" s="52">
        <v>0</v>
      </c>
      <c r="J2295" s="52">
        <v>548660.39</v>
      </c>
      <c r="K2295" s="52">
        <v>1417467.3199999998</v>
      </c>
      <c r="L2295" s="52">
        <v>23046.73</v>
      </c>
      <c r="M2295" s="52">
        <v>143430.96</v>
      </c>
      <c r="N2295" s="50"/>
      <c r="O2295" s="124">
        <f t="shared" si="140"/>
        <v>38.707099999999997</v>
      </c>
      <c r="P2295" s="124">
        <f t="shared" si="141"/>
        <v>11.744728619210779</v>
      </c>
      <c r="Q2295" s="50"/>
      <c r="R2295" s="53" t="str">
        <f t="shared" si="142"/>
        <v/>
      </c>
      <c r="S2295" s="53" t="str">
        <f t="shared" si="143"/>
        <v/>
      </c>
      <c r="T2295" s="50"/>
    </row>
    <row r="2296" spans="1:20" ht="15" customHeight="1" x14ac:dyDescent="0.2">
      <c r="A2296" s="51" t="s">
        <v>2590</v>
      </c>
      <c r="B2296" s="51" t="s">
        <v>22</v>
      </c>
      <c r="C2296" s="35">
        <v>543802</v>
      </c>
      <c r="D2296" s="50"/>
      <c r="E2296" s="52">
        <v>0</v>
      </c>
      <c r="F2296" s="52">
        <v>0</v>
      </c>
      <c r="G2296" s="52">
        <v>0</v>
      </c>
      <c r="H2296" s="52">
        <v>0</v>
      </c>
      <c r="I2296" s="52">
        <v>0</v>
      </c>
      <c r="J2296" s="52">
        <v>0</v>
      </c>
      <c r="K2296" s="52">
        <v>1751028.84</v>
      </c>
      <c r="L2296" s="52">
        <v>1715.93</v>
      </c>
      <c r="M2296" s="52">
        <v>208663.78</v>
      </c>
      <c r="N2296" s="50"/>
      <c r="O2296" s="124">
        <f t="shared" si="140"/>
        <v>0</v>
      </c>
      <c r="P2296" s="124">
        <f t="shared" si="141"/>
        <v>12.014634207852339</v>
      </c>
      <c r="Q2296" s="50"/>
      <c r="R2296" s="53" t="str">
        <f t="shared" si="142"/>
        <v/>
      </c>
      <c r="S2296" s="53" t="str">
        <f t="shared" si="143"/>
        <v/>
      </c>
      <c r="T2296" s="50"/>
    </row>
    <row r="2297" spans="1:20" ht="15" customHeight="1" x14ac:dyDescent="0.2">
      <c r="A2297" s="51" t="s">
        <v>1379</v>
      </c>
      <c r="B2297" s="51" t="s">
        <v>28</v>
      </c>
      <c r="C2297" s="35">
        <v>516406</v>
      </c>
      <c r="D2297" s="50"/>
      <c r="E2297" s="52">
        <v>0</v>
      </c>
      <c r="F2297" s="52">
        <v>0</v>
      </c>
      <c r="G2297" s="52">
        <v>0</v>
      </c>
      <c r="H2297" s="52">
        <v>71861.84</v>
      </c>
      <c r="I2297" s="52">
        <v>0</v>
      </c>
      <c r="J2297" s="52">
        <v>71861.84</v>
      </c>
      <c r="K2297" s="52">
        <v>179113.44</v>
      </c>
      <c r="L2297" s="52">
        <v>2485.2800000000002</v>
      </c>
      <c r="M2297" s="52">
        <v>45591.29</v>
      </c>
      <c r="N2297" s="50"/>
      <c r="O2297" s="124">
        <f t="shared" si="140"/>
        <v>40.120899999999999</v>
      </c>
      <c r="P2297" s="124">
        <f t="shared" si="141"/>
        <v>26.841408439255034</v>
      </c>
      <c r="Q2297" s="50"/>
      <c r="R2297" s="53" t="str">
        <f t="shared" si="142"/>
        <v/>
      </c>
      <c r="S2297" s="53" t="str">
        <f t="shared" si="143"/>
        <v/>
      </c>
      <c r="T2297" s="50"/>
    </row>
    <row r="2298" spans="1:20" ht="15" customHeight="1" x14ac:dyDescent="0.2">
      <c r="A2298" s="51" t="s">
        <v>383</v>
      </c>
      <c r="B2298" s="51" t="s">
        <v>334</v>
      </c>
      <c r="C2298" s="35">
        <v>503550</v>
      </c>
      <c r="D2298" s="50"/>
      <c r="E2298" s="52">
        <v>0</v>
      </c>
      <c r="F2298" s="52">
        <v>0</v>
      </c>
      <c r="G2298" s="52">
        <v>0</v>
      </c>
      <c r="H2298" s="52">
        <v>0</v>
      </c>
      <c r="I2298" s="52">
        <v>0</v>
      </c>
      <c r="J2298" s="52">
        <v>0</v>
      </c>
      <c r="K2298" s="52">
        <v>850524.91</v>
      </c>
      <c r="L2298" s="52">
        <v>0</v>
      </c>
      <c r="M2298" s="52">
        <v>0</v>
      </c>
      <c r="N2298" s="50"/>
      <c r="O2298" s="124">
        <f t="shared" si="140"/>
        <v>0</v>
      </c>
      <c r="P2298" s="124">
        <f t="shared" si="141"/>
        <v>0</v>
      </c>
      <c r="Q2298" s="50"/>
      <c r="R2298" s="53" t="str">
        <f t="shared" si="142"/>
        <v/>
      </c>
      <c r="S2298" s="53" t="str">
        <f t="shared" si="143"/>
        <v/>
      </c>
      <c r="T2298" s="50"/>
    </row>
    <row r="2299" spans="1:20" ht="15" customHeight="1" x14ac:dyDescent="0.2">
      <c r="A2299" s="51" t="s">
        <v>816</v>
      </c>
      <c r="B2299" s="51" t="s">
        <v>759</v>
      </c>
      <c r="C2299" s="35">
        <v>509027</v>
      </c>
      <c r="D2299" s="50"/>
      <c r="E2299" s="52">
        <v>0</v>
      </c>
      <c r="F2299" s="52">
        <v>0</v>
      </c>
      <c r="G2299" s="52">
        <v>0</v>
      </c>
      <c r="H2299" s="52">
        <v>0</v>
      </c>
      <c r="I2299" s="52">
        <v>0</v>
      </c>
      <c r="J2299" s="52">
        <v>0</v>
      </c>
      <c r="K2299" s="52">
        <v>496560.55</v>
      </c>
      <c r="L2299" s="52">
        <v>0</v>
      </c>
      <c r="M2299" s="52">
        <v>0</v>
      </c>
      <c r="N2299" s="50"/>
      <c r="O2299" s="124">
        <f t="shared" si="140"/>
        <v>0</v>
      </c>
      <c r="P2299" s="124">
        <f t="shared" si="141"/>
        <v>0</v>
      </c>
      <c r="Q2299" s="50"/>
      <c r="R2299" s="53" t="str">
        <f t="shared" si="142"/>
        <v/>
      </c>
      <c r="S2299" s="53" t="str">
        <f t="shared" si="143"/>
        <v/>
      </c>
      <c r="T2299" s="50"/>
    </row>
    <row r="2300" spans="1:20" ht="15" customHeight="1" x14ac:dyDescent="0.2">
      <c r="A2300" s="51" t="s">
        <v>1934</v>
      </c>
      <c r="B2300" s="51" t="s">
        <v>30</v>
      </c>
      <c r="C2300" s="35">
        <v>523119</v>
      </c>
      <c r="D2300" s="50"/>
      <c r="E2300" s="52">
        <v>0</v>
      </c>
      <c r="F2300" s="52">
        <v>0</v>
      </c>
      <c r="G2300" s="52">
        <v>0</v>
      </c>
      <c r="H2300" s="52">
        <v>95497.23</v>
      </c>
      <c r="I2300" s="52">
        <v>0</v>
      </c>
      <c r="J2300" s="52">
        <v>95497.23</v>
      </c>
      <c r="K2300" s="52">
        <v>176518.05</v>
      </c>
      <c r="L2300" s="52">
        <v>3729.42</v>
      </c>
      <c r="M2300" s="52">
        <v>13750</v>
      </c>
      <c r="N2300" s="50"/>
      <c r="O2300" s="124">
        <f t="shared" si="140"/>
        <v>54.100499999999997</v>
      </c>
      <c r="P2300" s="124">
        <f t="shared" si="141"/>
        <v>9.902341431938547</v>
      </c>
      <c r="Q2300" s="50"/>
      <c r="R2300" s="53" t="str">
        <f t="shared" si="142"/>
        <v/>
      </c>
      <c r="S2300" s="53" t="str">
        <f t="shared" si="143"/>
        <v/>
      </c>
      <c r="T2300" s="50"/>
    </row>
    <row r="2301" spans="1:20" ht="15" customHeight="1" x14ac:dyDescent="0.2">
      <c r="A2301" s="51" t="s">
        <v>1935</v>
      </c>
      <c r="B2301" s="51" t="s">
        <v>30</v>
      </c>
      <c r="C2301" s="35">
        <v>523127</v>
      </c>
      <c r="D2301" s="50"/>
      <c r="E2301" s="52">
        <v>0</v>
      </c>
      <c r="F2301" s="52">
        <v>0</v>
      </c>
      <c r="G2301" s="52">
        <v>0</v>
      </c>
      <c r="H2301" s="52">
        <v>0</v>
      </c>
      <c r="I2301" s="52">
        <v>0</v>
      </c>
      <c r="J2301" s="52">
        <v>0</v>
      </c>
      <c r="K2301" s="52">
        <v>38366.07</v>
      </c>
      <c r="L2301" s="52">
        <v>0</v>
      </c>
      <c r="M2301" s="52">
        <v>0</v>
      </c>
      <c r="N2301" s="50"/>
      <c r="O2301" s="124">
        <f t="shared" si="140"/>
        <v>0</v>
      </c>
      <c r="P2301" s="124">
        <f t="shared" si="141"/>
        <v>0</v>
      </c>
      <c r="Q2301" s="50"/>
      <c r="R2301" s="53" t="str">
        <f t="shared" si="142"/>
        <v/>
      </c>
      <c r="S2301" s="53" t="str">
        <f t="shared" si="143"/>
        <v/>
      </c>
      <c r="T2301" s="50"/>
    </row>
    <row r="2302" spans="1:20" ht="15" customHeight="1" x14ac:dyDescent="0.2">
      <c r="A2302" s="51" t="s">
        <v>2741</v>
      </c>
      <c r="B2302" s="51" t="s">
        <v>105</v>
      </c>
      <c r="C2302" s="35">
        <v>557471</v>
      </c>
      <c r="D2302" s="50"/>
      <c r="E2302" s="52">
        <v>0</v>
      </c>
      <c r="F2302" s="52">
        <v>0</v>
      </c>
      <c r="G2302" s="52">
        <v>0</v>
      </c>
      <c r="H2302" s="52">
        <v>156012</v>
      </c>
      <c r="I2302" s="52">
        <v>0</v>
      </c>
      <c r="J2302" s="52">
        <v>156012</v>
      </c>
      <c r="K2302" s="52">
        <v>288218.82</v>
      </c>
      <c r="L2302" s="52">
        <v>5286.95</v>
      </c>
      <c r="M2302" s="52">
        <v>0</v>
      </c>
      <c r="N2302" s="50"/>
      <c r="O2302" s="124">
        <f t="shared" si="140"/>
        <v>54.1297</v>
      </c>
      <c r="P2302" s="124">
        <f t="shared" si="141"/>
        <v>1.8343528018052395</v>
      </c>
      <c r="Q2302" s="50"/>
      <c r="R2302" s="53" t="str">
        <f t="shared" si="142"/>
        <v/>
      </c>
      <c r="S2302" s="53" t="str">
        <f t="shared" si="143"/>
        <v/>
      </c>
      <c r="T2302" s="50"/>
    </row>
    <row r="2303" spans="1:20" ht="15" customHeight="1" x14ac:dyDescent="0.2">
      <c r="A2303" s="51" t="s">
        <v>1744</v>
      </c>
      <c r="B2303" s="51" t="s">
        <v>1676</v>
      </c>
      <c r="C2303" s="35">
        <v>520845</v>
      </c>
      <c r="D2303" s="50"/>
      <c r="E2303" s="52">
        <v>0</v>
      </c>
      <c r="F2303" s="52">
        <v>0</v>
      </c>
      <c r="G2303" s="52">
        <v>0</v>
      </c>
      <c r="H2303" s="52">
        <v>8681.77</v>
      </c>
      <c r="I2303" s="52">
        <v>0</v>
      </c>
      <c r="J2303" s="52">
        <v>8681.77</v>
      </c>
      <c r="K2303" s="52">
        <v>31049.35</v>
      </c>
      <c r="L2303" s="52">
        <v>647.53</v>
      </c>
      <c r="M2303" s="52">
        <v>1232</v>
      </c>
      <c r="N2303" s="50"/>
      <c r="O2303" s="124">
        <f t="shared" si="140"/>
        <v>27.961200000000002</v>
      </c>
      <c r="P2303" s="124">
        <f t="shared" si="141"/>
        <v>6.053363435949545</v>
      </c>
      <c r="Q2303" s="50"/>
      <c r="R2303" s="53" t="str">
        <f t="shared" si="142"/>
        <v/>
      </c>
      <c r="S2303" s="53" t="str">
        <f t="shared" si="143"/>
        <v/>
      </c>
      <c r="T2303" s="50"/>
    </row>
    <row r="2304" spans="1:20" ht="15" customHeight="1" x14ac:dyDescent="0.2">
      <c r="A2304" s="51" t="s">
        <v>2349</v>
      </c>
      <c r="B2304" s="51" t="s">
        <v>1595</v>
      </c>
      <c r="C2304" s="35">
        <v>527831</v>
      </c>
      <c r="D2304" s="50"/>
      <c r="E2304" s="52">
        <v>0</v>
      </c>
      <c r="F2304" s="52">
        <v>0</v>
      </c>
      <c r="G2304" s="52">
        <v>0</v>
      </c>
      <c r="H2304" s="52">
        <v>12598.51</v>
      </c>
      <c r="I2304" s="52">
        <v>0</v>
      </c>
      <c r="J2304" s="52">
        <v>12598.51</v>
      </c>
      <c r="K2304" s="52">
        <v>189628.09</v>
      </c>
      <c r="L2304" s="52">
        <v>1108.8</v>
      </c>
      <c r="M2304" s="52">
        <v>33916</v>
      </c>
      <c r="N2304" s="50"/>
      <c r="O2304" s="124">
        <f t="shared" si="140"/>
        <v>6.6437999999999997</v>
      </c>
      <c r="P2304" s="124">
        <f t="shared" si="141"/>
        <v>18.470259337632942</v>
      </c>
      <c r="Q2304" s="50"/>
      <c r="R2304" s="53" t="str">
        <f t="shared" si="142"/>
        <v/>
      </c>
      <c r="S2304" s="53" t="str">
        <f t="shared" si="143"/>
        <v/>
      </c>
      <c r="T2304" s="50"/>
    </row>
    <row r="2305" spans="1:20" ht="15" customHeight="1" x14ac:dyDescent="0.2">
      <c r="A2305" s="51" t="s">
        <v>26</v>
      </c>
      <c r="B2305" s="51" t="s">
        <v>26</v>
      </c>
      <c r="C2305" s="35">
        <v>527840</v>
      </c>
      <c r="D2305" s="50"/>
      <c r="E2305" s="52">
        <v>0</v>
      </c>
      <c r="F2305" s="52">
        <v>0</v>
      </c>
      <c r="G2305" s="52">
        <v>0</v>
      </c>
      <c r="H2305" s="52">
        <v>838875.68</v>
      </c>
      <c r="I2305" s="52">
        <v>0</v>
      </c>
      <c r="J2305" s="52">
        <v>838875.68</v>
      </c>
      <c r="K2305" s="52">
        <v>6349815.8199999994</v>
      </c>
      <c r="L2305" s="52">
        <v>30561.86</v>
      </c>
      <c r="M2305" s="52">
        <v>471565.69</v>
      </c>
      <c r="N2305" s="50"/>
      <c r="O2305" s="124">
        <f t="shared" si="140"/>
        <v>13.211</v>
      </c>
      <c r="P2305" s="124">
        <f t="shared" si="141"/>
        <v>7.9077498345455952</v>
      </c>
      <c r="Q2305" s="50"/>
      <c r="R2305" s="53" t="str">
        <f t="shared" si="142"/>
        <v/>
      </c>
      <c r="S2305" s="53" t="str">
        <f t="shared" si="143"/>
        <v/>
      </c>
      <c r="T2305" s="50"/>
    </row>
    <row r="2306" spans="1:20" ht="15" customHeight="1" x14ac:dyDescent="0.2">
      <c r="A2306" s="51" t="s">
        <v>1308</v>
      </c>
      <c r="B2306" s="51" t="s">
        <v>1214</v>
      </c>
      <c r="C2306" s="35">
        <v>515582</v>
      </c>
      <c r="D2306" s="50"/>
      <c r="E2306" s="52">
        <v>0</v>
      </c>
      <c r="F2306" s="52">
        <v>0</v>
      </c>
      <c r="G2306" s="52">
        <v>0</v>
      </c>
      <c r="H2306" s="52">
        <v>0</v>
      </c>
      <c r="I2306" s="52">
        <v>0</v>
      </c>
      <c r="J2306" s="52">
        <v>0</v>
      </c>
      <c r="K2306" s="52">
        <v>46849.77</v>
      </c>
      <c r="L2306" s="52">
        <v>0</v>
      </c>
      <c r="M2306" s="52">
        <v>0</v>
      </c>
      <c r="N2306" s="50"/>
      <c r="O2306" s="124">
        <f t="shared" si="140"/>
        <v>0</v>
      </c>
      <c r="P2306" s="124">
        <f t="shared" si="141"/>
        <v>0</v>
      </c>
      <c r="Q2306" s="50"/>
      <c r="R2306" s="53" t="str">
        <f t="shared" si="142"/>
        <v/>
      </c>
      <c r="S2306" s="53" t="str">
        <f t="shared" si="143"/>
        <v/>
      </c>
      <c r="T2306" s="50"/>
    </row>
    <row r="2307" spans="1:20" ht="15" customHeight="1" x14ac:dyDescent="0.2">
      <c r="A2307" s="51" t="s">
        <v>2574</v>
      </c>
      <c r="B2307" s="51" t="s">
        <v>2213</v>
      </c>
      <c r="C2307" s="35">
        <v>543641</v>
      </c>
      <c r="D2307" s="50"/>
      <c r="E2307" s="52">
        <v>0</v>
      </c>
      <c r="F2307" s="52">
        <v>0</v>
      </c>
      <c r="G2307" s="52">
        <v>0</v>
      </c>
      <c r="H2307" s="52">
        <v>63582.69</v>
      </c>
      <c r="I2307" s="52">
        <v>0</v>
      </c>
      <c r="J2307" s="52">
        <v>63582.69</v>
      </c>
      <c r="K2307" s="52">
        <v>188646.51</v>
      </c>
      <c r="L2307" s="52">
        <v>1446.29</v>
      </c>
      <c r="M2307" s="52">
        <v>29945.71</v>
      </c>
      <c r="N2307" s="50"/>
      <c r="O2307" s="124">
        <f t="shared" ref="O2307:O2370" si="144">IFERROR(ROUND(J2307/K2307*100,4),$U$1)</f>
        <v>33.704700000000003</v>
      </c>
      <c r="P2307" s="124">
        <f t="shared" ref="P2307:P2370" si="145">IFERROR((L2307+M2307)/K2307*100,$U$1)</f>
        <v>16.640647102350314</v>
      </c>
      <c r="Q2307" s="50"/>
      <c r="R2307" s="53" t="str">
        <f t="shared" ref="R2307:R2370" si="146">IF(AND(ISNUMBER(O2307),O2307&gt;60),(O2307-60)*0.05,"")</f>
        <v/>
      </c>
      <c r="S2307" s="53" t="str">
        <f t="shared" ref="S2307:S2370" si="147">IF(AND(ISNUMBER(O2307),O2307&gt;60),(J2307-(K2307*0.6))*0.05,"")</f>
        <v/>
      </c>
      <c r="T2307" s="50"/>
    </row>
    <row r="2308" spans="1:20" ht="15" customHeight="1" x14ac:dyDescent="0.2">
      <c r="A2308" s="51" t="s">
        <v>498</v>
      </c>
      <c r="B2308" s="51" t="s">
        <v>100</v>
      </c>
      <c r="C2308" s="35">
        <v>504874</v>
      </c>
      <c r="D2308" s="50"/>
      <c r="E2308" s="52">
        <v>0</v>
      </c>
      <c r="F2308" s="52">
        <v>0</v>
      </c>
      <c r="G2308" s="52">
        <v>0</v>
      </c>
      <c r="H2308" s="52">
        <v>120629.38</v>
      </c>
      <c r="I2308" s="52">
        <v>0</v>
      </c>
      <c r="J2308" s="52">
        <v>120629.38</v>
      </c>
      <c r="K2308" s="52">
        <v>702084.06</v>
      </c>
      <c r="L2308" s="52">
        <v>7128.42</v>
      </c>
      <c r="M2308" s="52">
        <v>21605.279999999999</v>
      </c>
      <c r="N2308" s="50"/>
      <c r="O2308" s="124">
        <f t="shared" si="144"/>
        <v>17.1816</v>
      </c>
      <c r="P2308" s="124">
        <f t="shared" si="145"/>
        <v>4.0926295919608249</v>
      </c>
      <c r="Q2308" s="50"/>
      <c r="R2308" s="53" t="str">
        <f t="shared" si="146"/>
        <v/>
      </c>
      <c r="S2308" s="53" t="str">
        <f t="shared" si="147"/>
        <v/>
      </c>
      <c r="T2308" s="50"/>
    </row>
    <row r="2309" spans="1:20" ht="15" customHeight="1" x14ac:dyDescent="0.2">
      <c r="A2309" s="51" t="s">
        <v>1657</v>
      </c>
      <c r="B2309" s="51" t="s">
        <v>1575</v>
      </c>
      <c r="C2309" s="35">
        <v>519821</v>
      </c>
      <c r="D2309" s="50"/>
      <c r="E2309" s="52">
        <v>0</v>
      </c>
      <c r="F2309" s="52">
        <v>0</v>
      </c>
      <c r="G2309" s="52">
        <v>0</v>
      </c>
      <c r="H2309" s="52">
        <v>65524.66</v>
      </c>
      <c r="I2309" s="52">
        <v>0</v>
      </c>
      <c r="J2309" s="52">
        <v>65524.66</v>
      </c>
      <c r="K2309" s="52">
        <v>188550.63</v>
      </c>
      <c r="L2309" s="52">
        <v>2927.62</v>
      </c>
      <c r="M2309" s="52">
        <v>9324</v>
      </c>
      <c r="N2309" s="50"/>
      <c r="O2309" s="124">
        <f t="shared" si="144"/>
        <v>34.751800000000003</v>
      </c>
      <c r="P2309" s="124">
        <f t="shared" si="145"/>
        <v>6.4977878885899232</v>
      </c>
      <c r="Q2309" s="50"/>
      <c r="R2309" s="53" t="str">
        <f t="shared" si="146"/>
        <v/>
      </c>
      <c r="S2309" s="53" t="str">
        <f t="shared" si="147"/>
        <v/>
      </c>
      <c r="T2309" s="50"/>
    </row>
    <row r="2310" spans="1:20" ht="15" customHeight="1" x14ac:dyDescent="0.2">
      <c r="A2310" s="51" t="s">
        <v>745</v>
      </c>
      <c r="B2310" s="51" t="s">
        <v>100</v>
      </c>
      <c r="C2310" s="35">
        <v>508233</v>
      </c>
      <c r="D2310" s="50"/>
      <c r="E2310" s="52">
        <v>0</v>
      </c>
      <c r="F2310" s="52">
        <v>0</v>
      </c>
      <c r="G2310" s="52">
        <v>0</v>
      </c>
      <c r="H2310" s="52">
        <v>1187624</v>
      </c>
      <c r="I2310" s="52">
        <v>0</v>
      </c>
      <c r="J2310" s="52">
        <v>1187624</v>
      </c>
      <c r="K2310" s="52">
        <v>5151505.18</v>
      </c>
      <c r="L2310" s="52">
        <v>13415.71</v>
      </c>
      <c r="M2310" s="52">
        <v>120093.03</v>
      </c>
      <c r="N2310" s="50"/>
      <c r="O2310" s="124">
        <f t="shared" si="144"/>
        <v>23.053899999999999</v>
      </c>
      <c r="P2310" s="124">
        <f t="shared" si="145"/>
        <v>2.5916452635693554</v>
      </c>
      <c r="Q2310" s="50"/>
      <c r="R2310" s="53" t="str">
        <f t="shared" si="146"/>
        <v/>
      </c>
      <c r="S2310" s="53" t="str">
        <f t="shared" si="147"/>
        <v/>
      </c>
      <c r="T2310" s="50"/>
    </row>
    <row r="2311" spans="1:20" ht="15" customHeight="1" x14ac:dyDescent="0.2">
      <c r="A2311" s="51" t="s">
        <v>1154</v>
      </c>
      <c r="B2311" s="51" t="s">
        <v>1121</v>
      </c>
      <c r="C2311" s="35">
        <v>513687</v>
      </c>
      <c r="D2311" s="50"/>
      <c r="E2311" s="52">
        <v>0</v>
      </c>
      <c r="F2311" s="52">
        <v>0</v>
      </c>
      <c r="G2311" s="52">
        <v>0</v>
      </c>
      <c r="H2311" s="52">
        <v>52593.599999999999</v>
      </c>
      <c r="I2311" s="52">
        <v>0</v>
      </c>
      <c r="J2311" s="52">
        <v>52593.599999999999</v>
      </c>
      <c r="K2311" s="52">
        <v>196540.31</v>
      </c>
      <c r="L2311" s="52">
        <v>5572.71</v>
      </c>
      <c r="M2311" s="52">
        <v>20558.07</v>
      </c>
      <c r="N2311" s="50"/>
      <c r="O2311" s="124">
        <f t="shared" si="144"/>
        <v>26.759699999999999</v>
      </c>
      <c r="P2311" s="124">
        <f t="shared" si="145"/>
        <v>13.295379456763856</v>
      </c>
      <c r="Q2311" s="50"/>
      <c r="R2311" s="53" t="str">
        <f t="shared" si="146"/>
        <v/>
      </c>
      <c r="S2311" s="53" t="str">
        <f t="shared" si="147"/>
        <v/>
      </c>
      <c r="T2311" s="50"/>
    </row>
    <row r="2312" spans="1:20" ht="15" customHeight="1" x14ac:dyDescent="0.2">
      <c r="A2312" s="51" t="s">
        <v>1106</v>
      </c>
      <c r="B2312" s="51" t="s">
        <v>1055</v>
      </c>
      <c r="C2312" s="35">
        <v>512648</v>
      </c>
      <c r="D2312" s="50"/>
      <c r="E2312" s="52">
        <v>0</v>
      </c>
      <c r="F2312" s="52">
        <v>0</v>
      </c>
      <c r="G2312" s="52">
        <v>0</v>
      </c>
      <c r="H2312" s="52">
        <v>1029471.89</v>
      </c>
      <c r="I2312" s="52">
        <v>541596.34</v>
      </c>
      <c r="J2312" s="52">
        <v>487875.55000000005</v>
      </c>
      <c r="K2312" s="52">
        <v>1977807</v>
      </c>
      <c r="L2312" s="52">
        <v>48785.63</v>
      </c>
      <c r="M2312" s="52">
        <v>71957.789999999994</v>
      </c>
      <c r="N2312" s="50"/>
      <c r="O2312" s="124">
        <f t="shared" si="144"/>
        <v>24.6675</v>
      </c>
      <c r="P2312" s="124">
        <f t="shared" si="145"/>
        <v>6.1049141802005948</v>
      </c>
      <c r="Q2312" s="50"/>
      <c r="R2312" s="53" t="str">
        <f t="shared" si="146"/>
        <v/>
      </c>
      <c r="S2312" s="53" t="str">
        <f t="shared" si="147"/>
        <v/>
      </c>
      <c r="T2312" s="50"/>
    </row>
    <row r="2313" spans="1:20" ht="15" customHeight="1" x14ac:dyDescent="0.2">
      <c r="A2313" s="51" t="s">
        <v>1564</v>
      </c>
      <c r="B2313" s="51" t="s">
        <v>1509</v>
      </c>
      <c r="C2313" s="35">
        <v>518832</v>
      </c>
      <c r="D2313" s="50"/>
      <c r="E2313" s="52">
        <v>0</v>
      </c>
      <c r="F2313" s="52">
        <v>0</v>
      </c>
      <c r="G2313" s="52">
        <v>0</v>
      </c>
      <c r="H2313" s="52">
        <v>0</v>
      </c>
      <c r="I2313" s="52">
        <v>0</v>
      </c>
      <c r="J2313" s="52">
        <v>0</v>
      </c>
      <c r="K2313" s="52">
        <v>12211.47</v>
      </c>
      <c r="L2313" s="52">
        <v>0</v>
      </c>
      <c r="M2313" s="52">
        <v>0</v>
      </c>
      <c r="N2313" s="50"/>
      <c r="O2313" s="124">
        <f t="shared" si="144"/>
        <v>0</v>
      </c>
      <c r="P2313" s="124">
        <f t="shared" si="145"/>
        <v>0</v>
      </c>
      <c r="Q2313" s="50"/>
      <c r="R2313" s="53" t="str">
        <f t="shared" si="146"/>
        <v/>
      </c>
      <c r="S2313" s="53" t="str">
        <f t="shared" si="147"/>
        <v/>
      </c>
      <c r="T2313" s="50"/>
    </row>
    <row r="2314" spans="1:20" ht="15" customHeight="1" x14ac:dyDescent="0.2">
      <c r="A2314" s="51" t="s">
        <v>1565</v>
      </c>
      <c r="B2314" s="51" t="s">
        <v>1509</v>
      </c>
      <c r="C2314" s="35">
        <v>518841</v>
      </c>
      <c r="D2314" s="50"/>
      <c r="E2314" s="52">
        <v>0</v>
      </c>
      <c r="F2314" s="52">
        <v>0</v>
      </c>
      <c r="G2314" s="52">
        <v>0</v>
      </c>
      <c r="H2314" s="52">
        <v>0</v>
      </c>
      <c r="I2314" s="52">
        <v>0</v>
      </c>
      <c r="J2314" s="52">
        <v>0</v>
      </c>
      <c r="K2314" s="52">
        <v>39294.480000000003</v>
      </c>
      <c r="L2314" s="52">
        <v>0</v>
      </c>
      <c r="M2314" s="52">
        <v>0</v>
      </c>
      <c r="N2314" s="50"/>
      <c r="O2314" s="124">
        <f t="shared" si="144"/>
        <v>0</v>
      </c>
      <c r="P2314" s="124">
        <f t="shared" si="145"/>
        <v>0</v>
      </c>
      <c r="Q2314" s="50"/>
      <c r="R2314" s="53" t="str">
        <f t="shared" si="146"/>
        <v/>
      </c>
      <c r="S2314" s="53" t="str">
        <f t="shared" si="147"/>
        <v/>
      </c>
      <c r="T2314" s="50"/>
    </row>
    <row r="2315" spans="1:20" ht="15" customHeight="1" x14ac:dyDescent="0.2">
      <c r="A2315" s="51" t="s">
        <v>2792</v>
      </c>
      <c r="B2315" s="51" t="s">
        <v>1537</v>
      </c>
      <c r="C2315" s="35">
        <v>559989</v>
      </c>
      <c r="D2315" s="50"/>
      <c r="E2315" s="52">
        <v>0</v>
      </c>
      <c r="F2315" s="52">
        <v>0</v>
      </c>
      <c r="G2315" s="52">
        <v>0</v>
      </c>
      <c r="H2315" s="52">
        <v>6220</v>
      </c>
      <c r="I2315" s="52">
        <v>0</v>
      </c>
      <c r="J2315" s="52">
        <v>6220</v>
      </c>
      <c r="K2315" s="52">
        <v>37385.61</v>
      </c>
      <c r="L2315" s="52">
        <v>310.10000000000002</v>
      </c>
      <c r="M2315" s="52">
        <v>2520</v>
      </c>
      <c r="N2315" s="50"/>
      <c r="O2315" s="124">
        <f t="shared" si="144"/>
        <v>16.6374</v>
      </c>
      <c r="P2315" s="124">
        <f t="shared" si="145"/>
        <v>7.5700249374023851</v>
      </c>
      <c r="Q2315" s="50"/>
      <c r="R2315" s="53" t="str">
        <f t="shared" si="146"/>
        <v/>
      </c>
      <c r="S2315" s="53" t="str">
        <f t="shared" si="147"/>
        <v/>
      </c>
      <c r="T2315" s="50"/>
    </row>
    <row r="2316" spans="1:20" ht="15" customHeight="1" x14ac:dyDescent="0.2">
      <c r="A2316" s="51" t="s">
        <v>901</v>
      </c>
      <c r="B2316" s="51" t="s">
        <v>25</v>
      </c>
      <c r="C2316" s="35">
        <v>510076</v>
      </c>
      <c r="D2316" s="50"/>
      <c r="E2316" s="52">
        <v>0</v>
      </c>
      <c r="F2316" s="52">
        <v>0</v>
      </c>
      <c r="G2316" s="52">
        <v>0</v>
      </c>
      <c r="H2316" s="52">
        <v>0</v>
      </c>
      <c r="I2316" s="52">
        <v>0</v>
      </c>
      <c r="J2316" s="52">
        <v>0</v>
      </c>
      <c r="K2316" s="52">
        <v>482689.44999999995</v>
      </c>
      <c r="L2316" s="52">
        <v>0</v>
      </c>
      <c r="M2316" s="52">
        <v>182000</v>
      </c>
      <c r="N2316" s="50"/>
      <c r="O2316" s="124">
        <f t="shared" si="144"/>
        <v>0</v>
      </c>
      <c r="P2316" s="124">
        <f t="shared" si="145"/>
        <v>37.70540251086905</v>
      </c>
      <c r="Q2316" s="50"/>
      <c r="R2316" s="53" t="str">
        <f t="shared" si="146"/>
        <v/>
      </c>
      <c r="S2316" s="53" t="str">
        <f t="shared" si="147"/>
        <v/>
      </c>
      <c r="T2316" s="50"/>
    </row>
    <row r="2317" spans="1:20" ht="15" customHeight="1" x14ac:dyDescent="0.2">
      <c r="A2317" s="51" t="s">
        <v>697</v>
      </c>
      <c r="B2317" s="51" t="s">
        <v>636</v>
      </c>
      <c r="C2317" s="35">
        <v>507571</v>
      </c>
      <c r="D2317" s="50"/>
      <c r="E2317" s="52">
        <v>0</v>
      </c>
      <c r="F2317" s="52">
        <v>0</v>
      </c>
      <c r="G2317" s="52">
        <v>0</v>
      </c>
      <c r="H2317" s="52">
        <v>0</v>
      </c>
      <c r="I2317" s="52">
        <v>0</v>
      </c>
      <c r="J2317" s="52">
        <v>0</v>
      </c>
      <c r="K2317" s="52">
        <v>895597.30999999994</v>
      </c>
      <c r="L2317" s="52">
        <v>0</v>
      </c>
      <c r="M2317" s="52">
        <v>0</v>
      </c>
      <c r="N2317" s="50"/>
      <c r="O2317" s="124">
        <f t="shared" si="144"/>
        <v>0</v>
      </c>
      <c r="P2317" s="124">
        <f t="shared" si="145"/>
        <v>0</v>
      </c>
      <c r="Q2317" s="50"/>
      <c r="R2317" s="53" t="str">
        <f t="shared" si="146"/>
        <v/>
      </c>
      <c r="S2317" s="53" t="str">
        <f t="shared" si="147"/>
        <v/>
      </c>
      <c r="T2317" s="50"/>
    </row>
    <row r="2318" spans="1:20" ht="15" customHeight="1" x14ac:dyDescent="0.2">
      <c r="A2318" s="51" t="s">
        <v>1380</v>
      </c>
      <c r="B2318" s="51" t="s">
        <v>28</v>
      </c>
      <c r="C2318" s="35">
        <v>516414</v>
      </c>
      <c r="D2318" s="50"/>
      <c r="E2318" s="52">
        <v>0</v>
      </c>
      <c r="F2318" s="52">
        <v>0</v>
      </c>
      <c r="G2318" s="52">
        <v>0</v>
      </c>
      <c r="H2318" s="52">
        <v>0</v>
      </c>
      <c r="I2318" s="52">
        <v>0</v>
      </c>
      <c r="J2318" s="52">
        <v>0</v>
      </c>
      <c r="K2318" s="52">
        <v>67055.179999999993</v>
      </c>
      <c r="L2318" s="52">
        <v>84.54</v>
      </c>
      <c r="M2318" s="52">
        <v>291.14999999999998</v>
      </c>
      <c r="N2318" s="50"/>
      <c r="O2318" s="124">
        <f t="shared" si="144"/>
        <v>0</v>
      </c>
      <c r="P2318" s="124">
        <f t="shared" si="145"/>
        <v>0.56026991501625978</v>
      </c>
      <c r="Q2318" s="50"/>
      <c r="R2318" s="53" t="str">
        <f t="shared" si="146"/>
        <v/>
      </c>
      <c r="S2318" s="53" t="str">
        <f t="shared" si="147"/>
        <v/>
      </c>
      <c r="T2318" s="50"/>
    </row>
    <row r="2319" spans="1:20" ht="15" customHeight="1" x14ac:dyDescent="0.2">
      <c r="A2319" s="51" t="s">
        <v>1936</v>
      </c>
      <c r="B2319" s="51" t="s">
        <v>30</v>
      </c>
      <c r="C2319" s="35">
        <v>523135</v>
      </c>
      <c r="D2319" s="50"/>
      <c r="E2319" s="52">
        <v>0</v>
      </c>
      <c r="F2319" s="52">
        <v>0</v>
      </c>
      <c r="G2319" s="52">
        <v>0</v>
      </c>
      <c r="H2319" s="52">
        <v>17633</v>
      </c>
      <c r="I2319" s="52">
        <v>0</v>
      </c>
      <c r="J2319" s="52">
        <v>17633</v>
      </c>
      <c r="K2319" s="52">
        <v>75875.92</v>
      </c>
      <c r="L2319" s="52">
        <v>650.69000000000005</v>
      </c>
      <c r="M2319" s="52">
        <v>1032</v>
      </c>
      <c r="N2319" s="50"/>
      <c r="O2319" s="124">
        <f t="shared" si="144"/>
        <v>23.2393</v>
      </c>
      <c r="P2319" s="124">
        <f t="shared" si="145"/>
        <v>2.2176864544113601</v>
      </c>
      <c r="Q2319" s="50"/>
      <c r="R2319" s="53" t="str">
        <f t="shared" si="146"/>
        <v/>
      </c>
      <c r="S2319" s="53" t="str">
        <f t="shared" si="147"/>
        <v/>
      </c>
      <c r="T2319" s="50"/>
    </row>
    <row r="2320" spans="1:20" ht="15" customHeight="1" x14ac:dyDescent="0.2">
      <c r="A2320" s="51" t="s">
        <v>1381</v>
      </c>
      <c r="B2320" s="51" t="s">
        <v>28</v>
      </c>
      <c r="C2320" s="35">
        <v>516422</v>
      </c>
      <c r="D2320" s="50"/>
      <c r="E2320" s="52">
        <v>0</v>
      </c>
      <c r="F2320" s="52">
        <v>0</v>
      </c>
      <c r="G2320" s="52">
        <v>0</v>
      </c>
      <c r="H2320" s="52">
        <v>0</v>
      </c>
      <c r="I2320" s="52">
        <v>0</v>
      </c>
      <c r="J2320" s="52">
        <v>0</v>
      </c>
      <c r="K2320" s="52">
        <v>21832.57</v>
      </c>
      <c r="L2320" s="52">
        <v>0</v>
      </c>
      <c r="M2320" s="52">
        <v>0</v>
      </c>
      <c r="N2320" s="50"/>
      <c r="O2320" s="124">
        <f t="shared" si="144"/>
        <v>0</v>
      </c>
      <c r="P2320" s="124">
        <f t="shared" si="145"/>
        <v>0</v>
      </c>
      <c r="Q2320" s="50"/>
      <c r="R2320" s="53" t="str">
        <f t="shared" si="146"/>
        <v/>
      </c>
      <c r="S2320" s="53" t="str">
        <f t="shared" si="147"/>
        <v/>
      </c>
      <c r="T2320" s="50"/>
    </row>
    <row r="2321" spans="1:20" ht="15" customHeight="1" x14ac:dyDescent="0.2">
      <c r="A2321" s="51" t="s">
        <v>746</v>
      </c>
      <c r="B2321" s="51" t="s">
        <v>100</v>
      </c>
      <c r="C2321" s="35">
        <v>508241</v>
      </c>
      <c r="D2321" s="50"/>
      <c r="E2321" s="52">
        <v>0</v>
      </c>
      <c r="F2321" s="52">
        <v>0</v>
      </c>
      <c r="G2321" s="52">
        <v>0</v>
      </c>
      <c r="H2321" s="52">
        <v>9732.19</v>
      </c>
      <c r="I2321" s="52">
        <v>0</v>
      </c>
      <c r="J2321" s="52">
        <v>9732.19</v>
      </c>
      <c r="K2321" s="52">
        <v>208934.77000000002</v>
      </c>
      <c r="L2321" s="52">
        <v>363.16</v>
      </c>
      <c r="M2321" s="52">
        <v>14596.57</v>
      </c>
      <c r="N2321" s="50"/>
      <c r="O2321" s="124">
        <f t="shared" si="144"/>
        <v>4.6580000000000004</v>
      </c>
      <c r="P2321" s="124">
        <f t="shared" si="145"/>
        <v>7.1600002239933538</v>
      </c>
      <c r="Q2321" s="50"/>
      <c r="R2321" s="53" t="str">
        <f t="shared" si="146"/>
        <v/>
      </c>
      <c r="S2321" s="53" t="str">
        <f t="shared" si="147"/>
        <v/>
      </c>
      <c r="T2321" s="50"/>
    </row>
    <row r="2322" spans="1:20" ht="15" customHeight="1" x14ac:dyDescent="0.2">
      <c r="A2322" s="51" t="s">
        <v>1745</v>
      </c>
      <c r="B2322" s="51" t="s">
        <v>1680</v>
      </c>
      <c r="C2322" s="35">
        <v>520853</v>
      </c>
      <c r="D2322" s="50"/>
      <c r="E2322" s="52">
        <v>0</v>
      </c>
      <c r="F2322" s="52">
        <v>0</v>
      </c>
      <c r="G2322" s="52">
        <v>0</v>
      </c>
      <c r="H2322" s="52">
        <v>3433.66</v>
      </c>
      <c r="I2322" s="52">
        <v>0</v>
      </c>
      <c r="J2322" s="52">
        <v>3433.66</v>
      </c>
      <c r="K2322" s="52">
        <v>27792.29</v>
      </c>
      <c r="L2322" s="52">
        <v>99.42</v>
      </c>
      <c r="M2322" s="52">
        <v>0</v>
      </c>
      <c r="N2322" s="50"/>
      <c r="O2322" s="124">
        <f t="shared" si="144"/>
        <v>12.354699999999999</v>
      </c>
      <c r="P2322" s="124">
        <f t="shared" si="145"/>
        <v>0.35772511009348273</v>
      </c>
      <c r="Q2322" s="50"/>
      <c r="R2322" s="53" t="str">
        <f t="shared" si="146"/>
        <v/>
      </c>
      <c r="S2322" s="53" t="str">
        <f t="shared" si="147"/>
        <v/>
      </c>
      <c r="T2322" s="50"/>
    </row>
    <row r="2323" spans="1:20" ht="15" customHeight="1" x14ac:dyDescent="0.2">
      <c r="A2323" s="51" t="s">
        <v>2273</v>
      </c>
      <c r="B2323" s="51" t="s">
        <v>2238</v>
      </c>
      <c r="C2323" s="35">
        <v>527025</v>
      </c>
      <c r="D2323" s="50"/>
      <c r="E2323" s="52">
        <v>0</v>
      </c>
      <c r="F2323" s="52">
        <v>0</v>
      </c>
      <c r="G2323" s="52">
        <v>0</v>
      </c>
      <c r="H2323" s="52">
        <v>0</v>
      </c>
      <c r="I2323" s="52">
        <v>0</v>
      </c>
      <c r="J2323" s="52">
        <v>0</v>
      </c>
      <c r="K2323" s="52">
        <v>66777.240000000005</v>
      </c>
      <c r="L2323" s="52">
        <v>0</v>
      </c>
      <c r="M2323" s="52">
        <v>0</v>
      </c>
      <c r="N2323" s="50"/>
      <c r="O2323" s="124">
        <f t="shared" si="144"/>
        <v>0</v>
      </c>
      <c r="P2323" s="124">
        <f t="shared" si="145"/>
        <v>0</v>
      </c>
      <c r="Q2323" s="50"/>
      <c r="R2323" s="53" t="str">
        <f t="shared" si="146"/>
        <v/>
      </c>
      <c r="S2323" s="53" t="str">
        <f t="shared" si="147"/>
        <v/>
      </c>
      <c r="T2323" s="50"/>
    </row>
    <row r="2324" spans="1:20" ht="15" customHeight="1" x14ac:dyDescent="0.2">
      <c r="A2324" s="51" t="s">
        <v>1491</v>
      </c>
      <c r="B2324" s="51" t="s">
        <v>1454</v>
      </c>
      <c r="C2324" s="35">
        <v>517992</v>
      </c>
      <c r="D2324" s="50"/>
      <c r="E2324" s="52">
        <v>0</v>
      </c>
      <c r="F2324" s="52">
        <v>0</v>
      </c>
      <c r="G2324" s="52">
        <v>0</v>
      </c>
      <c r="H2324" s="52">
        <v>0</v>
      </c>
      <c r="I2324" s="52">
        <v>0</v>
      </c>
      <c r="J2324" s="52">
        <v>0</v>
      </c>
      <c r="K2324" s="52">
        <v>765139.39</v>
      </c>
      <c r="L2324" s="52">
        <v>722.8</v>
      </c>
      <c r="M2324" s="52">
        <v>59914.51</v>
      </c>
      <c r="N2324" s="50"/>
      <c r="O2324" s="124">
        <f t="shared" si="144"/>
        <v>0</v>
      </c>
      <c r="P2324" s="124">
        <f t="shared" si="145"/>
        <v>7.9250017437999114</v>
      </c>
      <c r="Q2324" s="50"/>
      <c r="R2324" s="53" t="str">
        <f t="shared" si="146"/>
        <v/>
      </c>
      <c r="S2324" s="53" t="str">
        <f t="shared" si="147"/>
        <v/>
      </c>
      <c r="T2324" s="50"/>
    </row>
    <row r="2325" spans="1:20" ht="15" customHeight="1" x14ac:dyDescent="0.2">
      <c r="A2325" s="51" t="s">
        <v>545</v>
      </c>
      <c r="B2325" s="51" t="s">
        <v>508</v>
      </c>
      <c r="C2325" s="35">
        <v>505510</v>
      </c>
      <c r="D2325" s="50"/>
      <c r="E2325" s="52">
        <v>0</v>
      </c>
      <c r="F2325" s="52">
        <v>0</v>
      </c>
      <c r="G2325" s="52">
        <v>0</v>
      </c>
      <c r="H2325" s="52">
        <v>46790.93</v>
      </c>
      <c r="I2325" s="52">
        <v>0</v>
      </c>
      <c r="J2325" s="52">
        <v>46790.93</v>
      </c>
      <c r="K2325" s="52">
        <v>137015.67999999999</v>
      </c>
      <c r="L2325" s="52">
        <v>5936.38</v>
      </c>
      <c r="M2325" s="52">
        <v>0</v>
      </c>
      <c r="N2325" s="50"/>
      <c r="O2325" s="124">
        <f t="shared" si="144"/>
        <v>34.150100000000002</v>
      </c>
      <c r="P2325" s="124">
        <f t="shared" si="145"/>
        <v>4.3326282072241664</v>
      </c>
      <c r="Q2325" s="50"/>
      <c r="R2325" s="53" t="str">
        <f t="shared" si="146"/>
        <v/>
      </c>
      <c r="S2325" s="53" t="str">
        <f t="shared" si="147"/>
        <v/>
      </c>
      <c r="T2325" s="50"/>
    </row>
    <row r="2326" spans="1:20" ht="15" customHeight="1" x14ac:dyDescent="0.2">
      <c r="A2326" s="51" t="s">
        <v>1309</v>
      </c>
      <c r="B2326" s="51" t="s">
        <v>991</v>
      </c>
      <c r="C2326" s="35">
        <v>515591</v>
      </c>
      <c r="D2326" s="50"/>
      <c r="E2326" s="52">
        <v>0</v>
      </c>
      <c r="F2326" s="52">
        <v>0</v>
      </c>
      <c r="G2326" s="52">
        <v>0</v>
      </c>
      <c r="H2326" s="52">
        <v>0</v>
      </c>
      <c r="I2326" s="52">
        <v>0</v>
      </c>
      <c r="J2326" s="52">
        <v>0</v>
      </c>
      <c r="K2326" s="52">
        <v>86641.56</v>
      </c>
      <c r="L2326" s="52">
        <v>441.33</v>
      </c>
      <c r="M2326" s="52">
        <v>14500</v>
      </c>
      <c r="N2326" s="50"/>
      <c r="O2326" s="124">
        <f t="shared" si="144"/>
        <v>0</v>
      </c>
      <c r="P2326" s="124">
        <f t="shared" si="145"/>
        <v>17.244991895344452</v>
      </c>
      <c r="Q2326" s="50"/>
      <c r="R2326" s="53" t="str">
        <f t="shared" si="146"/>
        <v/>
      </c>
      <c r="S2326" s="53" t="str">
        <f t="shared" si="147"/>
        <v/>
      </c>
      <c r="T2326" s="50"/>
    </row>
    <row r="2327" spans="1:20" ht="15" customHeight="1" x14ac:dyDescent="0.2">
      <c r="A2327" s="51" t="s">
        <v>1310</v>
      </c>
      <c r="B2327" s="51" t="s">
        <v>1214</v>
      </c>
      <c r="C2327" s="35">
        <v>515604</v>
      </c>
      <c r="D2327" s="50"/>
      <c r="E2327" s="52">
        <v>0</v>
      </c>
      <c r="F2327" s="52">
        <v>0</v>
      </c>
      <c r="G2327" s="52">
        <v>0</v>
      </c>
      <c r="H2327" s="52">
        <v>66635.53</v>
      </c>
      <c r="I2327" s="52">
        <v>0</v>
      </c>
      <c r="J2327" s="52">
        <v>66635.53</v>
      </c>
      <c r="K2327" s="52">
        <v>309354.19</v>
      </c>
      <c r="L2327" s="52">
        <v>5557.58</v>
      </c>
      <c r="M2327" s="52">
        <v>25852.59</v>
      </c>
      <c r="N2327" s="50"/>
      <c r="O2327" s="124">
        <f t="shared" si="144"/>
        <v>21.540199999999999</v>
      </c>
      <c r="P2327" s="124">
        <f t="shared" si="145"/>
        <v>10.153465191468717</v>
      </c>
      <c r="Q2327" s="50"/>
      <c r="R2327" s="53" t="str">
        <f t="shared" si="146"/>
        <v/>
      </c>
      <c r="S2327" s="53" t="str">
        <f t="shared" si="147"/>
        <v/>
      </c>
      <c r="T2327" s="50"/>
    </row>
    <row r="2328" spans="1:20" ht="15" customHeight="1" x14ac:dyDescent="0.2">
      <c r="A2328" s="51" t="s">
        <v>2378</v>
      </c>
      <c r="B2328" s="51" t="s">
        <v>22</v>
      </c>
      <c r="C2328" s="35">
        <v>528153</v>
      </c>
      <c r="D2328" s="50"/>
      <c r="E2328" s="52">
        <v>0</v>
      </c>
      <c r="F2328" s="52">
        <v>0</v>
      </c>
      <c r="G2328" s="52">
        <v>0</v>
      </c>
      <c r="H2328" s="52">
        <v>49597.32</v>
      </c>
      <c r="I2328" s="52">
        <v>0</v>
      </c>
      <c r="J2328" s="52">
        <v>49597.32</v>
      </c>
      <c r="K2328" s="52">
        <v>121869.62</v>
      </c>
      <c r="L2328" s="52">
        <v>1526.07</v>
      </c>
      <c r="M2328" s="52">
        <v>10120.92</v>
      </c>
      <c r="N2328" s="50"/>
      <c r="O2328" s="124">
        <f t="shared" si="144"/>
        <v>40.697000000000003</v>
      </c>
      <c r="P2328" s="124">
        <f t="shared" si="145"/>
        <v>9.5569264924269071</v>
      </c>
      <c r="Q2328" s="50"/>
      <c r="R2328" s="53" t="str">
        <f t="shared" si="146"/>
        <v/>
      </c>
      <c r="S2328" s="53" t="str">
        <f t="shared" si="147"/>
        <v/>
      </c>
      <c r="T2328" s="50"/>
    </row>
    <row r="2329" spans="1:20" ht="15" customHeight="1" x14ac:dyDescent="0.2">
      <c r="A2329" s="51" t="s">
        <v>2672</v>
      </c>
      <c r="B2329" s="51" t="s">
        <v>85</v>
      </c>
      <c r="C2329" s="35">
        <v>555991</v>
      </c>
      <c r="D2329" s="50"/>
      <c r="E2329" s="52">
        <v>0</v>
      </c>
      <c r="F2329" s="52">
        <v>0</v>
      </c>
      <c r="G2329" s="52">
        <v>0</v>
      </c>
      <c r="H2329" s="52">
        <v>0</v>
      </c>
      <c r="I2329" s="52">
        <v>0</v>
      </c>
      <c r="J2329" s="52">
        <v>0</v>
      </c>
      <c r="K2329" s="52">
        <v>358572.42000000004</v>
      </c>
      <c r="L2329" s="52">
        <v>0</v>
      </c>
      <c r="M2329" s="52">
        <v>0</v>
      </c>
      <c r="N2329" s="50"/>
      <c r="O2329" s="124">
        <f t="shared" si="144"/>
        <v>0</v>
      </c>
      <c r="P2329" s="124">
        <f t="shared" si="145"/>
        <v>0</v>
      </c>
      <c r="Q2329" s="50"/>
      <c r="R2329" s="53" t="str">
        <f t="shared" si="146"/>
        <v/>
      </c>
      <c r="S2329" s="53" t="str">
        <f t="shared" si="147"/>
        <v/>
      </c>
      <c r="T2329" s="50"/>
    </row>
    <row r="2330" spans="1:20" ht="15" customHeight="1" x14ac:dyDescent="0.2">
      <c r="A2330" s="51" t="s">
        <v>1937</v>
      </c>
      <c r="B2330" s="51" t="s">
        <v>1866</v>
      </c>
      <c r="C2330" s="35">
        <v>523143</v>
      </c>
      <c r="D2330" s="50"/>
      <c r="E2330" s="52">
        <v>0</v>
      </c>
      <c r="F2330" s="52">
        <v>0</v>
      </c>
      <c r="G2330" s="52">
        <v>0</v>
      </c>
      <c r="H2330" s="52">
        <v>0</v>
      </c>
      <c r="I2330" s="52">
        <v>0</v>
      </c>
      <c r="J2330" s="52">
        <v>0</v>
      </c>
      <c r="K2330" s="52">
        <v>38009.83</v>
      </c>
      <c r="L2330" s="52">
        <v>0</v>
      </c>
      <c r="M2330" s="52">
        <v>0</v>
      </c>
      <c r="N2330" s="50"/>
      <c r="O2330" s="124">
        <f t="shared" si="144"/>
        <v>0</v>
      </c>
      <c r="P2330" s="124">
        <f t="shared" si="145"/>
        <v>0</v>
      </c>
      <c r="Q2330" s="50"/>
      <c r="R2330" s="53" t="str">
        <f t="shared" si="146"/>
        <v/>
      </c>
      <c r="S2330" s="53" t="str">
        <f t="shared" si="147"/>
        <v/>
      </c>
      <c r="T2330" s="50"/>
    </row>
    <row r="2331" spans="1:20" ht="15" customHeight="1" x14ac:dyDescent="0.2">
      <c r="A2331" s="51" t="s">
        <v>2426</v>
      </c>
      <c r="B2331" s="51" t="s">
        <v>22</v>
      </c>
      <c r="C2331" s="35">
        <v>528650</v>
      </c>
      <c r="D2331" s="50"/>
      <c r="E2331" s="52">
        <v>0</v>
      </c>
      <c r="F2331" s="52">
        <v>0</v>
      </c>
      <c r="G2331" s="52">
        <v>0</v>
      </c>
      <c r="H2331" s="52">
        <v>0</v>
      </c>
      <c r="I2331" s="52">
        <v>0</v>
      </c>
      <c r="J2331" s="52">
        <v>0</v>
      </c>
      <c r="K2331" s="52">
        <v>223856.96</v>
      </c>
      <c r="L2331" s="52">
        <v>0</v>
      </c>
      <c r="M2331" s="52">
        <v>0</v>
      </c>
      <c r="N2331" s="50"/>
      <c r="O2331" s="124">
        <f t="shared" si="144"/>
        <v>0</v>
      </c>
      <c r="P2331" s="124">
        <f t="shared" si="145"/>
        <v>0</v>
      </c>
      <c r="Q2331" s="50"/>
      <c r="R2331" s="53" t="str">
        <f t="shared" si="146"/>
        <v/>
      </c>
      <c r="S2331" s="53" t="str">
        <f t="shared" si="147"/>
        <v/>
      </c>
      <c r="T2331" s="50"/>
    </row>
    <row r="2332" spans="1:20" ht="15" customHeight="1" x14ac:dyDescent="0.2">
      <c r="A2332" s="51" t="s">
        <v>1395</v>
      </c>
      <c r="B2332" s="51" t="s">
        <v>1394</v>
      </c>
      <c r="C2332" s="35">
        <v>516597</v>
      </c>
      <c r="D2332" s="50"/>
      <c r="E2332" s="52">
        <v>0</v>
      </c>
      <c r="F2332" s="52">
        <v>0</v>
      </c>
      <c r="G2332" s="52">
        <v>0</v>
      </c>
      <c r="H2332" s="52">
        <v>79860.509999999995</v>
      </c>
      <c r="I2332" s="52">
        <v>0</v>
      </c>
      <c r="J2332" s="52">
        <v>79860.509999999995</v>
      </c>
      <c r="K2332" s="52">
        <v>703877.88</v>
      </c>
      <c r="L2332" s="52">
        <v>11874.87</v>
      </c>
      <c r="M2332" s="52">
        <v>29934.26</v>
      </c>
      <c r="N2332" s="50"/>
      <c r="O2332" s="124">
        <f t="shared" si="144"/>
        <v>11.345800000000001</v>
      </c>
      <c r="P2332" s="124">
        <f t="shared" si="145"/>
        <v>5.9398272325307335</v>
      </c>
      <c r="Q2332" s="50"/>
      <c r="R2332" s="53" t="str">
        <f t="shared" si="146"/>
        <v/>
      </c>
      <c r="S2332" s="53" t="str">
        <f t="shared" si="147"/>
        <v/>
      </c>
      <c r="T2332" s="50"/>
    </row>
    <row r="2333" spans="1:20" ht="15" customHeight="1" x14ac:dyDescent="0.2">
      <c r="A2333" s="51" t="s">
        <v>727</v>
      </c>
      <c r="B2333" s="51" t="s">
        <v>710</v>
      </c>
      <c r="C2333" s="35">
        <v>507989</v>
      </c>
      <c r="D2333" s="50"/>
      <c r="E2333" s="52">
        <v>0</v>
      </c>
      <c r="F2333" s="52">
        <v>0</v>
      </c>
      <c r="G2333" s="52">
        <v>0</v>
      </c>
      <c r="H2333" s="52">
        <v>30.63</v>
      </c>
      <c r="I2333" s="52">
        <v>0</v>
      </c>
      <c r="J2333" s="52">
        <v>30.63</v>
      </c>
      <c r="K2333" s="52">
        <v>2666453.08</v>
      </c>
      <c r="L2333" s="52">
        <v>0</v>
      </c>
      <c r="M2333" s="52">
        <v>0</v>
      </c>
      <c r="N2333" s="50"/>
      <c r="O2333" s="124">
        <f t="shared" si="144"/>
        <v>1.1000000000000001E-3</v>
      </c>
      <c r="P2333" s="124">
        <f t="shared" si="145"/>
        <v>0</v>
      </c>
      <c r="Q2333" s="50"/>
      <c r="R2333" s="53" t="str">
        <f t="shared" si="146"/>
        <v/>
      </c>
      <c r="S2333" s="53" t="str">
        <f t="shared" si="147"/>
        <v/>
      </c>
      <c r="T2333" s="50"/>
    </row>
    <row r="2334" spans="1:20" ht="15" customHeight="1" x14ac:dyDescent="0.2">
      <c r="A2334" s="51" t="s">
        <v>972</v>
      </c>
      <c r="B2334" s="51" t="s">
        <v>13</v>
      </c>
      <c r="C2334" s="35">
        <v>511048</v>
      </c>
      <c r="D2334" s="50"/>
      <c r="E2334" s="52">
        <v>0</v>
      </c>
      <c r="F2334" s="52">
        <v>0</v>
      </c>
      <c r="G2334" s="52">
        <v>0</v>
      </c>
      <c r="H2334" s="52">
        <v>358937.05</v>
      </c>
      <c r="I2334" s="52">
        <v>143071.39000000001</v>
      </c>
      <c r="J2334" s="52">
        <v>215865.65999999997</v>
      </c>
      <c r="K2334" s="52">
        <v>746026.41</v>
      </c>
      <c r="L2334" s="52">
        <v>41634.089999999997</v>
      </c>
      <c r="M2334" s="52">
        <v>85817.41</v>
      </c>
      <c r="N2334" s="50"/>
      <c r="O2334" s="124">
        <f t="shared" si="144"/>
        <v>28.935400000000001</v>
      </c>
      <c r="P2334" s="124">
        <f t="shared" si="145"/>
        <v>17.084046662637586</v>
      </c>
      <c r="Q2334" s="50"/>
      <c r="R2334" s="53" t="str">
        <f t="shared" si="146"/>
        <v/>
      </c>
      <c r="S2334" s="53" t="str">
        <f t="shared" si="147"/>
        <v/>
      </c>
      <c r="T2334" s="50"/>
    </row>
    <row r="2335" spans="1:20" ht="15" customHeight="1" x14ac:dyDescent="0.2">
      <c r="A2335" s="51" t="s">
        <v>169</v>
      </c>
      <c r="B2335" s="51" t="s">
        <v>161</v>
      </c>
      <c r="C2335" s="35">
        <v>501115</v>
      </c>
      <c r="D2335" s="50"/>
      <c r="E2335" s="52">
        <v>0</v>
      </c>
      <c r="F2335" s="52">
        <v>0</v>
      </c>
      <c r="G2335" s="52">
        <v>0</v>
      </c>
      <c r="H2335" s="52">
        <v>10739.41</v>
      </c>
      <c r="I2335" s="52">
        <v>0</v>
      </c>
      <c r="J2335" s="52">
        <v>10739.41</v>
      </c>
      <c r="K2335" s="52">
        <v>1583496.7</v>
      </c>
      <c r="L2335" s="52">
        <v>13117.42</v>
      </c>
      <c r="M2335" s="52">
        <v>187437.56</v>
      </c>
      <c r="N2335" s="50"/>
      <c r="O2335" s="124">
        <f t="shared" si="144"/>
        <v>0.67820000000000003</v>
      </c>
      <c r="P2335" s="124">
        <f t="shared" si="145"/>
        <v>12.665323521040495</v>
      </c>
      <c r="Q2335" s="50"/>
      <c r="R2335" s="53" t="str">
        <f t="shared" si="146"/>
        <v/>
      </c>
      <c r="S2335" s="53" t="str">
        <f t="shared" si="147"/>
        <v/>
      </c>
      <c r="T2335" s="50"/>
    </row>
    <row r="2336" spans="1:20" ht="15" customHeight="1" x14ac:dyDescent="0.2">
      <c r="A2336" s="51" t="s">
        <v>1492</v>
      </c>
      <c r="B2336" s="51" t="s">
        <v>1</v>
      </c>
      <c r="C2336" s="35">
        <v>518000</v>
      </c>
      <c r="D2336" s="50"/>
      <c r="E2336" s="52">
        <v>0</v>
      </c>
      <c r="F2336" s="52">
        <v>0</v>
      </c>
      <c r="G2336" s="52">
        <v>0</v>
      </c>
      <c r="H2336" s="52">
        <v>0</v>
      </c>
      <c r="I2336" s="52">
        <v>0</v>
      </c>
      <c r="J2336" s="52">
        <v>0</v>
      </c>
      <c r="K2336" s="52">
        <v>356828.48</v>
      </c>
      <c r="L2336" s="52">
        <v>0</v>
      </c>
      <c r="M2336" s="52">
        <v>0</v>
      </c>
      <c r="N2336" s="50"/>
      <c r="O2336" s="124">
        <f t="shared" si="144"/>
        <v>0</v>
      </c>
      <c r="P2336" s="124">
        <f t="shared" si="145"/>
        <v>0</v>
      </c>
      <c r="Q2336" s="50"/>
      <c r="R2336" s="53" t="str">
        <f t="shared" si="146"/>
        <v/>
      </c>
      <c r="S2336" s="53" t="str">
        <f t="shared" si="147"/>
        <v/>
      </c>
      <c r="T2336" s="50"/>
    </row>
    <row r="2337" spans="1:20" ht="15" customHeight="1" x14ac:dyDescent="0.2">
      <c r="A2337" s="51" t="s">
        <v>1571</v>
      </c>
      <c r="B2337" s="51" t="s">
        <v>1121</v>
      </c>
      <c r="C2337" s="35">
        <v>518913</v>
      </c>
      <c r="D2337" s="50"/>
      <c r="E2337" s="52">
        <v>0</v>
      </c>
      <c r="F2337" s="52">
        <v>0</v>
      </c>
      <c r="G2337" s="52">
        <v>0</v>
      </c>
      <c r="H2337" s="52">
        <v>249051.27</v>
      </c>
      <c r="I2337" s="52">
        <v>0</v>
      </c>
      <c r="J2337" s="52">
        <v>249051.27</v>
      </c>
      <c r="K2337" s="52">
        <v>538581.53</v>
      </c>
      <c r="L2337" s="52">
        <v>12277.26</v>
      </c>
      <c r="M2337" s="52">
        <v>56698.06</v>
      </c>
      <c r="N2337" s="50"/>
      <c r="O2337" s="124">
        <f t="shared" si="144"/>
        <v>46.242100000000001</v>
      </c>
      <c r="P2337" s="124">
        <f t="shared" si="145"/>
        <v>12.806848389323708</v>
      </c>
      <c r="Q2337" s="50"/>
      <c r="R2337" s="53" t="str">
        <f t="shared" si="146"/>
        <v/>
      </c>
      <c r="S2337" s="53" t="str">
        <f t="shared" si="147"/>
        <v/>
      </c>
      <c r="T2337" s="50"/>
    </row>
    <row r="2338" spans="1:20" ht="15" customHeight="1" x14ac:dyDescent="0.2">
      <c r="A2338" s="51" t="s">
        <v>1658</v>
      </c>
      <c r="B2338" s="51" t="s">
        <v>1575</v>
      </c>
      <c r="C2338" s="35">
        <v>519839</v>
      </c>
      <c r="D2338" s="50"/>
      <c r="E2338" s="52">
        <v>0</v>
      </c>
      <c r="F2338" s="52">
        <v>0</v>
      </c>
      <c r="G2338" s="52">
        <v>0</v>
      </c>
      <c r="H2338" s="52">
        <v>109784.58</v>
      </c>
      <c r="I2338" s="52">
        <v>0</v>
      </c>
      <c r="J2338" s="52">
        <v>109784.58</v>
      </c>
      <c r="K2338" s="52">
        <v>545168.94000000006</v>
      </c>
      <c r="L2338" s="52">
        <v>4903.8</v>
      </c>
      <c r="M2338" s="52">
        <v>60971.63</v>
      </c>
      <c r="N2338" s="50"/>
      <c r="O2338" s="124">
        <f t="shared" si="144"/>
        <v>20.137699999999999</v>
      </c>
      <c r="P2338" s="124">
        <f t="shared" si="145"/>
        <v>12.083489202447959</v>
      </c>
      <c r="Q2338" s="50"/>
      <c r="R2338" s="53" t="str">
        <f t="shared" si="146"/>
        <v/>
      </c>
      <c r="S2338" s="53" t="str">
        <f t="shared" si="147"/>
        <v/>
      </c>
      <c r="T2338" s="50"/>
    </row>
    <row r="2339" spans="1:20" ht="15" customHeight="1" x14ac:dyDescent="0.2">
      <c r="A2339" s="51" t="s">
        <v>1746</v>
      </c>
      <c r="B2339" s="51" t="s">
        <v>1680</v>
      </c>
      <c r="C2339" s="35">
        <v>520861</v>
      </c>
      <c r="D2339" s="50"/>
      <c r="E2339" s="52">
        <v>0</v>
      </c>
      <c r="F2339" s="52">
        <v>0</v>
      </c>
      <c r="G2339" s="52">
        <v>0</v>
      </c>
      <c r="H2339" s="52">
        <v>14400</v>
      </c>
      <c r="I2339" s="52">
        <v>0</v>
      </c>
      <c r="J2339" s="52">
        <v>14400</v>
      </c>
      <c r="K2339" s="52">
        <v>40397.33</v>
      </c>
      <c r="L2339" s="52">
        <v>505.68</v>
      </c>
      <c r="M2339" s="52">
        <v>900</v>
      </c>
      <c r="N2339" s="50"/>
      <c r="O2339" s="124">
        <f t="shared" si="144"/>
        <v>35.645899999999997</v>
      </c>
      <c r="P2339" s="124">
        <f t="shared" si="145"/>
        <v>3.4796359066304627</v>
      </c>
      <c r="Q2339" s="50"/>
      <c r="R2339" s="53" t="str">
        <f t="shared" si="146"/>
        <v/>
      </c>
      <c r="S2339" s="53" t="str">
        <f t="shared" si="147"/>
        <v/>
      </c>
      <c r="T2339" s="50"/>
    </row>
    <row r="2340" spans="1:20" ht="15" customHeight="1" x14ac:dyDescent="0.2">
      <c r="A2340" s="51" t="s">
        <v>2350</v>
      </c>
      <c r="B2340" s="51" t="s">
        <v>1595</v>
      </c>
      <c r="C2340" s="35">
        <v>527858</v>
      </c>
      <c r="D2340" s="50"/>
      <c r="E2340" s="52">
        <v>0</v>
      </c>
      <c r="F2340" s="52">
        <v>0</v>
      </c>
      <c r="G2340" s="52">
        <v>0</v>
      </c>
      <c r="H2340" s="52">
        <v>14425.26</v>
      </c>
      <c r="I2340" s="52">
        <v>0</v>
      </c>
      <c r="J2340" s="52">
        <v>14425.26</v>
      </c>
      <c r="K2340" s="52">
        <v>51522.54</v>
      </c>
      <c r="L2340" s="52">
        <v>759.1</v>
      </c>
      <c r="M2340" s="52">
        <v>2390</v>
      </c>
      <c r="N2340" s="50"/>
      <c r="O2340" s="124">
        <f t="shared" si="144"/>
        <v>27.998000000000001</v>
      </c>
      <c r="P2340" s="124">
        <f t="shared" si="145"/>
        <v>6.1120822071272105</v>
      </c>
      <c r="Q2340" s="50"/>
      <c r="R2340" s="53" t="str">
        <f t="shared" si="146"/>
        <v/>
      </c>
      <c r="S2340" s="53" t="str">
        <f t="shared" si="147"/>
        <v/>
      </c>
      <c r="T2340" s="50"/>
    </row>
    <row r="2341" spans="1:20" ht="15" customHeight="1" x14ac:dyDescent="0.2">
      <c r="A2341" s="51" t="s">
        <v>1595</v>
      </c>
      <c r="B2341" s="51" t="s">
        <v>1595</v>
      </c>
      <c r="C2341" s="35">
        <v>527106</v>
      </c>
      <c r="D2341" s="50"/>
      <c r="E2341" s="52">
        <v>0</v>
      </c>
      <c r="F2341" s="52">
        <v>0</v>
      </c>
      <c r="G2341" s="52">
        <v>0</v>
      </c>
      <c r="H2341" s="52">
        <v>583065.99</v>
      </c>
      <c r="I2341" s="52">
        <v>0</v>
      </c>
      <c r="J2341" s="52">
        <v>583065.99</v>
      </c>
      <c r="K2341" s="52">
        <v>6632215.2999999998</v>
      </c>
      <c r="L2341" s="52">
        <v>21160.55</v>
      </c>
      <c r="M2341" s="52">
        <v>197341.57</v>
      </c>
      <c r="N2341" s="50"/>
      <c r="O2341" s="124">
        <f t="shared" si="144"/>
        <v>8.7913999999999994</v>
      </c>
      <c r="P2341" s="124">
        <f t="shared" si="145"/>
        <v>3.2945570991942916</v>
      </c>
      <c r="Q2341" s="50"/>
      <c r="R2341" s="53" t="str">
        <f t="shared" si="146"/>
        <v/>
      </c>
      <c r="S2341" s="53" t="str">
        <f t="shared" si="147"/>
        <v/>
      </c>
      <c r="T2341" s="50"/>
    </row>
    <row r="2342" spans="1:20" ht="15" customHeight="1" x14ac:dyDescent="0.2">
      <c r="A2342" s="51" t="s">
        <v>2109</v>
      </c>
      <c r="B2342" s="51" t="s">
        <v>1537</v>
      </c>
      <c r="C2342" s="35">
        <v>525171</v>
      </c>
      <c r="D2342" s="50"/>
      <c r="E2342" s="52">
        <v>0</v>
      </c>
      <c r="F2342" s="52">
        <v>0</v>
      </c>
      <c r="G2342" s="52">
        <v>0</v>
      </c>
      <c r="H2342" s="52">
        <v>0</v>
      </c>
      <c r="I2342" s="52">
        <v>0</v>
      </c>
      <c r="J2342" s="52">
        <v>0</v>
      </c>
      <c r="K2342" s="52">
        <v>1626262.08</v>
      </c>
      <c r="L2342" s="52">
        <v>0</v>
      </c>
      <c r="M2342" s="52">
        <v>0</v>
      </c>
      <c r="N2342" s="50"/>
      <c r="O2342" s="124">
        <f t="shared" si="144"/>
        <v>0</v>
      </c>
      <c r="P2342" s="124">
        <f t="shared" si="145"/>
        <v>0</v>
      </c>
      <c r="Q2342" s="50"/>
      <c r="R2342" s="53" t="str">
        <f t="shared" si="146"/>
        <v/>
      </c>
      <c r="S2342" s="53" t="str">
        <f t="shared" si="147"/>
        <v/>
      </c>
      <c r="T2342" s="50"/>
    </row>
    <row r="2343" spans="1:20" ht="15" customHeight="1" x14ac:dyDescent="0.2">
      <c r="A2343" s="51" t="s">
        <v>1845</v>
      </c>
      <c r="B2343" s="51" t="s">
        <v>1500</v>
      </c>
      <c r="C2343" s="35">
        <v>522040</v>
      </c>
      <c r="D2343" s="50"/>
      <c r="E2343" s="52">
        <v>0</v>
      </c>
      <c r="F2343" s="52">
        <v>0</v>
      </c>
      <c r="G2343" s="52">
        <v>0</v>
      </c>
      <c r="H2343" s="52">
        <v>0</v>
      </c>
      <c r="I2343" s="52">
        <v>0</v>
      </c>
      <c r="J2343" s="52">
        <v>0</v>
      </c>
      <c r="K2343" s="52">
        <v>266354.73</v>
      </c>
      <c r="L2343" s="52">
        <v>0</v>
      </c>
      <c r="M2343" s="52">
        <v>0</v>
      </c>
      <c r="N2343" s="50"/>
      <c r="O2343" s="124">
        <f t="shared" si="144"/>
        <v>0</v>
      </c>
      <c r="P2343" s="124">
        <f t="shared" si="145"/>
        <v>0</v>
      </c>
      <c r="Q2343" s="50"/>
      <c r="R2343" s="53" t="str">
        <f t="shared" si="146"/>
        <v/>
      </c>
      <c r="S2343" s="53" t="str">
        <f t="shared" si="147"/>
        <v/>
      </c>
      <c r="T2343" s="50"/>
    </row>
    <row r="2344" spans="1:20" ht="15" customHeight="1" x14ac:dyDescent="0.2">
      <c r="A2344" s="51" t="s">
        <v>2591</v>
      </c>
      <c r="B2344" s="51" t="s">
        <v>22</v>
      </c>
      <c r="C2344" s="35">
        <v>543811</v>
      </c>
      <c r="D2344" s="50"/>
      <c r="E2344" s="52">
        <v>0</v>
      </c>
      <c r="F2344" s="52">
        <v>0</v>
      </c>
      <c r="G2344" s="52">
        <v>0</v>
      </c>
      <c r="H2344" s="52">
        <v>0</v>
      </c>
      <c r="I2344" s="52">
        <v>0</v>
      </c>
      <c r="J2344" s="52">
        <v>0</v>
      </c>
      <c r="K2344" s="52">
        <v>37067.43</v>
      </c>
      <c r="L2344" s="52">
        <v>0</v>
      </c>
      <c r="M2344" s="52">
        <v>0</v>
      </c>
      <c r="N2344" s="50"/>
      <c r="O2344" s="124">
        <f t="shared" si="144"/>
        <v>0</v>
      </c>
      <c r="P2344" s="124">
        <f t="shared" si="145"/>
        <v>0</v>
      </c>
      <c r="Q2344" s="50"/>
      <c r="R2344" s="53" t="str">
        <f t="shared" si="146"/>
        <v/>
      </c>
      <c r="S2344" s="53" t="str">
        <f t="shared" si="147"/>
        <v/>
      </c>
      <c r="T2344" s="50"/>
    </row>
    <row r="2345" spans="1:20" ht="15" customHeight="1" x14ac:dyDescent="0.2">
      <c r="A2345" s="51" t="s">
        <v>624</v>
      </c>
      <c r="B2345" s="51" t="s">
        <v>569</v>
      </c>
      <c r="C2345" s="35">
        <v>506532</v>
      </c>
      <c r="D2345" s="50"/>
      <c r="E2345" s="52">
        <v>0</v>
      </c>
      <c r="F2345" s="52">
        <v>0</v>
      </c>
      <c r="G2345" s="52">
        <v>0</v>
      </c>
      <c r="H2345" s="52">
        <v>201519.35999999999</v>
      </c>
      <c r="I2345" s="52">
        <v>0</v>
      </c>
      <c r="J2345" s="52">
        <v>201519.35999999999</v>
      </c>
      <c r="K2345" s="52">
        <v>908329.82000000007</v>
      </c>
      <c r="L2345" s="52">
        <v>16993.07</v>
      </c>
      <c r="M2345" s="52">
        <v>52140.36</v>
      </c>
      <c r="N2345" s="50"/>
      <c r="O2345" s="124">
        <f t="shared" si="144"/>
        <v>22.185700000000001</v>
      </c>
      <c r="P2345" s="124">
        <f t="shared" si="145"/>
        <v>7.6110492552143656</v>
      </c>
      <c r="Q2345" s="50"/>
      <c r="R2345" s="53" t="str">
        <f t="shared" si="146"/>
        <v/>
      </c>
      <c r="S2345" s="53" t="str">
        <f t="shared" si="147"/>
        <v/>
      </c>
      <c r="T2345" s="50"/>
    </row>
    <row r="2346" spans="1:20" ht="15" customHeight="1" x14ac:dyDescent="0.2">
      <c r="A2346" s="51" t="s">
        <v>2001</v>
      </c>
      <c r="B2346" s="51" t="s">
        <v>1960</v>
      </c>
      <c r="C2346" s="35">
        <v>523925</v>
      </c>
      <c r="D2346" s="50"/>
      <c r="E2346" s="52">
        <v>0</v>
      </c>
      <c r="F2346" s="52">
        <v>0</v>
      </c>
      <c r="G2346" s="52">
        <v>0</v>
      </c>
      <c r="H2346" s="52">
        <v>15927.99</v>
      </c>
      <c r="I2346" s="52">
        <v>0</v>
      </c>
      <c r="J2346" s="52">
        <v>15927.99</v>
      </c>
      <c r="K2346" s="52">
        <v>4924525.84</v>
      </c>
      <c r="L2346" s="52">
        <v>55831.16</v>
      </c>
      <c r="M2346" s="52">
        <v>246485.96</v>
      </c>
      <c r="N2346" s="50"/>
      <c r="O2346" s="124">
        <f t="shared" si="144"/>
        <v>0.32340000000000002</v>
      </c>
      <c r="P2346" s="124">
        <f t="shared" si="145"/>
        <v>6.1390097203754346</v>
      </c>
      <c r="Q2346" s="50"/>
      <c r="R2346" s="53" t="str">
        <f t="shared" si="146"/>
        <v/>
      </c>
      <c r="S2346" s="53" t="str">
        <f t="shared" si="147"/>
        <v/>
      </c>
      <c r="T2346" s="50"/>
    </row>
    <row r="2347" spans="1:20" ht="15" customHeight="1" x14ac:dyDescent="0.2">
      <c r="A2347" s="51" t="s">
        <v>384</v>
      </c>
      <c r="B2347" s="51" t="s">
        <v>334</v>
      </c>
      <c r="C2347" s="35">
        <v>503568</v>
      </c>
      <c r="D2347" s="50"/>
      <c r="E2347" s="52">
        <v>0</v>
      </c>
      <c r="F2347" s="52">
        <v>0</v>
      </c>
      <c r="G2347" s="52">
        <v>0</v>
      </c>
      <c r="H2347" s="52">
        <v>252704.83</v>
      </c>
      <c r="I2347" s="52">
        <v>0</v>
      </c>
      <c r="J2347" s="52">
        <v>252704.83</v>
      </c>
      <c r="K2347" s="52">
        <v>1614845.94</v>
      </c>
      <c r="L2347" s="52">
        <v>16828.009999999998</v>
      </c>
      <c r="M2347" s="52">
        <v>54131.28</v>
      </c>
      <c r="N2347" s="50"/>
      <c r="O2347" s="124">
        <f t="shared" si="144"/>
        <v>15.648899999999999</v>
      </c>
      <c r="P2347" s="124">
        <f t="shared" si="145"/>
        <v>4.3941832618410643</v>
      </c>
      <c r="Q2347" s="50"/>
      <c r="R2347" s="53" t="str">
        <f t="shared" si="146"/>
        <v/>
      </c>
      <c r="S2347" s="53" t="str">
        <f t="shared" si="147"/>
        <v/>
      </c>
      <c r="T2347" s="50"/>
    </row>
    <row r="2348" spans="1:20" ht="15" customHeight="1" x14ac:dyDescent="0.2">
      <c r="A2348" s="51" t="s">
        <v>2687</v>
      </c>
      <c r="B2348" s="51" t="s">
        <v>508</v>
      </c>
      <c r="C2348" s="35">
        <v>556238</v>
      </c>
      <c r="D2348" s="50"/>
      <c r="E2348" s="52">
        <v>0</v>
      </c>
      <c r="F2348" s="52">
        <v>0</v>
      </c>
      <c r="G2348" s="52">
        <v>0</v>
      </c>
      <c r="H2348" s="52">
        <v>0</v>
      </c>
      <c r="I2348" s="52">
        <v>0</v>
      </c>
      <c r="J2348" s="52">
        <v>0</v>
      </c>
      <c r="K2348" s="52">
        <v>43848.81</v>
      </c>
      <c r="L2348" s="52">
        <v>0</v>
      </c>
      <c r="M2348" s="52">
        <v>0</v>
      </c>
      <c r="N2348" s="50"/>
      <c r="O2348" s="124">
        <f t="shared" si="144"/>
        <v>0</v>
      </c>
      <c r="P2348" s="124">
        <f t="shared" si="145"/>
        <v>0</v>
      </c>
      <c r="Q2348" s="50"/>
      <c r="R2348" s="53" t="str">
        <f t="shared" si="146"/>
        <v/>
      </c>
      <c r="S2348" s="53" t="str">
        <f t="shared" si="147"/>
        <v/>
      </c>
      <c r="T2348" s="50"/>
    </row>
    <row r="2349" spans="1:20" ht="15" customHeight="1" x14ac:dyDescent="0.2">
      <c r="A2349" s="51" t="s">
        <v>853</v>
      </c>
      <c r="B2349" s="51" t="s">
        <v>10</v>
      </c>
      <c r="C2349" s="35">
        <v>509493</v>
      </c>
      <c r="D2349" s="50"/>
      <c r="E2349" s="52">
        <v>0</v>
      </c>
      <c r="F2349" s="52">
        <v>0</v>
      </c>
      <c r="G2349" s="52">
        <v>0</v>
      </c>
      <c r="H2349" s="52">
        <v>555051.98</v>
      </c>
      <c r="I2349" s="52">
        <v>0</v>
      </c>
      <c r="J2349" s="52">
        <v>555051.98</v>
      </c>
      <c r="K2349" s="52">
        <v>1396750.06</v>
      </c>
      <c r="L2349" s="52">
        <v>29648.85</v>
      </c>
      <c r="M2349" s="52">
        <v>109715.7</v>
      </c>
      <c r="N2349" s="50"/>
      <c r="O2349" s="124">
        <f t="shared" si="144"/>
        <v>39.738799999999998</v>
      </c>
      <c r="P2349" s="124">
        <f t="shared" si="145"/>
        <v>9.9777729739277738</v>
      </c>
      <c r="Q2349" s="50"/>
      <c r="R2349" s="53" t="str">
        <f t="shared" si="146"/>
        <v/>
      </c>
      <c r="S2349" s="53" t="str">
        <f t="shared" si="147"/>
        <v/>
      </c>
      <c r="T2349" s="50"/>
    </row>
    <row r="2350" spans="1:20" ht="15" customHeight="1" x14ac:dyDescent="0.2">
      <c r="A2350" s="51" t="s">
        <v>314</v>
      </c>
      <c r="B2350" s="51" t="s">
        <v>252</v>
      </c>
      <c r="C2350" s="35">
        <v>502782</v>
      </c>
      <c r="D2350" s="50"/>
      <c r="E2350" s="52">
        <v>0</v>
      </c>
      <c r="F2350" s="52">
        <v>0</v>
      </c>
      <c r="G2350" s="52">
        <v>0</v>
      </c>
      <c r="H2350" s="52">
        <v>153188.23000000001</v>
      </c>
      <c r="I2350" s="52">
        <v>0</v>
      </c>
      <c r="J2350" s="52">
        <v>153188.23000000001</v>
      </c>
      <c r="K2350" s="52">
        <v>3947122.57</v>
      </c>
      <c r="L2350" s="52">
        <v>19541.66</v>
      </c>
      <c r="M2350" s="52">
        <v>40287.93</v>
      </c>
      <c r="N2350" s="50"/>
      <c r="O2350" s="124">
        <f t="shared" si="144"/>
        <v>3.8809999999999998</v>
      </c>
      <c r="P2350" s="124">
        <f t="shared" si="145"/>
        <v>1.5157773527159559</v>
      </c>
      <c r="Q2350" s="50"/>
      <c r="R2350" s="53" t="str">
        <f t="shared" si="146"/>
        <v/>
      </c>
      <c r="S2350" s="53" t="str">
        <f t="shared" si="147"/>
        <v/>
      </c>
      <c r="T2350" s="50"/>
    </row>
    <row r="2351" spans="1:20" ht="15" customHeight="1" x14ac:dyDescent="0.2">
      <c r="A2351" s="51" t="s">
        <v>499</v>
      </c>
      <c r="B2351" s="51" t="s">
        <v>439</v>
      </c>
      <c r="C2351" s="35">
        <v>504882</v>
      </c>
      <c r="D2351" s="50"/>
      <c r="E2351" s="52">
        <v>0</v>
      </c>
      <c r="F2351" s="52">
        <v>0</v>
      </c>
      <c r="G2351" s="52">
        <v>0</v>
      </c>
      <c r="H2351" s="52">
        <v>150429.69</v>
      </c>
      <c r="I2351" s="52">
        <v>0</v>
      </c>
      <c r="J2351" s="52">
        <v>150429.69</v>
      </c>
      <c r="K2351" s="52">
        <v>394202.74</v>
      </c>
      <c r="L2351" s="52">
        <v>9995.75</v>
      </c>
      <c r="M2351" s="52">
        <v>35482.949999999997</v>
      </c>
      <c r="N2351" s="50"/>
      <c r="O2351" s="124">
        <f t="shared" si="144"/>
        <v>38.160499999999999</v>
      </c>
      <c r="P2351" s="124">
        <f t="shared" si="145"/>
        <v>11.536880743142476</v>
      </c>
      <c r="Q2351" s="50"/>
      <c r="R2351" s="53" t="str">
        <f t="shared" si="146"/>
        <v/>
      </c>
      <c r="S2351" s="53" t="str">
        <f t="shared" si="147"/>
        <v/>
      </c>
      <c r="T2351" s="50"/>
    </row>
    <row r="2352" spans="1:20" ht="15" customHeight="1" x14ac:dyDescent="0.2">
      <c r="A2352" s="51" t="s">
        <v>98</v>
      </c>
      <c r="B2352" s="51" t="s">
        <v>98</v>
      </c>
      <c r="C2352" s="35">
        <v>504025</v>
      </c>
      <c r="D2352" s="50"/>
      <c r="E2352" s="52">
        <v>0</v>
      </c>
      <c r="F2352" s="52">
        <v>0</v>
      </c>
      <c r="G2352" s="52">
        <v>0</v>
      </c>
      <c r="H2352" s="52">
        <v>3519951.09</v>
      </c>
      <c r="I2352" s="52">
        <v>0</v>
      </c>
      <c r="J2352" s="52">
        <v>3519951.09</v>
      </c>
      <c r="K2352" s="52">
        <v>11603224.609999999</v>
      </c>
      <c r="L2352" s="52">
        <v>197726.64</v>
      </c>
      <c r="M2352" s="52">
        <v>731739.77</v>
      </c>
      <c r="N2352" s="50"/>
      <c r="O2352" s="124">
        <f t="shared" si="144"/>
        <v>30.335999999999999</v>
      </c>
      <c r="P2352" s="124">
        <f t="shared" si="145"/>
        <v>8.0104147014353124</v>
      </c>
      <c r="Q2352" s="50"/>
      <c r="R2352" s="53" t="str">
        <f t="shared" si="146"/>
        <v/>
      </c>
      <c r="S2352" s="53" t="str">
        <f t="shared" si="147"/>
        <v/>
      </c>
      <c r="T2352" s="50"/>
    </row>
    <row r="2353" spans="1:20" ht="15" customHeight="1" x14ac:dyDescent="0.2">
      <c r="A2353" s="51" t="s">
        <v>423</v>
      </c>
      <c r="B2353" s="51" t="s">
        <v>23</v>
      </c>
      <c r="C2353" s="35">
        <v>504033</v>
      </c>
      <c r="D2353" s="50"/>
      <c r="E2353" s="52">
        <v>0</v>
      </c>
      <c r="F2353" s="52">
        <v>0</v>
      </c>
      <c r="G2353" s="52">
        <v>0</v>
      </c>
      <c r="H2353" s="52">
        <v>0</v>
      </c>
      <c r="I2353" s="52">
        <v>0</v>
      </c>
      <c r="J2353" s="52">
        <v>0</v>
      </c>
      <c r="K2353" s="52">
        <v>91299.78</v>
      </c>
      <c r="L2353" s="52">
        <v>0</v>
      </c>
      <c r="M2353" s="52">
        <v>0</v>
      </c>
      <c r="N2353" s="50"/>
      <c r="O2353" s="124">
        <f t="shared" si="144"/>
        <v>0</v>
      </c>
      <c r="P2353" s="124">
        <f t="shared" si="145"/>
        <v>0</v>
      </c>
      <c r="Q2353" s="50"/>
      <c r="R2353" s="53" t="str">
        <f t="shared" si="146"/>
        <v/>
      </c>
      <c r="S2353" s="53" t="str">
        <f t="shared" si="147"/>
        <v/>
      </c>
      <c r="T2353" s="50"/>
    </row>
    <row r="2354" spans="1:20" ht="15" customHeight="1" x14ac:dyDescent="0.2">
      <c r="A2354" s="51" t="s">
        <v>546</v>
      </c>
      <c r="B2354" s="51" t="s">
        <v>508</v>
      </c>
      <c r="C2354" s="35">
        <v>505536</v>
      </c>
      <c r="D2354" s="50"/>
      <c r="E2354" s="52">
        <v>0</v>
      </c>
      <c r="F2354" s="52">
        <v>0</v>
      </c>
      <c r="G2354" s="52">
        <v>0</v>
      </c>
      <c r="H2354" s="52">
        <v>0</v>
      </c>
      <c r="I2354" s="52">
        <v>0</v>
      </c>
      <c r="J2354" s="52">
        <v>0</v>
      </c>
      <c r="K2354" s="52">
        <v>871599.41</v>
      </c>
      <c r="L2354" s="52">
        <v>1603.2</v>
      </c>
      <c r="M2354" s="52">
        <v>10363.32</v>
      </c>
      <c r="N2354" s="50"/>
      <c r="O2354" s="124">
        <f t="shared" si="144"/>
        <v>0</v>
      </c>
      <c r="P2354" s="124">
        <f t="shared" si="145"/>
        <v>1.3729380564862934</v>
      </c>
      <c r="Q2354" s="50"/>
      <c r="R2354" s="53" t="str">
        <f t="shared" si="146"/>
        <v/>
      </c>
      <c r="S2354" s="53" t="str">
        <f t="shared" si="147"/>
        <v/>
      </c>
      <c r="T2354" s="50"/>
    </row>
    <row r="2355" spans="1:20" ht="15" customHeight="1" x14ac:dyDescent="0.2">
      <c r="A2355" s="51" t="s">
        <v>315</v>
      </c>
      <c r="B2355" s="51" t="s">
        <v>252</v>
      </c>
      <c r="C2355" s="35">
        <v>502791</v>
      </c>
      <c r="D2355" s="50"/>
      <c r="E2355" s="52">
        <v>0</v>
      </c>
      <c r="F2355" s="52">
        <v>0</v>
      </c>
      <c r="G2355" s="52">
        <v>0</v>
      </c>
      <c r="H2355" s="52">
        <v>0</v>
      </c>
      <c r="I2355" s="52">
        <v>0</v>
      </c>
      <c r="J2355" s="52">
        <v>0</v>
      </c>
      <c r="K2355" s="52">
        <v>191020.32</v>
      </c>
      <c r="L2355" s="52">
        <v>0</v>
      </c>
      <c r="M2355" s="52">
        <v>0</v>
      </c>
      <c r="N2355" s="50"/>
      <c r="O2355" s="124">
        <f t="shared" si="144"/>
        <v>0</v>
      </c>
      <c r="P2355" s="124">
        <f t="shared" si="145"/>
        <v>0</v>
      </c>
      <c r="Q2355" s="50"/>
      <c r="R2355" s="53" t="str">
        <f t="shared" si="146"/>
        <v/>
      </c>
      <c r="S2355" s="53" t="str">
        <f t="shared" si="147"/>
        <v/>
      </c>
      <c r="T2355" s="50"/>
    </row>
    <row r="2356" spans="1:20" ht="15" customHeight="1" x14ac:dyDescent="0.2">
      <c r="A2356" s="51" t="s">
        <v>2274</v>
      </c>
      <c r="B2356" s="51" t="s">
        <v>2238</v>
      </c>
      <c r="C2356" s="35">
        <v>527033</v>
      </c>
      <c r="D2356" s="50"/>
      <c r="E2356" s="52">
        <v>0</v>
      </c>
      <c r="F2356" s="52">
        <v>0</v>
      </c>
      <c r="G2356" s="52">
        <v>0</v>
      </c>
      <c r="H2356" s="52">
        <v>8423.42</v>
      </c>
      <c r="I2356" s="52">
        <v>0</v>
      </c>
      <c r="J2356" s="52">
        <v>8423.42</v>
      </c>
      <c r="K2356" s="52">
        <v>117300.37</v>
      </c>
      <c r="L2356" s="52">
        <v>311.27999999999997</v>
      </c>
      <c r="M2356" s="52">
        <v>2749.65</v>
      </c>
      <c r="N2356" s="50"/>
      <c r="O2356" s="124">
        <f t="shared" si="144"/>
        <v>7.1810999999999998</v>
      </c>
      <c r="P2356" s="124">
        <f t="shared" si="145"/>
        <v>2.6094802599514395</v>
      </c>
      <c r="Q2356" s="50"/>
      <c r="R2356" s="53" t="str">
        <f t="shared" si="146"/>
        <v/>
      </c>
      <c r="S2356" s="53" t="str">
        <f t="shared" si="147"/>
        <v/>
      </c>
      <c r="T2356" s="50"/>
    </row>
    <row r="2357" spans="1:20" ht="15" customHeight="1" x14ac:dyDescent="0.2">
      <c r="A2357" s="51" t="s">
        <v>240</v>
      </c>
      <c r="B2357" s="51" t="s">
        <v>199</v>
      </c>
      <c r="C2357" s="35">
        <v>501905</v>
      </c>
      <c r="D2357" s="50"/>
      <c r="E2357" s="52">
        <v>0</v>
      </c>
      <c r="F2357" s="52">
        <v>0</v>
      </c>
      <c r="G2357" s="52">
        <v>0</v>
      </c>
      <c r="H2357" s="52">
        <v>289938.90999999997</v>
      </c>
      <c r="I2357" s="52">
        <v>280282.27</v>
      </c>
      <c r="J2357" s="52">
        <v>9656.6399999999558</v>
      </c>
      <c r="K2357" s="52">
        <v>7476854.8799999999</v>
      </c>
      <c r="L2357" s="52">
        <v>34742.53</v>
      </c>
      <c r="M2357" s="52">
        <v>118950.58</v>
      </c>
      <c r="N2357" s="50"/>
      <c r="O2357" s="124">
        <f t="shared" si="144"/>
        <v>0.12920000000000001</v>
      </c>
      <c r="P2357" s="124">
        <f t="shared" si="145"/>
        <v>2.0555850349739568</v>
      </c>
      <c r="Q2357" s="50"/>
      <c r="R2357" s="53" t="str">
        <f t="shared" si="146"/>
        <v/>
      </c>
      <c r="S2357" s="53" t="str">
        <f t="shared" si="147"/>
        <v/>
      </c>
      <c r="T2357" s="50"/>
    </row>
    <row r="2358" spans="1:20" ht="15" customHeight="1" x14ac:dyDescent="0.2">
      <c r="A2358" s="51" t="s">
        <v>1938</v>
      </c>
      <c r="B2358" s="51" t="s">
        <v>30</v>
      </c>
      <c r="C2358" s="35">
        <v>523151</v>
      </c>
      <c r="D2358" s="50"/>
      <c r="E2358" s="52">
        <v>0</v>
      </c>
      <c r="F2358" s="52">
        <v>0</v>
      </c>
      <c r="G2358" s="52">
        <v>0</v>
      </c>
      <c r="H2358" s="52">
        <v>0</v>
      </c>
      <c r="I2358" s="52">
        <v>0</v>
      </c>
      <c r="J2358" s="52">
        <v>0</v>
      </c>
      <c r="K2358" s="52">
        <v>265256.28999999998</v>
      </c>
      <c r="L2358" s="52">
        <v>0</v>
      </c>
      <c r="M2358" s="52">
        <v>0</v>
      </c>
      <c r="N2358" s="50"/>
      <c r="O2358" s="124">
        <f t="shared" si="144"/>
        <v>0</v>
      </c>
      <c r="P2358" s="124">
        <f t="shared" si="145"/>
        <v>0</v>
      </c>
      <c r="Q2358" s="50"/>
      <c r="R2358" s="53" t="str">
        <f t="shared" si="146"/>
        <v/>
      </c>
      <c r="S2358" s="53" t="str">
        <f t="shared" si="147"/>
        <v/>
      </c>
      <c r="T2358" s="50"/>
    </row>
    <row r="2359" spans="1:20" ht="15" customHeight="1" x14ac:dyDescent="0.2">
      <c r="A2359" s="51" t="s">
        <v>2351</v>
      </c>
      <c r="B2359" s="51" t="s">
        <v>26</v>
      </c>
      <c r="C2359" s="35">
        <v>527866</v>
      </c>
      <c r="D2359" s="50"/>
      <c r="E2359" s="52">
        <v>0</v>
      </c>
      <c r="F2359" s="52">
        <v>0</v>
      </c>
      <c r="G2359" s="52">
        <v>0</v>
      </c>
      <c r="H2359" s="52">
        <v>0</v>
      </c>
      <c r="I2359" s="52">
        <v>0</v>
      </c>
      <c r="J2359" s="52">
        <v>0</v>
      </c>
      <c r="K2359" s="52">
        <v>55976.1</v>
      </c>
      <c r="L2359" s="52">
        <v>35.39</v>
      </c>
      <c r="M2359" s="52">
        <v>1613.58</v>
      </c>
      <c r="N2359" s="50"/>
      <c r="O2359" s="124">
        <f t="shared" si="144"/>
        <v>0</v>
      </c>
      <c r="P2359" s="124">
        <f t="shared" si="145"/>
        <v>2.9458465309301651</v>
      </c>
      <c r="Q2359" s="50"/>
      <c r="R2359" s="53" t="str">
        <f t="shared" si="146"/>
        <v/>
      </c>
      <c r="S2359" s="53" t="str">
        <f t="shared" si="147"/>
        <v/>
      </c>
      <c r="T2359" s="50"/>
    </row>
    <row r="2360" spans="1:20" ht="15" customHeight="1" x14ac:dyDescent="0.2">
      <c r="A2360" s="51" t="s">
        <v>2352</v>
      </c>
      <c r="B2360" s="51" t="s">
        <v>1595</v>
      </c>
      <c r="C2360" s="35">
        <v>527874</v>
      </c>
      <c r="D2360" s="50"/>
      <c r="E2360" s="52">
        <v>0</v>
      </c>
      <c r="F2360" s="52">
        <v>0</v>
      </c>
      <c r="G2360" s="52">
        <v>0</v>
      </c>
      <c r="H2360" s="52">
        <v>0</v>
      </c>
      <c r="I2360" s="52">
        <v>0</v>
      </c>
      <c r="J2360" s="52">
        <v>0</v>
      </c>
      <c r="K2360" s="52">
        <v>4952.43</v>
      </c>
      <c r="L2360" s="52">
        <v>0</v>
      </c>
      <c r="M2360" s="52">
        <v>0</v>
      </c>
      <c r="N2360" s="50"/>
      <c r="O2360" s="124">
        <f t="shared" si="144"/>
        <v>0</v>
      </c>
      <c r="P2360" s="124">
        <f t="shared" si="145"/>
        <v>0</v>
      </c>
      <c r="Q2360" s="50"/>
      <c r="R2360" s="53" t="str">
        <f t="shared" si="146"/>
        <v/>
      </c>
      <c r="S2360" s="53" t="str">
        <f t="shared" si="147"/>
        <v/>
      </c>
      <c r="T2360" s="50"/>
    </row>
    <row r="2361" spans="1:20" ht="15" customHeight="1" x14ac:dyDescent="0.2">
      <c r="A2361" s="51" t="s">
        <v>2110</v>
      </c>
      <c r="B2361" s="51" t="s">
        <v>1537</v>
      </c>
      <c r="C2361" s="35">
        <v>525189</v>
      </c>
      <c r="D2361" s="50"/>
      <c r="E2361" s="52">
        <v>0</v>
      </c>
      <c r="F2361" s="52">
        <v>0</v>
      </c>
      <c r="G2361" s="52">
        <v>0</v>
      </c>
      <c r="H2361" s="52">
        <v>119967.94</v>
      </c>
      <c r="I2361" s="52">
        <v>10454</v>
      </c>
      <c r="J2361" s="52">
        <v>109513.94</v>
      </c>
      <c r="K2361" s="52">
        <v>228685.37999999998</v>
      </c>
      <c r="L2361" s="52">
        <v>6700.91</v>
      </c>
      <c r="M2361" s="52">
        <v>84031.69</v>
      </c>
      <c r="N2361" s="50"/>
      <c r="O2361" s="124">
        <f t="shared" si="144"/>
        <v>47.888500000000001</v>
      </c>
      <c r="P2361" s="124">
        <f t="shared" si="145"/>
        <v>39.675732659429308</v>
      </c>
      <c r="Q2361" s="50"/>
      <c r="R2361" s="53" t="str">
        <f t="shared" si="146"/>
        <v/>
      </c>
      <c r="S2361" s="53" t="str">
        <f t="shared" si="147"/>
        <v/>
      </c>
      <c r="T2361" s="50"/>
    </row>
    <row r="2362" spans="1:20" ht="15" customHeight="1" x14ac:dyDescent="0.2">
      <c r="A2362" s="51" t="s">
        <v>2111</v>
      </c>
      <c r="B2362" s="51" t="s">
        <v>1537</v>
      </c>
      <c r="C2362" s="35">
        <v>525197</v>
      </c>
      <c r="D2362" s="50"/>
      <c r="E2362" s="52">
        <v>0</v>
      </c>
      <c r="F2362" s="52">
        <v>0</v>
      </c>
      <c r="G2362" s="52">
        <v>0</v>
      </c>
      <c r="H2362" s="52">
        <v>18000</v>
      </c>
      <c r="I2362" s="52">
        <v>0</v>
      </c>
      <c r="J2362" s="52">
        <v>18000</v>
      </c>
      <c r="K2362" s="52">
        <v>67059.48</v>
      </c>
      <c r="L2362" s="52">
        <v>2430.8000000000002</v>
      </c>
      <c r="M2362" s="52">
        <v>92644.11</v>
      </c>
      <c r="N2362" s="50"/>
      <c r="O2362" s="124">
        <f t="shared" si="144"/>
        <v>26.841799999999999</v>
      </c>
      <c r="P2362" s="124">
        <f t="shared" si="145"/>
        <v>141.77698663932378</v>
      </c>
      <c r="Q2362" s="50"/>
      <c r="R2362" s="53" t="str">
        <f t="shared" si="146"/>
        <v/>
      </c>
      <c r="S2362" s="53" t="str">
        <f t="shared" si="147"/>
        <v/>
      </c>
      <c r="T2362" s="50"/>
    </row>
    <row r="2363" spans="1:20" ht="15" customHeight="1" x14ac:dyDescent="0.2">
      <c r="A2363" s="51" t="s">
        <v>2112</v>
      </c>
      <c r="B2363" s="51" t="s">
        <v>1537</v>
      </c>
      <c r="C2363" s="35">
        <v>525201</v>
      </c>
      <c r="D2363" s="50"/>
      <c r="E2363" s="52">
        <v>0</v>
      </c>
      <c r="F2363" s="52">
        <v>0</v>
      </c>
      <c r="G2363" s="52">
        <v>0</v>
      </c>
      <c r="H2363" s="52">
        <v>39899.32</v>
      </c>
      <c r="I2363" s="52">
        <v>0</v>
      </c>
      <c r="J2363" s="52">
        <v>39899.32</v>
      </c>
      <c r="K2363" s="52">
        <v>743627.72</v>
      </c>
      <c r="L2363" s="52">
        <v>3307.33</v>
      </c>
      <c r="M2363" s="52">
        <v>60037.59</v>
      </c>
      <c r="N2363" s="50"/>
      <c r="O2363" s="124">
        <f t="shared" si="144"/>
        <v>5.3654999999999999</v>
      </c>
      <c r="P2363" s="124">
        <f t="shared" si="145"/>
        <v>8.5183645386430715</v>
      </c>
      <c r="Q2363" s="50"/>
      <c r="R2363" s="53" t="str">
        <f t="shared" si="146"/>
        <v/>
      </c>
      <c r="S2363" s="53" t="str">
        <f t="shared" si="147"/>
        <v/>
      </c>
      <c r="T2363" s="50"/>
    </row>
    <row r="2364" spans="1:20" ht="15" customHeight="1" x14ac:dyDescent="0.2">
      <c r="A2364" s="51" t="s">
        <v>1659</v>
      </c>
      <c r="B2364" s="51" t="s">
        <v>1575</v>
      </c>
      <c r="C2364" s="35">
        <v>519847</v>
      </c>
      <c r="D2364" s="50"/>
      <c r="E2364" s="52">
        <v>0</v>
      </c>
      <c r="F2364" s="52">
        <v>0</v>
      </c>
      <c r="G2364" s="52">
        <v>0</v>
      </c>
      <c r="H2364" s="52">
        <v>26304.560000000001</v>
      </c>
      <c r="I2364" s="52">
        <v>0</v>
      </c>
      <c r="J2364" s="52">
        <v>26304.560000000001</v>
      </c>
      <c r="K2364" s="52">
        <v>239109.31</v>
      </c>
      <c r="L2364" s="52">
        <v>1586.47</v>
      </c>
      <c r="M2364" s="52">
        <v>0</v>
      </c>
      <c r="N2364" s="50"/>
      <c r="O2364" s="124">
        <f t="shared" si="144"/>
        <v>11.001099999999999</v>
      </c>
      <c r="P2364" s="124">
        <f t="shared" si="145"/>
        <v>0.6634915219319566</v>
      </c>
      <c r="Q2364" s="50"/>
      <c r="R2364" s="53" t="str">
        <f t="shared" si="146"/>
        <v/>
      </c>
      <c r="S2364" s="53" t="str">
        <f t="shared" si="147"/>
        <v/>
      </c>
      <c r="T2364" s="50"/>
    </row>
    <row r="2365" spans="1:20" ht="15" customHeight="1" x14ac:dyDescent="0.2">
      <c r="A2365" s="51" t="s">
        <v>2113</v>
      </c>
      <c r="B2365" s="51" t="s">
        <v>2023</v>
      </c>
      <c r="C2365" s="35">
        <v>525219</v>
      </c>
      <c r="D2365" s="50"/>
      <c r="E2365" s="52">
        <v>0</v>
      </c>
      <c r="F2365" s="52">
        <v>0</v>
      </c>
      <c r="G2365" s="52">
        <v>0</v>
      </c>
      <c r="H2365" s="52">
        <v>273030.73</v>
      </c>
      <c r="I2365" s="52">
        <v>0</v>
      </c>
      <c r="J2365" s="52">
        <v>273030.73</v>
      </c>
      <c r="K2365" s="52">
        <v>937901.58</v>
      </c>
      <c r="L2365" s="52">
        <v>9505.44</v>
      </c>
      <c r="M2365" s="52">
        <v>36898.660000000003</v>
      </c>
      <c r="N2365" s="50"/>
      <c r="O2365" s="124">
        <f t="shared" si="144"/>
        <v>29.110800000000001</v>
      </c>
      <c r="P2365" s="124">
        <f t="shared" si="145"/>
        <v>4.9476513303240202</v>
      </c>
      <c r="Q2365" s="50"/>
      <c r="R2365" s="53" t="str">
        <f t="shared" si="146"/>
        <v/>
      </c>
      <c r="S2365" s="53" t="str">
        <f t="shared" si="147"/>
        <v/>
      </c>
      <c r="T2365" s="50"/>
    </row>
    <row r="2366" spans="1:20" ht="15" customHeight="1" x14ac:dyDescent="0.2">
      <c r="A2366" s="51" t="s">
        <v>2275</v>
      </c>
      <c r="B2366" s="51" t="s">
        <v>2238</v>
      </c>
      <c r="C2366" s="35">
        <v>527041</v>
      </c>
      <c r="D2366" s="50"/>
      <c r="E2366" s="52">
        <v>0</v>
      </c>
      <c r="F2366" s="52">
        <v>0</v>
      </c>
      <c r="G2366" s="52">
        <v>0</v>
      </c>
      <c r="H2366" s="52">
        <v>130030</v>
      </c>
      <c r="I2366" s="52">
        <v>0</v>
      </c>
      <c r="J2366" s="52">
        <v>130030</v>
      </c>
      <c r="K2366" s="52">
        <v>969299.07000000007</v>
      </c>
      <c r="L2366" s="52">
        <v>6342.41</v>
      </c>
      <c r="M2366" s="52">
        <v>19875.64</v>
      </c>
      <c r="N2366" s="50"/>
      <c r="O2366" s="124">
        <f t="shared" si="144"/>
        <v>13.4148</v>
      </c>
      <c r="P2366" s="124">
        <f t="shared" si="145"/>
        <v>2.7048462968194116</v>
      </c>
      <c r="Q2366" s="50"/>
      <c r="R2366" s="53" t="str">
        <f t="shared" si="146"/>
        <v/>
      </c>
      <c r="S2366" s="53" t="str">
        <f t="shared" si="147"/>
        <v/>
      </c>
      <c r="T2366" s="50"/>
    </row>
    <row r="2367" spans="1:20" ht="15" customHeight="1" x14ac:dyDescent="0.2">
      <c r="A2367" s="51" t="s">
        <v>2114</v>
      </c>
      <c r="B2367" s="51" t="s">
        <v>2023</v>
      </c>
      <c r="C2367" s="35">
        <v>525235</v>
      </c>
      <c r="D2367" s="50"/>
      <c r="E2367" s="52">
        <v>0</v>
      </c>
      <c r="F2367" s="52">
        <v>0</v>
      </c>
      <c r="G2367" s="52">
        <v>0</v>
      </c>
      <c r="H2367" s="52">
        <v>130572.45</v>
      </c>
      <c r="I2367" s="52">
        <v>0</v>
      </c>
      <c r="J2367" s="52">
        <v>130572.45</v>
      </c>
      <c r="K2367" s="52">
        <v>1591860.31</v>
      </c>
      <c r="L2367" s="52">
        <v>20890.63</v>
      </c>
      <c r="M2367" s="52">
        <v>88390.38</v>
      </c>
      <c r="N2367" s="50"/>
      <c r="O2367" s="124">
        <f t="shared" si="144"/>
        <v>8.2025000000000006</v>
      </c>
      <c r="P2367" s="124">
        <f t="shared" si="145"/>
        <v>6.8649874183997968</v>
      </c>
      <c r="Q2367" s="50"/>
      <c r="R2367" s="53" t="str">
        <f t="shared" si="146"/>
        <v/>
      </c>
      <c r="S2367" s="53" t="str">
        <f t="shared" si="147"/>
        <v/>
      </c>
      <c r="T2367" s="50"/>
    </row>
    <row r="2368" spans="1:20" ht="15" customHeight="1" x14ac:dyDescent="0.2">
      <c r="A2368" s="51" t="s">
        <v>2115</v>
      </c>
      <c r="B2368" s="51" t="s">
        <v>2023</v>
      </c>
      <c r="C2368" s="35">
        <v>525243</v>
      </c>
      <c r="D2368" s="50"/>
      <c r="E2368" s="52">
        <v>0</v>
      </c>
      <c r="F2368" s="52">
        <v>0</v>
      </c>
      <c r="G2368" s="52">
        <v>0</v>
      </c>
      <c r="H2368" s="52">
        <v>57720.7</v>
      </c>
      <c r="I2368" s="52">
        <v>0</v>
      </c>
      <c r="J2368" s="52">
        <v>57720.7</v>
      </c>
      <c r="K2368" s="52">
        <v>102781.1</v>
      </c>
      <c r="L2368" s="52">
        <v>2129.7600000000002</v>
      </c>
      <c r="M2368" s="52">
        <v>16260</v>
      </c>
      <c r="N2368" s="50"/>
      <c r="O2368" s="124">
        <f t="shared" si="144"/>
        <v>56.158900000000003</v>
      </c>
      <c r="P2368" s="124">
        <f t="shared" si="145"/>
        <v>17.892161107440959</v>
      </c>
      <c r="Q2368" s="50"/>
      <c r="R2368" s="53" t="str">
        <f t="shared" si="146"/>
        <v/>
      </c>
      <c r="S2368" s="53" t="str">
        <f t="shared" si="147"/>
        <v/>
      </c>
      <c r="T2368" s="50"/>
    </row>
    <row r="2369" spans="1:20" ht="15" customHeight="1" x14ac:dyDescent="0.2">
      <c r="A2369" s="51" t="s">
        <v>2353</v>
      </c>
      <c r="B2369" s="51" t="s">
        <v>1595</v>
      </c>
      <c r="C2369" s="35">
        <v>527882</v>
      </c>
      <c r="D2369" s="50"/>
      <c r="E2369" s="52">
        <v>0</v>
      </c>
      <c r="F2369" s="52">
        <v>0</v>
      </c>
      <c r="G2369" s="52">
        <v>0</v>
      </c>
      <c r="H2369" s="52">
        <v>58921.86</v>
      </c>
      <c r="I2369" s="52">
        <v>0</v>
      </c>
      <c r="J2369" s="52">
        <v>58921.86</v>
      </c>
      <c r="K2369" s="52">
        <v>208759.94</v>
      </c>
      <c r="L2369" s="52">
        <v>2067.0500000000002</v>
      </c>
      <c r="M2369" s="52">
        <v>60</v>
      </c>
      <c r="N2369" s="50"/>
      <c r="O2369" s="124">
        <f t="shared" si="144"/>
        <v>28.224699999999999</v>
      </c>
      <c r="P2369" s="124">
        <f t="shared" si="145"/>
        <v>1.0188975911757783</v>
      </c>
      <c r="Q2369" s="50"/>
      <c r="R2369" s="53" t="str">
        <f t="shared" si="146"/>
        <v/>
      </c>
      <c r="S2369" s="53" t="str">
        <f t="shared" si="147"/>
        <v/>
      </c>
      <c r="T2369" s="50"/>
    </row>
    <row r="2370" spans="1:20" ht="15" customHeight="1" x14ac:dyDescent="0.2">
      <c r="A2370" s="51" t="s">
        <v>385</v>
      </c>
      <c r="B2370" s="51" t="s">
        <v>334</v>
      </c>
      <c r="C2370" s="35">
        <v>503576</v>
      </c>
      <c r="D2370" s="50"/>
      <c r="E2370" s="52">
        <v>0</v>
      </c>
      <c r="F2370" s="52">
        <v>0</v>
      </c>
      <c r="G2370" s="52">
        <v>0</v>
      </c>
      <c r="H2370" s="52">
        <v>5425.8</v>
      </c>
      <c r="I2370" s="52">
        <v>0</v>
      </c>
      <c r="J2370" s="52">
        <v>5425.8</v>
      </c>
      <c r="K2370" s="52">
        <v>102913.44</v>
      </c>
      <c r="L2370" s="52">
        <v>248.39</v>
      </c>
      <c r="M2370" s="52">
        <v>2520</v>
      </c>
      <c r="N2370" s="50"/>
      <c r="O2370" s="124">
        <f t="shared" si="144"/>
        <v>5.2721999999999998</v>
      </c>
      <c r="P2370" s="124">
        <f t="shared" si="145"/>
        <v>2.6900179412912442</v>
      </c>
      <c r="Q2370" s="50"/>
      <c r="R2370" s="53" t="str">
        <f t="shared" si="146"/>
        <v/>
      </c>
      <c r="S2370" s="53" t="str">
        <f t="shared" si="147"/>
        <v/>
      </c>
      <c r="T2370" s="50"/>
    </row>
    <row r="2371" spans="1:20" ht="15" customHeight="1" x14ac:dyDescent="0.2">
      <c r="A2371" s="51" t="s">
        <v>316</v>
      </c>
      <c r="B2371" s="51" t="s">
        <v>252</v>
      </c>
      <c r="C2371" s="35">
        <v>502804</v>
      </c>
      <c r="D2371" s="50"/>
      <c r="E2371" s="52">
        <v>0</v>
      </c>
      <c r="F2371" s="52">
        <v>0</v>
      </c>
      <c r="G2371" s="52">
        <v>0</v>
      </c>
      <c r="H2371" s="52">
        <v>0</v>
      </c>
      <c r="I2371" s="52">
        <v>0</v>
      </c>
      <c r="J2371" s="52">
        <v>0</v>
      </c>
      <c r="K2371" s="52">
        <v>941438.69</v>
      </c>
      <c r="L2371" s="52">
        <v>0</v>
      </c>
      <c r="M2371" s="52">
        <v>0</v>
      </c>
      <c r="N2371" s="50"/>
      <c r="O2371" s="124">
        <f t="shared" ref="O2371:O2434" si="148">IFERROR(ROUND(J2371/K2371*100,4),$U$1)</f>
        <v>0</v>
      </c>
      <c r="P2371" s="124">
        <f t="shared" ref="P2371:P2434" si="149">IFERROR((L2371+M2371)/K2371*100,$U$1)</f>
        <v>0</v>
      </c>
      <c r="Q2371" s="50"/>
      <c r="R2371" s="53" t="str">
        <f t="shared" ref="R2371:R2434" si="150">IF(AND(ISNUMBER(O2371),O2371&gt;60),(O2371-60)*0.05,"")</f>
        <v/>
      </c>
      <c r="S2371" s="53" t="str">
        <f t="shared" ref="S2371:S2434" si="151">IF(AND(ISNUMBER(O2371),O2371&gt;60),(J2371-(K2371*0.6))*0.05,"")</f>
        <v/>
      </c>
      <c r="T2371" s="50"/>
    </row>
    <row r="2372" spans="1:20" ht="15" customHeight="1" x14ac:dyDescent="0.2">
      <c r="A2372" s="51" t="s">
        <v>1660</v>
      </c>
      <c r="B2372" s="51" t="s">
        <v>1575</v>
      </c>
      <c r="C2372" s="35">
        <v>519855</v>
      </c>
      <c r="D2372" s="50"/>
      <c r="E2372" s="52">
        <v>0</v>
      </c>
      <c r="F2372" s="52">
        <v>0</v>
      </c>
      <c r="G2372" s="52">
        <v>0</v>
      </c>
      <c r="H2372" s="52">
        <v>0</v>
      </c>
      <c r="I2372" s="52">
        <v>0</v>
      </c>
      <c r="J2372" s="52">
        <v>0</v>
      </c>
      <c r="K2372" s="52">
        <v>82067.839999999997</v>
      </c>
      <c r="L2372" s="52">
        <v>0</v>
      </c>
      <c r="M2372" s="52">
        <v>0</v>
      </c>
      <c r="N2372" s="50"/>
      <c r="O2372" s="124">
        <f t="shared" si="148"/>
        <v>0</v>
      </c>
      <c r="P2372" s="124">
        <f t="shared" si="149"/>
        <v>0</v>
      </c>
      <c r="Q2372" s="50"/>
      <c r="R2372" s="53" t="str">
        <f t="shared" si="150"/>
        <v/>
      </c>
      <c r="S2372" s="53" t="str">
        <f t="shared" si="151"/>
        <v/>
      </c>
      <c r="T2372" s="50"/>
    </row>
    <row r="2373" spans="1:20" ht="15" customHeight="1" x14ac:dyDescent="0.2">
      <c r="A2373" s="51" t="s">
        <v>500</v>
      </c>
      <c r="B2373" s="51" t="s">
        <v>439</v>
      </c>
      <c r="C2373" s="35">
        <v>504891</v>
      </c>
      <c r="D2373" s="50"/>
      <c r="E2373" s="52">
        <v>0</v>
      </c>
      <c r="F2373" s="52">
        <v>0</v>
      </c>
      <c r="G2373" s="52">
        <v>0</v>
      </c>
      <c r="H2373" s="52">
        <v>228005.38</v>
      </c>
      <c r="I2373" s="52">
        <v>0</v>
      </c>
      <c r="J2373" s="52">
        <v>228005.38</v>
      </c>
      <c r="K2373" s="52">
        <v>2824474.17</v>
      </c>
      <c r="L2373" s="52">
        <v>25919.61</v>
      </c>
      <c r="M2373" s="52">
        <v>49187.839999999997</v>
      </c>
      <c r="N2373" s="50"/>
      <c r="O2373" s="124">
        <f t="shared" si="148"/>
        <v>8.0724999999999998</v>
      </c>
      <c r="P2373" s="124">
        <f t="shared" si="149"/>
        <v>2.6591657589844413</v>
      </c>
      <c r="Q2373" s="50"/>
      <c r="R2373" s="53" t="str">
        <f t="shared" si="150"/>
        <v/>
      </c>
      <c r="S2373" s="53" t="str">
        <f t="shared" si="151"/>
        <v/>
      </c>
      <c r="T2373" s="50"/>
    </row>
    <row r="2374" spans="1:20" ht="15" customHeight="1" x14ac:dyDescent="0.2">
      <c r="A2374" s="51" t="s">
        <v>1042</v>
      </c>
      <c r="B2374" s="51" t="s">
        <v>987</v>
      </c>
      <c r="C2374" s="35">
        <v>511854</v>
      </c>
      <c r="D2374" s="50"/>
      <c r="E2374" s="52">
        <v>0</v>
      </c>
      <c r="F2374" s="52">
        <v>0</v>
      </c>
      <c r="G2374" s="52">
        <v>0</v>
      </c>
      <c r="H2374" s="52">
        <v>11946.49</v>
      </c>
      <c r="I2374" s="52">
        <v>0</v>
      </c>
      <c r="J2374" s="52">
        <v>11946.49</v>
      </c>
      <c r="K2374" s="52">
        <v>213977.48</v>
      </c>
      <c r="L2374" s="52">
        <v>443.3</v>
      </c>
      <c r="M2374" s="52">
        <v>2079.2399999999998</v>
      </c>
      <c r="N2374" s="50"/>
      <c r="O2374" s="124">
        <f t="shared" si="148"/>
        <v>5.5831</v>
      </c>
      <c r="P2374" s="124">
        <f t="shared" si="149"/>
        <v>1.1788810672973624</v>
      </c>
      <c r="Q2374" s="50"/>
      <c r="R2374" s="53" t="str">
        <f t="shared" si="150"/>
        <v/>
      </c>
      <c r="S2374" s="53" t="str">
        <f t="shared" si="151"/>
        <v/>
      </c>
      <c r="T2374" s="50"/>
    </row>
    <row r="2375" spans="1:20" ht="15" customHeight="1" x14ac:dyDescent="0.2">
      <c r="A2375" s="51" t="s">
        <v>2717</v>
      </c>
      <c r="B2375" s="51" t="s">
        <v>636</v>
      </c>
      <c r="C2375" s="35">
        <v>556670</v>
      </c>
      <c r="D2375" s="50"/>
      <c r="E2375" s="52">
        <v>0</v>
      </c>
      <c r="F2375" s="52">
        <v>0</v>
      </c>
      <c r="G2375" s="52">
        <v>0</v>
      </c>
      <c r="H2375" s="52">
        <v>0</v>
      </c>
      <c r="I2375" s="52">
        <v>0</v>
      </c>
      <c r="J2375" s="52">
        <v>0</v>
      </c>
      <c r="K2375" s="52">
        <v>332029.61</v>
      </c>
      <c r="L2375" s="52">
        <v>12983.15</v>
      </c>
      <c r="M2375" s="52">
        <v>53453.05</v>
      </c>
      <c r="N2375" s="50"/>
      <c r="O2375" s="124">
        <f t="shared" si="148"/>
        <v>0</v>
      </c>
      <c r="P2375" s="124">
        <f t="shared" si="149"/>
        <v>20.009119066218219</v>
      </c>
      <c r="Q2375" s="50"/>
      <c r="R2375" s="53" t="str">
        <f t="shared" si="150"/>
        <v/>
      </c>
      <c r="S2375" s="53" t="str">
        <f t="shared" si="151"/>
        <v/>
      </c>
      <c r="T2375" s="50"/>
    </row>
    <row r="2376" spans="1:20" ht="15" customHeight="1" x14ac:dyDescent="0.2">
      <c r="A2376" s="51" t="s">
        <v>2354</v>
      </c>
      <c r="B2376" s="51" t="s">
        <v>1595</v>
      </c>
      <c r="C2376" s="35">
        <v>527891</v>
      </c>
      <c r="D2376" s="50"/>
      <c r="E2376" s="52">
        <v>0</v>
      </c>
      <c r="F2376" s="52">
        <v>0</v>
      </c>
      <c r="G2376" s="52">
        <v>0</v>
      </c>
      <c r="H2376" s="52">
        <v>0</v>
      </c>
      <c r="I2376" s="52">
        <v>0</v>
      </c>
      <c r="J2376" s="52">
        <v>0</v>
      </c>
      <c r="K2376" s="52">
        <v>15337.94</v>
      </c>
      <c r="L2376" s="52">
        <v>0</v>
      </c>
      <c r="M2376" s="52">
        <v>1659.7</v>
      </c>
      <c r="N2376" s="50"/>
      <c r="O2376" s="124">
        <f t="shared" si="148"/>
        <v>0</v>
      </c>
      <c r="P2376" s="124">
        <f t="shared" si="149"/>
        <v>10.820879466212542</v>
      </c>
      <c r="Q2376" s="50"/>
      <c r="R2376" s="53" t="str">
        <f t="shared" si="150"/>
        <v/>
      </c>
      <c r="S2376" s="53" t="str">
        <f t="shared" si="151"/>
        <v/>
      </c>
      <c r="T2376" s="50"/>
    </row>
    <row r="2377" spans="1:20" ht="15" customHeight="1" x14ac:dyDescent="0.2">
      <c r="A2377" s="51" t="s">
        <v>1846</v>
      </c>
      <c r="B2377" s="51" t="s">
        <v>1500</v>
      </c>
      <c r="C2377" s="35">
        <v>522066</v>
      </c>
      <c r="D2377" s="50"/>
      <c r="E2377" s="52">
        <v>0</v>
      </c>
      <c r="F2377" s="52">
        <v>0</v>
      </c>
      <c r="G2377" s="52">
        <v>0</v>
      </c>
      <c r="H2377" s="52">
        <v>0</v>
      </c>
      <c r="I2377" s="52">
        <v>0</v>
      </c>
      <c r="J2377" s="52">
        <v>0</v>
      </c>
      <c r="K2377" s="52">
        <v>283633.48</v>
      </c>
      <c r="L2377" s="52">
        <v>0</v>
      </c>
      <c r="M2377" s="52">
        <v>0</v>
      </c>
      <c r="N2377" s="50"/>
      <c r="O2377" s="124">
        <f t="shared" si="148"/>
        <v>0</v>
      </c>
      <c r="P2377" s="124">
        <f t="shared" si="149"/>
        <v>0</v>
      </c>
      <c r="Q2377" s="50"/>
      <c r="R2377" s="53" t="str">
        <f t="shared" si="150"/>
        <v/>
      </c>
      <c r="S2377" s="53" t="str">
        <f t="shared" si="151"/>
        <v/>
      </c>
      <c r="T2377" s="50"/>
    </row>
    <row r="2378" spans="1:20" ht="15" customHeight="1" x14ac:dyDescent="0.2">
      <c r="A2378" s="51" t="s">
        <v>747</v>
      </c>
      <c r="B2378" s="51" t="s">
        <v>710</v>
      </c>
      <c r="C2378" s="35">
        <v>508250</v>
      </c>
      <c r="D2378" s="50"/>
      <c r="E2378" s="52">
        <v>0</v>
      </c>
      <c r="F2378" s="52">
        <v>0</v>
      </c>
      <c r="G2378" s="52">
        <v>0</v>
      </c>
      <c r="H2378" s="52">
        <v>139539.19</v>
      </c>
      <c r="I2378" s="52">
        <v>0</v>
      </c>
      <c r="J2378" s="52">
        <v>139539.19</v>
      </c>
      <c r="K2378" s="52">
        <v>1959815.1199999999</v>
      </c>
      <c r="L2378" s="52">
        <v>10571.12</v>
      </c>
      <c r="M2378" s="52">
        <v>95531.520000000004</v>
      </c>
      <c r="N2378" s="50"/>
      <c r="O2378" s="124">
        <f t="shared" si="148"/>
        <v>7.12</v>
      </c>
      <c r="P2378" s="124">
        <f t="shared" si="149"/>
        <v>5.4139106754110564</v>
      </c>
      <c r="Q2378" s="50"/>
      <c r="R2378" s="53" t="str">
        <f t="shared" si="150"/>
        <v/>
      </c>
      <c r="S2378" s="53" t="str">
        <f t="shared" si="151"/>
        <v/>
      </c>
      <c r="T2378" s="50"/>
    </row>
    <row r="2379" spans="1:20" ht="15" customHeight="1" x14ac:dyDescent="0.2">
      <c r="A2379" s="51" t="s">
        <v>1043</v>
      </c>
      <c r="B2379" s="51" t="s">
        <v>987</v>
      </c>
      <c r="C2379" s="35">
        <v>511862</v>
      </c>
      <c r="D2379" s="50"/>
      <c r="E2379" s="52">
        <v>0</v>
      </c>
      <c r="F2379" s="52">
        <v>0</v>
      </c>
      <c r="G2379" s="52">
        <v>0</v>
      </c>
      <c r="H2379" s="52">
        <v>0</v>
      </c>
      <c r="I2379" s="52">
        <v>0</v>
      </c>
      <c r="J2379" s="52">
        <v>0</v>
      </c>
      <c r="K2379" s="52">
        <v>81919.820000000007</v>
      </c>
      <c r="L2379" s="52">
        <v>192.24</v>
      </c>
      <c r="M2379" s="52">
        <v>0</v>
      </c>
      <c r="N2379" s="50"/>
      <c r="O2379" s="124">
        <f t="shared" si="148"/>
        <v>0</v>
      </c>
      <c r="P2379" s="124">
        <f t="shared" si="149"/>
        <v>0.23466848437899399</v>
      </c>
      <c r="Q2379" s="50"/>
      <c r="R2379" s="53" t="str">
        <f t="shared" si="150"/>
        <v/>
      </c>
      <c r="S2379" s="53" t="str">
        <f t="shared" si="151"/>
        <v/>
      </c>
      <c r="T2379" s="50"/>
    </row>
    <row r="2380" spans="1:20" ht="15" customHeight="1" x14ac:dyDescent="0.2">
      <c r="A2380" s="51" t="s">
        <v>1661</v>
      </c>
      <c r="B2380" s="51" t="s">
        <v>1575</v>
      </c>
      <c r="C2380" s="35">
        <v>519863</v>
      </c>
      <c r="D2380" s="50"/>
      <c r="E2380" s="52">
        <v>0</v>
      </c>
      <c r="F2380" s="52">
        <v>0</v>
      </c>
      <c r="G2380" s="52">
        <v>0</v>
      </c>
      <c r="H2380" s="52">
        <v>46626.86</v>
      </c>
      <c r="I2380" s="52">
        <v>0</v>
      </c>
      <c r="J2380" s="52">
        <v>46626.86</v>
      </c>
      <c r="K2380" s="52">
        <v>193369.15</v>
      </c>
      <c r="L2380" s="52">
        <v>2175.63</v>
      </c>
      <c r="M2380" s="52">
        <v>21444.38</v>
      </c>
      <c r="N2380" s="50"/>
      <c r="O2380" s="124">
        <f t="shared" si="148"/>
        <v>24.1129</v>
      </c>
      <c r="P2380" s="124">
        <f t="shared" si="149"/>
        <v>12.214983620706821</v>
      </c>
      <c r="Q2380" s="50"/>
      <c r="R2380" s="53" t="str">
        <f t="shared" si="150"/>
        <v/>
      </c>
      <c r="S2380" s="53" t="str">
        <f t="shared" si="151"/>
        <v/>
      </c>
      <c r="T2380" s="50"/>
    </row>
    <row r="2381" spans="1:20" ht="15" customHeight="1" x14ac:dyDescent="0.2">
      <c r="A2381" s="51" t="s">
        <v>1044</v>
      </c>
      <c r="B2381" s="51" t="s">
        <v>987</v>
      </c>
      <c r="C2381" s="35">
        <v>511871</v>
      </c>
      <c r="D2381" s="50"/>
      <c r="E2381" s="52">
        <v>0</v>
      </c>
      <c r="F2381" s="52">
        <v>0</v>
      </c>
      <c r="G2381" s="52">
        <v>0</v>
      </c>
      <c r="H2381" s="52">
        <v>185176.69</v>
      </c>
      <c r="I2381" s="52">
        <v>0</v>
      </c>
      <c r="J2381" s="52">
        <v>185176.69</v>
      </c>
      <c r="K2381" s="52">
        <v>431367.28</v>
      </c>
      <c r="L2381" s="52">
        <v>7255.64</v>
      </c>
      <c r="M2381" s="52">
        <v>97597.91</v>
      </c>
      <c r="N2381" s="50"/>
      <c r="O2381" s="124">
        <f t="shared" si="148"/>
        <v>42.927799999999998</v>
      </c>
      <c r="P2381" s="124">
        <f t="shared" si="149"/>
        <v>24.307256220267796</v>
      </c>
      <c r="Q2381" s="50"/>
      <c r="R2381" s="53" t="str">
        <f t="shared" si="150"/>
        <v/>
      </c>
      <c r="S2381" s="53" t="str">
        <f t="shared" si="151"/>
        <v/>
      </c>
      <c r="T2381" s="50"/>
    </row>
    <row r="2382" spans="1:20" ht="15" customHeight="1" x14ac:dyDescent="0.2">
      <c r="A2382" s="51" t="s">
        <v>1312</v>
      </c>
      <c r="B2382" s="51" t="s">
        <v>1214</v>
      </c>
      <c r="C2382" s="35">
        <v>515621</v>
      </c>
      <c r="D2382" s="50"/>
      <c r="E2382" s="52">
        <v>0</v>
      </c>
      <c r="F2382" s="52">
        <v>0</v>
      </c>
      <c r="G2382" s="52">
        <v>0</v>
      </c>
      <c r="H2382" s="52">
        <v>0</v>
      </c>
      <c r="I2382" s="52">
        <v>0</v>
      </c>
      <c r="J2382" s="52">
        <v>0</v>
      </c>
      <c r="K2382" s="52">
        <v>291802.91000000003</v>
      </c>
      <c r="L2382" s="52">
        <v>16.75</v>
      </c>
      <c r="M2382" s="52">
        <v>2822.97</v>
      </c>
      <c r="N2382" s="50"/>
      <c r="O2382" s="124">
        <f t="shared" si="148"/>
        <v>0</v>
      </c>
      <c r="P2382" s="124">
        <f t="shared" si="149"/>
        <v>0.97316370148604736</v>
      </c>
      <c r="Q2382" s="50"/>
      <c r="R2382" s="53" t="str">
        <f t="shared" si="150"/>
        <v/>
      </c>
      <c r="S2382" s="53" t="str">
        <f t="shared" si="151"/>
        <v/>
      </c>
      <c r="T2382" s="50"/>
    </row>
    <row r="2383" spans="1:20" ht="15" customHeight="1" x14ac:dyDescent="0.2">
      <c r="A2383" s="51" t="s">
        <v>2116</v>
      </c>
      <c r="B2383" s="51" t="s">
        <v>1537</v>
      </c>
      <c r="C2383" s="35">
        <v>525251</v>
      </c>
      <c r="D2383" s="50"/>
      <c r="E2383" s="52">
        <v>0</v>
      </c>
      <c r="F2383" s="52">
        <v>0</v>
      </c>
      <c r="G2383" s="52">
        <v>0</v>
      </c>
      <c r="H2383" s="52">
        <v>13275.64</v>
      </c>
      <c r="I2383" s="52">
        <v>13275.64</v>
      </c>
      <c r="J2383" s="52">
        <v>0</v>
      </c>
      <c r="K2383" s="52">
        <v>147451.57</v>
      </c>
      <c r="L2383" s="52">
        <v>245.3</v>
      </c>
      <c r="M2383" s="52">
        <v>0</v>
      </c>
      <c r="N2383" s="50"/>
      <c r="O2383" s="124">
        <f t="shared" si="148"/>
        <v>0</v>
      </c>
      <c r="P2383" s="124">
        <f t="shared" si="149"/>
        <v>0.16635970712282006</v>
      </c>
      <c r="Q2383" s="50"/>
      <c r="R2383" s="53" t="str">
        <f t="shared" si="150"/>
        <v/>
      </c>
      <c r="S2383" s="53" t="str">
        <f t="shared" si="151"/>
        <v/>
      </c>
      <c r="T2383" s="50"/>
    </row>
    <row r="2384" spans="1:20" ht="15" customHeight="1" x14ac:dyDescent="0.2">
      <c r="A2384" s="51" t="s">
        <v>424</v>
      </c>
      <c r="B2384" s="51" t="s">
        <v>23</v>
      </c>
      <c r="C2384" s="35">
        <v>504041</v>
      </c>
      <c r="D2384" s="50"/>
      <c r="E2384" s="52">
        <v>0</v>
      </c>
      <c r="F2384" s="52">
        <v>0</v>
      </c>
      <c r="G2384" s="52">
        <v>0</v>
      </c>
      <c r="H2384" s="52">
        <v>275809.83</v>
      </c>
      <c r="I2384" s="52">
        <v>0</v>
      </c>
      <c r="J2384" s="52">
        <v>275809.83</v>
      </c>
      <c r="K2384" s="52">
        <v>1038112.63</v>
      </c>
      <c r="L2384" s="52">
        <v>23750.81</v>
      </c>
      <c r="M2384" s="52">
        <v>61366.2</v>
      </c>
      <c r="N2384" s="50"/>
      <c r="O2384" s="124">
        <f t="shared" si="148"/>
        <v>26.5684</v>
      </c>
      <c r="P2384" s="124">
        <f t="shared" si="149"/>
        <v>8.1992076331833079</v>
      </c>
      <c r="Q2384" s="50"/>
      <c r="R2384" s="53" t="str">
        <f t="shared" si="150"/>
        <v/>
      </c>
      <c r="S2384" s="53" t="str">
        <f t="shared" si="151"/>
        <v/>
      </c>
      <c r="T2384" s="50"/>
    </row>
    <row r="2385" spans="1:20" ht="15" customHeight="1" x14ac:dyDescent="0.2">
      <c r="A2385" s="51" t="s">
        <v>547</v>
      </c>
      <c r="B2385" s="51" t="s">
        <v>511</v>
      </c>
      <c r="C2385" s="35">
        <v>505544</v>
      </c>
      <c r="D2385" s="50"/>
      <c r="E2385" s="52">
        <v>0</v>
      </c>
      <c r="F2385" s="52">
        <v>0</v>
      </c>
      <c r="G2385" s="52">
        <v>0</v>
      </c>
      <c r="H2385" s="52">
        <v>23051.3</v>
      </c>
      <c r="I2385" s="52">
        <v>0</v>
      </c>
      <c r="J2385" s="52">
        <v>23051.3</v>
      </c>
      <c r="K2385" s="52">
        <v>40810.93</v>
      </c>
      <c r="L2385" s="52">
        <v>616.34</v>
      </c>
      <c r="M2385" s="52">
        <v>2656</v>
      </c>
      <c r="N2385" s="50"/>
      <c r="O2385" s="124">
        <f t="shared" si="148"/>
        <v>56.483199999999997</v>
      </c>
      <c r="P2385" s="124">
        <f t="shared" si="149"/>
        <v>8.0182931386273228</v>
      </c>
      <c r="Q2385" s="50"/>
      <c r="R2385" s="53" t="str">
        <f t="shared" si="150"/>
        <v/>
      </c>
      <c r="S2385" s="53" t="str">
        <f t="shared" si="151"/>
        <v/>
      </c>
      <c r="T2385" s="50"/>
    </row>
    <row r="2386" spans="1:20" ht="15" customHeight="1" x14ac:dyDescent="0.2">
      <c r="A2386" s="51" t="s">
        <v>2777</v>
      </c>
      <c r="B2386" s="51" t="s">
        <v>643</v>
      </c>
      <c r="C2386" s="35">
        <v>558397</v>
      </c>
      <c r="D2386" s="50"/>
      <c r="E2386" s="52">
        <v>0</v>
      </c>
      <c r="F2386" s="52">
        <v>0</v>
      </c>
      <c r="G2386" s="52">
        <v>0</v>
      </c>
      <c r="H2386" s="52">
        <v>0</v>
      </c>
      <c r="I2386" s="52">
        <v>0</v>
      </c>
      <c r="J2386" s="52">
        <v>0</v>
      </c>
      <c r="K2386" s="52">
        <v>113547.67</v>
      </c>
      <c r="L2386" s="52">
        <v>0</v>
      </c>
      <c r="M2386" s="52">
        <v>0</v>
      </c>
      <c r="N2386" s="50"/>
      <c r="O2386" s="124">
        <f t="shared" si="148"/>
        <v>0</v>
      </c>
      <c r="P2386" s="124">
        <f t="shared" si="149"/>
        <v>0</v>
      </c>
      <c r="Q2386" s="50"/>
      <c r="R2386" s="53" t="str">
        <f t="shared" si="150"/>
        <v/>
      </c>
      <c r="S2386" s="53" t="str">
        <f t="shared" si="151"/>
        <v/>
      </c>
      <c r="T2386" s="50"/>
    </row>
    <row r="2387" spans="1:20" ht="15" customHeight="1" x14ac:dyDescent="0.2">
      <c r="A2387" s="51" t="s">
        <v>1382</v>
      </c>
      <c r="B2387" s="51" t="s">
        <v>28</v>
      </c>
      <c r="C2387" s="35">
        <v>516431</v>
      </c>
      <c r="D2387" s="50"/>
      <c r="E2387" s="52">
        <v>0</v>
      </c>
      <c r="F2387" s="52">
        <v>0</v>
      </c>
      <c r="G2387" s="52">
        <v>0</v>
      </c>
      <c r="H2387" s="52">
        <v>49267.53</v>
      </c>
      <c r="I2387" s="52">
        <v>0</v>
      </c>
      <c r="J2387" s="52">
        <v>49267.53</v>
      </c>
      <c r="K2387" s="52">
        <v>84101.090000000011</v>
      </c>
      <c r="L2387" s="52">
        <v>0</v>
      </c>
      <c r="M2387" s="52">
        <v>0</v>
      </c>
      <c r="N2387" s="50"/>
      <c r="O2387" s="124">
        <f t="shared" si="148"/>
        <v>58.581299999999999</v>
      </c>
      <c r="P2387" s="124">
        <f t="shared" si="149"/>
        <v>0</v>
      </c>
      <c r="Q2387" s="50"/>
      <c r="R2387" s="53" t="str">
        <f t="shared" si="150"/>
        <v/>
      </c>
      <c r="S2387" s="53" t="str">
        <f t="shared" si="151"/>
        <v/>
      </c>
      <c r="T2387" s="50"/>
    </row>
    <row r="2388" spans="1:20" ht="15" customHeight="1" x14ac:dyDescent="0.2">
      <c r="A2388" s="51" t="s">
        <v>1313</v>
      </c>
      <c r="B2388" s="51" t="s">
        <v>1214</v>
      </c>
      <c r="C2388" s="35">
        <v>515639</v>
      </c>
      <c r="D2388" s="50"/>
      <c r="E2388" s="52">
        <v>0</v>
      </c>
      <c r="F2388" s="52">
        <v>0</v>
      </c>
      <c r="G2388" s="52">
        <v>0</v>
      </c>
      <c r="H2388" s="52">
        <v>17643.23</v>
      </c>
      <c r="I2388" s="52">
        <v>0</v>
      </c>
      <c r="J2388" s="52">
        <v>17643.23</v>
      </c>
      <c r="K2388" s="52">
        <v>382707.11</v>
      </c>
      <c r="L2388" s="52">
        <v>0</v>
      </c>
      <c r="M2388" s="52">
        <v>520.12</v>
      </c>
      <c r="N2388" s="50"/>
      <c r="O2388" s="124">
        <f t="shared" si="148"/>
        <v>4.6101000000000001</v>
      </c>
      <c r="P2388" s="124">
        <f t="shared" si="149"/>
        <v>0.1359054970261723</v>
      </c>
      <c r="Q2388" s="50"/>
      <c r="R2388" s="53" t="str">
        <f t="shared" si="150"/>
        <v/>
      </c>
      <c r="S2388" s="53" t="str">
        <f t="shared" si="151"/>
        <v/>
      </c>
      <c r="T2388" s="50"/>
    </row>
    <row r="2389" spans="1:20" ht="15" customHeight="1" x14ac:dyDescent="0.2">
      <c r="A2389" s="51" t="s">
        <v>2117</v>
      </c>
      <c r="B2389" s="51" t="s">
        <v>1537</v>
      </c>
      <c r="C2389" s="35">
        <v>525260</v>
      </c>
      <c r="D2389" s="50"/>
      <c r="E2389" s="52">
        <v>0</v>
      </c>
      <c r="F2389" s="52">
        <v>0</v>
      </c>
      <c r="G2389" s="52">
        <v>0</v>
      </c>
      <c r="H2389" s="52">
        <v>0</v>
      </c>
      <c r="I2389" s="52">
        <v>0</v>
      </c>
      <c r="J2389" s="52">
        <v>0</v>
      </c>
      <c r="K2389" s="52">
        <v>1583145.85</v>
      </c>
      <c r="L2389" s="52">
        <v>1442.79</v>
      </c>
      <c r="M2389" s="52">
        <v>5805.21</v>
      </c>
      <c r="N2389" s="50"/>
      <c r="O2389" s="124">
        <f t="shared" si="148"/>
        <v>0</v>
      </c>
      <c r="P2389" s="124">
        <f t="shared" si="149"/>
        <v>0.45782263207145441</v>
      </c>
      <c r="Q2389" s="50"/>
      <c r="R2389" s="53" t="str">
        <f t="shared" si="150"/>
        <v/>
      </c>
      <c r="S2389" s="53" t="str">
        <f t="shared" si="151"/>
        <v/>
      </c>
      <c r="T2389" s="50"/>
    </row>
    <row r="2390" spans="1:20" ht="15" customHeight="1" x14ac:dyDescent="0.2">
      <c r="A2390" s="51" t="s">
        <v>548</v>
      </c>
      <c r="B2390" s="51" t="s">
        <v>511</v>
      </c>
      <c r="C2390" s="35">
        <v>505552</v>
      </c>
      <c r="D2390" s="50"/>
      <c r="E2390" s="52">
        <v>0</v>
      </c>
      <c r="F2390" s="52">
        <v>0</v>
      </c>
      <c r="G2390" s="52">
        <v>0</v>
      </c>
      <c r="H2390" s="52">
        <v>33808.910000000003</v>
      </c>
      <c r="I2390" s="52">
        <v>0</v>
      </c>
      <c r="J2390" s="52">
        <v>33808.910000000003</v>
      </c>
      <c r="K2390" s="52">
        <v>482797</v>
      </c>
      <c r="L2390" s="52">
        <v>684.26</v>
      </c>
      <c r="M2390" s="52">
        <v>12252.03</v>
      </c>
      <c r="N2390" s="50"/>
      <c r="O2390" s="124">
        <f t="shared" si="148"/>
        <v>7.0026999999999999</v>
      </c>
      <c r="P2390" s="124">
        <f t="shared" si="149"/>
        <v>2.6794470553876684</v>
      </c>
      <c r="Q2390" s="50"/>
      <c r="R2390" s="53" t="str">
        <f t="shared" si="150"/>
        <v/>
      </c>
      <c r="S2390" s="53" t="str">
        <f t="shared" si="151"/>
        <v/>
      </c>
      <c r="T2390" s="50"/>
    </row>
    <row r="2391" spans="1:20" ht="15" customHeight="1" x14ac:dyDescent="0.2">
      <c r="A2391" s="51" t="s">
        <v>2206</v>
      </c>
      <c r="B2391" s="51" t="s">
        <v>1232</v>
      </c>
      <c r="C2391" s="35">
        <v>526304</v>
      </c>
      <c r="D2391" s="50"/>
      <c r="E2391" s="52">
        <v>0</v>
      </c>
      <c r="F2391" s="52">
        <v>0</v>
      </c>
      <c r="G2391" s="52">
        <v>0</v>
      </c>
      <c r="H2391" s="52">
        <v>0</v>
      </c>
      <c r="I2391" s="52">
        <v>0</v>
      </c>
      <c r="J2391" s="52">
        <v>0</v>
      </c>
      <c r="K2391" s="52">
        <v>101145.7</v>
      </c>
      <c r="L2391" s="52">
        <v>0</v>
      </c>
      <c r="M2391" s="52">
        <v>0</v>
      </c>
      <c r="N2391" s="50"/>
      <c r="O2391" s="124">
        <f t="shared" si="148"/>
        <v>0</v>
      </c>
      <c r="P2391" s="124">
        <f t="shared" si="149"/>
        <v>0</v>
      </c>
      <c r="Q2391" s="50"/>
      <c r="R2391" s="53" t="str">
        <f t="shared" si="150"/>
        <v/>
      </c>
      <c r="S2391" s="53" t="str">
        <f t="shared" si="151"/>
        <v/>
      </c>
      <c r="T2391" s="50"/>
    </row>
    <row r="2392" spans="1:20" ht="15" customHeight="1" x14ac:dyDescent="0.2">
      <c r="A2392" s="51" t="s">
        <v>1747</v>
      </c>
      <c r="B2392" s="51" t="s">
        <v>1676</v>
      </c>
      <c r="C2392" s="35">
        <v>520870</v>
      </c>
      <c r="D2392" s="50"/>
      <c r="E2392" s="52">
        <v>0</v>
      </c>
      <c r="F2392" s="52">
        <v>0</v>
      </c>
      <c r="G2392" s="52">
        <v>0</v>
      </c>
      <c r="H2392" s="52">
        <v>0</v>
      </c>
      <c r="I2392" s="52">
        <v>0</v>
      </c>
      <c r="J2392" s="52">
        <v>0</v>
      </c>
      <c r="K2392" s="52">
        <v>16880.509999999998</v>
      </c>
      <c r="L2392" s="52">
        <v>0</v>
      </c>
      <c r="M2392" s="52">
        <v>0</v>
      </c>
      <c r="N2392" s="50"/>
      <c r="O2392" s="124">
        <f t="shared" si="148"/>
        <v>0</v>
      </c>
      <c r="P2392" s="124">
        <f t="shared" si="149"/>
        <v>0</v>
      </c>
      <c r="Q2392" s="50"/>
      <c r="R2392" s="53" t="str">
        <f t="shared" si="150"/>
        <v/>
      </c>
      <c r="S2392" s="53" t="str">
        <f t="shared" si="151"/>
        <v/>
      </c>
      <c r="T2392" s="50"/>
    </row>
    <row r="2393" spans="1:20" ht="15" customHeight="1" x14ac:dyDescent="0.2">
      <c r="A2393" s="51" t="s">
        <v>1045</v>
      </c>
      <c r="B2393" s="51" t="s">
        <v>991</v>
      </c>
      <c r="C2393" s="35">
        <v>511889</v>
      </c>
      <c r="D2393" s="50"/>
      <c r="E2393" s="52">
        <v>0</v>
      </c>
      <c r="F2393" s="52">
        <v>0</v>
      </c>
      <c r="G2393" s="52">
        <v>0</v>
      </c>
      <c r="H2393" s="52">
        <v>21970</v>
      </c>
      <c r="I2393" s="52">
        <v>0</v>
      </c>
      <c r="J2393" s="52">
        <v>21970</v>
      </c>
      <c r="K2393" s="52">
        <v>29324.53</v>
      </c>
      <c r="L2393" s="52">
        <v>608.03</v>
      </c>
      <c r="M2393" s="52">
        <v>0</v>
      </c>
      <c r="N2393" s="50"/>
      <c r="O2393" s="124">
        <f t="shared" si="148"/>
        <v>74.920199999999994</v>
      </c>
      <c r="P2393" s="124">
        <f t="shared" si="149"/>
        <v>2.0734518166190559</v>
      </c>
      <c r="Q2393" s="50"/>
      <c r="R2393" s="53">
        <f t="shared" si="150"/>
        <v>0.74600999999999973</v>
      </c>
      <c r="S2393" s="53">
        <f t="shared" si="151"/>
        <v>218.76410000000016</v>
      </c>
      <c r="T2393" s="50"/>
    </row>
    <row r="2394" spans="1:20" ht="15" customHeight="1" x14ac:dyDescent="0.2">
      <c r="A2394" s="51" t="s">
        <v>425</v>
      </c>
      <c r="B2394" s="51" t="s">
        <v>23</v>
      </c>
      <c r="C2394" s="35">
        <v>504050</v>
      </c>
      <c r="D2394" s="50"/>
      <c r="E2394" s="52">
        <v>0</v>
      </c>
      <c r="F2394" s="52">
        <v>0</v>
      </c>
      <c r="G2394" s="52">
        <v>0</v>
      </c>
      <c r="H2394" s="52">
        <v>0</v>
      </c>
      <c r="I2394" s="52">
        <v>0</v>
      </c>
      <c r="J2394" s="52">
        <v>0</v>
      </c>
      <c r="K2394" s="52">
        <v>1587016.1600000001</v>
      </c>
      <c r="L2394" s="52">
        <v>0</v>
      </c>
      <c r="M2394" s="52">
        <v>0</v>
      </c>
      <c r="N2394" s="50"/>
      <c r="O2394" s="124">
        <f t="shared" si="148"/>
        <v>0</v>
      </c>
      <c r="P2394" s="124">
        <f t="shared" si="149"/>
        <v>0</v>
      </c>
      <c r="Q2394" s="50"/>
      <c r="R2394" s="53" t="str">
        <f t="shared" si="150"/>
        <v/>
      </c>
      <c r="S2394" s="53" t="str">
        <f t="shared" si="151"/>
        <v/>
      </c>
      <c r="T2394" s="50"/>
    </row>
    <row r="2395" spans="1:20" ht="15" customHeight="1" x14ac:dyDescent="0.2">
      <c r="A2395" s="51" t="s">
        <v>698</v>
      </c>
      <c r="B2395" s="51" t="s">
        <v>636</v>
      </c>
      <c r="C2395" s="35">
        <v>507601</v>
      </c>
      <c r="D2395" s="50"/>
      <c r="E2395" s="52">
        <v>0</v>
      </c>
      <c r="F2395" s="52">
        <v>0</v>
      </c>
      <c r="G2395" s="52">
        <v>0</v>
      </c>
      <c r="H2395" s="52">
        <v>130071.7</v>
      </c>
      <c r="I2395" s="52">
        <v>0</v>
      </c>
      <c r="J2395" s="52">
        <v>130071.7</v>
      </c>
      <c r="K2395" s="52">
        <v>1085821.8</v>
      </c>
      <c r="L2395" s="52">
        <v>14855.05</v>
      </c>
      <c r="M2395" s="52">
        <v>155488.35999999999</v>
      </c>
      <c r="N2395" s="50"/>
      <c r="O2395" s="124">
        <f t="shared" si="148"/>
        <v>11.979100000000001</v>
      </c>
      <c r="P2395" s="124">
        <f t="shared" si="149"/>
        <v>15.687971083284566</v>
      </c>
      <c r="Q2395" s="50"/>
      <c r="R2395" s="53" t="str">
        <f t="shared" si="150"/>
        <v/>
      </c>
      <c r="S2395" s="53" t="str">
        <f t="shared" si="151"/>
        <v/>
      </c>
      <c r="T2395" s="50"/>
    </row>
    <row r="2396" spans="1:20" ht="15" customHeight="1" x14ac:dyDescent="0.2">
      <c r="A2396" s="51" t="s">
        <v>817</v>
      </c>
      <c r="B2396" s="51" t="s">
        <v>759</v>
      </c>
      <c r="C2396" s="35">
        <v>509035</v>
      </c>
      <c r="D2396" s="50"/>
      <c r="E2396" s="52">
        <v>0</v>
      </c>
      <c r="F2396" s="52">
        <v>0</v>
      </c>
      <c r="G2396" s="52">
        <v>0</v>
      </c>
      <c r="H2396" s="52">
        <v>12111.14</v>
      </c>
      <c r="I2396" s="52">
        <v>0</v>
      </c>
      <c r="J2396" s="52">
        <v>12111.14</v>
      </c>
      <c r="K2396" s="52">
        <v>89406.89</v>
      </c>
      <c r="L2396" s="52">
        <v>278.45</v>
      </c>
      <c r="M2396" s="52">
        <v>1200</v>
      </c>
      <c r="N2396" s="50"/>
      <c r="O2396" s="124">
        <f t="shared" si="148"/>
        <v>13.546099999999999</v>
      </c>
      <c r="P2396" s="124">
        <f t="shared" si="149"/>
        <v>1.6536197601773197</v>
      </c>
      <c r="Q2396" s="50"/>
      <c r="R2396" s="53" t="str">
        <f t="shared" si="150"/>
        <v/>
      </c>
      <c r="S2396" s="53" t="str">
        <f t="shared" si="151"/>
        <v/>
      </c>
      <c r="T2396" s="50"/>
    </row>
    <row r="2397" spans="1:20" ht="15" customHeight="1" x14ac:dyDescent="0.2">
      <c r="A2397" s="51" t="s">
        <v>1314</v>
      </c>
      <c r="B2397" s="51" t="s">
        <v>1214</v>
      </c>
      <c r="C2397" s="35">
        <v>515647</v>
      </c>
      <c r="D2397" s="50"/>
      <c r="E2397" s="52">
        <v>0</v>
      </c>
      <c r="F2397" s="52">
        <v>0</v>
      </c>
      <c r="G2397" s="52">
        <v>0</v>
      </c>
      <c r="H2397" s="52">
        <v>1700</v>
      </c>
      <c r="I2397" s="52">
        <v>0</v>
      </c>
      <c r="J2397" s="52">
        <v>1700</v>
      </c>
      <c r="K2397" s="52">
        <v>22331.88</v>
      </c>
      <c r="L2397" s="52">
        <v>376.95</v>
      </c>
      <c r="M2397" s="52">
        <v>15748</v>
      </c>
      <c r="N2397" s="50"/>
      <c r="O2397" s="124">
        <f t="shared" si="148"/>
        <v>7.6124000000000001</v>
      </c>
      <c r="P2397" s="124">
        <f t="shared" si="149"/>
        <v>72.205967433104604</v>
      </c>
      <c r="Q2397" s="50"/>
      <c r="R2397" s="53" t="str">
        <f t="shared" si="150"/>
        <v/>
      </c>
      <c r="S2397" s="53" t="str">
        <f t="shared" si="151"/>
        <v/>
      </c>
      <c r="T2397" s="50"/>
    </row>
    <row r="2398" spans="1:20" ht="15" customHeight="1" x14ac:dyDescent="0.2">
      <c r="A2398" s="51" t="s">
        <v>191</v>
      </c>
      <c r="B2398" s="51" t="s">
        <v>161</v>
      </c>
      <c r="C2398" s="35">
        <v>501352</v>
      </c>
      <c r="D2398" s="50"/>
      <c r="E2398" s="52">
        <v>0</v>
      </c>
      <c r="F2398" s="52">
        <v>0</v>
      </c>
      <c r="G2398" s="52">
        <v>0</v>
      </c>
      <c r="H2398" s="52">
        <v>8915.33</v>
      </c>
      <c r="I2398" s="52">
        <v>0</v>
      </c>
      <c r="J2398" s="52">
        <v>8915.33</v>
      </c>
      <c r="K2398" s="52">
        <v>147127.72</v>
      </c>
      <c r="L2398" s="52">
        <v>248</v>
      </c>
      <c r="M2398" s="52">
        <v>1194.96</v>
      </c>
      <c r="N2398" s="50"/>
      <c r="O2398" s="124">
        <f t="shared" si="148"/>
        <v>6.0595999999999997</v>
      </c>
      <c r="P2398" s="124">
        <f t="shared" si="149"/>
        <v>0.98075332099212853</v>
      </c>
      <c r="Q2398" s="50"/>
      <c r="R2398" s="53" t="str">
        <f t="shared" si="150"/>
        <v/>
      </c>
      <c r="S2398" s="53" t="str">
        <f t="shared" si="151"/>
        <v/>
      </c>
      <c r="T2398" s="50"/>
    </row>
    <row r="2399" spans="1:20" ht="15" customHeight="1" x14ac:dyDescent="0.2">
      <c r="A2399" s="51" t="s">
        <v>501</v>
      </c>
      <c r="B2399" s="51" t="s">
        <v>439</v>
      </c>
      <c r="C2399" s="35">
        <v>504904</v>
      </c>
      <c r="D2399" s="50"/>
      <c r="E2399" s="52">
        <v>0</v>
      </c>
      <c r="F2399" s="52">
        <v>0</v>
      </c>
      <c r="G2399" s="52">
        <v>0</v>
      </c>
      <c r="H2399" s="52">
        <v>165966.75</v>
      </c>
      <c r="I2399" s="52">
        <v>0</v>
      </c>
      <c r="J2399" s="52">
        <v>165966.75</v>
      </c>
      <c r="K2399" s="52">
        <v>757036.2</v>
      </c>
      <c r="L2399" s="52">
        <v>17343.88</v>
      </c>
      <c r="M2399" s="52">
        <v>43356.01</v>
      </c>
      <c r="N2399" s="50"/>
      <c r="O2399" s="124">
        <f t="shared" si="148"/>
        <v>21.923200000000001</v>
      </c>
      <c r="P2399" s="124">
        <f t="shared" si="149"/>
        <v>8.0180960963293444</v>
      </c>
      <c r="Q2399" s="50"/>
      <c r="R2399" s="53" t="str">
        <f t="shared" si="150"/>
        <v/>
      </c>
      <c r="S2399" s="53" t="str">
        <f t="shared" si="151"/>
        <v/>
      </c>
      <c r="T2399" s="50"/>
    </row>
    <row r="2400" spans="1:20" ht="15" customHeight="1" x14ac:dyDescent="0.2">
      <c r="A2400" s="51" t="s">
        <v>20</v>
      </c>
      <c r="B2400" s="51" t="s">
        <v>25</v>
      </c>
      <c r="C2400" s="35">
        <v>510084</v>
      </c>
      <c r="D2400" s="50"/>
      <c r="E2400" s="52">
        <v>0</v>
      </c>
      <c r="F2400" s="52">
        <v>0</v>
      </c>
      <c r="G2400" s="52">
        <v>0</v>
      </c>
      <c r="H2400" s="52">
        <v>360789.99</v>
      </c>
      <c r="I2400" s="52">
        <v>0</v>
      </c>
      <c r="J2400" s="52">
        <v>360789.99</v>
      </c>
      <c r="K2400" s="52">
        <v>152478.26</v>
      </c>
      <c r="L2400" s="52">
        <v>9675.7800000000007</v>
      </c>
      <c r="M2400" s="52">
        <v>497309.81</v>
      </c>
      <c r="N2400" s="50"/>
      <c r="O2400" s="124">
        <f t="shared" si="148"/>
        <v>236.6173</v>
      </c>
      <c r="P2400" s="124">
        <f t="shared" si="149"/>
        <v>332.49696710862253</v>
      </c>
      <c r="Q2400" s="50"/>
      <c r="R2400" s="53">
        <f t="shared" si="150"/>
        <v>8.8308650000000011</v>
      </c>
      <c r="S2400" s="53">
        <f t="shared" si="151"/>
        <v>13465.1517</v>
      </c>
      <c r="T2400" s="50"/>
    </row>
    <row r="2401" spans="1:20" ht="15" customHeight="1" x14ac:dyDescent="0.2">
      <c r="A2401" s="51" t="s">
        <v>748</v>
      </c>
      <c r="B2401" s="51" t="s">
        <v>710</v>
      </c>
      <c r="C2401" s="35">
        <v>508268</v>
      </c>
      <c r="D2401" s="50"/>
      <c r="E2401" s="52">
        <v>0</v>
      </c>
      <c r="F2401" s="52">
        <v>0</v>
      </c>
      <c r="G2401" s="52">
        <v>0</v>
      </c>
      <c r="H2401" s="52">
        <v>0</v>
      </c>
      <c r="I2401" s="52">
        <v>0</v>
      </c>
      <c r="J2401" s="52">
        <v>0</v>
      </c>
      <c r="K2401" s="52">
        <v>131016.45000000001</v>
      </c>
      <c r="L2401" s="52">
        <v>0</v>
      </c>
      <c r="M2401" s="52">
        <v>0</v>
      </c>
      <c r="N2401" s="50"/>
      <c r="O2401" s="124">
        <f t="shared" si="148"/>
        <v>0</v>
      </c>
      <c r="P2401" s="124">
        <f t="shared" si="149"/>
        <v>0</v>
      </c>
      <c r="Q2401" s="50"/>
      <c r="R2401" s="53" t="str">
        <f t="shared" si="150"/>
        <v/>
      </c>
      <c r="S2401" s="53" t="str">
        <f t="shared" si="151"/>
        <v/>
      </c>
      <c r="T2401" s="50"/>
    </row>
    <row r="2402" spans="1:20" ht="15" customHeight="1" x14ac:dyDescent="0.2">
      <c r="A2402" s="51" t="s">
        <v>2118</v>
      </c>
      <c r="B2402" s="51" t="s">
        <v>1537</v>
      </c>
      <c r="C2402" s="35">
        <v>525278</v>
      </c>
      <c r="D2402" s="50"/>
      <c r="E2402" s="52">
        <v>0</v>
      </c>
      <c r="F2402" s="52">
        <v>0</v>
      </c>
      <c r="G2402" s="52">
        <v>0</v>
      </c>
      <c r="H2402" s="52">
        <v>21662.74</v>
      </c>
      <c r="I2402" s="52">
        <v>21662.74</v>
      </c>
      <c r="J2402" s="52">
        <v>0</v>
      </c>
      <c r="K2402" s="52">
        <v>40136.11</v>
      </c>
      <c r="L2402" s="52">
        <v>1915.96</v>
      </c>
      <c r="M2402" s="52">
        <v>108313.69</v>
      </c>
      <c r="N2402" s="50"/>
      <c r="O2402" s="124">
        <f t="shared" si="148"/>
        <v>0</v>
      </c>
      <c r="P2402" s="124">
        <f t="shared" si="149"/>
        <v>274.63959511771321</v>
      </c>
      <c r="Q2402" s="50"/>
      <c r="R2402" s="53" t="str">
        <f t="shared" si="150"/>
        <v/>
      </c>
      <c r="S2402" s="53" t="str">
        <f t="shared" si="151"/>
        <v/>
      </c>
      <c r="T2402" s="50"/>
    </row>
    <row r="2403" spans="1:20" ht="15" customHeight="1" x14ac:dyDescent="0.2">
      <c r="A2403" s="51" t="s">
        <v>2118</v>
      </c>
      <c r="B2403" s="51" t="s">
        <v>2434</v>
      </c>
      <c r="C2403" s="35">
        <v>529184</v>
      </c>
      <c r="D2403" s="50"/>
      <c r="E2403" s="52">
        <v>0</v>
      </c>
      <c r="F2403" s="52">
        <v>0</v>
      </c>
      <c r="G2403" s="52">
        <v>0</v>
      </c>
      <c r="H2403" s="52">
        <v>8050</v>
      </c>
      <c r="I2403" s="52">
        <v>0</v>
      </c>
      <c r="J2403" s="52">
        <v>8050</v>
      </c>
      <c r="K2403" s="52">
        <v>70708.61</v>
      </c>
      <c r="L2403" s="52">
        <v>609.22</v>
      </c>
      <c r="M2403" s="52">
        <v>21347.360000000001</v>
      </c>
      <c r="N2403" s="50"/>
      <c r="O2403" s="124">
        <f t="shared" si="148"/>
        <v>11.3848</v>
      </c>
      <c r="P2403" s="124">
        <f t="shared" si="149"/>
        <v>31.052201422146471</v>
      </c>
      <c r="Q2403" s="50"/>
      <c r="R2403" s="53" t="str">
        <f t="shared" si="150"/>
        <v/>
      </c>
      <c r="S2403" s="53" t="str">
        <f t="shared" si="151"/>
        <v/>
      </c>
      <c r="T2403" s="50"/>
    </row>
    <row r="2404" spans="1:20" ht="15" customHeight="1" x14ac:dyDescent="0.2">
      <c r="A2404" s="51" t="s">
        <v>2837</v>
      </c>
      <c r="B2404" s="51" t="s">
        <v>85</v>
      </c>
      <c r="C2404" s="35">
        <v>581691</v>
      </c>
      <c r="D2404" s="50"/>
      <c r="E2404" s="52">
        <v>0</v>
      </c>
      <c r="F2404" s="52">
        <v>0</v>
      </c>
      <c r="G2404" s="52">
        <v>0</v>
      </c>
      <c r="H2404" s="52">
        <v>0</v>
      </c>
      <c r="I2404" s="52">
        <v>0</v>
      </c>
      <c r="J2404" s="52">
        <v>0</v>
      </c>
      <c r="K2404" s="52">
        <v>91481.59</v>
      </c>
      <c r="L2404" s="52">
        <v>28.08</v>
      </c>
      <c r="M2404" s="52">
        <v>2216</v>
      </c>
      <c r="N2404" s="50"/>
      <c r="O2404" s="124">
        <f t="shared" si="148"/>
        <v>0</v>
      </c>
      <c r="P2404" s="124">
        <f t="shared" si="149"/>
        <v>2.4530400050982935</v>
      </c>
      <c r="Q2404" s="50"/>
      <c r="R2404" s="53" t="str">
        <f t="shared" si="150"/>
        <v/>
      </c>
      <c r="S2404" s="53" t="str">
        <f t="shared" si="151"/>
        <v/>
      </c>
      <c r="T2404" s="50"/>
    </row>
    <row r="2405" spans="1:20" ht="15" customHeight="1" x14ac:dyDescent="0.2">
      <c r="A2405" s="51" t="s">
        <v>2355</v>
      </c>
      <c r="B2405" s="51" t="s">
        <v>1595</v>
      </c>
      <c r="C2405" s="35">
        <v>527904</v>
      </c>
      <c r="D2405" s="50"/>
      <c r="E2405" s="52">
        <v>0</v>
      </c>
      <c r="F2405" s="52">
        <v>0</v>
      </c>
      <c r="G2405" s="52">
        <v>0</v>
      </c>
      <c r="H2405" s="52">
        <v>0</v>
      </c>
      <c r="I2405" s="52">
        <v>0</v>
      </c>
      <c r="J2405" s="52">
        <v>0</v>
      </c>
      <c r="K2405" s="52">
        <v>21716.28</v>
      </c>
      <c r="L2405" s="52">
        <v>0</v>
      </c>
      <c r="M2405" s="52">
        <v>0</v>
      </c>
      <c r="N2405" s="50"/>
      <c r="O2405" s="124">
        <f t="shared" si="148"/>
        <v>0</v>
      </c>
      <c r="P2405" s="124">
        <f t="shared" si="149"/>
        <v>0</v>
      </c>
      <c r="Q2405" s="50"/>
      <c r="R2405" s="53" t="str">
        <f t="shared" si="150"/>
        <v/>
      </c>
      <c r="S2405" s="53" t="str">
        <f t="shared" si="151"/>
        <v/>
      </c>
      <c r="T2405" s="50"/>
    </row>
    <row r="2406" spans="1:20" ht="15" customHeight="1" x14ac:dyDescent="0.2">
      <c r="A2406" s="51" t="s">
        <v>2707</v>
      </c>
      <c r="B2406" s="51" t="s">
        <v>643</v>
      </c>
      <c r="C2406" s="35">
        <v>556548</v>
      </c>
      <c r="D2406" s="50"/>
      <c r="E2406" s="52">
        <v>0</v>
      </c>
      <c r="F2406" s="52">
        <v>0</v>
      </c>
      <c r="G2406" s="52">
        <v>0</v>
      </c>
      <c r="H2406" s="52">
        <v>0</v>
      </c>
      <c r="I2406" s="52">
        <v>0</v>
      </c>
      <c r="J2406" s="52">
        <v>0</v>
      </c>
      <c r="K2406" s="52">
        <v>169289.28999999998</v>
      </c>
      <c r="L2406" s="52">
        <v>0</v>
      </c>
      <c r="M2406" s="52">
        <v>0</v>
      </c>
      <c r="N2406" s="50"/>
      <c r="O2406" s="124">
        <f t="shared" si="148"/>
        <v>0</v>
      </c>
      <c r="P2406" s="124">
        <f t="shared" si="149"/>
        <v>0</v>
      </c>
      <c r="Q2406" s="50"/>
      <c r="R2406" s="53" t="str">
        <f t="shared" si="150"/>
        <v/>
      </c>
      <c r="S2406" s="53" t="str">
        <f t="shared" si="151"/>
        <v/>
      </c>
      <c r="T2406" s="50"/>
    </row>
    <row r="2407" spans="1:20" ht="15" customHeight="1" x14ac:dyDescent="0.2">
      <c r="A2407" s="51" t="s">
        <v>1444</v>
      </c>
      <c r="B2407" s="51" t="s">
        <v>1394</v>
      </c>
      <c r="C2407" s="35">
        <v>517283</v>
      </c>
      <c r="D2407" s="50"/>
      <c r="E2407" s="52">
        <v>0</v>
      </c>
      <c r="F2407" s="52">
        <v>0</v>
      </c>
      <c r="G2407" s="52">
        <v>0</v>
      </c>
      <c r="H2407" s="52">
        <v>86869.27</v>
      </c>
      <c r="I2407" s="52">
        <v>0</v>
      </c>
      <c r="J2407" s="52">
        <v>86869.27</v>
      </c>
      <c r="K2407" s="52">
        <v>575838.99</v>
      </c>
      <c r="L2407" s="52">
        <v>3064.08</v>
      </c>
      <c r="M2407" s="52">
        <v>6000</v>
      </c>
      <c r="N2407" s="50"/>
      <c r="O2407" s="124">
        <f t="shared" si="148"/>
        <v>15.085699999999999</v>
      </c>
      <c r="P2407" s="124">
        <f t="shared" si="149"/>
        <v>1.5740650003571313</v>
      </c>
      <c r="Q2407" s="50"/>
      <c r="R2407" s="53" t="str">
        <f t="shared" si="150"/>
        <v/>
      </c>
      <c r="S2407" s="53" t="str">
        <f t="shared" si="151"/>
        <v/>
      </c>
      <c r="T2407" s="50"/>
    </row>
    <row r="2408" spans="1:20" ht="15" customHeight="1" x14ac:dyDescent="0.2">
      <c r="A2408" s="51" t="s">
        <v>973</v>
      </c>
      <c r="B2408" s="51" t="s">
        <v>677</v>
      </c>
      <c r="C2408" s="35">
        <v>511056</v>
      </c>
      <c r="D2408" s="50"/>
      <c r="E2408" s="52">
        <v>0</v>
      </c>
      <c r="F2408" s="52">
        <v>0</v>
      </c>
      <c r="G2408" s="52">
        <v>0</v>
      </c>
      <c r="H2408" s="52">
        <v>0</v>
      </c>
      <c r="I2408" s="52">
        <v>0</v>
      </c>
      <c r="J2408" s="52">
        <v>0</v>
      </c>
      <c r="K2408" s="52">
        <v>250729.67</v>
      </c>
      <c r="L2408" s="52">
        <v>0</v>
      </c>
      <c r="M2408" s="52">
        <v>0</v>
      </c>
      <c r="N2408" s="50"/>
      <c r="O2408" s="124">
        <f t="shared" si="148"/>
        <v>0</v>
      </c>
      <c r="P2408" s="124">
        <f t="shared" si="149"/>
        <v>0</v>
      </c>
      <c r="Q2408" s="50"/>
      <c r="R2408" s="53" t="str">
        <f t="shared" si="150"/>
        <v/>
      </c>
      <c r="S2408" s="53" t="str">
        <f t="shared" si="151"/>
        <v/>
      </c>
      <c r="T2408" s="50"/>
    </row>
    <row r="2409" spans="1:20" ht="15" customHeight="1" x14ac:dyDescent="0.2">
      <c r="A2409" s="51" t="s">
        <v>1493</v>
      </c>
      <c r="B2409" s="51" t="s">
        <v>1454</v>
      </c>
      <c r="C2409" s="35">
        <v>518018</v>
      </c>
      <c r="D2409" s="50"/>
      <c r="E2409" s="52">
        <v>0</v>
      </c>
      <c r="F2409" s="52">
        <v>0</v>
      </c>
      <c r="G2409" s="52">
        <v>0</v>
      </c>
      <c r="H2409" s="52">
        <v>0</v>
      </c>
      <c r="I2409" s="52">
        <v>0</v>
      </c>
      <c r="J2409" s="52">
        <v>0</v>
      </c>
      <c r="K2409" s="52">
        <v>2316770.9300000002</v>
      </c>
      <c r="L2409" s="52">
        <v>22885.29</v>
      </c>
      <c r="M2409" s="52">
        <v>38687.269999999997</v>
      </c>
      <c r="N2409" s="50"/>
      <c r="O2409" s="124">
        <f t="shared" si="148"/>
        <v>0</v>
      </c>
      <c r="P2409" s="124">
        <f t="shared" si="149"/>
        <v>2.6576887340346587</v>
      </c>
      <c r="Q2409" s="50"/>
      <c r="R2409" s="53" t="str">
        <f t="shared" si="150"/>
        <v/>
      </c>
      <c r="S2409" s="53" t="str">
        <f t="shared" si="151"/>
        <v/>
      </c>
      <c r="T2409" s="50"/>
    </row>
    <row r="2410" spans="1:20" ht="15" customHeight="1" x14ac:dyDescent="0.2">
      <c r="A2410" s="51" t="s">
        <v>2851</v>
      </c>
      <c r="B2410" s="51" t="s">
        <v>85</v>
      </c>
      <c r="C2410" s="35">
        <v>582719</v>
      </c>
      <c r="D2410" s="50"/>
      <c r="E2410" s="52">
        <v>0</v>
      </c>
      <c r="F2410" s="52">
        <v>0</v>
      </c>
      <c r="G2410" s="52">
        <v>0</v>
      </c>
      <c r="H2410" s="52">
        <v>44808</v>
      </c>
      <c r="I2410" s="52">
        <v>0</v>
      </c>
      <c r="J2410" s="52">
        <v>44808</v>
      </c>
      <c r="K2410" s="52">
        <v>233546.67</v>
      </c>
      <c r="L2410" s="52">
        <v>1633.28</v>
      </c>
      <c r="M2410" s="52">
        <v>6048</v>
      </c>
      <c r="N2410" s="50"/>
      <c r="O2410" s="124">
        <f t="shared" si="148"/>
        <v>19.1859</v>
      </c>
      <c r="P2410" s="124">
        <f t="shared" si="149"/>
        <v>3.2889700375518092</v>
      </c>
      <c r="Q2410" s="50"/>
      <c r="R2410" s="53" t="str">
        <f t="shared" si="150"/>
        <v/>
      </c>
      <c r="S2410" s="53" t="str">
        <f t="shared" si="151"/>
        <v/>
      </c>
      <c r="T2410" s="50"/>
    </row>
    <row r="2411" spans="1:20" ht="15" customHeight="1" x14ac:dyDescent="0.2">
      <c r="A2411" s="51" t="s">
        <v>2207</v>
      </c>
      <c r="B2411" s="51" t="s">
        <v>1221</v>
      </c>
      <c r="C2411" s="35">
        <v>526312</v>
      </c>
      <c r="D2411" s="50"/>
      <c r="E2411" s="52">
        <v>0</v>
      </c>
      <c r="F2411" s="52">
        <v>0</v>
      </c>
      <c r="G2411" s="52">
        <v>0</v>
      </c>
      <c r="H2411" s="52">
        <v>42106.64</v>
      </c>
      <c r="I2411" s="52">
        <v>0</v>
      </c>
      <c r="J2411" s="52">
        <v>42106.64</v>
      </c>
      <c r="K2411" s="52">
        <v>1295553.6399999999</v>
      </c>
      <c r="L2411" s="52">
        <v>11264.27</v>
      </c>
      <c r="M2411" s="52">
        <v>19081.28</v>
      </c>
      <c r="N2411" s="50"/>
      <c r="O2411" s="124">
        <f t="shared" si="148"/>
        <v>3.2501000000000002</v>
      </c>
      <c r="P2411" s="124">
        <f t="shared" si="149"/>
        <v>2.3422843379915941</v>
      </c>
      <c r="Q2411" s="50"/>
      <c r="R2411" s="53" t="str">
        <f t="shared" si="150"/>
        <v/>
      </c>
      <c r="S2411" s="53" t="str">
        <f t="shared" si="151"/>
        <v/>
      </c>
      <c r="T2411" s="50"/>
    </row>
    <row r="2412" spans="1:20" ht="15" customHeight="1" x14ac:dyDescent="0.2">
      <c r="A2412" s="51" t="s">
        <v>1847</v>
      </c>
      <c r="B2412" s="51" t="s">
        <v>1500</v>
      </c>
      <c r="C2412" s="35">
        <v>522074</v>
      </c>
      <c r="D2412" s="50"/>
      <c r="E2412" s="52">
        <v>0</v>
      </c>
      <c r="F2412" s="52">
        <v>0</v>
      </c>
      <c r="G2412" s="52">
        <v>0</v>
      </c>
      <c r="H2412" s="52">
        <v>174783.67</v>
      </c>
      <c r="I2412" s="52">
        <v>0</v>
      </c>
      <c r="J2412" s="52">
        <v>174783.67</v>
      </c>
      <c r="K2412" s="52">
        <v>440914.57</v>
      </c>
      <c r="L2412" s="52">
        <v>4617.8</v>
      </c>
      <c r="M2412" s="52">
        <v>68063.22</v>
      </c>
      <c r="N2412" s="50"/>
      <c r="O2412" s="124">
        <f t="shared" si="148"/>
        <v>39.641199999999998</v>
      </c>
      <c r="P2412" s="124">
        <f t="shared" si="149"/>
        <v>16.484150206240635</v>
      </c>
      <c r="Q2412" s="50"/>
      <c r="R2412" s="53" t="str">
        <f t="shared" si="150"/>
        <v/>
      </c>
      <c r="S2412" s="53" t="str">
        <f t="shared" si="151"/>
        <v/>
      </c>
      <c r="T2412" s="50"/>
    </row>
    <row r="2413" spans="1:20" ht="15" customHeight="1" x14ac:dyDescent="0.2">
      <c r="A2413" s="51" t="s">
        <v>2789</v>
      </c>
      <c r="B2413" s="51" t="s">
        <v>1960</v>
      </c>
      <c r="C2413" s="35">
        <v>559890</v>
      </c>
      <c r="D2413" s="50"/>
      <c r="E2413" s="52">
        <v>0</v>
      </c>
      <c r="F2413" s="52">
        <v>0</v>
      </c>
      <c r="G2413" s="52">
        <v>0</v>
      </c>
      <c r="H2413" s="52">
        <v>0</v>
      </c>
      <c r="I2413" s="52">
        <v>0</v>
      </c>
      <c r="J2413" s="52">
        <v>0</v>
      </c>
      <c r="K2413" s="52">
        <v>134765.67000000001</v>
      </c>
      <c r="L2413" s="52">
        <v>70</v>
      </c>
      <c r="M2413" s="52">
        <v>3000</v>
      </c>
      <c r="N2413" s="50"/>
      <c r="O2413" s="124">
        <f t="shared" si="148"/>
        <v>0</v>
      </c>
      <c r="P2413" s="124">
        <f t="shared" si="149"/>
        <v>2.2780282248439083</v>
      </c>
      <c r="Q2413" s="50"/>
      <c r="R2413" s="53" t="str">
        <f t="shared" si="150"/>
        <v/>
      </c>
      <c r="S2413" s="53" t="str">
        <f t="shared" si="151"/>
        <v/>
      </c>
      <c r="T2413" s="50"/>
    </row>
    <row r="2414" spans="1:20" ht="15" customHeight="1" x14ac:dyDescent="0.2">
      <c r="A2414" s="51" t="s">
        <v>2002</v>
      </c>
      <c r="B2414" s="51" t="s">
        <v>1960</v>
      </c>
      <c r="C2414" s="35">
        <v>523933</v>
      </c>
      <c r="D2414" s="50"/>
      <c r="E2414" s="52">
        <v>0</v>
      </c>
      <c r="F2414" s="52">
        <v>0</v>
      </c>
      <c r="G2414" s="52">
        <v>0</v>
      </c>
      <c r="H2414" s="52">
        <v>235001.33</v>
      </c>
      <c r="I2414" s="52">
        <v>0</v>
      </c>
      <c r="J2414" s="52">
        <v>235001.33</v>
      </c>
      <c r="K2414" s="52">
        <v>2753071.6</v>
      </c>
      <c r="L2414" s="52">
        <v>10697.43</v>
      </c>
      <c r="M2414" s="52">
        <v>74937.3</v>
      </c>
      <c r="N2414" s="50"/>
      <c r="O2414" s="124">
        <f t="shared" si="148"/>
        <v>8.5359999999999996</v>
      </c>
      <c r="P2414" s="124">
        <f t="shared" si="149"/>
        <v>3.110515905216559</v>
      </c>
      <c r="Q2414" s="50"/>
      <c r="R2414" s="53" t="str">
        <f t="shared" si="150"/>
        <v/>
      </c>
      <c r="S2414" s="53" t="str">
        <f t="shared" si="151"/>
        <v/>
      </c>
      <c r="T2414" s="50"/>
    </row>
    <row r="2415" spans="1:20" ht="15" customHeight="1" x14ac:dyDescent="0.2">
      <c r="A2415" s="51" t="s">
        <v>1315</v>
      </c>
      <c r="B2415" s="51" t="s">
        <v>1214</v>
      </c>
      <c r="C2415" s="35">
        <v>515655</v>
      </c>
      <c r="D2415" s="50"/>
      <c r="E2415" s="52">
        <v>0</v>
      </c>
      <c r="F2415" s="52">
        <v>0</v>
      </c>
      <c r="G2415" s="52">
        <v>0</v>
      </c>
      <c r="H2415" s="52">
        <v>52349</v>
      </c>
      <c r="I2415" s="52">
        <v>0</v>
      </c>
      <c r="J2415" s="52">
        <v>52349</v>
      </c>
      <c r="K2415" s="52">
        <v>222854.13999999998</v>
      </c>
      <c r="L2415" s="52">
        <v>2203.11</v>
      </c>
      <c r="M2415" s="52">
        <v>14532</v>
      </c>
      <c r="N2415" s="50"/>
      <c r="O2415" s="124">
        <f t="shared" si="148"/>
        <v>23.490300000000001</v>
      </c>
      <c r="P2415" s="124">
        <f t="shared" si="149"/>
        <v>7.5094454157324613</v>
      </c>
      <c r="Q2415" s="50"/>
      <c r="R2415" s="53" t="str">
        <f t="shared" si="150"/>
        <v/>
      </c>
      <c r="S2415" s="53" t="str">
        <f t="shared" si="151"/>
        <v/>
      </c>
      <c r="T2415" s="50"/>
    </row>
    <row r="2416" spans="1:20" ht="15" customHeight="1" x14ac:dyDescent="0.2">
      <c r="A2416" s="51" t="s">
        <v>386</v>
      </c>
      <c r="B2416" s="51" t="s">
        <v>334</v>
      </c>
      <c r="C2416" s="35">
        <v>503584</v>
      </c>
      <c r="D2416" s="50"/>
      <c r="E2416" s="52">
        <v>0</v>
      </c>
      <c r="F2416" s="52">
        <v>0</v>
      </c>
      <c r="G2416" s="52">
        <v>0</v>
      </c>
      <c r="H2416" s="52">
        <v>43742.080000000002</v>
      </c>
      <c r="I2416" s="52">
        <v>43742.080000000002</v>
      </c>
      <c r="J2416" s="52">
        <v>0</v>
      </c>
      <c r="K2416" s="52">
        <v>6047511.1299999999</v>
      </c>
      <c r="L2416" s="52">
        <v>7769.55</v>
      </c>
      <c r="M2416" s="52">
        <v>74646.649999999994</v>
      </c>
      <c r="N2416" s="50"/>
      <c r="O2416" s="124">
        <f t="shared" si="148"/>
        <v>0</v>
      </c>
      <c r="P2416" s="124">
        <f t="shared" si="149"/>
        <v>1.3628118779501941</v>
      </c>
      <c r="Q2416" s="50"/>
      <c r="R2416" s="53" t="str">
        <f t="shared" si="150"/>
        <v/>
      </c>
      <c r="S2416" s="53" t="str">
        <f t="shared" si="151"/>
        <v/>
      </c>
      <c r="T2416" s="50"/>
    </row>
    <row r="2417" spans="1:20" ht="15" customHeight="1" x14ac:dyDescent="0.2">
      <c r="A2417" s="51" t="s">
        <v>625</v>
      </c>
      <c r="B2417" s="51" t="s">
        <v>569</v>
      </c>
      <c r="C2417" s="35">
        <v>506541</v>
      </c>
      <c r="D2417" s="50"/>
      <c r="E2417" s="52">
        <v>0</v>
      </c>
      <c r="F2417" s="52">
        <v>0</v>
      </c>
      <c r="G2417" s="52">
        <v>0</v>
      </c>
      <c r="H2417" s="52">
        <v>0</v>
      </c>
      <c r="I2417" s="52">
        <v>0</v>
      </c>
      <c r="J2417" s="52">
        <v>0</v>
      </c>
      <c r="K2417" s="52">
        <v>106661.28</v>
      </c>
      <c r="L2417" s="52">
        <v>0</v>
      </c>
      <c r="M2417" s="52">
        <v>0</v>
      </c>
      <c r="N2417" s="50"/>
      <c r="O2417" s="124">
        <f t="shared" si="148"/>
        <v>0</v>
      </c>
      <c r="P2417" s="124">
        <f t="shared" si="149"/>
        <v>0</v>
      </c>
      <c r="Q2417" s="50"/>
      <c r="R2417" s="53" t="str">
        <f t="shared" si="150"/>
        <v/>
      </c>
      <c r="S2417" s="53" t="str">
        <f t="shared" si="151"/>
        <v/>
      </c>
      <c r="T2417" s="50"/>
    </row>
    <row r="2418" spans="1:20" ht="15" customHeight="1" x14ac:dyDescent="0.2">
      <c r="A2418" s="51" t="s">
        <v>241</v>
      </c>
      <c r="B2418" s="51" t="s">
        <v>199</v>
      </c>
      <c r="C2418" s="35">
        <v>501913</v>
      </c>
      <c r="D2418" s="50"/>
      <c r="E2418" s="52">
        <v>0</v>
      </c>
      <c r="F2418" s="52">
        <v>0</v>
      </c>
      <c r="G2418" s="52">
        <v>0</v>
      </c>
      <c r="H2418" s="52">
        <v>137401.57999999999</v>
      </c>
      <c r="I2418" s="52">
        <v>0</v>
      </c>
      <c r="J2418" s="52">
        <v>137401.57999999999</v>
      </c>
      <c r="K2418" s="52">
        <v>754768.45</v>
      </c>
      <c r="L2418" s="52">
        <v>4951.57</v>
      </c>
      <c r="M2418" s="52">
        <v>29353.13</v>
      </c>
      <c r="N2418" s="50"/>
      <c r="O2418" s="124">
        <f t="shared" si="148"/>
        <v>18.204499999999999</v>
      </c>
      <c r="P2418" s="124">
        <f t="shared" si="149"/>
        <v>4.5450627937614509</v>
      </c>
      <c r="Q2418" s="50"/>
      <c r="R2418" s="53" t="str">
        <f t="shared" si="150"/>
        <v/>
      </c>
      <c r="S2418" s="53" t="str">
        <f t="shared" si="151"/>
        <v/>
      </c>
      <c r="T2418" s="50"/>
    </row>
    <row r="2419" spans="1:20" ht="15" customHeight="1" x14ac:dyDescent="0.2">
      <c r="A2419" s="51" t="s">
        <v>2838</v>
      </c>
      <c r="B2419" s="51" t="s">
        <v>1</v>
      </c>
      <c r="C2419" s="35">
        <v>581712</v>
      </c>
      <c r="D2419" s="50"/>
      <c r="E2419" s="52">
        <v>0</v>
      </c>
      <c r="F2419" s="52">
        <v>0</v>
      </c>
      <c r="G2419" s="52">
        <v>0</v>
      </c>
      <c r="H2419" s="52">
        <v>2611.5300000000002</v>
      </c>
      <c r="I2419" s="52">
        <v>0</v>
      </c>
      <c r="J2419" s="52">
        <v>2611.5300000000002</v>
      </c>
      <c r="K2419" s="52">
        <v>57844.1</v>
      </c>
      <c r="L2419" s="52">
        <v>65.28</v>
      </c>
      <c r="M2419" s="52">
        <v>1385.97</v>
      </c>
      <c r="N2419" s="50"/>
      <c r="O2419" s="124">
        <f t="shared" si="148"/>
        <v>4.5148000000000001</v>
      </c>
      <c r="P2419" s="124">
        <f t="shared" si="149"/>
        <v>2.5088989196823874</v>
      </c>
      <c r="Q2419" s="50"/>
      <c r="R2419" s="53" t="str">
        <f t="shared" si="150"/>
        <v/>
      </c>
      <c r="S2419" s="53" t="str">
        <f t="shared" si="151"/>
        <v/>
      </c>
      <c r="T2419" s="50"/>
    </row>
    <row r="2420" spans="1:20" ht="15" customHeight="1" x14ac:dyDescent="0.2">
      <c r="A2420" s="51" t="s">
        <v>1383</v>
      </c>
      <c r="B2420" s="51" t="s">
        <v>28</v>
      </c>
      <c r="C2420" s="35">
        <v>516449</v>
      </c>
      <c r="D2420" s="50"/>
      <c r="E2420" s="52">
        <v>0</v>
      </c>
      <c r="F2420" s="52">
        <v>0</v>
      </c>
      <c r="G2420" s="52">
        <v>0</v>
      </c>
      <c r="H2420" s="52">
        <v>0</v>
      </c>
      <c r="I2420" s="52">
        <v>0</v>
      </c>
      <c r="J2420" s="52">
        <v>0</v>
      </c>
      <c r="K2420" s="52">
        <v>11575.79</v>
      </c>
      <c r="L2420" s="52">
        <v>0</v>
      </c>
      <c r="M2420" s="52">
        <v>0</v>
      </c>
      <c r="N2420" s="50"/>
      <c r="O2420" s="124">
        <f t="shared" si="148"/>
        <v>0</v>
      </c>
      <c r="P2420" s="124">
        <f t="shared" si="149"/>
        <v>0</v>
      </c>
      <c r="Q2420" s="50"/>
      <c r="R2420" s="53" t="str">
        <f t="shared" si="150"/>
        <v/>
      </c>
      <c r="S2420" s="53" t="str">
        <f t="shared" si="151"/>
        <v/>
      </c>
      <c r="T2420" s="50"/>
    </row>
    <row r="2421" spans="1:20" ht="15" customHeight="1" x14ac:dyDescent="0.2">
      <c r="A2421" s="51" t="s">
        <v>818</v>
      </c>
      <c r="B2421" s="51" t="s">
        <v>760</v>
      </c>
      <c r="C2421" s="35">
        <v>509043</v>
      </c>
      <c r="D2421" s="50"/>
      <c r="E2421" s="52">
        <v>0</v>
      </c>
      <c r="F2421" s="52">
        <v>0</v>
      </c>
      <c r="G2421" s="52">
        <v>0</v>
      </c>
      <c r="H2421" s="52">
        <v>0</v>
      </c>
      <c r="I2421" s="52">
        <v>0</v>
      </c>
      <c r="J2421" s="52">
        <v>0</v>
      </c>
      <c r="K2421" s="52">
        <v>994186.71</v>
      </c>
      <c r="L2421" s="52">
        <v>69.45</v>
      </c>
      <c r="M2421" s="52">
        <v>4931.8100000000004</v>
      </c>
      <c r="N2421" s="50"/>
      <c r="O2421" s="124">
        <f t="shared" si="148"/>
        <v>0</v>
      </c>
      <c r="P2421" s="124">
        <f t="shared" si="149"/>
        <v>0.5030503777303561</v>
      </c>
      <c r="Q2421" s="50"/>
      <c r="R2421" s="53" t="str">
        <f t="shared" si="150"/>
        <v/>
      </c>
      <c r="S2421" s="53" t="str">
        <f t="shared" si="151"/>
        <v/>
      </c>
      <c r="T2421" s="50"/>
    </row>
    <row r="2422" spans="1:20" ht="15" customHeight="1" x14ac:dyDescent="0.2">
      <c r="A2422" s="51" t="s">
        <v>2017</v>
      </c>
      <c r="B2422" s="51" t="s">
        <v>1960</v>
      </c>
      <c r="C2422" s="35">
        <v>524107</v>
      </c>
      <c r="D2422" s="50"/>
      <c r="E2422" s="52">
        <v>0</v>
      </c>
      <c r="F2422" s="52">
        <v>0</v>
      </c>
      <c r="G2422" s="52">
        <v>0</v>
      </c>
      <c r="H2422" s="52">
        <v>144494.12</v>
      </c>
      <c r="I2422" s="52">
        <v>0</v>
      </c>
      <c r="J2422" s="52">
        <v>144494.12</v>
      </c>
      <c r="K2422" s="52">
        <v>1015947.57</v>
      </c>
      <c r="L2422" s="52">
        <v>5794.67</v>
      </c>
      <c r="M2422" s="52">
        <v>57750</v>
      </c>
      <c r="N2422" s="50"/>
      <c r="O2422" s="124">
        <f t="shared" si="148"/>
        <v>14.2226</v>
      </c>
      <c r="P2422" s="124">
        <f t="shared" si="149"/>
        <v>6.2547194241529613</v>
      </c>
      <c r="Q2422" s="50"/>
      <c r="R2422" s="53" t="str">
        <f t="shared" si="150"/>
        <v/>
      </c>
      <c r="S2422" s="53" t="str">
        <f t="shared" si="151"/>
        <v/>
      </c>
      <c r="T2422" s="50"/>
    </row>
    <row r="2423" spans="1:20" ht="15" customHeight="1" x14ac:dyDescent="0.2">
      <c r="A2423" s="51" t="s">
        <v>387</v>
      </c>
      <c r="B2423" s="51" t="s">
        <v>334</v>
      </c>
      <c r="C2423" s="35">
        <v>503592</v>
      </c>
      <c r="D2423" s="50"/>
      <c r="E2423" s="52">
        <v>0</v>
      </c>
      <c r="F2423" s="52">
        <v>0</v>
      </c>
      <c r="G2423" s="52">
        <v>0</v>
      </c>
      <c r="H2423" s="52">
        <v>191134.37</v>
      </c>
      <c r="I2423" s="52">
        <v>191134.37</v>
      </c>
      <c r="J2423" s="52">
        <v>0</v>
      </c>
      <c r="K2423" s="52">
        <v>4567904.57</v>
      </c>
      <c r="L2423" s="52">
        <v>56183.58</v>
      </c>
      <c r="M2423" s="52">
        <v>775370.35</v>
      </c>
      <c r="N2423" s="50"/>
      <c r="O2423" s="124">
        <f t="shared" si="148"/>
        <v>0</v>
      </c>
      <c r="P2423" s="124">
        <f t="shared" si="149"/>
        <v>18.204275445272707</v>
      </c>
      <c r="Q2423" s="50"/>
      <c r="R2423" s="53" t="str">
        <f t="shared" si="150"/>
        <v/>
      </c>
      <c r="S2423" s="53" t="str">
        <f t="shared" si="151"/>
        <v/>
      </c>
      <c r="T2423" s="50"/>
    </row>
    <row r="2424" spans="1:20" ht="15" customHeight="1" x14ac:dyDescent="0.2">
      <c r="A2424" s="51" t="s">
        <v>143</v>
      </c>
      <c r="B2424" s="51" t="s">
        <v>85</v>
      </c>
      <c r="C2424" s="35">
        <v>500780</v>
      </c>
      <c r="D2424" s="50"/>
      <c r="E2424" s="52">
        <v>0</v>
      </c>
      <c r="F2424" s="52">
        <v>0</v>
      </c>
      <c r="G2424" s="52">
        <v>0</v>
      </c>
      <c r="H2424" s="52">
        <v>0</v>
      </c>
      <c r="I2424" s="52">
        <v>0</v>
      </c>
      <c r="J2424" s="52">
        <v>0</v>
      </c>
      <c r="K2424" s="52">
        <v>297663.39</v>
      </c>
      <c r="L2424" s="52">
        <v>7108.16</v>
      </c>
      <c r="M2424" s="52">
        <v>24873.84</v>
      </c>
      <c r="N2424" s="50"/>
      <c r="O2424" s="124">
        <f t="shared" si="148"/>
        <v>0</v>
      </c>
      <c r="P2424" s="124">
        <f t="shared" si="149"/>
        <v>10.744351194817742</v>
      </c>
      <c r="Q2424" s="50"/>
      <c r="R2424" s="53" t="str">
        <f t="shared" si="150"/>
        <v/>
      </c>
      <c r="S2424" s="53" t="str">
        <f t="shared" si="151"/>
        <v/>
      </c>
      <c r="T2424" s="50"/>
    </row>
    <row r="2425" spans="1:20" ht="15" customHeight="1" x14ac:dyDescent="0.2">
      <c r="A2425" s="51" t="s">
        <v>1046</v>
      </c>
      <c r="B2425" s="51" t="s">
        <v>987</v>
      </c>
      <c r="C2425" s="35">
        <v>511897</v>
      </c>
      <c r="D2425" s="50"/>
      <c r="E2425" s="52">
        <v>0</v>
      </c>
      <c r="F2425" s="52">
        <v>0</v>
      </c>
      <c r="G2425" s="52">
        <v>0</v>
      </c>
      <c r="H2425" s="52">
        <v>19571.04</v>
      </c>
      <c r="I2425" s="52">
        <v>0</v>
      </c>
      <c r="J2425" s="52">
        <v>19571.04</v>
      </c>
      <c r="K2425" s="52">
        <v>123517.8</v>
      </c>
      <c r="L2425" s="52">
        <v>1172.45</v>
      </c>
      <c r="M2425" s="52">
        <v>34418.629999999997</v>
      </c>
      <c r="N2425" s="50"/>
      <c r="O2425" s="124">
        <f t="shared" si="148"/>
        <v>15.8447</v>
      </c>
      <c r="P2425" s="124">
        <f t="shared" si="149"/>
        <v>28.81453523297856</v>
      </c>
      <c r="Q2425" s="50"/>
      <c r="R2425" s="53" t="str">
        <f t="shared" si="150"/>
        <v/>
      </c>
      <c r="S2425" s="53" t="str">
        <f t="shared" si="151"/>
        <v/>
      </c>
      <c r="T2425" s="50"/>
    </row>
    <row r="2426" spans="1:20" ht="15" customHeight="1" x14ac:dyDescent="0.2">
      <c r="A2426" s="51" t="s">
        <v>699</v>
      </c>
      <c r="B2426" s="51" t="s">
        <v>636</v>
      </c>
      <c r="C2426" s="35">
        <v>507636</v>
      </c>
      <c r="D2426" s="50"/>
      <c r="E2426" s="52">
        <v>0</v>
      </c>
      <c r="F2426" s="52">
        <v>0</v>
      </c>
      <c r="G2426" s="52">
        <v>0</v>
      </c>
      <c r="H2426" s="52">
        <v>0</v>
      </c>
      <c r="I2426" s="52">
        <v>0</v>
      </c>
      <c r="J2426" s="52">
        <v>0</v>
      </c>
      <c r="K2426" s="52">
        <v>1010507.17</v>
      </c>
      <c r="L2426" s="52">
        <v>0</v>
      </c>
      <c r="M2426" s="52">
        <v>8602.5499999999993</v>
      </c>
      <c r="N2426" s="50"/>
      <c r="O2426" s="124">
        <f t="shared" si="148"/>
        <v>0</v>
      </c>
      <c r="P2426" s="124">
        <f t="shared" si="149"/>
        <v>0.85131013964007785</v>
      </c>
      <c r="Q2426" s="50"/>
      <c r="R2426" s="53" t="str">
        <f t="shared" si="150"/>
        <v/>
      </c>
      <c r="S2426" s="53" t="str">
        <f t="shared" si="151"/>
        <v/>
      </c>
      <c r="T2426" s="50"/>
    </row>
    <row r="2427" spans="1:20" ht="15" customHeight="1" x14ac:dyDescent="0.2">
      <c r="A2427" s="51" t="s">
        <v>1208</v>
      </c>
      <c r="B2427" s="51" t="s">
        <v>1167</v>
      </c>
      <c r="C2427" s="35">
        <v>514390</v>
      </c>
      <c r="D2427" s="50"/>
      <c r="E2427" s="52">
        <v>0</v>
      </c>
      <c r="F2427" s="52">
        <v>0</v>
      </c>
      <c r="G2427" s="52">
        <v>0</v>
      </c>
      <c r="H2427" s="52">
        <v>18920</v>
      </c>
      <c r="I2427" s="52">
        <v>0</v>
      </c>
      <c r="J2427" s="52">
        <v>18920</v>
      </c>
      <c r="K2427" s="52">
        <v>75518.5</v>
      </c>
      <c r="L2427" s="52">
        <v>1444.63</v>
      </c>
      <c r="M2427" s="52">
        <v>3898.49</v>
      </c>
      <c r="N2427" s="50"/>
      <c r="O2427" s="124">
        <f t="shared" si="148"/>
        <v>25.0535</v>
      </c>
      <c r="P2427" s="124">
        <f t="shared" si="149"/>
        <v>7.0752464627872644</v>
      </c>
      <c r="Q2427" s="50"/>
      <c r="R2427" s="53" t="str">
        <f t="shared" si="150"/>
        <v/>
      </c>
      <c r="S2427" s="53" t="str">
        <f t="shared" si="151"/>
        <v/>
      </c>
      <c r="T2427" s="50"/>
    </row>
    <row r="2428" spans="1:20" ht="15" customHeight="1" x14ac:dyDescent="0.2">
      <c r="A2428" s="51" t="s">
        <v>1107</v>
      </c>
      <c r="B2428" s="51" t="s">
        <v>1055</v>
      </c>
      <c r="C2428" s="35">
        <v>512656</v>
      </c>
      <c r="D2428" s="50"/>
      <c r="E2428" s="52">
        <v>0</v>
      </c>
      <c r="F2428" s="52">
        <v>0</v>
      </c>
      <c r="G2428" s="52">
        <v>0</v>
      </c>
      <c r="H2428" s="52">
        <v>0</v>
      </c>
      <c r="I2428" s="52">
        <v>0</v>
      </c>
      <c r="J2428" s="52">
        <v>0</v>
      </c>
      <c r="K2428" s="52">
        <v>151776.59999999998</v>
      </c>
      <c r="L2428" s="52">
        <v>679.56</v>
      </c>
      <c r="M2428" s="52">
        <v>2603.04</v>
      </c>
      <c r="N2428" s="50"/>
      <c r="O2428" s="124">
        <f t="shared" si="148"/>
        <v>0</v>
      </c>
      <c r="P2428" s="124">
        <f t="shared" si="149"/>
        <v>2.162783986464317</v>
      </c>
      <c r="Q2428" s="50"/>
      <c r="R2428" s="53" t="str">
        <f t="shared" si="150"/>
        <v/>
      </c>
      <c r="S2428" s="53" t="str">
        <f t="shared" si="151"/>
        <v/>
      </c>
      <c r="T2428" s="50"/>
    </row>
    <row r="2429" spans="1:20" ht="15" customHeight="1" x14ac:dyDescent="0.2">
      <c r="A2429" s="51" t="s">
        <v>2003</v>
      </c>
      <c r="B2429" s="51" t="s">
        <v>1960</v>
      </c>
      <c r="C2429" s="35">
        <v>523950</v>
      </c>
      <c r="D2429" s="50"/>
      <c r="E2429" s="52">
        <v>0</v>
      </c>
      <c r="F2429" s="52">
        <v>0</v>
      </c>
      <c r="G2429" s="52">
        <v>0</v>
      </c>
      <c r="H2429" s="52">
        <v>170000</v>
      </c>
      <c r="I2429" s="52">
        <v>0</v>
      </c>
      <c r="J2429" s="52">
        <v>170000</v>
      </c>
      <c r="K2429" s="52">
        <v>1010821.49</v>
      </c>
      <c r="L2429" s="52">
        <v>5735.55</v>
      </c>
      <c r="M2429" s="52">
        <v>60000</v>
      </c>
      <c r="N2429" s="50"/>
      <c r="O2429" s="124">
        <f t="shared" si="148"/>
        <v>16.818000000000001</v>
      </c>
      <c r="P2429" s="124">
        <f t="shared" si="149"/>
        <v>6.5031808929982295</v>
      </c>
      <c r="Q2429" s="50"/>
      <c r="R2429" s="53" t="str">
        <f t="shared" si="150"/>
        <v/>
      </c>
      <c r="S2429" s="53" t="str">
        <f t="shared" si="151"/>
        <v/>
      </c>
      <c r="T2429" s="50"/>
    </row>
    <row r="2430" spans="1:20" ht="15" customHeight="1" x14ac:dyDescent="0.2">
      <c r="A2430" s="51" t="s">
        <v>2575</v>
      </c>
      <c r="B2430" s="51" t="s">
        <v>33</v>
      </c>
      <c r="C2430" s="35">
        <v>543659</v>
      </c>
      <c r="D2430" s="50"/>
      <c r="E2430" s="52">
        <v>0</v>
      </c>
      <c r="F2430" s="52">
        <v>0</v>
      </c>
      <c r="G2430" s="52">
        <v>0</v>
      </c>
      <c r="H2430" s="52">
        <v>392032.62</v>
      </c>
      <c r="I2430" s="52">
        <v>0</v>
      </c>
      <c r="J2430" s="52">
        <v>392032.62</v>
      </c>
      <c r="K2430" s="52">
        <v>1194067.26</v>
      </c>
      <c r="L2430" s="52">
        <v>13601.24</v>
      </c>
      <c r="M2430" s="52">
        <v>17089.73</v>
      </c>
      <c r="N2430" s="50"/>
      <c r="O2430" s="124">
        <f t="shared" si="148"/>
        <v>32.831699999999998</v>
      </c>
      <c r="P2430" s="124">
        <f t="shared" si="149"/>
        <v>2.570288209727817</v>
      </c>
      <c r="Q2430" s="50"/>
      <c r="R2430" s="53" t="str">
        <f t="shared" si="150"/>
        <v/>
      </c>
      <c r="S2430" s="53" t="str">
        <f t="shared" si="151"/>
        <v/>
      </c>
      <c r="T2430" s="50"/>
    </row>
    <row r="2431" spans="1:20" ht="15" customHeight="1" x14ac:dyDescent="0.2">
      <c r="A2431" s="51" t="s">
        <v>974</v>
      </c>
      <c r="B2431" s="51" t="s">
        <v>677</v>
      </c>
      <c r="C2431" s="35">
        <v>511064</v>
      </c>
      <c r="D2431" s="50"/>
      <c r="E2431" s="52">
        <v>0</v>
      </c>
      <c r="F2431" s="52">
        <v>0</v>
      </c>
      <c r="G2431" s="52">
        <v>0</v>
      </c>
      <c r="H2431" s="52">
        <v>0</v>
      </c>
      <c r="I2431" s="52">
        <v>0</v>
      </c>
      <c r="J2431" s="52">
        <v>0</v>
      </c>
      <c r="K2431" s="52">
        <v>212363</v>
      </c>
      <c r="L2431" s="52">
        <v>0</v>
      </c>
      <c r="M2431" s="52">
        <v>0</v>
      </c>
      <c r="N2431" s="50"/>
      <c r="O2431" s="124">
        <f t="shared" si="148"/>
        <v>0</v>
      </c>
      <c r="P2431" s="124">
        <f t="shared" si="149"/>
        <v>0</v>
      </c>
      <c r="Q2431" s="50"/>
      <c r="R2431" s="53" t="str">
        <f t="shared" si="150"/>
        <v/>
      </c>
      <c r="S2431" s="53" t="str">
        <f t="shared" si="151"/>
        <v/>
      </c>
      <c r="T2431" s="50"/>
    </row>
    <row r="2432" spans="1:20" ht="15" customHeight="1" x14ac:dyDescent="0.2">
      <c r="A2432" s="51" t="s">
        <v>1316</v>
      </c>
      <c r="B2432" s="51" t="s">
        <v>1214</v>
      </c>
      <c r="C2432" s="35">
        <v>515663</v>
      </c>
      <c r="D2432" s="50"/>
      <c r="E2432" s="52">
        <v>0</v>
      </c>
      <c r="F2432" s="52">
        <v>0</v>
      </c>
      <c r="G2432" s="52">
        <v>0</v>
      </c>
      <c r="H2432" s="52">
        <v>79799.05</v>
      </c>
      <c r="I2432" s="52">
        <v>0</v>
      </c>
      <c r="J2432" s="52">
        <v>79799.05</v>
      </c>
      <c r="K2432" s="52">
        <v>219027.45</v>
      </c>
      <c r="L2432" s="52">
        <v>3507.12</v>
      </c>
      <c r="M2432" s="52">
        <v>9861.6299999999992</v>
      </c>
      <c r="N2432" s="50"/>
      <c r="O2432" s="124">
        <f t="shared" si="148"/>
        <v>36.433399999999999</v>
      </c>
      <c r="P2432" s="124">
        <f t="shared" si="149"/>
        <v>6.1036870036152999</v>
      </c>
      <c r="Q2432" s="50"/>
      <c r="R2432" s="53" t="str">
        <f t="shared" si="150"/>
        <v/>
      </c>
      <c r="S2432" s="53" t="str">
        <f t="shared" si="151"/>
        <v/>
      </c>
      <c r="T2432" s="50"/>
    </row>
    <row r="2433" spans="1:20" ht="15" customHeight="1" x14ac:dyDescent="0.2">
      <c r="A2433" s="51" t="s">
        <v>144</v>
      </c>
      <c r="B2433" s="51" t="s">
        <v>85</v>
      </c>
      <c r="C2433" s="35">
        <v>500798</v>
      </c>
      <c r="D2433" s="50"/>
      <c r="E2433" s="52">
        <v>0</v>
      </c>
      <c r="F2433" s="52">
        <v>0</v>
      </c>
      <c r="G2433" s="52">
        <v>0</v>
      </c>
      <c r="H2433" s="52">
        <v>27137.86</v>
      </c>
      <c r="I2433" s="52">
        <v>0</v>
      </c>
      <c r="J2433" s="52">
        <v>27137.86</v>
      </c>
      <c r="K2433" s="52">
        <v>109420.9</v>
      </c>
      <c r="L2433" s="52">
        <v>354.92</v>
      </c>
      <c r="M2433" s="52">
        <v>3420</v>
      </c>
      <c r="N2433" s="50"/>
      <c r="O2433" s="124">
        <f t="shared" si="148"/>
        <v>24.801300000000001</v>
      </c>
      <c r="P2433" s="124">
        <f t="shared" si="149"/>
        <v>3.4499076501838317</v>
      </c>
      <c r="Q2433" s="50"/>
      <c r="R2433" s="53" t="str">
        <f t="shared" si="150"/>
        <v/>
      </c>
      <c r="S2433" s="53" t="str">
        <f t="shared" si="151"/>
        <v/>
      </c>
      <c r="T2433" s="50"/>
    </row>
    <row r="2434" spans="1:20" ht="15" customHeight="1" x14ac:dyDescent="0.2">
      <c r="A2434" s="51" t="s">
        <v>820</v>
      </c>
      <c r="B2434" s="51" t="s">
        <v>759</v>
      </c>
      <c r="C2434" s="35">
        <v>509060</v>
      </c>
      <c r="D2434" s="50"/>
      <c r="E2434" s="52">
        <v>0</v>
      </c>
      <c r="F2434" s="52">
        <v>0</v>
      </c>
      <c r="G2434" s="52">
        <v>0</v>
      </c>
      <c r="H2434" s="52">
        <v>38163.360000000001</v>
      </c>
      <c r="I2434" s="52">
        <v>0</v>
      </c>
      <c r="J2434" s="52">
        <v>38163.360000000001</v>
      </c>
      <c r="K2434" s="52">
        <v>204571.95</v>
      </c>
      <c r="L2434" s="52">
        <v>1338.26</v>
      </c>
      <c r="M2434" s="52">
        <v>5601.36</v>
      </c>
      <c r="N2434" s="50"/>
      <c r="O2434" s="124">
        <f t="shared" si="148"/>
        <v>18.655200000000001</v>
      </c>
      <c r="P2434" s="124">
        <f t="shared" si="149"/>
        <v>3.3922636998865192</v>
      </c>
      <c r="Q2434" s="50"/>
      <c r="R2434" s="53" t="str">
        <f t="shared" si="150"/>
        <v/>
      </c>
      <c r="S2434" s="53" t="str">
        <f t="shared" si="151"/>
        <v/>
      </c>
      <c r="T2434" s="50"/>
    </row>
    <row r="2435" spans="1:20" ht="15" customHeight="1" x14ac:dyDescent="0.2">
      <c r="A2435" s="51" t="s">
        <v>902</v>
      </c>
      <c r="B2435" s="51" t="s">
        <v>859</v>
      </c>
      <c r="C2435" s="35">
        <v>510092</v>
      </c>
      <c r="D2435" s="50"/>
      <c r="E2435" s="52">
        <v>0</v>
      </c>
      <c r="F2435" s="52">
        <v>0</v>
      </c>
      <c r="G2435" s="52">
        <v>0</v>
      </c>
      <c r="H2435" s="52">
        <v>16831.53</v>
      </c>
      <c r="I2435" s="52">
        <v>0</v>
      </c>
      <c r="J2435" s="52">
        <v>16831.53</v>
      </c>
      <c r="K2435" s="52">
        <v>302812.72000000003</v>
      </c>
      <c r="L2435" s="52">
        <v>762.43</v>
      </c>
      <c r="M2435" s="52">
        <v>12192.46</v>
      </c>
      <c r="N2435" s="50"/>
      <c r="O2435" s="124">
        <f t="shared" ref="O2435:O2498" si="152">IFERROR(ROUND(J2435/K2435*100,4),$U$1)</f>
        <v>5.5583999999999998</v>
      </c>
      <c r="P2435" s="124">
        <f t="shared" ref="P2435:P2498" si="153">IFERROR((L2435+M2435)/K2435*100,$U$1)</f>
        <v>4.2781855398940962</v>
      </c>
      <c r="Q2435" s="50"/>
      <c r="R2435" s="53" t="str">
        <f t="shared" ref="R2435:R2498" si="154">IF(AND(ISNUMBER(O2435),O2435&gt;60),(O2435-60)*0.05,"")</f>
        <v/>
      </c>
      <c r="S2435" s="53" t="str">
        <f t="shared" ref="S2435:S2498" si="155">IF(AND(ISNUMBER(O2435),O2435&gt;60),(J2435-(K2435*0.6))*0.05,"")</f>
        <v/>
      </c>
      <c r="T2435" s="50"/>
    </row>
    <row r="2436" spans="1:20" ht="15" customHeight="1" x14ac:dyDescent="0.2">
      <c r="A2436" s="51" t="s">
        <v>1662</v>
      </c>
      <c r="B2436" s="51" t="s">
        <v>1575</v>
      </c>
      <c r="C2436" s="35">
        <v>519871</v>
      </c>
      <c r="D2436" s="50"/>
      <c r="E2436" s="52">
        <v>0</v>
      </c>
      <c r="F2436" s="52">
        <v>0</v>
      </c>
      <c r="G2436" s="52">
        <v>0</v>
      </c>
      <c r="H2436" s="52">
        <v>46241.77</v>
      </c>
      <c r="I2436" s="52">
        <v>0</v>
      </c>
      <c r="J2436" s="52">
        <v>46241.77</v>
      </c>
      <c r="K2436" s="52">
        <v>152674.94999999998</v>
      </c>
      <c r="L2436" s="52">
        <v>1983.41</v>
      </c>
      <c r="M2436" s="52">
        <v>7200</v>
      </c>
      <c r="N2436" s="50"/>
      <c r="O2436" s="124">
        <f t="shared" si="152"/>
        <v>30.287700000000001</v>
      </c>
      <c r="P2436" s="124">
        <f t="shared" si="153"/>
        <v>6.0150077010013767</v>
      </c>
      <c r="Q2436" s="50"/>
      <c r="R2436" s="53" t="str">
        <f t="shared" si="154"/>
        <v/>
      </c>
      <c r="S2436" s="53" t="str">
        <f t="shared" si="155"/>
        <v/>
      </c>
      <c r="T2436" s="50"/>
    </row>
    <row r="2437" spans="1:20" ht="15" customHeight="1" x14ac:dyDescent="0.2">
      <c r="A2437" s="51" t="s">
        <v>1939</v>
      </c>
      <c r="B2437" s="51" t="s">
        <v>1866</v>
      </c>
      <c r="C2437" s="35">
        <v>523160</v>
      </c>
      <c r="D2437" s="50"/>
      <c r="E2437" s="52">
        <v>0</v>
      </c>
      <c r="F2437" s="52">
        <v>0</v>
      </c>
      <c r="G2437" s="52">
        <v>0</v>
      </c>
      <c r="H2437" s="52">
        <v>16011.12</v>
      </c>
      <c r="I2437" s="52">
        <v>0</v>
      </c>
      <c r="J2437" s="52">
        <v>16011.12</v>
      </c>
      <c r="K2437" s="52">
        <v>34783.56</v>
      </c>
      <c r="L2437" s="52">
        <v>539.20000000000005</v>
      </c>
      <c r="M2437" s="52">
        <v>3500</v>
      </c>
      <c r="N2437" s="50"/>
      <c r="O2437" s="124">
        <f t="shared" si="152"/>
        <v>46.030700000000003</v>
      </c>
      <c r="P2437" s="124">
        <f t="shared" si="153"/>
        <v>11.612382401341323</v>
      </c>
      <c r="Q2437" s="50"/>
      <c r="R2437" s="53" t="str">
        <f t="shared" si="154"/>
        <v/>
      </c>
      <c r="S2437" s="53" t="str">
        <f t="shared" si="155"/>
        <v/>
      </c>
      <c r="T2437" s="50"/>
    </row>
    <row r="2438" spans="1:20" ht="15" customHeight="1" x14ac:dyDescent="0.2">
      <c r="A2438" s="51" t="s">
        <v>2805</v>
      </c>
      <c r="B2438" s="51" t="s">
        <v>1960</v>
      </c>
      <c r="C2438" s="35">
        <v>580368</v>
      </c>
      <c r="D2438" s="50"/>
      <c r="E2438" s="52">
        <v>0</v>
      </c>
      <c r="F2438" s="52">
        <v>0</v>
      </c>
      <c r="G2438" s="52">
        <v>0</v>
      </c>
      <c r="H2438" s="52">
        <v>0</v>
      </c>
      <c r="I2438" s="52">
        <v>0</v>
      </c>
      <c r="J2438" s="52">
        <v>0</v>
      </c>
      <c r="K2438" s="52">
        <v>83128.13</v>
      </c>
      <c r="L2438" s="52">
        <v>0</v>
      </c>
      <c r="M2438" s="52">
        <v>0</v>
      </c>
      <c r="N2438" s="50"/>
      <c r="O2438" s="124">
        <f t="shared" si="152"/>
        <v>0</v>
      </c>
      <c r="P2438" s="124">
        <f t="shared" si="153"/>
        <v>0</v>
      </c>
      <c r="Q2438" s="50"/>
      <c r="R2438" s="53" t="str">
        <f t="shared" si="154"/>
        <v/>
      </c>
      <c r="S2438" s="53" t="str">
        <f t="shared" si="155"/>
        <v/>
      </c>
      <c r="T2438" s="50"/>
    </row>
    <row r="2439" spans="1:20" ht="15" customHeight="1" x14ac:dyDescent="0.2">
      <c r="A2439" s="51" t="s">
        <v>317</v>
      </c>
      <c r="B2439" s="51" t="s">
        <v>252</v>
      </c>
      <c r="C2439" s="35">
        <v>502812</v>
      </c>
      <c r="D2439" s="50"/>
      <c r="E2439" s="52">
        <v>0</v>
      </c>
      <c r="F2439" s="52">
        <v>0</v>
      </c>
      <c r="G2439" s="52">
        <v>0</v>
      </c>
      <c r="H2439" s="52">
        <v>3512.66</v>
      </c>
      <c r="I2439" s="52">
        <v>0</v>
      </c>
      <c r="J2439" s="52">
        <v>3512.66</v>
      </c>
      <c r="K2439" s="52">
        <v>182623.12</v>
      </c>
      <c r="L2439" s="52">
        <v>172.94</v>
      </c>
      <c r="M2439" s="52">
        <v>319.33999999999997</v>
      </c>
      <c r="N2439" s="50"/>
      <c r="O2439" s="124">
        <f t="shared" si="152"/>
        <v>1.9234</v>
      </c>
      <c r="P2439" s="124">
        <f t="shared" si="153"/>
        <v>0.26956061204079745</v>
      </c>
      <c r="Q2439" s="50"/>
      <c r="R2439" s="53" t="str">
        <f t="shared" si="154"/>
        <v/>
      </c>
      <c r="S2439" s="53" t="str">
        <f t="shared" si="155"/>
        <v/>
      </c>
      <c r="T2439" s="50"/>
    </row>
    <row r="2440" spans="1:20" ht="15" customHeight="1" x14ac:dyDescent="0.2">
      <c r="A2440" s="51" t="s">
        <v>2714</v>
      </c>
      <c r="B2440" s="51" t="s">
        <v>639</v>
      </c>
      <c r="C2440" s="35">
        <v>556611</v>
      </c>
      <c r="D2440" s="50"/>
      <c r="E2440" s="52">
        <v>0</v>
      </c>
      <c r="F2440" s="52">
        <v>0</v>
      </c>
      <c r="G2440" s="52">
        <v>0</v>
      </c>
      <c r="H2440" s="52">
        <v>0</v>
      </c>
      <c r="I2440" s="52">
        <v>0</v>
      </c>
      <c r="J2440" s="52">
        <v>0</v>
      </c>
      <c r="K2440" s="52">
        <v>36617.949999999997</v>
      </c>
      <c r="L2440" s="52">
        <v>28.68</v>
      </c>
      <c r="M2440" s="52">
        <v>0</v>
      </c>
      <c r="N2440" s="50"/>
      <c r="O2440" s="124">
        <f t="shared" si="152"/>
        <v>0</v>
      </c>
      <c r="P2440" s="124">
        <f t="shared" si="153"/>
        <v>7.8322243599109179E-2</v>
      </c>
      <c r="Q2440" s="50"/>
      <c r="R2440" s="53" t="str">
        <f t="shared" si="154"/>
        <v/>
      </c>
      <c r="S2440" s="53" t="str">
        <f t="shared" si="155"/>
        <v/>
      </c>
      <c r="T2440" s="50"/>
    </row>
    <row r="2441" spans="1:20" ht="15" customHeight="1" x14ac:dyDescent="0.2">
      <c r="A2441" s="51" t="s">
        <v>1445</v>
      </c>
      <c r="B2441" s="51" t="s">
        <v>1405</v>
      </c>
      <c r="C2441" s="35">
        <v>517291</v>
      </c>
      <c r="D2441" s="50"/>
      <c r="E2441" s="52">
        <v>0</v>
      </c>
      <c r="F2441" s="52">
        <v>0</v>
      </c>
      <c r="G2441" s="52">
        <v>0</v>
      </c>
      <c r="H2441" s="52">
        <v>0</v>
      </c>
      <c r="I2441" s="52">
        <v>0</v>
      </c>
      <c r="J2441" s="52">
        <v>0</v>
      </c>
      <c r="K2441" s="52">
        <v>683387.17</v>
      </c>
      <c r="L2441" s="52">
        <v>4217.7299999999996</v>
      </c>
      <c r="M2441" s="52">
        <v>13340.19</v>
      </c>
      <c r="N2441" s="50"/>
      <c r="O2441" s="124">
        <f t="shared" si="152"/>
        <v>0</v>
      </c>
      <c r="P2441" s="124">
        <f t="shared" si="153"/>
        <v>2.5692492880719429</v>
      </c>
      <c r="Q2441" s="50"/>
      <c r="R2441" s="53" t="str">
        <f t="shared" si="154"/>
        <v/>
      </c>
      <c r="S2441" s="53" t="str">
        <f t="shared" si="155"/>
        <v/>
      </c>
      <c r="T2441" s="50"/>
    </row>
    <row r="2442" spans="1:20" ht="15" customHeight="1" x14ac:dyDescent="0.2">
      <c r="A2442" s="51" t="s">
        <v>318</v>
      </c>
      <c r="B2442" s="51" t="s">
        <v>252</v>
      </c>
      <c r="C2442" s="35">
        <v>502821</v>
      </c>
      <c r="D2442" s="50"/>
      <c r="E2442" s="52">
        <v>0</v>
      </c>
      <c r="F2442" s="52">
        <v>0</v>
      </c>
      <c r="G2442" s="52">
        <v>0</v>
      </c>
      <c r="H2442" s="52">
        <v>190000</v>
      </c>
      <c r="I2442" s="52">
        <v>0</v>
      </c>
      <c r="J2442" s="52">
        <v>190000</v>
      </c>
      <c r="K2442" s="52">
        <v>1402630.69</v>
      </c>
      <c r="L2442" s="52">
        <v>11315.05</v>
      </c>
      <c r="M2442" s="52">
        <v>120214.97</v>
      </c>
      <c r="N2442" s="50"/>
      <c r="O2442" s="124">
        <f t="shared" si="152"/>
        <v>13.545999999999999</v>
      </c>
      <c r="P2442" s="124">
        <f t="shared" si="153"/>
        <v>9.3773807273531133</v>
      </c>
      <c r="Q2442" s="50"/>
      <c r="R2442" s="53" t="str">
        <f t="shared" si="154"/>
        <v/>
      </c>
      <c r="S2442" s="53" t="str">
        <f t="shared" si="155"/>
        <v/>
      </c>
      <c r="T2442" s="50"/>
    </row>
    <row r="2443" spans="1:20" ht="15" customHeight="1" x14ac:dyDescent="0.2">
      <c r="A2443" s="51" t="s">
        <v>1446</v>
      </c>
      <c r="B2443" s="51" t="s">
        <v>88</v>
      </c>
      <c r="C2443" s="35">
        <v>517305</v>
      </c>
      <c r="D2443" s="50"/>
      <c r="E2443" s="52">
        <v>0</v>
      </c>
      <c r="F2443" s="52">
        <v>0</v>
      </c>
      <c r="G2443" s="52">
        <v>0</v>
      </c>
      <c r="H2443" s="52">
        <v>0</v>
      </c>
      <c r="I2443" s="52">
        <v>0</v>
      </c>
      <c r="J2443" s="52">
        <v>0</v>
      </c>
      <c r="K2443" s="52">
        <v>513358.27</v>
      </c>
      <c r="L2443" s="52">
        <v>0</v>
      </c>
      <c r="M2443" s="52">
        <v>0</v>
      </c>
      <c r="N2443" s="50"/>
      <c r="O2443" s="124">
        <f t="shared" si="152"/>
        <v>0</v>
      </c>
      <c r="P2443" s="124">
        <f t="shared" si="153"/>
        <v>0</v>
      </c>
      <c r="Q2443" s="50"/>
      <c r="R2443" s="53" t="str">
        <f t="shared" si="154"/>
        <v/>
      </c>
      <c r="S2443" s="53" t="str">
        <f t="shared" si="155"/>
        <v/>
      </c>
      <c r="T2443" s="50"/>
    </row>
    <row r="2444" spans="1:20" ht="15" customHeight="1" x14ac:dyDescent="0.2">
      <c r="A2444" s="51" t="s">
        <v>319</v>
      </c>
      <c r="B2444" s="51" t="s">
        <v>252</v>
      </c>
      <c r="C2444" s="35">
        <v>502847</v>
      </c>
      <c r="D2444" s="50"/>
      <c r="E2444" s="52">
        <v>0</v>
      </c>
      <c r="F2444" s="52">
        <v>0</v>
      </c>
      <c r="G2444" s="52">
        <v>0</v>
      </c>
      <c r="H2444" s="52">
        <v>0</v>
      </c>
      <c r="I2444" s="52">
        <v>0</v>
      </c>
      <c r="J2444" s="52">
        <v>0</v>
      </c>
      <c r="K2444" s="52">
        <v>130135.99</v>
      </c>
      <c r="L2444" s="52">
        <v>0</v>
      </c>
      <c r="M2444" s="52">
        <v>0</v>
      </c>
      <c r="N2444" s="50"/>
      <c r="O2444" s="124">
        <f t="shared" si="152"/>
        <v>0</v>
      </c>
      <c r="P2444" s="124">
        <f t="shared" si="153"/>
        <v>0</v>
      </c>
      <c r="Q2444" s="50"/>
      <c r="R2444" s="53" t="str">
        <f t="shared" si="154"/>
        <v/>
      </c>
      <c r="S2444" s="53" t="str">
        <f t="shared" si="155"/>
        <v/>
      </c>
      <c r="T2444" s="50"/>
    </row>
    <row r="2445" spans="1:20" ht="15" customHeight="1" x14ac:dyDescent="0.2">
      <c r="A2445" s="51" t="s">
        <v>819</v>
      </c>
      <c r="B2445" s="51" t="s">
        <v>760</v>
      </c>
      <c r="C2445" s="35">
        <v>509051</v>
      </c>
      <c r="D2445" s="50"/>
      <c r="E2445" s="52">
        <v>0</v>
      </c>
      <c r="F2445" s="52">
        <v>0</v>
      </c>
      <c r="G2445" s="52">
        <v>0</v>
      </c>
      <c r="H2445" s="52">
        <v>0</v>
      </c>
      <c r="I2445" s="52">
        <v>0</v>
      </c>
      <c r="J2445" s="52">
        <v>0</v>
      </c>
      <c r="K2445" s="52">
        <v>1023096.8999999999</v>
      </c>
      <c r="L2445" s="52">
        <v>94.12</v>
      </c>
      <c r="M2445" s="52">
        <v>2000</v>
      </c>
      <c r="N2445" s="50"/>
      <c r="O2445" s="124">
        <f t="shared" si="152"/>
        <v>0</v>
      </c>
      <c r="P2445" s="124">
        <f t="shared" si="153"/>
        <v>0.20468442431992515</v>
      </c>
      <c r="Q2445" s="50"/>
      <c r="R2445" s="53" t="str">
        <f t="shared" si="154"/>
        <v/>
      </c>
      <c r="S2445" s="53" t="str">
        <f t="shared" si="155"/>
        <v/>
      </c>
      <c r="T2445" s="50"/>
    </row>
    <row r="2446" spans="1:20" ht="15" customHeight="1" x14ac:dyDescent="0.2">
      <c r="A2446" s="51" t="s">
        <v>2671</v>
      </c>
      <c r="B2446" s="51" t="s">
        <v>85</v>
      </c>
      <c r="C2446" s="35">
        <v>555967</v>
      </c>
      <c r="D2446" s="50"/>
      <c r="E2446" s="52">
        <v>0</v>
      </c>
      <c r="F2446" s="52">
        <v>0</v>
      </c>
      <c r="G2446" s="52">
        <v>0</v>
      </c>
      <c r="H2446" s="52">
        <v>70288</v>
      </c>
      <c r="I2446" s="52">
        <v>0</v>
      </c>
      <c r="J2446" s="52">
        <v>70288</v>
      </c>
      <c r="K2446" s="52">
        <v>133205.04999999999</v>
      </c>
      <c r="L2446" s="52">
        <v>4710.5600000000004</v>
      </c>
      <c r="M2446" s="52">
        <v>15375.56</v>
      </c>
      <c r="N2446" s="50"/>
      <c r="O2446" s="124">
        <f t="shared" si="152"/>
        <v>52.766800000000003</v>
      </c>
      <c r="P2446" s="124">
        <f t="shared" si="153"/>
        <v>15.079097977141256</v>
      </c>
      <c r="Q2446" s="50"/>
      <c r="R2446" s="53" t="str">
        <f t="shared" si="154"/>
        <v/>
      </c>
      <c r="S2446" s="53" t="str">
        <f t="shared" si="155"/>
        <v/>
      </c>
      <c r="T2446" s="50"/>
    </row>
    <row r="2447" spans="1:20" ht="15" customHeight="1" x14ac:dyDescent="0.2">
      <c r="A2447" s="51" t="s">
        <v>1209</v>
      </c>
      <c r="B2447" s="51" t="s">
        <v>1167</v>
      </c>
      <c r="C2447" s="35">
        <v>514403</v>
      </c>
      <c r="D2447" s="50"/>
      <c r="E2447" s="52">
        <v>0</v>
      </c>
      <c r="F2447" s="52">
        <v>0</v>
      </c>
      <c r="G2447" s="52">
        <v>0</v>
      </c>
      <c r="H2447" s="52">
        <v>0</v>
      </c>
      <c r="I2447" s="52">
        <v>0</v>
      </c>
      <c r="J2447" s="52">
        <v>0</v>
      </c>
      <c r="K2447" s="52">
        <v>54818.92</v>
      </c>
      <c r="L2447" s="52">
        <v>0</v>
      </c>
      <c r="M2447" s="52">
        <v>0</v>
      </c>
      <c r="N2447" s="50"/>
      <c r="O2447" s="124">
        <f t="shared" si="152"/>
        <v>0</v>
      </c>
      <c r="P2447" s="124">
        <f t="shared" si="153"/>
        <v>0</v>
      </c>
      <c r="Q2447" s="50"/>
      <c r="R2447" s="53" t="str">
        <f t="shared" si="154"/>
        <v/>
      </c>
      <c r="S2447" s="53" t="str">
        <f t="shared" si="155"/>
        <v/>
      </c>
      <c r="T2447" s="50"/>
    </row>
    <row r="2448" spans="1:20" ht="15" customHeight="1" x14ac:dyDescent="0.2">
      <c r="A2448" s="51" t="s">
        <v>2576</v>
      </c>
      <c r="B2448" s="51" t="s">
        <v>2211</v>
      </c>
      <c r="C2448" s="35">
        <v>543667</v>
      </c>
      <c r="D2448" s="50"/>
      <c r="E2448" s="52">
        <v>0</v>
      </c>
      <c r="F2448" s="52">
        <v>0</v>
      </c>
      <c r="G2448" s="52">
        <v>0</v>
      </c>
      <c r="H2448" s="52">
        <v>128174.63</v>
      </c>
      <c r="I2448" s="52">
        <v>0</v>
      </c>
      <c r="J2448" s="52">
        <v>128174.63</v>
      </c>
      <c r="K2448" s="52">
        <v>327648.37</v>
      </c>
      <c r="L2448" s="52">
        <v>7027.52</v>
      </c>
      <c r="M2448" s="52">
        <v>48920</v>
      </c>
      <c r="N2448" s="50"/>
      <c r="O2448" s="124">
        <f t="shared" si="152"/>
        <v>39.119599999999998</v>
      </c>
      <c r="P2448" s="124">
        <f t="shared" si="153"/>
        <v>17.075476371208563</v>
      </c>
      <c r="Q2448" s="50"/>
      <c r="R2448" s="53" t="str">
        <f t="shared" si="154"/>
        <v/>
      </c>
      <c r="S2448" s="53" t="str">
        <f t="shared" si="155"/>
        <v/>
      </c>
      <c r="T2448" s="50"/>
    </row>
    <row r="2449" spans="1:20" ht="15" customHeight="1" x14ac:dyDescent="0.2">
      <c r="A2449" s="51" t="s">
        <v>1494</v>
      </c>
      <c r="B2449" s="51" t="s">
        <v>1</v>
      </c>
      <c r="C2449" s="35">
        <v>518034</v>
      </c>
      <c r="D2449" s="50"/>
      <c r="E2449" s="52">
        <v>0</v>
      </c>
      <c r="F2449" s="52">
        <v>0</v>
      </c>
      <c r="G2449" s="52">
        <v>0</v>
      </c>
      <c r="H2449" s="52">
        <v>0</v>
      </c>
      <c r="I2449" s="52">
        <v>0</v>
      </c>
      <c r="J2449" s="52">
        <v>0</v>
      </c>
      <c r="K2449" s="52">
        <v>2190608.41</v>
      </c>
      <c r="L2449" s="52">
        <v>26188.12</v>
      </c>
      <c r="M2449" s="52">
        <v>88644.56</v>
      </c>
      <c r="N2449" s="50"/>
      <c r="O2449" s="124">
        <f t="shared" si="152"/>
        <v>0</v>
      </c>
      <c r="P2449" s="124">
        <f t="shared" si="153"/>
        <v>5.2420450627230082</v>
      </c>
      <c r="Q2449" s="50"/>
      <c r="R2449" s="53" t="str">
        <f t="shared" si="154"/>
        <v/>
      </c>
      <c r="S2449" s="53" t="str">
        <f t="shared" si="155"/>
        <v/>
      </c>
      <c r="T2449" s="50"/>
    </row>
    <row r="2450" spans="1:20" ht="15" customHeight="1" x14ac:dyDescent="0.2">
      <c r="A2450" s="51" t="s">
        <v>2715</v>
      </c>
      <c r="B2450" s="51" t="s">
        <v>639</v>
      </c>
      <c r="C2450" s="35">
        <v>556645</v>
      </c>
      <c r="D2450" s="50"/>
      <c r="E2450" s="52">
        <v>0</v>
      </c>
      <c r="F2450" s="52">
        <v>0</v>
      </c>
      <c r="G2450" s="52">
        <v>0</v>
      </c>
      <c r="H2450" s="52">
        <v>21669</v>
      </c>
      <c r="I2450" s="52">
        <v>0</v>
      </c>
      <c r="J2450" s="52">
        <v>21669</v>
      </c>
      <c r="K2450" s="52">
        <v>73607.23</v>
      </c>
      <c r="L2450" s="52">
        <v>719.08</v>
      </c>
      <c r="M2450" s="52">
        <v>9099.15</v>
      </c>
      <c r="N2450" s="50"/>
      <c r="O2450" s="124">
        <f t="shared" si="152"/>
        <v>29.438700000000001</v>
      </c>
      <c r="P2450" s="124">
        <f t="shared" si="153"/>
        <v>13.338676105594519</v>
      </c>
      <c r="Q2450" s="50"/>
      <c r="R2450" s="53" t="str">
        <f t="shared" si="154"/>
        <v/>
      </c>
      <c r="S2450" s="53" t="str">
        <f t="shared" si="155"/>
        <v/>
      </c>
      <c r="T2450" s="50"/>
    </row>
    <row r="2451" spans="1:20" ht="15" customHeight="1" x14ac:dyDescent="0.2">
      <c r="A2451" s="51" t="s">
        <v>1317</v>
      </c>
      <c r="B2451" s="51" t="s">
        <v>1214</v>
      </c>
      <c r="C2451" s="35">
        <v>515671</v>
      </c>
      <c r="D2451" s="50"/>
      <c r="E2451" s="52">
        <v>0</v>
      </c>
      <c r="F2451" s="52">
        <v>0</v>
      </c>
      <c r="G2451" s="52">
        <v>0</v>
      </c>
      <c r="H2451" s="52">
        <v>36359.31</v>
      </c>
      <c r="I2451" s="52">
        <v>0</v>
      </c>
      <c r="J2451" s="52">
        <v>36359.31</v>
      </c>
      <c r="K2451" s="52">
        <v>616563.61</v>
      </c>
      <c r="L2451" s="52">
        <v>1350.65</v>
      </c>
      <c r="M2451" s="52">
        <v>8168.15</v>
      </c>
      <c r="N2451" s="50"/>
      <c r="O2451" s="124">
        <f t="shared" si="152"/>
        <v>5.8971</v>
      </c>
      <c r="P2451" s="124">
        <f t="shared" si="153"/>
        <v>1.5438471952634374</v>
      </c>
      <c r="Q2451" s="50"/>
      <c r="R2451" s="53" t="str">
        <f t="shared" si="154"/>
        <v/>
      </c>
      <c r="S2451" s="53" t="str">
        <f t="shared" si="155"/>
        <v/>
      </c>
      <c r="T2451" s="50"/>
    </row>
    <row r="2452" spans="1:20" ht="15" customHeight="1" x14ac:dyDescent="0.2">
      <c r="A2452" s="51" t="s">
        <v>1566</v>
      </c>
      <c r="B2452" s="51" t="s">
        <v>1509</v>
      </c>
      <c r="C2452" s="35">
        <v>518867</v>
      </c>
      <c r="D2452" s="50"/>
      <c r="E2452" s="52">
        <v>0</v>
      </c>
      <c r="F2452" s="52">
        <v>0</v>
      </c>
      <c r="G2452" s="52">
        <v>0</v>
      </c>
      <c r="H2452" s="52">
        <v>0</v>
      </c>
      <c r="I2452" s="52">
        <v>0</v>
      </c>
      <c r="J2452" s="52">
        <v>0</v>
      </c>
      <c r="K2452" s="52">
        <v>164213.32999999999</v>
      </c>
      <c r="L2452" s="52">
        <v>0</v>
      </c>
      <c r="M2452" s="52">
        <v>0</v>
      </c>
      <c r="N2452" s="50"/>
      <c r="O2452" s="124">
        <f t="shared" si="152"/>
        <v>0</v>
      </c>
      <c r="P2452" s="124">
        <f t="shared" si="153"/>
        <v>0</v>
      </c>
      <c r="Q2452" s="50"/>
      <c r="R2452" s="53" t="str">
        <f t="shared" si="154"/>
        <v/>
      </c>
      <c r="S2452" s="53" t="str">
        <f t="shared" si="155"/>
        <v/>
      </c>
      <c r="T2452" s="50"/>
    </row>
    <row r="2453" spans="1:20" ht="15" customHeight="1" x14ac:dyDescent="0.2">
      <c r="A2453" s="51" t="s">
        <v>1495</v>
      </c>
      <c r="B2453" s="51" t="s">
        <v>1</v>
      </c>
      <c r="C2453" s="35">
        <v>518042</v>
      </c>
      <c r="D2453" s="50"/>
      <c r="E2453" s="52">
        <v>0</v>
      </c>
      <c r="F2453" s="52">
        <v>0</v>
      </c>
      <c r="G2453" s="52">
        <v>0</v>
      </c>
      <c r="H2453" s="52">
        <v>1193259.56</v>
      </c>
      <c r="I2453" s="52">
        <v>0</v>
      </c>
      <c r="J2453" s="52">
        <v>1193259.56</v>
      </c>
      <c r="K2453" s="52">
        <v>2782247.58</v>
      </c>
      <c r="L2453" s="52">
        <v>44116.07</v>
      </c>
      <c r="M2453" s="52">
        <v>198578.91</v>
      </c>
      <c r="N2453" s="50"/>
      <c r="O2453" s="124">
        <f t="shared" si="152"/>
        <v>42.888300000000001</v>
      </c>
      <c r="P2453" s="124">
        <f t="shared" si="153"/>
        <v>8.7229828770306632</v>
      </c>
      <c r="Q2453" s="50"/>
      <c r="R2453" s="53" t="str">
        <f t="shared" si="154"/>
        <v/>
      </c>
      <c r="S2453" s="53" t="str">
        <f t="shared" si="155"/>
        <v/>
      </c>
      <c r="T2453" s="50"/>
    </row>
    <row r="2454" spans="1:20" ht="15" customHeight="1" x14ac:dyDescent="0.2">
      <c r="A2454" s="51" t="s">
        <v>2119</v>
      </c>
      <c r="B2454" s="51" t="s">
        <v>1537</v>
      </c>
      <c r="C2454" s="35">
        <v>525286</v>
      </c>
      <c r="D2454" s="50"/>
      <c r="E2454" s="52">
        <v>0</v>
      </c>
      <c r="F2454" s="52">
        <v>0</v>
      </c>
      <c r="G2454" s="52">
        <v>0</v>
      </c>
      <c r="H2454" s="52">
        <v>37649.620000000003</v>
      </c>
      <c r="I2454" s="52">
        <v>0</v>
      </c>
      <c r="J2454" s="52">
        <v>37649.620000000003</v>
      </c>
      <c r="K2454" s="52">
        <v>202707.06</v>
      </c>
      <c r="L2454" s="52">
        <v>1080.5</v>
      </c>
      <c r="M2454" s="52">
        <v>0</v>
      </c>
      <c r="N2454" s="50"/>
      <c r="O2454" s="124">
        <f t="shared" si="152"/>
        <v>18.573399999999999</v>
      </c>
      <c r="P2454" s="124">
        <f t="shared" si="153"/>
        <v>0.53303520854182385</v>
      </c>
      <c r="Q2454" s="50"/>
      <c r="R2454" s="53" t="str">
        <f t="shared" si="154"/>
        <v/>
      </c>
      <c r="S2454" s="53" t="str">
        <f t="shared" si="155"/>
        <v/>
      </c>
      <c r="T2454" s="50"/>
    </row>
    <row r="2455" spans="1:20" ht="15" customHeight="1" x14ac:dyDescent="0.2">
      <c r="A2455" s="51" t="s">
        <v>2120</v>
      </c>
      <c r="B2455" s="51" t="s">
        <v>1537</v>
      </c>
      <c r="C2455" s="35">
        <v>525294</v>
      </c>
      <c r="D2455" s="50"/>
      <c r="E2455" s="52">
        <v>0</v>
      </c>
      <c r="F2455" s="52">
        <v>0</v>
      </c>
      <c r="G2455" s="52">
        <v>0</v>
      </c>
      <c r="H2455" s="52">
        <v>216130.48</v>
      </c>
      <c r="I2455" s="52">
        <v>0</v>
      </c>
      <c r="J2455" s="52">
        <v>216130.48</v>
      </c>
      <c r="K2455" s="52">
        <v>1090405.6400000001</v>
      </c>
      <c r="L2455" s="52">
        <v>12795.07</v>
      </c>
      <c r="M2455" s="52">
        <v>96884.09</v>
      </c>
      <c r="N2455" s="50"/>
      <c r="O2455" s="124">
        <f t="shared" si="152"/>
        <v>19.821100000000001</v>
      </c>
      <c r="P2455" s="124">
        <f t="shared" si="153"/>
        <v>10.058564994216281</v>
      </c>
      <c r="Q2455" s="50"/>
      <c r="R2455" s="53" t="str">
        <f t="shared" si="154"/>
        <v/>
      </c>
      <c r="S2455" s="53" t="str">
        <f t="shared" si="155"/>
        <v/>
      </c>
      <c r="T2455" s="50"/>
    </row>
    <row r="2456" spans="1:20" ht="15" customHeight="1" x14ac:dyDescent="0.2">
      <c r="A2456" s="51" t="s">
        <v>549</v>
      </c>
      <c r="B2456" s="51" t="s">
        <v>508</v>
      </c>
      <c r="C2456" s="35">
        <v>505561</v>
      </c>
      <c r="D2456" s="50"/>
      <c r="E2456" s="52">
        <v>0</v>
      </c>
      <c r="F2456" s="52">
        <v>0</v>
      </c>
      <c r="G2456" s="52">
        <v>0</v>
      </c>
      <c r="H2456" s="52">
        <v>0</v>
      </c>
      <c r="I2456" s="52">
        <v>0</v>
      </c>
      <c r="J2456" s="52">
        <v>0</v>
      </c>
      <c r="K2456" s="52">
        <v>230875.38</v>
      </c>
      <c r="L2456" s="52">
        <v>0</v>
      </c>
      <c r="M2456" s="52">
        <v>0</v>
      </c>
      <c r="N2456" s="50"/>
      <c r="O2456" s="124">
        <f t="shared" si="152"/>
        <v>0</v>
      </c>
      <c r="P2456" s="124">
        <f t="shared" si="153"/>
        <v>0</v>
      </c>
      <c r="Q2456" s="50"/>
      <c r="R2456" s="53" t="str">
        <f t="shared" si="154"/>
        <v/>
      </c>
      <c r="S2456" s="53" t="str">
        <f t="shared" si="155"/>
        <v/>
      </c>
      <c r="T2456" s="50"/>
    </row>
    <row r="2457" spans="1:20" ht="15" customHeight="1" x14ac:dyDescent="0.2">
      <c r="A2457" s="51" t="s">
        <v>145</v>
      </c>
      <c r="B2457" s="51" t="s">
        <v>88</v>
      </c>
      <c r="C2457" s="35">
        <v>500810</v>
      </c>
      <c r="D2457" s="50"/>
      <c r="E2457" s="52">
        <v>0</v>
      </c>
      <c r="F2457" s="52">
        <v>0</v>
      </c>
      <c r="G2457" s="52">
        <v>0</v>
      </c>
      <c r="H2457" s="52">
        <v>89498.63</v>
      </c>
      <c r="I2457" s="52">
        <v>0</v>
      </c>
      <c r="J2457" s="52">
        <v>89498.63</v>
      </c>
      <c r="K2457" s="52">
        <v>906836.84</v>
      </c>
      <c r="L2457" s="52">
        <v>6557.18</v>
      </c>
      <c r="M2457" s="52">
        <v>77934.929999999993</v>
      </c>
      <c r="N2457" s="50"/>
      <c r="O2457" s="124">
        <f t="shared" si="152"/>
        <v>9.8693000000000008</v>
      </c>
      <c r="P2457" s="124">
        <f t="shared" si="153"/>
        <v>9.3172339579852075</v>
      </c>
      <c r="Q2457" s="50"/>
      <c r="R2457" s="53" t="str">
        <f t="shared" si="154"/>
        <v/>
      </c>
      <c r="S2457" s="53" t="str">
        <f t="shared" si="155"/>
        <v/>
      </c>
      <c r="T2457" s="50"/>
    </row>
    <row r="2458" spans="1:20" ht="15" customHeight="1" x14ac:dyDescent="0.2">
      <c r="A2458" s="51" t="s">
        <v>426</v>
      </c>
      <c r="B2458" s="51" t="s">
        <v>98</v>
      </c>
      <c r="C2458" s="35">
        <v>504068</v>
      </c>
      <c r="D2458" s="50"/>
      <c r="E2458" s="52">
        <v>0</v>
      </c>
      <c r="F2458" s="52">
        <v>0</v>
      </c>
      <c r="G2458" s="52">
        <v>0</v>
      </c>
      <c r="H2458" s="52">
        <v>12759.09</v>
      </c>
      <c r="I2458" s="52">
        <v>0</v>
      </c>
      <c r="J2458" s="52">
        <v>12759.09</v>
      </c>
      <c r="K2458" s="52">
        <v>1836187.6099999999</v>
      </c>
      <c r="L2458" s="52">
        <v>30509.99</v>
      </c>
      <c r="M2458" s="52">
        <v>93649.37</v>
      </c>
      <c r="N2458" s="50"/>
      <c r="O2458" s="124">
        <f t="shared" si="152"/>
        <v>0.69489999999999996</v>
      </c>
      <c r="P2458" s="124">
        <f t="shared" si="153"/>
        <v>6.761801426162549</v>
      </c>
      <c r="Q2458" s="50"/>
      <c r="R2458" s="53" t="str">
        <f t="shared" si="154"/>
        <v/>
      </c>
      <c r="S2458" s="53" t="str">
        <f t="shared" si="155"/>
        <v/>
      </c>
      <c r="T2458" s="50"/>
    </row>
    <row r="2459" spans="1:20" ht="15" customHeight="1" x14ac:dyDescent="0.2">
      <c r="A2459" s="51" t="s">
        <v>1940</v>
      </c>
      <c r="B2459" s="51" t="s">
        <v>1866</v>
      </c>
      <c r="C2459" s="35">
        <v>523178</v>
      </c>
      <c r="D2459" s="50"/>
      <c r="E2459" s="52">
        <v>0</v>
      </c>
      <c r="F2459" s="52">
        <v>0</v>
      </c>
      <c r="G2459" s="52">
        <v>0</v>
      </c>
      <c r="H2459" s="52">
        <v>0</v>
      </c>
      <c r="I2459" s="52">
        <v>0</v>
      </c>
      <c r="J2459" s="52">
        <v>0</v>
      </c>
      <c r="K2459" s="52">
        <v>136250.65</v>
      </c>
      <c r="L2459" s="52">
        <v>0</v>
      </c>
      <c r="M2459" s="52">
        <v>0</v>
      </c>
      <c r="N2459" s="50"/>
      <c r="O2459" s="124">
        <f t="shared" si="152"/>
        <v>0</v>
      </c>
      <c r="P2459" s="124">
        <f t="shared" si="153"/>
        <v>0</v>
      </c>
      <c r="Q2459" s="50"/>
      <c r="R2459" s="53" t="str">
        <f t="shared" si="154"/>
        <v/>
      </c>
      <c r="S2459" s="53" t="str">
        <f t="shared" si="155"/>
        <v/>
      </c>
      <c r="T2459" s="50"/>
    </row>
    <row r="2460" spans="1:20" ht="15" customHeight="1" x14ac:dyDescent="0.2">
      <c r="A2460" s="51" t="s">
        <v>2121</v>
      </c>
      <c r="B2460" s="51" t="s">
        <v>2023</v>
      </c>
      <c r="C2460" s="35">
        <v>525308</v>
      </c>
      <c r="D2460" s="50"/>
      <c r="E2460" s="52">
        <v>0</v>
      </c>
      <c r="F2460" s="52">
        <v>0</v>
      </c>
      <c r="G2460" s="52">
        <v>0</v>
      </c>
      <c r="H2460" s="52">
        <v>0</v>
      </c>
      <c r="I2460" s="52">
        <v>0</v>
      </c>
      <c r="J2460" s="52">
        <v>0</v>
      </c>
      <c r="K2460" s="52">
        <v>59963.199999999997</v>
      </c>
      <c r="L2460" s="52">
        <v>132.84</v>
      </c>
      <c r="M2460" s="52">
        <v>0</v>
      </c>
      <c r="N2460" s="50"/>
      <c r="O2460" s="124">
        <f t="shared" si="152"/>
        <v>0</v>
      </c>
      <c r="P2460" s="124">
        <f t="shared" si="153"/>
        <v>0.2215358753368733</v>
      </c>
      <c r="Q2460" s="50"/>
      <c r="R2460" s="53" t="str">
        <f t="shared" si="154"/>
        <v/>
      </c>
      <c r="S2460" s="53" t="str">
        <f t="shared" si="155"/>
        <v/>
      </c>
      <c r="T2460" s="50"/>
    </row>
    <row r="2461" spans="1:20" ht="15" customHeight="1" x14ac:dyDescent="0.2">
      <c r="A2461" s="51" t="s">
        <v>550</v>
      </c>
      <c r="B2461" s="51" t="s">
        <v>511</v>
      </c>
      <c r="C2461" s="35">
        <v>505579</v>
      </c>
      <c r="D2461" s="50"/>
      <c r="E2461" s="52">
        <v>0</v>
      </c>
      <c r="F2461" s="52">
        <v>0</v>
      </c>
      <c r="G2461" s="52">
        <v>0</v>
      </c>
      <c r="H2461" s="52">
        <v>18659.82</v>
      </c>
      <c r="I2461" s="52">
        <v>0</v>
      </c>
      <c r="J2461" s="52">
        <v>18659.82</v>
      </c>
      <c r="K2461" s="52">
        <v>158851.06</v>
      </c>
      <c r="L2461" s="52">
        <v>643.41999999999996</v>
      </c>
      <c r="M2461" s="52">
        <v>9153.1200000000008</v>
      </c>
      <c r="N2461" s="50"/>
      <c r="O2461" s="124">
        <f t="shared" si="152"/>
        <v>11.746700000000001</v>
      </c>
      <c r="P2461" s="124">
        <f t="shared" si="153"/>
        <v>6.1671228382108385</v>
      </c>
      <c r="Q2461" s="50"/>
      <c r="R2461" s="53" t="str">
        <f t="shared" si="154"/>
        <v/>
      </c>
      <c r="S2461" s="53" t="str">
        <f t="shared" si="155"/>
        <v/>
      </c>
      <c r="T2461" s="50"/>
    </row>
    <row r="2462" spans="1:20" ht="15" customHeight="1" x14ac:dyDescent="0.2">
      <c r="A2462" s="51" t="s">
        <v>2356</v>
      </c>
      <c r="B2462" s="51" t="s">
        <v>26</v>
      </c>
      <c r="C2462" s="35">
        <v>527912</v>
      </c>
      <c r="D2462" s="50"/>
      <c r="E2462" s="52">
        <v>0</v>
      </c>
      <c r="F2462" s="52">
        <v>0</v>
      </c>
      <c r="G2462" s="52">
        <v>0</v>
      </c>
      <c r="H2462" s="52">
        <v>0</v>
      </c>
      <c r="I2462" s="52">
        <v>0</v>
      </c>
      <c r="J2462" s="52">
        <v>0</v>
      </c>
      <c r="K2462" s="52">
        <v>140950.80000000002</v>
      </c>
      <c r="L2462" s="52">
        <v>3873.65</v>
      </c>
      <c r="M2462" s="52">
        <v>10127.56</v>
      </c>
      <c r="N2462" s="50"/>
      <c r="O2462" s="124">
        <f t="shared" si="152"/>
        <v>0</v>
      </c>
      <c r="P2462" s="124">
        <f t="shared" si="153"/>
        <v>9.9334022935662638</v>
      </c>
      <c r="Q2462" s="50"/>
      <c r="R2462" s="53" t="str">
        <f t="shared" si="154"/>
        <v/>
      </c>
      <c r="S2462" s="53" t="str">
        <f t="shared" si="155"/>
        <v/>
      </c>
      <c r="T2462" s="50"/>
    </row>
    <row r="2463" spans="1:20" ht="15" customHeight="1" x14ac:dyDescent="0.2">
      <c r="A2463" s="51" t="s">
        <v>1318</v>
      </c>
      <c r="B2463" s="51" t="s">
        <v>1214</v>
      </c>
      <c r="C2463" s="35">
        <v>515680</v>
      </c>
      <c r="D2463" s="50"/>
      <c r="E2463" s="52">
        <v>0</v>
      </c>
      <c r="F2463" s="52">
        <v>0</v>
      </c>
      <c r="G2463" s="52">
        <v>0</v>
      </c>
      <c r="H2463" s="52">
        <v>660768</v>
      </c>
      <c r="I2463" s="52">
        <v>0</v>
      </c>
      <c r="J2463" s="52">
        <v>660768</v>
      </c>
      <c r="K2463" s="52">
        <v>1950034.29</v>
      </c>
      <c r="L2463" s="52">
        <v>27683.75</v>
      </c>
      <c r="M2463" s="52">
        <v>59912.75</v>
      </c>
      <c r="N2463" s="50"/>
      <c r="O2463" s="124">
        <f t="shared" si="152"/>
        <v>33.884900000000002</v>
      </c>
      <c r="P2463" s="124">
        <f t="shared" si="153"/>
        <v>4.4920492141704846</v>
      </c>
      <c r="Q2463" s="50"/>
      <c r="R2463" s="53" t="str">
        <f t="shared" si="154"/>
        <v/>
      </c>
      <c r="S2463" s="53" t="str">
        <f t="shared" si="155"/>
        <v/>
      </c>
      <c r="T2463" s="50"/>
    </row>
    <row r="2464" spans="1:20" ht="15" customHeight="1" x14ac:dyDescent="0.2">
      <c r="A2464" s="51" t="s">
        <v>320</v>
      </c>
      <c r="B2464" s="51" t="s">
        <v>252</v>
      </c>
      <c r="C2464" s="35">
        <v>502863</v>
      </c>
      <c r="D2464" s="50"/>
      <c r="E2464" s="52">
        <v>0</v>
      </c>
      <c r="F2464" s="52">
        <v>0</v>
      </c>
      <c r="G2464" s="52">
        <v>0</v>
      </c>
      <c r="H2464" s="52">
        <v>452205.9</v>
      </c>
      <c r="I2464" s="52">
        <v>0</v>
      </c>
      <c r="J2464" s="52">
        <v>452205.9</v>
      </c>
      <c r="K2464" s="52">
        <v>2239155.17</v>
      </c>
      <c r="L2464" s="52">
        <v>34538.129999999997</v>
      </c>
      <c r="M2464" s="52">
        <v>128226.25</v>
      </c>
      <c r="N2464" s="50"/>
      <c r="O2464" s="124">
        <f t="shared" si="152"/>
        <v>20.195399999999999</v>
      </c>
      <c r="P2464" s="124">
        <f t="shared" si="153"/>
        <v>7.2690085162789329</v>
      </c>
      <c r="Q2464" s="50"/>
      <c r="R2464" s="53" t="str">
        <f t="shared" si="154"/>
        <v/>
      </c>
      <c r="S2464" s="53" t="str">
        <f t="shared" si="155"/>
        <v/>
      </c>
      <c r="T2464" s="50"/>
    </row>
    <row r="2465" spans="1:20" ht="15" customHeight="1" x14ac:dyDescent="0.2">
      <c r="A2465" s="51" t="s">
        <v>1047</v>
      </c>
      <c r="B2465" s="51" t="s">
        <v>987</v>
      </c>
      <c r="C2465" s="35">
        <v>511901</v>
      </c>
      <c r="D2465" s="50"/>
      <c r="E2465" s="52">
        <v>0</v>
      </c>
      <c r="F2465" s="52">
        <v>0</v>
      </c>
      <c r="G2465" s="52">
        <v>0</v>
      </c>
      <c r="H2465" s="52">
        <v>0</v>
      </c>
      <c r="I2465" s="52">
        <v>0</v>
      </c>
      <c r="J2465" s="52">
        <v>0</v>
      </c>
      <c r="K2465" s="52">
        <v>56869.08</v>
      </c>
      <c r="L2465" s="52">
        <v>0</v>
      </c>
      <c r="M2465" s="52">
        <v>0</v>
      </c>
      <c r="N2465" s="50"/>
      <c r="O2465" s="124">
        <f t="shared" si="152"/>
        <v>0</v>
      </c>
      <c r="P2465" s="124">
        <f t="shared" si="153"/>
        <v>0</v>
      </c>
      <c r="Q2465" s="50"/>
      <c r="R2465" s="53" t="str">
        <f t="shared" si="154"/>
        <v/>
      </c>
      <c r="S2465" s="53" t="str">
        <f t="shared" si="155"/>
        <v/>
      </c>
      <c r="T2465" s="50"/>
    </row>
    <row r="2466" spans="1:20" ht="15" customHeight="1" x14ac:dyDescent="0.2">
      <c r="A2466" s="51" t="s">
        <v>2357</v>
      </c>
      <c r="B2466" s="51" t="s">
        <v>26</v>
      </c>
      <c r="C2466" s="35">
        <v>527921</v>
      </c>
      <c r="D2466" s="50"/>
      <c r="E2466" s="52">
        <v>0</v>
      </c>
      <c r="F2466" s="52">
        <v>0</v>
      </c>
      <c r="G2466" s="52">
        <v>0</v>
      </c>
      <c r="H2466" s="52">
        <v>6711.01</v>
      </c>
      <c r="I2466" s="52">
        <v>0</v>
      </c>
      <c r="J2466" s="52">
        <v>6711.01</v>
      </c>
      <c r="K2466" s="52">
        <v>24011.95</v>
      </c>
      <c r="L2466" s="52">
        <v>179.76</v>
      </c>
      <c r="M2466" s="52">
        <v>318</v>
      </c>
      <c r="N2466" s="50"/>
      <c r="O2466" s="124">
        <f t="shared" si="152"/>
        <v>27.948599999999999</v>
      </c>
      <c r="P2466" s="124">
        <f t="shared" si="153"/>
        <v>2.0729678347656062</v>
      </c>
      <c r="Q2466" s="50"/>
      <c r="R2466" s="53" t="str">
        <f t="shared" si="154"/>
        <v/>
      </c>
      <c r="S2466" s="53" t="str">
        <f t="shared" si="155"/>
        <v/>
      </c>
      <c r="T2466" s="50"/>
    </row>
    <row r="2467" spans="1:20" ht="15" customHeight="1" x14ac:dyDescent="0.2">
      <c r="A2467" s="51" t="s">
        <v>427</v>
      </c>
      <c r="B2467" s="51" t="s">
        <v>23</v>
      </c>
      <c r="C2467" s="35">
        <v>504076</v>
      </c>
      <c r="D2467" s="50"/>
      <c r="E2467" s="52">
        <v>0</v>
      </c>
      <c r="F2467" s="52">
        <v>0</v>
      </c>
      <c r="G2467" s="52">
        <v>0</v>
      </c>
      <c r="H2467" s="52">
        <v>61595.56</v>
      </c>
      <c r="I2467" s="52">
        <v>0</v>
      </c>
      <c r="J2467" s="52">
        <v>61595.56</v>
      </c>
      <c r="K2467" s="52">
        <v>940296.07</v>
      </c>
      <c r="L2467" s="52">
        <v>2386.16</v>
      </c>
      <c r="M2467" s="52">
        <v>90496.02</v>
      </c>
      <c r="N2467" s="50"/>
      <c r="O2467" s="124">
        <f t="shared" si="152"/>
        <v>6.5507</v>
      </c>
      <c r="P2467" s="124">
        <f t="shared" si="153"/>
        <v>9.8779717328819636</v>
      </c>
      <c r="Q2467" s="50"/>
      <c r="R2467" s="53" t="str">
        <f t="shared" si="154"/>
        <v/>
      </c>
      <c r="S2467" s="53" t="str">
        <f t="shared" si="155"/>
        <v/>
      </c>
      <c r="T2467" s="50"/>
    </row>
    <row r="2468" spans="1:20" ht="15" customHeight="1" x14ac:dyDescent="0.2">
      <c r="A2468" s="51" t="s">
        <v>749</v>
      </c>
      <c r="B2468" s="51" t="s">
        <v>392</v>
      </c>
      <c r="C2468" s="35">
        <v>508276</v>
      </c>
      <c r="D2468" s="50"/>
      <c r="E2468" s="52">
        <v>0</v>
      </c>
      <c r="F2468" s="52">
        <v>0</v>
      </c>
      <c r="G2468" s="52">
        <v>0</v>
      </c>
      <c r="H2468" s="52">
        <v>121955.19</v>
      </c>
      <c r="I2468" s="52">
        <v>0</v>
      </c>
      <c r="J2468" s="52">
        <v>121955.19</v>
      </c>
      <c r="K2468" s="52">
        <v>1413315.13</v>
      </c>
      <c r="L2468" s="52">
        <v>10470.299999999999</v>
      </c>
      <c r="M2468" s="52">
        <v>61390.93</v>
      </c>
      <c r="N2468" s="50"/>
      <c r="O2468" s="124">
        <f t="shared" si="152"/>
        <v>8.6289999999999996</v>
      </c>
      <c r="P2468" s="124">
        <f t="shared" si="153"/>
        <v>5.0845864786008486</v>
      </c>
      <c r="Q2468" s="50"/>
      <c r="R2468" s="53" t="str">
        <f t="shared" si="154"/>
        <v/>
      </c>
      <c r="S2468" s="53" t="str">
        <f t="shared" si="155"/>
        <v/>
      </c>
      <c r="T2468" s="50"/>
    </row>
    <row r="2469" spans="1:20" ht="15" customHeight="1" x14ac:dyDescent="0.2">
      <c r="A2469" s="51" t="s">
        <v>1048</v>
      </c>
      <c r="B2469" s="51" t="s">
        <v>987</v>
      </c>
      <c r="C2469" s="35">
        <v>511919</v>
      </c>
      <c r="D2469" s="50"/>
      <c r="E2469" s="52">
        <v>0</v>
      </c>
      <c r="F2469" s="52">
        <v>0</v>
      </c>
      <c r="G2469" s="52">
        <v>0</v>
      </c>
      <c r="H2469" s="52">
        <v>195151.75</v>
      </c>
      <c r="I2469" s="52">
        <v>0</v>
      </c>
      <c r="J2469" s="52">
        <v>195151.75</v>
      </c>
      <c r="K2469" s="52">
        <v>451654.5</v>
      </c>
      <c r="L2469" s="52">
        <v>9455.23</v>
      </c>
      <c r="M2469" s="52">
        <v>216707.05</v>
      </c>
      <c r="N2469" s="50"/>
      <c r="O2469" s="124">
        <f t="shared" si="152"/>
        <v>43.208199999999998</v>
      </c>
      <c r="P2469" s="124">
        <f t="shared" si="153"/>
        <v>50.074178381926892</v>
      </c>
      <c r="Q2469" s="50"/>
      <c r="R2469" s="53" t="str">
        <f t="shared" si="154"/>
        <v/>
      </c>
      <c r="S2469" s="53" t="str">
        <f t="shared" si="155"/>
        <v/>
      </c>
      <c r="T2469" s="50"/>
    </row>
    <row r="2470" spans="1:20" ht="15" customHeight="1" x14ac:dyDescent="0.2">
      <c r="A2470" s="51" t="s">
        <v>1048</v>
      </c>
      <c r="B2470" s="51" t="s">
        <v>1214</v>
      </c>
      <c r="C2470" s="35">
        <v>515698</v>
      </c>
      <c r="D2470" s="50"/>
      <c r="E2470" s="52">
        <v>0</v>
      </c>
      <c r="F2470" s="52">
        <v>0</v>
      </c>
      <c r="G2470" s="52">
        <v>0</v>
      </c>
      <c r="H2470" s="52">
        <v>0</v>
      </c>
      <c r="I2470" s="52">
        <v>0</v>
      </c>
      <c r="J2470" s="52">
        <v>0</v>
      </c>
      <c r="K2470" s="52">
        <v>35740.82</v>
      </c>
      <c r="L2470" s="52">
        <v>0</v>
      </c>
      <c r="M2470" s="52">
        <v>0</v>
      </c>
      <c r="N2470" s="50"/>
      <c r="O2470" s="124">
        <f t="shared" si="152"/>
        <v>0</v>
      </c>
      <c r="P2470" s="124">
        <f t="shared" si="153"/>
        <v>0</v>
      </c>
      <c r="Q2470" s="50"/>
      <c r="R2470" s="53" t="str">
        <f t="shared" si="154"/>
        <v/>
      </c>
      <c r="S2470" s="53" t="str">
        <f t="shared" si="155"/>
        <v/>
      </c>
      <c r="T2470" s="50"/>
    </row>
    <row r="2471" spans="1:20" ht="15" customHeight="1" x14ac:dyDescent="0.2">
      <c r="A2471" s="51" t="s">
        <v>1748</v>
      </c>
      <c r="B2471" s="51" t="s">
        <v>1676</v>
      </c>
      <c r="C2471" s="35">
        <v>520888</v>
      </c>
      <c r="D2471" s="50"/>
      <c r="E2471" s="52">
        <v>0</v>
      </c>
      <c r="F2471" s="52">
        <v>0</v>
      </c>
      <c r="G2471" s="52">
        <v>0</v>
      </c>
      <c r="H2471" s="52">
        <v>0</v>
      </c>
      <c r="I2471" s="52">
        <v>0</v>
      </c>
      <c r="J2471" s="52">
        <v>0</v>
      </c>
      <c r="K2471" s="52">
        <v>63836.86</v>
      </c>
      <c r="L2471" s="52">
        <v>0</v>
      </c>
      <c r="M2471" s="52">
        <v>0</v>
      </c>
      <c r="N2471" s="50"/>
      <c r="O2471" s="124">
        <f t="shared" si="152"/>
        <v>0</v>
      </c>
      <c r="P2471" s="124">
        <f t="shared" si="153"/>
        <v>0</v>
      </c>
      <c r="Q2471" s="50"/>
      <c r="R2471" s="53" t="str">
        <f t="shared" si="154"/>
        <v/>
      </c>
      <c r="S2471" s="53" t="str">
        <f t="shared" si="155"/>
        <v/>
      </c>
      <c r="T2471" s="50"/>
    </row>
    <row r="2472" spans="1:20" ht="15" customHeight="1" x14ac:dyDescent="0.2">
      <c r="A2472" s="51" t="s">
        <v>508</v>
      </c>
      <c r="B2472" s="51" t="s">
        <v>508</v>
      </c>
      <c r="C2472" s="35">
        <v>504998</v>
      </c>
      <c r="D2472" s="50"/>
      <c r="E2472" s="52">
        <v>0</v>
      </c>
      <c r="F2472" s="52">
        <v>0</v>
      </c>
      <c r="G2472" s="52">
        <v>0</v>
      </c>
      <c r="H2472" s="52">
        <v>24.29</v>
      </c>
      <c r="I2472" s="52">
        <v>0</v>
      </c>
      <c r="J2472" s="52">
        <v>24.29</v>
      </c>
      <c r="K2472" s="52">
        <v>15782473.6</v>
      </c>
      <c r="L2472" s="52">
        <v>225502.59</v>
      </c>
      <c r="M2472" s="52">
        <v>379564.89</v>
      </c>
      <c r="N2472" s="50"/>
      <c r="O2472" s="124">
        <f t="shared" si="152"/>
        <v>2.0000000000000001E-4</v>
      </c>
      <c r="P2472" s="124">
        <f t="shared" si="153"/>
        <v>3.8337937089912191</v>
      </c>
      <c r="Q2472" s="50"/>
      <c r="R2472" s="53" t="str">
        <f t="shared" si="154"/>
        <v/>
      </c>
      <c r="S2472" s="53" t="str">
        <f t="shared" si="155"/>
        <v/>
      </c>
      <c r="T2472" s="50"/>
    </row>
    <row r="2473" spans="1:20" ht="15" customHeight="1" x14ac:dyDescent="0.2">
      <c r="A2473" s="51" t="s">
        <v>146</v>
      </c>
      <c r="B2473" s="51" t="s">
        <v>88</v>
      </c>
      <c r="C2473" s="35">
        <v>500828</v>
      </c>
      <c r="D2473" s="50"/>
      <c r="E2473" s="52">
        <v>0</v>
      </c>
      <c r="F2473" s="52">
        <v>0</v>
      </c>
      <c r="G2473" s="52">
        <v>0</v>
      </c>
      <c r="H2473" s="52">
        <v>506880.39</v>
      </c>
      <c r="I2473" s="52">
        <v>183640</v>
      </c>
      <c r="J2473" s="52">
        <v>323240.39</v>
      </c>
      <c r="K2473" s="52">
        <v>1311480.31</v>
      </c>
      <c r="L2473" s="52">
        <v>21042.35</v>
      </c>
      <c r="M2473" s="52">
        <v>151963.85</v>
      </c>
      <c r="N2473" s="50"/>
      <c r="O2473" s="124">
        <f t="shared" si="152"/>
        <v>24.646999999999998</v>
      </c>
      <c r="P2473" s="124">
        <f t="shared" si="153"/>
        <v>13.191673460961074</v>
      </c>
      <c r="Q2473" s="50"/>
      <c r="R2473" s="53" t="str">
        <f t="shared" si="154"/>
        <v/>
      </c>
      <c r="S2473" s="53" t="str">
        <f t="shared" si="155"/>
        <v/>
      </c>
      <c r="T2473" s="50"/>
    </row>
    <row r="2474" spans="1:20" ht="15" customHeight="1" x14ac:dyDescent="0.2">
      <c r="A2474" s="51" t="s">
        <v>428</v>
      </c>
      <c r="B2474" s="51" t="s">
        <v>23</v>
      </c>
      <c r="C2474" s="35">
        <v>504084</v>
      </c>
      <c r="D2474" s="50"/>
      <c r="E2474" s="52">
        <v>0</v>
      </c>
      <c r="F2474" s="52">
        <v>0</v>
      </c>
      <c r="G2474" s="52">
        <v>0</v>
      </c>
      <c r="H2474" s="52">
        <v>12432.73</v>
      </c>
      <c r="I2474" s="52">
        <v>0</v>
      </c>
      <c r="J2474" s="52">
        <v>12432.73</v>
      </c>
      <c r="K2474" s="52">
        <v>270899.67</v>
      </c>
      <c r="L2474" s="52">
        <v>324.8</v>
      </c>
      <c r="M2474" s="52">
        <v>52187.65</v>
      </c>
      <c r="N2474" s="50"/>
      <c r="O2474" s="124">
        <f t="shared" si="152"/>
        <v>4.5894000000000004</v>
      </c>
      <c r="P2474" s="124">
        <f t="shared" si="153"/>
        <v>19.384464366457149</v>
      </c>
      <c r="Q2474" s="50"/>
      <c r="R2474" s="53" t="str">
        <f t="shared" si="154"/>
        <v/>
      </c>
      <c r="S2474" s="53" t="str">
        <f t="shared" si="155"/>
        <v/>
      </c>
      <c r="T2474" s="50"/>
    </row>
    <row r="2475" spans="1:20" ht="15" customHeight="1" x14ac:dyDescent="0.2">
      <c r="A2475" s="51" t="s">
        <v>242</v>
      </c>
      <c r="B2475" s="51" t="s">
        <v>199</v>
      </c>
      <c r="C2475" s="35">
        <v>501921</v>
      </c>
      <c r="D2475" s="50"/>
      <c r="E2475" s="52">
        <v>0</v>
      </c>
      <c r="F2475" s="52">
        <v>0</v>
      </c>
      <c r="G2475" s="52">
        <v>0</v>
      </c>
      <c r="H2475" s="52">
        <v>167607.43</v>
      </c>
      <c r="I2475" s="52">
        <v>6019.79</v>
      </c>
      <c r="J2475" s="52">
        <v>161587.63999999998</v>
      </c>
      <c r="K2475" s="52">
        <v>1341351.9100000001</v>
      </c>
      <c r="L2475" s="52">
        <v>27356.43</v>
      </c>
      <c r="M2475" s="52">
        <v>714421.69</v>
      </c>
      <c r="N2475" s="50"/>
      <c r="O2475" s="124">
        <f t="shared" si="152"/>
        <v>12.0466</v>
      </c>
      <c r="P2475" s="124">
        <f t="shared" si="153"/>
        <v>55.300783818915946</v>
      </c>
      <c r="Q2475" s="50"/>
      <c r="R2475" s="53" t="str">
        <f t="shared" si="154"/>
        <v/>
      </c>
      <c r="S2475" s="53" t="str">
        <f t="shared" si="155"/>
        <v/>
      </c>
      <c r="T2475" s="50"/>
    </row>
    <row r="2476" spans="1:20" ht="15" customHeight="1" x14ac:dyDescent="0.2">
      <c r="A2476" s="51" t="s">
        <v>1749</v>
      </c>
      <c r="B2476" s="51" t="s">
        <v>1547</v>
      </c>
      <c r="C2476" s="35">
        <v>520896</v>
      </c>
      <c r="D2476" s="50"/>
      <c r="E2476" s="52">
        <v>0</v>
      </c>
      <c r="F2476" s="52">
        <v>0</v>
      </c>
      <c r="G2476" s="52">
        <v>0</v>
      </c>
      <c r="H2476" s="52">
        <v>87270</v>
      </c>
      <c r="I2476" s="52">
        <v>0</v>
      </c>
      <c r="J2476" s="52">
        <v>87270</v>
      </c>
      <c r="K2476" s="52">
        <v>529880.28</v>
      </c>
      <c r="L2476" s="52">
        <v>3582.65</v>
      </c>
      <c r="M2476" s="52">
        <v>8040</v>
      </c>
      <c r="N2476" s="50"/>
      <c r="O2476" s="124">
        <f t="shared" si="152"/>
        <v>16.469799999999999</v>
      </c>
      <c r="P2476" s="124">
        <f t="shared" si="153"/>
        <v>2.193448301189846</v>
      </c>
      <c r="Q2476" s="50"/>
      <c r="R2476" s="53" t="str">
        <f t="shared" si="154"/>
        <v/>
      </c>
      <c r="S2476" s="53" t="str">
        <f t="shared" si="155"/>
        <v/>
      </c>
      <c r="T2476" s="50"/>
    </row>
    <row r="2477" spans="1:20" ht="15" customHeight="1" x14ac:dyDescent="0.2">
      <c r="A2477" s="51" t="s">
        <v>2004</v>
      </c>
      <c r="B2477" s="51" t="s">
        <v>1961</v>
      </c>
      <c r="C2477" s="35">
        <v>523976</v>
      </c>
      <c r="D2477" s="50"/>
      <c r="E2477" s="52">
        <v>0</v>
      </c>
      <c r="F2477" s="52">
        <v>0</v>
      </c>
      <c r="G2477" s="52">
        <v>0</v>
      </c>
      <c r="H2477" s="52">
        <v>0</v>
      </c>
      <c r="I2477" s="52">
        <v>0</v>
      </c>
      <c r="J2477" s="52">
        <v>0</v>
      </c>
      <c r="K2477" s="52">
        <v>1009456.58</v>
      </c>
      <c r="L2477" s="52">
        <v>0</v>
      </c>
      <c r="M2477" s="52">
        <v>9700.9</v>
      </c>
      <c r="N2477" s="50"/>
      <c r="O2477" s="124">
        <f t="shared" si="152"/>
        <v>0</v>
      </c>
      <c r="P2477" s="124">
        <f t="shared" si="153"/>
        <v>0.96100220576104423</v>
      </c>
      <c r="Q2477" s="50"/>
      <c r="R2477" s="53" t="str">
        <f t="shared" si="154"/>
        <v/>
      </c>
      <c r="S2477" s="53" t="str">
        <f t="shared" si="155"/>
        <v/>
      </c>
      <c r="T2477" s="50"/>
    </row>
    <row r="2478" spans="1:20" ht="15" customHeight="1" x14ac:dyDescent="0.2">
      <c r="A2478" s="51" t="s">
        <v>1311</v>
      </c>
      <c r="B2478" s="51" t="s">
        <v>1232</v>
      </c>
      <c r="C2478" s="35">
        <v>515612</v>
      </c>
      <c r="D2478" s="50"/>
      <c r="E2478" s="52">
        <v>0</v>
      </c>
      <c r="F2478" s="52">
        <v>0</v>
      </c>
      <c r="G2478" s="52">
        <v>0</v>
      </c>
      <c r="H2478" s="52">
        <v>2635141.41</v>
      </c>
      <c r="I2478" s="52">
        <v>0</v>
      </c>
      <c r="J2478" s="52">
        <v>2635141.41</v>
      </c>
      <c r="K2478" s="52">
        <v>4897440.8499999996</v>
      </c>
      <c r="L2478" s="52">
        <v>100163.84</v>
      </c>
      <c r="M2478" s="52">
        <v>113412</v>
      </c>
      <c r="N2478" s="50"/>
      <c r="O2478" s="124">
        <f t="shared" si="152"/>
        <v>53.8065</v>
      </c>
      <c r="P2478" s="124">
        <f t="shared" si="153"/>
        <v>4.3609682391569882</v>
      </c>
      <c r="Q2478" s="50"/>
      <c r="R2478" s="53" t="str">
        <f t="shared" si="154"/>
        <v/>
      </c>
      <c r="S2478" s="53" t="str">
        <f t="shared" si="155"/>
        <v/>
      </c>
      <c r="T2478" s="50"/>
    </row>
    <row r="2479" spans="1:20" ht="15" customHeight="1" x14ac:dyDescent="0.2">
      <c r="A2479" s="51" t="s">
        <v>2122</v>
      </c>
      <c r="B2479" s="51" t="s">
        <v>2023</v>
      </c>
      <c r="C2479" s="35">
        <v>525316</v>
      </c>
      <c r="D2479" s="50"/>
      <c r="E2479" s="52">
        <v>0</v>
      </c>
      <c r="F2479" s="52">
        <v>0</v>
      </c>
      <c r="G2479" s="52">
        <v>0</v>
      </c>
      <c r="H2479" s="52">
        <v>402691.12</v>
      </c>
      <c r="I2479" s="52">
        <v>0</v>
      </c>
      <c r="J2479" s="52">
        <v>402691.12</v>
      </c>
      <c r="K2479" s="52">
        <v>872466</v>
      </c>
      <c r="L2479" s="52">
        <v>23326.6</v>
      </c>
      <c r="M2479" s="52">
        <v>119532.95</v>
      </c>
      <c r="N2479" s="50"/>
      <c r="O2479" s="124">
        <f t="shared" si="152"/>
        <v>46.155500000000004</v>
      </c>
      <c r="P2479" s="124">
        <f t="shared" si="153"/>
        <v>16.374225471250455</v>
      </c>
      <c r="Q2479" s="50"/>
      <c r="R2479" s="53" t="str">
        <f t="shared" si="154"/>
        <v/>
      </c>
      <c r="S2479" s="53" t="str">
        <f t="shared" si="155"/>
        <v/>
      </c>
      <c r="T2479" s="50"/>
    </row>
    <row r="2480" spans="1:20" ht="15" customHeight="1" x14ac:dyDescent="0.2">
      <c r="A2480" s="51" t="s">
        <v>2577</v>
      </c>
      <c r="B2480" s="51" t="s">
        <v>2213</v>
      </c>
      <c r="C2480" s="35">
        <v>543675</v>
      </c>
      <c r="D2480" s="50"/>
      <c r="E2480" s="52">
        <v>0</v>
      </c>
      <c r="F2480" s="52">
        <v>0</v>
      </c>
      <c r="G2480" s="52">
        <v>0</v>
      </c>
      <c r="H2480" s="52">
        <v>40888.959999999999</v>
      </c>
      <c r="I2480" s="52">
        <v>0</v>
      </c>
      <c r="J2480" s="52">
        <v>40888.959999999999</v>
      </c>
      <c r="K2480" s="52">
        <v>142025.56</v>
      </c>
      <c r="L2480" s="52">
        <v>550.99</v>
      </c>
      <c r="M2480" s="52">
        <v>31024.89</v>
      </c>
      <c r="N2480" s="50"/>
      <c r="O2480" s="124">
        <f t="shared" si="152"/>
        <v>28.789899999999999</v>
      </c>
      <c r="P2480" s="124">
        <f t="shared" si="153"/>
        <v>22.232533355263659</v>
      </c>
      <c r="Q2480" s="50"/>
      <c r="R2480" s="53" t="str">
        <f t="shared" si="154"/>
        <v/>
      </c>
      <c r="S2480" s="53" t="str">
        <f t="shared" si="155"/>
        <v/>
      </c>
      <c r="T2480" s="50"/>
    </row>
    <row r="2481" spans="1:20" ht="15" customHeight="1" x14ac:dyDescent="0.2">
      <c r="A2481" s="51" t="s">
        <v>2475</v>
      </c>
      <c r="B2481" s="51" t="s">
        <v>2434</v>
      </c>
      <c r="C2481" s="35">
        <v>529192</v>
      </c>
      <c r="D2481" s="50"/>
      <c r="E2481" s="52">
        <v>0</v>
      </c>
      <c r="F2481" s="52">
        <v>0</v>
      </c>
      <c r="G2481" s="52">
        <v>0</v>
      </c>
      <c r="H2481" s="52">
        <v>121195.69</v>
      </c>
      <c r="I2481" s="52">
        <v>0</v>
      </c>
      <c r="J2481" s="52">
        <v>121195.69</v>
      </c>
      <c r="K2481" s="52">
        <v>712352.33</v>
      </c>
      <c r="L2481" s="52">
        <v>5303.4</v>
      </c>
      <c r="M2481" s="52">
        <v>12000</v>
      </c>
      <c r="N2481" s="50"/>
      <c r="O2481" s="124">
        <f t="shared" si="152"/>
        <v>17.013400000000001</v>
      </c>
      <c r="P2481" s="124">
        <f t="shared" si="153"/>
        <v>2.42905080411543</v>
      </c>
      <c r="Q2481" s="50"/>
      <c r="R2481" s="53" t="str">
        <f t="shared" si="154"/>
        <v/>
      </c>
      <c r="S2481" s="53" t="str">
        <f t="shared" si="155"/>
        <v/>
      </c>
      <c r="T2481" s="50"/>
    </row>
    <row r="2482" spans="1:20" ht="15" customHeight="1" x14ac:dyDescent="0.2">
      <c r="A2482" s="51" t="s">
        <v>2476</v>
      </c>
      <c r="B2482" s="51" t="s">
        <v>2434</v>
      </c>
      <c r="C2482" s="35">
        <v>529206</v>
      </c>
      <c r="D2482" s="50"/>
      <c r="E2482" s="52">
        <v>0</v>
      </c>
      <c r="F2482" s="52">
        <v>0</v>
      </c>
      <c r="G2482" s="52">
        <v>0</v>
      </c>
      <c r="H2482" s="52">
        <v>0</v>
      </c>
      <c r="I2482" s="52">
        <v>0</v>
      </c>
      <c r="J2482" s="52">
        <v>0</v>
      </c>
      <c r="K2482" s="52">
        <v>23670.26</v>
      </c>
      <c r="L2482" s="52">
        <v>0</v>
      </c>
      <c r="M2482" s="52">
        <v>0</v>
      </c>
      <c r="N2482" s="50"/>
      <c r="O2482" s="124">
        <f t="shared" si="152"/>
        <v>0</v>
      </c>
      <c r="P2482" s="124">
        <f t="shared" si="153"/>
        <v>0</v>
      </c>
      <c r="Q2482" s="50"/>
      <c r="R2482" s="53" t="str">
        <f t="shared" si="154"/>
        <v/>
      </c>
      <c r="S2482" s="53" t="str">
        <f t="shared" si="155"/>
        <v/>
      </c>
      <c r="T2482" s="50"/>
    </row>
    <row r="2483" spans="1:20" ht="15" customHeight="1" x14ac:dyDescent="0.2">
      <c r="A2483" s="51" t="s">
        <v>2808</v>
      </c>
      <c r="B2483" s="51" t="s">
        <v>508</v>
      </c>
      <c r="C2483" s="35">
        <v>580457</v>
      </c>
      <c r="D2483" s="50"/>
      <c r="E2483" s="52">
        <v>0</v>
      </c>
      <c r="F2483" s="52">
        <v>0</v>
      </c>
      <c r="G2483" s="52">
        <v>0</v>
      </c>
      <c r="H2483" s="52">
        <v>219031.18</v>
      </c>
      <c r="I2483" s="52">
        <v>0</v>
      </c>
      <c r="J2483" s="52">
        <v>219031.18</v>
      </c>
      <c r="K2483" s="52">
        <v>569380.36</v>
      </c>
      <c r="L2483" s="52">
        <v>19074.38</v>
      </c>
      <c r="M2483" s="52">
        <v>81054</v>
      </c>
      <c r="N2483" s="50"/>
      <c r="O2483" s="124">
        <f t="shared" si="152"/>
        <v>38.468299999999999</v>
      </c>
      <c r="P2483" s="124">
        <f t="shared" si="153"/>
        <v>17.585499436615624</v>
      </c>
      <c r="Q2483" s="50"/>
      <c r="R2483" s="53" t="str">
        <f t="shared" si="154"/>
        <v/>
      </c>
      <c r="S2483" s="53" t="str">
        <f t="shared" si="155"/>
        <v/>
      </c>
      <c r="T2483" s="50"/>
    </row>
    <row r="2484" spans="1:20" ht="15" customHeight="1" x14ac:dyDescent="0.2">
      <c r="A2484" s="51" t="s">
        <v>192</v>
      </c>
      <c r="B2484" s="51" t="s">
        <v>161</v>
      </c>
      <c r="C2484" s="35">
        <v>501361</v>
      </c>
      <c r="D2484" s="50"/>
      <c r="E2484" s="52">
        <v>0</v>
      </c>
      <c r="F2484" s="52">
        <v>0</v>
      </c>
      <c r="G2484" s="52">
        <v>0</v>
      </c>
      <c r="H2484" s="52">
        <v>35025.42</v>
      </c>
      <c r="I2484" s="52">
        <v>0</v>
      </c>
      <c r="J2484" s="52">
        <v>35025.42</v>
      </c>
      <c r="K2484" s="52">
        <v>294057.01</v>
      </c>
      <c r="L2484" s="52">
        <v>5040.6899999999996</v>
      </c>
      <c r="M2484" s="52">
        <v>20343.169999999998</v>
      </c>
      <c r="N2484" s="50"/>
      <c r="O2484" s="124">
        <f t="shared" si="152"/>
        <v>11.911099999999999</v>
      </c>
      <c r="P2484" s="124">
        <f t="shared" si="153"/>
        <v>8.6322920851300218</v>
      </c>
      <c r="Q2484" s="50"/>
      <c r="R2484" s="53" t="str">
        <f t="shared" si="154"/>
        <v/>
      </c>
      <c r="S2484" s="53" t="str">
        <f t="shared" si="155"/>
        <v/>
      </c>
      <c r="T2484" s="50"/>
    </row>
    <row r="2485" spans="1:20" ht="15" customHeight="1" x14ac:dyDescent="0.2">
      <c r="A2485" s="51" t="s">
        <v>700</v>
      </c>
      <c r="B2485" s="51" t="s">
        <v>639</v>
      </c>
      <c r="C2485" s="35">
        <v>507661</v>
      </c>
      <c r="D2485" s="50"/>
      <c r="E2485" s="52">
        <v>0</v>
      </c>
      <c r="F2485" s="52">
        <v>0</v>
      </c>
      <c r="G2485" s="52">
        <v>0</v>
      </c>
      <c r="H2485" s="52">
        <v>0</v>
      </c>
      <c r="I2485" s="52">
        <v>0</v>
      </c>
      <c r="J2485" s="52">
        <v>0</v>
      </c>
      <c r="K2485" s="52">
        <v>1559317.85</v>
      </c>
      <c r="L2485" s="52">
        <v>16395.45</v>
      </c>
      <c r="M2485" s="52">
        <v>25448.17</v>
      </c>
      <c r="N2485" s="50"/>
      <c r="O2485" s="124">
        <f t="shared" si="152"/>
        <v>0</v>
      </c>
      <c r="P2485" s="124">
        <f t="shared" si="153"/>
        <v>2.6834567436010559</v>
      </c>
      <c r="Q2485" s="50"/>
      <c r="R2485" s="53" t="str">
        <f t="shared" si="154"/>
        <v/>
      </c>
      <c r="S2485" s="53" t="str">
        <f t="shared" si="155"/>
        <v/>
      </c>
      <c r="T2485" s="50"/>
    </row>
    <row r="2486" spans="1:20" ht="15" customHeight="1" x14ac:dyDescent="0.2">
      <c r="A2486" s="51" t="s">
        <v>388</v>
      </c>
      <c r="B2486" s="51" t="s">
        <v>334</v>
      </c>
      <c r="C2486" s="35">
        <v>503606</v>
      </c>
      <c r="D2486" s="50"/>
      <c r="E2486" s="52">
        <v>0</v>
      </c>
      <c r="F2486" s="52">
        <v>0</v>
      </c>
      <c r="G2486" s="52">
        <v>0</v>
      </c>
      <c r="H2486" s="52">
        <v>0</v>
      </c>
      <c r="I2486" s="52">
        <v>0</v>
      </c>
      <c r="J2486" s="52">
        <v>0</v>
      </c>
      <c r="K2486" s="52">
        <v>558483.51</v>
      </c>
      <c r="L2486" s="52">
        <v>6981.71</v>
      </c>
      <c r="M2486" s="52">
        <v>23151.61</v>
      </c>
      <c r="N2486" s="50"/>
      <c r="O2486" s="124">
        <f t="shared" si="152"/>
        <v>0</v>
      </c>
      <c r="P2486" s="124">
        <f t="shared" si="153"/>
        <v>5.3955612762854894</v>
      </c>
      <c r="Q2486" s="50"/>
      <c r="R2486" s="53" t="str">
        <f t="shared" si="154"/>
        <v/>
      </c>
      <c r="S2486" s="53" t="str">
        <f t="shared" si="155"/>
        <v/>
      </c>
      <c r="T2486" s="50"/>
    </row>
    <row r="2487" spans="1:20" ht="15" customHeight="1" x14ac:dyDescent="0.2">
      <c r="A2487" s="51" t="s">
        <v>193</v>
      </c>
      <c r="B2487" s="51" t="s">
        <v>161</v>
      </c>
      <c r="C2487" s="35">
        <v>501379</v>
      </c>
      <c r="D2487" s="50"/>
      <c r="E2487" s="52">
        <v>0</v>
      </c>
      <c r="F2487" s="52">
        <v>0</v>
      </c>
      <c r="G2487" s="52">
        <v>0</v>
      </c>
      <c r="H2487" s="52">
        <v>3000</v>
      </c>
      <c r="I2487" s="52">
        <v>0</v>
      </c>
      <c r="J2487" s="52">
        <v>3000</v>
      </c>
      <c r="K2487" s="52">
        <v>257383.3</v>
      </c>
      <c r="L2487" s="52">
        <v>3922.66</v>
      </c>
      <c r="M2487" s="52">
        <v>25079.64</v>
      </c>
      <c r="N2487" s="50"/>
      <c r="O2487" s="124">
        <f t="shared" si="152"/>
        <v>1.1656</v>
      </c>
      <c r="P2487" s="124">
        <f t="shared" si="153"/>
        <v>11.268135889158309</v>
      </c>
      <c r="Q2487" s="50"/>
      <c r="R2487" s="53" t="str">
        <f t="shared" si="154"/>
        <v/>
      </c>
      <c r="S2487" s="53" t="str">
        <f t="shared" si="155"/>
        <v/>
      </c>
      <c r="T2487" s="50"/>
    </row>
    <row r="2488" spans="1:20" ht="15" customHeight="1" x14ac:dyDescent="0.2">
      <c r="A2488" s="51" t="s">
        <v>701</v>
      </c>
      <c r="B2488" s="51" t="s">
        <v>643</v>
      </c>
      <c r="C2488" s="35">
        <v>507679</v>
      </c>
      <c r="D2488" s="50"/>
      <c r="E2488" s="52">
        <v>0</v>
      </c>
      <c r="F2488" s="52">
        <v>0</v>
      </c>
      <c r="G2488" s="52">
        <v>0</v>
      </c>
      <c r="H2488" s="52">
        <v>170771</v>
      </c>
      <c r="I2488" s="52">
        <v>0</v>
      </c>
      <c r="J2488" s="52">
        <v>170771</v>
      </c>
      <c r="K2488" s="52">
        <v>606348.11</v>
      </c>
      <c r="L2488" s="52">
        <v>14291.72</v>
      </c>
      <c r="M2488" s="52">
        <v>73173.399999999994</v>
      </c>
      <c r="N2488" s="50"/>
      <c r="O2488" s="124">
        <f t="shared" si="152"/>
        <v>28.163900000000002</v>
      </c>
      <c r="P2488" s="124">
        <f t="shared" si="153"/>
        <v>14.424901893402453</v>
      </c>
      <c r="Q2488" s="50"/>
      <c r="R2488" s="53" t="str">
        <f t="shared" si="154"/>
        <v/>
      </c>
      <c r="S2488" s="53" t="str">
        <f t="shared" si="155"/>
        <v/>
      </c>
      <c r="T2488" s="50"/>
    </row>
    <row r="2489" spans="1:20" ht="15" customHeight="1" x14ac:dyDescent="0.2">
      <c r="A2489" s="51" t="s">
        <v>1848</v>
      </c>
      <c r="B2489" s="51" t="s">
        <v>1500</v>
      </c>
      <c r="C2489" s="35">
        <v>522082</v>
      </c>
      <c r="D2489" s="50"/>
      <c r="E2489" s="52">
        <v>0</v>
      </c>
      <c r="F2489" s="52">
        <v>0</v>
      </c>
      <c r="G2489" s="52">
        <v>0</v>
      </c>
      <c r="H2489" s="52">
        <v>0</v>
      </c>
      <c r="I2489" s="52">
        <v>0</v>
      </c>
      <c r="J2489" s="52">
        <v>0</v>
      </c>
      <c r="K2489" s="52">
        <v>51848.52</v>
      </c>
      <c r="L2489" s="52">
        <v>0</v>
      </c>
      <c r="M2489" s="52">
        <v>0</v>
      </c>
      <c r="N2489" s="50"/>
      <c r="O2489" s="124">
        <f t="shared" si="152"/>
        <v>0</v>
      </c>
      <c r="P2489" s="124">
        <f t="shared" si="153"/>
        <v>0</v>
      </c>
      <c r="Q2489" s="50"/>
      <c r="R2489" s="53" t="str">
        <f t="shared" si="154"/>
        <v/>
      </c>
      <c r="S2489" s="53" t="str">
        <f t="shared" si="155"/>
        <v/>
      </c>
      <c r="T2489" s="50"/>
    </row>
    <row r="2490" spans="1:20" ht="15" customHeight="1" x14ac:dyDescent="0.2">
      <c r="A2490" s="51" t="s">
        <v>1049</v>
      </c>
      <c r="B2490" s="51" t="s">
        <v>987</v>
      </c>
      <c r="C2490" s="35">
        <v>511927</v>
      </c>
      <c r="D2490" s="50"/>
      <c r="E2490" s="52">
        <v>0</v>
      </c>
      <c r="F2490" s="52">
        <v>0</v>
      </c>
      <c r="G2490" s="52">
        <v>0</v>
      </c>
      <c r="H2490" s="52">
        <v>0</v>
      </c>
      <c r="I2490" s="52">
        <v>0</v>
      </c>
      <c r="J2490" s="52">
        <v>0</v>
      </c>
      <c r="K2490" s="52">
        <v>303456.32</v>
      </c>
      <c r="L2490" s="52">
        <v>0</v>
      </c>
      <c r="M2490" s="52">
        <v>0</v>
      </c>
      <c r="N2490" s="50"/>
      <c r="O2490" s="124">
        <f t="shared" si="152"/>
        <v>0</v>
      </c>
      <c r="P2490" s="124">
        <f t="shared" si="153"/>
        <v>0</v>
      </c>
      <c r="Q2490" s="50"/>
      <c r="R2490" s="53" t="str">
        <f t="shared" si="154"/>
        <v/>
      </c>
      <c r="S2490" s="53" t="str">
        <f t="shared" si="155"/>
        <v/>
      </c>
      <c r="T2490" s="50"/>
    </row>
    <row r="2491" spans="1:20" ht="15" customHeight="1" x14ac:dyDescent="0.2">
      <c r="A2491" s="51" t="s">
        <v>551</v>
      </c>
      <c r="B2491" s="51" t="s">
        <v>511</v>
      </c>
      <c r="C2491" s="35">
        <v>505595</v>
      </c>
      <c r="D2491" s="50"/>
      <c r="E2491" s="52">
        <v>0</v>
      </c>
      <c r="F2491" s="52">
        <v>0</v>
      </c>
      <c r="G2491" s="52">
        <v>0</v>
      </c>
      <c r="H2491" s="52">
        <v>0</v>
      </c>
      <c r="I2491" s="52">
        <v>0</v>
      </c>
      <c r="J2491" s="52">
        <v>0</v>
      </c>
      <c r="K2491" s="52">
        <v>16312.4</v>
      </c>
      <c r="L2491" s="52">
        <v>0</v>
      </c>
      <c r="M2491" s="52">
        <v>0</v>
      </c>
      <c r="N2491" s="50"/>
      <c r="O2491" s="124">
        <f t="shared" si="152"/>
        <v>0</v>
      </c>
      <c r="P2491" s="124">
        <f t="shared" si="153"/>
        <v>0</v>
      </c>
      <c r="Q2491" s="50"/>
      <c r="R2491" s="53" t="str">
        <f t="shared" si="154"/>
        <v/>
      </c>
      <c r="S2491" s="53" t="str">
        <f t="shared" si="155"/>
        <v/>
      </c>
      <c r="T2491" s="50"/>
    </row>
    <row r="2492" spans="1:20" ht="15" customHeight="1" x14ac:dyDescent="0.2">
      <c r="A2492" s="51" t="s">
        <v>22</v>
      </c>
      <c r="B2492" s="51" t="s">
        <v>22</v>
      </c>
      <c r="C2492" s="35">
        <v>528099</v>
      </c>
      <c r="D2492" s="50"/>
      <c r="E2492" s="52">
        <v>0</v>
      </c>
      <c r="F2492" s="52">
        <v>0</v>
      </c>
      <c r="G2492" s="52">
        <v>0</v>
      </c>
      <c r="H2492" s="52">
        <v>1213109.46</v>
      </c>
      <c r="I2492" s="52">
        <v>0</v>
      </c>
      <c r="J2492" s="52">
        <v>1213109.46</v>
      </c>
      <c r="K2492" s="52">
        <v>13858281.26</v>
      </c>
      <c r="L2492" s="52">
        <v>139950.26</v>
      </c>
      <c r="M2492" s="52">
        <v>316889.65999999997</v>
      </c>
      <c r="N2492" s="50"/>
      <c r="O2492" s="124">
        <f t="shared" si="152"/>
        <v>8.7537000000000003</v>
      </c>
      <c r="P2492" s="124">
        <f t="shared" si="153"/>
        <v>3.2965121101893411</v>
      </c>
      <c r="Q2492" s="50"/>
      <c r="R2492" s="53" t="str">
        <f t="shared" si="154"/>
        <v/>
      </c>
      <c r="S2492" s="53" t="str">
        <f t="shared" si="155"/>
        <v/>
      </c>
      <c r="T2492" s="50"/>
    </row>
    <row r="2493" spans="1:20" ht="15" customHeight="1" x14ac:dyDescent="0.2">
      <c r="A2493" s="51" t="s">
        <v>1108</v>
      </c>
      <c r="B2493" s="51" t="s">
        <v>1055</v>
      </c>
      <c r="C2493" s="35">
        <v>512664</v>
      </c>
      <c r="D2493" s="50"/>
      <c r="E2493" s="52">
        <v>0</v>
      </c>
      <c r="F2493" s="52">
        <v>0</v>
      </c>
      <c r="G2493" s="52">
        <v>0</v>
      </c>
      <c r="H2493" s="52">
        <v>9790.9500000000007</v>
      </c>
      <c r="I2493" s="52">
        <v>0</v>
      </c>
      <c r="J2493" s="52">
        <v>9790.9500000000007</v>
      </c>
      <c r="K2493" s="52">
        <v>179183.35</v>
      </c>
      <c r="L2493" s="52">
        <v>422.34</v>
      </c>
      <c r="M2493" s="52">
        <v>4399.4399999999996</v>
      </c>
      <c r="N2493" s="50"/>
      <c r="O2493" s="124">
        <f t="shared" si="152"/>
        <v>5.4641999999999999</v>
      </c>
      <c r="P2493" s="124">
        <f t="shared" si="153"/>
        <v>2.6909754728885242</v>
      </c>
      <c r="Q2493" s="50"/>
      <c r="R2493" s="53" t="str">
        <f t="shared" si="154"/>
        <v/>
      </c>
      <c r="S2493" s="53" t="str">
        <f t="shared" si="155"/>
        <v/>
      </c>
      <c r="T2493" s="50"/>
    </row>
    <row r="2494" spans="1:20" ht="15" customHeight="1" x14ac:dyDescent="0.2">
      <c r="A2494" s="51" t="s">
        <v>1384</v>
      </c>
      <c r="B2494" s="51" t="s">
        <v>28</v>
      </c>
      <c r="C2494" s="35">
        <v>516457</v>
      </c>
      <c r="D2494" s="50"/>
      <c r="E2494" s="52">
        <v>0</v>
      </c>
      <c r="F2494" s="52">
        <v>0</v>
      </c>
      <c r="G2494" s="52">
        <v>0</v>
      </c>
      <c r="H2494" s="52">
        <v>0</v>
      </c>
      <c r="I2494" s="52">
        <v>0</v>
      </c>
      <c r="J2494" s="52">
        <v>0</v>
      </c>
      <c r="K2494" s="52">
        <v>39909.25</v>
      </c>
      <c r="L2494" s="52">
        <v>11.48</v>
      </c>
      <c r="M2494" s="52">
        <v>0</v>
      </c>
      <c r="N2494" s="50"/>
      <c r="O2494" s="124">
        <f t="shared" si="152"/>
        <v>0</v>
      </c>
      <c r="P2494" s="124">
        <f t="shared" si="153"/>
        <v>2.8765261186316459E-2</v>
      </c>
      <c r="Q2494" s="50"/>
      <c r="R2494" s="53" t="str">
        <f t="shared" si="154"/>
        <v/>
      </c>
      <c r="S2494" s="53" t="str">
        <f t="shared" si="155"/>
        <v/>
      </c>
      <c r="T2494" s="50"/>
    </row>
    <row r="2495" spans="1:20" ht="15" customHeight="1" x14ac:dyDescent="0.2">
      <c r="A2495" s="51" t="s">
        <v>2733</v>
      </c>
      <c r="B2495" s="51" t="s">
        <v>987</v>
      </c>
      <c r="C2495" s="35">
        <v>557340</v>
      </c>
      <c r="D2495" s="50"/>
      <c r="E2495" s="52">
        <v>0</v>
      </c>
      <c r="F2495" s="52">
        <v>0</v>
      </c>
      <c r="G2495" s="52">
        <v>0</v>
      </c>
      <c r="H2495" s="52">
        <v>0</v>
      </c>
      <c r="I2495" s="52">
        <v>0</v>
      </c>
      <c r="J2495" s="52">
        <v>0</v>
      </c>
      <c r="K2495" s="52">
        <v>198406.94</v>
      </c>
      <c r="L2495" s="52">
        <v>0</v>
      </c>
      <c r="M2495" s="52">
        <v>0</v>
      </c>
      <c r="N2495" s="50"/>
      <c r="O2495" s="124">
        <f t="shared" si="152"/>
        <v>0</v>
      </c>
      <c r="P2495" s="124">
        <f t="shared" si="153"/>
        <v>0</v>
      </c>
      <c r="Q2495" s="50"/>
      <c r="R2495" s="53" t="str">
        <f t="shared" si="154"/>
        <v/>
      </c>
      <c r="S2495" s="53" t="str">
        <f t="shared" si="155"/>
        <v/>
      </c>
      <c r="T2495" s="50"/>
    </row>
    <row r="2496" spans="1:20" ht="15" customHeight="1" x14ac:dyDescent="0.2">
      <c r="A2496" s="51" t="s">
        <v>626</v>
      </c>
      <c r="B2496" s="51" t="s">
        <v>569</v>
      </c>
      <c r="C2496" s="35">
        <v>506559</v>
      </c>
      <c r="D2496" s="50"/>
      <c r="E2496" s="52">
        <v>0</v>
      </c>
      <c r="F2496" s="52">
        <v>0</v>
      </c>
      <c r="G2496" s="52">
        <v>0</v>
      </c>
      <c r="H2496" s="52">
        <v>202151.38</v>
      </c>
      <c r="I2496" s="52">
        <v>202151.38</v>
      </c>
      <c r="J2496" s="52">
        <v>0</v>
      </c>
      <c r="K2496" s="52">
        <v>1924067.6199999999</v>
      </c>
      <c r="L2496" s="52">
        <v>23194.7</v>
      </c>
      <c r="M2496" s="52">
        <v>288000.12</v>
      </c>
      <c r="N2496" s="50"/>
      <c r="O2496" s="124">
        <f t="shared" si="152"/>
        <v>0</v>
      </c>
      <c r="P2496" s="124">
        <f t="shared" si="153"/>
        <v>16.173798507143943</v>
      </c>
      <c r="Q2496" s="50"/>
      <c r="R2496" s="53" t="str">
        <f t="shared" si="154"/>
        <v/>
      </c>
      <c r="S2496" s="53" t="str">
        <f t="shared" si="155"/>
        <v/>
      </c>
      <c r="T2496" s="50"/>
    </row>
    <row r="2497" spans="1:20" ht="15" customHeight="1" x14ac:dyDescent="0.2">
      <c r="A2497" s="51" t="s">
        <v>627</v>
      </c>
      <c r="B2497" s="51" t="s">
        <v>569</v>
      </c>
      <c r="C2497" s="35">
        <v>506567</v>
      </c>
      <c r="D2497" s="50"/>
      <c r="E2497" s="52">
        <v>0</v>
      </c>
      <c r="F2497" s="52">
        <v>0</v>
      </c>
      <c r="G2497" s="52">
        <v>0</v>
      </c>
      <c r="H2497" s="52">
        <v>211747.66</v>
      </c>
      <c r="I2497" s="52">
        <v>33943.94</v>
      </c>
      <c r="J2497" s="52">
        <v>177803.72</v>
      </c>
      <c r="K2497" s="52">
        <v>1819799.97</v>
      </c>
      <c r="L2497" s="52">
        <v>27667.14</v>
      </c>
      <c r="M2497" s="52">
        <v>235037.12</v>
      </c>
      <c r="N2497" s="50"/>
      <c r="O2497" s="124">
        <f t="shared" si="152"/>
        <v>9.7705000000000002</v>
      </c>
      <c r="P2497" s="124">
        <f t="shared" si="153"/>
        <v>14.435886599118913</v>
      </c>
      <c r="Q2497" s="50"/>
      <c r="R2497" s="53" t="str">
        <f t="shared" si="154"/>
        <v/>
      </c>
      <c r="S2497" s="53" t="str">
        <f t="shared" si="155"/>
        <v/>
      </c>
      <c r="T2497" s="50"/>
    </row>
    <row r="2498" spans="1:20" ht="15" customHeight="1" x14ac:dyDescent="0.2">
      <c r="A2498" s="51" t="s">
        <v>628</v>
      </c>
      <c r="B2498" s="51" t="s">
        <v>571</v>
      </c>
      <c r="C2498" s="35">
        <v>506583</v>
      </c>
      <c r="D2498" s="50"/>
      <c r="E2498" s="52">
        <v>0</v>
      </c>
      <c r="F2498" s="52">
        <v>0</v>
      </c>
      <c r="G2498" s="52">
        <v>0</v>
      </c>
      <c r="H2498" s="52">
        <v>6790</v>
      </c>
      <c r="I2498" s="52">
        <v>0</v>
      </c>
      <c r="J2498" s="52">
        <v>6790</v>
      </c>
      <c r="K2498" s="52">
        <v>334314.31</v>
      </c>
      <c r="L2498" s="52">
        <v>4507.7299999999996</v>
      </c>
      <c r="M2498" s="52">
        <v>18531.88</v>
      </c>
      <c r="N2498" s="50"/>
      <c r="O2498" s="124">
        <f t="shared" si="152"/>
        <v>2.0310000000000001</v>
      </c>
      <c r="P2498" s="124">
        <f t="shared" si="153"/>
        <v>6.8916014991999592</v>
      </c>
      <c r="Q2498" s="50"/>
      <c r="R2498" s="53" t="str">
        <f t="shared" si="154"/>
        <v/>
      </c>
      <c r="S2498" s="53" t="str">
        <f t="shared" si="155"/>
        <v/>
      </c>
      <c r="T2498" s="50"/>
    </row>
    <row r="2499" spans="1:20" ht="15" customHeight="1" x14ac:dyDescent="0.2">
      <c r="A2499" s="51" t="s">
        <v>629</v>
      </c>
      <c r="B2499" s="51" t="s">
        <v>569</v>
      </c>
      <c r="C2499" s="35">
        <v>506591</v>
      </c>
      <c r="D2499" s="50"/>
      <c r="E2499" s="52">
        <v>0</v>
      </c>
      <c r="F2499" s="52">
        <v>0</v>
      </c>
      <c r="G2499" s="52">
        <v>0</v>
      </c>
      <c r="H2499" s="52">
        <v>148042.63</v>
      </c>
      <c r="I2499" s="52">
        <v>0</v>
      </c>
      <c r="J2499" s="52">
        <v>148042.63</v>
      </c>
      <c r="K2499" s="52">
        <v>721295.9</v>
      </c>
      <c r="L2499" s="52">
        <v>5590.23</v>
      </c>
      <c r="M2499" s="52">
        <v>10000</v>
      </c>
      <c r="N2499" s="50"/>
      <c r="O2499" s="124">
        <f t="shared" ref="O2499:O2562" si="156">IFERROR(ROUND(J2499/K2499*100,4),$U$1)</f>
        <v>20.5245</v>
      </c>
      <c r="P2499" s="124">
        <f t="shared" ref="P2499:P2562" si="157">IFERROR((L2499+M2499)/K2499*100,$U$1)</f>
        <v>2.16141946737809</v>
      </c>
      <c r="Q2499" s="50"/>
      <c r="R2499" s="53" t="str">
        <f t="shared" ref="R2499:R2562" si="158">IF(AND(ISNUMBER(O2499),O2499&gt;60),(O2499-60)*0.05,"")</f>
        <v/>
      </c>
      <c r="S2499" s="53" t="str">
        <f t="shared" ref="S2499:S2562" si="159">IF(AND(ISNUMBER(O2499),O2499&gt;60),(J2499-(K2499*0.6))*0.05,"")</f>
        <v/>
      </c>
      <c r="T2499" s="50"/>
    </row>
    <row r="2500" spans="1:20" ht="15" customHeight="1" x14ac:dyDescent="0.2">
      <c r="A2500" s="51" t="s">
        <v>630</v>
      </c>
      <c r="B2500" s="51" t="s">
        <v>569</v>
      </c>
      <c r="C2500" s="35">
        <v>506605</v>
      </c>
      <c r="D2500" s="50"/>
      <c r="E2500" s="52">
        <v>0</v>
      </c>
      <c r="F2500" s="52">
        <v>0</v>
      </c>
      <c r="G2500" s="52">
        <v>0</v>
      </c>
      <c r="H2500" s="52">
        <v>117655</v>
      </c>
      <c r="I2500" s="52">
        <v>0</v>
      </c>
      <c r="J2500" s="52">
        <v>117655</v>
      </c>
      <c r="K2500" s="52">
        <v>220329.28999999998</v>
      </c>
      <c r="L2500" s="52">
        <v>2055.5300000000002</v>
      </c>
      <c r="M2500" s="52">
        <v>12333</v>
      </c>
      <c r="N2500" s="50"/>
      <c r="O2500" s="124">
        <f t="shared" si="156"/>
        <v>53.3996</v>
      </c>
      <c r="P2500" s="124">
        <f t="shared" si="157"/>
        <v>6.5304662852587612</v>
      </c>
      <c r="Q2500" s="50"/>
      <c r="R2500" s="53" t="str">
        <f t="shared" si="158"/>
        <v/>
      </c>
      <c r="S2500" s="53" t="str">
        <f t="shared" si="159"/>
        <v/>
      </c>
      <c r="T2500" s="50"/>
    </row>
    <row r="2501" spans="1:20" ht="15" customHeight="1" x14ac:dyDescent="0.2">
      <c r="A2501" s="51" t="s">
        <v>2637</v>
      </c>
      <c r="B2501" s="51" t="s">
        <v>569</v>
      </c>
      <c r="C2501" s="35">
        <v>545741</v>
      </c>
      <c r="D2501" s="50"/>
      <c r="E2501" s="52">
        <v>0</v>
      </c>
      <c r="F2501" s="52">
        <v>0</v>
      </c>
      <c r="G2501" s="52">
        <v>0</v>
      </c>
      <c r="H2501" s="52">
        <v>124091.68</v>
      </c>
      <c r="I2501" s="52">
        <v>0</v>
      </c>
      <c r="J2501" s="52">
        <v>124091.68</v>
      </c>
      <c r="K2501" s="52">
        <v>1634968.13</v>
      </c>
      <c r="L2501" s="52">
        <v>5031.78</v>
      </c>
      <c r="M2501" s="52">
        <v>48366.62</v>
      </c>
      <c r="N2501" s="50"/>
      <c r="O2501" s="124">
        <f t="shared" si="156"/>
        <v>7.5899000000000001</v>
      </c>
      <c r="P2501" s="124">
        <f t="shared" si="157"/>
        <v>3.2660208489813192</v>
      </c>
      <c r="Q2501" s="50"/>
      <c r="R2501" s="53" t="str">
        <f t="shared" si="158"/>
        <v/>
      </c>
      <c r="S2501" s="53" t="str">
        <f t="shared" si="159"/>
        <v/>
      </c>
      <c r="T2501" s="50"/>
    </row>
    <row r="2502" spans="1:20" ht="15" customHeight="1" x14ac:dyDescent="0.2">
      <c r="A2502" s="51" t="s">
        <v>631</v>
      </c>
      <c r="B2502" s="51" t="s">
        <v>569</v>
      </c>
      <c r="C2502" s="35">
        <v>506613</v>
      </c>
      <c r="D2502" s="50"/>
      <c r="E2502" s="52">
        <v>0</v>
      </c>
      <c r="F2502" s="52">
        <v>0</v>
      </c>
      <c r="G2502" s="52">
        <v>0</v>
      </c>
      <c r="H2502" s="52">
        <v>752420.68</v>
      </c>
      <c r="I2502" s="52">
        <v>463968.25</v>
      </c>
      <c r="J2502" s="52">
        <v>288452.43000000005</v>
      </c>
      <c r="K2502" s="52">
        <v>2381073.33</v>
      </c>
      <c r="L2502" s="52">
        <v>13983</v>
      </c>
      <c r="M2502" s="52">
        <v>109180.64</v>
      </c>
      <c r="N2502" s="50"/>
      <c r="O2502" s="124">
        <f t="shared" si="156"/>
        <v>12.1144</v>
      </c>
      <c r="P2502" s="124">
        <f t="shared" si="157"/>
        <v>5.1726101186476265</v>
      </c>
      <c r="Q2502" s="50"/>
      <c r="R2502" s="53" t="str">
        <f t="shared" si="158"/>
        <v/>
      </c>
      <c r="S2502" s="53" t="str">
        <f t="shared" si="159"/>
        <v/>
      </c>
      <c r="T2502" s="50"/>
    </row>
    <row r="2503" spans="1:20" ht="15" customHeight="1" x14ac:dyDescent="0.2">
      <c r="A2503" s="51" t="s">
        <v>569</v>
      </c>
      <c r="B2503" s="51" t="s">
        <v>569</v>
      </c>
      <c r="C2503" s="35">
        <v>505820</v>
      </c>
      <c r="D2503" s="50"/>
      <c r="E2503" s="52">
        <v>0</v>
      </c>
      <c r="F2503" s="52">
        <v>0</v>
      </c>
      <c r="G2503" s="52">
        <v>0</v>
      </c>
      <c r="H2503" s="52">
        <v>9293134.7799999993</v>
      </c>
      <c r="I2503" s="52">
        <v>0</v>
      </c>
      <c r="J2503" s="52">
        <v>9293134.7799999993</v>
      </c>
      <c r="K2503" s="52">
        <v>30898894.220000003</v>
      </c>
      <c r="L2503" s="52">
        <v>328320.49</v>
      </c>
      <c r="M2503" s="52">
        <v>1677435.8</v>
      </c>
      <c r="N2503" s="50"/>
      <c r="O2503" s="124">
        <f t="shared" si="156"/>
        <v>30.075900000000001</v>
      </c>
      <c r="P2503" s="124">
        <f t="shared" si="157"/>
        <v>6.4913529776147438</v>
      </c>
      <c r="Q2503" s="50"/>
      <c r="R2503" s="53" t="str">
        <f t="shared" si="158"/>
        <v/>
      </c>
      <c r="S2503" s="53" t="str">
        <f t="shared" si="159"/>
        <v/>
      </c>
      <c r="T2503" s="50"/>
    </row>
    <row r="2504" spans="1:20" ht="15" customHeight="1" x14ac:dyDescent="0.2">
      <c r="A2504" s="51" t="s">
        <v>2651</v>
      </c>
      <c r="B2504" s="51" t="s">
        <v>199</v>
      </c>
      <c r="C2504" s="35">
        <v>555576</v>
      </c>
      <c r="D2504" s="50"/>
      <c r="E2504" s="52">
        <v>0</v>
      </c>
      <c r="F2504" s="52">
        <v>0</v>
      </c>
      <c r="G2504" s="52">
        <v>0</v>
      </c>
      <c r="H2504" s="52">
        <v>0</v>
      </c>
      <c r="I2504" s="52">
        <v>0</v>
      </c>
      <c r="J2504" s="52">
        <v>0</v>
      </c>
      <c r="K2504" s="52">
        <v>1098953.69</v>
      </c>
      <c r="L2504" s="52">
        <v>13720.23</v>
      </c>
      <c r="M2504" s="52">
        <v>31749.74</v>
      </c>
      <c r="N2504" s="50"/>
      <c r="O2504" s="124">
        <f t="shared" si="156"/>
        <v>0</v>
      </c>
      <c r="P2504" s="124">
        <f t="shared" si="157"/>
        <v>4.1375692546243696</v>
      </c>
      <c r="Q2504" s="50"/>
      <c r="R2504" s="53" t="str">
        <f t="shared" si="158"/>
        <v/>
      </c>
      <c r="S2504" s="53" t="str">
        <f t="shared" si="159"/>
        <v/>
      </c>
      <c r="T2504" s="50"/>
    </row>
    <row r="2505" spans="1:20" ht="15" customHeight="1" x14ac:dyDescent="0.2">
      <c r="A2505" s="51" t="s">
        <v>1941</v>
      </c>
      <c r="B2505" s="51" t="s">
        <v>30</v>
      </c>
      <c r="C2505" s="35">
        <v>523186</v>
      </c>
      <c r="D2505" s="50"/>
      <c r="E2505" s="52">
        <v>0</v>
      </c>
      <c r="F2505" s="52">
        <v>0</v>
      </c>
      <c r="G2505" s="52">
        <v>0</v>
      </c>
      <c r="H2505" s="52">
        <v>134834.35</v>
      </c>
      <c r="I2505" s="52">
        <v>0</v>
      </c>
      <c r="J2505" s="52">
        <v>134834.35</v>
      </c>
      <c r="K2505" s="52">
        <v>938961.04</v>
      </c>
      <c r="L2505" s="52">
        <v>3612.7</v>
      </c>
      <c r="M2505" s="52">
        <v>0</v>
      </c>
      <c r="N2505" s="50"/>
      <c r="O2505" s="124">
        <f t="shared" si="156"/>
        <v>14.36</v>
      </c>
      <c r="P2505" s="124">
        <f t="shared" si="157"/>
        <v>0.38475504798367349</v>
      </c>
      <c r="Q2505" s="50"/>
      <c r="R2505" s="53" t="str">
        <f t="shared" si="158"/>
        <v/>
      </c>
      <c r="S2505" s="53" t="str">
        <f t="shared" si="159"/>
        <v/>
      </c>
      <c r="T2505" s="50"/>
    </row>
    <row r="2506" spans="1:20" ht="15" customHeight="1" x14ac:dyDescent="0.2">
      <c r="A2506" s="51" t="s">
        <v>636</v>
      </c>
      <c r="B2506" s="51" t="s">
        <v>636</v>
      </c>
      <c r="C2506" s="35">
        <v>506745</v>
      </c>
      <c r="D2506" s="50"/>
      <c r="E2506" s="52">
        <v>0</v>
      </c>
      <c r="F2506" s="52">
        <v>0</v>
      </c>
      <c r="G2506" s="52">
        <v>0</v>
      </c>
      <c r="H2506" s="52">
        <v>13653608.550000001</v>
      </c>
      <c r="I2506" s="52">
        <v>0</v>
      </c>
      <c r="J2506" s="52">
        <v>13653608.550000001</v>
      </c>
      <c r="K2506" s="52">
        <v>40325918.710000001</v>
      </c>
      <c r="L2506" s="52">
        <v>448596.65</v>
      </c>
      <c r="M2506" s="52">
        <v>2462247.91</v>
      </c>
      <c r="N2506" s="50"/>
      <c r="O2506" s="124">
        <f t="shared" si="156"/>
        <v>33.8581</v>
      </c>
      <c r="P2506" s="124">
        <f t="shared" si="157"/>
        <v>7.2182969492476072</v>
      </c>
      <c r="Q2506" s="50"/>
      <c r="R2506" s="53" t="str">
        <f t="shared" si="158"/>
        <v/>
      </c>
      <c r="S2506" s="53" t="str">
        <f t="shared" si="159"/>
        <v/>
      </c>
      <c r="T2506" s="50"/>
    </row>
    <row r="2507" spans="1:20" ht="15" customHeight="1" x14ac:dyDescent="0.2">
      <c r="A2507" s="51" t="s">
        <v>1447</v>
      </c>
      <c r="B2507" s="51" t="s">
        <v>19</v>
      </c>
      <c r="C2507" s="35">
        <v>517313</v>
      </c>
      <c r="D2507" s="50"/>
      <c r="E2507" s="52">
        <v>0</v>
      </c>
      <c r="F2507" s="52">
        <v>0</v>
      </c>
      <c r="G2507" s="52">
        <v>0</v>
      </c>
      <c r="H2507" s="52">
        <v>28732.35</v>
      </c>
      <c r="I2507" s="52">
        <v>0</v>
      </c>
      <c r="J2507" s="52">
        <v>28732.35</v>
      </c>
      <c r="K2507" s="52">
        <v>577617.61</v>
      </c>
      <c r="L2507" s="52">
        <v>1408.48</v>
      </c>
      <c r="M2507" s="52">
        <v>53776</v>
      </c>
      <c r="N2507" s="50"/>
      <c r="O2507" s="124">
        <f t="shared" si="156"/>
        <v>4.9743000000000004</v>
      </c>
      <c r="P2507" s="124">
        <f t="shared" si="157"/>
        <v>9.5538084443097233</v>
      </c>
      <c r="Q2507" s="50"/>
      <c r="R2507" s="53" t="str">
        <f t="shared" si="158"/>
        <v/>
      </c>
      <c r="S2507" s="53" t="str">
        <f t="shared" si="159"/>
        <v/>
      </c>
      <c r="T2507" s="50"/>
    </row>
    <row r="2508" spans="1:20" ht="15" customHeight="1" x14ac:dyDescent="0.2">
      <c r="A2508" s="51" t="s">
        <v>1942</v>
      </c>
      <c r="B2508" s="51" t="s">
        <v>30</v>
      </c>
      <c r="C2508" s="35">
        <v>523194</v>
      </c>
      <c r="D2508" s="50"/>
      <c r="E2508" s="52">
        <v>0</v>
      </c>
      <c r="F2508" s="52">
        <v>0</v>
      </c>
      <c r="G2508" s="52">
        <v>0</v>
      </c>
      <c r="H2508" s="52">
        <v>42494</v>
      </c>
      <c r="I2508" s="52">
        <v>0</v>
      </c>
      <c r="J2508" s="52">
        <v>42494</v>
      </c>
      <c r="K2508" s="52">
        <v>95347.07</v>
      </c>
      <c r="L2508" s="52">
        <v>1930.64</v>
      </c>
      <c r="M2508" s="52">
        <v>5004</v>
      </c>
      <c r="N2508" s="50"/>
      <c r="O2508" s="124">
        <f t="shared" si="156"/>
        <v>44.567700000000002</v>
      </c>
      <c r="P2508" s="124">
        <f t="shared" si="157"/>
        <v>7.2730499217228166</v>
      </c>
      <c r="Q2508" s="50"/>
      <c r="R2508" s="53" t="str">
        <f t="shared" si="158"/>
        <v/>
      </c>
      <c r="S2508" s="53" t="str">
        <f t="shared" si="159"/>
        <v/>
      </c>
      <c r="T2508" s="50"/>
    </row>
    <row r="2509" spans="1:20" ht="15" customHeight="1" x14ac:dyDescent="0.2">
      <c r="A2509" s="51" t="s">
        <v>244</v>
      </c>
      <c r="B2509" s="51" t="s">
        <v>199</v>
      </c>
      <c r="C2509" s="35">
        <v>501956</v>
      </c>
      <c r="D2509" s="50"/>
      <c r="E2509" s="52">
        <v>0</v>
      </c>
      <c r="F2509" s="52">
        <v>0</v>
      </c>
      <c r="G2509" s="52">
        <v>0</v>
      </c>
      <c r="H2509" s="52">
        <v>10480.59</v>
      </c>
      <c r="I2509" s="52">
        <v>0</v>
      </c>
      <c r="J2509" s="52">
        <v>10480.59</v>
      </c>
      <c r="K2509" s="52">
        <v>138822.84</v>
      </c>
      <c r="L2509" s="52">
        <v>585.87</v>
      </c>
      <c r="M2509" s="52">
        <v>2916</v>
      </c>
      <c r="N2509" s="50"/>
      <c r="O2509" s="124">
        <f t="shared" si="156"/>
        <v>7.5495999999999999</v>
      </c>
      <c r="P2509" s="124">
        <f t="shared" si="157"/>
        <v>2.5225460017962464</v>
      </c>
      <c r="Q2509" s="50"/>
      <c r="R2509" s="53" t="str">
        <f t="shared" si="158"/>
        <v/>
      </c>
      <c r="S2509" s="53" t="str">
        <f t="shared" si="159"/>
        <v/>
      </c>
      <c r="T2509" s="50"/>
    </row>
    <row r="2510" spans="1:20" ht="15" customHeight="1" x14ac:dyDescent="0.2">
      <c r="A2510" s="51" t="s">
        <v>244</v>
      </c>
      <c r="B2510" s="51" t="s">
        <v>22</v>
      </c>
      <c r="C2510" s="35">
        <v>543829</v>
      </c>
      <c r="D2510" s="50"/>
      <c r="E2510" s="52">
        <v>0</v>
      </c>
      <c r="F2510" s="52">
        <v>0</v>
      </c>
      <c r="G2510" s="52">
        <v>0</v>
      </c>
      <c r="H2510" s="52">
        <v>0</v>
      </c>
      <c r="I2510" s="52">
        <v>0</v>
      </c>
      <c r="J2510" s="52">
        <v>0</v>
      </c>
      <c r="K2510" s="52">
        <v>27711.79</v>
      </c>
      <c r="L2510" s="52">
        <v>0</v>
      </c>
      <c r="M2510" s="52">
        <v>0</v>
      </c>
      <c r="N2510" s="50"/>
      <c r="O2510" s="124">
        <f t="shared" si="156"/>
        <v>0</v>
      </c>
      <c r="P2510" s="124">
        <f t="shared" si="157"/>
        <v>0</v>
      </c>
      <c r="Q2510" s="50"/>
      <c r="R2510" s="53" t="str">
        <f t="shared" si="158"/>
        <v/>
      </c>
      <c r="S2510" s="53" t="str">
        <f t="shared" si="159"/>
        <v/>
      </c>
      <c r="T2510" s="50"/>
    </row>
    <row r="2511" spans="1:20" ht="15" customHeight="1" x14ac:dyDescent="0.2">
      <c r="A2511" s="51" t="s">
        <v>1567</v>
      </c>
      <c r="B2511" s="51" t="s">
        <v>1504</v>
      </c>
      <c r="C2511" s="35">
        <v>518875</v>
      </c>
      <c r="D2511" s="50"/>
      <c r="E2511" s="52">
        <v>0</v>
      </c>
      <c r="F2511" s="52">
        <v>0</v>
      </c>
      <c r="G2511" s="52">
        <v>0</v>
      </c>
      <c r="H2511" s="52">
        <v>0</v>
      </c>
      <c r="I2511" s="52">
        <v>0</v>
      </c>
      <c r="J2511" s="52">
        <v>0</v>
      </c>
      <c r="K2511" s="52">
        <v>68155.7</v>
      </c>
      <c r="L2511" s="52">
        <v>0</v>
      </c>
      <c r="M2511" s="52">
        <v>0</v>
      </c>
      <c r="N2511" s="50"/>
      <c r="O2511" s="124">
        <f t="shared" si="156"/>
        <v>0</v>
      </c>
      <c r="P2511" s="124">
        <f t="shared" si="157"/>
        <v>0</v>
      </c>
      <c r="Q2511" s="50"/>
      <c r="R2511" s="53" t="str">
        <f t="shared" si="158"/>
        <v/>
      </c>
      <c r="S2511" s="53" t="str">
        <f t="shared" si="159"/>
        <v/>
      </c>
      <c r="T2511" s="50"/>
    </row>
    <row r="2512" spans="1:20" ht="15" customHeight="1" x14ac:dyDescent="0.2">
      <c r="A2512" s="51" t="s">
        <v>2123</v>
      </c>
      <c r="B2512" s="51" t="s">
        <v>1537</v>
      </c>
      <c r="C2512" s="35">
        <v>525324</v>
      </c>
      <c r="D2512" s="50"/>
      <c r="E2512" s="52">
        <v>0</v>
      </c>
      <c r="F2512" s="52">
        <v>0</v>
      </c>
      <c r="G2512" s="52">
        <v>0</v>
      </c>
      <c r="H2512" s="52">
        <v>74388.13</v>
      </c>
      <c r="I2512" s="52">
        <v>0</v>
      </c>
      <c r="J2512" s="52">
        <v>74388.13</v>
      </c>
      <c r="K2512" s="52">
        <v>53169.05</v>
      </c>
      <c r="L2512" s="52">
        <v>0.16</v>
      </c>
      <c r="M2512" s="52">
        <v>0</v>
      </c>
      <c r="N2512" s="50"/>
      <c r="O2512" s="124">
        <f t="shared" si="156"/>
        <v>139.90870000000001</v>
      </c>
      <c r="P2512" s="124">
        <f t="shared" si="157"/>
        <v>3.0092694904272312E-4</v>
      </c>
      <c r="Q2512" s="50"/>
      <c r="R2512" s="53">
        <f t="shared" si="158"/>
        <v>3.9954350000000005</v>
      </c>
      <c r="S2512" s="53">
        <f t="shared" si="159"/>
        <v>2124.3350000000005</v>
      </c>
      <c r="T2512" s="50"/>
    </row>
    <row r="2513" spans="1:20" ht="15" customHeight="1" x14ac:dyDescent="0.2">
      <c r="A2513" s="51" t="s">
        <v>502</v>
      </c>
      <c r="B2513" s="51" t="s">
        <v>445</v>
      </c>
      <c r="C2513" s="35">
        <v>504912</v>
      </c>
      <c r="D2513" s="50"/>
      <c r="E2513" s="52">
        <v>0</v>
      </c>
      <c r="F2513" s="52">
        <v>0</v>
      </c>
      <c r="G2513" s="52">
        <v>0</v>
      </c>
      <c r="H2513" s="52">
        <v>0</v>
      </c>
      <c r="I2513" s="52">
        <v>0</v>
      </c>
      <c r="J2513" s="52">
        <v>0</v>
      </c>
      <c r="K2513" s="52">
        <v>58981.09</v>
      </c>
      <c r="L2513" s="52">
        <v>0</v>
      </c>
      <c r="M2513" s="52">
        <v>0</v>
      </c>
      <c r="N2513" s="50"/>
      <c r="O2513" s="124">
        <f t="shared" si="156"/>
        <v>0</v>
      </c>
      <c r="P2513" s="124">
        <f t="shared" si="157"/>
        <v>0</v>
      </c>
      <c r="Q2513" s="50"/>
      <c r="R2513" s="53" t="str">
        <f t="shared" si="158"/>
        <v/>
      </c>
      <c r="S2513" s="53" t="str">
        <f t="shared" si="159"/>
        <v/>
      </c>
      <c r="T2513" s="50"/>
    </row>
    <row r="2514" spans="1:20" ht="15" customHeight="1" x14ac:dyDescent="0.2">
      <c r="A2514" s="51" t="s">
        <v>429</v>
      </c>
      <c r="B2514" s="51" t="s">
        <v>98</v>
      </c>
      <c r="C2514" s="35">
        <v>504092</v>
      </c>
      <c r="D2514" s="50"/>
      <c r="E2514" s="52">
        <v>0</v>
      </c>
      <c r="F2514" s="52">
        <v>0</v>
      </c>
      <c r="G2514" s="52">
        <v>0</v>
      </c>
      <c r="H2514" s="52">
        <v>0</v>
      </c>
      <c r="I2514" s="52">
        <v>0</v>
      </c>
      <c r="J2514" s="52">
        <v>0</v>
      </c>
      <c r="K2514" s="52">
        <v>1510300.03</v>
      </c>
      <c r="L2514" s="52">
        <v>14891.31</v>
      </c>
      <c r="M2514" s="52">
        <v>41117.01</v>
      </c>
      <c r="N2514" s="50"/>
      <c r="O2514" s="124">
        <f t="shared" si="156"/>
        <v>0</v>
      </c>
      <c r="P2514" s="124">
        <f t="shared" si="157"/>
        <v>3.7084234183588012</v>
      </c>
      <c r="Q2514" s="50"/>
      <c r="R2514" s="53" t="str">
        <f t="shared" si="158"/>
        <v/>
      </c>
      <c r="S2514" s="53" t="str">
        <f t="shared" si="159"/>
        <v/>
      </c>
      <c r="T2514" s="50"/>
    </row>
    <row r="2515" spans="1:20" ht="15" customHeight="1" x14ac:dyDescent="0.2">
      <c r="A2515" s="51" t="s">
        <v>1109</v>
      </c>
      <c r="B2515" s="51" t="s">
        <v>1055</v>
      </c>
      <c r="C2515" s="35">
        <v>512672</v>
      </c>
      <c r="D2515" s="50"/>
      <c r="E2515" s="52">
        <v>0</v>
      </c>
      <c r="F2515" s="52">
        <v>0</v>
      </c>
      <c r="G2515" s="52">
        <v>0</v>
      </c>
      <c r="H2515" s="52">
        <v>0</v>
      </c>
      <c r="I2515" s="52">
        <v>0</v>
      </c>
      <c r="J2515" s="52">
        <v>0</v>
      </c>
      <c r="K2515" s="52">
        <v>144065.63</v>
      </c>
      <c r="L2515" s="52">
        <v>44.96</v>
      </c>
      <c r="M2515" s="52">
        <v>0</v>
      </c>
      <c r="N2515" s="50"/>
      <c r="O2515" s="124">
        <f t="shared" si="156"/>
        <v>0</v>
      </c>
      <c r="P2515" s="124">
        <f t="shared" si="157"/>
        <v>3.1207998743350514E-2</v>
      </c>
      <c r="Q2515" s="50"/>
      <c r="R2515" s="53" t="str">
        <f t="shared" si="158"/>
        <v/>
      </c>
      <c r="S2515" s="53" t="str">
        <f t="shared" si="159"/>
        <v/>
      </c>
      <c r="T2515" s="50"/>
    </row>
    <row r="2516" spans="1:20" ht="15" customHeight="1" x14ac:dyDescent="0.2">
      <c r="A2516" s="51" t="s">
        <v>1663</v>
      </c>
      <c r="B2516" s="51" t="s">
        <v>1575</v>
      </c>
      <c r="C2516" s="35">
        <v>519880</v>
      </c>
      <c r="D2516" s="50"/>
      <c r="E2516" s="52">
        <v>0</v>
      </c>
      <c r="F2516" s="52">
        <v>0</v>
      </c>
      <c r="G2516" s="52">
        <v>0</v>
      </c>
      <c r="H2516" s="52">
        <v>0</v>
      </c>
      <c r="I2516" s="52">
        <v>0</v>
      </c>
      <c r="J2516" s="52">
        <v>0</v>
      </c>
      <c r="K2516" s="52">
        <v>135899.47999999998</v>
      </c>
      <c r="L2516" s="52">
        <v>200</v>
      </c>
      <c r="M2516" s="52">
        <v>0</v>
      </c>
      <c r="N2516" s="50"/>
      <c r="O2516" s="124">
        <f t="shared" si="156"/>
        <v>0</v>
      </c>
      <c r="P2516" s="124">
        <f t="shared" si="157"/>
        <v>0.14716759769794557</v>
      </c>
      <c r="Q2516" s="50"/>
      <c r="R2516" s="53" t="str">
        <f t="shared" si="158"/>
        <v/>
      </c>
      <c r="S2516" s="53" t="str">
        <f t="shared" si="159"/>
        <v/>
      </c>
      <c r="T2516" s="50"/>
    </row>
    <row r="2517" spans="1:20" ht="15" customHeight="1" x14ac:dyDescent="0.2">
      <c r="A2517" s="51" t="s">
        <v>1568</v>
      </c>
      <c r="B2517" s="51" t="s">
        <v>1509</v>
      </c>
      <c r="C2517" s="35">
        <v>518883</v>
      </c>
      <c r="D2517" s="50"/>
      <c r="E2517" s="52">
        <v>0</v>
      </c>
      <c r="F2517" s="52">
        <v>0</v>
      </c>
      <c r="G2517" s="52">
        <v>0</v>
      </c>
      <c r="H2517" s="52">
        <v>5958.18</v>
      </c>
      <c r="I2517" s="52">
        <v>0</v>
      </c>
      <c r="J2517" s="52">
        <v>5958.18</v>
      </c>
      <c r="K2517" s="52">
        <v>61059.64</v>
      </c>
      <c r="L2517" s="52">
        <v>446.05</v>
      </c>
      <c r="M2517" s="52">
        <v>20000</v>
      </c>
      <c r="N2517" s="50"/>
      <c r="O2517" s="124">
        <f t="shared" si="156"/>
        <v>9.7579999999999991</v>
      </c>
      <c r="P2517" s="124">
        <f t="shared" si="157"/>
        <v>33.485375937362221</v>
      </c>
      <c r="Q2517" s="50"/>
      <c r="R2517" s="53" t="str">
        <f t="shared" si="158"/>
        <v/>
      </c>
      <c r="S2517" s="53" t="str">
        <f t="shared" si="159"/>
        <v/>
      </c>
      <c r="T2517" s="50"/>
    </row>
    <row r="2518" spans="1:20" ht="15" customHeight="1" x14ac:dyDescent="0.2">
      <c r="A2518" s="51" t="s">
        <v>1849</v>
      </c>
      <c r="B2518" s="51" t="s">
        <v>1500</v>
      </c>
      <c r="C2518" s="35">
        <v>522091</v>
      </c>
      <c r="D2518" s="50"/>
      <c r="E2518" s="52">
        <v>0</v>
      </c>
      <c r="F2518" s="52">
        <v>0</v>
      </c>
      <c r="G2518" s="52">
        <v>0</v>
      </c>
      <c r="H2518" s="52">
        <v>0</v>
      </c>
      <c r="I2518" s="52">
        <v>0</v>
      </c>
      <c r="J2518" s="52">
        <v>0</v>
      </c>
      <c r="K2518" s="52">
        <v>58917.05</v>
      </c>
      <c r="L2518" s="52">
        <v>0</v>
      </c>
      <c r="M2518" s="52">
        <v>0</v>
      </c>
      <c r="N2518" s="50"/>
      <c r="O2518" s="124">
        <f t="shared" si="156"/>
        <v>0</v>
      </c>
      <c r="P2518" s="124">
        <f t="shared" si="157"/>
        <v>0</v>
      </c>
      <c r="Q2518" s="50"/>
      <c r="R2518" s="53" t="str">
        <f t="shared" si="158"/>
        <v/>
      </c>
      <c r="S2518" s="53" t="str">
        <f t="shared" si="159"/>
        <v/>
      </c>
      <c r="T2518" s="50"/>
    </row>
    <row r="2519" spans="1:20" ht="15" customHeight="1" x14ac:dyDescent="0.2">
      <c r="A2519" s="51" t="s">
        <v>903</v>
      </c>
      <c r="B2519" s="51" t="s">
        <v>25</v>
      </c>
      <c r="C2519" s="35">
        <v>510106</v>
      </c>
      <c r="D2519" s="50"/>
      <c r="E2519" s="52">
        <v>0</v>
      </c>
      <c r="F2519" s="52">
        <v>0</v>
      </c>
      <c r="G2519" s="52">
        <v>0</v>
      </c>
      <c r="H2519" s="52">
        <v>1897365.57</v>
      </c>
      <c r="I2519" s="52">
        <v>654768.85</v>
      </c>
      <c r="J2519" s="52">
        <v>1242596.7200000002</v>
      </c>
      <c r="K2519" s="52">
        <v>4963365.17</v>
      </c>
      <c r="L2519" s="52">
        <v>65797.53</v>
      </c>
      <c r="M2519" s="52">
        <v>1285437.43</v>
      </c>
      <c r="N2519" s="50"/>
      <c r="O2519" s="124">
        <f t="shared" si="156"/>
        <v>25.035399999999999</v>
      </c>
      <c r="P2519" s="124">
        <f t="shared" si="157"/>
        <v>27.224169766255585</v>
      </c>
      <c r="Q2519" s="50"/>
      <c r="R2519" s="53" t="str">
        <f t="shared" si="158"/>
        <v/>
      </c>
      <c r="S2519" s="53" t="str">
        <f t="shared" si="159"/>
        <v/>
      </c>
      <c r="T2519" s="50"/>
    </row>
    <row r="2520" spans="1:20" ht="15" customHeight="1" x14ac:dyDescent="0.2">
      <c r="A2520" s="51" t="s">
        <v>245</v>
      </c>
      <c r="B2520" s="51" t="s">
        <v>199</v>
      </c>
      <c r="C2520" s="35">
        <v>501964</v>
      </c>
      <c r="D2520" s="50"/>
      <c r="E2520" s="52">
        <v>0</v>
      </c>
      <c r="F2520" s="52">
        <v>0</v>
      </c>
      <c r="G2520" s="52">
        <v>0</v>
      </c>
      <c r="H2520" s="52">
        <v>27326.52</v>
      </c>
      <c r="I2520" s="52">
        <v>0</v>
      </c>
      <c r="J2520" s="52">
        <v>27326.52</v>
      </c>
      <c r="K2520" s="52">
        <v>168005.56</v>
      </c>
      <c r="L2520" s="52">
        <v>0</v>
      </c>
      <c r="M2520" s="52">
        <v>3300.96</v>
      </c>
      <c r="N2520" s="50"/>
      <c r="O2520" s="124">
        <f t="shared" si="156"/>
        <v>16.2652</v>
      </c>
      <c r="P2520" s="124">
        <f t="shared" si="157"/>
        <v>1.9647921175942034</v>
      </c>
      <c r="Q2520" s="50"/>
      <c r="R2520" s="53" t="str">
        <f t="shared" si="158"/>
        <v/>
      </c>
      <c r="S2520" s="53" t="str">
        <f t="shared" si="159"/>
        <v/>
      </c>
      <c r="T2520" s="50"/>
    </row>
    <row r="2521" spans="1:20" ht="15" customHeight="1" x14ac:dyDescent="0.2">
      <c r="A2521" s="51" t="s">
        <v>975</v>
      </c>
      <c r="B2521" s="51" t="s">
        <v>13</v>
      </c>
      <c r="C2521" s="35">
        <v>511072</v>
      </c>
      <c r="D2521" s="50"/>
      <c r="E2521" s="52">
        <v>0</v>
      </c>
      <c r="F2521" s="52">
        <v>0</v>
      </c>
      <c r="G2521" s="52">
        <v>0</v>
      </c>
      <c r="H2521" s="52">
        <v>0</v>
      </c>
      <c r="I2521" s="52">
        <v>0</v>
      </c>
      <c r="J2521" s="52">
        <v>0</v>
      </c>
      <c r="K2521" s="52">
        <v>44645.37</v>
      </c>
      <c r="L2521" s="52">
        <v>0</v>
      </c>
      <c r="M2521" s="52">
        <v>0</v>
      </c>
      <c r="N2521" s="50"/>
      <c r="O2521" s="124">
        <f t="shared" si="156"/>
        <v>0</v>
      </c>
      <c r="P2521" s="124">
        <f t="shared" si="157"/>
        <v>0</v>
      </c>
      <c r="Q2521" s="50"/>
      <c r="R2521" s="53" t="str">
        <f t="shared" si="158"/>
        <v/>
      </c>
      <c r="S2521" s="53" t="str">
        <f t="shared" si="159"/>
        <v/>
      </c>
      <c r="T2521" s="50"/>
    </row>
    <row r="2522" spans="1:20" ht="15" customHeight="1" x14ac:dyDescent="0.2">
      <c r="A2522" s="51" t="s">
        <v>1850</v>
      </c>
      <c r="B2522" s="51" t="s">
        <v>1500</v>
      </c>
      <c r="C2522" s="35">
        <v>522104</v>
      </c>
      <c r="D2522" s="50"/>
      <c r="E2522" s="52">
        <v>0</v>
      </c>
      <c r="F2522" s="52">
        <v>0</v>
      </c>
      <c r="G2522" s="52">
        <v>0</v>
      </c>
      <c r="H2522" s="52">
        <v>50000</v>
      </c>
      <c r="I2522" s="52">
        <v>0</v>
      </c>
      <c r="J2522" s="52">
        <v>50000</v>
      </c>
      <c r="K2522" s="52">
        <v>709821.85</v>
      </c>
      <c r="L2522" s="52">
        <v>5491.85</v>
      </c>
      <c r="M2522" s="52">
        <v>430709.21</v>
      </c>
      <c r="N2522" s="50"/>
      <c r="O2522" s="124">
        <f t="shared" si="156"/>
        <v>7.0439999999999996</v>
      </c>
      <c r="P2522" s="124">
        <f t="shared" si="157"/>
        <v>61.452188320210212</v>
      </c>
      <c r="Q2522" s="50"/>
      <c r="R2522" s="53" t="str">
        <f t="shared" si="158"/>
        <v/>
      </c>
      <c r="S2522" s="53" t="str">
        <f t="shared" si="159"/>
        <v/>
      </c>
      <c r="T2522" s="50"/>
    </row>
    <row r="2523" spans="1:20" ht="15" customHeight="1" x14ac:dyDescent="0.2">
      <c r="A2523" s="51" t="s">
        <v>15</v>
      </c>
      <c r="B2523" s="51" t="s">
        <v>23</v>
      </c>
      <c r="C2523" s="35">
        <v>504106</v>
      </c>
      <c r="D2523" s="50"/>
      <c r="E2523" s="52">
        <v>0</v>
      </c>
      <c r="F2523" s="52">
        <v>0</v>
      </c>
      <c r="G2523" s="52">
        <v>0</v>
      </c>
      <c r="H2523" s="52">
        <v>1992985.81</v>
      </c>
      <c r="I2523" s="52">
        <v>0</v>
      </c>
      <c r="J2523" s="52">
        <v>1992985.81</v>
      </c>
      <c r="K2523" s="52">
        <v>2359187.5399999996</v>
      </c>
      <c r="L2523" s="52">
        <v>56148.34</v>
      </c>
      <c r="M2523" s="52">
        <v>112487.1</v>
      </c>
      <c r="N2523" s="50"/>
      <c r="O2523" s="124">
        <f t="shared" si="156"/>
        <v>84.477599999999995</v>
      </c>
      <c r="P2523" s="124">
        <f t="shared" si="157"/>
        <v>7.1480302918181753</v>
      </c>
      <c r="Q2523" s="50"/>
      <c r="R2523" s="53">
        <f t="shared" si="158"/>
        <v>1.2238799999999999</v>
      </c>
      <c r="S2523" s="53">
        <f t="shared" si="159"/>
        <v>28873.664300000019</v>
      </c>
      <c r="T2523" s="50"/>
    </row>
    <row r="2524" spans="1:20" ht="15" customHeight="1" x14ac:dyDescent="0.2">
      <c r="A2524" s="51" t="s">
        <v>702</v>
      </c>
      <c r="B2524" s="51" t="s">
        <v>636</v>
      </c>
      <c r="C2524" s="35">
        <v>507687</v>
      </c>
      <c r="D2524" s="50"/>
      <c r="E2524" s="52">
        <v>0</v>
      </c>
      <c r="F2524" s="52">
        <v>0</v>
      </c>
      <c r="G2524" s="52">
        <v>0</v>
      </c>
      <c r="H2524" s="52">
        <v>0</v>
      </c>
      <c r="I2524" s="52">
        <v>0</v>
      </c>
      <c r="J2524" s="52">
        <v>0</v>
      </c>
      <c r="K2524" s="52">
        <v>1048040.22</v>
      </c>
      <c r="L2524" s="52">
        <v>11010.13</v>
      </c>
      <c r="M2524" s="52">
        <v>9949.7900000000009</v>
      </c>
      <c r="N2524" s="50"/>
      <c r="O2524" s="124">
        <f t="shared" si="156"/>
        <v>0</v>
      </c>
      <c r="P2524" s="124">
        <f t="shared" si="157"/>
        <v>1.9999156139255798</v>
      </c>
      <c r="Q2524" s="50"/>
      <c r="R2524" s="53" t="str">
        <f t="shared" si="158"/>
        <v/>
      </c>
      <c r="S2524" s="53" t="str">
        <f t="shared" si="159"/>
        <v/>
      </c>
      <c r="T2524" s="50"/>
    </row>
    <row r="2525" spans="1:20" ht="15" customHeight="1" x14ac:dyDescent="0.2">
      <c r="A2525" s="51" t="s">
        <v>1050</v>
      </c>
      <c r="B2525" s="51" t="s">
        <v>987</v>
      </c>
      <c r="C2525" s="35">
        <v>511943</v>
      </c>
      <c r="D2525" s="50"/>
      <c r="E2525" s="52">
        <v>0</v>
      </c>
      <c r="F2525" s="52">
        <v>0</v>
      </c>
      <c r="G2525" s="52">
        <v>0</v>
      </c>
      <c r="H2525" s="52">
        <v>8300</v>
      </c>
      <c r="I2525" s="52">
        <v>0</v>
      </c>
      <c r="J2525" s="52">
        <v>8300</v>
      </c>
      <c r="K2525" s="52">
        <v>68139.38</v>
      </c>
      <c r="L2525" s="52">
        <v>223.78</v>
      </c>
      <c r="M2525" s="52">
        <v>700</v>
      </c>
      <c r="N2525" s="50"/>
      <c r="O2525" s="124">
        <f t="shared" si="156"/>
        <v>12.180899999999999</v>
      </c>
      <c r="P2525" s="124">
        <f t="shared" si="157"/>
        <v>1.3557211703423186</v>
      </c>
      <c r="Q2525" s="50"/>
      <c r="R2525" s="53" t="str">
        <f t="shared" si="158"/>
        <v/>
      </c>
      <c r="S2525" s="53" t="str">
        <f t="shared" si="159"/>
        <v/>
      </c>
      <c r="T2525" s="50"/>
    </row>
    <row r="2526" spans="1:20" ht="15" customHeight="1" x14ac:dyDescent="0.2">
      <c r="A2526" s="51" t="s">
        <v>2124</v>
      </c>
      <c r="B2526" s="51" t="s">
        <v>1537</v>
      </c>
      <c r="C2526" s="35">
        <v>525332</v>
      </c>
      <c r="D2526" s="50"/>
      <c r="E2526" s="52">
        <v>0</v>
      </c>
      <c r="F2526" s="52">
        <v>0</v>
      </c>
      <c r="G2526" s="52">
        <v>0</v>
      </c>
      <c r="H2526" s="52">
        <v>7674.1</v>
      </c>
      <c r="I2526" s="52">
        <v>0</v>
      </c>
      <c r="J2526" s="52">
        <v>7674.1</v>
      </c>
      <c r="K2526" s="52">
        <v>602909.25</v>
      </c>
      <c r="L2526" s="52">
        <v>487.9</v>
      </c>
      <c r="M2526" s="52">
        <v>6000</v>
      </c>
      <c r="N2526" s="50"/>
      <c r="O2526" s="124">
        <f t="shared" si="156"/>
        <v>1.2727999999999999</v>
      </c>
      <c r="P2526" s="124">
        <f t="shared" si="157"/>
        <v>1.0760989319702758</v>
      </c>
      <c r="Q2526" s="50"/>
      <c r="R2526" s="53" t="str">
        <f t="shared" si="158"/>
        <v/>
      </c>
      <c r="S2526" s="53" t="str">
        <f t="shared" si="159"/>
        <v/>
      </c>
      <c r="T2526" s="50"/>
    </row>
    <row r="2527" spans="1:20" ht="15" customHeight="1" x14ac:dyDescent="0.2">
      <c r="A2527" s="51" t="s">
        <v>1155</v>
      </c>
      <c r="B2527" s="51" t="s">
        <v>18</v>
      </c>
      <c r="C2527" s="35">
        <v>513725</v>
      </c>
      <c r="D2527" s="50"/>
      <c r="E2527" s="52">
        <v>0</v>
      </c>
      <c r="F2527" s="52">
        <v>0</v>
      </c>
      <c r="G2527" s="52">
        <v>0</v>
      </c>
      <c r="H2527" s="52">
        <v>0</v>
      </c>
      <c r="I2527" s="52">
        <v>0</v>
      </c>
      <c r="J2527" s="52">
        <v>0</v>
      </c>
      <c r="K2527" s="52">
        <v>252348.15000000002</v>
      </c>
      <c r="L2527" s="52">
        <v>911.72</v>
      </c>
      <c r="M2527" s="52">
        <v>85395.07</v>
      </c>
      <c r="N2527" s="50"/>
      <c r="O2527" s="124">
        <f t="shared" si="156"/>
        <v>0</v>
      </c>
      <c r="P2527" s="124">
        <f t="shared" si="157"/>
        <v>34.201475223812814</v>
      </c>
      <c r="Q2527" s="50"/>
      <c r="R2527" s="53" t="str">
        <f t="shared" si="158"/>
        <v/>
      </c>
      <c r="S2527" s="53" t="str">
        <f t="shared" si="159"/>
        <v/>
      </c>
      <c r="T2527" s="50"/>
    </row>
    <row r="2528" spans="1:20" ht="15" customHeight="1" x14ac:dyDescent="0.2">
      <c r="A2528" s="51" t="s">
        <v>2125</v>
      </c>
      <c r="B2528" s="51" t="s">
        <v>1537</v>
      </c>
      <c r="C2528" s="35">
        <v>525341</v>
      </c>
      <c r="D2528" s="50"/>
      <c r="E2528" s="52">
        <v>0</v>
      </c>
      <c r="F2528" s="52">
        <v>0</v>
      </c>
      <c r="G2528" s="52">
        <v>0</v>
      </c>
      <c r="H2528" s="52">
        <v>0</v>
      </c>
      <c r="I2528" s="52">
        <v>0</v>
      </c>
      <c r="J2528" s="52">
        <v>0</v>
      </c>
      <c r="K2528" s="52">
        <v>633129.81000000006</v>
      </c>
      <c r="L2528" s="52">
        <v>0</v>
      </c>
      <c r="M2528" s="52">
        <v>0</v>
      </c>
      <c r="N2528" s="50"/>
      <c r="O2528" s="124">
        <f t="shared" si="156"/>
        <v>0</v>
      </c>
      <c r="P2528" s="124">
        <f t="shared" si="157"/>
        <v>0</v>
      </c>
      <c r="Q2528" s="50"/>
      <c r="R2528" s="53" t="str">
        <f t="shared" si="158"/>
        <v/>
      </c>
      <c r="S2528" s="53" t="str">
        <f t="shared" si="159"/>
        <v/>
      </c>
      <c r="T2528" s="50"/>
    </row>
    <row r="2529" spans="1:20" ht="15" customHeight="1" x14ac:dyDescent="0.2">
      <c r="A2529" s="51" t="s">
        <v>321</v>
      </c>
      <c r="B2529" s="51" t="s">
        <v>252</v>
      </c>
      <c r="C2529" s="35">
        <v>502871</v>
      </c>
      <c r="D2529" s="50"/>
      <c r="E2529" s="52">
        <v>0</v>
      </c>
      <c r="F2529" s="52">
        <v>0</v>
      </c>
      <c r="G2529" s="52">
        <v>0</v>
      </c>
      <c r="H2529" s="52">
        <v>8140.67</v>
      </c>
      <c r="I2529" s="52">
        <v>0</v>
      </c>
      <c r="J2529" s="52">
        <v>8140.67</v>
      </c>
      <c r="K2529" s="52">
        <v>222624.75</v>
      </c>
      <c r="L2529" s="52">
        <v>2797.85</v>
      </c>
      <c r="M2529" s="52">
        <v>0</v>
      </c>
      <c r="N2529" s="50"/>
      <c r="O2529" s="124">
        <f t="shared" si="156"/>
        <v>3.6566999999999998</v>
      </c>
      <c r="P2529" s="124">
        <f t="shared" si="157"/>
        <v>1.256756043521666</v>
      </c>
      <c r="Q2529" s="50"/>
      <c r="R2529" s="53" t="str">
        <f t="shared" si="158"/>
        <v/>
      </c>
      <c r="S2529" s="53" t="str">
        <f t="shared" si="159"/>
        <v/>
      </c>
      <c r="T2529" s="50"/>
    </row>
    <row r="2530" spans="1:20" ht="15" customHeight="1" x14ac:dyDescent="0.2">
      <c r="A2530" s="51" t="s">
        <v>322</v>
      </c>
      <c r="B2530" s="51" t="s">
        <v>252</v>
      </c>
      <c r="C2530" s="35">
        <v>502880</v>
      </c>
      <c r="D2530" s="50"/>
      <c r="E2530" s="52">
        <v>0</v>
      </c>
      <c r="F2530" s="52">
        <v>0</v>
      </c>
      <c r="G2530" s="52">
        <v>0</v>
      </c>
      <c r="H2530" s="52">
        <v>0</v>
      </c>
      <c r="I2530" s="52">
        <v>0</v>
      </c>
      <c r="J2530" s="52">
        <v>0</v>
      </c>
      <c r="K2530" s="52">
        <v>73795.86</v>
      </c>
      <c r="L2530" s="52">
        <v>0</v>
      </c>
      <c r="M2530" s="52">
        <v>0</v>
      </c>
      <c r="N2530" s="50"/>
      <c r="O2530" s="124">
        <f t="shared" si="156"/>
        <v>0</v>
      </c>
      <c r="P2530" s="124">
        <f t="shared" si="157"/>
        <v>0</v>
      </c>
      <c r="Q2530" s="50"/>
      <c r="R2530" s="53" t="str">
        <f t="shared" si="158"/>
        <v/>
      </c>
      <c r="S2530" s="53" t="str">
        <f t="shared" si="159"/>
        <v/>
      </c>
      <c r="T2530" s="50"/>
    </row>
    <row r="2531" spans="1:20" ht="15" customHeight="1" x14ac:dyDescent="0.2">
      <c r="A2531" s="51" t="s">
        <v>1110</v>
      </c>
      <c r="B2531" s="51" t="s">
        <v>1055</v>
      </c>
      <c r="C2531" s="35">
        <v>512681</v>
      </c>
      <c r="D2531" s="50"/>
      <c r="E2531" s="52">
        <v>0</v>
      </c>
      <c r="F2531" s="52">
        <v>0</v>
      </c>
      <c r="G2531" s="52">
        <v>0</v>
      </c>
      <c r="H2531" s="52">
        <v>115653.7</v>
      </c>
      <c r="I2531" s="52">
        <v>0</v>
      </c>
      <c r="J2531" s="52">
        <v>115653.7</v>
      </c>
      <c r="K2531" s="52">
        <v>2066263.28</v>
      </c>
      <c r="L2531" s="52">
        <v>2286.1999999999998</v>
      </c>
      <c r="M2531" s="52">
        <v>44122.68</v>
      </c>
      <c r="N2531" s="50"/>
      <c r="O2531" s="124">
        <f t="shared" si="156"/>
        <v>5.5972</v>
      </c>
      <c r="P2531" s="124">
        <f t="shared" si="157"/>
        <v>2.246029363692704</v>
      </c>
      <c r="Q2531" s="50"/>
      <c r="R2531" s="53" t="str">
        <f t="shared" si="158"/>
        <v/>
      </c>
      <c r="S2531" s="53" t="str">
        <f t="shared" si="159"/>
        <v/>
      </c>
      <c r="T2531" s="50"/>
    </row>
    <row r="2532" spans="1:20" ht="15" customHeight="1" x14ac:dyDescent="0.2">
      <c r="A2532" s="51" t="s">
        <v>2358</v>
      </c>
      <c r="B2532" s="51" t="s">
        <v>26</v>
      </c>
      <c r="C2532" s="35">
        <v>527939</v>
      </c>
      <c r="D2532" s="50"/>
      <c r="E2532" s="52">
        <v>0</v>
      </c>
      <c r="F2532" s="52">
        <v>0</v>
      </c>
      <c r="G2532" s="52">
        <v>0</v>
      </c>
      <c r="H2532" s="52">
        <v>19900.060000000001</v>
      </c>
      <c r="I2532" s="52">
        <v>0</v>
      </c>
      <c r="J2532" s="52">
        <v>19900.060000000001</v>
      </c>
      <c r="K2532" s="52">
        <v>207011.84</v>
      </c>
      <c r="L2532" s="52">
        <v>786.98</v>
      </c>
      <c r="M2532" s="52">
        <v>4256.97</v>
      </c>
      <c r="N2532" s="50"/>
      <c r="O2532" s="124">
        <f t="shared" si="156"/>
        <v>9.6129999999999995</v>
      </c>
      <c r="P2532" s="124">
        <f t="shared" si="157"/>
        <v>2.4365514552211125</v>
      </c>
      <c r="Q2532" s="50"/>
      <c r="R2532" s="53" t="str">
        <f t="shared" si="158"/>
        <v/>
      </c>
      <c r="S2532" s="53" t="str">
        <f t="shared" si="159"/>
        <v/>
      </c>
      <c r="T2532" s="50"/>
    </row>
    <row r="2533" spans="1:20" ht="15" customHeight="1" x14ac:dyDescent="0.2">
      <c r="A2533" s="51" t="s">
        <v>1750</v>
      </c>
      <c r="B2533" s="51" t="s">
        <v>1547</v>
      </c>
      <c r="C2533" s="35">
        <v>520900</v>
      </c>
      <c r="D2533" s="50"/>
      <c r="E2533" s="52">
        <v>0</v>
      </c>
      <c r="F2533" s="52">
        <v>0</v>
      </c>
      <c r="G2533" s="52">
        <v>0</v>
      </c>
      <c r="H2533" s="52">
        <v>66368.289999999994</v>
      </c>
      <c r="I2533" s="52">
        <v>0</v>
      </c>
      <c r="J2533" s="52">
        <v>66368.289999999994</v>
      </c>
      <c r="K2533" s="52">
        <v>233314.39</v>
      </c>
      <c r="L2533" s="52">
        <v>1888.77</v>
      </c>
      <c r="M2533" s="52">
        <v>0</v>
      </c>
      <c r="N2533" s="50"/>
      <c r="O2533" s="124">
        <f t="shared" si="156"/>
        <v>28.445900000000002</v>
      </c>
      <c r="P2533" s="124">
        <f t="shared" si="157"/>
        <v>0.80953858011072521</v>
      </c>
      <c r="Q2533" s="50"/>
      <c r="R2533" s="53" t="str">
        <f t="shared" si="158"/>
        <v/>
      </c>
      <c r="S2533" s="53" t="str">
        <f t="shared" si="159"/>
        <v/>
      </c>
      <c r="T2533" s="50"/>
    </row>
    <row r="2534" spans="1:20" ht="15" customHeight="1" x14ac:dyDescent="0.2">
      <c r="A2534" s="51" t="s">
        <v>1111</v>
      </c>
      <c r="B2534" s="51" t="s">
        <v>1056</v>
      </c>
      <c r="C2534" s="35">
        <v>512699</v>
      </c>
      <c r="D2534" s="50"/>
      <c r="E2534" s="52">
        <v>0</v>
      </c>
      <c r="F2534" s="52">
        <v>0</v>
      </c>
      <c r="G2534" s="52">
        <v>0</v>
      </c>
      <c r="H2534" s="52">
        <v>0</v>
      </c>
      <c r="I2534" s="52">
        <v>0</v>
      </c>
      <c r="J2534" s="52">
        <v>0</v>
      </c>
      <c r="K2534" s="52">
        <v>232451.34000000003</v>
      </c>
      <c r="L2534" s="52">
        <v>0</v>
      </c>
      <c r="M2534" s="52">
        <v>0</v>
      </c>
      <c r="N2534" s="50"/>
      <c r="O2534" s="124">
        <f t="shared" si="156"/>
        <v>0</v>
      </c>
      <c r="P2534" s="124">
        <f t="shared" si="157"/>
        <v>0</v>
      </c>
      <c r="Q2534" s="50"/>
      <c r="R2534" s="53" t="str">
        <f t="shared" si="158"/>
        <v/>
      </c>
      <c r="S2534" s="53" t="str">
        <f t="shared" si="159"/>
        <v/>
      </c>
      <c r="T2534" s="50"/>
    </row>
    <row r="2535" spans="1:20" ht="15" customHeight="1" x14ac:dyDescent="0.2">
      <c r="A2535" s="51" t="s">
        <v>2690</v>
      </c>
      <c r="B2535" s="51" t="s">
        <v>516</v>
      </c>
      <c r="C2535" s="35">
        <v>556271</v>
      </c>
      <c r="D2535" s="50"/>
      <c r="E2535" s="52">
        <v>0</v>
      </c>
      <c r="F2535" s="52">
        <v>0</v>
      </c>
      <c r="G2535" s="52">
        <v>0</v>
      </c>
      <c r="H2535" s="52">
        <v>0</v>
      </c>
      <c r="I2535" s="52">
        <v>0</v>
      </c>
      <c r="J2535" s="52">
        <v>0</v>
      </c>
      <c r="K2535" s="52">
        <v>26592.07</v>
      </c>
      <c r="L2535" s="52">
        <v>0</v>
      </c>
      <c r="M2535" s="52">
        <v>0</v>
      </c>
      <c r="N2535" s="50"/>
      <c r="O2535" s="124">
        <f t="shared" si="156"/>
        <v>0</v>
      </c>
      <c r="P2535" s="124">
        <f t="shared" si="157"/>
        <v>0</v>
      </c>
      <c r="Q2535" s="50"/>
      <c r="R2535" s="53" t="str">
        <f t="shared" si="158"/>
        <v/>
      </c>
      <c r="S2535" s="53" t="str">
        <f t="shared" si="159"/>
        <v/>
      </c>
      <c r="T2535" s="50"/>
    </row>
    <row r="2536" spans="1:20" ht="15" customHeight="1" x14ac:dyDescent="0.2">
      <c r="A2536" s="51" t="s">
        <v>1112</v>
      </c>
      <c r="B2536" s="51" t="s">
        <v>1055</v>
      </c>
      <c r="C2536" s="35">
        <v>512702</v>
      </c>
      <c r="D2536" s="50"/>
      <c r="E2536" s="52">
        <v>0</v>
      </c>
      <c r="F2536" s="52">
        <v>0</v>
      </c>
      <c r="G2536" s="52">
        <v>0</v>
      </c>
      <c r="H2536" s="52">
        <v>0</v>
      </c>
      <c r="I2536" s="52">
        <v>0</v>
      </c>
      <c r="J2536" s="52">
        <v>0</v>
      </c>
      <c r="K2536" s="52">
        <v>554021.03999999992</v>
      </c>
      <c r="L2536" s="52">
        <v>9165.84</v>
      </c>
      <c r="M2536" s="52">
        <v>7538.76</v>
      </c>
      <c r="N2536" s="50"/>
      <c r="O2536" s="124">
        <f t="shared" si="156"/>
        <v>0</v>
      </c>
      <c r="P2536" s="124">
        <f t="shared" si="157"/>
        <v>3.0151562474955829</v>
      </c>
      <c r="Q2536" s="50"/>
      <c r="R2536" s="53" t="str">
        <f t="shared" si="158"/>
        <v/>
      </c>
      <c r="S2536" s="53" t="str">
        <f t="shared" si="159"/>
        <v/>
      </c>
      <c r="T2536" s="50"/>
    </row>
    <row r="2537" spans="1:20" ht="15" customHeight="1" x14ac:dyDescent="0.2">
      <c r="A2537" s="51" t="s">
        <v>2638</v>
      </c>
      <c r="B2537" s="51" t="s">
        <v>1055</v>
      </c>
      <c r="C2537" s="35">
        <v>545961</v>
      </c>
      <c r="D2537" s="50"/>
      <c r="E2537" s="52">
        <v>0</v>
      </c>
      <c r="F2537" s="52">
        <v>0</v>
      </c>
      <c r="G2537" s="52">
        <v>0</v>
      </c>
      <c r="H2537" s="52">
        <v>0</v>
      </c>
      <c r="I2537" s="52">
        <v>0</v>
      </c>
      <c r="J2537" s="52">
        <v>0</v>
      </c>
      <c r="K2537" s="52">
        <v>132688.69</v>
      </c>
      <c r="L2537" s="52">
        <v>17.11</v>
      </c>
      <c r="M2537" s="52">
        <v>2623.68</v>
      </c>
      <c r="N2537" s="50"/>
      <c r="O2537" s="124">
        <f t="shared" si="156"/>
        <v>0</v>
      </c>
      <c r="P2537" s="124">
        <f t="shared" si="157"/>
        <v>1.9902148404660562</v>
      </c>
      <c r="Q2537" s="50"/>
      <c r="R2537" s="53" t="str">
        <f t="shared" si="158"/>
        <v/>
      </c>
      <c r="S2537" s="53" t="str">
        <f t="shared" si="159"/>
        <v/>
      </c>
      <c r="T2537" s="50"/>
    </row>
    <row r="2538" spans="1:20" ht="15" customHeight="1" x14ac:dyDescent="0.2">
      <c r="A2538" s="51" t="s">
        <v>1113</v>
      </c>
      <c r="B2538" s="51" t="s">
        <v>1055</v>
      </c>
      <c r="C2538" s="35">
        <v>512711</v>
      </c>
      <c r="D2538" s="50"/>
      <c r="E2538" s="52">
        <v>0</v>
      </c>
      <c r="F2538" s="52">
        <v>0</v>
      </c>
      <c r="G2538" s="52">
        <v>0</v>
      </c>
      <c r="H2538" s="52">
        <v>0</v>
      </c>
      <c r="I2538" s="52">
        <v>0</v>
      </c>
      <c r="J2538" s="52">
        <v>0</v>
      </c>
      <c r="K2538" s="52">
        <v>369999.53</v>
      </c>
      <c r="L2538" s="52">
        <v>0</v>
      </c>
      <c r="M2538" s="52">
        <v>0</v>
      </c>
      <c r="N2538" s="50"/>
      <c r="O2538" s="124">
        <f t="shared" si="156"/>
        <v>0</v>
      </c>
      <c r="P2538" s="124">
        <f t="shared" si="157"/>
        <v>0</v>
      </c>
      <c r="Q2538" s="50"/>
      <c r="R2538" s="53" t="str">
        <f t="shared" si="158"/>
        <v/>
      </c>
      <c r="S2538" s="53" t="str">
        <f t="shared" si="159"/>
        <v/>
      </c>
      <c r="T2538" s="50"/>
    </row>
    <row r="2539" spans="1:20" ht="15" customHeight="1" x14ac:dyDescent="0.2">
      <c r="A2539" s="51" t="s">
        <v>1056</v>
      </c>
      <c r="B2539" s="51" t="s">
        <v>1056</v>
      </c>
      <c r="C2539" s="35">
        <v>512729</v>
      </c>
      <c r="D2539" s="50"/>
      <c r="E2539" s="52">
        <v>0</v>
      </c>
      <c r="F2539" s="52">
        <v>0</v>
      </c>
      <c r="G2539" s="52">
        <v>0</v>
      </c>
      <c r="H2539" s="52">
        <v>277114</v>
      </c>
      <c r="I2539" s="52">
        <v>0</v>
      </c>
      <c r="J2539" s="52">
        <v>277114</v>
      </c>
      <c r="K2539" s="52">
        <v>4536266.8900000006</v>
      </c>
      <c r="L2539" s="52">
        <v>32053.16</v>
      </c>
      <c r="M2539" s="52">
        <v>109663.39</v>
      </c>
      <c r="N2539" s="50"/>
      <c r="O2539" s="124">
        <f t="shared" si="156"/>
        <v>6.1089000000000002</v>
      </c>
      <c r="P2539" s="124">
        <f t="shared" si="157"/>
        <v>3.1240787510189896</v>
      </c>
      <c r="Q2539" s="50"/>
      <c r="R2539" s="53" t="str">
        <f t="shared" si="158"/>
        <v/>
      </c>
      <c r="S2539" s="53" t="str">
        <f t="shared" si="159"/>
        <v/>
      </c>
      <c r="T2539" s="50"/>
    </row>
    <row r="2540" spans="1:20" ht="15" customHeight="1" x14ac:dyDescent="0.2">
      <c r="A2540" s="51" t="s">
        <v>1114</v>
      </c>
      <c r="B2540" s="51" t="s">
        <v>1055</v>
      </c>
      <c r="C2540" s="35">
        <v>512737</v>
      </c>
      <c r="D2540" s="50"/>
      <c r="E2540" s="52">
        <v>0</v>
      </c>
      <c r="F2540" s="52">
        <v>0</v>
      </c>
      <c r="G2540" s="52">
        <v>0</v>
      </c>
      <c r="H2540" s="52">
        <v>0</v>
      </c>
      <c r="I2540" s="52">
        <v>0</v>
      </c>
      <c r="J2540" s="52">
        <v>0</v>
      </c>
      <c r="K2540" s="52">
        <v>31743.67</v>
      </c>
      <c r="L2540" s="52">
        <v>0</v>
      </c>
      <c r="M2540" s="52">
        <v>0</v>
      </c>
      <c r="N2540" s="50"/>
      <c r="O2540" s="124">
        <f t="shared" si="156"/>
        <v>0</v>
      </c>
      <c r="P2540" s="124">
        <f t="shared" si="157"/>
        <v>0</v>
      </c>
      <c r="Q2540" s="50"/>
      <c r="R2540" s="53" t="str">
        <f t="shared" si="158"/>
        <v/>
      </c>
      <c r="S2540" s="53" t="str">
        <f t="shared" si="159"/>
        <v/>
      </c>
      <c r="T2540" s="50"/>
    </row>
    <row r="2541" spans="1:20" ht="15" customHeight="1" x14ac:dyDescent="0.2">
      <c r="A2541" s="51" t="s">
        <v>1115</v>
      </c>
      <c r="B2541" s="51" t="s">
        <v>1055</v>
      </c>
      <c r="C2541" s="35">
        <v>512753</v>
      </c>
      <c r="D2541" s="50"/>
      <c r="E2541" s="52">
        <v>0</v>
      </c>
      <c r="F2541" s="52">
        <v>0</v>
      </c>
      <c r="G2541" s="52">
        <v>0</v>
      </c>
      <c r="H2541" s="52">
        <v>0</v>
      </c>
      <c r="I2541" s="52">
        <v>0</v>
      </c>
      <c r="J2541" s="52">
        <v>0</v>
      </c>
      <c r="K2541" s="52">
        <v>69072.28</v>
      </c>
      <c r="L2541" s="52">
        <v>0</v>
      </c>
      <c r="M2541" s="52">
        <v>0</v>
      </c>
      <c r="N2541" s="50"/>
      <c r="O2541" s="124">
        <f t="shared" si="156"/>
        <v>0</v>
      </c>
      <c r="P2541" s="124">
        <f t="shared" si="157"/>
        <v>0</v>
      </c>
      <c r="Q2541" s="50"/>
      <c r="R2541" s="53" t="str">
        <f t="shared" si="158"/>
        <v/>
      </c>
      <c r="S2541" s="53" t="str">
        <f t="shared" si="159"/>
        <v/>
      </c>
      <c r="T2541" s="50"/>
    </row>
    <row r="2542" spans="1:20" ht="15" customHeight="1" x14ac:dyDescent="0.2">
      <c r="A2542" s="51" t="s">
        <v>2208</v>
      </c>
      <c r="B2542" s="51" t="s">
        <v>1232</v>
      </c>
      <c r="C2542" s="35">
        <v>526321</v>
      </c>
      <c r="D2542" s="50"/>
      <c r="E2542" s="52">
        <v>0</v>
      </c>
      <c r="F2542" s="52">
        <v>0</v>
      </c>
      <c r="G2542" s="52">
        <v>0</v>
      </c>
      <c r="H2542" s="52">
        <v>2500</v>
      </c>
      <c r="I2542" s="52">
        <v>0</v>
      </c>
      <c r="J2542" s="52">
        <v>2500</v>
      </c>
      <c r="K2542" s="52">
        <v>61295.27</v>
      </c>
      <c r="L2542" s="52">
        <v>186.84</v>
      </c>
      <c r="M2542" s="52">
        <v>4179.43</v>
      </c>
      <c r="N2542" s="50"/>
      <c r="O2542" s="124">
        <f t="shared" si="156"/>
        <v>4.0785999999999998</v>
      </c>
      <c r="P2542" s="124">
        <f t="shared" si="157"/>
        <v>7.1233392070872688</v>
      </c>
      <c r="Q2542" s="50"/>
      <c r="R2542" s="53" t="str">
        <f t="shared" si="158"/>
        <v/>
      </c>
      <c r="S2542" s="53" t="str">
        <f t="shared" si="159"/>
        <v/>
      </c>
      <c r="T2542" s="50"/>
    </row>
    <row r="2543" spans="1:20" ht="15" customHeight="1" x14ac:dyDescent="0.2">
      <c r="A2543" s="51" t="s">
        <v>2725</v>
      </c>
      <c r="B2543" s="51" t="s">
        <v>759</v>
      </c>
      <c r="C2543" s="35">
        <v>557269</v>
      </c>
      <c r="D2543" s="50"/>
      <c r="E2543" s="52">
        <v>0</v>
      </c>
      <c r="F2543" s="52">
        <v>0</v>
      </c>
      <c r="G2543" s="52">
        <v>0</v>
      </c>
      <c r="H2543" s="52">
        <v>6000</v>
      </c>
      <c r="I2543" s="52">
        <v>0</v>
      </c>
      <c r="J2543" s="52">
        <v>6000</v>
      </c>
      <c r="K2543" s="52">
        <v>57170.77</v>
      </c>
      <c r="L2543" s="52">
        <v>0</v>
      </c>
      <c r="M2543" s="52">
        <v>1000</v>
      </c>
      <c r="N2543" s="50"/>
      <c r="O2543" s="124">
        <f t="shared" si="156"/>
        <v>10.494899999999999</v>
      </c>
      <c r="P2543" s="124">
        <f t="shared" si="157"/>
        <v>1.7491455861098251</v>
      </c>
      <c r="Q2543" s="50"/>
      <c r="R2543" s="53" t="str">
        <f t="shared" si="158"/>
        <v/>
      </c>
      <c r="S2543" s="53" t="str">
        <f t="shared" si="159"/>
        <v/>
      </c>
      <c r="T2543" s="50"/>
    </row>
    <row r="2544" spans="1:20" ht="15" customHeight="1" x14ac:dyDescent="0.2">
      <c r="A2544" s="51" t="s">
        <v>750</v>
      </c>
      <c r="B2544" s="51" t="s">
        <v>392</v>
      </c>
      <c r="C2544" s="35">
        <v>508284</v>
      </c>
      <c r="D2544" s="50"/>
      <c r="E2544" s="52">
        <v>0</v>
      </c>
      <c r="F2544" s="52">
        <v>0</v>
      </c>
      <c r="G2544" s="52">
        <v>0</v>
      </c>
      <c r="H2544" s="52">
        <v>0</v>
      </c>
      <c r="I2544" s="52">
        <v>0</v>
      </c>
      <c r="J2544" s="52">
        <v>0</v>
      </c>
      <c r="K2544" s="52">
        <v>333570.65999999997</v>
      </c>
      <c r="L2544" s="52">
        <v>0</v>
      </c>
      <c r="M2544" s="52">
        <v>0</v>
      </c>
      <c r="N2544" s="50"/>
      <c r="O2544" s="124">
        <f t="shared" si="156"/>
        <v>0</v>
      </c>
      <c r="P2544" s="124">
        <f t="shared" si="157"/>
        <v>0</v>
      </c>
      <c r="Q2544" s="50"/>
      <c r="R2544" s="53" t="str">
        <f t="shared" si="158"/>
        <v/>
      </c>
      <c r="S2544" s="53" t="str">
        <f t="shared" si="159"/>
        <v/>
      </c>
      <c r="T2544" s="50"/>
    </row>
    <row r="2545" spans="1:20" ht="15" customHeight="1" x14ac:dyDescent="0.2">
      <c r="A2545" s="51" t="s">
        <v>1496</v>
      </c>
      <c r="B2545" s="51" t="s">
        <v>1</v>
      </c>
      <c r="C2545" s="35">
        <v>518051</v>
      </c>
      <c r="D2545" s="50"/>
      <c r="E2545" s="52">
        <v>0</v>
      </c>
      <c r="F2545" s="52">
        <v>0</v>
      </c>
      <c r="G2545" s="52">
        <v>0</v>
      </c>
      <c r="H2545" s="52">
        <v>0</v>
      </c>
      <c r="I2545" s="52">
        <v>0</v>
      </c>
      <c r="J2545" s="52">
        <v>0</v>
      </c>
      <c r="K2545" s="52">
        <v>849581.08</v>
      </c>
      <c r="L2545" s="52">
        <v>0</v>
      </c>
      <c r="M2545" s="52">
        <v>0</v>
      </c>
      <c r="N2545" s="50"/>
      <c r="O2545" s="124">
        <f t="shared" si="156"/>
        <v>0</v>
      </c>
      <c r="P2545" s="124">
        <f t="shared" si="157"/>
        <v>0</v>
      </c>
      <c r="Q2545" s="50"/>
      <c r="R2545" s="53" t="str">
        <f t="shared" si="158"/>
        <v/>
      </c>
      <c r="S2545" s="53" t="str">
        <f t="shared" si="159"/>
        <v/>
      </c>
      <c r="T2545" s="50"/>
    </row>
    <row r="2546" spans="1:20" ht="15" customHeight="1" x14ac:dyDescent="0.2">
      <c r="A2546" s="51" t="s">
        <v>686</v>
      </c>
      <c r="B2546" s="51" t="s">
        <v>677</v>
      </c>
      <c r="C2546" s="35">
        <v>507407</v>
      </c>
      <c r="D2546" s="50"/>
      <c r="E2546" s="52">
        <v>0</v>
      </c>
      <c r="F2546" s="52">
        <v>0</v>
      </c>
      <c r="G2546" s="52">
        <v>0</v>
      </c>
      <c r="H2546" s="52">
        <v>0</v>
      </c>
      <c r="I2546" s="52">
        <v>0</v>
      </c>
      <c r="J2546" s="52">
        <v>0</v>
      </c>
      <c r="K2546" s="52">
        <v>52075.83</v>
      </c>
      <c r="L2546" s="52">
        <v>0</v>
      </c>
      <c r="M2546" s="52">
        <v>0</v>
      </c>
      <c r="N2546" s="50"/>
      <c r="O2546" s="124">
        <f t="shared" si="156"/>
        <v>0</v>
      </c>
      <c r="P2546" s="124">
        <f t="shared" si="157"/>
        <v>0</v>
      </c>
      <c r="Q2546" s="50"/>
      <c r="R2546" s="53" t="str">
        <f t="shared" si="158"/>
        <v/>
      </c>
      <c r="S2546" s="53" t="str">
        <f t="shared" si="159"/>
        <v/>
      </c>
      <c r="T2546" s="50"/>
    </row>
    <row r="2547" spans="1:20" ht="15" customHeight="1" x14ac:dyDescent="0.2">
      <c r="A2547" s="51" t="s">
        <v>2784</v>
      </c>
      <c r="B2547" s="51" t="s">
        <v>1500</v>
      </c>
      <c r="C2547" s="35">
        <v>559784</v>
      </c>
      <c r="D2547" s="50"/>
      <c r="E2547" s="52">
        <v>0</v>
      </c>
      <c r="F2547" s="52">
        <v>0</v>
      </c>
      <c r="G2547" s="52">
        <v>0</v>
      </c>
      <c r="H2547" s="52">
        <v>332742.52</v>
      </c>
      <c r="I2547" s="52">
        <v>65684.11</v>
      </c>
      <c r="J2547" s="52">
        <v>267058.41000000003</v>
      </c>
      <c r="K2547" s="52">
        <v>1723583.8699999999</v>
      </c>
      <c r="L2547" s="52">
        <v>21633.75</v>
      </c>
      <c r="M2547" s="52">
        <v>43459.78</v>
      </c>
      <c r="N2547" s="50"/>
      <c r="O2547" s="124">
        <f t="shared" si="156"/>
        <v>15.494400000000001</v>
      </c>
      <c r="P2547" s="124">
        <f t="shared" si="157"/>
        <v>3.7766383831382693</v>
      </c>
      <c r="Q2547" s="50"/>
      <c r="R2547" s="53" t="str">
        <f t="shared" si="158"/>
        <v/>
      </c>
      <c r="S2547" s="53" t="str">
        <f t="shared" si="159"/>
        <v/>
      </c>
      <c r="T2547" s="50"/>
    </row>
    <row r="2548" spans="1:20" ht="15" customHeight="1" x14ac:dyDescent="0.2">
      <c r="A2548" s="51" t="s">
        <v>1822</v>
      </c>
      <c r="B2548" s="51" t="s">
        <v>1500</v>
      </c>
      <c r="C2548" s="35">
        <v>521779</v>
      </c>
      <c r="D2548" s="50"/>
      <c r="E2548" s="52">
        <v>0</v>
      </c>
      <c r="F2548" s="52">
        <v>0</v>
      </c>
      <c r="G2548" s="52">
        <v>0</v>
      </c>
      <c r="H2548" s="52">
        <v>0</v>
      </c>
      <c r="I2548" s="52">
        <v>0</v>
      </c>
      <c r="J2548" s="52">
        <v>0</v>
      </c>
      <c r="K2548" s="52">
        <v>134452.70000000001</v>
      </c>
      <c r="L2548" s="52">
        <v>0</v>
      </c>
      <c r="M2548" s="52">
        <v>0</v>
      </c>
      <c r="N2548" s="50"/>
      <c r="O2548" s="124">
        <f t="shared" si="156"/>
        <v>0</v>
      </c>
      <c r="P2548" s="124">
        <f t="shared" si="157"/>
        <v>0</v>
      </c>
      <c r="Q2548" s="50"/>
      <c r="R2548" s="53" t="str">
        <f t="shared" si="158"/>
        <v/>
      </c>
      <c r="S2548" s="53" t="str">
        <f t="shared" si="159"/>
        <v/>
      </c>
      <c r="T2548" s="50"/>
    </row>
    <row r="2549" spans="1:20" ht="15" customHeight="1" x14ac:dyDescent="0.2">
      <c r="A2549" s="51" t="s">
        <v>1569</v>
      </c>
      <c r="B2549" s="51" t="s">
        <v>1504</v>
      </c>
      <c r="C2549" s="35">
        <v>518891</v>
      </c>
      <c r="D2549" s="50"/>
      <c r="E2549" s="52">
        <v>0</v>
      </c>
      <c r="F2549" s="52">
        <v>0</v>
      </c>
      <c r="G2549" s="52">
        <v>0</v>
      </c>
      <c r="H2549" s="52">
        <v>0</v>
      </c>
      <c r="I2549" s="52">
        <v>0</v>
      </c>
      <c r="J2549" s="52">
        <v>0</v>
      </c>
      <c r="K2549" s="52">
        <v>131296.39000000001</v>
      </c>
      <c r="L2549" s="52">
        <v>0</v>
      </c>
      <c r="M2549" s="52">
        <v>0</v>
      </c>
      <c r="N2549" s="50"/>
      <c r="O2549" s="124">
        <f t="shared" si="156"/>
        <v>0</v>
      </c>
      <c r="P2549" s="124">
        <f t="shared" si="157"/>
        <v>0</v>
      </c>
      <c r="Q2549" s="50"/>
      <c r="R2549" s="53" t="str">
        <f t="shared" si="158"/>
        <v/>
      </c>
      <c r="S2549" s="53" t="str">
        <f t="shared" si="159"/>
        <v/>
      </c>
      <c r="T2549" s="50"/>
    </row>
    <row r="2550" spans="1:20" ht="15" customHeight="1" x14ac:dyDescent="0.2">
      <c r="A2550" s="51" t="s">
        <v>854</v>
      </c>
      <c r="B2550" s="51" t="s">
        <v>10</v>
      </c>
      <c r="C2550" s="35">
        <v>509507</v>
      </c>
      <c r="D2550" s="50"/>
      <c r="E2550" s="52">
        <v>0</v>
      </c>
      <c r="F2550" s="52">
        <v>0</v>
      </c>
      <c r="G2550" s="52">
        <v>0</v>
      </c>
      <c r="H2550" s="52">
        <v>539148.13</v>
      </c>
      <c r="I2550" s="52">
        <v>0</v>
      </c>
      <c r="J2550" s="52">
        <v>539148.13</v>
      </c>
      <c r="K2550" s="52">
        <v>3964205.46</v>
      </c>
      <c r="L2550" s="52">
        <v>21861.3</v>
      </c>
      <c r="M2550" s="52">
        <v>107374.35</v>
      </c>
      <c r="N2550" s="50"/>
      <c r="O2550" s="124">
        <f t="shared" si="156"/>
        <v>13.6004</v>
      </c>
      <c r="P2550" s="124">
        <f t="shared" si="157"/>
        <v>3.2600643761789283</v>
      </c>
      <c r="Q2550" s="50"/>
      <c r="R2550" s="53" t="str">
        <f t="shared" si="158"/>
        <v/>
      </c>
      <c r="S2550" s="53" t="str">
        <f t="shared" si="159"/>
        <v/>
      </c>
      <c r="T2550" s="50"/>
    </row>
    <row r="2551" spans="1:20" ht="15" customHeight="1" x14ac:dyDescent="0.2">
      <c r="A2551" s="51" t="s">
        <v>1943</v>
      </c>
      <c r="B2551" s="51" t="s">
        <v>30</v>
      </c>
      <c r="C2551" s="35">
        <v>523208</v>
      </c>
      <c r="D2551" s="50"/>
      <c r="E2551" s="52">
        <v>0</v>
      </c>
      <c r="F2551" s="52">
        <v>0</v>
      </c>
      <c r="G2551" s="52">
        <v>0</v>
      </c>
      <c r="H2551" s="52">
        <v>25447.5</v>
      </c>
      <c r="I2551" s="52">
        <v>0</v>
      </c>
      <c r="J2551" s="52">
        <v>25447.5</v>
      </c>
      <c r="K2551" s="52">
        <v>312092.96999999997</v>
      </c>
      <c r="L2551" s="52">
        <v>0</v>
      </c>
      <c r="M2551" s="52">
        <v>21509</v>
      </c>
      <c r="N2551" s="50"/>
      <c r="O2551" s="124">
        <f t="shared" si="156"/>
        <v>8.1538000000000004</v>
      </c>
      <c r="P2551" s="124">
        <f t="shared" si="157"/>
        <v>6.8918566156744898</v>
      </c>
      <c r="Q2551" s="50"/>
      <c r="R2551" s="53" t="str">
        <f t="shared" si="158"/>
        <v/>
      </c>
      <c r="S2551" s="53" t="str">
        <f t="shared" si="159"/>
        <v/>
      </c>
      <c r="T2551" s="50"/>
    </row>
    <row r="2552" spans="1:20" ht="15" customHeight="1" x14ac:dyDescent="0.2">
      <c r="A2552" s="51" t="s">
        <v>1944</v>
      </c>
      <c r="B2552" s="51" t="s">
        <v>30</v>
      </c>
      <c r="C2552" s="35">
        <v>523216</v>
      </c>
      <c r="D2552" s="50"/>
      <c r="E2552" s="52">
        <v>0</v>
      </c>
      <c r="F2552" s="52">
        <v>0</v>
      </c>
      <c r="G2552" s="52">
        <v>0</v>
      </c>
      <c r="H2552" s="52">
        <v>107864.89</v>
      </c>
      <c r="I2552" s="52">
        <v>0</v>
      </c>
      <c r="J2552" s="52">
        <v>107864.89</v>
      </c>
      <c r="K2552" s="52">
        <v>524870.37</v>
      </c>
      <c r="L2552" s="52">
        <v>3343.91</v>
      </c>
      <c r="M2552" s="52">
        <v>28350</v>
      </c>
      <c r="N2552" s="50"/>
      <c r="O2552" s="124">
        <f t="shared" si="156"/>
        <v>20.550799999999999</v>
      </c>
      <c r="P2552" s="124">
        <f t="shared" si="157"/>
        <v>6.0384262117901608</v>
      </c>
      <c r="Q2552" s="50"/>
      <c r="R2552" s="53" t="str">
        <f t="shared" si="158"/>
        <v/>
      </c>
      <c r="S2552" s="53" t="str">
        <f t="shared" si="159"/>
        <v/>
      </c>
      <c r="T2552" s="50"/>
    </row>
    <row r="2553" spans="1:20" ht="15" customHeight="1" x14ac:dyDescent="0.2">
      <c r="A2553" s="51" t="s">
        <v>1210</v>
      </c>
      <c r="B2553" s="51" t="s">
        <v>1167</v>
      </c>
      <c r="C2553" s="35">
        <v>514411</v>
      </c>
      <c r="D2553" s="50"/>
      <c r="E2553" s="52">
        <v>0</v>
      </c>
      <c r="F2553" s="52">
        <v>0</v>
      </c>
      <c r="G2553" s="52">
        <v>0</v>
      </c>
      <c r="H2553" s="52">
        <v>0</v>
      </c>
      <c r="I2553" s="52">
        <v>0</v>
      </c>
      <c r="J2553" s="52">
        <v>0</v>
      </c>
      <c r="K2553" s="52">
        <v>369237.08</v>
      </c>
      <c r="L2553" s="52">
        <v>0</v>
      </c>
      <c r="M2553" s="52">
        <v>0</v>
      </c>
      <c r="N2553" s="50"/>
      <c r="O2553" s="124">
        <f t="shared" si="156"/>
        <v>0</v>
      </c>
      <c r="P2553" s="124">
        <f t="shared" si="157"/>
        <v>0</v>
      </c>
      <c r="Q2553" s="50"/>
      <c r="R2553" s="53" t="str">
        <f t="shared" si="158"/>
        <v/>
      </c>
      <c r="S2553" s="53" t="str">
        <f t="shared" si="159"/>
        <v/>
      </c>
      <c r="T2553" s="50"/>
    </row>
    <row r="2554" spans="1:20" ht="15" customHeight="1" x14ac:dyDescent="0.2">
      <c r="A2554" s="51" t="s">
        <v>2005</v>
      </c>
      <c r="B2554" s="51" t="s">
        <v>1961</v>
      </c>
      <c r="C2554" s="35">
        <v>523984</v>
      </c>
      <c r="D2554" s="50"/>
      <c r="E2554" s="52">
        <v>0</v>
      </c>
      <c r="F2554" s="52">
        <v>0</v>
      </c>
      <c r="G2554" s="52">
        <v>0</v>
      </c>
      <c r="H2554" s="52">
        <v>60777.01</v>
      </c>
      <c r="I2554" s="52">
        <v>0</v>
      </c>
      <c r="J2554" s="52">
        <v>60777.01</v>
      </c>
      <c r="K2554" s="52">
        <v>313658.07999999996</v>
      </c>
      <c r="L2554" s="52">
        <v>3278.97</v>
      </c>
      <c r="M2554" s="52">
        <v>45547.53</v>
      </c>
      <c r="N2554" s="50"/>
      <c r="O2554" s="124">
        <f t="shared" si="156"/>
        <v>19.376799999999999</v>
      </c>
      <c r="P2554" s="124">
        <f t="shared" si="157"/>
        <v>15.56679171153506</v>
      </c>
      <c r="Q2554" s="50"/>
      <c r="R2554" s="53" t="str">
        <f t="shared" si="158"/>
        <v/>
      </c>
      <c r="S2554" s="53" t="str">
        <f t="shared" si="159"/>
        <v/>
      </c>
      <c r="T2554" s="50"/>
    </row>
    <row r="2555" spans="1:20" ht="15" customHeight="1" x14ac:dyDescent="0.2">
      <c r="A2555" s="51" t="s">
        <v>552</v>
      </c>
      <c r="B2555" s="51" t="s">
        <v>508</v>
      </c>
      <c r="C2555" s="35">
        <v>505617</v>
      </c>
      <c r="D2555" s="50"/>
      <c r="E2555" s="52">
        <v>0</v>
      </c>
      <c r="F2555" s="52">
        <v>0</v>
      </c>
      <c r="G2555" s="52">
        <v>0</v>
      </c>
      <c r="H2555" s="52">
        <v>44920.61</v>
      </c>
      <c r="I2555" s="52">
        <v>0</v>
      </c>
      <c r="J2555" s="52">
        <v>44920.61</v>
      </c>
      <c r="K2555" s="52">
        <v>120328.12</v>
      </c>
      <c r="L2555" s="52">
        <v>1149.44</v>
      </c>
      <c r="M2555" s="52">
        <v>3000</v>
      </c>
      <c r="N2555" s="50"/>
      <c r="O2555" s="124">
        <f t="shared" si="156"/>
        <v>37.331800000000001</v>
      </c>
      <c r="P2555" s="124">
        <f t="shared" si="157"/>
        <v>3.4484374890923255</v>
      </c>
      <c r="Q2555" s="50"/>
      <c r="R2555" s="53" t="str">
        <f t="shared" si="158"/>
        <v/>
      </c>
      <c r="S2555" s="53" t="str">
        <f t="shared" si="159"/>
        <v/>
      </c>
      <c r="T2555" s="50"/>
    </row>
    <row r="2556" spans="1:20" ht="15" customHeight="1" x14ac:dyDescent="0.2">
      <c r="A2556" s="51" t="s">
        <v>25</v>
      </c>
      <c r="B2556" s="51" t="s">
        <v>25</v>
      </c>
      <c r="C2556" s="35">
        <v>510114</v>
      </c>
      <c r="D2556" s="50"/>
      <c r="E2556" s="52">
        <v>0</v>
      </c>
      <c r="F2556" s="52">
        <v>0</v>
      </c>
      <c r="G2556" s="52">
        <v>0</v>
      </c>
      <c r="H2556" s="52">
        <v>0</v>
      </c>
      <c r="I2556" s="52">
        <v>0</v>
      </c>
      <c r="J2556" s="52">
        <v>0</v>
      </c>
      <c r="K2556" s="52">
        <v>4775205.0699999994</v>
      </c>
      <c r="L2556" s="52">
        <v>20077.009999999998</v>
      </c>
      <c r="M2556" s="52">
        <v>45324.23</v>
      </c>
      <c r="N2556" s="50"/>
      <c r="O2556" s="124">
        <f t="shared" si="156"/>
        <v>0</v>
      </c>
      <c r="P2556" s="124">
        <f t="shared" si="157"/>
        <v>1.3696006567525281</v>
      </c>
      <c r="Q2556" s="50"/>
      <c r="R2556" s="53" t="str">
        <f t="shared" si="158"/>
        <v/>
      </c>
      <c r="S2556" s="53" t="str">
        <f t="shared" si="159"/>
        <v/>
      </c>
      <c r="T2556" s="50"/>
    </row>
    <row r="2557" spans="1:20" ht="15" customHeight="1" x14ac:dyDescent="0.2">
      <c r="A2557" s="51" t="s">
        <v>389</v>
      </c>
      <c r="B2557" s="51" t="s">
        <v>334</v>
      </c>
      <c r="C2557" s="35">
        <v>503614</v>
      </c>
      <c r="D2557" s="50"/>
      <c r="E2557" s="52">
        <v>0</v>
      </c>
      <c r="F2557" s="52">
        <v>0</v>
      </c>
      <c r="G2557" s="52">
        <v>0</v>
      </c>
      <c r="H2557" s="52">
        <v>698827.96</v>
      </c>
      <c r="I2557" s="52">
        <v>0</v>
      </c>
      <c r="J2557" s="52">
        <v>698827.96</v>
      </c>
      <c r="K2557" s="52">
        <v>2291362.8899999997</v>
      </c>
      <c r="L2557" s="52">
        <v>22369.15</v>
      </c>
      <c r="M2557" s="52">
        <v>102564.48</v>
      </c>
      <c r="N2557" s="50"/>
      <c r="O2557" s="124">
        <f t="shared" si="156"/>
        <v>30.4984</v>
      </c>
      <c r="P2557" s="124">
        <f t="shared" si="157"/>
        <v>5.4523720596696936</v>
      </c>
      <c r="Q2557" s="50"/>
      <c r="R2557" s="53" t="str">
        <f t="shared" si="158"/>
        <v/>
      </c>
      <c r="S2557" s="53" t="str">
        <f t="shared" si="159"/>
        <v/>
      </c>
      <c r="T2557" s="50"/>
    </row>
    <row r="2558" spans="1:20" ht="15" customHeight="1" x14ac:dyDescent="0.2">
      <c r="A2558" s="51" t="s">
        <v>1751</v>
      </c>
      <c r="B2558" s="51" t="s">
        <v>1676</v>
      </c>
      <c r="C2558" s="35">
        <v>520918</v>
      </c>
      <c r="D2558" s="50"/>
      <c r="E2558" s="52">
        <v>0</v>
      </c>
      <c r="F2558" s="52">
        <v>0</v>
      </c>
      <c r="G2558" s="52">
        <v>0</v>
      </c>
      <c r="H2558" s="52">
        <v>122859.55</v>
      </c>
      <c r="I2558" s="52">
        <v>0</v>
      </c>
      <c r="J2558" s="52">
        <v>122859.55</v>
      </c>
      <c r="K2558" s="52">
        <v>516388.13</v>
      </c>
      <c r="L2558" s="52">
        <v>4995.49</v>
      </c>
      <c r="M2558" s="52">
        <v>113649.21</v>
      </c>
      <c r="N2558" s="50"/>
      <c r="O2558" s="124">
        <f t="shared" si="156"/>
        <v>23.792100000000001</v>
      </c>
      <c r="P2558" s="124">
        <f t="shared" si="157"/>
        <v>22.97587669182094</v>
      </c>
      <c r="Q2558" s="50"/>
      <c r="R2558" s="53" t="str">
        <f t="shared" si="158"/>
        <v/>
      </c>
      <c r="S2558" s="53" t="str">
        <f t="shared" si="159"/>
        <v/>
      </c>
      <c r="T2558" s="50"/>
    </row>
    <row r="2559" spans="1:20" ht="15" customHeight="1" x14ac:dyDescent="0.2">
      <c r="A2559" s="51" t="s">
        <v>1945</v>
      </c>
      <c r="B2559" s="51" t="s">
        <v>1866</v>
      </c>
      <c r="C2559" s="35">
        <v>523224</v>
      </c>
      <c r="D2559" s="50"/>
      <c r="E2559" s="52">
        <v>0</v>
      </c>
      <c r="F2559" s="52">
        <v>0</v>
      </c>
      <c r="G2559" s="52">
        <v>0</v>
      </c>
      <c r="H2559" s="52">
        <v>33408.75</v>
      </c>
      <c r="I2559" s="52">
        <v>0</v>
      </c>
      <c r="J2559" s="52">
        <v>33408.75</v>
      </c>
      <c r="K2559" s="52">
        <v>516554.47000000003</v>
      </c>
      <c r="L2559" s="52">
        <v>1141.77</v>
      </c>
      <c r="M2559" s="52">
        <v>8000</v>
      </c>
      <c r="N2559" s="50"/>
      <c r="O2559" s="124">
        <f t="shared" si="156"/>
        <v>6.4676</v>
      </c>
      <c r="P2559" s="124">
        <f t="shared" si="157"/>
        <v>1.7697591504725532</v>
      </c>
      <c r="Q2559" s="50"/>
      <c r="R2559" s="53" t="str">
        <f t="shared" si="158"/>
        <v/>
      </c>
      <c r="S2559" s="53" t="str">
        <f t="shared" si="159"/>
        <v/>
      </c>
      <c r="T2559" s="50"/>
    </row>
    <row r="2560" spans="1:20" ht="15" customHeight="1" x14ac:dyDescent="0.2">
      <c r="A2560" s="51" t="s">
        <v>1752</v>
      </c>
      <c r="B2560" s="51" t="s">
        <v>1547</v>
      </c>
      <c r="C2560" s="35">
        <v>520926</v>
      </c>
      <c r="D2560" s="50"/>
      <c r="E2560" s="52">
        <v>0</v>
      </c>
      <c r="F2560" s="52">
        <v>0</v>
      </c>
      <c r="G2560" s="52">
        <v>0</v>
      </c>
      <c r="H2560" s="52">
        <v>0</v>
      </c>
      <c r="I2560" s="52">
        <v>0</v>
      </c>
      <c r="J2560" s="52">
        <v>0</v>
      </c>
      <c r="K2560" s="52">
        <v>534967.73</v>
      </c>
      <c r="L2560" s="52">
        <v>0</v>
      </c>
      <c r="M2560" s="52">
        <v>0</v>
      </c>
      <c r="N2560" s="50"/>
      <c r="O2560" s="124">
        <f t="shared" si="156"/>
        <v>0</v>
      </c>
      <c r="P2560" s="124">
        <f t="shared" si="157"/>
        <v>0</v>
      </c>
      <c r="Q2560" s="50"/>
      <c r="R2560" s="53" t="str">
        <f t="shared" si="158"/>
        <v/>
      </c>
      <c r="S2560" s="53" t="str">
        <f t="shared" si="159"/>
        <v/>
      </c>
      <c r="T2560" s="50"/>
    </row>
    <row r="2561" spans="1:20" ht="15" customHeight="1" x14ac:dyDescent="0.2">
      <c r="A2561" s="51" t="s">
        <v>1156</v>
      </c>
      <c r="B2561" s="51" t="s">
        <v>1121</v>
      </c>
      <c r="C2561" s="35">
        <v>513741</v>
      </c>
      <c r="D2561" s="50"/>
      <c r="E2561" s="52">
        <v>0</v>
      </c>
      <c r="F2561" s="52">
        <v>0</v>
      </c>
      <c r="G2561" s="52">
        <v>0</v>
      </c>
      <c r="H2561" s="52">
        <v>20008.990000000002</v>
      </c>
      <c r="I2561" s="52">
        <v>0</v>
      </c>
      <c r="J2561" s="52">
        <v>20008.990000000002</v>
      </c>
      <c r="K2561" s="52">
        <v>949584.56</v>
      </c>
      <c r="L2561" s="52">
        <v>859.71</v>
      </c>
      <c r="M2561" s="52">
        <v>14004</v>
      </c>
      <c r="N2561" s="50"/>
      <c r="O2561" s="124">
        <f t="shared" si="156"/>
        <v>2.1071</v>
      </c>
      <c r="P2561" s="124">
        <f t="shared" si="157"/>
        <v>1.5652855602454192</v>
      </c>
      <c r="Q2561" s="50"/>
      <c r="R2561" s="53" t="str">
        <f t="shared" si="158"/>
        <v/>
      </c>
      <c r="S2561" s="53" t="str">
        <f t="shared" si="159"/>
        <v/>
      </c>
      <c r="T2561" s="50"/>
    </row>
    <row r="2562" spans="1:20" ht="15" customHeight="1" x14ac:dyDescent="0.2">
      <c r="A2562" s="51" t="s">
        <v>2276</v>
      </c>
      <c r="B2562" s="51" t="s">
        <v>2238</v>
      </c>
      <c r="C2562" s="35">
        <v>527050</v>
      </c>
      <c r="D2562" s="50"/>
      <c r="E2562" s="52">
        <v>0</v>
      </c>
      <c r="F2562" s="52">
        <v>0</v>
      </c>
      <c r="G2562" s="52">
        <v>0</v>
      </c>
      <c r="H2562" s="52">
        <v>0</v>
      </c>
      <c r="I2562" s="52">
        <v>0</v>
      </c>
      <c r="J2562" s="52">
        <v>0</v>
      </c>
      <c r="K2562" s="52">
        <v>166903.76999999999</v>
      </c>
      <c r="L2562" s="52">
        <v>0</v>
      </c>
      <c r="M2562" s="52">
        <v>0</v>
      </c>
      <c r="N2562" s="50"/>
      <c r="O2562" s="124">
        <f t="shared" si="156"/>
        <v>0</v>
      </c>
      <c r="P2562" s="124">
        <f t="shared" si="157"/>
        <v>0</v>
      </c>
      <c r="Q2562" s="50"/>
      <c r="R2562" s="53" t="str">
        <f t="shared" si="158"/>
        <v/>
      </c>
      <c r="S2562" s="53" t="str">
        <f t="shared" si="159"/>
        <v/>
      </c>
      <c r="T2562" s="50"/>
    </row>
    <row r="2563" spans="1:20" ht="15" customHeight="1" x14ac:dyDescent="0.2">
      <c r="A2563" s="51" t="s">
        <v>323</v>
      </c>
      <c r="B2563" s="51" t="s">
        <v>252</v>
      </c>
      <c r="C2563" s="35">
        <v>502898</v>
      </c>
      <c r="D2563" s="50"/>
      <c r="E2563" s="52">
        <v>0</v>
      </c>
      <c r="F2563" s="52">
        <v>0</v>
      </c>
      <c r="G2563" s="52">
        <v>0</v>
      </c>
      <c r="H2563" s="52">
        <v>12436.77</v>
      </c>
      <c r="I2563" s="52">
        <v>0</v>
      </c>
      <c r="J2563" s="52">
        <v>12436.77</v>
      </c>
      <c r="K2563" s="52">
        <v>74024.89</v>
      </c>
      <c r="L2563" s="52">
        <v>0</v>
      </c>
      <c r="M2563" s="52">
        <v>0</v>
      </c>
      <c r="N2563" s="50"/>
      <c r="O2563" s="124">
        <f t="shared" ref="O2563:O2626" si="160">IFERROR(ROUND(J2563/K2563*100,4),$U$1)</f>
        <v>16.800799999999999</v>
      </c>
      <c r="P2563" s="124">
        <f t="shared" ref="P2563:P2626" si="161">IFERROR((L2563+M2563)/K2563*100,$U$1)</f>
        <v>0</v>
      </c>
      <c r="Q2563" s="50"/>
      <c r="R2563" s="53" t="str">
        <f t="shared" ref="R2563:R2626" si="162">IF(AND(ISNUMBER(O2563),O2563&gt;60),(O2563-60)*0.05,"")</f>
        <v/>
      </c>
      <c r="S2563" s="53" t="str">
        <f t="shared" ref="S2563:S2626" si="163">IF(AND(ISNUMBER(O2563),O2563&gt;60),(J2563-(K2563*0.6))*0.05,"")</f>
        <v/>
      </c>
      <c r="T2563" s="50"/>
    </row>
    <row r="2564" spans="1:20" ht="15" customHeight="1" x14ac:dyDescent="0.2">
      <c r="A2564" s="51" t="s">
        <v>2578</v>
      </c>
      <c r="B2564" s="51" t="s">
        <v>33</v>
      </c>
      <c r="C2564" s="35">
        <v>543683</v>
      </c>
      <c r="D2564" s="50"/>
      <c r="E2564" s="52">
        <v>0</v>
      </c>
      <c r="F2564" s="52">
        <v>0</v>
      </c>
      <c r="G2564" s="52">
        <v>0</v>
      </c>
      <c r="H2564" s="52">
        <v>0</v>
      </c>
      <c r="I2564" s="52">
        <v>0</v>
      </c>
      <c r="J2564" s="52">
        <v>0</v>
      </c>
      <c r="K2564" s="52">
        <v>41510.21</v>
      </c>
      <c r="L2564" s="52">
        <v>0</v>
      </c>
      <c r="M2564" s="52">
        <v>0</v>
      </c>
      <c r="N2564" s="50"/>
      <c r="O2564" s="124">
        <f t="shared" si="160"/>
        <v>0</v>
      </c>
      <c r="P2564" s="124">
        <f t="shared" si="161"/>
        <v>0</v>
      </c>
      <c r="Q2564" s="50"/>
      <c r="R2564" s="53" t="str">
        <f t="shared" si="162"/>
        <v/>
      </c>
      <c r="S2564" s="53" t="str">
        <f t="shared" si="163"/>
        <v/>
      </c>
      <c r="T2564" s="50"/>
    </row>
    <row r="2565" spans="1:20" ht="15" customHeight="1" x14ac:dyDescent="0.2">
      <c r="A2565" s="51" t="s">
        <v>976</v>
      </c>
      <c r="B2565" s="51" t="s">
        <v>13</v>
      </c>
      <c r="C2565" s="35">
        <v>511099</v>
      </c>
      <c r="D2565" s="50"/>
      <c r="E2565" s="52">
        <v>0</v>
      </c>
      <c r="F2565" s="52">
        <v>0</v>
      </c>
      <c r="G2565" s="52">
        <v>0</v>
      </c>
      <c r="H2565" s="52">
        <v>0</v>
      </c>
      <c r="I2565" s="52">
        <v>0</v>
      </c>
      <c r="J2565" s="52">
        <v>0</v>
      </c>
      <c r="K2565" s="52">
        <v>99094.57</v>
      </c>
      <c r="L2565" s="52">
        <v>0</v>
      </c>
      <c r="M2565" s="52">
        <v>0</v>
      </c>
      <c r="N2565" s="50"/>
      <c r="O2565" s="124">
        <f t="shared" si="160"/>
        <v>0</v>
      </c>
      <c r="P2565" s="124">
        <f t="shared" si="161"/>
        <v>0</v>
      </c>
      <c r="Q2565" s="50"/>
      <c r="R2565" s="53" t="str">
        <f t="shared" si="162"/>
        <v/>
      </c>
      <c r="S2565" s="53" t="str">
        <f t="shared" si="163"/>
        <v/>
      </c>
      <c r="T2565" s="50"/>
    </row>
    <row r="2566" spans="1:20" ht="15" customHeight="1" x14ac:dyDescent="0.2">
      <c r="A2566" s="51" t="s">
        <v>1051</v>
      </c>
      <c r="B2566" s="51" t="s">
        <v>991</v>
      </c>
      <c r="C2566" s="35">
        <v>511978</v>
      </c>
      <c r="D2566" s="50"/>
      <c r="E2566" s="52">
        <v>0</v>
      </c>
      <c r="F2566" s="52">
        <v>0</v>
      </c>
      <c r="G2566" s="52">
        <v>0</v>
      </c>
      <c r="H2566" s="52">
        <v>74084.3</v>
      </c>
      <c r="I2566" s="52">
        <v>0</v>
      </c>
      <c r="J2566" s="52">
        <v>74084.3</v>
      </c>
      <c r="K2566" s="52">
        <v>271398.06</v>
      </c>
      <c r="L2566" s="52">
        <v>1697.06</v>
      </c>
      <c r="M2566" s="52">
        <v>0</v>
      </c>
      <c r="N2566" s="50"/>
      <c r="O2566" s="124">
        <f t="shared" si="160"/>
        <v>27.2973</v>
      </c>
      <c r="P2566" s="124">
        <f t="shared" si="161"/>
        <v>0.62530292220953965</v>
      </c>
      <c r="Q2566" s="50"/>
      <c r="R2566" s="53" t="str">
        <f t="shared" si="162"/>
        <v/>
      </c>
      <c r="S2566" s="53" t="str">
        <f t="shared" si="163"/>
        <v/>
      </c>
      <c r="T2566" s="50"/>
    </row>
    <row r="2567" spans="1:20" ht="15" customHeight="1" x14ac:dyDescent="0.2">
      <c r="A2567" s="51" t="s">
        <v>553</v>
      </c>
      <c r="B2567" s="51" t="s">
        <v>511</v>
      </c>
      <c r="C2567" s="35">
        <v>505625</v>
      </c>
      <c r="D2567" s="50"/>
      <c r="E2567" s="52">
        <v>0</v>
      </c>
      <c r="F2567" s="52">
        <v>0</v>
      </c>
      <c r="G2567" s="52">
        <v>0</v>
      </c>
      <c r="H2567" s="52">
        <v>553841.1</v>
      </c>
      <c r="I2567" s="52">
        <v>0</v>
      </c>
      <c r="J2567" s="52">
        <v>553841.1</v>
      </c>
      <c r="K2567" s="52">
        <v>1060571.28</v>
      </c>
      <c r="L2567" s="52">
        <v>21384.45</v>
      </c>
      <c r="M2567" s="52">
        <v>125052.63</v>
      </c>
      <c r="N2567" s="50"/>
      <c r="O2567" s="124">
        <f t="shared" si="160"/>
        <v>52.220999999999997</v>
      </c>
      <c r="P2567" s="124">
        <f t="shared" si="161"/>
        <v>13.807377473016242</v>
      </c>
      <c r="Q2567" s="50"/>
      <c r="R2567" s="53" t="str">
        <f t="shared" si="162"/>
        <v/>
      </c>
      <c r="S2567" s="53" t="str">
        <f t="shared" si="163"/>
        <v/>
      </c>
      <c r="T2567" s="50"/>
    </row>
    <row r="2568" spans="1:20" ht="15" customHeight="1" x14ac:dyDescent="0.2">
      <c r="A2568" s="51" t="s">
        <v>554</v>
      </c>
      <c r="B2568" s="51" t="s">
        <v>511</v>
      </c>
      <c r="C2568" s="35">
        <v>505633</v>
      </c>
      <c r="D2568" s="50"/>
      <c r="E2568" s="52">
        <v>0</v>
      </c>
      <c r="F2568" s="52">
        <v>0</v>
      </c>
      <c r="G2568" s="52">
        <v>0</v>
      </c>
      <c r="H2568" s="52">
        <v>0</v>
      </c>
      <c r="I2568" s="52">
        <v>0</v>
      </c>
      <c r="J2568" s="52">
        <v>0</v>
      </c>
      <c r="K2568" s="52">
        <v>10983.42</v>
      </c>
      <c r="L2568" s="52">
        <v>0</v>
      </c>
      <c r="M2568" s="52">
        <v>0</v>
      </c>
      <c r="N2568" s="50"/>
      <c r="O2568" s="124">
        <f t="shared" si="160"/>
        <v>0</v>
      </c>
      <c r="P2568" s="124">
        <f t="shared" si="161"/>
        <v>0</v>
      </c>
      <c r="Q2568" s="50"/>
      <c r="R2568" s="53" t="str">
        <f t="shared" si="162"/>
        <v/>
      </c>
      <c r="S2568" s="53" t="str">
        <f t="shared" si="163"/>
        <v/>
      </c>
      <c r="T2568" s="50"/>
    </row>
    <row r="2569" spans="1:20" ht="15" customHeight="1" x14ac:dyDescent="0.2">
      <c r="A2569" s="51" t="s">
        <v>2675</v>
      </c>
      <c r="B2569" s="51" t="s">
        <v>334</v>
      </c>
      <c r="C2569" s="35">
        <v>556050</v>
      </c>
      <c r="D2569" s="50"/>
      <c r="E2569" s="52">
        <v>0</v>
      </c>
      <c r="F2569" s="52">
        <v>0</v>
      </c>
      <c r="G2569" s="52">
        <v>0</v>
      </c>
      <c r="H2569" s="52">
        <v>283222.17</v>
      </c>
      <c r="I2569" s="52">
        <v>0</v>
      </c>
      <c r="J2569" s="52">
        <v>283222.17</v>
      </c>
      <c r="K2569" s="52">
        <v>540044.55999999994</v>
      </c>
      <c r="L2569" s="52">
        <v>18144.91</v>
      </c>
      <c r="M2569" s="52">
        <v>86317.04</v>
      </c>
      <c r="N2569" s="50"/>
      <c r="O2569" s="124">
        <f t="shared" si="160"/>
        <v>52.444200000000002</v>
      </c>
      <c r="P2569" s="124">
        <f t="shared" si="161"/>
        <v>19.343209382573914</v>
      </c>
      <c r="Q2569" s="50"/>
      <c r="R2569" s="53" t="str">
        <f t="shared" si="162"/>
        <v/>
      </c>
      <c r="S2569" s="53" t="str">
        <f t="shared" si="163"/>
        <v/>
      </c>
      <c r="T2569" s="50"/>
    </row>
    <row r="2570" spans="1:20" ht="15" customHeight="1" x14ac:dyDescent="0.2">
      <c r="A2570" s="51" t="s">
        <v>1753</v>
      </c>
      <c r="B2570" s="51" t="s">
        <v>1676</v>
      </c>
      <c r="C2570" s="35">
        <v>520934</v>
      </c>
      <c r="D2570" s="50"/>
      <c r="E2570" s="52">
        <v>0</v>
      </c>
      <c r="F2570" s="52">
        <v>0</v>
      </c>
      <c r="G2570" s="52">
        <v>0</v>
      </c>
      <c r="H2570" s="52">
        <v>223698.48</v>
      </c>
      <c r="I2570" s="52">
        <v>0</v>
      </c>
      <c r="J2570" s="52">
        <v>223698.48</v>
      </c>
      <c r="K2570" s="52">
        <v>659125.65</v>
      </c>
      <c r="L2570" s="52">
        <v>3517.27</v>
      </c>
      <c r="M2570" s="52">
        <v>9312</v>
      </c>
      <c r="N2570" s="50"/>
      <c r="O2570" s="124">
        <f t="shared" si="160"/>
        <v>33.938699999999997</v>
      </c>
      <c r="P2570" s="124">
        <f t="shared" si="161"/>
        <v>1.9464073352326676</v>
      </c>
      <c r="Q2570" s="50"/>
      <c r="R2570" s="53" t="str">
        <f t="shared" si="162"/>
        <v/>
      </c>
      <c r="S2570" s="53" t="str">
        <f t="shared" si="163"/>
        <v/>
      </c>
      <c r="T2570" s="50"/>
    </row>
    <row r="2571" spans="1:20" ht="15" customHeight="1" x14ac:dyDescent="0.2">
      <c r="A2571" s="51" t="s">
        <v>1754</v>
      </c>
      <c r="B2571" s="51" t="s">
        <v>1676</v>
      </c>
      <c r="C2571" s="35">
        <v>520942</v>
      </c>
      <c r="D2571" s="50"/>
      <c r="E2571" s="52">
        <v>0</v>
      </c>
      <c r="F2571" s="52">
        <v>0</v>
      </c>
      <c r="G2571" s="52">
        <v>0</v>
      </c>
      <c r="H2571" s="52">
        <v>5382.7</v>
      </c>
      <c r="I2571" s="52">
        <v>0</v>
      </c>
      <c r="J2571" s="52">
        <v>5382.7</v>
      </c>
      <c r="K2571" s="52">
        <v>73530.22</v>
      </c>
      <c r="L2571" s="52">
        <v>445.11</v>
      </c>
      <c r="M2571" s="52">
        <v>21800</v>
      </c>
      <c r="N2571" s="50"/>
      <c r="O2571" s="124">
        <f t="shared" si="160"/>
        <v>7.3204000000000002</v>
      </c>
      <c r="P2571" s="124">
        <f t="shared" si="161"/>
        <v>30.253017058836491</v>
      </c>
      <c r="Q2571" s="50"/>
      <c r="R2571" s="53" t="str">
        <f t="shared" si="162"/>
        <v/>
      </c>
      <c r="S2571" s="53" t="str">
        <f t="shared" si="163"/>
        <v/>
      </c>
      <c r="T2571" s="50"/>
    </row>
    <row r="2572" spans="1:20" ht="15" customHeight="1" x14ac:dyDescent="0.2">
      <c r="A2572" s="51" t="s">
        <v>2579</v>
      </c>
      <c r="B2572" s="51" t="s">
        <v>2213</v>
      </c>
      <c r="C2572" s="35">
        <v>543691</v>
      </c>
      <c r="D2572" s="50"/>
      <c r="E2572" s="52">
        <v>0</v>
      </c>
      <c r="F2572" s="52">
        <v>0</v>
      </c>
      <c r="G2572" s="52">
        <v>0</v>
      </c>
      <c r="H2572" s="52">
        <v>29204.51</v>
      </c>
      <c r="I2572" s="52">
        <v>0</v>
      </c>
      <c r="J2572" s="52">
        <v>29204.51</v>
      </c>
      <c r="K2572" s="52">
        <v>50025.65</v>
      </c>
      <c r="L2572" s="52">
        <v>952.72</v>
      </c>
      <c r="M2572" s="52">
        <v>61890.25</v>
      </c>
      <c r="N2572" s="50"/>
      <c r="O2572" s="124">
        <f t="shared" si="160"/>
        <v>58.379100000000001</v>
      </c>
      <c r="P2572" s="124">
        <f t="shared" si="161"/>
        <v>125.62149617246352</v>
      </c>
      <c r="Q2572" s="50"/>
      <c r="R2572" s="53" t="str">
        <f t="shared" si="162"/>
        <v/>
      </c>
      <c r="S2572" s="53" t="str">
        <f t="shared" si="163"/>
        <v/>
      </c>
      <c r="T2572" s="50"/>
    </row>
    <row r="2573" spans="1:20" ht="15" customHeight="1" x14ac:dyDescent="0.2">
      <c r="A2573" s="51" t="s">
        <v>1570</v>
      </c>
      <c r="B2573" s="51" t="s">
        <v>1509</v>
      </c>
      <c r="C2573" s="35">
        <v>518905</v>
      </c>
      <c r="D2573" s="50"/>
      <c r="E2573" s="52">
        <v>0</v>
      </c>
      <c r="F2573" s="52">
        <v>0</v>
      </c>
      <c r="G2573" s="52">
        <v>0</v>
      </c>
      <c r="H2573" s="52">
        <v>0</v>
      </c>
      <c r="I2573" s="52">
        <v>0</v>
      </c>
      <c r="J2573" s="52">
        <v>0</v>
      </c>
      <c r="K2573" s="52">
        <v>34758.21</v>
      </c>
      <c r="L2573" s="52">
        <v>0</v>
      </c>
      <c r="M2573" s="52">
        <v>0</v>
      </c>
      <c r="N2573" s="50"/>
      <c r="O2573" s="124">
        <f t="shared" si="160"/>
        <v>0</v>
      </c>
      <c r="P2573" s="124">
        <f t="shared" si="161"/>
        <v>0</v>
      </c>
      <c r="Q2573" s="50"/>
      <c r="R2573" s="53" t="str">
        <f t="shared" si="162"/>
        <v/>
      </c>
      <c r="S2573" s="53" t="str">
        <f t="shared" si="163"/>
        <v/>
      </c>
      <c r="T2573" s="50"/>
    </row>
    <row r="2574" spans="1:20" ht="15" customHeight="1" x14ac:dyDescent="0.2">
      <c r="A2574" s="51" t="s">
        <v>503</v>
      </c>
      <c r="B2574" s="51" t="s">
        <v>445</v>
      </c>
      <c r="C2574" s="35">
        <v>504939</v>
      </c>
      <c r="D2574" s="50"/>
      <c r="E2574" s="52">
        <v>0</v>
      </c>
      <c r="F2574" s="52">
        <v>0</v>
      </c>
      <c r="G2574" s="52">
        <v>0</v>
      </c>
      <c r="H2574" s="52">
        <v>152004.92000000001</v>
      </c>
      <c r="I2574" s="52">
        <v>0</v>
      </c>
      <c r="J2574" s="52">
        <v>152004.92000000001</v>
      </c>
      <c r="K2574" s="52">
        <v>861936.13</v>
      </c>
      <c r="L2574" s="52">
        <v>13542.27</v>
      </c>
      <c r="M2574" s="52">
        <v>31021.05</v>
      </c>
      <c r="N2574" s="50"/>
      <c r="O2574" s="124">
        <f t="shared" si="160"/>
        <v>17.635300000000001</v>
      </c>
      <c r="P2574" s="124">
        <f t="shared" si="161"/>
        <v>5.1701417830112302</v>
      </c>
      <c r="Q2574" s="50"/>
      <c r="R2574" s="53" t="str">
        <f t="shared" si="162"/>
        <v/>
      </c>
      <c r="S2574" s="53" t="str">
        <f t="shared" si="163"/>
        <v/>
      </c>
      <c r="T2574" s="50"/>
    </row>
    <row r="2575" spans="1:20" ht="15" customHeight="1" x14ac:dyDescent="0.2">
      <c r="A2575" s="51" t="s">
        <v>555</v>
      </c>
      <c r="B2575" s="51" t="s">
        <v>508</v>
      </c>
      <c r="C2575" s="35">
        <v>505641</v>
      </c>
      <c r="D2575" s="50"/>
      <c r="E2575" s="52">
        <v>0</v>
      </c>
      <c r="F2575" s="52">
        <v>0</v>
      </c>
      <c r="G2575" s="52">
        <v>0</v>
      </c>
      <c r="H2575" s="52">
        <v>0</v>
      </c>
      <c r="I2575" s="52">
        <v>0</v>
      </c>
      <c r="J2575" s="52">
        <v>0</v>
      </c>
      <c r="K2575" s="52">
        <v>192340.3</v>
      </c>
      <c r="L2575" s="52">
        <v>11342.4</v>
      </c>
      <c r="M2575" s="52">
        <v>9010.56</v>
      </c>
      <c r="N2575" s="50"/>
      <c r="O2575" s="124">
        <f t="shared" si="160"/>
        <v>0</v>
      </c>
      <c r="P2575" s="124">
        <f t="shared" si="161"/>
        <v>10.581744959324697</v>
      </c>
      <c r="Q2575" s="50"/>
      <c r="R2575" s="53" t="str">
        <f t="shared" si="162"/>
        <v/>
      </c>
      <c r="S2575" s="53" t="str">
        <f t="shared" si="163"/>
        <v/>
      </c>
      <c r="T2575" s="50"/>
    </row>
    <row r="2576" spans="1:20" ht="15" customHeight="1" x14ac:dyDescent="0.2">
      <c r="A2576" s="51" t="s">
        <v>2804</v>
      </c>
      <c r="B2576" s="51" t="s">
        <v>991</v>
      </c>
      <c r="C2576" s="35">
        <v>580317</v>
      </c>
      <c r="D2576" s="50"/>
      <c r="E2576" s="52">
        <v>0</v>
      </c>
      <c r="F2576" s="52">
        <v>0</v>
      </c>
      <c r="G2576" s="52">
        <v>0</v>
      </c>
      <c r="H2576" s="52">
        <v>297272.59000000003</v>
      </c>
      <c r="I2576" s="52">
        <v>0</v>
      </c>
      <c r="J2576" s="52">
        <v>297272.59000000003</v>
      </c>
      <c r="K2576" s="52">
        <v>470954.64999999997</v>
      </c>
      <c r="L2576" s="52">
        <v>8098.78</v>
      </c>
      <c r="M2576" s="52">
        <v>18144.12</v>
      </c>
      <c r="N2576" s="50"/>
      <c r="O2576" s="124">
        <f t="shared" si="160"/>
        <v>63.121299999999998</v>
      </c>
      <c r="P2576" s="124">
        <f t="shared" si="161"/>
        <v>5.5722775006043577</v>
      </c>
      <c r="Q2576" s="50"/>
      <c r="R2576" s="53">
        <f t="shared" si="162"/>
        <v>0.1560649999999999</v>
      </c>
      <c r="S2576" s="53">
        <f t="shared" si="163"/>
        <v>734.9900000000024</v>
      </c>
      <c r="T2576" s="50"/>
    </row>
    <row r="2577" spans="1:20" ht="15" customHeight="1" x14ac:dyDescent="0.2">
      <c r="A2577" s="51" t="s">
        <v>2126</v>
      </c>
      <c r="B2577" s="51" t="s">
        <v>2023</v>
      </c>
      <c r="C2577" s="35">
        <v>525359</v>
      </c>
      <c r="D2577" s="50"/>
      <c r="E2577" s="52">
        <v>0</v>
      </c>
      <c r="F2577" s="52">
        <v>0</v>
      </c>
      <c r="G2577" s="52">
        <v>0</v>
      </c>
      <c r="H2577" s="52">
        <v>39929.79</v>
      </c>
      <c r="I2577" s="52">
        <v>0</v>
      </c>
      <c r="J2577" s="52">
        <v>39929.79</v>
      </c>
      <c r="K2577" s="52">
        <v>155755.16999999998</v>
      </c>
      <c r="L2577" s="52">
        <v>1169.07</v>
      </c>
      <c r="M2577" s="52">
        <v>3075.63</v>
      </c>
      <c r="N2577" s="50"/>
      <c r="O2577" s="124">
        <f t="shared" si="160"/>
        <v>25.636299999999999</v>
      </c>
      <c r="P2577" s="124">
        <f t="shared" si="161"/>
        <v>2.7252385907960552</v>
      </c>
      <c r="Q2577" s="50"/>
      <c r="R2577" s="53" t="str">
        <f t="shared" si="162"/>
        <v/>
      </c>
      <c r="S2577" s="53" t="str">
        <f t="shared" si="163"/>
        <v/>
      </c>
      <c r="T2577" s="50"/>
    </row>
    <row r="2578" spans="1:20" ht="15" customHeight="1" x14ac:dyDescent="0.2">
      <c r="A2578" s="51" t="s">
        <v>1319</v>
      </c>
      <c r="B2578" s="51" t="s">
        <v>1214</v>
      </c>
      <c r="C2578" s="35">
        <v>515701</v>
      </c>
      <c r="D2578" s="50"/>
      <c r="E2578" s="52">
        <v>0</v>
      </c>
      <c r="F2578" s="52">
        <v>0</v>
      </c>
      <c r="G2578" s="52">
        <v>0</v>
      </c>
      <c r="H2578" s="52">
        <v>0</v>
      </c>
      <c r="I2578" s="52">
        <v>0</v>
      </c>
      <c r="J2578" s="52">
        <v>0</v>
      </c>
      <c r="K2578" s="52">
        <v>314586.52</v>
      </c>
      <c r="L2578" s="52">
        <v>0</v>
      </c>
      <c r="M2578" s="52">
        <v>0</v>
      </c>
      <c r="N2578" s="50"/>
      <c r="O2578" s="124">
        <f t="shared" si="160"/>
        <v>0</v>
      </c>
      <c r="P2578" s="124">
        <f t="shared" si="161"/>
        <v>0</v>
      </c>
      <c r="Q2578" s="50"/>
      <c r="R2578" s="53" t="str">
        <f t="shared" si="162"/>
        <v/>
      </c>
      <c r="S2578" s="53" t="str">
        <f t="shared" si="163"/>
        <v/>
      </c>
      <c r="T2578" s="50"/>
    </row>
    <row r="2579" spans="1:20" ht="15" customHeight="1" x14ac:dyDescent="0.2">
      <c r="A2579" s="51" t="s">
        <v>2127</v>
      </c>
      <c r="B2579" s="51" t="s">
        <v>2023</v>
      </c>
      <c r="C2579" s="35">
        <v>525367</v>
      </c>
      <c r="D2579" s="50"/>
      <c r="E2579" s="52">
        <v>0</v>
      </c>
      <c r="F2579" s="52">
        <v>0</v>
      </c>
      <c r="G2579" s="52">
        <v>0</v>
      </c>
      <c r="H2579" s="52">
        <v>3107.94</v>
      </c>
      <c r="I2579" s="52">
        <v>3107.94</v>
      </c>
      <c r="J2579" s="52">
        <v>0</v>
      </c>
      <c r="K2579" s="52">
        <v>289338.01</v>
      </c>
      <c r="L2579" s="52">
        <v>517.23</v>
      </c>
      <c r="M2579" s="52">
        <v>36233.67</v>
      </c>
      <c r="N2579" s="50"/>
      <c r="O2579" s="124">
        <f t="shared" si="160"/>
        <v>0</v>
      </c>
      <c r="P2579" s="124">
        <f t="shared" si="161"/>
        <v>12.701718657704184</v>
      </c>
      <c r="Q2579" s="50"/>
      <c r="R2579" s="53" t="str">
        <f t="shared" si="162"/>
        <v/>
      </c>
      <c r="S2579" s="53" t="str">
        <f t="shared" si="163"/>
        <v/>
      </c>
      <c r="T2579" s="50"/>
    </row>
    <row r="2580" spans="1:20" ht="15" customHeight="1" x14ac:dyDescent="0.2">
      <c r="A2580" s="51" t="s">
        <v>2128</v>
      </c>
      <c r="B2580" s="51" t="s">
        <v>2023</v>
      </c>
      <c r="C2580" s="35">
        <v>525375</v>
      </c>
      <c r="D2580" s="50"/>
      <c r="E2580" s="52">
        <v>0</v>
      </c>
      <c r="F2580" s="52">
        <v>0</v>
      </c>
      <c r="G2580" s="52">
        <v>0</v>
      </c>
      <c r="H2580" s="52">
        <v>0</v>
      </c>
      <c r="I2580" s="52">
        <v>0</v>
      </c>
      <c r="J2580" s="52">
        <v>0</v>
      </c>
      <c r="K2580" s="52">
        <v>181398.12</v>
      </c>
      <c r="L2580" s="52">
        <v>778.29</v>
      </c>
      <c r="M2580" s="52">
        <v>43000</v>
      </c>
      <c r="N2580" s="50"/>
      <c r="O2580" s="124">
        <f t="shared" si="160"/>
        <v>0</v>
      </c>
      <c r="P2580" s="124">
        <f t="shared" si="161"/>
        <v>24.133816822357364</v>
      </c>
      <c r="Q2580" s="50"/>
      <c r="R2580" s="53" t="str">
        <f t="shared" si="162"/>
        <v/>
      </c>
      <c r="S2580" s="53" t="str">
        <f t="shared" si="163"/>
        <v/>
      </c>
      <c r="T2580" s="50"/>
    </row>
    <row r="2581" spans="1:20" ht="15" customHeight="1" x14ac:dyDescent="0.2">
      <c r="A2581" s="51" t="s">
        <v>632</v>
      </c>
      <c r="B2581" s="51" t="s">
        <v>571</v>
      </c>
      <c r="C2581" s="35">
        <v>506630</v>
      </c>
      <c r="D2581" s="50"/>
      <c r="E2581" s="52">
        <v>0</v>
      </c>
      <c r="F2581" s="52">
        <v>0</v>
      </c>
      <c r="G2581" s="52">
        <v>0</v>
      </c>
      <c r="H2581" s="52">
        <v>0</v>
      </c>
      <c r="I2581" s="52">
        <v>0</v>
      </c>
      <c r="J2581" s="52">
        <v>0</v>
      </c>
      <c r="K2581" s="52">
        <v>282617.10000000003</v>
      </c>
      <c r="L2581" s="52">
        <v>8490.89</v>
      </c>
      <c r="M2581" s="52">
        <v>99301</v>
      </c>
      <c r="N2581" s="50"/>
      <c r="O2581" s="124">
        <f t="shared" si="160"/>
        <v>0</v>
      </c>
      <c r="P2581" s="124">
        <f t="shared" si="161"/>
        <v>38.140611449201053</v>
      </c>
      <c r="Q2581" s="50"/>
      <c r="R2581" s="53" t="str">
        <f t="shared" si="162"/>
        <v/>
      </c>
      <c r="S2581" s="53" t="str">
        <f t="shared" si="163"/>
        <v/>
      </c>
      <c r="T2581" s="50"/>
    </row>
    <row r="2582" spans="1:20" ht="15" customHeight="1" x14ac:dyDescent="0.2">
      <c r="A2582" s="51" t="s">
        <v>2359</v>
      </c>
      <c r="B2582" s="51" t="s">
        <v>1595</v>
      </c>
      <c r="C2582" s="35">
        <v>527947</v>
      </c>
      <c r="D2582" s="50"/>
      <c r="E2582" s="52">
        <v>0</v>
      </c>
      <c r="F2582" s="52">
        <v>0</v>
      </c>
      <c r="G2582" s="52">
        <v>0</v>
      </c>
      <c r="H2582" s="52">
        <v>6582.79</v>
      </c>
      <c r="I2582" s="52">
        <v>0</v>
      </c>
      <c r="J2582" s="52">
        <v>6582.79</v>
      </c>
      <c r="K2582" s="52">
        <v>51238.15</v>
      </c>
      <c r="L2582" s="52">
        <v>61.17</v>
      </c>
      <c r="M2582" s="52">
        <v>69.84</v>
      </c>
      <c r="N2582" s="50"/>
      <c r="O2582" s="124">
        <f t="shared" si="160"/>
        <v>12.8474</v>
      </c>
      <c r="P2582" s="124">
        <f t="shared" si="161"/>
        <v>0.25568838843713132</v>
      </c>
      <c r="Q2582" s="50"/>
      <c r="R2582" s="53" t="str">
        <f t="shared" si="162"/>
        <v/>
      </c>
      <c r="S2582" s="53" t="str">
        <f t="shared" si="163"/>
        <v/>
      </c>
      <c r="T2582" s="50"/>
    </row>
    <row r="2583" spans="1:20" ht="15" customHeight="1" x14ac:dyDescent="0.2">
      <c r="A2583" s="51" t="s">
        <v>430</v>
      </c>
      <c r="B2583" s="51" t="s">
        <v>23</v>
      </c>
      <c r="C2583" s="35">
        <v>504114</v>
      </c>
      <c r="D2583" s="50"/>
      <c r="E2583" s="52">
        <v>0</v>
      </c>
      <c r="F2583" s="52">
        <v>0</v>
      </c>
      <c r="G2583" s="52">
        <v>0</v>
      </c>
      <c r="H2583" s="52">
        <v>0</v>
      </c>
      <c r="I2583" s="52">
        <v>0</v>
      </c>
      <c r="J2583" s="52">
        <v>0</v>
      </c>
      <c r="K2583" s="52">
        <v>764082.17999999993</v>
      </c>
      <c r="L2583" s="52">
        <v>11299.01</v>
      </c>
      <c r="M2583" s="52">
        <v>38707.67</v>
      </c>
      <c r="N2583" s="50"/>
      <c r="O2583" s="124">
        <f t="shared" si="160"/>
        <v>0</v>
      </c>
      <c r="P2583" s="124">
        <f t="shared" si="161"/>
        <v>6.5446729826888523</v>
      </c>
      <c r="Q2583" s="50"/>
      <c r="R2583" s="53" t="str">
        <f t="shared" si="162"/>
        <v/>
      </c>
      <c r="S2583" s="53" t="str">
        <f t="shared" si="163"/>
        <v/>
      </c>
      <c r="T2583" s="50"/>
    </row>
    <row r="2584" spans="1:20" ht="15" customHeight="1" x14ac:dyDescent="0.2">
      <c r="A2584" s="51" t="s">
        <v>1851</v>
      </c>
      <c r="B2584" s="51" t="s">
        <v>1500</v>
      </c>
      <c r="C2584" s="35">
        <v>522121</v>
      </c>
      <c r="D2584" s="50"/>
      <c r="E2584" s="52">
        <v>0</v>
      </c>
      <c r="F2584" s="52">
        <v>0</v>
      </c>
      <c r="G2584" s="52">
        <v>0</v>
      </c>
      <c r="H2584" s="52">
        <v>6546.57</v>
      </c>
      <c r="I2584" s="52">
        <v>0</v>
      </c>
      <c r="J2584" s="52">
        <v>6546.57</v>
      </c>
      <c r="K2584" s="52">
        <v>254209.16</v>
      </c>
      <c r="L2584" s="52">
        <v>158.33000000000001</v>
      </c>
      <c r="M2584" s="52">
        <v>11131.47</v>
      </c>
      <c r="N2584" s="50"/>
      <c r="O2584" s="124">
        <f t="shared" si="160"/>
        <v>2.5752999999999999</v>
      </c>
      <c r="P2584" s="124">
        <f t="shared" si="161"/>
        <v>4.4411460232196189</v>
      </c>
      <c r="Q2584" s="50"/>
      <c r="R2584" s="53" t="str">
        <f t="shared" si="162"/>
        <v/>
      </c>
      <c r="S2584" s="53" t="str">
        <f t="shared" si="163"/>
        <v/>
      </c>
      <c r="T2584" s="50"/>
    </row>
    <row r="2585" spans="1:20" ht="15" customHeight="1" x14ac:dyDescent="0.2">
      <c r="A2585" s="51" t="s">
        <v>1852</v>
      </c>
      <c r="B2585" s="51" t="s">
        <v>1500</v>
      </c>
      <c r="C2585" s="35">
        <v>522139</v>
      </c>
      <c r="D2585" s="50"/>
      <c r="E2585" s="52">
        <v>0</v>
      </c>
      <c r="F2585" s="52">
        <v>0</v>
      </c>
      <c r="G2585" s="52">
        <v>0</v>
      </c>
      <c r="H2585" s="52">
        <v>20505.560000000001</v>
      </c>
      <c r="I2585" s="52">
        <v>0</v>
      </c>
      <c r="J2585" s="52">
        <v>20505.560000000001</v>
      </c>
      <c r="K2585" s="52">
        <v>2212179.0999999996</v>
      </c>
      <c r="L2585" s="52">
        <v>829.74</v>
      </c>
      <c r="M2585" s="52">
        <v>19899.599999999999</v>
      </c>
      <c r="N2585" s="50"/>
      <c r="O2585" s="124">
        <f t="shared" si="160"/>
        <v>0.92689999999999995</v>
      </c>
      <c r="P2585" s="124">
        <f t="shared" si="161"/>
        <v>0.93705523210123465</v>
      </c>
      <c r="Q2585" s="50"/>
      <c r="R2585" s="53" t="str">
        <f t="shared" si="162"/>
        <v/>
      </c>
      <c r="S2585" s="53" t="str">
        <f t="shared" si="163"/>
        <v/>
      </c>
      <c r="T2585" s="50"/>
    </row>
    <row r="2586" spans="1:20" ht="15" customHeight="1" x14ac:dyDescent="0.2">
      <c r="A2586" s="51" t="s">
        <v>821</v>
      </c>
      <c r="B2586" s="51" t="s">
        <v>760</v>
      </c>
      <c r="C2586" s="35">
        <v>509086</v>
      </c>
      <c r="D2586" s="50"/>
      <c r="E2586" s="52">
        <v>0</v>
      </c>
      <c r="F2586" s="52">
        <v>0</v>
      </c>
      <c r="G2586" s="52">
        <v>0</v>
      </c>
      <c r="H2586" s="52">
        <v>0</v>
      </c>
      <c r="I2586" s="52">
        <v>0</v>
      </c>
      <c r="J2586" s="52">
        <v>0</v>
      </c>
      <c r="K2586" s="52">
        <v>2292190.86</v>
      </c>
      <c r="L2586" s="52">
        <v>0</v>
      </c>
      <c r="M2586" s="52">
        <v>0</v>
      </c>
      <c r="N2586" s="50"/>
      <c r="O2586" s="124">
        <f t="shared" si="160"/>
        <v>0</v>
      </c>
      <c r="P2586" s="124">
        <f t="shared" si="161"/>
        <v>0</v>
      </c>
      <c r="Q2586" s="50"/>
      <c r="R2586" s="53" t="str">
        <f t="shared" si="162"/>
        <v/>
      </c>
      <c r="S2586" s="53" t="str">
        <f t="shared" si="163"/>
        <v/>
      </c>
      <c r="T2586" s="50"/>
    </row>
    <row r="2587" spans="1:20" ht="15" customHeight="1" x14ac:dyDescent="0.2">
      <c r="A2587" s="51" t="s">
        <v>1211</v>
      </c>
      <c r="B2587" s="51" t="s">
        <v>1167</v>
      </c>
      <c r="C2587" s="35">
        <v>514420</v>
      </c>
      <c r="D2587" s="50"/>
      <c r="E2587" s="52">
        <v>0</v>
      </c>
      <c r="F2587" s="52">
        <v>0</v>
      </c>
      <c r="G2587" s="52">
        <v>0</v>
      </c>
      <c r="H2587" s="52">
        <v>0</v>
      </c>
      <c r="I2587" s="52">
        <v>0</v>
      </c>
      <c r="J2587" s="52">
        <v>0</v>
      </c>
      <c r="K2587" s="52">
        <v>898756.66</v>
      </c>
      <c r="L2587" s="52">
        <v>0</v>
      </c>
      <c r="M2587" s="52">
        <v>181.57</v>
      </c>
      <c r="N2587" s="50"/>
      <c r="O2587" s="124">
        <f t="shared" si="160"/>
        <v>0</v>
      </c>
      <c r="P2587" s="124">
        <f t="shared" si="161"/>
        <v>2.0202353771709463E-2</v>
      </c>
      <c r="Q2587" s="50"/>
      <c r="R2587" s="53" t="str">
        <f t="shared" si="162"/>
        <v/>
      </c>
      <c r="S2587" s="53" t="str">
        <f t="shared" si="163"/>
        <v/>
      </c>
      <c r="T2587" s="50"/>
    </row>
    <row r="2588" spans="1:20" ht="15" customHeight="1" x14ac:dyDescent="0.2">
      <c r="A2588" s="51" t="s">
        <v>977</v>
      </c>
      <c r="B2588" s="51" t="s">
        <v>677</v>
      </c>
      <c r="C2588" s="35">
        <v>511102</v>
      </c>
      <c r="D2588" s="50"/>
      <c r="E2588" s="52">
        <v>0</v>
      </c>
      <c r="F2588" s="52">
        <v>0</v>
      </c>
      <c r="G2588" s="52">
        <v>0</v>
      </c>
      <c r="H2588" s="52">
        <v>39041.269999999997</v>
      </c>
      <c r="I2588" s="52">
        <v>0</v>
      </c>
      <c r="J2588" s="52">
        <v>39041.269999999997</v>
      </c>
      <c r="K2588" s="52">
        <v>265525.73</v>
      </c>
      <c r="L2588" s="52">
        <v>4702.18</v>
      </c>
      <c r="M2588" s="52">
        <v>5528.19</v>
      </c>
      <c r="N2588" s="50"/>
      <c r="O2588" s="124">
        <f t="shared" si="160"/>
        <v>14.7034</v>
      </c>
      <c r="P2588" s="124">
        <f t="shared" si="161"/>
        <v>3.8528733166461868</v>
      </c>
      <c r="Q2588" s="50"/>
      <c r="R2588" s="53" t="str">
        <f t="shared" si="162"/>
        <v/>
      </c>
      <c r="S2588" s="53" t="str">
        <f t="shared" si="163"/>
        <v/>
      </c>
      <c r="T2588" s="50"/>
    </row>
    <row r="2589" spans="1:20" ht="15" customHeight="1" x14ac:dyDescent="0.2">
      <c r="A2589" s="51" t="s">
        <v>1116</v>
      </c>
      <c r="B2589" s="51" t="s">
        <v>1055</v>
      </c>
      <c r="C2589" s="35">
        <v>512761</v>
      </c>
      <c r="D2589" s="50"/>
      <c r="E2589" s="52">
        <v>0</v>
      </c>
      <c r="F2589" s="52">
        <v>0</v>
      </c>
      <c r="G2589" s="52">
        <v>0</v>
      </c>
      <c r="H2589" s="52">
        <v>95959.31</v>
      </c>
      <c r="I2589" s="52">
        <v>0</v>
      </c>
      <c r="J2589" s="52">
        <v>95959.31</v>
      </c>
      <c r="K2589" s="52">
        <v>1639356.13</v>
      </c>
      <c r="L2589" s="52">
        <v>13070.64</v>
      </c>
      <c r="M2589" s="52">
        <v>59810.1</v>
      </c>
      <c r="N2589" s="50"/>
      <c r="O2589" s="124">
        <f t="shared" si="160"/>
        <v>5.8535000000000004</v>
      </c>
      <c r="P2589" s="124">
        <f t="shared" si="161"/>
        <v>4.4456929562949812</v>
      </c>
      <c r="Q2589" s="50"/>
      <c r="R2589" s="53" t="str">
        <f t="shared" si="162"/>
        <v/>
      </c>
      <c r="S2589" s="53" t="str">
        <f t="shared" si="163"/>
        <v/>
      </c>
      <c r="T2589" s="50"/>
    </row>
    <row r="2590" spans="1:20" ht="15" customHeight="1" x14ac:dyDescent="0.2">
      <c r="A2590" s="51" t="s">
        <v>1755</v>
      </c>
      <c r="B2590" s="51" t="s">
        <v>1680</v>
      </c>
      <c r="C2590" s="35">
        <v>520951</v>
      </c>
      <c r="D2590" s="50"/>
      <c r="E2590" s="52">
        <v>0</v>
      </c>
      <c r="F2590" s="52">
        <v>0</v>
      </c>
      <c r="G2590" s="52">
        <v>0</v>
      </c>
      <c r="H2590" s="52">
        <v>0</v>
      </c>
      <c r="I2590" s="52">
        <v>0</v>
      </c>
      <c r="J2590" s="52">
        <v>0</v>
      </c>
      <c r="K2590" s="52">
        <v>15043.71</v>
      </c>
      <c r="L2590" s="52">
        <v>0</v>
      </c>
      <c r="M2590" s="52">
        <v>0</v>
      </c>
      <c r="N2590" s="50"/>
      <c r="O2590" s="124">
        <f t="shared" si="160"/>
        <v>0</v>
      </c>
      <c r="P2590" s="124">
        <f t="shared" si="161"/>
        <v>0</v>
      </c>
      <c r="Q2590" s="50"/>
      <c r="R2590" s="53" t="str">
        <f t="shared" si="162"/>
        <v/>
      </c>
      <c r="S2590" s="53" t="str">
        <f t="shared" si="163"/>
        <v/>
      </c>
      <c r="T2590" s="50"/>
    </row>
    <row r="2591" spans="1:20" ht="15" customHeight="1" x14ac:dyDescent="0.2">
      <c r="A2591" s="51" t="s">
        <v>1326</v>
      </c>
      <c r="B2591" s="51" t="s">
        <v>1214</v>
      </c>
      <c r="C2591" s="35">
        <v>515795</v>
      </c>
      <c r="D2591" s="50"/>
      <c r="E2591" s="52">
        <v>0</v>
      </c>
      <c r="F2591" s="52">
        <v>0</v>
      </c>
      <c r="G2591" s="52">
        <v>0</v>
      </c>
      <c r="H2591" s="52">
        <v>0</v>
      </c>
      <c r="I2591" s="52">
        <v>0</v>
      </c>
      <c r="J2591" s="52">
        <v>0</v>
      </c>
      <c r="K2591" s="52">
        <v>92786.86</v>
      </c>
      <c r="L2591" s="52">
        <v>0</v>
      </c>
      <c r="M2591" s="52">
        <v>0</v>
      </c>
      <c r="N2591" s="50"/>
      <c r="O2591" s="124">
        <f t="shared" si="160"/>
        <v>0</v>
      </c>
      <c r="P2591" s="124">
        <f t="shared" si="161"/>
        <v>0</v>
      </c>
      <c r="Q2591" s="50"/>
      <c r="R2591" s="53" t="str">
        <f t="shared" si="162"/>
        <v/>
      </c>
      <c r="S2591" s="53" t="str">
        <f t="shared" si="163"/>
        <v/>
      </c>
      <c r="T2591" s="50"/>
    </row>
    <row r="2592" spans="1:20" ht="15" customHeight="1" x14ac:dyDescent="0.2">
      <c r="A2592" s="51" t="s">
        <v>2360</v>
      </c>
      <c r="B2592" s="51" t="s">
        <v>1595</v>
      </c>
      <c r="C2592" s="35">
        <v>527955</v>
      </c>
      <c r="D2592" s="50"/>
      <c r="E2592" s="52">
        <v>0</v>
      </c>
      <c r="F2592" s="52">
        <v>0</v>
      </c>
      <c r="G2592" s="52">
        <v>0</v>
      </c>
      <c r="H2592" s="52">
        <v>1487.5</v>
      </c>
      <c r="I2592" s="52">
        <v>0</v>
      </c>
      <c r="J2592" s="52">
        <v>1487.5</v>
      </c>
      <c r="K2592" s="52">
        <v>89307.1</v>
      </c>
      <c r="L2592" s="52">
        <v>0</v>
      </c>
      <c r="M2592" s="52">
        <v>0</v>
      </c>
      <c r="N2592" s="50"/>
      <c r="O2592" s="124">
        <f t="shared" si="160"/>
        <v>1.6656</v>
      </c>
      <c r="P2592" s="124">
        <f t="shared" si="161"/>
        <v>0</v>
      </c>
      <c r="Q2592" s="50"/>
      <c r="R2592" s="53" t="str">
        <f t="shared" si="162"/>
        <v/>
      </c>
      <c r="S2592" s="53" t="str">
        <f t="shared" si="163"/>
        <v/>
      </c>
      <c r="T2592" s="50"/>
    </row>
    <row r="2593" spans="1:20" ht="15" customHeight="1" x14ac:dyDescent="0.2">
      <c r="A2593" s="51" t="s">
        <v>822</v>
      </c>
      <c r="B2593" s="51" t="s">
        <v>760</v>
      </c>
      <c r="C2593" s="35">
        <v>509094</v>
      </c>
      <c r="D2593" s="50"/>
      <c r="E2593" s="52">
        <v>0</v>
      </c>
      <c r="F2593" s="52">
        <v>0</v>
      </c>
      <c r="G2593" s="52">
        <v>0</v>
      </c>
      <c r="H2593" s="52">
        <v>0</v>
      </c>
      <c r="I2593" s="52">
        <v>0</v>
      </c>
      <c r="J2593" s="52">
        <v>0</v>
      </c>
      <c r="K2593" s="52">
        <v>222379.4</v>
      </c>
      <c r="L2593" s="52">
        <v>3601.32</v>
      </c>
      <c r="M2593" s="52">
        <v>2400.7199999999998</v>
      </c>
      <c r="N2593" s="50"/>
      <c r="O2593" s="124">
        <f t="shared" si="160"/>
        <v>0</v>
      </c>
      <c r="P2593" s="124">
        <f t="shared" si="161"/>
        <v>2.6990089909407078</v>
      </c>
      <c r="Q2593" s="50"/>
      <c r="R2593" s="53" t="str">
        <f t="shared" si="162"/>
        <v/>
      </c>
      <c r="S2593" s="53" t="str">
        <f t="shared" si="163"/>
        <v/>
      </c>
      <c r="T2593" s="50"/>
    </row>
    <row r="2594" spans="1:20" ht="15" customHeight="1" x14ac:dyDescent="0.2">
      <c r="A2594" s="51" t="s">
        <v>1576</v>
      </c>
      <c r="B2594" s="51" t="s">
        <v>1575</v>
      </c>
      <c r="C2594" s="35">
        <v>518964</v>
      </c>
      <c r="D2594" s="50"/>
      <c r="E2594" s="52">
        <v>0</v>
      </c>
      <c r="F2594" s="52">
        <v>0</v>
      </c>
      <c r="G2594" s="52">
        <v>0</v>
      </c>
      <c r="H2594" s="52">
        <v>4.16</v>
      </c>
      <c r="I2594" s="52">
        <v>0</v>
      </c>
      <c r="J2594" s="52">
        <v>4.16</v>
      </c>
      <c r="K2594" s="52">
        <v>98914.58</v>
      </c>
      <c r="L2594" s="52">
        <v>182.28</v>
      </c>
      <c r="M2594" s="52">
        <v>4404.51</v>
      </c>
      <c r="N2594" s="50"/>
      <c r="O2594" s="124">
        <f t="shared" si="160"/>
        <v>4.1999999999999997E-3</v>
      </c>
      <c r="P2594" s="124">
        <f t="shared" si="161"/>
        <v>4.6371222523514737</v>
      </c>
      <c r="Q2594" s="50"/>
      <c r="R2594" s="53" t="str">
        <f t="shared" si="162"/>
        <v/>
      </c>
      <c r="S2594" s="53" t="str">
        <f t="shared" si="163"/>
        <v/>
      </c>
      <c r="T2594" s="50"/>
    </row>
    <row r="2595" spans="1:20" ht="15" customHeight="1" x14ac:dyDescent="0.2">
      <c r="A2595" s="51" t="s">
        <v>2361</v>
      </c>
      <c r="B2595" s="51" t="s">
        <v>1595</v>
      </c>
      <c r="C2595" s="35">
        <v>527963</v>
      </c>
      <c r="D2595" s="50"/>
      <c r="E2595" s="52">
        <v>0</v>
      </c>
      <c r="F2595" s="52">
        <v>0</v>
      </c>
      <c r="G2595" s="52">
        <v>0</v>
      </c>
      <c r="H2595" s="52">
        <v>0</v>
      </c>
      <c r="I2595" s="52">
        <v>0</v>
      </c>
      <c r="J2595" s="52">
        <v>0</v>
      </c>
      <c r="K2595" s="52">
        <v>8426.33</v>
      </c>
      <c r="L2595" s="52">
        <v>0</v>
      </c>
      <c r="M2595" s="52">
        <v>0</v>
      </c>
      <c r="N2595" s="50"/>
      <c r="O2595" s="124">
        <f t="shared" si="160"/>
        <v>0</v>
      </c>
      <c r="P2595" s="124">
        <f t="shared" si="161"/>
        <v>0</v>
      </c>
      <c r="Q2595" s="50"/>
      <c r="R2595" s="53" t="str">
        <f t="shared" si="162"/>
        <v/>
      </c>
      <c r="S2595" s="53" t="str">
        <f t="shared" si="163"/>
        <v/>
      </c>
      <c r="T2595" s="50"/>
    </row>
    <row r="2596" spans="1:20" ht="15" customHeight="1" x14ac:dyDescent="0.2">
      <c r="A2596" s="51" t="s">
        <v>1664</v>
      </c>
      <c r="B2596" s="51" t="s">
        <v>1575</v>
      </c>
      <c r="C2596" s="35">
        <v>519901</v>
      </c>
      <c r="D2596" s="50"/>
      <c r="E2596" s="52">
        <v>0</v>
      </c>
      <c r="F2596" s="52">
        <v>0</v>
      </c>
      <c r="G2596" s="52">
        <v>0</v>
      </c>
      <c r="H2596" s="52">
        <v>16637.39</v>
      </c>
      <c r="I2596" s="52">
        <v>0</v>
      </c>
      <c r="J2596" s="52">
        <v>16637.39</v>
      </c>
      <c r="K2596" s="52">
        <v>38217.61</v>
      </c>
      <c r="L2596" s="52">
        <v>564.57000000000005</v>
      </c>
      <c r="M2596" s="52">
        <v>1700</v>
      </c>
      <c r="N2596" s="50"/>
      <c r="O2596" s="124">
        <f t="shared" si="160"/>
        <v>43.533299999999997</v>
      </c>
      <c r="P2596" s="124">
        <f t="shared" si="161"/>
        <v>5.9254621102680156</v>
      </c>
      <c r="Q2596" s="50"/>
      <c r="R2596" s="53" t="str">
        <f t="shared" si="162"/>
        <v/>
      </c>
      <c r="S2596" s="53" t="str">
        <f t="shared" si="163"/>
        <v/>
      </c>
      <c r="T2596" s="50"/>
    </row>
    <row r="2597" spans="1:20" ht="15" customHeight="1" x14ac:dyDescent="0.2">
      <c r="A2597" s="51" t="s">
        <v>2362</v>
      </c>
      <c r="B2597" s="51" t="s">
        <v>26</v>
      </c>
      <c r="C2597" s="35">
        <v>527971</v>
      </c>
      <c r="D2597" s="50"/>
      <c r="E2597" s="52">
        <v>0</v>
      </c>
      <c r="F2597" s="52">
        <v>0</v>
      </c>
      <c r="G2597" s="52">
        <v>0</v>
      </c>
      <c r="H2597" s="52">
        <v>20526.75</v>
      </c>
      <c r="I2597" s="52">
        <v>0</v>
      </c>
      <c r="J2597" s="52">
        <v>20526.75</v>
      </c>
      <c r="K2597" s="52">
        <v>55863.270000000004</v>
      </c>
      <c r="L2597" s="52">
        <v>676.82</v>
      </c>
      <c r="M2597" s="52">
        <v>996</v>
      </c>
      <c r="N2597" s="50"/>
      <c r="O2597" s="124">
        <f t="shared" si="160"/>
        <v>36.744599999999998</v>
      </c>
      <c r="P2597" s="124">
        <f t="shared" si="161"/>
        <v>2.9944899394539561</v>
      </c>
      <c r="Q2597" s="50"/>
      <c r="R2597" s="53" t="str">
        <f t="shared" si="162"/>
        <v/>
      </c>
      <c r="S2597" s="53" t="str">
        <f t="shared" si="163"/>
        <v/>
      </c>
      <c r="T2597" s="50"/>
    </row>
    <row r="2598" spans="1:20" ht="15" customHeight="1" x14ac:dyDescent="0.2">
      <c r="A2598" s="51" t="s">
        <v>2129</v>
      </c>
      <c r="B2598" s="51" t="s">
        <v>1537</v>
      </c>
      <c r="C2598" s="35">
        <v>525383</v>
      </c>
      <c r="D2598" s="50"/>
      <c r="E2598" s="52">
        <v>0</v>
      </c>
      <c r="F2598" s="52">
        <v>0</v>
      </c>
      <c r="G2598" s="52">
        <v>0</v>
      </c>
      <c r="H2598" s="52">
        <v>108207.03</v>
      </c>
      <c r="I2598" s="52">
        <v>0</v>
      </c>
      <c r="J2598" s="52">
        <v>108207.03</v>
      </c>
      <c r="K2598" s="52">
        <v>547252.43000000005</v>
      </c>
      <c r="L2598" s="52">
        <v>3923.76</v>
      </c>
      <c r="M2598" s="52">
        <v>28000</v>
      </c>
      <c r="N2598" s="50"/>
      <c r="O2598" s="124">
        <f t="shared" si="160"/>
        <v>19.7728</v>
      </c>
      <c r="P2598" s="124">
        <f t="shared" si="161"/>
        <v>5.8334615343782019</v>
      </c>
      <c r="Q2598" s="50"/>
      <c r="R2598" s="53" t="str">
        <f t="shared" si="162"/>
        <v/>
      </c>
      <c r="S2598" s="53" t="str">
        <f t="shared" si="163"/>
        <v/>
      </c>
      <c r="T2598" s="50"/>
    </row>
    <row r="2599" spans="1:20" ht="15" customHeight="1" x14ac:dyDescent="0.2">
      <c r="A2599" s="51" t="s">
        <v>1497</v>
      </c>
      <c r="B2599" s="51" t="s">
        <v>1</v>
      </c>
      <c r="C2599" s="35">
        <v>518069</v>
      </c>
      <c r="D2599" s="50"/>
      <c r="E2599" s="52">
        <v>0</v>
      </c>
      <c r="F2599" s="52">
        <v>0</v>
      </c>
      <c r="G2599" s="52">
        <v>0</v>
      </c>
      <c r="H2599" s="52">
        <v>1</v>
      </c>
      <c r="I2599" s="52">
        <v>0</v>
      </c>
      <c r="J2599" s="52">
        <v>1</v>
      </c>
      <c r="K2599" s="52">
        <v>2373404.2599999998</v>
      </c>
      <c r="L2599" s="52">
        <v>4819.59</v>
      </c>
      <c r="M2599" s="52">
        <v>248584.35</v>
      </c>
      <c r="N2599" s="50"/>
      <c r="O2599" s="124">
        <f t="shared" si="160"/>
        <v>0</v>
      </c>
      <c r="P2599" s="124">
        <f t="shared" si="161"/>
        <v>10.676813228606914</v>
      </c>
      <c r="Q2599" s="50"/>
      <c r="R2599" s="53" t="str">
        <f t="shared" si="162"/>
        <v/>
      </c>
      <c r="S2599" s="53" t="str">
        <f t="shared" si="163"/>
        <v/>
      </c>
      <c r="T2599" s="50"/>
    </row>
    <row r="2600" spans="1:20" ht="15" customHeight="1" x14ac:dyDescent="0.2">
      <c r="A2600" s="51" t="s">
        <v>904</v>
      </c>
      <c r="B2600" s="51" t="s">
        <v>859</v>
      </c>
      <c r="C2600" s="35">
        <v>510149</v>
      </c>
      <c r="D2600" s="50"/>
      <c r="E2600" s="52">
        <v>0</v>
      </c>
      <c r="F2600" s="52">
        <v>0</v>
      </c>
      <c r="G2600" s="52">
        <v>0</v>
      </c>
      <c r="H2600" s="52">
        <v>0</v>
      </c>
      <c r="I2600" s="52">
        <v>0</v>
      </c>
      <c r="J2600" s="52">
        <v>0</v>
      </c>
      <c r="K2600" s="52">
        <v>296268.31</v>
      </c>
      <c r="L2600" s="52">
        <v>0</v>
      </c>
      <c r="M2600" s="52">
        <v>0</v>
      </c>
      <c r="N2600" s="50"/>
      <c r="O2600" s="124">
        <f t="shared" si="160"/>
        <v>0</v>
      </c>
      <c r="P2600" s="124">
        <f t="shared" si="161"/>
        <v>0</v>
      </c>
      <c r="Q2600" s="50"/>
      <c r="R2600" s="53" t="str">
        <f t="shared" si="162"/>
        <v/>
      </c>
      <c r="S2600" s="53" t="str">
        <f t="shared" si="163"/>
        <v/>
      </c>
      <c r="T2600" s="50"/>
    </row>
    <row r="2601" spans="1:20" ht="15" customHeight="1" x14ac:dyDescent="0.2">
      <c r="A2601" s="51" t="s">
        <v>905</v>
      </c>
      <c r="B2601" s="51" t="s">
        <v>859</v>
      </c>
      <c r="C2601" s="35">
        <v>510157</v>
      </c>
      <c r="D2601" s="50"/>
      <c r="E2601" s="52">
        <v>0</v>
      </c>
      <c r="F2601" s="52">
        <v>0</v>
      </c>
      <c r="G2601" s="52">
        <v>0</v>
      </c>
      <c r="H2601" s="52">
        <v>0</v>
      </c>
      <c r="I2601" s="52">
        <v>0</v>
      </c>
      <c r="J2601" s="52">
        <v>0</v>
      </c>
      <c r="K2601" s="52">
        <v>593534.71999999997</v>
      </c>
      <c r="L2601" s="52">
        <v>0</v>
      </c>
      <c r="M2601" s="52">
        <v>0</v>
      </c>
      <c r="N2601" s="50"/>
      <c r="O2601" s="124">
        <f t="shared" si="160"/>
        <v>0</v>
      </c>
      <c r="P2601" s="124">
        <f t="shared" si="161"/>
        <v>0</v>
      </c>
      <c r="Q2601" s="50"/>
      <c r="R2601" s="53" t="str">
        <f t="shared" si="162"/>
        <v/>
      </c>
      <c r="S2601" s="53" t="str">
        <f t="shared" si="163"/>
        <v/>
      </c>
      <c r="T2601" s="50"/>
    </row>
    <row r="2602" spans="1:20" ht="15" customHeight="1" x14ac:dyDescent="0.2">
      <c r="A2602" s="51" t="s">
        <v>2477</v>
      </c>
      <c r="B2602" s="51" t="s">
        <v>2434</v>
      </c>
      <c r="C2602" s="35">
        <v>529214</v>
      </c>
      <c r="D2602" s="50"/>
      <c r="E2602" s="52">
        <v>0</v>
      </c>
      <c r="F2602" s="52">
        <v>0</v>
      </c>
      <c r="G2602" s="52">
        <v>0</v>
      </c>
      <c r="H2602" s="52">
        <v>0</v>
      </c>
      <c r="I2602" s="52">
        <v>0</v>
      </c>
      <c r="J2602" s="52">
        <v>0</v>
      </c>
      <c r="K2602" s="52">
        <v>12395.58</v>
      </c>
      <c r="L2602" s="52">
        <v>0</v>
      </c>
      <c r="M2602" s="52">
        <v>0</v>
      </c>
      <c r="N2602" s="50"/>
      <c r="O2602" s="124">
        <f t="shared" si="160"/>
        <v>0</v>
      </c>
      <c r="P2602" s="124">
        <f t="shared" si="161"/>
        <v>0</v>
      </c>
      <c r="Q2602" s="50"/>
      <c r="R2602" s="53" t="str">
        <f t="shared" si="162"/>
        <v/>
      </c>
      <c r="S2602" s="53" t="str">
        <f t="shared" si="163"/>
        <v/>
      </c>
      <c r="T2602" s="50"/>
    </row>
    <row r="2603" spans="1:20" ht="15" customHeight="1" x14ac:dyDescent="0.2">
      <c r="A2603" s="51" t="s">
        <v>978</v>
      </c>
      <c r="B2603" s="51" t="s">
        <v>13</v>
      </c>
      <c r="C2603" s="35">
        <v>511111</v>
      </c>
      <c r="D2603" s="50"/>
      <c r="E2603" s="52">
        <v>0</v>
      </c>
      <c r="F2603" s="52">
        <v>0</v>
      </c>
      <c r="G2603" s="52">
        <v>0</v>
      </c>
      <c r="H2603" s="52">
        <v>0</v>
      </c>
      <c r="I2603" s="52">
        <v>0</v>
      </c>
      <c r="J2603" s="52">
        <v>0</v>
      </c>
      <c r="K2603" s="52">
        <v>328486.8</v>
      </c>
      <c r="L2603" s="52">
        <v>6390.98</v>
      </c>
      <c r="M2603" s="52">
        <v>78436.22</v>
      </c>
      <c r="N2603" s="50"/>
      <c r="O2603" s="124">
        <f t="shared" si="160"/>
        <v>0</v>
      </c>
      <c r="P2603" s="124">
        <f t="shared" si="161"/>
        <v>25.823625180676974</v>
      </c>
      <c r="Q2603" s="50"/>
      <c r="R2603" s="53" t="str">
        <f t="shared" si="162"/>
        <v/>
      </c>
      <c r="S2603" s="53" t="str">
        <f t="shared" si="163"/>
        <v/>
      </c>
      <c r="T2603" s="50"/>
    </row>
    <row r="2604" spans="1:20" ht="15" customHeight="1" x14ac:dyDescent="0.2">
      <c r="A2604" s="51" t="s">
        <v>979</v>
      </c>
      <c r="B2604" s="51" t="s">
        <v>13</v>
      </c>
      <c r="C2604" s="35">
        <v>511129</v>
      </c>
      <c r="D2604" s="50"/>
      <c r="E2604" s="52">
        <v>0</v>
      </c>
      <c r="F2604" s="52">
        <v>0</v>
      </c>
      <c r="G2604" s="52">
        <v>0</v>
      </c>
      <c r="H2604" s="52">
        <v>37932.269999999997</v>
      </c>
      <c r="I2604" s="52">
        <v>0</v>
      </c>
      <c r="J2604" s="52">
        <v>37932.269999999997</v>
      </c>
      <c r="K2604" s="52">
        <v>1211328.05</v>
      </c>
      <c r="L2604" s="52">
        <v>21561.87</v>
      </c>
      <c r="M2604" s="52">
        <v>330118.09000000003</v>
      </c>
      <c r="N2604" s="50"/>
      <c r="O2604" s="124">
        <f t="shared" si="160"/>
        <v>3.1315</v>
      </c>
      <c r="P2604" s="124">
        <f t="shared" si="161"/>
        <v>29.032594432201915</v>
      </c>
      <c r="Q2604" s="50"/>
      <c r="R2604" s="53" t="str">
        <f t="shared" si="162"/>
        <v/>
      </c>
      <c r="S2604" s="53" t="str">
        <f t="shared" si="163"/>
        <v/>
      </c>
      <c r="T2604" s="50"/>
    </row>
    <row r="2605" spans="1:20" ht="15" customHeight="1" x14ac:dyDescent="0.2">
      <c r="A2605" s="51" t="s">
        <v>1320</v>
      </c>
      <c r="B2605" s="51" t="s">
        <v>1214</v>
      </c>
      <c r="C2605" s="35">
        <v>515710</v>
      </c>
      <c r="D2605" s="50"/>
      <c r="E2605" s="52">
        <v>0</v>
      </c>
      <c r="F2605" s="52">
        <v>0</v>
      </c>
      <c r="G2605" s="52">
        <v>0</v>
      </c>
      <c r="H2605" s="52">
        <v>0</v>
      </c>
      <c r="I2605" s="52">
        <v>0</v>
      </c>
      <c r="J2605" s="52">
        <v>0</v>
      </c>
      <c r="K2605" s="52">
        <v>322493.41000000003</v>
      </c>
      <c r="L2605" s="52">
        <v>21.6</v>
      </c>
      <c r="M2605" s="52">
        <v>9078.48</v>
      </c>
      <c r="N2605" s="50"/>
      <c r="O2605" s="124">
        <f t="shared" si="160"/>
        <v>0</v>
      </c>
      <c r="P2605" s="124">
        <f t="shared" si="161"/>
        <v>2.821787893278191</v>
      </c>
      <c r="Q2605" s="50"/>
      <c r="R2605" s="53" t="str">
        <f t="shared" si="162"/>
        <v/>
      </c>
      <c r="S2605" s="53" t="str">
        <f t="shared" si="163"/>
        <v/>
      </c>
      <c r="T2605" s="50"/>
    </row>
    <row r="2606" spans="1:20" ht="15" customHeight="1" x14ac:dyDescent="0.2">
      <c r="A2606" s="51" t="s">
        <v>1321</v>
      </c>
      <c r="B2606" s="51" t="s">
        <v>1214</v>
      </c>
      <c r="C2606" s="35">
        <v>515728</v>
      </c>
      <c r="D2606" s="50"/>
      <c r="E2606" s="52">
        <v>0</v>
      </c>
      <c r="F2606" s="52">
        <v>0</v>
      </c>
      <c r="G2606" s="52">
        <v>0</v>
      </c>
      <c r="H2606" s="52">
        <v>0</v>
      </c>
      <c r="I2606" s="52">
        <v>0</v>
      </c>
      <c r="J2606" s="52">
        <v>0</v>
      </c>
      <c r="K2606" s="52">
        <v>43673.49</v>
      </c>
      <c r="L2606" s="52">
        <v>0</v>
      </c>
      <c r="M2606" s="52">
        <v>0</v>
      </c>
      <c r="N2606" s="50"/>
      <c r="O2606" s="124">
        <f t="shared" si="160"/>
        <v>0</v>
      </c>
      <c r="P2606" s="124">
        <f t="shared" si="161"/>
        <v>0</v>
      </c>
      <c r="Q2606" s="50"/>
      <c r="R2606" s="53" t="str">
        <f t="shared" si="162"/>
        <v/>
      </c>
      <c r="S2606" s="53" t="str">
        <f t="shared" si="163"/>
        <v/>
      </c>
      <c r="T2606" s="50"/>
    </row>
    <row r="2607" spans="1:20" ht="15" customHeight="1" x14ac:dyDescent="0.2">
      <c r="A2607" s="51" t="s">
        <v>2478</v>
      </c>
      <c r="B2607" s="51" t="s">
        <v>2434</v>
      </c>
      <c r="C2607" s="35">
        <v>529222</v>
      </c>
      <c r="D2607" s="50"/>
      <c r="E2607" s="52">
        <v>0</v>
      </c>
      <c r="F2607" s="52">
        <v>0</v>
      </c>
      <c r="G2607" s="52">
        <v>0</v>
      </c>
      <c r="H2607" s="52">
        <v>0</v>
      </c>
      <c r="I2607" s="52">
        <v>0</v>
      </c>
      <c r="J2607" s="52">
        <v>0</v>
      </c>
      <c r="K2607" s="52">
        <v>983514.26</v>
      </c>
      <c r="L2607" s="52">
        <v>0</v>
      </c>
      <c r="M2607" s="52">
        <v>0</v>
      </c>
      <c r="N2607" s="50"/>
      <c r="O2607" s="124">
        <f t="shared" si="160"/>
        <v>0</v>
      </c>
      <c r="P2607" s="124">
        <f t="shared" si="161"/>
        <v>0</v>
      </c>
      <c r="Q2607" s="50"/>
      <c r="R2607" s="53" t="str">
        <f t="shared" si="162"/>
        <v/>
      </c>
      <c r="S2607" s="53" t="str">
        <f t="shared" si="163"/>
        <v/>
      </c>
      <c r="T2607" s="50"/>
    </row>
    <row r="2608" spans="1:20" ht="15" customHeight="1" x14ac:dyDescent="0.2">
      <c r="A2608" s="51" t="s">
        <v>2592</v>
      </c>
      <c r="B2608" s="51" t="s">
        <v>22</v>
      </c>
      <c r="C2608" s="35">
        <v>543845</v>
      </c>
      <c r="D2608" s="50"/>
      <c r="E2608" s="52">
        <v>0</v>
      </c>
      <c r="F2608" s="52">
        <v>0</v>
      </c>
      <c r="G2608" s="52">
        <v>0</v>
      </c>
      <c r="H2608" s="52">
        <v>79932.66</v>
      </c>
      <c r="I2608" s="52">
        <v>0</v>
      </c>
      <c r="J2608" s="52">
        <v>79932.66</v>
      </c>
      <c r="K2608" s="52">
        <v>230123.95</v>
      </c>
      <c r="L2608" s="52">
        <v>3788.74</v>
      </c>
      <c r="M2608" s="52">
        <v>1314.08</v>
      </c>
      <c r="N2608" s="50"/>
      <c r="O2608" s="124">
        <f t="shared" si="160"/>
        <v>34.7346</v>
      </c>
      <c r="P2608" s="124">
        <f t="shared" si="161"/>
        <v>2.2174223934536146</v>
      </c>
      <c r="Q2608" s="50"/>
      <c r="R2608" s="53" t="str">
        <f t="shared" si="162"/>
        <v/>
      </c>
      <c r="S2608" s="53" t="str">
        <f t="shared" si="163"/>
        <v/>
      </c>
      <c r="T2608" s="50"/>
    </row>
    <row r="2609" spans="1:20" ht="15" customHeight="1" x14ac:dyDescent="0.2">
      <c r="A2609" s="51" t="s">
        <v>147</v>
      </c>
      <c r="B2609" s="51" t="s">
        <v>88</v>
      </c>
      <c r="C2609" s="35">
        <v>500836</v>
      </c>
      <c r="D2609" s="50"/>
      <c r="E2609" s="52">
        <v>0</v>
      </c>
      <c r="F2609" s="52">
        <v>0</v>
      </c>
      <c r="G2609" s="52">
        <v>0</v>
      </c>
      <c r="H2609" s="52">
        <v>115259.47</v>
      </c>
      <c r="I2609" s="52">
        <v>0</v>
      </c>
      <c r="J2609" s="52">
        <v>115259.47</v>
      </c>
      <c r="K2609" s="52">
        <v>272442.98</v>
      </c>
      <c r="L2609" s="52">
        <v>1717.79</v>
      </c>
      <c r="M2609" s="52">
        <v>19415</v>
      </c>
      <c r="N2609" s="50"/>
      <c r="O2609" s="124">
        <f t="shared" si="160"/>
        <v>42.305900000000001</v>
      </c>
      <c r="P2609" s="124">
        <f t="shared" si="161"/>
        <v>7.7567753810356947</v>
      </c>
      <c r="Q2609" s="50"/>
      <c r="R2609" s="53" t="str">
        <f t="shared" si="162"/>
        <v/>
      </c>
      <c r="S2609" s="53" t="str">
        <f t="shared" si="163"/>
        <v/>
      </c>
      <c r="T2609" s="50"/>
    </row>
    <row r="2610" spans="1:20" ht="15" customHeight="1" x14ac:dyDescent="0.2">
      <c r="A2610" s="51" t="s">
        <v>906</v>
      </c>
      <c r="B2610" s="51" t="s">
        <v>858</v>
      </c>
      <c r="C2610" s="35">
        <v>510165</v>
      </c>
      <c r="D2610" s="50"/>
      <c r="E2610" s="52">
        <v>0</v>
      </c>
      <c r="F2610" s="52">
        <v>0</v>
      </c>
      <c r="G2610" s="52">
        <v>0</v>
      </c>
      <c r="H2610" s="52">
        <v>0</v>
      </c>
      <c r="I2610" s="52">
        <v>0</v>
      </c>
      <c r="J2610" s="52">
        <v>0</v>
      </c>
      <c r="K2610" s="52">
        <v>267693.48</v>
      </c>
      <c r="L2610" s="52">
        <v>7.03</v>
      </c>
      <c r="M2610" s="52">
        <v>1472.7</v>
      </c>
      <c r="N2610" s="50"/>
      <c r="O2610" s="124">
        <f t="shared" si="160"/>
        <v>0</v>
      </c>
      <c r="P2610" s="124">
        <f t="shared" si="161"/>
        <v>0.55277028039681808</v>
      </c>
      <c r="Q2610" s="50"/>
      <c r="R2610" s="53" t="str">
        <f t="shared" si="162"/>
        <v/>
      </c>
      <c r="S2610" s="53" t="str">
        <f t="shared" si="163"/>
        <v/>
      </c>
      <c r="T2610" s="50"/>
    </row>
    <row r="2611" spans="1:20" ht="15" customHeight="1" x14ac:dyDescent="0.2">
      <c r="A2611" s="51" t="s">
        <v>1385</v>
      </c>
      <c r="B2611" s="51" t="s">
        <v>28</v>
      </c>
      <c r="C2611" s="35">
        <v>516465</v>
      </c>
      <c r="D2611" s="50"/>
      <c r="E2611" s="52">
        <v>0</v>
      </c>
      <c r="F2611" s="52">
        <v>0</v>
      </c>
      <c r="G2611" s="52">
        <v>0</v>
      </c>
      <c r="H2611" s="52">
        <v>0</v>
      </c>
      <c r="I2611" s="52">
        <v>0</v>
      </c>
      <c r="J2611" s="52">
        <v>0</v>
      </c>
      <c r="K2611" s="52">
        <v>610026.23999999999</v>
      </c>
      <c r="L2611" s="52">
        <v>1278.55</v>
      </c>
      <c r="M2611" s="52">
        <v>4110.7700000000004</v>
      </c>
      <c r="N2611" s="50"/>
      <c r="O2611" s="124">
        <f t="shared" si="160"/>
        <v>0</v>
      </c>
      <c r="P2611" s="124">
        <f t="shared" si="161"/>
        <v>0.88345707882992053</v>
      </c>
      <c r="Q2611" s="50"/>
      <c r="R2611" s="53" t="str">
        <f t="shared" si="162"/>
        <v/>
      </c>
      <c r="S2611" s="53" t="str">
        <f t="shared" si="163"/>
        <v/>
      </c>
      <c r="T2611" s="50"/>
    </row>
    <row r="2612" spans="1:20" ht="15" customHeight="1" x14ac:dyDescent="0.2">
      <c r="A2612" s="51" t="s">
        <v>1212</v>
      </c>
      <c r="B2612" s="51" t="s">
        <v>1167</v>
      </c>
      <c r="C2612" s="35">
        <v>514438</v>
      </c>
      <c r="D2612" s="50"/>
      <c r="E2612" s="52">
        <v>0</v>
      </c>
      <c r="F2612" s="52">
        <v>0</v>
      </c>
      <c r="G2612" s="52">
        <v>0</v>
      </c>
      <c r="H2612" s="52">
        <v>43340</v>
      </c>
      <c r="I2612" s="52">
        <v>0</v>
      </c>
      <c r="J2612" s="52">
        <v>43340</v>
      </c>
      <c r="K2612" s="52">
        <v>124167.62</v>
      </c>
      <c r="L2612" s="52">
        <v>5744.12</v>
      </c>
      <c r="M2612" s="52">
        <v>13204.75</v>
      </c>
      <c r="N2612" s="50"/>
      <c r="O2612" s="124">
        <f t="shared" si="160"/>
        <v>34.904400000000003</v>
      </c>
      <c r="P2612" s="124">
        <f t="shared" si="161"/>
        <v>15.26071772979139</v>
      </c>
      <c r="Q2612" s="50"/>
      <c r="R2612" s="53" t="str">
        <f t="shared" si="162"/>
        <v/>
      </c>
      <c r="S2612" s="53" t="str">
        <f t="shared" si="163"/>
        <v/>
      </c>
      <c r="T2612" s="50"/>
    </row>
    <row r="2613" spans="1:20" ht="15" customHeight="1" x14ac:dyDescent="0.2">
      <c r="A2613" s="51" t="s">
        <v>1498</v>
      </c>
      <c r="B2613" s="51" t="s">
        <v>1</v>
      </c>
      <c r="C2613" s="35">
        <v>518077</v>
      </c>
      <c r="D2613" s="50"/>
      <c r="E2613" s="52">
        <v>0</v>
      </c>
      <c r="F2613" s="52">
        <v>0</v>
      </c>
      <c r="G2613" s="52">
        <v>0</v>
      </c>
      <c r="H2613" s="52">
        <v>70962</v>
      </c>
      <c r="I2613" s="52">
        <v>0</v>
      </c>
      <c r="J2613" s="52">
        <v>70962</v>
      </c>
      <c r="K2613" s="52">
        <v>151755.35999999999</v>
      </c>
      <c r="L2613" s="52">
        <v>2087.04</v>
      </c>
      <c r="M2613" s="52">
        <v>9592</v>
      </c>
      <c r="N2613" s="50"/>
      <c r="O2613" s="124">
        <f t="shared" si="160"/>
        <v>46.760800000000003</v>
      </c>
      <c r="P2613" s="124">
        <f t="shared" si="161"/>
        <v>7.6959654011561778</v>
      </c>
      <c r="Q2613" s="50"/>
      <c r="R2613" s="53" t="str">
        <f t="shared" si="162"/>
        <v/>
      </c>
      <c r="S2613" s="53" t="str">
        <f t="shared" si="163"/>
        <v/>
      </c>
      <c r="T2613" s="50"/>
    </row>
    <row r="2614" spans="1:20" ht="15" customHeight="1" x14ac:dyDescent="0.2">
      <c r="A2614" s="51" t="s">
        <v>148</v>
      </c>
      <c r="B2614" s="51" t="s">
        <v>85</v>
      </c>
      <c r="C2614" s="35">
        <v>500844</v>
      </c>
      <c r="D2614" s="50"/>
      <c r="E2614" s="52">
        <v>0</v>
      </c>
      <c r="F2614" s="52">
        <v>0</v>
      </c>
      <c r="G2614" s="52">
        <v>0</v>
      </c>
      <c r="H2614" s="52">
        <v>0</v>
      </c>
      <c r="I2614" s="52">
        <v>0</v>
      </c>
      <c r="J2614" s="52">
        <v>0</v>
      </c>
      <c r="K2614" s="52">
        <v>226457.21</v>
      </c>
      <c r="L2614" s="52">
        <v>6476.74</v>
      </c>
      <c r="M2614" s="52">
        <v>12015.98</v>
      </c>
      <c r="N2614" s="50"/>
      <c r="O2614" s="124">
        <f t="shared" si="160"/>
        <v>0</v>
      </c>
      <c r="P2614" s="124">
        <f t="shared" si="161"/>
        <v>8.1660990171167445</v>
      </c>
      <c r="Q2614" s="50"/>
      <c r="R2614" s="53" t="str">
        <f t="shared" si="162"/>
        <v/>
      </c>
      <c r="S2614" s="53" t="str">
        <f t="shared" si="163"/>
        <v/>
      </c>
      <c r="T2614" s="50"/>
    </row>
    <row r="2615" spans="1:20" ht="15" customHeight="1" x14ac:dyDescent="0.2">
      <c r="A2615" s="51" t="s">
        <v>2006</v>
      </c>
      <c r="B2615" s="51" t="s">
        <v>1961</v>
      </c>
      <c r="C2615" s="35">
        <v>523992</v>
      </c>
      <c r="D2615" s="50"/>
      <c r="E2615" s="52">
        <v>0</v>
      </c>
      <c r="F2615" s="52">
        <v>0</v>
      </c>
      <c r="G2615" s="52">
        <v>0</v>
      </c>
      <c r="H2615" s="52">
        <v>46136.98</v>
      </c>
      <c r="I2615" s="52">
        <v>0</v>
      </c>
      <c r="J2615" s="52">
        <v>46136.98</v>
      </c>
      <c r="K2615" s="52">
        <v>191384.57</v>
      </c>
      <c r="L2615" s="52">
        <v>361.68</v>
      </c>
      <c r="M2615" s="52">
        <v>0</v>
      </c>
      <c r="N2615" s="50"/>
      <c r="O2615" s="124">
        <f t="shared" si="160"/>
        <v>24.1069</v>
      </c>
      <c r="P2615" s="124">
        <f t="shared" si="161"/>
        <v>0.18898075221006583</v>
      </c>
      <c r="Q2615" s="50"/>
      <c r="R2615" s="53" t="str">
        <f t="shared" si="162"/>
        <v/>
      </c>
      <c r="S2615" s="53" t="str">
        <f t="shared" si="163"/>
        <v/>
      </c>
      <c r="T2615" s="50"/>
    </row>
    <row r="2616" spans="1:20" ht="15" customHeight="1" x14ac:dyDescent="0.2">
      <c r="A2616" s="51" t="s">
        <v>633</v>
      </c>
      <c r="B2616" s="51" t="s">
        <v>569</v>
      </c>
      <c r="C2616" s="35">
        <v>506648</v>
      </c>
      <c r="D2616" s="50"/>
      <c r="E2616" s="52">
        <v>0</v>
      </c>
      <c r="F2616" s="52">
        <v>0</v>
      </c>
      <c r="G2616" s="52">
        <v>0</v>
      </c>
      <c r="H2616" s="52">
        <v>0</v>
      </c>
      <c r="I2616" s="52">
        <v>0</v>
      </c>
      <c r="J2616" s="52">
        <v>0</v>
      </c>
      <c r="K2616" s="52">
        <v>280304.20999999996</v>
      </c>
      <c r="L2616" s="52">
        <v>4782.28</v>
      </c>
      <c r="M2616" s="52">
        <v>17149.16</v>
      </c>
      <c r="N2616" s="50"/>
      <c r="O2616" s="124">
        <f t="shared" si="160"/>
        <v>0</v>
      </c>
      <c r="P2616" s="124">
        <f t="shared" si="161"/>
        <v>7.8241564762798257</v>
      </c>
      <c r="Q2616" s="50"/>
      <c r="R2616" s="53" t="str">
        <f t="shared" si="162"/>
        <v/>
      </c>
      <c r="S2616" s="53" t="str">
        <f t="shared" si="163"/>
        <v/>
      </c>
      <c r="T2616" s="50"/>
    </row>
    <row r="2617" spans="1:20" ht="15" customHeight="1" x14ac:dyDescent="0.2">
      <c r="A2617" s="51" t="s">
        <v>1853</v>
      </c>
      <c r="B2617" s="51" t="s">
        <v>1500</v>
      </c>
      <c r="C2617" s="35">
        <v>522147</v>
      </c>
      <c r="D2617" s="50"/>
      <c r="E2617" s="52">
        <v>0</v>
      </c>
      <c r="F2617" s="52">
        <v>0</v>
      </c>
      <c r="G2617" s="52">
        <v>0</v>
      </c>
      <c r="H2617" s="52">
        <v>78026</v>
      </c>
      <c r="I2617" s="52">
        <v>0</v>
      </c>
      <c r="J2617" s="52">
        <v>78026</v>
      </c>
      <c r="K2617" s="52">
        <v>2064143.14</v>
      </c>
      <c r="L2617" s="52">
        <v>1949.97</v>
      </c>
      <c r="M2617" s="52">
        <v>7389.04</v>
      </c>
      <c r="N2617" s="50"/>
      <c r="O2617" s="124">
        <f t="shared" si="160"/>
        <v>3.7801</v>
      </c>
      <c r="P2617" s="124">
        <f t="shared" si="161"/>
        <v>0.45244003766134172</v>
      </c>
      <c r="Q2617" s="50"/>
      <c r="R2617" s="53" t="str">
        <f t="shared" si="162"/>
        <v/>
      </c>
      <c r="S2617" s="53" t="str">
        <f t="shared" si="163"/>
        <v/>
      </c>
      <c r="T2617" s="50"/>
    </row>
    <row r="2618" spans="1:20" ht="15" customHeight="1" x14ac:dyDescent="0.2">
      <c r="A2618" s="51" t="s">
        <v>1448</v>
      </c>
      <c r="B2618" s="51" t="s">
        <v>1405</v>
      </c>
      <c r="C2618" s="35">
        <v>517330</v>
      </c>
      <c r="D2618" s="50"/>
      <c r="E2618" s="52">
        <v>0</v>
      </c>
      <c r="F2618" s="52">
        <v>0</v>
      </c>
      <c r="G2618" s="52">
        <v>0</v>
      </c>
      <c r="H2618" s="52">
        <v>0</v>
      </c>
      <c r="I2618" s="52">
        <v>0</v>
      </c>
      <c r="J2618" s="52">
        <v>0</v>
      </c>
      <c r="K2618" s="52">
        <v>505277.49</v>
      </c>
      <c r="L2618" s="52">
        <v>0</v>
      </c>
      <c r="M2618" s="52">
        <v>0</v>
      </c>
      <c r="N2618" s="50"/>
      <c r="O2618" s="124">
        <f t="shared" si="160"/>
        <v>0</v>
      </c>
      <c r="P2618" s="124">
        <f t="shared" si="161"/>
        <v>0</v>
      </c>
      <c r="Q2618" s="50"/>
      <c r="R2618" s="53" t="str">
        <f t="shared" si="162"/>
        <v/>
      </c>
      <c r="S2618" s="53" t="str">
        <f t="shared" si="163"/>
        <v/>
      </c>
      <c r="T2618" s="50"/>
    </row>
    <row r="2619" spans="1:20" ht="15" customHeight="1" x14ac:dyDescent="0.2">
      <c r="A2619" s="51" t="s">
        <v>2277</v>
      </c>
      <c r="B2619" s="51" t="s">
        <v>2238</v>
      </c>
      <c r="C2619" s="35">
        <v>527068</v>
      </c>
      <c r="D2619" s="50"/>
      <c r="E2619" s="52">
        <v>0</v>
      </c>
      <c r="F2619" s="52">
        <v>0</v>
      </c>
      <c r="G2619" s="52">
        <v>0</v>
      </c>
      <c r="H2619" s="52">
        <v>0</v>
      </c>
      <c r="I2619" s="52">
        <v>0</v>
      </c>
      <c r="J2619" s="52">
        <v>0</v>
      </c>
      <c r="K2619" s="52">
        <v>118416.01</v>
      </c>
      <c r="L2619" s="52">
        <v>0</v>
      </c>
      <c r="M2619" s="52">
        <v>0</v>
      </c>
      <c r="N2619" s="50"/>
      <c r="O2619" s="124">
        <f t="shared" si="160"/>
        <v>0</v>
      </c>
      <c r="P2619" s="124">
        <f t="shared" si="161"/>
        <v>0</v>
      </c>
      <c r="Q2619" s="50"/>
      <c r="R2619" s="53" t="str">
        <f t="shared" si="162"/>
        <v/>
      </c>
      <c r="S2619" s="53" t="str">
        <f t="shared" si="163"/>
        <v/>
      </c>
      <c r="T2619" s="50"/>
    </row>
    <row r="2620" spans="1:20" ht="15" customHeight="1" x14ac:dyDescent="0.2">
      <c r="A2620" s="51" t="s">
        <v>1854</v>
      </c>
      <c r="B2620" s="51" t="s">
        <v>1500</v>
      </c>
      <c r="C2620" s="35">
        <v>522155</v>
      </c>
      <c r="D2620" s="50"/>
      <c r="E2620" s="52">
        <v>0</v>
      </c>
      <c r="F2620" s="52">
        <v>0</v>
      </c>
      <c r="G2620" s="52">
        <v>0</v>
      </c>
      <c r="H2620" s="52">
        <v>0</v>
      </c>
      <c r="I2620" s="52">
        <v>0</v>
      </c>
      <c r="J2620" s="52">
        <v>0</v>
      </c>
      <c r="K2620" s="52">
        <v>63599.78</v>
      </c>
      <c r="L2620" s="52">
        <v>0</v>
      </c>
      <c r="M2620" s="52">
        <v>0</v>
      </c>
      <c r="N2620" s="50"/>
      <c r="O2620" s="124">
        <f t="shared" si="160"/>
        <v>0</v>
      </c>
      <c r="P2620" s="124">
        <f t="shared" si="161"/>
        <v>0</v>
      </c>
      <c r="Q2620" s="50"/>
      <c r="R2620" s="53" t="str">
        <f t="shared" si="162"/>
        <v/>
      </c>
      <c r="S2620" s="53" t="str">
        <f t="shared" si="163"/>
        <v/>
      </c>
      <c r="T2620" s="50"/>
    </row>
    <row r="2621" spans="1:20" ht="15" customHeight="1" x14ac:dyDescent="0.2">
      <c r="A2621" s="51" t="s">
        <v>2007</v>
      </c>
      <c r="B2621" s="51" t="s">
        <v>1961</v>
      </c>
      <c r="C2621" s="35">
        <v>524000</v>
      </c>
      <c r="D2621" s="50"/>
      <c r="E2621" s="52">
        <v>0</v>
      </c>
      <c r="F2621" s="52">
        <v>0</v>
      </c>
      <c r="G2621" s="52">
        <v>0</v>
      </c>
      <c r="H2621" s="52">
        <v>225002.39</v>
      </c>
      <c r="I2621" s="52">
        <v>0</v>
      </c>
      <c r="J2621" s="52">
        <v>225002.39</v>
      </c>
      <c r="K2621" s="52">
        <v>2197630.69</v>
      </c>
      <c r="L2621" s="52">
        <v>6636.99</v>
      </c>
      <c r="M2621" s="52">
        <v>182993.17</v>
      </c>
      <c r="N2621" s="50"/>
      <c r="O2621" s="124">
        <f t="shared" si="160"/>
        <v>10.2384</v>
      </c>
      <c r="P2621" s="124">
        <f t="shared" si="161"/>
        <v>8.628845641029887</v>
      </c>
      <c r="Q2621" s="50"/>
      <c r="R2621" s="53" t="str">
        <f t="shared" si="162"/>
        <v/>
      </c>
      <c r="S2621" s="53" t="str">
        <f t="shared" si="163"/>
        <v/>
      </c>
      <c r="T2621" s="50"/>
    </row>
    <row r="2622" spans="1:20" ht="15" customHeight="1" x14ac:dyDescent="0.2">
      <c r="A2622" s="51" t="s">
        <v>2831</v>
      </c>
      <c r="B2622" s="51" t="s">
        <v>1504</v>
      </c>
      <c r="C2622" s="35">
        <v>581585</v>
      </c>
      <c r="D2622" s="50"/>
      <c r="E2622" s="52">
        <v>0</v>
      </c>
      <c r="F2622" s="52">
        <v>0</v>
      </c>
      <c r="G2622" s="52">
        <v>0</v>
      </c>
      <c r="H2622" s="52">
        <v>0</v>
      </c>
      <c r="I2622" s="52">
        <v>0</v>
      </c>
      <c r="J2622" s="52">
        <v>0</v>
      </c>
      <c r="K2622" s="52">
        <v>147069.35999999999</v>
      </c>
      <c r="L2622" s="52">
        <v>0</v>
      </c>
      <c r="M2622" s="52">
        <v>0</v>
      </c>
      <c r="N2622" s="50"/>
      <c r="O2622" s="124">
        <f t="shared" si="160"/>
        <v>0</v>
      </c>
      <c r="P2622" s="124">
        <f t="shared" si="161"/>
        <v>0</v>
      </c>
      <c r="Q2622" s="50"/>
      <c r="R2622" s="53" t="str">
        <f t="shared" si="162"/>
        <v/>
      </c>
      <c r="S2622" s="53" t="str">
        <f t="shared" si="163"/>
        <v/>
      </c>
      <c r="T2622" s="50"/>
    </row>
    <row r="2623" spans="1:20" ht="15" customHeight="1" x14ac:dyDescent="0.2">
      <c r="A2623" s="51" t="s">
        <v>431</v>
      </c>
      <c r="B2623" s="51" t="s">
        <v>23</v>
      </c>
      <c r="C2623" s="35">
        <v>504122</v>
      </c>
      <c r="D2623" s="50"/>
      <c r="E2623" s="52">
        <v>0</v>
      </c>
      <c r="F2623" s="52">
        <v>0</v>
      </c>
      <c r="G2623" s="52">
        <v>0</v>
      </c>
      <c r="H2623" s="52">
        <v>0</v>
      </c>
      <c r="I2623" s="52">
        <v>0</v>
      </c>
      <c r="J2623" s="52">
        <v>0</v>
      </c>
      <c r="K2623" s="52">
        <v>1284532.54</v>
      </c>
      <c r="L2623" s="52">
        <v>0</v>
      </c>
      <c r="M2623" s="52">
        <v>398340.97</v>
      </c>
      <c r="N2623" s="50"/>
      <c r="O2623" s="124">
        <f t="shared" si="160"/>
        <v>0</v>
      </c>
      <c r="P2623" s="124">
        <f t="shared" si="161"/>
        <v>31.010578369622305</v>
      </c>
      <c r="Q2623" s="50"/>
      <c r="R2623" s="53" t="str">
        <f t="shared" si="162"/>
        <v/>
      </c>
      <c r="S2623" s="53" t="str">
        <f t="shared" si="163"/>
        <v/>
      </c>
      <c r="T2623" s="50"/>
    </row>
    <row r="2624" spans="1:20" ht="15" customHeight="1" x14ac:dyDescent="0.2">
      <c r="A2624" s="51" t="s">
        <v>1052</v>
      </c>
      <c r="B2624" s="51" t="s">
        <v>987</v>
      </c>
      <c r="C2624" s="35">
        <v>511994</v>
      </c>
      <c r="D2624" s="50"/>
      <c r="E2624" s="52">
        <v>0</v>
      </c>
      <c r="F2624" s="52">
        <v>0</v>
      </c>
      <c r="G2624" s="52">
        <v>0</v>
      </c>
      <c r="H2624" s="52">
        <v>24273.5</v>
      </c>
      <c r="I2624" s="52">
        <v>0</v>
      </c>
      <c r="J2624" s="52">
        <v>24273.5</v>
      </c>
      <c r="K2624" s="52">
        <v>430194.05</v>
      </c>
      <c r="L2624" s="52">
        <v>389.97</v>
      </c>
      <c r="M2624" s="52">
        <v>12741.09</v>
      </c>
      <c r="N2624" s="50"/>
      <c r="O2624" s="124">
        <f t="shared" si="160"/>
        <v>5.6425000000000001</v>
      </c>
      <c r="P2624" s="124">
        <f t="shared" si="161"/>
        <v>3.0523574187044193</v>
      </c>
      <c r="Q2624" s="50"/>
      <c r="R2624" s="53" t="str">
        <f t="shared" si="162"/>
        <v/>
      </c>
      <c r="S2624" s="53" t="str">
        <f t="shared" si="163"/>
        <v/>
      </c>
      <c r="T2624" s="50"/>
    </row>
    <row r="2625" spans="1:20" ht="15" customHeight="1" x14ac:dyDescent="0.2">
      <c r="A2625" s="51" t="s">
        <v>246</v>
      </c>
      <c r="B2625" s="51" t="s">
        <v>199</v>
      </c>
      <c r="C2625" s="35">
        <v>501972</v>
      </c>
      <c r="D2625" s="50"/>
      <c r="E2625" s="52">
        <v>0</v>
      </c>
      <c r="F2625" s="52">
        <v>0</v>
      </c>
      <c r="G2625" s="52">
        <v>0</v>
      </c>
      <c r="H2625" s="52">
        <v>0</v>
      </c>
      <c r="I2625" s="52">
        <v>0</v>
      </c>
      <c r="J2625" s="52">
        <v>0</v>
      </c>
      <c r="K2625" s="52">
        <v>492215.51</v>
      </c>
      <c r="L2625" s="52">
        <v>0</v>
      </c>
      <c r="M2625" s="52">
        <v>10218.24</v>
      </c>
      <c r="N2625" s="50"/>
      <c r="O2625" s="124">
        <f t="shared" si="160"/>
        <v>0</v>
      </c>
      <c r="P2625" s="124">
        <f t="shared" si="161"/>
        <v>2.0759687154108573</v>
      </c>
      <c r="Q2625" s="50"/>
      <c r="R2625" s="53" t="str">
        <f t="shared" si="162"/>
        <v/>
      </c>
      <c r="S2625" s="53" t="str">
        <f t="shared" si="163"/>
        <v/>
      </c>
      <c r="T2625" s="50"/>
    </row>
    <row r="2626" spans="1:20" ht="15" customHeight="1" x14ac:dyDescent="0.2">
      <c r="A2626" s="51" t="s">
        <v>1160</v>
      </c>
      <c r="B2626" s="51" t="s">
        <v>22</v>
      </c>
      <c r="C2626" s="35">
        <v>513806</v>
      </c>
      <c r="D2626" s="50"/>
      <c r="E2626" s="52">
        <v>0</v>
      </c>
      <c r="F2626" s="52">
        <v>0</v>
      </c>
      <c r="G2626" s="52">
        <v>0</v>
      </c>
      <c r="H2626" s="52">
        <v>22142.7</v>
      </c>
      <c r="I2626" s="52">
        <v>0</v>
      </c>
      <c r="J2626" s="52">
        <v>22142.7</v>
      </c>
      <c r="K2626" s="52">
        <v>100517.33</v>
      </c>
      <c r="L2626" s="52">
        <v>0</v>
      </c>
      <c r="M2626" s="52">
        <v>0</v>
      </c>
      <c r="N2626" s="50"/>
      <c r="O2626" s="124">
        <f t="shared" si="160"/>
        <v>22.028700000000001</v>
      </c>
      <c r="P2626" s="124">
        <f t="shared" si="161"/>
        <v>0</v>
      </c>
      <c r="Q2626" s="50"/>
      <c r="R2626" s="53" t="str">
        <f t="shared" si="162"/>
        <v/>
      </c>
      <c r="S2626" s="53" t="str">
        <f t="shared" si="163"/>
        <v/>
      </c>
      <c r="T2626" s="50"/>
    </row>
    <row r="2627" spans="1:20" ht="15" customHeight="1" x14ac:dyDescent="0.2">
      <c r="A2627" s="51" t="s">
        <v>1053</v>
      </c>
      <c r="B2627" s="51" t="s">
        <v>991</v>
      </c>
      <c r="C2627" s="35">
        <v>512001</v>
      </c>
      <c r="D2627" s="50"/>
      <c r="E2627" s="52">
        <v>0</v>
      </c>
      <c r="F2627" s="52">
        <v>0</v>
      </c>
      <c r="G2627" s="52">
        <v>0</v>
      </c>
      <c r="H2627" s="52">
        <v>0</v>
      </c>
      <c r="I2627" s="52">
        <v>0</v>
      </c>
      <c r="J2627" s="52">
        <v>0</v>
      </c>
      <c r="K2627" s="52">
        <v>93088.82</v>
      </c>
      <c r="L2627" s="52">
        <v>7.97</v>
      </c>
      <c r="M2627" s="52">
        <v>0</v>
      </c>
      <c r="N2627" s="50"/>
      <c r="O2627" s="124">
        <f t="shared" ref="O2627:O2690" si="164">IFERROR(ROUND(J2627/K2627*100,4),$U$1)</f>
        <v>0</v>
      </c>
      <c r="P2627" s="124">
        <f t="shared" ref="P2627:P2690" si="165">IFERROR((L2627+M2627)/K2627*100,$U$1)</f>
        <v>8.5617155744374032E-3</v>
      </c>
      <c r="Q2627" s="50"/>
      <c r="R2627" s="53" t="str">
        <f t="shared" ref="R2627:R2690" si="166">IF(AND(ISNUMBER(O2627),O2627&gt;60),(O2627-60)*0.05,"")</f>
        <v/>
      </c>
      <c r="S2627" s="53" t="str">
        <f t="shared" ref="S2627:S2690" si="167">IF(AND(ISNUMBER(O2627),O2627&gt;60),(J2627-(K2627*0.6))*0.05,"")</f>
        <v/>
      </c>
      <c r="T2627" s="50"/>
    </row>
    <row r="2628" spans="1:20" ht="15" customHeight="1" x14ac:dyDescent="0.2">
      <c r="A2628" s="51" t="s">
        <v>1386</v>
      </c>
      <c r="B2628" s="51" t="s">
        <v>28</v>
      </c>
      <c r="C2628" s="35">
        <v>516473</v>
      </c>
      <c r="D2628" s="50"/>
      <c r="E2628" s="52">
        <v>0</v>
      </c>
      <c r="F2628" s="52">
        <v>0</v>
      </c>
      <c r="G2628" s="52">
        <v>0</v>
      </c>
      <c r="H2628" s="52">
        <v>0</v>
      </c>
      <c r="I2628" s="52">
        <v>0</v>
      </c>
      <c r="J2628" s="52">
        <v>0</v>
      </c>
      <c r="K2628" s="52">
        <v>144393.5</v>
      </c>
      <c r="L2628" s="52">
        <v>0</v>
      </c>
      <c r="M2628" s="52">
        <v>0</v>
      </c>
      <c r="N2628" s="50"/>
      <c r="O2628" s="124">
        <f t="shared" si="164"/>
        <v>0</v>
      </c>
      <c r="P2628" s="124">
        <f t="shared" si="165"/>
        <v>0</v>
      </c>
      <c r="Q2628" s="50"/>
      <c r="R2628" s="53" t="str">
        <f t="shared" si="166"/>
        <v/>
      </c>
      <c r="S2628" s="53" t="str">
        <f t="shared" si="167"/>
        <v/>
      </c>
      <c r="T2628" s="50"/>
    </row>
    <row r="2629" spans="1:20" ht="15" customHeight="1" x14ac:dyDescent="0.2">
      <c r="A2629" s="51" t="s">
        <v>634</v>
      </c>
      <c r="B2629" s="51" t="s">
        <v>569</v>
      </c>
      <c r="C2629" s="35">
        <v>506656</v>
      </c>
      <c r="D2629" s="50"/>
      <c r="E2629" s="52">
        <v>0</v>
      </c>
      <c r="F2629" s="52">
        <v>0</v>
      </c>
      <c r="G2629" s="52">
        <v>0</v>
      </c>
      <c r="H2629" s="52">
        <v>52680.09</v>
      </c>
      <c r="I2629" s="52">
        <v>0</v>
      </c>
      <c r="J2629" s="52">
        <v>52680.09</v>
      </c>
      <c r="K2629" s="52">
        <v>211630.67</v>
      </c>
      <c r="L2629" s="52">
        <v>1718.74</v>
      </c>
      <c r="M2629" s="52">
        <v>5974.92</v>
      </c>
      <c r="N2629" s="50"/>
      <c r="O2629" s="124">
        <f t="shared" si="164"/>
        <v>24.892499999999998</v>
      </c>
      <c r="P2629" s="124">
        <f t="shared" si="165"/>
        <v>3.6354182501052419</v>
      </c>
      <c r="Q2629" s="50"/>
      <c r="R2629" s="53" t="str">
        <f t="shared" si="166"/>
        <v/>
      </c>
      <c r="S2629" s="53" t="str">
        <f t="shared" si="167"/>
        <v/>
      </c>
      <c r="T2629" s="50"/>
    </row>
    <row r="2630" spans="1:20" ht="15" customHeight="1" x14ac:dyDescent="0.2">
      <c r="A2630" s="51" t="s">
        <v>247</v>
      </c>
      <c r="B2630" s="51" t="s">
        <v>199</v>
      </c>
      <c r="C2630" s="35">
        <v>501981</v>
      </c>
      <c r="D2630" s="50"/>
      <c r="E2630" s="52">
        <v>0</v>
      </c>
      <c r="F2630" s="52">
        <v>0</v>
      </c>
      <c r="G2630" s="52">
        <v>0</v>
      </c>
      <c r="H2630" s="52">
        <v>51707.74</v>
      </c>
      <c r="I2630" s="52">
        <v>0</v>
      </c>
      <c r="J2630" s="52">
        <v>51707.74</v>
      </c>
      <c r="K2630" s="52">
        <v>549144</v>
      </c>
      <c r="L2630" s="52">
        <v>14490.58</v>
      </c>
      <c r="M2630" s="52">
        <v>52331.75</v>
      </c>
      <c r="N2630" s="50"/>
      <c r="O2630" s="124">
        <f t="shared" si="164"/>
        <v>9.4161000000000001</v>
      </c>
      <c r="P2630" s="124">
        <f t="shared" si="165"/>
        <v>12.168453083344259</v>
      </c>
      <c r="Q2630" s="50"/>
      <c r="R2630" s="53" t="str">
        <f t="shared" si="166"/>
        <v/>
      </c>
      <c r="S2630" s="53" t="str">
        <f t="shared" si="167"/>
        <v/>
      </c>
      <c r="T2630" s="50"/>
    </row>
    <row r="2631" spans="1:20" ht="15" customHeight="1" x14ac:dyDescent="0.2">
      <c r="A2631" s="51" t="s">
        <v>980</v>
      </c>
      <c r="B2631" s="51" t="s">
        <v>13</v>
      </c>
      <c r="C2631" s="35">
        <v>511137</v>
      </c>
      <c r="D2631" s="50"/>
      <c r="E2631" s="52">
        <v>0</v>
      </c>
      <c r="F2631" s="52">
        <v>0</v>
      </c>
      <c r="G2631" s="52">
        <v>0</v>
      </c>
      <c r="H2631" s="52">
        <v>0</v>
      </c>
      <c r="I2631" s="52">
        <v>0</v>
      </c>
      <c r="J2631" s="52">
        <v>0</v>
      </c>
      <c r="K2631" s="52">
        <v>22955.39</v>
      </c>
      <c r="L2631" s="52">
        <v>0</v>
      </c>
      <c r="M2631" s="52">
        <v>0</v>
      </c>
      <c r="N2631" s="50"/>
      <c r="O2631" s="124">
        <f t="shared" si="164"/>
        <v>0</v>
      </c>
      <c r="P2631" s="124">
        <f t="shared" si="165"/>
        <v>0</v>
      </c>
      <c r="Q2631" s="50"/>
      <c r="R2631" s="53" t="str">
        <f t="shared" si="166"/>
        <v/>
      </c>
      <c r="S2631" s="53" t="str">
        <f t="shared" si="167"/>
        <v/>
      </c>
      <c r="T2631" s="50"/>
    </row>
    <row r="2632" spans="1:20" ht="15" customHeight="1" x14ac:dyDescent="0.2">
      <c r="A2632" s="51" t="s">
        <v>1054</v>
      </c>
      <c r="B2632" s="51" t="s">
        <v>987</v>
      </c>
      <c r="C2632" s="35">
        <v>512010</v>
      </c>
      <c r="D2632" s="50"/>
      <c r="E2632" s="52">
        <v>0</v>
      </c>
      <c r="F2632" s="52">
        <v>0</v>
      </c>
      <c r="G2632" s="52">
        <v>0</v>
      </c>
      <c r="H2632" s="52">
        <v>0</v>
      </c>
      <c r="I2632" s="52">
        <v>0</v>
      </c>
      <c r="J2632" s="52">
        <v>0</v>
      </c>
      <c r="K2632" s="52">
        <v>383557.82999999996</v>
      </c>
      <c r="L2632" s="52">
        <v>0</v>
      </c>
      <c r="M2632" s="52">
        <v>0</v>
      </c>
      <c r="N2632" s="50"/>
      <c r="O2632" s="124">
        <f t="shared" si="164"/>
        <v>0</v>
      </c>
      <c r="P2632" s="124">
        <f t="shared" si="165"/>
        <v>0</v>
      </c>
      <c r="Q2632" s="50"/>
      <c r="R2632" s="53" t="str">
        <f t="shared" si="166"/>
        <v/>
      </c>
      <c r="S2632" s="53" t="str">
        <f t="shared" si="167"/>
        <v/>
      </c>
      <c r="T2632" s="50"/>
    </row>
    <row r="2633" spans="1:20" ht="15" customHeight="1" x14ac:dyDescent="0.2">
      <c r="A2633" s="51" t="s">
        <v>2635</v>
      </c>
      <c r="B2633" s="51" t="s">
        <v>511</v>
      </c>
      <c r="C2633" s="35">
        <v>545651</v>
      </c>
      <c r="D2633" s="50"/>
      <c r="E2633" s="52">
        <v>0</v>
      </c>
      <c r="F2633" s="52">
        <v>0</v>
      </c>
      <c r="G2633" s="52">
        <v>0</v>
      </c>
      <c r="H2633" s="52">
        <v>0</v>
      </c>
      <c r="I2633" s="52">
        <v>0</v>
      </c>
      <c r="J2633" s="52">
        <v>0</v>
      </c>
      <c r="K2633" s="52">
        <v>170334.21000000002</v>
      </c>
      <c r="L2633" s="52">
        <v>0</v>
      </c>
      <c r="M2633" s="52">
        <v>0</v>
      </c>
      <c r="N2633" s="50"/>
      <c r="O2633" s="124">
        <f t="shared" si="164"/>
        <v>0</v>
      </c>
      <c r="P2633" s="124">
        <f t="shared" si="165"/>
        <v>0</v>
      </c>
      <c r="Q2633" s="50"/>
      <c r="R2633" s="53" t="str">
        <f t="shared" si="166"/>
        <v/>
      </c>
      <c r="S2633" s="53" t="str">
        <f t="shared" si="167"/>
        <v/>
      </c>
      <c r="T2633" s="50"/>
    </row>
    <row r="2634" spans="1:20" ht="15" customHeight="1" x14ac:dyDescent="0.2">
      <c r="A2634" s="51" t="s">
        <v>556</v>
      </c>
      <c r="B2634" s="51" t="s">
        <v>508</v>
      </c>
      <c r="C2634" s="35">
        <v>505676</v>
      </c>
      <c r="D2634" s="50"/>
      <c r="E2634" s="52">
        <v>0</v>
      </c>
      <c r="F2634" s="52">
        <v>0</v>
      </c>
      <c r="G2634" s="52">
        <v>0</v>
      </c>
      <c r="H2634" s="52">
        <v>67205.67</v>
      </c>
      <c r="I2634" s="52">
        <v>0</v>
      </c>
      <c r="J2634" s="52">
        <v>67205.67</v>
      </c>
      <c r="K2634" s="52">
        <v>281421.59000000003</v>
      </c>
      <c r="L2634" s="52">
        <v>7473.22</v>
      </c>
      <c r="M2634" s="52">
        <v>27959.25</v>
      </c>
      <c r="N2634" s="50"/>
      <c r="O2634" s="124">
        <f t="shared" si="164"/>
        <v>23.880800000000001</v>
      </c>
      <c r="P2634" s="124">
        <f t="shared" si="165"/>
        <v>12.590530101119818</v>
      </c>
      <c r="Q2634" s="50"/>
      <c r="R2634" s="53" t="str">
        <f t="shared" si="166"/>
        <v/>
      </c>
      <c r="S2634" s="53" t="str">
        <f t="shared" si="167"/>
        <v/>
      </c>
      <c r="T2634" s="50"/>
    </row>
    <row r="2635" spans="1:20" ht="15" customHeight="1" x14ac:dyDescent="0.2">
      <c r="A2635" s="51" t="s">
        <v>2655</v>
      </c>
      <c r="B2635" s="51" t="s">
        <v>199</v>
      </c>
      <c r="C2635" s="35">
        <v>555673</v>
      </c>
      <c r="D2635" s="50"/>
      <c r="E2635" s="52">
        <v>0</v>
      </c>
      <c r="F2635" s="52">
        <v>0</v>
      </c>
      <c r="G2635" s="52">
        <v>0</v>
      </c>
      <c r="H2635" s="52">
        <v>20734.580000000002</v>
      </c>
      <c r="I2635" s="52">
        <v>0</v>
      </c>
      <c r="J2635" s="52">
        <v>20734.580000000002</v>
      </c>
      <c r="K2635" s="52">
        <v>333297.82</v>
      </c>
      <c r="L2635" s="52">
        <v>4598.8100000000004</v>
      </c>
      <c r="M2635" s="52">
        <v>67141.649999999994</v>
      </c>
      <c r="N2635" s="50"/>
      <c r="O2635" s="124">
        <f t="shared" si="164"/>
        <v>6.2210000000000001</v>
      </c>
      <c r="P2635" s="124">
        <f t="shared" si="165"/>
        <v>21.524431212901423</v>
      </c>
      <c r="Q2635" s="50"/>
      <c r="R2635" s="53" t="str">
        <f t="shared" si="166"/>
        <v/>
      </c>
      <c r="S2635" s="53" t="str">
        <f t="shared" si="167"/>
        <v/>
      </c>
      <c r="T2635" s="50"/>
    </row>
    <row r="2636" spans="1:20" ht="15" customHeight="1" x14ac:dyDescent="0.2">
      <c r="A2636" s="51" t="s">
        <v>557</v>
      </c>
      <c r="B2636" s="51" t="s">
        <v>511</v>
      </c>
      <c r="C2636" s="35">
        <v>505684</v>
      </c>
      <c r="D2636" s="50"/>
      <c r="E2636" s="52">
        <v>0</v>
      </c>
      <c r="F2636" s="52">
        <v>0</v>
      </c>
      <c r="G2636" s="52">
        <v>0</v>
      </c>
      <c r="H2636" s="52">
        <v>0</v>
      </c>
      <c r="I2636" s="52">
        <v>0</v>
      </c>
      <c r="J2636" s="52">
        <v>0</v>
      </c>
      <c r="K2636" s="52">
        <v>145787.47</v>
      </c>
      <c r="L2636" s="52">
        <v>83.19</v>
      </c>
      <c r="M2636" s="52">
        <v>4570.95</v>
      </c>
      <c r="N2636" s="50"/>
      <c r="O2636" s="124">
        <f t="shared" si="164"/>
        <v>0</v>
      </c>
      <c r="P2636" s="124">
        <f t="shared" si="165"/>
        <v>3.1924142726394793</v>
      </c>
      <c r="Q2636" s="50"/>
      <c r="R2636" s="53" t="str">
        <f t="shared" si="166"/>
        <v/>
      </c>
      <c r="S2636" s="53" t="str">
        <f t="shared" si="167"/>
        <v/>
      </c>
      <c r="T2636" s="50"/>
    </row>
    <row r="2637" spans="1:20" ht="15" customHeight="1" x14ac:dyDescent="0.2">
      <c r="A2637" s="51" t="s">
        <v>558</v>
      </c>
      <c r="B2637" s="51" t="s">
        <v>511</v>
      </c>
      <c r="C2637" s="35">
        <v>505692</v>
      </c>
      <c r="D2637" s="50"/>
      <c r="E2637" s="52">
        <v>0</v>
      </c>
      <c r="F2637" s="52">
        <v>0</v>
      </c>
      <c r="G2637" s="52">
        <v>0</v>
      </c>
      <c r="H2637" s="52">
        <v>0</v>
      </c>
      <c r="I2637" s="52">
        <v>0</v>
      </c>
      <c r="J2637" s="52">
        <v>0</v>
      </c>
      <c r="K2637" s="52">
        <v>89617.48</v>
      </c>
      <c r="L2637" s="52">
        <v>0</v>
      </c>
      <c r="M2637" s="52">
        <v>0</v>
      </c>
      <c r="N2637" s="50"/>
      <c r="O2637" s="124">
        <f t="shared" si="164"/>
        <v>0</v>
      </c>
      <c r="P2637" s="124">
        <f t="shared" si="165"/>
        <v>0</v>
      </c>
      <c r="Q2637" s="50"/>
      <c r="R2637" s="53" t="str">
        <f t="shared" si="166"/>
        <v/>
      </c>
      <c r="S2637" s="53" t="str">
        <f t="shared" si="167"/>
        <v/>
      </c>
      <c r="T2637" s="50"/>
    </row>
    <row r="2638" spans="1:20" ht="15" customHeight="1" x14ac:dyDescent="0.2">
      <c r="A2638" s="51" t="s">
        <v>121</v>
      </c>
      <c r="B2638" s="51" t="s">
        <v>85</v>
      </c>
      <c r="C2638" s="35">
        <v>500518</v>
      </c>
      <c r="D2638" s="50"/>
      <c r="E2638" s="52">
        <v>0</v>
      </c>
      <c r="F2638" s="52">
        <v>0</v>
      </c>
      <c r="G2638" s="52">
        <v>0</v>
      </c>
      <c r="H2638" s="52">
        <v>0</v>
      </c>
      <c r="I2638" s="52">
        <v>0</v>
      </c>
      <c r="J2638" s="52">
        <v>0</v>
      </c>
      <c r="K2638" s="52">
        <v>112903.99</v>
      </c>
      <c r="L2638" s="52">
        <v>0</v>
      </c>
      <c r="M2638" s="52">
        <v>0</v>
      </c>
      <c r="N2638" s="50"/>
      <c r="O2638" s="124">
        <f t="shared" si="164"/>
        <v>0</v>
      </c>
      <c r="P2638" s="124">
        <f t="shared" si="165"/>
        <v>0</v>
      </c>
      <c r="Q2638" s="50"/>
      <c r="R2638" s="53" t="str">
        <f t="shared" si="166"/>
        <v/>
      </c>
      <c r="S2638" s="53" t="str">
        <f t="shared" si="167"/>
        <v/>
      </c>
      <c r="T2638" s="50"/>
    </row>
    <row r="2639" spans="1:20" ht="15" customHeight="1" x14ac:dyDescent="0.2">
      <c r="A2639" s="51" t="s">
        <v>2593</v>
      </c>
      <c r="B2639" s="51" t="s">
        <v>30</v>
      </c>
      <c r="C2639" s="35">
        <v>543853</v>
      </c>
      <c r="D2639" s="50"/>
      <c r="E2639" s="52">
        <v>0</v>
      </c>
      <c r="F2639" s="52">
        <v>0</v>
      </c>
      <c r="G2639" s="52">
        <v>0</v>
      </c>
      <c r="H2639" s="52">
        <v>308648.61</v>
      </c>
      <c r="I2639" s="52">
        <v>274618.92</v>
      </c>
      <c r="J2639" s="52">
        <v>34029.69</v>
      </c>
      <c r="K2639" s="52">
        <v>5462141.8700000001</v>
      </c>
      <c r="L2639" s="52">
        <v>27266.29</v>
      </c>
      <c r="M2639" s="52">
        <v>92413.66</v>
      </c>
      <c r="N2639" s="50"/>
      <c r="O2639" s="124">
        <f t="shared" si="164"/>
        <v>0.623</v>
      </c>
      <c r="P2639" s="124">
        <f t="shared" si="165"/>
        <v>2.1910809504477409</v>
      </c>
      <c r="Q2639" s="50"/>
      <c r="R2639" s="53" t="str">
        <f t="shared" si="166"/>
        <v/>
      </c>
      <c r="S2639" s="53" t="str">
        <f t="shared" si="167"/>
        <v/>
      </c>
      <c r="T2639" s="50"/>
    </row>
    <row r="2640" spans="1:20" ht="15" customHeight="1" x14ac:dyDescent="0.2">
      <c r="A2640" s="51" t="s">
        <v>194</v>
      </c>
      <c r="B2640" s="51" t="s">
        <v>161</v>
      </c>
      <c r="C2640" s="35">
        <v>501387</v>
      </c>
      <c r="D2640" s="50"/>
      <c r="E2640" s="52">
        <v>0</v>
      </c>
      <c r="F2640" s="52">
        <v>0</v>
      </c>
      <c r="G2640" s="52">
        <v>0</v>
      </c>
      <c r="H2640" s="52">
        <v>160812</v>
      </c>
      <c r="I2640" s="52">
        <v>0</v>
      </c>
      <c r="J2640" s="52">
        <v>160812</v>
      </c>
      <c r="K2640" s="52">
        <v>539686.87</v>
      </c>
      <c r="L2640" s="52">
        <v>23451.55</v>
      </c>
      <c r="M2640" s="52">
        <v>81044.52</v>
      </c>
      <c r="N2640" s="50"/>
      <c r="O2640" s="124">
        <f t="shared" si="164"/>
        <v>29.7973</v>
      </c>
      <c r="P2640" s="124">
        <f t="shared" si="165"/>
        <v>19.362351728141913</v>
      </c>
      <c r="Q2640" s="50"/>
      <c r="R2640" s="53" t="str">
        <f t="shared" si="166"/>
        <v/>
      </c>
      <c r="S2640" s="53" t="str">
        <f t="shared" si="167"/>
        <v/>
      </c>
      <c r="T2640" s="50"/>
    </row>
    <row r="2641" spans="1:20" ht="15" customHeight="1" x14ac:dyDescent="0.2">
      <c r="A2641" s="51" t="s">
        <v>703</v>
      </c>
      <c r="B2641" s="51" t="s">
        <v>643</v>
      </c>
      <c r="C2641" s="35">
        <v>507709</v>
      </c>
      <c r="D2641" s="50"/>
      <c r="E2641" s="52">
        <v>0</v>
      </c>
      <c r="F2641" s="52">
        <v>0</v>
      </c>
      <c r="G2641" s="52">
        <v>0</v>
      </c>
      <c r="H2641" s="52">
        <v>5111.67</v>
      </c>
      <c r="I2641" s="52">
        <v>0</v>
      </c>
      <c r="J2641" s="52">
        <v>5111.67</v>
      </c>
      <c r="K2641" s="52">
        <v>1626595.39</v>
      </c>
      <c r="L2641" s="52">
        <v>34057.629999999997</v>
      </c>
      <c r="M2641" s="52">
        <v>114540.7</v>
      </c>
      <c r="N2641" s="50"/>
      <c r="O2641" s="124">
        <f t="shared" si="164"/>
        <v>0.31430000000000002</v>
      </c>
      <c r="P2641" s="124">
        <f t="shared" si="165"/>
        <v>9.1355435355070078</v>
      </c>
      <c r="Q2641" s="50"/>
      <c r="R2641" s="53" t="str">
        <f t="shared" si="166"/>
        <v/>
      </c>
      <c r="S2641" s="53" t="str">
        <f t="shared" si="167"/>
        <v/>
      </c>
      <c r="T2641" s="50"/>
    </row>
    <row r="2642" spans="1:20" ht="15" customHeight="1" x14ac:dyDescent="0.2">
      <c r="A2642" s="51" t="s">
        <v>2825</v>
      </c>
      <c r="B2642" s="51" t="s">
        <v>252</v>
      </c>
      <c r="C2642" s="35">
        <v>581160</v>
      </c>
      <c r="D2642" s="50"/>
      <c r="E2642" s="52">
        <v>0</v>
      </c>
      <c r="F2642" s="52">
        <v>0</v>
      </c>
      <c r="G2642" s="52">
        <v>0</v>
      </c>
      <c r="H2642" s="52">
        <v>0</v>
      </c>
      <c r="I2642" s="52">
        <v>0</v>
      </c>
      <c r="J2642" s="52">
        <v>0</v>
      </c>
      <c r="K2642" s="52">
        <v>253632.55</v>
      </c>
      <c r="L2642" s="52">
        <v>0</v>
      </c>
      <c r="M2642" s="52">
        <v>0</v>
      </c>
      <c r="N2642" s="50"/>
      <c r="O2642" s="124">
        <f t="shared" si="164"/>
        <v>0</v>
      </c>
      <c r="P2642" s="124">
        <f t="shared" si="165"/>
        <v>0</v>
      </c>
      <c r="Q2642" s="50"/>
      <c r="R2642" s="53" t="str">
        <f t="shared" si="166"/>
        <v/>
      </c>
      <c r="S2642" s="53" t="str">
        <f t="shared" si="167"/>
        <v/>
      </c>
      <c r="T2642" s="50"/>
    </row>
    <row r="2643" spans="1:20" ht="15" customHeight="1" x14ac:dyDescent="0.2">
      <c r="A2643" s="51" t="s">
        <v>559</v>
      </c>
      <c r="B2643" s="51" t="s">
        <v>516</v>
      </c>
      <c r="C2643" s="35">
        <v>505706</v>
      </c>
      <c r="D2643" s="50"/>
      <c r="E2643" s="52">
        <v>0</v>
      </c>
      <c r="F2643" s="52">
        <v>0</v>
      </c>
      <c r="G2643" s="52">
        <v>0</v>
      </c>
      <c r="H2643" s="52">
        <v>41202.980000000003</v>
      </c>
      <c r="I2643" s="52">
        <v>0</v>
      </c>
      <c r="J2643" s="52">
        <v>41202.980000000003</v>
      </c>
      <c r="K2643" s="52">
        <v>200677.29</v>
      </c>
      <c r="L2643" s="52">
        <v>319.77999999999997</v>
      </c>
      <c r="M2643" s="52">
        <v>23081.25</v>
      </c>
      <c r="N2643" s="50"/>
      <c r="O2643" s="124">
        <f t="shared" si="164"/>
        <v>20.532</v>
      </c>
      <c r="P2643" s="124">
        <f t="shared" si="165"/>
        <v>11.661025520127364</v>
      </c>
      <c r="Q2643" s="50"/>
      <c r="R2643" s="53" t="str">
        <f t="shared" si="166"/>
        <v/>
      </c>
      <c r="S2643" s="53" t="str">
        <f t="shared" si="167"/>
        <v/>
      </c>
      <c r="T2643" s="50"/>
    </row>
    <row r="2644" spans="1:20" ht="15" customHeight="1" x14ac:dyDescent="0.2">
      <c r="A2644" s="51" t="s">
        <v>504</v>
      </c>
      <c r="B2644" s="51" t="s">
        <v>100</v>
      </c>
      <c r="C2644" s="35">
        <v>504947</v>
      </c>
      <c r="D2644" s="50"/>
      <c r="E2644" s="52">
        <v>0</v>
      </c>
      <c r="F2644" s="52">
        <v>0</v>
      </c>
      <c r="G2644" s="52">
        <v>0</v>
      </c>
      <c r="H2644" s="52">
        <v>0</v>
      </c>
      <c r="I2644" s="52">
        <v>0</v>
      </c>
      <c r="J2644" s="52">
        <v>0</v>
      </c>
      <c r="K2644" s="52">
        <v>1520497.99</v>
      </c>
      <c r="L2644" s="52">
        <v>0</v>
      </c>
      <c r="M2644" s="52">
        <v>0</v>
      </c>
      <c r="N2644" s="50"/>
      <c r="O2644" s="124">
        <f t="shared" si="164"/>
        <v>0</v>
      </c>
      <c r="P2644" s="124">
        <f t="shared" si="165"/>
        <v>0</v>
      </c>
      <c r="Q2644" s="50"/>
      <c r="R2644" s="53" t="str">
        <f t="shared" si="166"/>
        <v/>
      </c>
      <c r="S2644" s="53" t="str">
        <f t="shared" si="167"/>
        <v/>
      </c>
      <c r="T2644" s="50"/>
    </row>
    <row r="2645" spans="1:20" ht="15" customHeight="1" x14ac:dyDescent="0.2">
      <c r="A2645" s="51" t="s">
        <v>390</v>
      </c>
      <c r="B2645" s="51" t="s">
        <v>334</v>
      </c>
      <c r="C2645" s="35">
        <v>503631</v>
      </c>
      <c r="D2645" s="50"/>
      <c r="E2645" s="52">
        <v>0</v>
      </c>
      <c r="F2645" s="52">
        <v>0</v>
      </c>
      <c r="G2645" s="52">
        <v>0</v>
      </c>
      <c r="H2645" s="52">
        <v>31245.07</v>
      </c>
      <c r="I2645" s="52">
        <v>0</v>
      </c>
      <c r="J2645" s="52">
        <v>31245.07</v>
      </c>
      <c r="K2645" s="52">
        <v>754097.84000000008</v>
      </c>
      <c r="L2645" s="52">
        <v>3784.1</v>
      </c>
      <c r="M2645" s="52">
        <v>40992</v>
      </c>
      <c r="N2645" s="50"/>
      <c r="O2645" s="124">
        <f t="shared" si="164"/>
        <v>4.1433999999999997</v>
      </c>
      <c r="P2645" s="124">
        <f t="shared" si="165"/>
        <v>5.937704316988893</v>
      </c>
      <c r="Q2645" s="50"/>
      <c r="R2645" s="53" t="str">
        <f t="shared" si="166"/>
        <v/>
      </c>
      <c r="S2645" s="53" t="str">
        <f t="shared" si="167"/>
        <v/>
      </c>
      <c r="T2645" s="50"/>
    </row>
    <row r="2646" spans="1:20" ht="15" customHeight="1" x14ac:dyDescent="0.2">
      <c r="A2646" s="51" t="s">
        <v>324</v>
      </c>
      <c r="B2646" s="51" t="s">
        <v>252</v>
      </c>
      <c r="C2646" s="35">
        <v>502910</v>
      </c>
      <c r="D2646" s="50"/>
      <c r="E2646" s="52">
        <v>0</v>
      </c>
      <c r="F2646" s="52">
        <v>0</v>
      </c>
      <c r="G2646" s="52">
        <v>0</v>
      </c>
      <c r="H2646" s="52">
        <v>71230.429999999993</v>
      </c>
      <c r="I2646" s="52">
        <v>0</v>
      </c>
      <c r="J2646" s="52">
        <v>71230.429999999993</v>
      </c>
      <c r="K2646" s="52">
        <v>723198.26</v>
      </c>
      <c r="L2646" s="52">
        <v>3264.09</v>
      </c>
      <c r="M2646" s="52">
        <v>64719.91</v>
      </c>
      <c r="N2646" s="50"/>
      <c r="O2646" s="124">
        <f t="shared" si="164"/>
        <v>9.8493999999999993</v>
      </c>
      <c r="P2646" s="124">
        <f t="shared" si="165"/>
        <v>9.4004650951455542</v>
      </c>
      <c r="Q2646" s="50"/>
      <c r="R2646" s="53" t="str">
        <f t="shared" si="166"/>
        <v/>
      </c>
      <c r="S2646" s="53" t="str">
        <f t="shared" si="167"/>
        <v/>
      </c>
      <c r="T2646" s="50"/>
    </row>
    <row r="2647" spans="1:20" ht="15" customHeight="1" x14ac:dyDescent="0.2">
      <c r="A2647" s="51" t="s">
        <v>2710</v>
      </c>
      <c r="B2647" s="51" t="s">
        <v>643</v>
      </c>
      <c r="C2647" s="35">
        <v>556572</v>
      </c>
      <c r="D2647" s="50"/>
      <c r="E2647" s="52">
        <v>0</v>
      </c>
      <c r="F2647" s="52">
        <v>0</v>
      </c>
      <c r="G2647" s="52">
        <v>0</v>
      </c>
      <c r="H2647" s="52">
        <v>15944.46</v>
      </c>
      <c r="I2647" s="52">
        <v>0</v>
      </c>
      <c r="J2647" s="52">
        <v>15944.46</v>
      </c>
      <c r="K2647" s="52">
        <v>319188.09000000003</v>
      </c>
      <c r="L2647" s="52">
        <v>0</v>
      </c>
      <c r="M2647" s="52">
        <v>0</v>
      </c>
      <c r="N2647" s="50"/>
      <c r="O2647" s="124">
        <f t="shared" si="164"/>
        <v>4.9953000000000003</v>
      </c>
      <c r="P2647" s="124">
        <f t="shared" si="165"/>
        <v>0</v>
      </c>
      <c r="Q2647" s="50"/>
      <c r="R2647" s="53" t="str">
        <f t="shared" si="166"/>
        <v/>
      </c>
      <c r="S2647" s="53" t="str">
        <f t="shared" si="167"/>
        <v/>
      </c>
      <c r="T2647" s="50"/>
    </row>
    <row r="2648" spans="1:20" ht="15" customHeight="1" x14ac:dyDescent="0.2">
      <c r="A2648" s="51" t="s">
        <v>2594</v>
      </c>
      <c r="B2648" s="51" t="s">
        <v>22</v>
      </c>
      <c r="C2648" s="35">
        <v>543861</v>
      </c>
      <c r="D2648" s="50"/>
      <c r="E2648" s="52">
        <v>0</v>
      </c>
      <c r="F2648" s="52">
        <v>0</v>
      </c>
      <c r="G2648" s="52">
        <v>0</v>
      </c>
      <c r="H2648" s="52">
        <v>3784.19</v>
      </c>
      <c r="I2648" s="52">
        <v>0</v>
      </c>
      <c r="J2648" s="52">
        <v>3784.19</v>
      </c>
      <c r="K2648" s="52">
        <v>230513.65</v>
      </c>
      <c r="L2648" s="52">
        <v>306.32</v>
      </c>
      <c r="M2648" s="52">
        <v>6268.42</v>
      </c>
      <c r="N2648" s="50"/>
      <c r="O2648" s="124">
        <f t="shared" si="164"/>
        <v>1.6415999999999999</v>
      </c>
      <c r="P2648" s="124">
        <f t="shared" si="165"/>
        <v>2.8522128732940542</v>
      </c>
      <c r="Q2648" s="50"/>
      <c r="R2648" s="53" t="str">
        <f t="shared" si="166"/>
        <v/>
      </c>
      <c r="S2648" s="53" t="str">
        <f t="shared" si="167"/>
        <v/>
      </c>
      <c r="T2648" s="50"/>
    </row>
    <row r="2649" spans="1:20" ht="15" customHeight="1" x14ac:dyDescent="0.2">
      <c r="A2649" s="51" t="s">
        <v>1449</v>
      </c>
      <c r="B2649" s="51" t="s">
        <v>1405</v>
      </c>
      <c r="C2649" s="35">
        <v>517348</v>
      </c>
      <c r="D2649" s="50"/>
      <c r="E2649" s="52">
        <v>0</v>
      </c>
      <c r="F2649" s="52">
        <v>0</v>
      </c>
      <c r="G2649" s="52">
        <v>0</v>
      </c>
      <c r="H2649" s="52">
        <v>663.88</v>
      </c>
      <c r="I2649" s="52">
        <v>0</v>
      </c>
      <c r="J2649" s="52">
        <v>663.88</v>
      </c>
      <c r="K2649" s="52">
        <v>329383</v>
      </c>
      <c r="L2649" s="52">
        <v>0</v>
      </c>
      <c r="M2649" s="52">
        <v>0</v>
      </c>
      <c r="N2649" s="50"/>
      <c r="O2649" s="124">
        <f t="shared" si="164"/>
        <v>0.2016</v>
      </c>
      <c r="P2649" s="124">
        <f t="shared" si="165"/>
        <v>0</v>
      </c>
      <c r="Q2649" s="50"/>
      <c r="R2649" s="53" t="str">
        <f t="shared" si="166"/>
        <v/>
      </c>
      <c r="S2649" s="53" t="str">
        <f t="shared" si="167"/>
        <v/>
      </c>
      <c r="T2649" s="50"/>
    </row>
    <row r="2650" spans="1:20" ht="15" customHeight="1" x14ac:dyDescent="0.2">
      <c r="A2650" s="51" t="s">
        <v>2595</v>
      </c>
      <c r="B2650" s="51" t="s">
        <v>30</v>
      </c>
      <c r="C2650" s="35">
        <v>543870</v>
      </c>
      <c r="D2650" s="50"/>
      <c r="E2650" s="52">
        <v>0</v>
      </c>
      <c r="F2650" s="52">
        <v>0</v>
      </c>
      <c r="G2650" s="52">
        <v>0</v>
      </c>
      <c r="H2650" s="52">
        <v>0</v>
      </c>
      <c r="I2650" s="52">
        <v>0</v>
      </c>
      <c r="J2650" s="52">
        <v>0</v>
      </c>
      <c r="K2650" s="52">
        <v>110912.75</v>
      </c>
      <c r="L2650" s="52">
        <v>0</v>
      </c>
      <c r="M2650" s="52">
        <v>0</v>
      </c>
      <c r="N2650" s="50"/>
      <c r="O2650" s="124">
        <f t="shared" si="164"/>
        <v>0</v>
      </c>
      <c r="P2650" s="124">
        <f t="shared" si="165"/>
        <v>0</v>
      </c>
      <c r="Q2650" s="50"/>
      <c r="R2650" s="53" t="str">
        <f t="shared" si="166"/>
        <v/>
      </c>
      <c r="S2650" s="53" t="str">
        <f t="shared" si="167"/>
        <v/>
      </c>
      <c r="T2650" s="50"/>
    </row>
    <row r="2651" spans="1:20" ht="15" customHeight="1" x14ac:dyDescent="0.2">
      <c r="A2651" s="51" t="s">
        <v>1946</v>
      </c>
      <c r="B2651" s="51" t="s">
        <v>1866</v>
      </c>
      <c r="C2651" s="35">
        <v>523232</v>
      </c>
      <c r="D2651" s="50"/>
      <c r="E2651" s="52">
        <v>0</v>
      </c>
      <c r="F2651" s="52">
        <v>0</v>
      </c>
      <c r="G2651" s="52">
        <v>0</v>
      </c>
      <c r="H2651" s="52">
        <v>0</v>
      </c>
      <c r="I2651" s="52">
        <v>0</v>
      </c>
      <c r="J2651" s="52">
        <v>0</v>
      </c>
      <c r="K2651" s="52">
        <v>249645.61</v>
      </c>
      <c r="L2651" s="52">
        <v>0</v>
      </c>
      <c r="M2651" s="52">
        <v>0</v>
      </c>
      <c r="N2651" s="50"/>
      <c r="O2651" s="124">
        <f t="shared" si="164"/>
        <v>0</v>
      </c>
      <c r="P2651" s="124">
        <f t="shared" si="165"/>
        <v>0</v>
      </c>
      <c r="Q2651" s="50"/>
      <c r="R2651" s="53" t="str">
        <f t="shared" si="166"/>
        <v/>
      </c>
      <c r="S2651" s="53" t="str">
        <f t="shared" si="167"/>
        <v/>
      </c>
      <c r="T2651" s="50"/>
    </row>
    <row r="2652" spans="1:20" ht="15" customHeight="1" x14ac:dyDescent="0.2">
      <c r="A2652" s="51" t="s">
        <v>560</v>
      </c>
      <c r="B2652" s="51" t="s">
        <v>508</v>
      </c>
      <c r="C2652" s="35">
        <v>505714</v>
      </c>
      <c r="D2652" s="50"/>
      <c r="E2652" s="52">
        <v>0</v>
      </c>
      <c r="F2652" s="52">
        <v>0</v>
      </c>
      <c r="G2652" s="52">
        <v>0</v>
      </c>
      <c r="H2652" s="52">
        <v>137670.76999999999</v>
      </c>
      <c r="I2652" s="52">
        <v>0</v>
      </c>
      <c r="J2652" s="52">
        <v>137670.76999999999</v>
      </c>
      <c r="K2652" s="52">
        <v>1109071.9099999999</v>
      </c>
      <c r="L2652" s="52">
        <v>18328.71</v>
      </c>
      <c r="M2652" s="52">
        <v>134931.85</v>
      </c>
      <c r="N2652" s="50"/>
      <c r="O2652" s="124">
        <f t="shared" si="164"/>
        <v>12.4132</v>
      </c>
      <c r="P2652" s="124">
        <f t="shared" si="165"/>
        <v>13.818811802744152</v>
      </c>
      <c r="Q2652" s="50"/>
      <c r="R2652" s="53" t="str">
        <f t="shared" si="166"/>
        <v/>
      </c>
      <c r="S2652" s="53" t="str">
        <f t="shared" si="167"/>
        <v/>
      </c>
      <c r="T2652" s="50"/>
    </row>
    <row r="2653" spans="1:20" ht="15" customHeight="1" x14ac:dyDescent="0.2">
      <c r="A2653" s="51" t="s">
        <v>1499</v>
      </c>
      <c r="B2653" s="51" t="s">
        <v>1454</v>
      </c>
      <c r="C2653" s="35">
        <v>518085</v>
      </c>
      <c r="D2653" s="50"/>
      <c r="E2653" s="52">
        <v>0</v>
      </c>
      <c r="F2653" s="52">
        <v>0</v>
      </c>
      <c r="G2653" s="52">
        <v>0</v>
      </c>
      <c r="H2653" s="52">
        <v>169641.59</v>
      </c>
      <c r="I2653" s="52">
        <v>0</v>
      </c>
      <c r="J2653" s="52">
        <v>169641.59</v>
      </c>
      <c r="K2653" s="52">
        <v>1576940.87</v>
      </c>
      <c r="L2653" s="52">
        <v>7591.46</v>
      </c>
      <c r="M2653" s="52">
        <v>467670.34</v>
      </c>
      <c r="N2653" s="50"/>
      <c r="O2653" s="124">
        <f t="shared" si="164"/>
        <v>10.7576</v>
      </c>
      <c r="P2653" s="124">
        <f t="shared" si="165"/>
        <v>30.138213108776867</v>
      </c>
      <c r="Q2653" s="50"/>
      <c r="R2653" s="53" t="str">
        <f t="shared" si="166"/>
        <v/>
      </c>
      <c r="S2653" s="53" t="str">
        <f t="shared" si="167"/>
        <v/>
      </c>
      <c r="T2653" s="50"/>
    </row>
    <row r="2654" spans="1:20" ht="15" customHeight="1" x14ac:dyDescent="0.2">
      <c r="A2654" s="51" t="s">
        <v>2596</v>
      </c>
      <c r="B2654" s="51" t="s">
        <v>30</v>
      </c>
      <c r="C2654" s="35">
        <v>543888</v>
      </c>
      <c r="D2654" s="50"/>
      <c r="E2654" s="52">
        <v>0</v>
      </c>
      <c r="F2654" s="52">
        <v>0</v>
      </c>
      <c r="G2654" s="52">
        <v>0</v>
      </c>
      <c r="H2654" s="52">
        <v>0</v>
      </c>
      <c r="I2654" s="52">
        <v>0</v>
      </c>
      <c r="J2654" s="52">
        <v>0</v>
      </c>
      <c r="K2654" s="52">
        <v>558335.49</v>
      </c>
      <c r="L2654" s="52">
        <v>0</v>
      </c>
      <c r="M2654" s="52">
        <v>0</v>
      </c>
      <c r="N2654" s="50"/>
      <c r="O2654" s="124">
        <f t="shared" si="164"/>
        <v>0</v>
      </c>
      <c r="P2654" s="124">
        <f t="shared" si="165"/>
        <v>0</v>
      </c>
      <c r="Q2654" s="50"/>
      <c r="R2654" s="53" t="str">
        <f t="shared" si="166"/>
        <v/>
      </c>
      <c r="S2654" s="53" t="str">
        <f t="shared" si="167"/>
        <v/>
      </c>
      <c r="T2654" s="50"/>
    </row>
    <row r="2655" spans="1:20" ht="15" customHeight="1" x14ac:dyDescent="0.2">
      <c r="A2655" s="51" t="s">
        <v>2770</v>
      </c>
      <c r="B2655" s="51" t="s">
        <v>28</v>
      </c>
      <c r="C2655" s="35">
        <v>558214</v>
      </c>
      <c r="D2655" s="50"/>
      <c r="E2655" s="52">
        <v>0</v>
      </c>
      <c r="F2655" s="52">
        <v>0</v>
      </c>
      <c r="G2655" s="52">
        <v>0</v>
      </c>
      <c r="H2655" s="52">
        <v>0</v>
      </c>
      <c r="I2655" s="52">
        <v>0</v>
      </c>
      <c r="J2655" s="52">
        <v>0</v>
      </c>
      <c r="K2655" s="52">
        <v>52731.19</v>
      </c>
      <c r="L2655" s="52">
        <v>0</v>
      </c>
      <c r="M2655" s="52">
        <v>0</v>
      </c>
      <c r="N2655" s="50"/>
      <c r="O2655" s="124">
        <f t="shared" si="164"/>
        <v>0</v>
      </c>
      <c r="P2655" s="124">
        <f t="shared" si="165"/>
        <v>0</v>
      </c>
      <c r="Q2655" s="50"/>
      <c r="R2655" s="53" t="str">
        <f t="shared" si="166"/>
        <v/>
      </c>
      <c r="S2655" s="53" t="str">
        <f t="shared" si="167"/>
        <v/>
      </c>
      <c r="T2655" s="50"/>
    </row>
    <row r="2656" spans="1:20" ht="15" customHeight="1" x14ac:dyDescent="0.2">
      <c r="A2656" s="51" t="s">
        <v>1322</v>
      </c>
      <c r="B2656" s="51" t="s">
        <v>1214</v>
      </c>
      <c r="C2656" s="35">
        <v>515736</v>
      </c>
      <c r="D2656" s="50"/>
      <c r="E2656" s="52">
        <v>0</v>
      </c>
      <c r="F2656" s="52">
        <v>0</v>
      </c>
      <c r="G2656" s="52">
        <v>0</v>
      </c>
      <c r="H2656" s="52">
        <v>0</v>
      </c>
      <c r="I2656" s="52">
        <v>0</v>
      </c>
      <c r="J2656" s="52">
        <v>0</v>
      </c>
      <c r="K2656" s="52">
        <v>175980.57</v>
      </c>
      <c r="L2656" s="52">
        <v>547.26</v>
      </c>
      <c r="M2656" s="52">
        <v>26225</v>
      </c>
      <c r="N2656" s="50"/>
      <c r="O2656" s="124">
        <f t="shared" si="164"/>
        <v>0</v>
      </c>
      <c r="P2656" s="124">
        <f t="shared" si="165"/>
        <v>15.213190865332461</v>
      </c>
      <c r="Q2656" s="50"/>
      <c r="R2656" s="53" t="str">
        <f t="shared" si="166"/>
        <v/>
      </c>
      <c r="S2656" s="53" t="str">
        <f t="shared" si="167"/>
        <v/>
      </c>
      <c r="T2656" s="50"/>
    </row>
    <row r="2657" spans="1:20" ht="15" customHeight="1" x14ac:dyDescent="0.2">
      <c r="A2657" s="51" t="s">
        <v>2597</v>
      </c>
      <c r="B2657" s="51" t="s">
        <v>22</v>
      </c>
      <c r="C2657" s="35">
        <v>543896</v>
      </c>
      <c r="D2657" s="50"/>
      <c r="E2657" s="52">
        <v>0</v>
      </c>
      <c r="F2657" s="52">
        <v>0</v>
      </c>
      <c r="G2657" s="52">
        <v>0</v>
      </c>
      <c r="H2657" s="52">
        <v>26187.54</v>
      </c>
      <c r="I2657" s="52">
        <v>0</v>
      </c>
      <c r="J2657" s="52">
        <v>26187.54</v>
      </c>
      <c r="K2657" s="52">
        <v>843460.67</v>
      </c>
      <c r="L2657" s="52">
        <v>3163.33</v>
      </c>
      <c r="M2657" s="52">
        <v>156750.01999999999</v>
      </c>
      <c r="N2657" s="50"/>
      <c r="O2657" s="124">
        <f t="shared" si="164"/>
        <v>3.1048</v>
      </c>
      <c r="P2657" s="124">
        <f t="shared" si="165"/>
        <v>18.959194623739833</v>
      </c>
      <c r="Q2657" s="50"/>
      <c r="R2657" s="53" t="str">
        <f t="shared" si="166"/>
        <v/>
      </c>
      <c r="S2657" s="53" t="str">
        <f t="shared" si="167"/>
        <v/>
      </c>
      <c r="T2657" s="50"/>
    </row>
    <row r="2658" spans="1:20" ht="15" customHeight="1" x14ac:dyDescent="0.2">
      <c r="A2658" s="51" t="s">
        <v>325</v>
      </c>
      <c r="B2658" s="51" t="s">
        <v>252</v>
      </c>
      <c r="C2658" s="35">
        <v>502928</v>
      </c>
      <c r="D2658" s="50"/>
      <c r="E2658" s="52">
        <v>0</v>
      </c>
      <c r="F2658" s="52">
        <v>0</v>
      </c>
      <c r="G2658" s="52">
        <v>0</v>
      </c>
      <c r="H2658" s="52">
        <v>0</v>
      </c>
      <c r="I2658" s="52">
        <v>0</v>
      </c>
      <c r="J2658" s="52">
        <v>0</v>
      </c>
      <c r="K2658" s="52">
        <v>197085.44</v>
      </c>
      <c r="L2658" s="52">
        <v>0</v>
      </c>
      <c r="M2658" s="52">
        <v>0</v>
      </c>
      <c r="N2658" s="50"/>
      <c r="O2658" s="124">
        <f t="shared" si="164"/>
        <v>0</v>
      </c>
      <c r="P2658" s="124">
        <f t="shared" si="165"/>
        <v>0</v>
      </c>
      <c r="Q2658" s="50"/>
      <c r="R2658" s="53" t="str">
        <f t="shared" si="166"/>
        <v/>
      </c>
      <c r="S2658" s="53" t="str">
        <f t="shared" si="167"/>
        <v/>
      </c>
      <c r="T2658" s="50"/>
    </row>
    <row r="2659" spans="1:20" ht="15" customHeight="1" x14ac:dyDescent="0.2">
      <c r="A2659" s="51" t="s">
        <v>561</v>
      </c>
      <c r="B2659" s="51" t="s">
        <v>516</v>
      </c>
      <c r="C2659" s="35">
        <v>505722</v>
      </c>
      <c r="D2659" s="50"/>
      <c r="E2659" s="52">
        <v>0</v>
      </c>
      <c r="F2659" s="52">
        <v>0</v>
      </c>
      <c r="G2659" s="52">
        <v>0</v>
      </c>
      <c r="H2659" s="52">
        <v>0</v>
      </c>
      <c r="I2659" s="52">
        <v>0</v>
      </c>
      <c r="J2659" s="52">
        <v>0</v>
      </c>
      <c r="K2659" s="52">
        <v>1814105.37</v>
      </c>
      <c r="L2659" s="52">
        <v>0</v>
      </c>
      <c r="M2659" s="52">
        <v>0</v>
      </c>
      <c r="N2659" s="50"/>
      <c r="O2659" s="124">
        <f t="shared" si="164"/>
        <v>0</v>
      </c>
      <c r="P2659" s="124">
        <f t="shared" si="165"/>
        <v>0</v>
      </c>
      <c r="Q2659" s="50"/>
      <c r="R2659" s="53" t="str">
        <f t="shared" si="166"/>
        <v/>
      </c>
      <c r="S2659" s="53" t="str">
        <f t="shared" si="167"/>
        <v/>
      </c>
      <c r="T2659" s="50"/>
    </row>
    <row r="2660" spans="1:20" ht="15" customHeight="1" x14ac:dyDescent="0.2">
      <c r="A2660" s="51" t="s">
        <v>432</v>
      </c>
      <c r="B2660" s="51" t="s">
        <v>23</v>
      </c>
      <c r="C2660" s="35">
        <v>504131</v>
      </c>
      <c r="D2660" s="50"/>
      <c r="E2660" s="52">
        <v>0</v>
      </c>
      <c r="F2660" s="52">
        <v>0</v>
      </c>
      <c r="G2660" s="52">
        <v>0</v>
      </c>
      <c r="H2660" s="52">
        <v>233073.64</v>
      </c>
      <c r="I2660" s="52">
        <v>0</v>
      </c>
      <c r="J2660" s="52">
        <v>233073.64</v>
      </c>
      <c r="K2660" s="52">
        <v>2241624.8000000003</v>
      </c>
      <c r="L2660" s="52">
        <v>41575.54</v>
      </c>
      <c r="M2660" s="52">
        <v>149843.23000000001</v>
      </c>
      <c r="N2660" s="50"/>
      <c r="O2660" s="124">
        <f t="shared" si="164"/>
        <v>10.397500000000001</v>
      </c>
      <c r="P2660" s="124">
        <f t="shared" si="165"/>
        <v>8.5392867709172382</v>
      </c>
      <c r="Q2660" s="50"/>
      <c r="R2660" s="53" t="str">
        <f t="shared" si="166"/>
        <v/>
      </c>
      <c r="S2660" s="53" t="str">
        <f t="shared" si="167"/>
        <v/>
      </c>
      <c r="T2660" s="50"/>
    </row>
    <row r="2661" spans="1:20" ht="15" customHeight="1" x14ac:dyDescent="0.2">
      <c r="A2661" s="51" t="s">
        <v>2669</v>
      </c>
      <c r="B2661" s="51" t="s">
        <v>88</v>
      </c>
      <c r="C2661" s="35">
        <v>555932</v>
      </c>
      <c r="D2661" s="50"/>
      <c r="E2661" s="52">
        <v>0</v>
      </c>
      <c r="F2661" s="52">
        <v>0</v>
      </c>
      <c r="G2661" s="52">
        <v>0</v>
      </c>
      <c r="H2661" s="52">
        <v>65252.05</v>
      </c>
      <c r="I2661" s="52">
        <v>0</v>
      </c>
      <c r="J2661" s="52">
        <v>65252.05</v>
      </c>
      <c r="K2661" s="52">
        <v>354422.01</v>
      </c>
      <c r="L2661" s="52">
        <v>0</v>
      </c>
      <c r="M2661" s="52">
        <v>7121.01</v>
      </c>
      <c r="N2661" s="50"/>
      <c r="O2661" s="124">
        <f t="shared" si="164"/>
        <v>18.410799999999998</v>
      </c>
      <c r="P2661" s="124">
        <f t="shared" si="165"/>
        <v>2.009189553436594</v>
      </c>
      <c r="Q2661" s="50"/>
      <c r="R2661" s="53" t="str">
        <f t="shared" si="166"/>
        <v/>
      </c>
      <c r="S2661" s="53" t="str">
        <f t="shared" si="167"/>
        <v/>
      </c>
      <c r="T2661" s="50"/>
    </row>
    <row r="2662" spans="1:20" ht="15" customHeight="1" x14ac:dyDescent="0.2">
      <c r="A2662" s="51" t="s">
        <v>149</v>
      </c>
      <c r="B2662" s="51" t="s">
        <v>85</v>
      </c>
      <c r="C2662" s="35">
        <v>500887</v>
      </c>
      <c r="D2662" s="50"/>
      <c r="E2662" s="52">
        <v>0</v>
      </c>
      <c r="F2662" s="52">
        <v>0</v>
      </c>
      <c r="G2662" s="52">
        <v>0</v>
      </c>
      <c r="H2662" s="52">
        <v>0</v>
      </c>
      <c r="I2662" s="52">
        <v>0</v>
      </c>
      <c r="J2662" s="52">
        <v>0</v>
      </c>
      <c r="K2662" s="52">
        <v>2294964.73</v>
      </c>
      <c r="L2662" s="52">
        <v>74821.289999999994</v>
      </c>
      <c r="M2662" s="52">
        <v>19797.900000000001</v>
      </c>
      <c r="N2662" s="50"/>
      <c r="O2662" s="124">
        <f t="shared" si="164"/>
        <v>0</v>
      </c>
      <c r="P2662" s="124">
        <f t="shared" si="165"/>
        <v>4.1229038844531614</v>
      </c>
      <c r="Q2662" s="50"/>
      <c r="R2662" s="53" t="str">
        <f t="shared" si="166"/>
        <v/>
      </c>
      <c r="S2662" s="53" t="str">
        <f t="shared" si="167"/>
        <v/>
      </c>
      <c r="T2662" s="50"/>
    </row>
    <row r="2663" spans="1:20" ht="15" customHeight="1" x14ac:dyDescent="0.2">
      <c r="A2663" s="51" t="s">
        <v>1387</v>
      </c>
      <c r="B2663" s="51" t="s">
        <v>28</v>
      </c>
      <c r="C2663" s="35">
        <v>516490</v>
      </c>
      <c r="D2663" s="50"/>
      <c r="E2663" s="52">
        <v>0</v>
      </c>
      <c r="F2663" s="52">
        <v>0</v>
      </c>
      <c r="G2663" s="52">
        <v>0</v>
      </c>
      <c r="H2663" s="52">
        <v>32867.18</v>
      </c>
      <c r="I2663" s="52">
        <v>0</v>
      </c>
      <c r="J2663" s="52">
        <v>32867.18</v>
      </c>
      <c r="K2663" s="52">
        <v>230965.52</v>
      </c>
      <c r="L2663" s="52">
        <v>1292.2</v>
      </c>
      <c r="M2663" s="52">
        <v>4660</v>
      </c>
      <c r="N2663" s="50"/>
      <c r="O2663" s="124">
        <f t="shared" si="164"/>
        <v>14.2303</v>
      </c>
      <c r="P2663" s="124">
        <f t="shared" si="165"/>
        <v>2.5770946243404644</v>
      </c>
      <c r="Q2663" s="50"/>
      <c r="R2663" s="53" t="str">
        <f t="shared" si="166"/>
        <v/>
      </c>
      <c r="S2663" s="53" t="str">
        <f t="shared" si="167"/>
        <v/>
      </c>
      <c r="T2663" s="50"/>
    </row>
    <row r="2664" spans="1:20" ht="15" customHeight="1" x14ac:dyDescent="0.2">
      <c r="A2664" s="51" t="s">
        <v>2363</v>
      </c>
      <c r="B2664" s="51" t="s">
        <v>26</v>
      </c>
      <c r="C2664" s="35">
        <v>527980</v>
      </c>
      <c r="D2664" s="50"/>
      <c r="E2664" s="52">
        <v>0</v>
      </c>
      <c r="F2664" s="52">
        <v>0</v>
      </c>
      <c r="G2664" s="52">
        <v>0</v>
      </c>
      <c r="H2664" s="52">
        <v>0</v>
      </c>
      <c r="I2664" s="52">
        <v>0</v>
      </c>
      <c r="J2664" s="52">
        <v>0</v>
      </c>
      <c r="K2664" s="52">
        <v>106058.79</v>
      </c>
      <c r="L2664" s="52">
        <v>0</v>
      </c>
      <c r="M2664" s="52">
        <v>0</v>
      </c>
      <c r="N2664" s="50"/>
      <c r="O2664" s="124">
        <f t="shared" si="164"/>
        <v>0</v>
      </c>
      <c r="P2664" s="124">
        <f t="shared" si="165"/>
        <v>0</v>
      </c>
      <c r="Q2664" s="50"/>
      <c r="R2664" s="53" t="str">
        <f t="shared" si="166"/>
        <v/>
      </c>
      <c r="S2664" s="53" t="str">
        <f t="shared" si="167"/>
        <v/>
      </c>
      <c r="T2664" s="50"/>
    </row>
    <row r="2665" spans="1:20" ht="15" customHeight="1" x14ac:dyDescent="0.2">
      <c r="A2665" s="51" t="s">
        <v>751</v>
      </c>
      <c r="B2665" s="51" t="s">
        <v>392</v>
      </c>
      <c r="C2665" s="35">
        <v>508292</v>
      </c>
      <c r="D2665" s="50"/>
      <c r="E2665" s="52">
        <v>0</v>
      </c>
      <c r="F2665" s="52">
        <v>0</v>
      </c>
      <c r="G2665" s="52">
        <v>0</v>
      </c>
      <c r="H2665" s="52">
        <v>40058.449999999997</v>
      </c>
      <c r="I2665" s="52">
        <v>0</v>
      </c>
      <c r="J2665" s="52">
        <v>40058.449999999997</v>
      </c>
      <c r="K2665" s="52">
        <v>1039354.83</v>
      </c>
      <c r="L2665" s="52">
        <v>2596.04</v>
      </c>
      <c r="M2665" s="52">
        <v>18581.3</v>
      </c>
      <c r="N2665" s="50"/>
      <c r="O2665" s="124">
        <f t="shared" si="164"/>
        <v>3.8542000000000001</v>
      </c>
      <c r="P2665" s="124">
        <f t="shared" si="165"/>
        <v>2.0375466961557298</v>
      </c>
      <c r="Q2665" s="50"/>
      <c r="R2665" s="53" t="str">
        <f t="shared" si="166"/>
        <v/>
      </c>
      <c r="S2665" s="53" t="str">
        <f t="shared" si="167"/>
        <v/>
      </c>
      <c r="T2665" s="50"/>
    </row>
    <row r="2666" spans="1:20" ht="15" customHeight="1" x14ac:dyDescent="0.2">
      <c r="A2666" s="51" t="s">
        <v>1323</v>
      </c>
      <c r="B2666" s="51" t="s">
        <v>1214</v>
      </c>
      <c r="C2666" s="35">
        <v>515744</v>
      </c>
      <c r="D2666" s="50"/>
      <c r="E2666" s="52">
        <v>0</v>
      </c>
      <c r="F2666" s="52">
        <v>0</v>
      </c>
      <c r="G2666" s="52">
        <v>0</v>
      </c>
      <c r="H2666" s="52">
        <v>0</v>
      </c>
      <c r="I2666" s="52">
        <v>0</v>
      </c>
      <c r="J2666" s="52">
        <v>0</v>
      </c>
      <c r="K2666" s="52">
        <v>527656.81999999995</v>
      </c>
      <c r="L2666" s="52">
        <v>0</v>
      </c>
      <c r="M2666" s="52">
        <v>0</v>
      </c>
      <c r="N2666" s="50"/>
      <c r="O2666" s="124">
        <f t="shared" si="164"/>
        <v>0</v>
      </c>
      <c r="P2666" s="124">
        <f t="shared" si="165"/>
        <v>0</v>
      </c>
      <c r="Q2666" s="50"/>
      <c r="R2666" s="53" t="str">
        <f t="shared" si="166"/>
        <v/>
      </c>
      <c r="S2666" s="53" t="str">
        <f t="shared" si="167"/>
        <v/>
      </c>
      <c r="T2666" s="50"/>
    </row>
    <row r="2667" spans="1:20" ht="15" customHeight="1" x14ac:dyDescent="0.2">
      <c r="A2667" s="51" t="s">
        <v>150</v>
      </c>
      <c r="B2667" s="51" t="s">
        <v>85</v>
      </c>
      <c r="C2667" s="35">
        <v>500895</v>
      </c>
      <c r="D2667" s="50"/>
      <c r="E2667" s="52">
        <v>0</v>
      </c>
      <c r="F2667" s="52">
        <v>0</v>
      </c>
      <c r="G2667" s="52">
        <v>0</v>
      </c>
      <c r="H2667" s="52">
        <v>120954.15</v>
      </c>
      <c r="I2667" s="52">
        <v>0</v>
      </c>
      <c r="J2667" s="52">
        <v>120954.15</v>
      </c>
      <c r="K2667" s="52">
        <v>780882.53</v>
      </c>
      <c r="L2667" s="52">
        <v>1937.34</v>
      </c>
      <c r="M2667" s="52">
        <v>163407.85</v>
      </c>
      <c r="N2667" s="50"/>
      <c r="O2667" s="124">
        <f t="shared" si="164"/>
        <v>15.4894</v>
      </c>
      <c r="P2667" s="124">
        <f t="shared" si="165"/>
        <v>21.174143824167764</v>
      </c>
      <c r="Q2667" s="50"/>
      <c r="R2667" s="53" t="str">
        <f t="shared" si="166"/>
        <v/>
      </c>
      <c r="S2667" s="53" t="str">
        <f t="shared" si="167"/>
        <v/>
      </c>
      <c r="T2667" s="50"/>
    </row>
    <row r="2668" spans="1:20" ht="15" customHeight="1" x14ac:dyDescent="0.2">
      <c r="A2668" s="51" t="s">
        <v>1117</v>
      </c>
      <c r="B2668" s="51" t="s">
        <v>1056</v>
      </c>
      <c r="C2668" s="35">
        <v>512788</v>
      </c>
      <c r="D2668" s="50"/>
      <c r="E2668" s="52">
        <v>0</v>
      </c>
      <c r="F2668" s="52">
        <v>0</v>
      </c>
      <c r="G2668" s="52">
        <v>0</v>
      </c>
      <c r="H2668" s="52">
        <v>0</v>
      </c>
      <c r="I2668" s="52">
        <v>0</v>
      </c>
      <c r="J2668" s="52">
        <v>0</v>
      </c>
      <c r="K2668" s="52">
        <v>43646.1</v>
      </c>
      <c r="L2668" s="52">
        <v>0.87</v>
      </c>
      <c r="M2668" s="52">
        <v>149.33000000000001</v>
      </c>
      <c r="N2668" s="50"/>
      <c r="O2668" s="124">
        <f t="shared" si="164"/>
        <v>0</v>
      </c>
      <c r="P2668" s="124">
        <f t="shared" si="165"/>
        <v>0.34413154898146686</v>
      </c>
      <c r="Q2668" s="50"/>
      <c r="R2668" s="53" t="str">
        <f t="shared" si="166"/>
        <v/>
      </c>
      <c r="S2668" s="53" t="str">
        <f t="shared" si="167"/>
        <v/>
      </c>
      <c r="T2668" s="50"/>
    </row>
    <row r="2669" spans="1:20" ht="15" customHeight="1" x14ac:dyDescent="0.2">
      <c r="A2669" s="51" t="s">
        <v>326</v>
      </c>
      <c r="B2669" s="51" t="s">
        <v>252</v>
      </c>
      <c r="C2669" s="35">
        <v>502936</v>
      </c>
      <c r="D2669" s="50"/>
      <c r="E2669" s="52">
        <v>0</v>
      </c>
      <c r="F2669" s="52">
        <v>0</v>
      </c>
      <c r="G2669" s="52">
        <v>0</v>
      </c>
      <c r="H2669" s="52">
        <v>0</v>
      </c>
      <c r="I2669" s="52">
        <v>0</v>
      </c>
      <c r="J2669" s="52">
        <v>0</v>
      </c>
      <c r="K2669" s="52">
        <v>644703.65</v>
      </c>
      <c r="L2669" s="52">
        <v>0</v>
      </c>
      <c r="M2669" s="52">
        <v>0</v>
      </c>
      <c r="N2669" s="50"/>
      <c r="O2669" s="124">
        <f t="shared" si="164"/>
        <v>0</v>
      </c>
      <c r="P2669" s="124">
        <f t="shared" si="165"/>
        <v>0</v>
      </c>
      <c r="Q2669" s="50"/>
      <c r="R2669" s="53" t="str">
        <f t="shared" si="166"/>
        <v/>
      </c>
      <c r="S2669" s="53" t="str">
        <f t="shared" si="167"/>
        <v/>
      </c>
      <c r="T2669" s="50"/>
    </row>
    <row r="2670" spans="1:20" ht="15" customHeight="1" x14ac:dyDescent="0.2">
      <c r="A2670" s="51" t="s">
        <v>2580</v>
      </c>
      <c r="B2670" s="51" t="s">
        <v>33</v>
      </c>
      <c r="C2670" s="35">
        <v>543705</v>
      </c>
      <c r="D2670" s="50"/>
      <c r="E2670" s="52">
        <v>0</v>
      </c>
      <c r="F2670" s="52">
        <v>0</v>
      </c>
      <c r="G2670" s="52">
        <v>0</v>
      </c>
      <c r="H2670" s="52">
        <v>0</v>
      </c>
      <c r="I2670" s="52">
        <v>0</v>
      </c>
      <c r="J2670" s="52">
        <v>0</v>
      </c>
      <c r="K2670" s="52">
        <v>746880.34</v>
      </c>
      <c r="L2670" s="52">
        <v>186.78</v>
      </c>
      <c r="M2670" s="52">
        <v>34061.019999999997</v>
      </c>
      <c r="N2670" s="50"/>
      <c r="O2670" s="124">
        <f t="shared" si="164"/>
        <v>0</v>
      </c>
      <c r="P2670" s="124">
        <f t="shared" si="165"/>
        <v>4.5854467129232503</v>
      </c>
      <c r="Q2670" s="50"/>
      <c r="R2670" s="53" t="str">
        <f t="shared" si="166"/>
        <v/>
      </c>
      <c r="S2670" s="53" t="str">
        <f t="shared" si="167"/>
        <v/>
      </c>
      <c r="T2670" s="50"/>
    </row>
    <row r="2671" spans="1:20" ht="15" customHeight="1" x14ac:dyDescent="0.2">
      <c r="A2671" s="51" t="s">
        <v>433</v>
      </c>
      <c r="B2671" s="51" t="s">
        <v>23</v>
      </c>
      <c r="C2671" s="35">
        <v>504149</v>
      </c>
      <c r="D2671" s="50"/>
      <c r="E2671" s="52">
        <v>0</v>
      </c>
      <c r="F2671" s="52">
        <v>0</v>
      </c>
      <c r="G2671" s="52">
        <v>0</v>
      </c>
      <c r="H2671" s="52">
        <v>0</v>
      </c>
      <c r="I2671" s="52">
        <v>0</v>
      </c>
      <c r="J2671" s="52">
        <v>0</v>
      </c>
      <c r="K2671" s="52">
        <v>516869.89</v>
      </c>
      <c r="L2671" s="52">
        <v>0</v>
      </c>
      <c r="M2671" s="52">
        <v>0</v>
      </c>
      <c r="N2671" s="50"/>
      <c r="O2671" s="124">
        <f t="shared" si="164"/>
        <v>0</v>
      </c>
      <c r="P2671" s="124">
        <f t="shared" si="165"/>
        <v>0</v>
      </c>
      <c r="Q2671" s="50"/>
      <c r="R2671" s="53" t="str">
        <f t="shared" si="166"/>
        <v/>
      </c>
      <c r="S2671" s="53" t="str">
        <f t="shared" si="167"/>
        <v/>
      </c>
      <c r="T2671" s="50"/>
    </row>
    <row r="2672" spans="1:20" ht="15" customHeight="1" x14ac:dyDescent="0.2">
      <c r="A2672" s="51" t="s">
        <v>2598</v>
      </c>
      <c r="B2672" s="51" t="s">
        <v>22</v>
      </c>
      <c r="C2672" s="35">
        <v>543900</v>
      </c>
      <c r="D2672" s="50"/>
      <c r="E2672" s="52">
        <v>0</v>
      </c>
      <c r="F2672" s="52">
        <v>0</v>
      </c>
      <c r="G2672" s="52">
        <v>0</v>
      </c>
      <c r="H2672" s="52">
        <v>85720.68</v>
      </c>
      <c r="I2672" s="52">
        <v>0</v>
      </c>
      <c r="J2672" s="52">
        <v>85720.68</v>
      </c>
      <c r="K2672" s="52">
        <v>449424.87</v>
      </c>
      <c r="L2672" s="52">
        <v>2728.35</v>
      </c>
      <c r="M2672" s="52">
        <v>0</v>
      </c>
      <c r="N2672" s="50"/>
      <c r="O2672" s="124">
        <f t="shared" si="164"/>
        <v>19.073399999999999</v>
      </c>
      <c r="P2672" s="124">
        <f t="shared" si="165"/>
        <v>0.60707588345077557</v>
      </c>
      <c r="Q2672" s="50"/>
      <c r="R2672" s="53" t="str">
        <f t="shared" si="166"/>
        <v/>
      </c>
      <c r="S2672" s="53" t="str">
        <f t="shared" si="167"/>
        <v/>
      </c>
      <c r="T2672" s="50"/>
    </row>
    <row r="2673" spans="1:20" ht="15" customHeight="1" x14ac:dyDescent="0.2">
      <c r="A2673" s="51" t="s">
        <v>2599</v>
      </c>
      <c r="B2673" s="51" t="s">
        <v>22</v>
      </c>
      <c r="C2673" s="35">
        <v>543918</v>
      </c>
      <c r="D2673" s="50"/>
      <c r="E2673" s="52">
        <v>0</v>
      </c>
      <c r="F2673" s="52">
        <v>0</v>
      </c>
      <c r="G2673" s="52">
        <v>0</v>
      </c>
      <c r="H2673" s="52">
        <v>22144.75</v>
      </c>
      <c r="I2673" s="52">
        <v>0</v>
      </c>
      <c r="J2673" s="52">
        <v>22144.75</v>
      </c>
      <c r="K2673" s="52">
        <v>270374.38</v>
      </c>
      <c r="L2673" s="52">
        <v>1731.03</v>
      </c>
      <c r="M2673" s="52">
        <v>333046.27</v>
      </c>
      <c r="N2673" s="50"/>
      <c r="O2673" s="124">
        <f t="shared" si="164"/>
        <v>8.1904000000000003</v>
      </c>
      <c r="P2673" s="124">
        <f t="shared" si="165"/>
        <v>123.81990482974017</v>
      </c>
      <c r="Q2673" s="50"/>
      <c r="R2673" s="53" t="str">
        <f t="shared" si="166"/>
        <v/>
      </c>
      <c r="S2673" s="53" t="str">
        <f t="shared" si="167"/>
        <v/>
      </c>
      <c r="T2673" s="50"/>
    </row>
    <row r="2674" spans="1:20" ht="15" customHeight="1" x14ac:dyDescent="0.2">
      <c r="A2674" s="51" t="s">
        <v>562</v>
      </c>
      <c r="B2674" s="51" t="s">
        <v>516</v>
      </c>
      <c r="C2674" s="35">
        <v>505731</v>
      </c>
      <c r="D2674" s="50"/>
      <c r="E2674" s="52">
        <v>0</v>
      </c>
      <c r="F2674" s="52">
        <v>0</v>
      </c>
      <c r="G2674" s="52">
        <v>0</v>
      </c>
      <c r="H2674" s="52">
        <v>0</v>
      </c>
      <c r="I2674" s="52">
        <v>0</v>
      </c>
      <c r="J2674" s="52">
        <v>0</v>
      </c>
      <c r="K2674" s="52">
        <v>260790.66</v>
      </c>
      <c r="L2674" s="52">
        <v>223.36</v>
      </c>
      <c r="M2674" s="52">
        <v>9590.6</v>
      </c>
      <c r="N2674" s="50"/>
      <c r="O2674" s="124">
        <f t="shared" si="164"/>
        <v>0</v>
      </c>
      <c r="P2674" s="124">
        <f t="shared" si="165"/>
        <v>3.7631562418684781</v>
      </c>
      <c r="Q2674" s="50"/>
      <c r="R2674" s="53" t="str">
        <f t="shared" si="166"/>
        <v/>
      </c>
      <c r="S2674" s="53" t="str">
        <f t="shared" si="167"/>
        <v/>
      </c>
      <c r="T2674" s="50"/>
    </row>
    <row r="2675" spans="1:20" ht="15" customHeight="1" x14ac:dyDescent="0.2">
      <c r="A2675" s="51" t="s">
        <v>28</v>
      </c>
      <c r="B2675" s="51" t="s">
        <v>28</v>
      </c>
      <c r="C2675" s="35">
        <v>515850</v>
      </c>
      <c r="D2675" s="50"/>
      <c r="E2675" s="52">
        <v>0</v>
      </c>
      <c r="F2675" s="52">
        <v>0</v>
      </c>
      <c r="G2675" s="52">
        <v>0</v>
      </c>
      <c r="H2675" s="52">
        <v>3319305.25</v>
      </c>
      <c r="I2675" s="52">
        <v>0</v>
      </c>
      <c r="J2675" s="52">
        <v>3319305.25</v>
      </c>
      <c r="K2675" s="52">
        <v>6292844.2000000002</v>
      </c>
      <c r="L2675" s="52">
        <v>110970.02</v>
      </c>
      <c r="M2675" s="52">
        <v>0</v>
      </c>
      <c r="N2675" s="50"/>
      <c r="O2675" s="124">
        <f t="shared" si="164"/>
        <v>52.747300000000003</v>
      </c>
      <c r="P2675" s="124">
        <f t="shared" si="165"/>
        <v>1.7634318675806404</v>
      </c>
      <c r="Q2675" s="50"/>
      <c r="R2675" s="53" t="str">
        <f t="shared" si="166"/>
        <v/>
      </c>
      <c r="S2675" s="53" t="str">
        <f t="shared" si="167"/>
        <v/>
      </c>
      <c r="T2675" s="50"/>
    </row>
    <row r="2676" spans="1:20" ht="15" customHeight="1" x14ac:dyDescent="0.2">
      <c r="A2676" s="51" t="s">
        <v>369</v>
      </c>
      <c r="B2676" s="51" t="s">
        <v>334</v>
      </c>
      <c r="C2676" s="35">
        <v>503380</v>
      </c>
      <c r="D2676" s="50"/>
      <c r="E2676" s="52">
        <v>0</v>
      </c>
      <c r="F2676" s="52">
        <v>0</v>
      </c>
      <c r="G2676" s="52">
        <v>0</v>
      </c>
      <c r="H2676" s="52">
        <v>72274.58</v>
      </c>
      <c r="I2676" s="52">
        <v>0</v>
      </c>
      <c r="J2676" s="52">
        <v>72274.58</v>
      </c>
      <c r="K2676" s="52">
        <v>1166827.25</v>
      </c>
      <c r="L2676" s="52">
        <v>18164.169999999998</v>
      </c>
      <c r="M2676" s="52">
        <v>43952.93</v>
      </c>
      <c r="N2676" s="50"/>
      <c r="O2676" s="124">
        <f t="shared" si="164"/>
        <v>6.1940999999999997</v>
      </c>
      <c r="P2676" s="124">
        <f t="shared" si="165"/>
        <v>5.3235901029908241</v>
      </c>
      <c r="Q2676" s="50"/>
      <c r="R2676" s="53" t="str">
        <f t="shared" si="166"/>
        <v/>
      </c>
      <c r="S2676" s="53" t="str">
        <f t="shared" si="167"/>
        <v/>
      </c>
      <c r="T2676" s="50"/>
    </row>
    <row r="2677" spans="1:20" ht="15" customHeight="1" x14ac:dyDescent="0.2">
      <c r="A2677" s="51" t="s">
        <v>2663</v>
      </c>
      <c r="B2677" s="51" t="s">
        <v>85</v>
      </c>
      <c r="C2677" s="35">
        <v>555860</v>
      </c>
      <c r="D2677" s="50"/>
      <c r="E2677" s="52">
        <v>0</v>
      </c>
      <c r="F2677" s="52">
        <v>0</v>
      </c>
      <c r="G2677" s="52">
        <v>0</v>
      </c>
      <c r="H2677" s="52">
        <v>215435.98</v>
      </c>
      <c r="I2677" s="52">
        <v>0</v>
      </c>
      <c r="J2677" s="52">
        <v>215435.98</v>
      </c>
      <c r="K2677" s="52">
        <v>550371.43000000005</v>
      </c>
      <c r="L2677" s="52">
        <v>14045.06</v>
      </c>
      <c r="M2677" s="52">
        <v>2882.97</v>
      </c>
      <c r="N2677" s="50"/>
      <c r="O2677" s="124">
        <f t="shared" si="164"/>
        <v>39.143700000000003</v>
      </c>
      <c r="P2677" s="124">
        <f t="shared" si="165"/>
        <v>3.0757465008676044</v>
      </c>
      <c r="Q2677" s="50"/>
      <c r="R2677" s="53" t="str">
        <f t="shared" si="166"/>
        <v/>
      </c>
      <c r="S2677" s="53" t="str">
        <f t="shared" si="167"/>
        <v/>
      </c>
      <c r="T2677" s="50"/>
    </row>
    <row r="2678" spans="1:20" ht="15" customHeight="1" x14ac:dyDescent="0.2">
      <c r="A2678" s="51" t="s">
        <v>2278</v>
      </c>
      <c r="B2678" s="51" t="s">
        <v>2238</v>
      </c>
      <c r="C2678" s="35">
        <v>527076</v>
      </c>
      <c r="D2678" s="50"/>
      <c r="E2678" s="52">
        <v>0</v>
      </c>
      <c r="F2678" s="52">
        <v>0</v>
      </c>
      <c r="G2678" s="52">
        <v>0</v>
      </c>
      <c r="H2678" s="52">
        <v>10008</v>
      </c>
      <c r="I2678" s="52">
        <v>0</v>
      </c>
      <c r="J2678" s="52">
        <v>10008</v>
      </c>
      <c r="K2678" s="52">
        <v>653255.7300000001</v>
      </c>
      <c r="L2678" s="52">
        <v>466.59</v>
      </c>
      <c r="M2678" s="52">
        <v>9996</v>
      </c>
      <c r="N2678" s="50"/>
      <c r="O2678" s="124">
        <f t="shared" si="164"/>
        <v>1.532</v>
      </c>
      <c r="P2678" s="124">
        <f t="shared" si="165"/>
        <v>1.6016070766038286</v>
      </c>
      <c r="Q2678" s="50"/>
      <c r="R2678" s="53" t="str">
        <f t="shared" si="166"/>
        <v/>
      </c>
      <c r="S2678" s="53" t="str">
        <f t="shared" si="167"/>
        <v/>
      </c>
      <c r="T2678" s="50"/>
    </row>
    <row r="2679" spans="1:20" ht="15" customHeight="1" x14ac:dyDescent="0.2">
      <c r="A2679" s="51" t="s">
        <v>1388</v>
      </c>
      <c r="B2679" s="51" t="s">
        <v>28</v>
      </c>
      <c r="C2679" s="35">
        <v>516503</v>
      </c>
      <c r="D2679" s="50"/>
      <c r="E2679" s="52">
        <v>0</v>
      </c>
      <c r="F2679" s="52">
        <v>0</v>
      </c>
      <c r="G2679" s="52">
        <v>0</v>
      </c>
      <c r="H2679" s="52">
        <v>0</v>
      </c>
      <c r="I2679" s="52">
        <v>0</v>
      </c>
      <c r="J2679" s="52">
        <v>0</v>
      </c>
      <c r="K2679" s="52">
        <v>38547.25</v>
      </c>
      <c r="L2679" s="52">
        <v>0</v>
      </c>
      <c r="M2679" s="52">
        <v>0</v>
      </c>
      <c r="N2679" s="50"/>
      <c r="O2679" s="124">
        <f t="shared" si="164"/>
        <v>0</v>
      </c>
      <c r="P2679" s="124">
        <f t="shared" si="165"/>
        <v>0</v>
      </c>
      <c r="Q2679" s="50"/>
      <c r="R2679" s="53" t="str">
        <f t="shared" si="166"/>
        <v/>
      </c>
      <c r="S2679" s="53" t="str">
        <f t="shared" si="167"/>
        <v/>
      </c>
      <c r="T2679" s="50"/>
    </row>
    <row r="2680" spans="1:20" ht="15" customHeight="1" x14ac:dyDescent="0.2">
      <c r="A2680" s="51" t="s">
        <v>207</v>
      </c>
      <c r="B2680" s="51" t="s">
        <v>199</v>
      </c>
      <c r="C2680" s="35">
        <v>501522</v>
      </c>
      <c r="D2680" s="50"/>
      <c r="E2680" s="52">
        <v>0</v>
      </c>
      <c r="F2680" s="52">
        <v>0</v>
      </c>
      <c r="G2680" s="52">
        <v>0</v>
      </c>
      <c r="H2680" s="52">
        <v>1314458.6599999999</v>
      </c>
      <c r="I2680" s="52">
        <v>0</v>
      </c>
      <c r="J2680" s="52">
        <v>1314458.6599999999</v>
      </c>
      <c r="K2680" s="52">
        <v>4748828.67</v>
      </c>
      <c r="L2680" s="52">
        <v>70876.06</v>
      </c>
      <c r="M2680" s="52">
        <v>707270.88</v>
      </c>
      <c r="N2680" s="50"/>
      <c r="O2680" s="124">
        <f t="shared" si="164"/>
        <v>27.679600000000001</v>
      </c>
      <c r="P2680" s="124">
        <f t="shared" si="165"/>
        <v>16.386081580829067</v>
      </c>
      <c r="Q2680" s="50"/>
      <c r="R2680" s="53" t="str">
        <f t="shared" si="166"/>
        <v/>
      </c>
      <c r="S2680" s="53" t="str">
        <f t="shared" si="167"/>
        <v/>
      </c>
      <c r="T2680" s="50"/>
    </row>
    <row r="2681" spans="1:20" ht="15" customHeight="1" x14ac:dyDescent="0.2">
      <c r="A2681" s="51" t="s">
        <v>2008</v>
      </c>
      <c r="B2681" s="51" t="s">
        <v>1960</v>
      </c>
      <c r="C2681" s="35">
        <v>524018</v>
      </c>
      <c r="D2681" s="50"/>
      <c r="E2681" s="52">
        <v>0</v>
      </c>
      <c r="F2681" s="52">
        <v>0</v>
      </c>
      <c r="G2681" s="52">
        <v>0</v>
      </c>
      <c r="H2681" s="52">
        <v>80477.600000000006</v>
      </c>
      <c r="I2681" s="52">
        <v>0</v>
      </c>
      <c r="J2681" s="52">
        <v>80477.600000000006</v>
      </c>
      <c r="K2681" s="52">
        <v>722717.91999999993</v>
      </c>
      <c r="L2681" s="52">
        <v>6309.32</v>
      </c>
      <c r="M2681" s="52">
        <v>10848</v>
      </c>
      <c r="N2681" s="50"/>
      <c r="O2681" s="124">
        <f t="shared" si="164"/>
        <v>11.135400000000001</v>
      </c>
      <c r="P2681" s="124">
        <f t="shared" si="165"/>
        <v>2.373999526675636</v>
      </c>
      <c r="Q2681" s="50"/>
      <c r="R2681" s="53" t="str">
        <f t="shared" si="166"/>
        <v/>
      </c>
      <c r="S2681" s="53" t="str">
        <f t="shared" si="167"/>
        <v/>
      </c>
      <c r="T2681" s="50"/>
    </row>
    <row r="2682" spans="1:20" ht="15" customHeight="1" x14ac:dyDescent="0.2">
      <c r="A2682" s="51" t="s">
        <v>2130</v>
      </c>
      <c r="B2682" s="51" t="s">
        <v>1537</v>
      </c>
      <c r="C2682" s="35">
        <v>525391</v>
      </c>
      <c r="D2682" s="50"/>
      <c r="E2682" s="52">
        <v>0</v>
      </c>
      <c r="F2682" s="52">
        <v>0</v>
      </c>
      <c r="G2682" s="52">
        <v>0</v>
      </c>
      <c r="H2682" s="52">
        <v>15253.9</v>
      </c>
      <c r="I2682" s="52">
        <v>0</v>
      </c>
      <c r="J2682" s="52">
        <v>15253.9</v>
      </c>
      <c r="K2682" s="52">
        <v>104865.26999999999</v>
      </c>
      <c r="L2682" s="52">
        <v>673.92</v>
      </c>
      <c r="M2682" s="52">
        <v>3600</v>
      </c>
      <c r="N2682" s="50"/>
      <c r="O2682" s="124">
        <f t="shared" si="164"/>
        <v>14.546200000000001</v>
      </c>
      <c r="P2682" s="124">
        <f t="shared" si="165"/>
        <v>4.0756296150288849</v>
      </c>
      <c r="Q2682" s="50"/>
      <c r="R2682" s="53" t="str">
        <f t="shared" si="166"/>
        <v/>
      </c>
      <c r="S2682" s="53" t="str">
        <f t="shared" si="167"/>
        <v/>
      </c>
      <c r="T2682" s="50"/>
    </row>
    <row r="2683" spans="1:20" ht="15" customHeight="1" x14ac:dyDescent="0.2">
      <c r="A2683" s="51" t="s">
        <v>2131</v>
      </c>
      <c r="B2683" s="51" t="s">
        <v>1537</v>
      </c>
      <c r="C2683" s="35">
        <v>525405</v>
      </c>
      <c r="D2683" s="50"/>
      <c r="E2683" s="52">
        <v>0</v>
      </c>
      <c r="F2683" s="52">
        <v>0</v>
      </c>
      <c r="G2683" s="52">
        <v>0</v>
      </c>
      <c r="H2683" s="52">
        <v>494666.28</v>
      </c>
      <c r="I2683" s="52">
        <v>494666.28</v>
      </c>
      <c r="J2683" s="52">
        <v>0</v>
      </c>
      <c r="K2683" s="52">
        <v>3079881.9899999998</v>
      </c>
      <c r="L2683" s="52">
        <v>29699.96</v>
      </c>
      <c r="M2683" s="52">
        <v>822839.58</v>
      </c>
      <c r="N2683" s="50"/>
      <c r="O2683" s="124">
        <f t="shared" si="164"/>
        <v>0</v>
      </c>
      <c r="P2683" s="124">
        <f t="shared" si="165"/>
        <v>27.680915787296122</v>
      </c>
      <c r="Q2683" s="50"/>
      <c r="R2683" s="53" t="str">
        <f t="shared" si="166"/>
        <v/>
      </c>
      <c r="S2683" s="53" t="str">
        <f t="shared" si="167"/>
        <v/>
      </c>
      <c r="T2683" s="50"/>
    </row>
    <row r="2684" spans="1:20" ht="15" customHeight="1" x14ac:dyDescent="0.2">
      <c r="A2684" s="51" t="s">
        <v>1756</v>
      </c>
      <c r="B2684" s="51" t="s">
        <v>1547</v>
      </c>
      <c r="C2684" s="35">
        <v>520977</v>
      </c>
      <c r="D2684" s="50"/>
      <c r="E2684" s="52">
        <v>0</v>
      </c>
      <c r="F2684" s="52">
        <v>0</v>
      </c>
      <c r="G2684" s="52">
        <v>0</v>
      </c>
      <c r="H2684" s="52">
        <v>9100.8799999999992</v>
      </c>
      <c r="I2684" s="52">
        <v>0</v>
      </c>
      <c r="J2684" s="52">
        <v>9100.8799999999992</v>
      </c>
      <c r="K2684" s="52">
        <v>82971.58</v>
      </c>
      <c r="L2684" s="52">
        <v>313.66000000000003</v>
      </c>
      <c r="M2684" s="52">
        <v>2000</v>
      </c>
      <c r="N2684" s="50"/>
      <c r="O2684" s="124">
        <f t="shared" si="164"/>
        <v>10.9687</v>
      </c>
      <c r="P2684" s="124">
        <f t="shared" si="165"/>
        <v>2.7884969769166741</v>
      </c>
      <c r="Q2684" s="50"/>
      <c r="R2684" s="53" t="str">
        <f t="shared" si="166"/>
        <v/>
      </c>
      <c r="S2684" s="53" t="str">
        <f t="shared" si="167"/>
        <v/>
      </c>
      <c r="T2684" s="50"/>
    </row>
    <row r="2685" spans="1:20" ht="15" customHeight="1" x14ac:dyDescent="0.2">
      <c r="A2685" s="51" t="s">
        <v>563</v>
      </c>
      <c r="B2685" s="51" t="s">
        <v>508</v>
      </c>
      <c r="C2685" s="35">
        <v>505749</v>
      </c>
      <c r="D2685" s="50"/>
      <c r="E2685" s="52">
        <v>0</v>
      </c>
      <c r="F2685" s="52">
        <v>0</v>
      </c>
      <c r="G2685" s="52">
        <v>0</v>
      </c>
      <c r="H2685" s="52">
        <v>16595.740000000002</v>
      </c>
      <c r="I2685" s="52">
        <v>0</v>
      </c>
      <c r="J2685" s="52">
        <v>16595.740000000002</v>
      </c>
      <c r="K2685" s="52">
        <v>88493.97</v>
      </c>
      <c r="L2685" s="52">
        <v>681.08</v>
      </c>
      <c r="M2685" s="52">
        <v>0</v>
      </c>
      <c r="N2685" s="50"/>
      <c r="O2685" s="124">
        <f t="shared" si="164"/>
        <v>18.753499999999999</v>
      </c>
      <c r="P2685" s="124">
        <f t="shared" si="165"/>
        <v>0.76963436039766331</v>
      </c>
      <c r="Q2685" s="50"/>
      <c r="R2685" s="53" t="str">
        <f t="shared" si="166"/>
        <v/>
      </c>
      <c r="S2685" s="53" t="str">
        <f t="shared" si="167"/>
        <v/>
      </c>
      <c r="T2685" s="50"/>
    </row>
    <row r="2686" spans="1:20" ht="15" customHeight="1" x14ac:dyDescent="0.2">
      <c r="A2686" s="51" t="s">
        <v>2009</v>
      </c>
      <c r="B2686" s="51" t="s">
        <v>1960</v>
      </c>
      <c r="C2686" s="35">
        <v>524026</v>
      </c>
      <c r="D2686" s="50"/>
      <c r="E2686" s="52">
        <v>0</v>
      </c>
      <c r="F2686" s="52">
        <v>0</v>
      </c>
      <c r="G2686" s="52">
        <v>0</v>
      </c>
      <c r="H2686" s="52">
        <v>0</v>
      </c>
      <c r="I2686" s="52">
        <v>0</v>
      </c>
      <c r="J2686" s="52">
        <v>0</v>
      </c>
      <c r="K2686" s="52">
        <v>236214.67</v>
      </c>
      <c r="L2686" s="52">
        <v>0</v>
      </c>
      <c r="M2686" s="52">
        <v>0</v>
      </c>
      <c r="N2686" s="50"/>
      <c r="O2686" s="124">
        <f t="shared" si="164"/>
        <v>0</v>
      </c>
      <c r="P2686" s="124">
        <f t="shared" si="165"/>
        <v>0</v>
      </c>
      <c r="Q2686" s="50"/>
      <c r="R2686" s="53" t="str">
        <f t="shared" si="166"/>
        <v/>
      </c>
      <c r="S2686" s="53" t="str">
        <f t="shared" si="167"/>
        <v/>
      </c>
      <c r="T2686" s="50"/>
    </row>
    <row r="2687" spans="1:20" ht="15" customHeight="1" x14ac:dyDescent="0.2">
      <c r="A2687" s="51" t="s">
        <v>704</v>
      </c>
      <c r="B2687" s="51" t="s">
        <v>643</v>
      </c>
      <c r="C2687" s="35">
        <v>507725</v>
      </c>
      <c r="D2687" s="50"/>
      <c r="E2687" s="52">
        <v>0</v>
      </c>
      <c r="F2687" s="52">
        <v>0</v>
      </c>
      <c r="G2687" s="52">
        <v>0</v>
      </c>
      <c r="H2687" s="52">
        <v>93000</v>
      </c>
      <c r="I2687" s="52">
        <v>0</v>
      </c>
      <c r="J2687" s="52">
        <v>93000</v>
      </c>
      <c r="K2687" s="52">
        <v>479409.41</v>
      </c>
      <c r="L2687" s="52">
        <v>9713.14</v>
      </c>
      <c r="M2687" s="52">
        <v>37332.160000000003</v>
      </c>
      <c r="N2687" s="50"/>
      <c r="O2687" s="124">
        <f t="shared" si="164"/>
        <v>19.398900000000001</v>
      </c>
      <c r="P2687" s="124">
        <f t="shared" si="165"/>
        <v>9.8131782603099094</v>
      </c>
      <c r="Q2687" s="50"/>
      <c r="R2687" s="53" t="str">
        <f t="shared" si="166"/>
        <v/>
      </c>
      <c r="S2687" s="53" t="str">
        <f t="shared" si="167"/>
        <v/>
      </c>
      <c r="T2687" s="50"/>
    </row>
    <row r="2688" spans="1:20" ht="15" customHeight="1" x14ac:dyDescent="0.2">
      <c r="A2688" s="51" t="s">
        <v>981</v>
      </c>
      <c r="B2688" s="51" t="s">
        <v>13</v>
      </c>
      <c r="C2688" s="35">
        <v>511145</v>
      </c>
      <c r="D2688" s="50"/>
      <c r="E2688" s="52">
        <v>0</v>
      </c>
      <c r="F2688" s="52">
        <v>0</v>
      </c>
      <c r="G2688" s="52">
        <v>0</v>
      </c>
      <c r="H2688" s="52">
        <v>20331.490000000002</v>
      </c>
      <c r="I2688" s="52">
        <v>0</v>
      </c>
      <c r="J2688" s="52">
        <v>20331.490000000002</v>
      </c>
      <c r="K2688" s="52">
        <v>138236.63</v>
      </c>
      <c r="L2688" s="52">
        <v>468.61</v>
      </c>
      <c r="M2688" s="52">
        <v>6970.68</v>
      </c>
      <c r="N2688" s="50"/>
      <c r="O2688" s="124">
        <f t="shared" si="164"/>
        <v>14.707700000000001</v>
      </c>
      <c r="P2688" s="124">
        <f t="shared" si="165"/>
        <v>5.3815620360536851</v>
      </c>
      <c r="Q2688" s="50"/>
      <c r="R2688" s="53" t="str">
        <f t="shared" si="166"/>
        <v/>
      </c>
      <c r="S2688" s="53" t="str">
        <f t="shared" si="167"/>
        <v/>
      </c>
      <c r="T2688" s="50"/>
    </row>
    <row r="2689" spans="1:20" ht="15" customHeight="1" x14ac:dyDescent="0.2">
      <c r="A2689" s="51" t="s">
        <v>2729</v>
      </c>
      <c r="B2689" s="51" t="s">
        <v>987</v>
      </c>
      <c r="C2689" s="35">
        <v>557307</v>
      </c>
      <c r="D2689" s="50"/>
      <c r="E2689" s="52">
        <v>0</v>
      </c>
      <c r="F2689" s="52">
        <v>0</v>
      </c>
      <c r="G2689" s="52">
        <v>0</v>
      </c>
      <c r="H2689" s="52">
        <v>0</v>
      </c>
      <c r="I2689" s="52">
        <v>0</v>
      </c>
      <c r="J2689" s="52">
        <v>0</v>
      </c>
      <c r="K2689" s="52">
        <v>343888.21</v>
      </c>
      <c r="L2689" s="52">
        <v>0</v>
      </c>
      <c r="M2689" s="52">
        <v>100</v>
      </c>
      <c r="N2689" s="50"/>
      <c r="O2689" s="124">
        <f t="shared" si="164"/>
        <v>0</v>
      </c>
      <c r="P2689" s="124">
        <f t="shared" si="165"/>
        <v>2.9079217342170581E-2</v>
      </c>
      <c r="Q2689" s="50"/>
      <c r="R2689" s="53" t="str">
        <f t="shared" si="166"/>
        <v/>
      </c>
      <c r="S2689" s="53" t="str">
        <f t="shared" si="167"/>
        <v/>
      </c>
      <c r="T2689" s="50"/>
    </row>
    <row r="2690" spans="1:20" ht="15" customHeight="1" x14ac:dyDescent="0.2">
      <c r="A2690" s="51" t="s">
        <v>1389</v>
      </c>
      <c r="B2690" s="51" t="s">
        <v>28</v>
      </c>
      <c r="C2690" s="35">
        <v>516511</v>
      </c>
      <c r="D2690" s="50"/>
      <c r="E2690" s="52">
        <v>0</v>
      </c>
      <c r="F2690" s="52">
        <v>0</v>
      </c>
      <c r="G2690" s="52">
        <v>0</v>
      </c>
      <c r="H2690" s="52">
        <v>4297.97</v>
      </c>
      <c r="I2690" s="52">
        <v>0</v>
      </c>
      <c r="J2690" s="52">
        <v>4297.97</v>
      </c>
      <c r="K2690" s="52">
        <v>55456.26</v>
      </c>
      <c r="L2690" s="52">
        <v>181.69</v>
      </c>
      <c r="M2690" s="52">
        <v>992.4</v>
      </c>
      <c r="N2690" s="50"/>
      <c r="O2690" s="124">
        <f t="shared" si="164"/>
        <v>7.7502000000000004</v>
      </c>
      <c r="P2690" s="124">
        <f t="shared" si="165"/>
        <v>2.1171460174198549</v>
      </c>
      <c r="Q2690" s="50"/>
      <c r="R2690" s="53" t="str">
        <f t="shared" si="166"/>
        <v/>
      </c>
      <c r="S2690" s="53" t="str">
        <f t="shared" si="167"/>
        <v/>
      </c>
      <c r="T2690" s="50"/>
    </row>
    <row r="2691" spans="1:20" ht="15" customHeight="1" x14ac:dyDescent="0.2">
      <c r="A2691" s="51" t="s">
        <v>1389</v>
      </c>
      <c r="B2691" s="51" t="s">
        <v>199</v>
      </c>
      <c r="C2691" s="35">
        <v>555746</v>
      </c>
      <c r="D2691" s="50"/>
      <c r="E2691" s="52">
        <v>0</v>
      </c>
      <c r="F2691" s="52">
        <v>0</v>
      </c>
      <c r="G2691" s="52">
        <v>0</v>
      </c>
      <c r="H2691" s="52">
        <v>19484.88</v>
      </c>
      <c r="I2691" s="52">
        <v>0</v>
      </c>
      <c r="J2691" s="52">
        <v>19484.88</v>
      </c>
      <c r="K2691" s="52">
        <v>119729.47</v>
      </c>
      <c r="L2691" s="52">
        <v>613.22</v>
      </c>
      <c r="M2691" s="52">
        <v>1384.95</v>
      </c>
      <c r="N2691" s="50"/>
      <c r="O2691" s="124">
        <f t="shared" ref="O2691:O2754" si="168">IFERROR(ROUND(J2691/K2691*100,4),$U$1)</f>
        <v>16.274100000000001</v>
      </c>
      <c r="P2691" s="124">
        <f t="shared" ref="P2691:P2754" si="169">IFERROR((L2691+M2691)/K2691*100,$U$1)</f>
        <v>1.6689040718212484</v>
      </c>
      <c r="Q2691" s="50"/>
      <c r="R2691" s="53" t="str">
        <f t="shared" ref="R2691:R2754" si="170">IF(AND(ISNUMBER(O2691),O2691&gt;60),(O2691-60)*0.05,"")</f>
        <v/>
      </c>
      <c r="S2691" s="53" t="str">
        <f t="shared" ref="S2691:S2754" si="171">IF(AND(ISNUMBER(O2691),O2691&gt;60),(J2691-(K2691*0.6))*0.05,"")</f>
        <v/>
      </c>
      <c r="T2691" s="50"/>
    </row>
    <row r="2692" spans="1:20" ht="15" customHeight="1" x14ac:dyDescent="0.2">
      <c r="A2692" s="51" t="s">
        <v>1324</v>
      </c>
      <c r="B2692" s="51" t="s">
        <v>1214</v>
      </c>
      <c r="C2692" s="35">
        <v>515752</v>
      </c>
      <c r="D2692" s="50"/>
      <c r="E2692" s="52">
        <v>0</v>
      </c>
      <c r="F2692" s="52">
        <v>0</v>
      </c>
      <c r="G2692" s="52">
        <v>0</v>
      </c>
      <c r="H2692" s="52">
        <v>0</v>
      </c>
      <c r="I2692" s="52">
        <v>0</v>
      </c>
      <c r="J2692" s="52">
        <v>0</v>
      </c>
      <c r="K2692" s="52">
        <v>28962.82</v>
      </c>
      <c r="L2692" s="52">
        <v>0.01</v>
      </c>
      <c r="M2692" s="52">
        <v>0</v>
      </c>
      <c r="N2692" s="50"/>
      <c r="O2692" s="124">
        <f t="shared" si="168"/>
        <v>0</v>
      </c>
      <c r="P2692" s="124">
        <f t="shared" si="169"/>
        <v>3.4527024647461816E-5</v>
      </c>
      <c r="Q2692" s="50"/>
      <c r="R2692" s="53" t="str">
        <f t="shared" si="170"/>
        <v/>
      </c>
      <c r="S2692" s="53" t="str">
        <f t="shared" si="171"/>
        <v/>
      </c>
      <c r="T2692" s="50"/>
    </row>
    <row r="2693" spans="1:20" ht="15" customHeight="1" x14ac:dyDescent="0.2">
      <c r="A2693" s="51" t="s">
        <v>151</v>
      </c>
      <c r="B2693" s="51" t="s">
        <v>88</v>
      </c>
      <c r="C2693" s="35">
        <v>500909</v>
      </c>
      <c r="D2693" s="50"/>
      <c r="E2693" s="52">
        <v>0</v>
      </c>
      <c r="F2693" s="52">
        <v>0</v>
      </c>
      <c r="G2693" s="52">
        <v>0</v>
      </c>
      <c r="H2693" s="52">
        <v>43940.84</v>
      </c>
      <c r="I2693" s="52">
        <v>0</v>
      </c>
      <c r="J2693" s="52">
        <v>43940.84</v>
      </c>
      <c r="K2693" s="52">
        <v>151126.78</v>
      </c>
      <c r="L2693" s="52">
        <v>4074.09</v>
      </c>
      <c r="M2693" s="52">
        <v>19166.349999999999</v>
      </c>
      <c r="N2693" s="50"/>
      <c r="O2693" s="124">
        <f t="shared" si="168"/>
        <v>29.075500000000002</v>
      </c>
      <c r="P2693" s="124">
        <f t="shared" si="169"/>
        <v>15.378108367028002</v>
      </c>
      <c r="Q2693" s="50"/>
      <c r="R2693" s="53" t="str">
        <f t="shared" si="170"/>
        <v/>
      </c>
      <c r="S2693" s="53" t="str">
        <f t="shared" si="171"/>
        <v/>
      </c>
      <c r="T2693" s="50"/>
    </row>
    <row r="2694" spans="1:20" ht="15" customHeight="1" x14ac:dyDescent="0.2">
      <c r="A2694" s="51" t="s">
        <v>1572</v>
      </c>
      <c r="B2694" s="51" t="s">
        <v>1012</v>
      </c>
      <c r="C2694" s="35">
        <v>518921</v>
      </c>
      <c r="D2694" s="50"/>
      <c r="E2694" s="52">
        <v>0</v>
      </c>
      <c r="F2694" s="52">
        <v>0</v>
      </c>
      <c r="G2694" s="52">
        <v>0</v>
      </c>
      <c r="H2694" s="52">
        <v>0</v>
      </c>
      <c r="I2694" s="52">
        <v>0</v>
      </c>
      <c r="J2694" s="52">
        <v>0</v>
      </c>
      <c r="K2694" s="52">
        <v>855662.52</v>
      </c>
      <c r="L2694" s="52">
        <v>0</v>
      </c>
      <c r="M2694" s="52">
        <v>0</v>
      </c>
      <c r="N2694" s="50"/>
      <c r="O2694" s="124">
        <f t="shared" si="168"/>
        <v>0</v>
      </c>
      <c r="P2694" s="124">
        <f t="shared" si="169"/>
        <v>0</v>
      </c>
      <c r="Q2694" s="50"/>
      <c r="R2694" s="53" t="str">
        <f t="shared" si="170"/>
        <v/>
      </c>
      <c r="S2694" s="53" t="str">
        <f t="shared" si="171"/>
        <v/>
      </c>
      <c r="T2694" s="50"/>
    </row>
    <row r="2695" spans="1:20" ht="15" customHeight="1" x14ac:dyDescent="0.2">
      <c r="A2695" s="51" t="s">
        <v>1573</v>
      </c>
      <c r="B2695" s="51" t="s">
        <v>1012</v>
      </c>
      <c r="C2695" s="35">
        <v>518930</v>
      </c>
      <c r="D2695" s="50"/>
      <c r="E2695" s="52">
        <v>0</v>
      </c>
      <c r="F2695" s="52">
        <v>0</v>
      </c>
      <c r="G2695" s="52">
        <v>0</v>
      </c>
      <c r="H2695" s="52">
        <v>0</v>
      </c>
      <c r="I2695" s="52">
        <v>0</v>
      </c>
      <c r="J2695" s="52">
        <v>0</v>
      </c>
      <c r="K2695" s="52">
        <v>146932.40999999997</v>
      </c>
      <c r="L2695" s="52">
        <v>0</v>
      </c>
      <c r="M2695" s="52">
        <v>0</v>
      </c>
      <c r="N2695" s="50"/>
      <c r="O2695" s="124">
        <f t="shared" si="168"/>
        <v>0</v>
      </c>
      <c r="P2695" s="124">
        <f t="shared" si="169"/>
        <v>0</v>
      </c>
      <c r="Q2695" s="50"/>
      <c r="R2695" s="53" t="str">
        <f t="shared" si="170"/>
        <v/>
      </c>
      <c r="S2695" s="53" t="str">
        <f t="shared" si="171"/>
        <v/>
      </c>
      <c r="T2695" s="50"/>
    </row>
    <row r="2696" spans="1:20" ht="15" customHeight="1" x14ac:dyDescent="0.2">
      <c r="A2696" s="51" t="s">
        <v>2010</v>
      </c>
      <c r="B2696" s="51" t="s">
        <v>1960</v>
      </c>
      <c r="C2696" s="35">
        <v>524034</v>
      </c>
      <c r="D2696" s="50"/>
      <c r="E2696" s="52">
        <v>0</v>
      </c>
      <c r="F2696" s="52">
        <v>0</v>
      </c>
      <c r="G2696" s="52">
        <v>0</v>
      </c>
      <c r="H2696" s="52">
        <v>0</v>
      </c>
      <c r="I2696" s="52">
        <v>0</v>
      </c>
      <c r="J2696" s="52">
        <v>0</v>
      </c>
      <c r="K2696" s="52">
        <v>1031681.43</v>
      </c>
      <c r="L2696" s="52">
        <v>0</v>
      </c>
      <c r="M2696" s="52">
        <v>0</v>
      </c>
      <c r="N2696" s="50"/>
      <c r="O2696" s="124">
        <f t="shared" si="168"/>
        <v>0</v>
      </c>
      <c r="P2696" s="124">
        <f t="shared" si="169"/>
        <v>0</v>
      </c>
      <c r="Q2696" s="50"/>
      <c r="R2696" s="53" t="str">
        <f t="shared" si="170"/>
        <v/>
      </c>
      <c r="S2696" s="53" t="str">
        <f t="shared" si="171"/>
        <v/>
      </c>
      <c r="T2696" s="50"/>
    </row>
    <row r="2697" spans="1:20" ht="15" customHeight="1" x14ac:dyDescent="0.2">
      <c r="A2697" s="51" t="s">
        <v>1390</v>
      </c>
      <c r="B2697" s="51" t="s">
        <v>28</v>
      </c>
      <c r="C2697" s="35">
        <v>516520</v>
      </c>
      <c r="D2697" s="50"/>
      <c r="E2697" s="52">
        <v>0</v>
      </c>
      <c r="F2697" s="52">
        <v>0</v>
      </c>
      <c r="G2697" s="52">
        <v>0</v>
      </c>
      <c r="H2697" s="52">
        <v>0</v>
      </c>
      <c r="I2697" s="52">
        <v>0</v>
      </c>
      <c r="J2697" s="52">
        <v>0</v>
      </c>
      <c r="K2697" s="52">
        <v>910935.09</v>
      </c>
      <c r="L2697" s="52">
        <v>6262.08</v>
      </c>
      <c r="M2697" s="52">
        <v>23974.080000000002</v>
      </c>
      <c r="N2697" s="50"/>
      <c r="O2697" s="124">
        <f t="shared" si="168"/>
        <v>0</v>
      </c>
      <c r="P2697" s="124">
        <f t="shared" si="169"/>
        <v>3.3192441845664336</v>
      </c>
      <c r="Q2697" s="50"/>
      <c r="R2697" s="53" t="str">
        <f t="shared" si="170"/>
        <v/>
      </c>
      <c r="S2697" s="53" t="str">
        <f t="shared" si="171"/>
        <v/>
      </c>
      <c r="T2697" s="50"/>
    </row>
    <row r="2698" spans="1:20" ht="15" customHeight="1" x14ac:dyDescent="0.2">
      <c r="A2698" s="51" t="s">
        <v>2600</v>
      </c>
      <c r="B2698" s="51" t="s">
        <v>22</v>
      </c>
      <c r="C2698" s="35">
        <v>543926</v>
      </c>
      <c r="D2698" s="50"/>
      <c r="E2698" s="52">
        <v>0</v>
      </c>
      <c r="F2698" s="52">
        <v>0</v>
      </c>
      <c r="G2698" s="52">
        <v>0</v>
      </c>
      <c r="H2698" s="52">
        <v>9478.8700000000008</v>
      </c>
      <c r="I2698" s="52">
        <v>0</v>
      </c>
      <c r="J2698" s="52">
        <v>9478.8700000000008</v>
      </c>
      <c r="K2698" s="52">
        <v>162824.76</v>
      </c>
      <c r="L2698" s="52">
        <v>997.47</v>
      </c>
      <c r="M2698" s="52">
        <v>24108.97</v>
      </c>
      <c r="N2698" s="50"/>
      <c r="O2698" s="124">
        <f t="shared" si="168"/>
        <v>5.8215000000000003</v>
      </c>
      <c r="P2698" s="124">
        <f t="shared" si="169"/>
        <v>15.419301094010518</v>
      </c>
      <c r="Q2698" s="50"/>
      <c r="R2698" s="53" t="str">
        <f t="shared" si="170"/>
        <v/>
      </c>
      <c r="S2698" s="53" t="str">
        <f t="shared" si="171"/>
        <v/>
      </c>
      <c r="T2698" s="50"/>
    </row>
    <row r="2699" spans="1:20" ht="15" customHeight="1" x14ac:dyDescent="0.2">
      <c r="A2699" s="51" t="s">
        <v>752</v>
      </c>
      <c r="B2699" s="51" t="s">
        <v>710</v>
      </c>
      <c r="C2699" s="35">
        <v>508306</v>
      </c>
      <c r="D2699" s="50"/>
      <c r="E2699" s="52">
        <v>0</v>
      </c>
      <c r="F2699" s="52">
        <v>0</v>
      </c>
      <c r="G2699" s="52">
        <v>0</v>
      </c>
      <c r="H2699" s="52">
        <v>0</v>
      </c>
      <c r="I2699" s="52">
        <v>0</v>
      </c>
      <c r="J2699" s="52">
        <v>0</v>
      </c>
      <c r="K2699" s="52">
        <v>830204</v>
      </c>
      <c r="L2699" s="52">
        <v>0</v>
      </c>
      <c r="M2699" s="52">
        <v>0</v>
      </c>
      <c r="N2699" s="50"/>
      <c r="O2699" s="124">
        <f t="shared" si="168"/>
        <v>0</v>
      </c>
      <c r="P2699" s="124">
        <f t="shared" si="169"/>
        <v>0</v>
      </c>
      <c r="Q2699" s="50"/>
      <c r="R2699" s="53" t="str">
        <f t="shared" si="170"/>
        <v/>
      </c>
      <c r="S2699" s="53" t="str">
        <f t="shared" si="171"/>
        <v/>
      </c>
      <c r="T2699" s="50"/>
    </row>
    <row r="2700" spans="1:20" ht="15" customHeight="1" x14ac:dyDescent="0.2">
      <c r="A2700" s="51" t="s">
        <v>1948</v>
      </c>
      <c r="B2700" s="51" t="s">
        <v>30</v>
      </c>
      <c r="C2700" s="35">
        <v>523259</v>
      </c>
      <c r="D2700" s="50"/>
      <c r="E2700" s="52">
        <v>0</v>
      </c>
      <c r="F2700" s="52">
        <v>0</v>
      </c>
      <c r="G2700" s="52">
        <v>0</v>
      </c>
      <c r="H2700" s="52">
        <v>157266.29999999999</v>
      </c>
      <c r="I2700" s="52">
        <v>72600.179999999993</v>
      </c>
      <c r="J2700" s="52">
        <v>84666.12</v>
      </c>
      <c r="K2700" s="52">
        <v>972783.76</v>
      </c>
      <c r="L2700" s="52">
        <v>2359</v>
      </c>
      <c r="M2700" s="52">
        <v>35884.400000000001</v>
      </c>
      <c r="N2700" s="50"/>
      <c r="O2700" s="124">
        <f t="shared" si="168"/>
        <v>8.7035</v>
      </c>
      <c r="P2700" s="124">
        <f t="shared" si="169"/>
        <v>3.9313361892472387</v>
      </c>
      <c r="Q2700" s="50"/>
      <c r="R2700" s="53" t="str">
        <f t="shared" si="170"/>
        <v/>
      </c>
      <c r="S2700" s="53" t="str">
        <f t="shared" si="171"/>
        <v/>
      </c>
      <c r="T2700" s="50"/>
    </row>
    <row r="2701" spans="1:20" ht="15" customHeight="1" x14ac:dyDescent="0.2">
      <c r="A2701" s="51" t="s">
        <v>152</v>
      </c>
      <c r="B2701" s="51" t="s">
        <v>85</v>
      </c>
      <c r="C2701" s="35">
        <v>500917</v>
      </c>
      <c r="D2701" s="50"/>
      <c r="E2701" s="52">
        <v>0</v>
      </c>
      <c r="F2701" s="52">
        <v>0</v>
      </c>
      <c r="G2701" s="52">
        <v>0</v>
      </c>
      <c r="H2701" s="52">
        <v>0</v>
      </c>
      <c r="I2701" s="52">
        <v>0</v>
      </c>
      <c r="J2701" s="52">
        <v>0</v>
      </c>
      <c r="K2701" s="52">
        <v>885702.52</v>
      </c>
      <c r="L2701" s="52">
        <v>0</v>
      </c>
      <c r="M2701" s="52">
        <v>0</v>
      </c>
      <c r="N2701" s="50"/>
      <c r="O2701" s="124">
        <f t="shared" si="168"/>
        <v>0</v>
      </c>
      <c r="P2701" s="124">
        <f t="shared" si="169"/>
        <v>0</v>
      </c>
      <c r="Q2701" s="50"/>
      <c r="R2701" s="53" t="str">
        <f t="shared" si="170"/>
        <v/>
      </c>
      <c r="S2701" s="53" t="str">
        <f t="shared" si="171"/>
        <v/>
      </c>
      <c r="T2701" s="50"/>
    </row>
    <row r="2702" spans="1:20" ht="15" customHeight="1" x14ac:dyDescent="0.2">
      <c r="A2702" s="51" t="s">
        <v>434</v>
      </c>
      <c r="B2702" s="51" t="s">
        <v>23</v>
      </c>
      <c r="C2702" s="35">
        <v>504157</v>
      </c>
      <c r="D2702" s="50"/>
      <c r="E2702" s="52">
        <v>0</v>
      </c>
      <c r="F2702" s="52">
        <v>0</v>
      </c>
      <c r="G2702" s="52">
        <v>0</v>
      </c>
      <c r="H2702" s="52">
        <v>0</v>
      </c>
      <c r="I2702" s="52">
        <v>0</v>
      </c>
      <c r="J2702" s="52">
        <v>0</v>
      </c>
      <c r="K2702" s="52">
        <v>749022.12</v>
      </c>
      <c r="L2702" s="52">
        <v>0</v>
      </c>
      <c r="M2702" s="52">
        <v>0</v>
      </c>
      <c r="N2702" s="50"/>
      <c r="O2702" s="124">
        <f t="shared" si="168"/>
        <v>0</v>
      </c>
      <c r="P2702" s="124">
        <f t="shared" si="169"/>
        <v>0</v>
      </c>
      <c r="Q2702" s="50"/>
      <c r="R2702" s="53" t="str">
        <f t="shared" si="170"/>
        <v/>
      </c>
      <c r="S2702" s="53" t="str">
        <f t="shared" si="171"/>
        <v/>
      </c>
      <c r="T2702" s="50"/>
    </row>
    <row r="2703" spans="1:20" ht="15" customHeight="1" x14ac:dyDescent="0.2">
      <c r="A2703" s="51" t="s">
        <v>753</v>
      </c>
      <c r="B2703" s="51" t="s">
        <v>710</v>
      </c>
      <c r="C2703" s="35">
        <v>508314</v>
      </c>
      <c r="D2703" s="50"/>
      <c r="E2703" s="52">
        <v>0</v>
      </c>
      <c r="F2703" s="52">
        <v>0</v>
      </c>
      <c r="G2703" s="52">
        <v>0</v>
      </c>
      <c r="H2703" s="52">
        <v>0</v>
      </c>
      <c r="I2703" s="52">
        <v>0</v>
      </c>
      <c r="J2703" s="52">
        <v>0</v>
      </c>
      <c r="K2703" s="52">
        <v>471744.89</v>
      </c>
      <c r="L2703" s="52">
        <v>3260.35</v>
      </c>
      <c r="M2703" s="52">
        <v>12588.29</v>
      </c>
      <c r="N2703" s="50"/>
      <c r="O2703" s="124">
        <f t="shared" si="168"/>
        <v>0</v>
      </c>
      <c r="P2703" s="124">
        <f t="shared" si="169"/>
        <v>3.3595785213486891</v>
      </c>
      <c r="Q2703" s="50"/>
      <c r="R2703" s="53" t="str">
        <f t="shared" si="170"/>
        <v/>
      </c>
      <c r="S2703" s="53" t="str">
        <f t="shared" si="171"/>
        <v/>
      </c>
      <c r="T2703" s="50"/>
    </row>
    <row r="2704" spans="1:20" ht="15" customHeight="1" x14ac:dyDescent="0.2">
      <c r="A2704" s="51" t="s">
        <v>2660</v>
      </c>
      <c r="B2704" s="51" t="s">
        <v>161</v>
      </c>
      <c r="C2704" s="35">
        <v>555827</v>
      </c>
      <c r="D2704" s="50"/>
      <c r="E2704" s="52">
        <v>0</v>
      </c>
      <c r="F2704" s="52">
        <v>0</v>
      </c>
      <c r="G2704" s="52">
        <v>0</v>
      </c>
      <c r="H2704" s="52">
        <v>17437.740000000002</v>
      </c>
      <c r="I2704" s="52">
        <v>0</v>
      </c>
      <c r="J2704" s="52">
        <v>17437.740000000002</v>
      </c>
      <c r="K2704" s="52">
        <v>82890.22</v>
      </c>
      <c r="L2704" s="52">
        <v>623.82000000000005</v>
      </c>
      <c r="M2704" s="52">
        <v>2492.23</v>
      </c>
      <c r="N2704" s="50"/>
      <c r="O2704" s="124">
        <f t="shared" si="168"/>
        <v>21.037199999999999</v>
      </c>
      <c r="P2704" s="124">
        <f t="shared" si="169"/>
        <v>3.759249281760864</v>
      </c>
      <c r="Q2704" s="50"/>
      <c r="R2704" s="53" t="str">
        <f t="shared" si="170"/>
        <v/>
      </c>
      <c r="S2704" s="53" t="str">
        <f t="shared" si="171"/>
        <v/>
      </c>
      <c r="T2704" s="50"/>
    </row>
    <row r="2705" spans="1:20" ht="15" customHeight="1" x14ac:dyDescent="0.2">
      <c r="A2705" s="51" t="s">
        <v>2279</v>
      </c>
      <c r="B2705" s="51" t="s">
        <v>2238</v>
      </c>
      <c r="C2705" s="35">
        <v>527084</v>
      </c>
      <c r="D2705" s="50"/>
      <c r="E2705" s="52">
        <v>0</v>
      </c>
      <c r="F2705" s="52">
        <v>0</v>
      </c>
      <c r="G2705" s="52">
        <v>0</v>
      </c>
      <c r="H2705" s="52">
        <v>558.54999999999995</v>
      </c>
      <c r="I2705" s="52">
        <v>0</v>
      </c>
      <c r="J2705" s="52">
        <v>558.54999999999995</v>
      </c>
      <c r="K2705" s="52">
        <v>206128.4</v>
      </c>
      <c r="L2705" s="52">
        <v>8338.15</v>
      </c>
      <c r="M2705" s="52">
        <v>22878.92</v>
      </c>
      <c r="N2705" s="50"/>
      <c r="O2705" s="124">
        <f t="shared" si="168"/>
        <v>0.27100000000000002</v>
      </c>
      <c r="P2705" s="124">
        <f t="shared" si="169"/>
        <v>15.144477907944756</v>
      </c>
      <c r="Q2705" s="50"/>
      <c r="R2705" s="53" t="str">
        <f t="shared" si="170"/>
        <v/>
      </c>
      <c r="S2705" s="53" t="str">
        <f t="shared" si="171"/>
        <v/>
      </c>
      <c r="T2705" s="50"/>
    </row>
    <row r="2706" spans="1:20" ht="15" customHeight="1" x14ac:dyDescent="0.2">
      <c r="A2706" s="51" t="s">
        <v>2364</v>
      </c>
      <c r="B2706" s="51" t="s">
        <v>26</v>
      </c>
      <c r="C2706" s="35">
        <v>527998</v>
      </c>
      <c r="D2706" s="50"/>
      <c r="E2706" s="52">
        <v>0</v>
      </c>
      <c r="F2706" s="52">
        <v>0</v>
      </c>
      <c r="G2706" s="52">
        <v>0</v>
      </c>
      <c r="H2706" s="52">
        <v>0</v>
      </c>
      <c r="I2706" s="52">
        <v>0</v>
      </c>
      <c r="J2706" s="52">
        <v>0</v>
      </c>
      <c r="K2706" s="52">
        <v>45959.46</v>
      </c>
      <c r="L2706" s="52">
        <v>0</v>
      </c>
      <c r="M2706" s="52">
        <v>0</v>
      </c>
      <c r="N2706" s="50"/>
      <c r="O2706" s="124">
        <f t="shared" si="168"/>
        <v>0</v>
      </c>
      <c r="P2706" s="124">
        <f t="shared" si="169"/>
        <v>0</v>
      </c>
      <c r="Q2706" s="50"/>
      <c r="R2706" s="53" t="str">
        <f t="shared" si="170"/>
        <v/>
      </c>
      <c r="S2706" s="53" t="str">
        <f t="shared" si="171"/>
        <v/>
      </c>
      <c r="T2706" s="50"/>
    </row>
    <row r="2707" spans="1:20" ht="15" customHeight="1" x14ac:dyDescent="0.2">
      <c r="A2707" s="51" t="s">
        <v>1157</v>
      </c>
      <c r="B2707" s="51" t="s">
        <v>105</v>
      </c>
      <c r="C2707" s="35">
        <v>513776</v>
      </c>
      <c r="D2707" s="50"/>
      <c r="E2707" s="52">
        <v>0</v>
      </c>
      <c r="F2707" s="52">
        <v>0</v>
      </c>
      <c r="G2707" s="52">
        <v>0</v>
      </c>
      <c r="H2707" s="52">
        <v>0</v>
      </c>
      <c r="I2707" s="52">
        <v>0</v>
      </c>
      <c r="J2707" s="52">
        <v>0</v>
      </c>
      <c r="K2707" s="52">
        <v>272252.81</v>
      </c>
      <c r="L2707" s="52">
        <v>0</v>
      </c>
      <c r="M2707" s="52">
        <v>0</v>
      </c>
      <c r="N2707" s="50"/>
      <c r="O2707" s="124">
        <f t="shared" si="168"/>
        <v>0</v>
      </c>
      <c r="P2707" s="124">
        <f t="shared" si="169"/>
        <v>0</v>
      </c>
      <c r="Q2707" s="50"/>
      <c r="R2707" s="53" t="str">
        <f t="shared" si="170"/>
        <v/>
      </c>
      <c r="S2707" s="53" t="str">
        <f t="shared" si="171"/>
        <v/>
      </c>
      <c r="T2707" s="50"/>
    </row>
    <row r="2708" spans="1:20" ht="15" customHeight="1" x14ac:dyDescent="0.2">
      <c r="A2708" s="51" t="s">
        <v>2601</v>
      </c>
      <c r="B2708" s="51" t="s">
        <v>22</v>
      </c>
      <c r="C2708" s="35">
        <v>543934</v>
      </c>
      <c r="D2708" s="50"/>
      <c r="E2708" s="52">
        <v>0</v>
      </c>
      <c r="F2708" s="52">
        <v>0</v>
      </c>
      <c r="G2708" s="52">
        <v>0</v>
      </c>
      <c r="H2708" s="52">
        <v>0</v>
      </c>
      <c r="I2708" s="52">
        <v>0</v>
      </c>
      <c r="J2708" s="52">
        <v>0</v>
      </c>
      <c r="K2708" s="52">
        <v>46720.28</v>
      </c>
      <c r="L2708" s="52">
        <v>0</v>
      </c>
      <c r="M2708" s="52">
        <v>0</v>
      </c>
      <c r="N2708" s="50"/>
      <c r="O2708" s="124">
        <f t="shared" si="168"/>
        <v>0</v>
      </c>
      <c r="P2708" s="124">
        <f t="shared" si="169"/>
        <v>0</v>
      </c>
      <c r="Q2708" s="50"/>
      <c r="R2708" s="53" t="str">
        <f t="shared" si="170"/>
        <v/>
      </c>
      <c r="S2708" s="53" t="str">
        <f t="shared" si="171"/>
        <v/>
      </c>
      <c r="T2708" s="50"/>
    </row>
    <row r="2709" spans="1:20" ht="15" customHeight="1" x14ac:dyDescent="0.2">
      <c r="A2709" s="51" t="s">
        <v>635</v>
      </c>
      <c r="B2709" s="51" t="s">
        <v>571</v>
      </c>
      <c r="C2709" s="35">
        <v>506672</v>
      </c>
      <c r="D2709" s="50"/>
      <c r="E2709" s="52">
        <v>0</v>
      </c>
      <c r="F2709" s="52">
        <v>0</v>
      </c>
      <c r="G2709" s="52">
        <v>0</v>
      </c>
      <c r="H2709" s="52">
        <v>0</v>
      </c>
      <c r="I2709" s="52">
        <v>0</v>
      </c>
      <c r="J2709" s="52">
        <v>0</v>
      </c>
      <c r="K2709" s="52">
        <v>40101.53</v>
      </c>
      <c r="L2709" s="52">
        <v>0</v>
      </c>
      <c r="M2709" s="52">
        <v>0</v>
      </c>
      <c r="N2709" s="50"/>
      <c r="O2709" s="124">
        <f t="shared" si="168"/>
        <v>0</v>
      </c>
      <c r="P2709" s="124">
        <f t="shared" si="169"/>
        <v>0</v>
      </c>
      <c r="Q2709" s="50"/>
      <c r="R2709" s="53" t="str">
        <f t="shared" si="170"/>
        <v/>
      </c>
      <c r="S2709" s="53" t="str">
        <f t="shared" si="171"/>
        <v/>
      </c>
      <c r="T2709" s="50"/>
    </row>
    <row r="2710" spans="1:20" ht="15" customHeight="1" x14ac:dyDescent="0.2">
      <c r="A2710" s="51" t="s">
        <v>635</v>
      </c>
      <c r="B2710" s="51" t="s">
        <v>1232</v>
      </c>
      <c r="C2710" s="35">
        <v>515761</v>
      </c>
      <c r="D2710" s="50"/>
      <c r="E2710" s="52">
        <v>0</v>
      </c>
      <c r="F2710" s="52">
        <v>0</v>
      </c>
      <c r="G2710" s="52">
        <v>0</v>
      </c>
      <c r="H2710" s="52">
        <v>0</v>
      </c>
      <c r="I2710" s="52">
        <v>0</v>
      </c>
      <c r="J2710" s="52">
        <v>0</v>
      </c>
      <c r="K2710" s="52">
        <v>16393.150000000001</v>
      </c>
      <c r="L2710" s="52">
        <v>0</v>
      </c>
      <c r="M2710" s="52">
        <v>0</v>
      </c>
      <c r="N2710" s="50"/>
      <c r="O2710" s="124">
        <f t="shared" si="168"/>
        <v>0</v>
      </c>
      <c r="P2710" s="124">
        <f t="shared" si="169"/>
        <v>0</v>
      </c>
      <c r="Q2710" s="50"/>
      <c r="R2710" s="53" t="str">
        <f t="shared" si="170"/>
        <v/>
      </c>
      <c r="S2710" s="53" t="str">
        <f t="shared" si="171"/>
        <v/>
      </c>
      <c r="T2710" s="50"/>
    </row>
    <row r="2711" spans="1:20" ht="15" customHeight="1" x14ac:dyDescent="0.2">
      <c r="A2711" s="51" t="s">
        <v>635</v>
      </c>
      <c r="B2711" s="51" t="s">
        <v>1</v>
      </c>
      <c r="C2711" s="35">
        <v>518093</v>
      </c>
      <c r="D2711" s="50"/>
      <c r="E2711" s="52">
        <v>0</v>
      </c>
      <c r="F2711" s="52">
        <v>0</v>
      </c>
      <c r="G2711" s="52">
        <v>0</v>
      </c>
      <c r="H2711" s="52">
        <v>0</v>
      </c>
      <c r="I2711" s="52">
        <v>0</v>
      </c>
      <c r="J2711" s="52">
        <v>0</v>
      </c>
      <c r="K2711" s="52">
        <v>1013455.03</v>
      </c>
      <c r="L2711" s="52">
        <v>0</v>
      </c>
      <c r="M2711" s="52">
        <v>0</v>
      </c>
      <c r="N2711" s="50"/>
      <c r="O2711" s="124">
        <f t="shared" si="168"/>
        <v>0</v>
      </c>
      <c r="P2711" s="124">
        <f t="shared" si="169"/>
        <v>0</v>
      </c>
      <c r="Q2711" s="50"/>
      <c r="R2711" s="53" t="str">
        <f t="shared" si="170"/>
        <v/>
      </c>
      <c r="S2711" s="53" t="str">
        <f t="shared" si="171"/>
        <v/>
      </c>
      <c r="T2711" s="50"/>
    </row>
    <row r="2712" spans="1:20" ht="15" customHeight="1" x14ac:dyDescent="0.2">
      <c r="A2712" s="51" t="s">
        <v>754</v>
      </c>
      <c r="B2712" s="51" t="s">
        <v>710</v>
      </c>
      <c r="C2712" s="35">
        <v>508322</v>
      </c>
      <c r="D2712" s="50"/>
      <c r="E2712" s="52">
        <v>0</v>
      </c>
      <c r="F2712" s="52">
        <v>0</v>
      </c>
      <c r="G2712" s="52">
        <v>0</v>
      </c>
      <c r="H2712" s="52">
        <v>0</v>
      </c>
      <c r="I2712" s="52">
        <v>0</v>
      </c>
      <c r="J2712" s="52">
        <v>0</v>
      </c>
      <c r="K2712" s="52">
        <v>620346.46000000008</v>
      </c>
      <c r="L2712" s="52">
        <v>0</v>
      </c>
      <c r="M2712" s="52">
        <v>0</v>
      </c>
      <c r="N2712" s="50"/>
      <c r="O2712" s="124">
        <f t="shared" si="168"/>
        <v>0</v>
      </c>
      <c r="P2712" s="124">
        <f t="shared" si="169"/>
        <v>0</v>
      </c>
      <c r="Q2712" s="50"/>
      <c r="R2712" s="53" t="str">
        <f t="shared" si="170"/>
        <v/>
      </c>
      <c r="S2712" s="53" t="str">
        <f t="shared" si="171"/>
        <v/>
      </c>
      <c r="T2712" s="50"/>
    </row>
    <row r="2713" spans="1:20" ht="15" customHeight="1" x14ac:dyDescent="0.2">
      <c r="A2713" s="51" t="s">
        <v>907</v>
      </c>
      <c r="B2713" s="51" t="s">
        <v>25</v>
      </c>
      <c r="C2713" s="35">
        <v>510173</v>
      </c>
      <c r="D2713" s="50"/>
      <c r="E2713" s="52">
        <v>0</v>
      </c>
      <c r="F2713" s="52">
        <v>0</v>
      </c>
      <c r="G2713" s="52">
        <v>0</v>
      </c>
      <c r="H2713" s="52">
        <v>6032.28</v>
      </c>
      <c r="I2713" s="52">
        <v>0</v>
      </c>
      <c r="J2713" s="52">
        <v>6032.28</v>
      </c>
      <c r="K2713" s="52">
        <v>638982.82999999996</v>
      </c>
      <c r="L2713" s="52">
        <v>185.69</v>
      </c>
      <c r="M2713" s="52">
        <v>10296.450000000001</v>
      </c>
      <c r="N2713" s="50"/>
      <c r="O2713" s="124">
        <f t="shared" si="168"/>
        <v>0.94399999999999995</v>
      </c>
      <c r="P2713" s="124">
        <f t="shared" si="169"/>
        <v>1.6404415749324597</v>
      </c>
      <c r="Q2713" s="50"/>
      <c r="R2713" s="53" t="str">
        <f t="shared" si="170"/>
        <v/>
      </c>
      <c r="S2713" s="53" t="str">
        <f t="shared" si="171"/>
        <v/>
      </c>
      <c r="T2713" s="50"/>
    </row>
    <row r="2714" spans="1:20" ht="15" customHeight="1" x14ac:dyDescent="0.2">
      <c r="A2714" s="51" t="s">
        <v>2132</v>
      </c>
      <c r="B2714" s="51" t="s">
        <v>1537</v>
      </c>
      <c r="C2714" s="35">
        <v>525413</v>
      </c>
      <c r="D2714" s="50"/>
      <c r="E2714" s="52">
        <v>0</v>
      </c>
      <c r="F2714" s="52">
        <v>0</v>
      </c>
      <c r="G2714" s="52">
        <v>0</v>
      </c>
      <c r="H2714" s="52">
        <v>0</v>
      </c>
      <c r="I2714" s="52">
        <v>0</v>
      </c>
      <c r="J2714" s="52">
        <v>0</v>
      </c>
      <c r="K2714" s="52">
        <v>731971.29</v>
      </c>
      <c r="L2714" s="52">
        <v>0</v>
      </c>
      <c r="M2714" s="52">
        <v>0</v>
      </c>
      <c r="N2714" s="50"/>
      <c r="O2714" s="124">
        <f t="shared" si="168"/>
        <v>0</v>
      </c>
      <c r="P2714" s="124">
        <f t="shared" si="169"/>
        <v>0</v>
      </c>
      <c r="Q2714" s="50"/>
      <c r="R2714" s="53" t="str">
        <f t="shared" si="170"/>
        <v/>
      </c>
      <c r="S2714" s="53" t="str">
        <f t="shared" si="171"/>
        <v/>
      </c>
      <c r="T2714" s="50"/>
    </row>
    <row r="2715" spans="1:20" ht="15" customHeight="1" x14ac:dyDescent="0.2">
      <c r="A2715" s="51" t="s">
        <v>1757</v>
      </c>
      <c r="B2715" s="51" t="s">
        <v>1547</v>
      </c>
      <c r="C2715" s="35">
        <v>520985</v>
      </c>
      <c r="D2715" s="50"/>
      <c r="E2715" s="52">
        <v>0</v>
      </c>
      <c r="F2715" s="52">
        <v>0</v>
      </c>
      <c r="G2715" s="52">
        <v>0</v>
      </c>
      <c r="H2715" s="52">
        <v>25955.85</v>
      </c>
      <c r="I2715" s="52">
        <v>0</v>
      </c>
      <c r="J2715" s="52">
        <v>25955.85</v>
      </c>
      <c r="K2715" s="52">
        <v>63698.77</v>
      </c>
      <c r="L2715" s="52">
        <v>986.15</v>
      </c>
      <c r="M2715" s="52">
        <v>2688</v>
      </c>
      <c r="N2715" s="50"/>
      <c r="O2715" s="124">
        <f t="shared" si="168"/>
        <v>40.747799999999998</v>
      </c>
      <c r="P2715" s="124">
        <f t="shared" si="169"/>
        <v>5.7680077652990791</v>
      </c>
      <c r="Q2715" s="50"/>
      <c r="R2715" s="53" t="str">
        <f t="shared" si="170"/>
        <v/>
      </c>
      <c r="S2715" s="53" t="str">
        <f t="shared" si="171"/>
        <v/>
      </c>
      <c r="T2715" s="50"/>
    </row>
    <row r="2716" spans="1:20" ht="15" customHeight="1" x14ac:dyDescent="0.2">
      <c r="A2716" s="51" t="s">
        <v>2581</v>
      </c>
      <c r="B2716" s="51" t="s">
        <v>2211</v>
      </c>
      <c r="C2716" s="35">
        <v>543713</v>
      </c>
      <c r="D2716" s="50"/>
      <c r="E2716" s="52">
        <v>0</v>
      </c>
      <c r="F2716" s="52">
        <v>0</v>
      </c>
      <c r="G2716" s="52">
        <v>0</v>
      </c>
      <c r="H2716" s="52">
        <v>0</v>
      </c>
      <c r="I2716" s="52">
        <v>0</v>
      </c>
      <c r="J2716" s="52">
        <v>0</v>
      </c>
      <c r="K2716" s="52">
        <v>231058.13</v>
      </c>
      <c r="L2716" s="52">
        <v>0</v>
      </c>
      <c r="M2716" s="52">
        <v>0</v>
      </c>
      <c r="N2716" s="50"/>
      <c r="O2716" s="124">
        <f t="shared" si="168"/>
        <v>0</v>
      </c>
      <c r="P2716" s="124">
        <f t="shared" si="169"/>
        <v>0</v>
      </c>
      <c r="Q2716" s="50"/>
      <c r="R2716" s="53" t="str">
        <f t="shared" si="170"/>
        <v/>
      </c>
      <c r="S2716" s="53" t="str">
        <f t="shared" si="171"/>
        <v/>
      </c>
      <c r="T2716" s="50"/>
    </row>
    <row r="2717" spans="1:20" ht="15" customHeight="1" x14ac:dyDescent="0.2">
      <c r="A2717" s="51" t="s">
        <v>2479</v>
      </c>
      <c r="B2717" s="51" t="s">
        <v>2434</v>
      </c>
      <c r="C2717" s="35">
        <v>529231</v>
      </c>
      <c r="D2717" s="50"/>
      <c r="E2717" s="52">
        <v>0</v>
      </c>
      <c r="F2717" s="52">
        <v>0</v>
      </c>
      <c r="G2717" s="52">
        <v>0</v>
      </c>
      <c r="H2717" s="52">
        <v>0</v>
      </c>
      <c r="I2717" s="52">
        <v>0</v>
      </c>
      <c r="J2717" s="52">
        <v>0</v>
      </c>
      <c r="K2717" s="52">
        <v>36881.93</v>
      </c>
      <c r="L2717" s="52">
        <v>0</v>
      </c>
      <c r="M2717" s="52">
        <v>0</v>
      </c>
      <c r="N2717" s="50"/>
      <c r="O2717" s="124">
        <f t="shared" si="168"/>
        <v>0</v>
      </c>
      <c r="P2717" s="124">
        <f t="shared" si="169"/>
        <v>0</v>
      </c>
      <c r="Q2717" s="50"/>
      <c r="R2717" s="53" t="str">
        <f t="shared" si="170"/>
        <v/>
      </c>
      <c r="S2717" s="53" t="str">
        <f t="shared" si="171"/>
        <v/>
      </c>
      <c r="T2717" s="50"/>
    </row>
    <row r="2718" spans="1:20" ht="15" customHeight="1" x14ac:dyDescent="0.2">
      <c r="A2718" s="51" t="s">
        <v>2365</v>
      </c>
      <c r="B2718" s="51" t="s">
        <v>26</v>
      </c>
      <c r="C2718" s="35">
        <v>528005</v>
      </c>
      <c r="D2718" s="50"/>
      <c r="E2718" s="52">
        <v>0</v>
      </c>
      <c r="F2718" s="52">
        <v>0</v>
      </c>
      <c r="G2718" s="52">
        <v>0</v>
      </c>
      <c r="H2718" s="52">
        <v>0</v>
      </c>
      <c r="I2718" s="52">
        <v>0</v>
      </c>
      <c r="J2718" s="52">
        <v>0</v>
      </c>
      <c r="K2718" s="52">
        <v>18870.45</v>
      </c>
      <c r="L2718" s="52">
        <v>0</v>
      </c>
      <c r="M2718" s="52">
        <v>0</v>
      </c>
      <c r="N2718" s="50"/>
      <c r="O2718" s="124">
        <f t="shared" si="168"/>
        <v>0</v>
      </c>
      <c r="P2718" s="124">
        <f t="shared" si="169"/>
        <v>0</v>
      </c>
      <c r="Q2718" s="50"/>
      <c r="R2718" s="53" t="str">
        <f t="shared" si="170"/>
        <v/>
      </c>
      <c r="S2718" s="53" t="str">
        <f t="shared" si="171"/>
        <v/>
      </c>
      <c r="T2718" s="50"/>
    </row>
    <row r="2719" spans="1:20" ht="15" customHeight="1" x14ac:dyDescent="0.2">
      <c r="A2719" s="51" t="s">
        <v>2209</v>
      </c>
      <c r="B2719" s="51" t="s">
        <v>1221</v>
      </c>
      <c r="C2719" s="35">
        <v>526339</v>
      </c>
      <c r="D2719" s="50"/>
      <c r="E2719" s="52">
        <v>0</v>
      </c>
      <c r="F2719" s="52">
        <v>0</v>
      </c>
      <c r="G2719" s="52">
        <v>0</v>
      </c>
      <c r="H2719" s="52">
        <v>24712.79</v>
      </c>
      <c r="I2719" s="52">
        <v>0</v>
      </c>
      <c r="J2719" s="52">
        <v>24712.79</v>
      </c>
      <c r="K2719" s="52">
        <v>291570.21000000002</v>
      </c>
      <c r="L2719" s="52">
        <v>464.17</v>
      </c>
      <c r="M2719" s="52">
        <v>18368.36</v>
      </c>
      <c r="N2719" s="50"/>
      <c r="O2719" s="124">
        <f t="shared" si="168"/>
        <v>8.4757999999999996</v>
      </c>
      <c r="P2719" s="124">
        <f t="shared" si="169"/>
        <v>6.4590034763839554</v>
      </c>
      <c r="Q2719" s="50"/>
      <c r="R2719" s="53" t="str">
        <f t="shared" si="170"/>
        <v/>
      </c>
      <c r="S2719" s="53" t="str">
        <f t="shared" si="171"/>
        <v/>
      </c>
      <c r="T2719" s="50"/>
    </row>
    <row r="2720" spans="1:20" ht="15" customHeight="1" x14ac:dyDescent="0.2">
      <c r="A2720" s="51" t="s">
        <v>982</v>
      </c>
      <c r="B2720" s="51" t="s">
        <v>13</v>
      </c>
      <c r="C2720" s="35">
        <v>511153</v>
      </c>
      <c r="D2720" s="50"/>
      <c r="E2720" s="52">
        <v>0</v>
      </c>
      <c r="F2720" s="52">
        <v>0</v>
      </c>
      <c r="G2720" s="52">
        <v>0</v>
      </c>
      <c r="H2720" s="52">
        <v>39146.99</v>
      </c>
      <c r="I2720" s="52">
        <v>0</v>
      </c>
      <c r="J2720" s="52">
        <v>39146.99</v>
      </c>
      <c r="K2720" s="52">
        <v>190897.31</v>
      </c>
      <c r="L2720" s="52">
        <v>1540.34</v>
      </c>
      <c r="M2720" s="52">
        <v>10483.92</v>
      </c>
      <c r="N2720" s="50"/>
      <c r="O2720" s="124">
        <f t="shared" si="168"/>
        <v>20.506799999999998</v>
      </c>
      <c r="P2720" s="124">
        <f t="shared" si="169"/>
        <v>6.2988106013646821</v>
      </c>
      <c r="Q2720" s="50"/>
      <c r="R2720" s="53" t="str">
        <f t="shared" si="170"/>
        <v/>
      </c>
      <c r="S2720" s="53" t="str">
        <f t="shared" si="171"/>
        <v/>
      </c>
      <c r="T2720" s="50"/>
    </row>
    <row r="2721" spans="1:20" ht="15" customHeight="1" x14ac:dyDescent="0.2">
      <c r="A2721" s="51" t="s">
        <v>435</v>
      </c>
      <c r="B2721" s="51" t="s">
        <v>98</v>
      </c>
      <c r="C2721" s="35">
        <v>504165</v>
      </c>
      <c r="D2721" s="50"/>
      <c r="E2721" s="52">
        <v>0</v>
      </c>
      <c r="F2721" s="52">
        <v>0</v>
      </c>
      <c r="G2721" s="52">
        <v>0</v>
      </c>
      <c r="H2721" s="52">
        <v>88586.66</v>
      </c>
      <c r="I2721" s="52">
        <v>0</v>
      </c>
      <c r="J2721" s="52">
        <v>88586.66</v>
      </c>
      <c r="K2721" s="52">
        <v>1852027</v>
      </c>
      <c r="L2721" s="52">
        <v>9507.83</v>
      </c>
      <c r="M2721" s="52">
        <v>86357.86</v>
      </c>
      <c r="N2721" s="50"/>
      <c r="O2721" s="124">
        <f t="shared" si="168"/>
        <v>4.7831999999999999</v>
      </c>
      <c r="P2721" s="124">
        <f t="shared" si="169"/>
        <v>5.1762576895477226</v>
      </c>
      <c r="Q2721" s="50"/>
      <c r="R2721" s="53" t="str">
        <f t="shared" si="170"/>
        <v/>
      </c>
      <c r="S2721" s="53" t="str">
        <f t="shared" si="171"/>
        <v/>
      </c>
      <c r="T2721" s="50"/>
    </row>
    <row r="2722" spans="1:20" ht="15" customHeight="1" x14ac:dyDescent="0.2">
      <c r="A2722" s="51" t="s">
        <v>2704</v>
      </c>
      <c r="B2722" s="51" t="s">
        <v>636</v>
      </c>
      <c r="C2722" s="35">
        <v>556513</v>
      </c>
      <c r="D2722" s="50"/>
      <c r="E2722" s="52">
        <v>0</v>
      </c>
      <c r="F2722" s="52">
        <v>0</v>
      </c>
      <c r="G2722" s="52">
        <v>0</v>
      </c>
      <c r="H2722" s="52">
        <v>0</v>
      </c>
      <c r="I2722" s="52">
        <v>0</v>
      </c>
      <c r="J2722" s="52">
        <v>0</v>
      </c>
      <c r="K2722" s="52">
        <v>606995.09</v>
      </c>
      <c r="L2722" s="52">
        <v>0</v>
      </c>
      <c r="M2722" s="52">
        <v>0</v>
      </c>
      <c r="N2722" s="50"/>
      <c r="O2722" s="124">
        <f t="shared" si="168"/>
        <v>0</v>
      </c>
      <c r="P2722" s="124">
        <f t="shared" si="169"/>
        <v>0</v>
      </c>
      <c r="Q2722" s="50"/>
      <c r="R2722" s="53" t="str">
        <f t="shared" si="170"/>
        <v/>
      </c>
      <c r="S2722" s="53" t="str">
        <f t="shared" si="171"/>
        <v/>
      </c>
      <c r="T2722" s="50"/>
    </row>
    <row r="2723" spans="1:20" ht="15" customHeight="1" x14ac:dyDescent="0.2">
      <c r="A2723" s="51" t="s">
        <v>2728</v>
      </c>
      <c r="B2723" s="51" t="s">
        <v>759</v>
      </c>
      <c r="C2723" s="35">
        <v>557293</v>
      </c>
      <c r="D2723" s="50"/>
      <c r="E2723" s="52">
        <v>0</v>
      </c>
      <c r="F2723" s="52">
        <v>0</v>
      </c>
      <c r="G2723" s="52">
        <v>0</v>
      </c>
      <c r="H2723" s="52">
        <v>0</v>
      </c>
      <c r="I2723" s="52">
        <v>0</v>
      </c>
      <c r="J2723" s="52">
        <v>0</v>
      </c>
      <c r="K2723" s="52">
        <v>509377.98</v>
      </c>
      <c r="L2723" s="52">
        <v>0</v>
      </c>
      <c r="M2723" s="52">
        <v>0</v>
      </c>
      <c r="N2723" s="50"/>
      <c r="O2723" s="124">
        <f t="shared" si="168"/>
        <v>0</v>
      </c>
      <c r="P2723" s="124">
        <f t="shared" si="169"/>
        <v>0</v>
      </c>
      <c r="Q2723" s="50"/>
      <c r="R2723" s="53" t="str">
        <f t="shared" si="170"/>
        <v/>
      </c>
      <c r="S2723" s="53" t="str">
        <f t="shared" si="171"/>
        <v/>
      </c>
      <c r="T2723" s="50"/>
    </row>
    <row r="2724" spans="1:20" ht="15" customHeight="1" x14ac:dyDescent="0.2">
      <c r="A2724" s="51" t="s">
        <v>2673</v>
      </c>
      <c r="B2724" s="51" t="s">
        <v>334</v>
      </c>
      <c r="C2724" s="35">
        <v>556025</v>
      </c>
      <c r="D2724" s="50"/>
      <c r="E2724" s="52">
        <v>0</v>
      </c>
      <c r="F2724" s="52">
        <v>0</v>
      </c>
      <c r="G2724" s="52">
        <v>0</v>
      </c>
      <c r="H2724" s="52">
        <v>17237.29</v>
      </c>
      <c r="I2724" s="52">
        <v>0</v>
      </c>
      <c r="J2724" s="52">
        <v>17237.29</v>
      </c>
      <c r="K2724" s="52">
        <v>103624.65</v>
      </c>
      <c r="L2724" s="52">
        <v>653.1</v>
      </c>
      <c r="M2724" s="52">
        <v>2400</v>
      </c>
      <c r="N2724" s="50"/>
      <c r="O2724" s="124">
        <f t="shared" si="168"/>
        <v>16.634399999999999</v>
      </c>
      <c r="P2724" s="124">
        <f t="shared" si="169"/>
        <v>2.9463066944013803</v>
      </c>
      <c r="Q2724" s="50"/>
      <c r="R2724" s="53" t="str">
        <f t="shared" si="170"/>
        <v/>
      </c>
      <c r="S2724" s="53" t="str">
        <f t="shared" si="171"/>
        <v/>
      </c>
      <c r="T2724" s="50"/>
    </row>
    <row r="2725" spans="1:20" ht="15" customHeight="1" x14ac:dyDescent="0.2">
      <c r="A2725" s="51" t="s">
        <v>2011</v>
      </c>
      <c r="B2725" s="51" t="s">
        <v>1961</v>
      </c>
      <c r="C2725" s="35">
        <v>524042</v>
      </c>
      <c r="D2725" s="50"/>
      <c r="E2725" s="52">
        <v>0</v>
      </c>
      <c r="F2725" s="52">
        <v>0</v>
      </c>
      <c r="G2725" s="52">
        <v>0</v>
      </c>
      <c r="H2725" s="52">
        <v>56166.41</v>
      </c>
      <c r="I2725" s="52">
        <v>7200</v>
      </c>
      <c r="J2725" s="52">
        <v>48966.41</v>
      </c>
      <c r="K2725" s="52">
        <v>283383.93</v>
      </c>
      <c r="L2725" s="52">
        <v>1727.46</v>
      </c>
      <c r="M2725" s="52">
        <v>7200</v>
      </c>
      <c r="N2725" s="50"/>
      <c r="O2725" s="124">
        <f t="shared" si="168"/>
        <v>17.279199999999999</v>
      </c>
      <c r="P2725" s="124">
        <f t="shared" si="169"/>
        <v>3.1503056648272185</v>
      </c>
      <c r="Q2725" s="50"/>
      <c r="R2725" s="53" t="str">
        <f t="shared" si="170"/>
        <v/>
      </c>
      <c r="S2725" s="53" t="str">
        <f t="shared" si="171"/>
        <v/>
      </c>
      <c r="T2725" s="50"/>
    </row>
    <row r="2726" spans="1:20" ht="15" customHeight="1" x14ac:dyDescent="0.2">
      <c r="A2726" s="51" t="s">
        <v>2012</v>
      </c>
      <c r="B2726" s="51" t="s">
        <v>1961</v>
      </c>
      <c r="C2726" s="35">
        <v>524051</v>
      </c>
      <c r="D2726" s="50"/>
      <c r="E2726" s="52">
        <v>0</v>
      </c>
      <c r="F2726" s="52">
        <v>0</v>
      </c>
      <c r="G2726" s="52">
        <v>0</v>
      </c>
      <c r="H2726" s="52">
        <v>0</v>
      </c>
      <c r="I2726" s="52">
        <v>0</v>
      </c>
      <c r="J2726" s="52">
        <v>0</v>
      </c>
      <c r="K2726" s="52">
        <v>1581693.53</v>
      </c>
      <c r="L2726" s="52">
        <v>0</v>
      </c>
      <c r="M2726" s="52">
        <v>0</v>
      </c>
      <c r="N2726" s="50"/>
      <c r="O2726" s="124">
        <f t="shared" si="168"/>
        <v>0</v>
      </c>
      <c r="P2726" s="124">
        <f t="shared" si="169"/>
        <v>0</v>
      </c>
      <c r="Q2726" s="50"/>
      <c r="R2726" s="53" t="str">
        <f t="shared" si="170"/>
        <v/>
      </c>
      <c r="S2726" s="53" t="str">
        <f t="shared" si="171"/>
        <v/>
      </c>
      <c r="T2726" s="50"/>
    </row>
    <row r="2727" spans="1:20" ht="15" customHeight="1" x14ac:dyDescent="0.2">
      <c r="A2727" s="51" t="s">
        <v>755</v>
      </c>
      <c r="B2727" s="51" t="s">
        <v>392</v>
      </c>
      <c r="C2727" s="35">
        <v>508331</v>
      </c>
      <c r="D2727" s="50"/>
      <c r="E2727" s="52">
        <v>0</v>
      </c>
      <c r="F2727" s="52">
        <v>0</v>
      </c>
      <c r="G2727" s="52">
        <v>0</v>
      </c>
      <c r="H2727" s="52">
        <v>0</v>
      </c>
      <c r="I2727" s="52">
        <v>0</v>
      </c>
      <c r="J2727" s="52">
        <v>0</v>
      </c>
      <c r="K2727" s="52">
        <v>125847.86</v>
      </c>
      <c r="L2727" s="52">
        <v>106.88</v>
      </c>
      <c r="M2727" s="52">
        <v>5908</v>
      </c>
      <c r="N2727" s="50"/>
      <c r="O2727" s="124">
        <f t="shared" si="168"/>
        <v>0</v>
      </c>
      <c r="P2727" s="124">
        <f t="shared" si="169"/>
        <v>4.7794853245816018</v>
      </c>
      <c r="Q2727" s="50"/>
      <c r="R2727" s="53" t="str">
        <f t="shared" si="170"/>
        <v/>
      </c>
      <c r="S2727" s="53" t="str">
        <f t="shared" si="171"/>
        <v/>
      </c>
      <c r="T2727" s="50"/>
    </row>
    <row r="2728" spans="1:20" ht="15" customHeight="1" x14ac:dyDescent="0.2">
      <c r="A2728" s="51" t="s">
        <v>1325</v>
      </c>
      <c r="B2728" s="51" t="s">
        <v>1214</v>
      </c>
      <c r="C2728" s="35">
        <v>515779</v>
      </c>
      <c r="D2728" s="50"/>
      <c r="E2728" s="52">
        <v>0</v>
      </c>
      <c r="F2728" s="52">
        <v>0</v>
      </c>
      <c r="G2728" s="52">
        <v>0</v>
      </c>
      <c r="H2728" s="52">
        <v>0</v>
      </c>
      <c r="I2728" s="52">
        <v>0</v>
      </c>
      <c r="J2728" s="52">
        <v>0</v>
      </c>
      <c r="K2728" s="52">
        <v>106381.72</v>
      </c>
      <c r="L2728" s="52">
        <v>0</v>
      </c>
      <c r="M2728" s="52">
        <v>0</v>
      </c>
      <c r="N2728" s="50"/>
      <c r="O2728" s="124">
        <f t="shared" si="168"/>
        <v>0</v>
      </c>
      <c r="P2728" s="124">
        <f t="shared" si="169"/>
        <v>0</v>
      </c>
      <c r="Q2728" s="50"/>
      <c r="R2728" s="53" t="str">
        <f t="shared" si="170"/>
        <v/>
      </c>
      <c r="S2728" s="53" t="str">
        <f t="shared" si="171"/>
        <v/>
      </c>
      <c r="T2728" s="50"/>
    </row>
    <row r="2729" spans="1:20" ht="15" customHeight="1" x14ac:dyDescent="0.2">
      <c r="A2729" s="51" t="s">
        <v>705</v>
      </c>
      <c r="B2729" s="51" t="s">
        <v>636</v>
      </c>
      <c r="C2729" s="35">
        <v>507741</v>
      </c>
      <c r="D2729" s="50"/>
      <c r="E2729" s="52">
        <v>0</v>
      </c>
      <c r="F2729" s="52">
        <v>0</v>
      </c>
      <c r="G2729" s="52">
        <v>0</v>
      </c>
      <c r="H2729" s="52">
        <v>615637.22</v>
      </c>
      <c r="I2729" s="52">
        <v>0</v>
      </c>
      <c r="J2729" s="52">
        <v>615637.22</v>
      </c>
      <c r="K2729" s="52">
        <v>1718295.61</v>
      </c>
      <c r="L2729" s="52">
        <v>27516.83</v>
      </c>
      <c r="M2729" s="52">
        <v>302984.64</v>
      </c>
      <c r="N2729" s="50"/>
      <c r="O2729" s="124">
        <f t="shared" si="168"/>
        <v>35.828400000000002</v>
      </c>
      <c r="P2729" s="124">
        <f t="shared" si="169"/>
        <v>19.234261443524261</v>
      </c>
      <c r="Q2729" s="50"/>
      <c r="R2729" s="53" t="str">
        <f t="shared" si="170"/>
        <v/>
      </c>
      <c r="S2729" s="53" t="str">
        <f t="shared" si="171"/>
        <v/>
      </c>
      <c r="T2729" s="50"/>
    </row>
    <row r="2730" spans="1:20" ht="15" customHeight="1" x14ac:dyDescent="0.2">
      <c r="A2730" s="51" t="s">
        <v>2602</v>
      </c>
      <c r="B2730" s="51" t="s">
        <v>30</v>
      </c>
      <c r="C2730" s="35">
        <v>543942</v>
      </c>
      <c r="D2730" s="50"/>
      <c r="E2730" s="52">
        <v>0</v>
      </c>
      <c r="F2730" s="52">
        <v>0</v>
      </c>
      <c r="G2730" s="52">
        <v>0</v>
      </c>
      <c r="H2730" s="52">
        <v>0</v>
      </c>
      <c r="I2730" s="52">
        <v>0</v>
      </c>
      <c r="J2730" s="52">
        <v>0</v>
      </c>
      <c r="K2730" s="52">
        <v>494840.19</v>
      </c>
      <c r="L2730" s="52">
        <v>0</v>
      </c>
      <c r="M2730" s="52">
        <v>0</v>
      </c>
      <c r="N2730" s="50"/>
      <c r="O2730" s="124">
        <f t="shared" si="168"/>
        <v>0</v>
      </c>
      <c r="P2730" s="124">
        <f t="shared" si="169"/>
        <v>0</v>
      </c>
      <c r="Q2730" s="50"/>
      <c r="R2730" s="53" t="str">
        <f t="shared" si="170"/>
        <v/>
      </c>
      <c r="S2730" s="53" t="str">
        <f t="shared" si="171"/>
        <v/>
      </c>
      <c r="T2730" s="50"/>
    </row>
    <row r="2731" spans="1:20" ht="15" customHeight="1" x14ac:dyDescent="0.2">
      <c r="A2731" s="51" t="s">
        <v>2603</v>
      </c>
      <c r="B2731" s="51" t="s">
        <v>22</v>
      </c>
      <c r="C2731" s="35">
        <v>543951</v>
      </c>
      <c r="D2731" s="50"/>
      <c r="E2731" s="52">
        <v>0</v>
      </c>
      <c r="F2731" s="52">
        <v>0</v>
      </c>
      <c r="G2731" s="52">
        <v>0</v>
      </c>
      <c r="H2731" s="52">
        <v>157747.09</v>
      </c>
      <c r="I2731" s="52">
        <v>0</v>
      </c>
      <c r="J2731" s="52">
        <v>157747.09</v>
      </c>
      <c r="K2731" s="52">
        <v>1020352.7999999999</v>
      </c>
      <c r="L2731" s="52">
        <v>15770.27</v>
      </c>
      <c r="M2731" s="52">
        <v>113797.93</v>
      </c>
      <c r="N2731" s="50"/>
      <c r="O2731" s="124">
        <f t="shared" si="168"/>
        <v>15.460100000000001</v>
      </c>
      <c r="P2731" s="124">
        <f t="shared" si="169"/>
        <v>12.698372562901774</v>
      </c>
      <c r="Q2731" s="50"/>
      <c r="R2731" s="53" t="str">
        <f t="shared" si="170"/>
        <v/>
      </c>
      <c r="S2731" s="53" t="str">
        <f t="shared" si="171"/>
        <v/>
      </c>
      <c r="T2731" s="50"/>
    </row>
    <row r="2732" spans="1:20" ht="15" customHeight="1" x14ac:dyDescent="0.2">
      <c r="A2732" s="51" t="s">
        <v>2604</v>
      </c>
      <c r="B2732" s="51" t="s">
        <v>22</v>
      </c>
      <c r="C2732" s="35">
        <v>543969</v>
      </c>
      <c r="D2732" s="50"/>
      <c r="E2732" s="52">
        <v>0</v>
      </c>
      <c r="F2732" s="52">
        <v>0</v>
      </c>
      <c r="G2732" s="52">
        <v>0</v>
      </c>
      <c r="H2732" s="52">
        <v>0</v>
      </c>
      <c r="I2732" s="52">
        <v>0</v>
      </c>
      <c r="J2732" s="52">
        <v>0</v>
      </c>
      <c r="K2732" s="52">
        <v>134457.13</v>
      </c>
      <c r="L2732" s="52">
        <v>0</v>
      </c>
      <c r="M2732" s="52">
        <v>0</v>
      </c>
      <c r="N2732" s="50"/>
      <c r="O2732" s="124">
        <f t="shared" si="168"/>
        <v>0</v>
      </c>
      <c r="P2732" s="124">
        <f t="shared" si="169"/>
        <v>0</v>
      </c>
      <c r="Q2732" s="50"/>
      <c r="R2732" s="53" t="str">
        <f t="shared" si="170"/>
        <v/>
      </c>
      <c r="S2732" s="53" t="str">
        <f t="shared" si="171"/>
        <v/>
      </c>
      <c r="T2732" s="50"/>
    </row>
    <row r="2733" spans="1:20" ht="15" customHeight="1" x14ac:dyDescent="0.2">
      <c r="A2733" s="51" t="s">
        <v>248</v>
      </c>
      <c r="B2733" s="51" t="s">
        <v>199</v>
      </c>
      <c r="C2733" s="35">
        <v>501999</v>
      </c>
      <c r="D2733" s="50"/>
      <c r="E2733" s="52">
        <v>0</v>
      </c>
      <c r="F2733" s="52">
        <v>0</v>
      </c>
      <c r="G2733" s="52">
        <v>0</v>
      </c>
      <c r="H2733" s="52">
        <v>0</v>
      </c>
      <c r="I2733" s="52">
        <v>0</v>
      </c>
      <c r="J2733" s="52">
        <v>0</v>
      </c>
      <c r="K2733" s="52">
        <v>231437.42</v>
      </c>
      <c r="L2733" s="52">
        <v>0</v>
      </c>
      <c r="M2733" s="52">
        <v>66045.789999999994</v>
      </c>
      <c r="N2733" s="50"/>
      <c r="O2733" s="124">
        <f t="shared" si="168"/>
        <v>0</v>
      </c>
      <c r="P2733" s="124">
        <f t="shared" si="169"/>
        <v>28.537213212971345</v>
      </c>
      <c r="Q2733" s="50"/>
      <c r="R2733" s="53" t="str">
        <f t="shared" si="170"/>
        <v/>
      </c>
      <c r="S2733" s="53" t="str">
        <f t="shared" si="171"/>
        <v/>
      </c>
      <c r="T2733" s="50"/>
    </row>
    <row r="2734" spans="1:20" ht="15" customHeight="1" x14ac:dyDescent="0.2">
      <c r="A2734" s="51" t="s">
        <v>2582</v>
      </c>
      <c r="B2734" s="51" t="s">
        <v>2211</v>
      </c>
      <c r="C2734" s="35">
        <v>543721</v>
      </c>
      <c r="D2734" s="50"/>
      <c r="E2734" s="52">
        <v>0</v>
      </c>
      <c r="F2734" s="52">
        <v>0</v>
      </c>
      <c r="G2734" s="52">
        <v>0</v>
      </c>
      <c r="H2734" s="52">
        <v>0</v>
      </c>
      <c r="I2734" s="52">
        <v>0</v>
      </c>
      <c r="J2734" s="52">
        <v>0</v>
      </c>
      <c r="K2734" s="52">
        <v>132589.51</v>
      </c>
      <c r="L2734" s="52">
        <v>0</v>
      </c>
      <c r="M2734" s="52">
        <v>0</v>
      </c>
      <c r="N2734" s="50"/>
      <c r="O2734" s="124">
        <f t="shared" si="168"/>
        <v>0</v>
      </c>
      <c r="P2734" s="124">
        <f t="shared" si="169"/>
        <v>0</v>
      </c>
      <c r="Q2734" s="50"/>
      <c r="R2734" s="53" t="str">
        <f t="shared" si="170"/>
        <v/>
      </c>
      <c r="S2734" s="53" t="str">
        <f t="shared" si="171"/>
        <v/>
      </c>
      <c r="T2734" s="50"/>
    </row>
    <row r="2735" spans="1:20" ht="15" customHeight="1" x14ac:dyDescent="0.2">
      <c r="A2735" s="51" t="s">
        <v>2013</v>
      </c>
      <c r="B2735" s="51" t="s">
        <v>1961</v>
      </c>
      <c r="C2735" s="35">
        <v>524069</v>
      </c>
      <c r="D2735" s="50"/>
      <c r="E2735" s="52">
        <v>0</v>
      </c>
      <c r="F2735" s="52">
        <v>0</v>
      </c>
      <c r="G2735" s="52">
        <v>0</v>
      </c>
      <c r="H2735" s="52">
        <v>0</v>
      </c>
      <c r="I2735" s="52">
        <v>0</v>
      </c>
      <c r="J2735" s="52">
        <v>0</v>
      </c>
      <c r="K2735" s="52">
        <v>85354.91</v>
      </c>
      <c r="L2735" s="52">
        <v>0</v>
      </c>
      <c r="M2735" s="52">
        <v>0</v>
      </c>
      <c r="N2735" s="50"/>
      <c r="O2735" s="124">
        <f t="shared" si="168"/>
        <v>0</v>
      </c>
      <c r="P2735" s="124">
        <f t="shared" si="169"/>
        <v>0</v>
      </c>
      <c r="Q2735" s="50"/>
      <c r="R2735" s="53" t="str">
        <f t="shared" si="170"/>
        <v/>
      </c>
      <c r="S2735" s="53" t="str">
        <f t="shared" si="171"/>
        <v/>
      </c>
      <c r="T2735" s="50"/>
    </row>
    <row r="2736" spans="1:20" ht="15" customHeight="1" x14ac:dyDescent="0.2">
      <c r="A2736" s="51" t="s">
        <v>1949</v>
      </c>
      <c r="B2736" s="51" t="s">
        <v>1866</v>
      </c>
      <c r="C2736" s="35">
        <v>523267</v>
      </c>
      <c r="D2736" s="50"/>
      <c r="E2736" s="52">
        <v>0</v>
      </c>
      <c r="F2736" s="52">
        <v>0</v>
      </c>
      <c r="G2736" s="52">
        <v>0</v>
      </c>
      <c r="H2736" s="52">
        <v>10339.91</v>
      </c>
      <c r="I2736" s="52">
        <v>0</v>
      </c>
      <c r="J2736" s="52">
        <v>10339.91</v>
      </c>
      <c r="K2736" s="52">
        <v>50204.94</v>
      </c>
      <c r="L2736" s="52">
        <v>622.07000000000005</v>
      </c>
      <c r="M2736" s="52">
        <v>0</v>
      </c>
      <c r="N2736" s="50"/>
      <c r="O2736" s="124">
        <f t="shared" si="168"/>
        <v>20.595400000000001</v>
      </c>
      <c r="P2736" s="124">
        <f t="shared" si="169"/>
        <v>1.239061335398469</v>
      </c>
      <c r="Q2736" s="50"/>
      <c r="R2736" s="53" t="str">
        <f t="shared" si="170"/>
        <v/>
      </c>
      <c r="S2736" s="53" t="str">
        <f t="shared" si="171"/>
        <v/>
      </c>
      <c r="T2736" s="50"/>
    </row>
    <row r="2737" spans="1:20" ht="15" customHeight="1" x14ac:dyDescent="0.2">
      <c r="A2737" s="51" t="s">
        <v>2366</v>
      </c>
      <c r="B2737" s="51" t="s">
        <v>26</v>
      </c>
      <c r="C2737" s="35">
        <v>528013</v>
      </c>
      <c r="D2737" s="50"/>
      <c r="E2737" s="52">
        <v>0</v>
      </c>
      <c r="F2737" s="52">
        <v>0</v>
      </c>
      <c r="G2737" s="52">
        <v>0</v>
      </c>
      <c r="H2737" s="52">
        <v>0</v>
      </c>
      <c r="I2737" s="52">
        <v>0</v>
      </c>
      <c r="J2737" s="52">
        <v>0</v>
      </c>
      <c r="K2737" s="52">
        <v>24301.26</v>
      </c>
      <c r="L2737" s="52">
        <v>0</v>
      </c>
      <c r="M2737" s="52">
        <v>0</v>
      </c>
      <c r="N2737" s="50"/>
      <c r="O2737" s="124">
        <f t="shared" si="168"/>
        <v>0</v>
      </c>
      <c r="P2737" s="124">
        <f t="shared" si="169"/>
        <v>0</v>
      </c>
      <c r="Q2737" s="50"/>
      <c r="R2737" s="53" t="str">
        <f t="shared" si="170"/>
        <v/>
      </c>
      <c r="S2737" s="53" t="str">
        <f t="shared" si="171"/>
        <v/>
      </c>
      <c r="T2737" s="50"/>
    </row>
    <row r="2738" spans="1:20" ht="15" customHeight="1" x14ac:dyDescent="0.2">
      <c r="A2738" s="51" t="s">
        <v>1950</v>
      </c>
      <c r="B2738" s="51" t="s">
        <v>30</v>
      </c>
      <c r="C2738" s="35">
        <v>523275</v>
      </c>
      <c r="D2738" s="50"/>
      <c r="E2738" s="52">
        <v>0</v>
      </c>
      <c r="F2738" s="52">
        <v>0</v>
      </c>
      <c r="G2738" s="52">
        <v>0</v>
      </c>
      <c r="H2738" s="52">
        <v>30755.03</v>
      </c>
      <c r="I2738" s="52">
        <v>0</v>
      </c>
      <c r="J2738" s="52">
        <v>30755.03</v>
      </c>
      <c r="K2738" s="52">
        <v>73905.23</v>
      </c>
      <c r="L2738" s="52">
        <v>1622.75</v>
      </c>
      <c r="M2738" s="52">
        <v>610</v>
      </c>
      <c r="N2738" s="50"/>
      <c r="O2738" s="124">
        <f t="shared" si="168"/>
        <v>41.614100000000001</v>
      </c>
      <c r="P2738" s="124">
        <f t="shared" si="169"/>
        <v>3.0210987774478211</v>
      </c>
      <c r="Q2738" s="50"/>
      <c r="R2738" s="53" t="str">
        <f t="shared" si="170"/>
        <v/>
      </c>
      <c r="S2738" s="53" t="str">
        <f t="shared" si="171"/>
        <v/>
      </c>
      <c r="T2738" s="50"/>
    </row>
    <row r="2739" spans="1:20" ht="15" customHeight="1" x14ac:dyDescent="0.2">
      <c r="A2739" s="51" t="s">
        <v>1758</v>
      </c>
      <c r="B2739" s="51" t="s">
        <v>1680</v>
      </c>
      <c r="C2739" s="35">
        <v>520993</v>
      </c>
      <c r="D2739" s="50"/>
      <c r="E2739" s="52">
        <v>0</v>
      </c>
      <c r="F2739" s="52">
        <v>0</v>
      </c>
      <c r="G2739" s="52">
        <v>0</v>
      </c>
      <c r="H2739" s="52">
        <v>0</v>
      </c>
      <c r="I2739" s="52">
        <v>0</v>
      </c>
      <c r="J2739" s="52">
        <v>0</v>
      </c>
      <c r="K2739" s="52">
        <v>83009.88</v>
      </c>
      <c r="L2739" s="52">
        <v>0</v>
      </c>
      <c r="M2739" s="52">
        <v>0</v>
      </c>
      <c r="N2739" s="50"/>
      <c r="O2739" s="124">
        <f t="shared" si="168"/>
        <v>0</v>
      </c>
      <c r="P2739" s="124">
        <f t="shared" si="169"/>
        <v>0</v>
      </c>
      <c r="Q2739" s="50"/>
      <c r="R2739" s="53" t="str">
        <f t="shared" si="170"/>
        <v/>
      </c>
      <c r="S2739" s="53" t="str">
        <f t="shared" si="171"/>
        <v/>
      </c>
      <c r="T2739" s="50"/>
    </row>
    <row r="2740" spans="1:20" ht="15" customHeight="1" x14ac:dyDescent="0.2">
      <c r="A2740" s="51" t="s">
        <v>153</v>
      </c>
      <c r="B2740" s="51" t="s">
        <v>88</v>
      </c>
      <c r="C2740" s="35">
        <v>500925</v>
      </c>
      <c r="D2740" s="50"/>
      <c r="E2740" s="52">
        <v>0</v>
      </c>
      <c r="F2740" s="52">
        <v>0</v>
      </c>
      <c r="G2740" s="52">
        <v>0</v>
      </c>
      <c r="H2740" s="52">
        <v>101509.72</v>
      </c>
      <c r="I2740" s="52">
        <v>0</v>
      </c>
      <c r="J2740" s="52">
        <v>101509.72</v>
      </c>
      <c r="K2740" s="52">
        <v>404436.01</v>
      </c>
      <c r="L2740" s="52">
        <v>6522.84</v>
      </c>
      <c r="M2740" s="52">
        <v>25763.96</v>
      </c>
      <c r="N2740" s="50"/>
      <c r="O2740" s="124">
        <f t="shared" si="168"/>
        <v>25.0991</v>
      </c>
      <c r="P2740" s="124">
        <f t="shared" si="169"/>
        <v>7.9831664841120347</v>
      </c>
      <c r="Q2740" s="50"/>
      <c r="R2740" s="53" t="str">
        <f t="shared" si="170"/>
        <v/>
      </c>
      <c r="S2740" s="53" t="str">
        <f t="shared" si="171"/>
        <v/>
      </c>
      <c r="T2740" s="50"/>
    </row>
    <row r="2741" spans="1:20" ht="15" customHeight="1" x14ac:dyDescent="0.2">
      <c r="A2741" s="51" t="s">
        <v>1450</v>
      </c>
      <c r="B2741" s="51" t="s">
        <v>1405</v>
      </c>
      <c r="C2741" s="35">
        <v>517356</v>
      </c>
      <c r="D2741" s="50"/>
      <c r="E2741" s="52">
        <v>0</v>
      </c>
      <c r="F2741" s="52">
        <v>0</v>
      </c>
      <c r="G2741" s="52">
        <v>0</v>
      </c>
      <c r="H2741" s="52">
        <v>0</v>
      </c>
      <c r="I2741" s="52">
        <v>0</v>
      </c>
      <c r="J2741" s="52">
        <v>0</v>
      </c>
      <c r="K2741" s="52">
        <v>175121.66</v>
      </c>
      <c r="L2741" s="52">
        <v>0</v>
      </c>
      <c r="M2741" s="52">
        <v>0</v>
      </c>
      <c r="N2741" s="50"/>
      <c r="O2741" s="124">
        <f t="shared" si="168"/>
        <v>0</v>
      </c>
      <c r="P2741" s="124">
        <f t="shared" si="169"/>
        <v>0</v>
      </c>
      <c r="Q2741" s="50"/>
      <c r="R2741" s="53" t="str">
        <f t="shared" si="170"/>
        <v/>
      </c>
      <c r="S2741" s="53" t="str">
        <f t="shared" si="171"/>
        <v/>
      </c>
      <c r="T2741" s="50"/>
    </row>
    <row r="2742" spans="1:20" ht="15" customHeight="1" x14ac:dyDescent="0.2">
      <c r="A2742" s="51" t="s">
        <v>436</v>
      </c>
      <c r="B2742" s="51" t="s">
        <v>23</v>
      </c>
      <c r="C2742" s="35">
        <v>504173</v>
      </c>
      <c r="D2742" s="50"/>
      <c r="E2742" s="52">
        <v>0</v>
      </c>
      <c r="F2742" s="52">
        <v>0</v>
      </c>
      <c r="G2742" s="52">
        <v>0</v>
      </c>
      <c r="H2742" s="52">
        <v>53852.800000000003</v>
      </c>
      <c r="I2742" s="52">
        <v>0</v>
      </c>
      <c r="J2742" s="52">
        <v>53852.800000000003</v>
      </c>
      <c r="K2742" s="52">
        <v>451186.57</v>
      </c>
      <c r="L2742" s="52">
        <v>14724.74</v>
      </c>
      <c r="M2742" s="52">
        <v>128865.86</v>
      </c>
      <c r="N2742" s="50"/>
      <c r="O2742" s="124">
        <f t="shared" si="168"/>
        <v>11.9358</v>
      </c>
      <c r="P2742" s="124">
        <f t="shared" si="169"/>
        <v>31.825105077928185</v>
      </c>
      <c r="Q2742" s="50"/>
      <c r="R2742" s="53" t="str">
        <f t="shared" si="170"/>
        <v/>
      </c>
      <c r="S2742" s="53" t="str">
        <f t="shared" si="171"/>
        <v/>
      </c>
      <c r="T2742" s="50"/>
    </row>
    <row r="2743" spans="1:20" ht="15" customHeight="1" x14ac:dyDescent="0.2">
      <c r="A2743" s="51" t="s">
        <v>436</v>
      </c>
      <c r="B2743" s="51" t="s">
        <v>508</v>
      </c>
      <c r="C2743" s="35">
        <v>505757</v>
      </c>
      <c r="D2743" s="50"/>
      <c r="E2743" s="52">
        <v>0</v>
      </c>
      <c r="F2743" s="52">
        <v>0</v>
      </c>
      <c r="G2743" s="52">
        <v>0</v>
      </c>
      <c r="H2743" s="52">
        <v>14318.3</v>
      </c>
      <c r="I2743" s="52">
        <v>0</v>
      </c>
      <c r="J2743" s="52">
        <v>14318.3</v>
      </c>
      <c r="K2743" s="52">
        <v>69701.03</v>
      </c>
      <c r="L2743" s="52">
        <v>518</v>
      </c>
      <c r="M2743" s="52">
        <v>6864</v>
      </c>
      <c r="N2743" s="50"/>
      <c r="O2743" s="124">
        <f t="shared" si="168"/>
        <v>20.5425</v>
      </c>
      <c r="P2743" s="124">
        <f t="shared" si="169"/>
        <v>10.590948225585763</v>
      </c>
      <c r="Q2743" s="50"/>
      <c r="R2743" s="53" t="str">
        <f t="shared" si="170"/>
        <v/>
      </c>
      <c r="S2743" s="53" t="str">
        <f t="shared" si="171"/>
        <v/>
      </c>
      <c r="T2743" s="50"/>
    </row>
    <row r="2744" spans="1:20" ht="15" customHeight="1" x14ac:dyDescent="0.2">
      <c r="A2744" s="51" t="s">
        <v>154</v>
      </c>
      <c r="B2744" s="51" t="s">
        <v>85</v>
      </c>
      <c r="C2744" s="35">
        <v>500933</v>
      </c>
      <c r="D2744" s="50"/>
      <c r="E2744" s="52">
        <v>0</v>
      </c>
      <c r="F2744" s="52">
        <v>0</v>
      </c>
      <c r="G2744" s="52">
        <v>0</v>
      </c>
      <c r="H2744" s="52">
        <v>1727855.92</v>
      </c>
      <c r="I2744" s="52">
        <v>0</v>
      </c>
      <c r="J2744" s="52">
        <v>1727855.92</v>
      </c>
      <c r="K2744" s="52">
        <v>5405652.3700000001</v>
      </c>
      <c r="L2744" s="52">
        <v>73497.03</v>
      </c>
      <c r="M2744" s="52">
        <v>228529.46</v>
      </c>
      <c r="N2744" s="50"/>
      <c r="O2744" s="124">
        <f t="shared" si="168"/>
        <v>31.963899999999999</v>
      </c>
      <c r="P2744" s="124">
        <f t="shared" si="169"/>
        <v>5.5872347929025263</v>
      </c>
      <c r="Q2744" s="50"/>
      <c r="R2744" s="53" t="str">
        <f t="shared" si="170"/>
        <v/>
      </c>
      <c r="S2744" s="53" t="str">
        <f t="shared" si="171"/>
        <v/>
      </c>
      <c r="T2744" s="50"/>
    </row>
    <row r="2745" spans="1:20" ht="15" customHeight="1" x14ac:dyDescent="0.2">
      <c r="A2745" s="51" t="s">
        <v>505</v>
      </c>
      <c r="B2745" s="51" t="s">
        <v>445</v>
      </c>
      <c r="C2745" s="35">
        <v>504963</v>
      </c>
      <c r="D2745" s="50"/>
      <c r="E2745" s="52">
        <v>0</v>
      </c>
      <c r="F2745" s="52">
        <v>0</v>
      </c>
      <c r="G2745" s="52">
        <v>0</v>
      </c>
      <c r="H2745" s="52">
        <v>4528.45</v>
      </c>
      <c r="I2745" s="52">
        <v>0</v>
      </c>
      <c r="J2745" s="52">
        <v>4528.45</v>
      </c>
      <c r="K2745" s="52">
        <v>255290.81</v>
      </c>
      <c r="L2745" s="52">
        <v>187.59</v>
      </c>
      <c r="M2745" s="52">
        <v>24283.74</v>
      </c>
      <c r="N2745" s="50"/>
      <c r="O2745" s="124">
        <f t="shared" si="168"/>
        <v>1.7738</v>
      </c>
      <c r="P2745" s="124">
        <f t="shared" si="169"/>
        <v>9.5856682032541638</v>
      </c>
      <c r="Q2745" s="50"/>
      <c r="R2745" s="53" t="str">
        <f t="shared" si="170"/>
        <v/>
      </c>
      <c r="S2745" s="53" t="str">
        <f t="shared" si="171"/>
        <v/>
      </c>
      <c r="T2745" s="50"/>
    </row>
    <row r="2746" spans="1:20" ht="15" customHeight="1" x14ac:dyDescent="0.2">
      <c r="A2746" s="51" t="s">
        <v>249</v>
      </c>
      <c r="B2746" s="51" t="s">
        <v>199</v>
      </c>
      <c r="C2746" s="35">
        <v>502006</v>
      </c>
      <c r="D2746" s="50"/>
      <c r="E2746" s="52">
        <v>0</v>
      </c>
      <c r="F2746" s="52">
        <v>0</v>
      </c>
      <c r="G2746" s="52">
        <v>0</v>
      </c>
      <c r="H2746" s="52">
        <v>159382.31</v>
      </c>
      <c r="I2746" s="52">
        <v>0</v>
      </c>
      <c r="J2746" s="52">
        <v>159382.31</v>
      </c>
      <c r="K2746" s="52">
        <v>1281238.22</v>
      </c>
      <c r="L2746" s="52">
        <v>26260.9</v>
      </c>
      <c r="M2746" s="52">
        <v>134971.19</v>
      </c>
      <c r="N2746" s="50"/>
      <c r="O2746" s="124">
        <f t="shared" si="168"/>
        <v>12.4397</v>
      </c>
      <c r="P2746" s="124">
        <f t="shared" si="169"/>
        <v>12.584083699907112</v>
      </c>
      <c r="Q2746" s="50"/>
      <c r="R2746" s="53" t="str">
        <f t="shared" si="170"/>
        <v/>
      </c>
      <c r="S2746" s="53" t="str">
        <f t="shared" si="171"/>
        <v/>
      </c>
      <c r="T2746" s="50"/>
    </row>
    <row r="2747" spans="1:20" ht="15" customHeight="1" x14ac:dyDescent="0.2">
      <c r="A2747" s="51" t="s">
        <v>2434</v>
      </c>
      <c r="B2747" s="51" t="s">
        <v>2434</v>
      </c>
      <c r="C2747" s="35">
        <v>544051</v>
      </c>
      <c r="D2747" s="50"/>
      <c r="E2747" s="52">
        <v>0</v>
      </c>
      <c r="F2747" s="52">
        <v>0</v>
      </c>
      <c r="G2747" s="52">
        <v>0</v>
      </c>
      <c r="H2747" s="52">
        <v>5954799.79</v>
      </c>
      <c r="I2747" s="52">
        <v>1493953.93</v>
      </c>
      <c r="J2747" s="52">
        <v>4460845.8600000003</v>
      </c>
      <c r="K2747" s="52">
        <v>16136711.359999999</v>
      </c>
      <c r="L2747" s="52">
        <v>280915.83</v>
      </c>
      <c r="M2747" s="52">
        <v>2394998.84</v>
      </c>
      <c r="N2747" s="50"/>
      <c r="O2747" s="124">
        <f t="shared" si="168"/>
        <v>27.644100000000002</v>
      </c>
      <c r="P2747" s="124">
        <f t="shared" si="169"/>
        <v>16.582775822793177</v>
      </c>
      <c r="Q2747" s="50"/>
      <c r="R2747" s="53" t="str">
        <f t="shared" si="170"/>
        <v/>
      </c>
      <c r="S2747" s="53" t="str">
        <f t="shared" si="171"/>
        <v/>
      </c>
      <c r="T2747" s="50"/>
    </row>
    <row r="2748" spans="1:20" ht="15" customHeight="1" x14ac:dyDescent="0.2">
      <c r="A2748" s="51" t="s">
        <v>1951</v>
      </c>
      <c r="B2748" s="51" t="s">
        <v>30</v>
      </c>
      <c r="C2748" s="35">
        <v>523283</v>
      </c>
      <c r="D2748" s="50"/>
      <c r="E2748" s="52">
        <v>0</v>
      </c>
      <c r="F2748" s="52">
        <v>0</v>
      </c>
      <c r="G2748" s="52">
        <v>0</v>
      </c>
      <c r="H2748" s="52">
        <v>19424.48</v>
      </c>
      <c r="I2748" s="52">
        <v>0</v>
      </c>
      <c r="J2748" s="52">
        <v>19424.48</v>
      </c>
      <c r="K2748" s="52">
        <v>433951.85</v>
      </c>
      <c r="L2748" s="52">
        <v>218.81</v>
      </c>
      <c r="M2748" s="52">
        <v>3960</v>
      </c>
      <c r="N2748" s="50"/>
      <c r="O2748" s="124">
        <f t="shared" si="168"/>
        <v>4.4762000000000004</v>
      </c>
      <c r="P2748" s="124">
        <f t="shared" si="169"/>
        <v>0.96296628301043086</v>
      </c>
      <c r="Q2748" s="50"/>
      <c r="R2748" s="53" t="str">
        <f t="shared" si="170"/>
        <v/>
      </c>
      <c r="S2748" s="53" t="str">
        <f t="shared" si="171"/>
        <v/>
      </c>
      <c r="T2748" s="50"/>
    </row>
    <row r="2749" spans="1:20" ht="15" customHeight="1" x14ac:dyDescent="0.2">
      <c r="A2749" s="51" t="s">
        <v>2014</v>
      </c>
      <c r="B2749" s="51" t="s">
        <v>1961</v>
      </c>
      <c r="C2749" s="35">
        <v>524077</v>
      </c>
      <c r="D2749" s="50"/>
      <c r="E2749" s="52">
        <v>0</v>
      </c>
      <c r="F2749" s="52">
        <v>0</v>
      </c>
      <c r="G2749" s="52">
        <v>0</v>
      </c>
      <c r="H2749" s="52">
        <v>279980.53000000003</v>
      </c>
      <c r="I2749" s="52">
        <v>0</v>
      </c>
      <c r="J2749" s="52">
        <v>279980.53000000003</v>
      </c>
      <c r="K2749" s="52">
        <v>976265.34000000008</v>
      </c>
      <c r="L2749" s="52">
        <v>2922.36</v>
      </c>
      <c r="M2749" s="52">
        <v>46490</v>
      </c>
      <c r="N2749" s="50"/>
      <c r="O2749" s="124">
        <f t="shared" si="168"/>
        <v>28.678699999999999</v>
      </c>
      <c r="P2749" s="124">
        <f t="shared" si="169"/>
        <v>5.0613657963110725</v>
      </c>
      <c r="Q2749" s="50"/>
      <c r="R2749" s="53" t="str">
        <f t="shared" si="170"/>
        <v/>
      </c>
      <c r="S2749" s="53" t="str">
        <f t="shared" si="171"/>
        <v/>
      </c>
      <c r="T2749" s="50"/>
    </row>
    <row r="2750" spans="1:20" ht="15" customHeight="1" x14ac:dyDescent="0.2">
      <c r="A2750" s="51" t="s">
        <v>196</v>
      </c>
      <c r="B2750" s="51" t="s">
        <v>161</v>
      </c>
      <c r="C2750" s="35">
        <v>501409</v>
      </c>
      <c r="D2750" s="50"/>
      <c r="E2750" s="52">
        <v>0</v>
      </c>
      <c r="F2750" s="52">
        <v>0</v>
      </c>
      <c r="G2750" s="52">
        <v>0</v>
      </c>
      <c r="H2750" s="52">
        <v>26455.73</v>
      </c>
      <c r="I2750" s="52">
        <v>0</v>
      </c>
      <c r="J2750" s="52">
        <v>26455.73</v>
      </c>
      <c r="K2750" s="52">
        <v>232934.94</v>
      </c>
      <c r="L2750" s="52">
        <v>543.83000000000004</v>
      </c>
      <c r="M2750" s="52">
        <v>0</v>
      </c>
      <c r="N2750" s="50"/>
      <c r="O2750" s="124">
        <f t="shared" si="168"/>
        <v>11.3576</v>
      </c>
      <c r="P2750" s="124">
        <f t="shared" si="169"/>
        <v>0.23346862432917967</v>
      </c>
      <c r="Q2750" s="50"/>
      <c r="R2750" s="53" t="str">
        <f t="shared" si="170"/>
        <v/>
      </c>
      <c r="S2750" s="53" t="str">
        <f t="shared" si="171"/>
        <v/>
      </c>
      <c r="T2750" s="50"/>
    </row>
    <row r="2751" spans="1:20" ht="15" customHeight="1" x14ac:dyDescent="0.2">
      <c r="A2751" s="51" t="s">
        <v>506</v>
      </c>
      <c r="B2751" s="51" t="s">
        <v>443</v>
      </c>
      <c r="C2751" s="35">
        <v>504971</v>
      </c>
      <c r="D2751" s="50"/>
      <c r="E2751" s="52">
        <v>0</v>
      </c>
      <c r="F2751" s="52">
        <v>0</v>
      </c>
      <c r="G2751" s="52">
        <v>0</v>
      </c>
      <c r="H2751" s="52">
        <v>163327.82999999999</v>
      </c>
      <c r="I2751" s="52">
        <v>76360</v>
      </c>
      <c r="J2751" s="52">
        <v>86967.829999999987</v>
      </c>
      <c r="K2751" s="52">
        <v>760895.36</v>
      </c>
      <c r="L2751" s="52">
        <v>3005.21</v>
      </c>
      <c r="M2751" s="52">
        <v>29077.919999999998</v>
      </c>
      <c r="N2751" s="50"/>
      <c r="O2751" s="124">
        <f t="shared" si="168"/>
        <v>11.4297</v>
      </c>
      <c r="P2751" s="124">
        <f t="shared" si="169"/>
        <v>4.2164969963806849</v>
      </c>
      <c r="Q2751" s="50"/>
      <c r="R2751" s="53" t="str">
        <f t="shared" si="170"/>
        <v/>
      </c>
      <c r="S2751" s="53" t="str">
        <f t="shared" si="171"/>
        <v/>
      </c>
      <c r="T2751" s="50"/>
    </row>
    <row r="2752" spans="1:20" ht="15" customHeight="1" x14ac:dyDescent="0.2">
      <c r="A2752" s="51" t="s">
        <v>706</v>
      </c>
      <c r="B2752" s="51" t="s">
        <v>643</v>
      </c>
      <c r="C2752" s="35">
        <v>507750</v>
      </c>
      <c r="D2752" s="50"/>
      <c r="E2752" s="52">
        <v>0</v>
      </c>
      <c r="F2752" s="52">
        <v>0</v>
      </c>
      <c r="G2752" s="52">
        <v>0</v>
      </c>
      <c r="H2752" s="52">
        <v>168294.74</v>
      </c>
      <c r="I2752" s="52">
        <v>0</v>
      </c>
      <c r="J2752" s="52">
        <v>168294.74</v>
      </c>
      <c r="K2752" s="52">
        <v>3750834.9499999997</v>
      </c>
      <c r="L2752" s="52">
        <v>39201.160000000003</v>
      </c>
      <c r="M2752" s="52">
        <v>560494.16</v>
      </c>
      <c r="N2752" s="50"/>
      <c r="O2752" s="124">
        <f t="shared" si="168"/>
        <v>4.4869000000000003</v>
      </c>
      <c r="P2752" s="124">
        <f t="shared" si="169"/>
        <v>15.988315348293321</v>
      </c>
      <c r="Q2752" s="50"/>
      <c r="R2752" s="53" t="str">
        <f t="shared" si="170"/>
        <v/>
      </c>
      <c r="S2752" s="53" t="str">
        <f t="shared" si="171"/>
        <v/>
      </c>
      <c r="T2752" s="50"/>
    </row>
    <row r="2753" spans="1:20" ht="15" customHeight="1" x14ac:dyDescent="0.2">
      <c r="A2753" s="51" t="s">
        <v>1391</v>
      </c>
      <c r="B2753" s="51" t="s">
        <v>28</v>
      </c>
      <c r="C2753" s="35">
        <v>516538</v>
      </c>
      <c r="D2753" s="50"/>
      <c r="E2753" s="52">
        <v>0</v>
      </c>
      <c r="F2753" s="52">
        <v>0</v>
      </c>
      <c r="G2753" s="52">
        <v>0</v>
      </c>
      <c r="H2753" s="52">
        <v>0</v>
      </c>
      <c r="I2753" s="52">
        <v>0</v>
      </c>
      <c r="J2753" s="52">
        <v>0</v>
      </c>
      <c r="K2753" s="52">
        <v>167020.32999999999</v>
      </c>
      <c r="L2753" s="52">
        <v>824.53</v>
      </c>
      <c r="M2753" s="52">
        <v>49135.42</v>
      </c>
      <c r="N2753" s="50"/>
      <c r="O2753" s="124">
        <f t="shared" si="168"/>
        <v>0</v>
      </c>
      <c r="P2753" s="124">
        <f t="shared" si="169"/>
        <v>29.912496281141344</v>
      </c>
      <c r="Q2753" s="50"/>
      <c r="R2753" s="53" t="str">
        <f t="shared" si="170"/>
        <v/>
      </c>
      <c r="S2753" s="53" t="str">
        <f t="shared" si="171"/>
        <v/>
      </c>
      <c r="T2753" s="50"/>
    </row>
    <row r="2754" spans="1:20" ht="15" customHeight="1" x14ac:dyDescent="0.2">
      <c r="A2754" s="51" t="s">
        <v>1158</v>
      </c>
      <c r="B2754" s="51" t="s">
        <v>1121</v>
      </c>
      <c r="C2754" s="35">
        <v>513784</v>
      </c>
      <c r="D2754" s="50"/>
      <c r="E2754" s="52">
        <v>0</v>
      </c>
      <c r="F2754" s="52">
        <v>0</v>
      </c>
      <c r="G2754" s="52">
        <v>0</v>
      </c>
      <c r="H2754" s="52">
        <v>15152.44</v>
      </c>
      <c r="I2754" s="52">
        <v>0</v>
      </c>
      <c r="J2754" s="52">
        <v>15152.44</v>
      </c>
      <c r="K2754" s="52">
        <v>51616.42</v>
      </c>
      <c r="L2754" s="52">
        <v>0</v>
      </c>
      <c r="M2754" s="52">
        <v>0</v>
      </c>
      <c r="N2754" s="50"/>
      <c r="O2754" s="124">
        <f t="shared" si="168"/>
        <v>29.355899999999998</v>
      </c>
      <c r="P2754" s="124">
        <f t="shared" si="169"/>
        <v>0</v>
      </c>
      <c r="Q2754" s="50"/>
      <c r="R2754" s="53" t="str">
        <f t="shared" si="170"/>
        <v/>
      </c>
      <c r="S2754" s="53" t="str">
        <f t="shared" si="171"/>
        <v/>
      </c>
      <c r="T2754" s="50"/>
    </row>
    <row r="2755" spans="1:20" ht="15" customHeight="1" x14ac:dyDescent="0.2">
      <c r="A2755" s="51" t="s">
        <v>1118</v>
      </c>
      <c r="B2755" s="51" t="s">
        <v>1055</v>
      </c>
      <c r="C2755" s="35">
        <v>512796</v>
      </c>
      <c r="D2755" s="50"/>
      <c r="E2755" s="52">
        <v>0</v>
      </c>
      <c r="F2755" s="52">
        <v>0</v>
      </c>
      <c r="G2755" s="52">
        <v>0</v>
      </c>
      <c r="H2755" s="52">
        <v>0</v>
      </c>
      <c r="I2755" s="52">
        <v>0</v>
      </c>
      <c r="J2755" s="52">
        <v>0</v>
      </c>
      <c r="K2755" s="52">
        <v>124188.65</v>
      </c>
      <c r="L2755" s="52">
        <v>0</v>
      </c>
      <c r="M2755" s="52">
        <v>2666.9</v>
      </c>
      <c r="N2755" s="50"/>
      <c r="O2755" s="124">
        <f t="shared" ref="O2755:O2818" si="172">IFERROR(ROUND(J2755/K2755*100,4),$U$1)</f>
        <v>0</v>
      </c>
      <c r="P2755" s="124">
        <f t="shared" ref="P2755:P2818" si="173">IFERROR((L2755+M2755)/K2755*100,$U$1)</f>
        <v>2.1474587250928328</v>
      </c>
      <c r="Q2755" s="50"/>
      <c r="R2755" s="53" t="str">
        <f t="shared" ref="R2755:R2818" si="174">IF(AND(ISNUMBER(O2755),O2755&gt;60),(O2755-60)*0.05,"")</f>
        <v/>
      </c>
      <c r="S2755" s="53" t="str">
        <f t="shared" ref="S2755:S2818" si="175">IF(AND(ISNUMBER(O2755),O2755&gt;60),(J2755-(K2755*0.6))*0.05,"")</f>
        <v/>
      </c>
      <c r="T2755" s="50"/>
    </row>
    <row r="2756" spans="1:20" ht="15" customHeight="1" x14ac:dyDescent="0.2">
      <c r="A2756" s="51" t="s">
        <v>2752</v>
      </c>
      <c r="B2756" s="51" t="s">
        <v>18</v>
      </c>
      <c r="C2756" s="35">
        <v>557625</v>
      </c>
      <c r="D2756" s="50"/>
      <c r="E2756" s="52">
        <v>0</v>
      </c>
      <c r="F2756" s="52">
        <v>0</v>
      </c>
      <c r="G2756" s="52">
        <v>0</v>
      </c>
      <c r="H2756" s="52">
        <v>25999</v>
      </c>
      <c r="I2756" s="52">
        <v>0</v>
      </c>
      <c r="J2756" s="52">
        <v>25999</v>
      </c>
      <c r="K2756" s="52">
        <v>43494.16</v>
      </c>
      <c r="L2756" s="52">
        <v>806.07</v>
      </c>
      <c r="M2756" s="52">
        <v>2001</v>
      </c>
      <c r="N2756" s="50"/>
      <c r="O2756" s="124">
        <f t="shared" si="172"/>
        <v>59.775799999999997</v>
      </c>
      <c r="P2756" s="124">
        <f t="shared" si="173"/>
        <v>6.453900937505173</v>
      </c>
      <c r="Q2756" s="50"/>
      <c r="R2756" s="53" t="str">
        <f t="shared" si="174"/>
        <v/>
      </c>
      <c r="S2756" s="53" t="str">
        <f t="shared" si="175"/>
        <v/>
      </c>
      <c r="T2756" s="50"/>
    </row>
    <row r="2757" spans="1:20" ht="15" customHeight="1" x14ac:dyDescent="0.2">
      <c r="A2757" s="51" t="s">
        <v>2734</v>
      </c>
      <c r="B2757" s="51" t="s">
        <v>1055</v>
      </c>
      <c r="C2757" s="35">
        <v>557358</v>
      </c>
      <c r="D2757" s="50"/>
      <c r="E2757" s="52">
        <v>0</v>
      </c>
      <c r="F2757" s="52">
        <v>0</v>
      </c>
      <c r="G2757" s="52">
        <v>0</v>
      </c>
      <c r="H2757" s="52">
        <v>108489.5</v>
      </c>
      <c r="I2757" s="52">
        <v>0</v>
      </c>
      <c r="J2757" s="52">
        <v>108489.5</v>
      </c>
      <c r="K2757" s="52">
        <v>5320554.09</v>
      </c>
      <c r="L2757" s="52">
        <v>2497.37</v>
      </c>
      <c r="M2757" s="52">
        <v>73769.490000000005</v>
      </c>
      <c r="N2757" s="50"/>
      <c r="O2757" s="124">
        <f t="shared" si="172"/>
        <v>2.0390999999999999</v>
      </c>
      <c r="P2757" s="124">
        <f t="shared" si="173"/>
        <v>1.4334382981528904</v>
      </c>
      <c r="Q2757" s="50"/>
      <c r="R2757" s="53" t="str">
        <f t="shared" si="174"/>
        <v/>
      </c>
      <c r="S2757" s="53" t="str">
        <f t="shared" si="175"/>
        <v/>
      </c>
      <c r="T2757" s="50"/>
    </row>
    <row r="2758" spans="1:20" ht="15" customHeight="1" x14ac:dyDescent="0.2">
      <c r="A2758" s="51" t="s">
        <v>1855</v>
      </c>
      <c r="B2758" s="51" t="s">
        <v>1500</v>
      </c>
      <c r="C2758" s="35">
        <v>522163</v>
      </c>
      <c r="D2758" s="50"/>
      <c r="E2758" s="52">
        <v>0</v>
      </c>
      <c r="F2758" s="52">
        <v>0</v>
      </c>
      <c r="G2758" s="52">
        <v>0</v>
      </c>
      <c r="H2758" s="52">
        <v>0</v>
      </c>
      <c r="I2758" s="52">
        <v>0</v>
      </c>
      <c r="J2758" s="52">
        <v>0</v>
      </c>
      <c r="K2758" s="52">
        <v>425267.7</v>
      </c>
      <c r="L2758" s="52">
        <v>0</v>
      </c>
      <c r="M2758" s="52">
        <v>0</v>
      </c>
      <c r="N2758" s="50"/>
      <c r="O2758" s="124">
        <f t="shared" si="172"/>
        <v>0</v>
      </c>
      <c r="P2758" s="124">
        <f t="shared" si="173"/>
        <v>0</v>
      </c>
      <c r="Q2758" s="50"/>
      <c r="R2758" s="53" t="str">
        <f t="shared" si="174"/>
        <v/>
      </c>
      <c r="S2758" s="53" t="str">
        <f t="shared" si="175"/>
        <v/>
      </c>
      <c r="T2758" s="50"/>
    </row>
    <row r="2759" spans="1:20" ht="15" customHeight="1" x14ac:dyDescent="0.2">
      <c r="A2759" s="51" t="s">
        <v>2015</v>
      </c>
      <c r="B2759" s="51" t="s">
        <v>1961</v>
      </c>
      <c r="C2759" s="35">
        <v>524085</v>
      </c>
      <c r="D2759" s="50"/>
      <c r="E2759" s="52">
        <v>0</v>
      </c>
      <c r="F2759" s="52">
        <v>0</v>
      </c>
      <c r="G2759" s="52">
        <v>0</v>
      </c>
      <c r="H2759" s="52">
        <v>54863.05</v>
      </c>
      <c r="I2759" s="52">
        <v>0</v>
      </c>
      <c r="J2759" s="52">
        <v>54863.05</v>
      </c>
      <c r="K2759" s="52">
        <v>288779.76</v>
      </c>
      <c r="L2759" s="52">
        <v>2014.54</v>
      </c>
      <c r="M2759" s="52">
        <v>1992</v>
      </c>
      <c r="N2759" s="50"/>
      <c r="O2759" s="124">
        <f t="shared" si="172"/>
        <v>18.998200000000001</v>
      </c>
      <c r="P2759" s="124">
        <f t="shared" si="173"/>
        <v>1.3874033277124407</v>
      </c>
      <c r="Q2759" s="50"/>
      <c r="R2759" s="53" t="str">
        <f t="shared" si="174"/>
        <v/>
      </c>
      <c r="S2759" s="53" t="str">
        <f t="shared" si="175"/>
        <v/>
      </c>
      <c r="T2759" s="50"/>
    </row>
    <row r="2760" spans="1:20" ht="15" customHeight="1" x14ac:dyDescent="0.2">
      <c r="A2760" s="51" t="s">
        <v>155</v>
      </c>
      <c r="B2760" s="51" t="s">
        <v>85</v>
      </c>
      <c r="C2760" s="35">
        <v>500941</v>
      </c>
      <c r="D2760" s="50"/>
      <c r="E2760" s="52">
        <v>0</v>
      </c>
      <c r="F2760" s="52">
        <v>0</v>
      </c>
      <c r="G2760" s="52">
        <v>0</v>
      </c>
      <c r="H2760" s="52">
        <v>231556.79</v>
      </c>
      <c r="I2760" s="52">
        <v>0</v>
      </c>
      <c r="J2760" s="52">
        <v>231556.79</v>
      </c>
      <c r="K2760" s="52">
        <v>1118705.18</v>
      </c>
      <c r="L2760" s="52">
        <v>15023.66</v>
      </c>
      <c r="M2760" s="52">
        <v>250246.89</v>
      </c>
      <c r="N2760" s="50"/>
      <c r="O2760" s="124">
        <f t="shared" si="172"/>
        <v>20.698599999999999</v>
      </c>
      <c r="P2760" s="124">
        <f t="shared" si="173"/>
        <v>23.712284053248059</v>
      </c>
      <c r="Q2760" s="50"/>
      <c r="R2760" s="53" t="str">
        <f t="shared" si="174"/>
        <v/>
      </c>
      <c r="S2760" s="53" t="str">
        <f t="shared" si="175"/>
        <v/>
      </c>
      <c r="T2760" s="50"/>
    </row>
    <row r="2761" spans="1:20" ht="15" customHeight="1" x14ac:dyDescent="0.2">
      <c r="A2761" s="51" t="s">
        <v>250</v>
      </c>
      <c r="B2761" s="51" t="s">
        <v>199</v>
      </c>
      <c r="C2761" s="35">
        <v>502014</v>
      </c>
      <c r="D2761" s="50"/>
      <c r="E2761" s="52">
        <v>0</v>
      </c>
      <c r="F2761" s="52">
        <v>0</v>
      </c>
      <c r="G2761" s="52">
        <v>0</v>
      </c>
      <c r="H2761" s="52">
        <v>125001</v>
      </c>
      <c r="I2761" s="52">
        <v>0</v>
      </c>
      <c r="J2761" s="52">
        <v>125001</v>
      </c>
      <c r="K2761" s="52">
        <v>681749.7300000001</v>
      </c>
      <c r="L2761" s="52">
        <v>19484.919999999998</v>
      </c>
      <c r="M2761" s="52">
        <v>103925.97</v>
      </c>
      <c r="N2761" s="50"/>
      <c r="O2761" s="124">
        <f t="shared" si="172"/>
        <v>18.3353</v>
      </c>
      <c r="P2761" s="124">
        <f t="shared" si="173"/>
        <v>18.102081243215157</v>
      </c>
      <c r="Q2761" s="50"/>
      <c r="R2761" s="53" t="str">
        <f t="shared" si="174"/>
        <v/>
      </c>
      <c r="S2761" s="53" t="str">
        <f t="shared" si="175"/>
        <v/>
      </c>
      <c r="T2761" s="50"/>
    </row>
    <row r="2762" spans="1:20" ht="15" customHeight="1" x14ac:dyDescent="0.2">
      <c r="A2762" s="51" t="s">
        <v>2743</v>
      </c>
      <c r="B2762" s="51" t="s">
        <v>105</v>
      </c>
      <c r="C2762" s="35">
        <v>557498</v>
      </c>
      <c r="D2762" s="50"/>
      <c r="E2762" s="52">
        <v>0</v>
      </c>
      <c r="F2762" s="52">
        <v>0</v>
      </c>
      <c r="G2762" s="52">
        <v>0</v>
      </c>
      <c r="H2762" s="52">
        <v>19436.91</v>
      </c>
      <c r="I2762" s="52">
        <v>0</v>
      </c>
      <c r="J2762" s="52">
        <v>19436.91</v>
      </c>
      <c r="K2762" s="52">
        <v>69015.97</v>
      </c>
      <c r="L2762" s="52">
        <v>0</v>
      </c>
      <c r="M2762" s="52">
        <v>0</v>
      </c>
      <c r="N2762" s="50"/>
      <c r="O2762" s="124">
        <f t="shared" si="172"/>
        <v>28.1629</v>
      </c>
      <c r="P2762" s="124">
        <f t="shared" si="173"/>
        <v>0</v>
      </c>
      <c r="Q2762" s="50"/>
      <c r="R2762" s="53" t="str">
        <f t="shared" si="174"/>
        <v/>
      </c>
      <c r="S2762" s="53" t="str">
        <f t="shared" si="175"/>
        <v/>
      </c>
      <c r="T2762" s="50"/>
    </row>
    <row r="2763" spans="1:20" ht="15" customHeight="1" x14ac:dyDescent="0.2">
      <c r="A2763" s="51" t="s">
        <v>2016</v>
      </c>
      <c r="B2763" s="51" t="s">
        <v>1960</v>
      </c>
      <c r="C2763" s="35">
        <v>524093</v>
      </c>
      <c r="D2763" s="50"/>
      <c r="E2763" s="52">
        <v>0</v>
      </c>
      <c r="F2763" s="52">
        <v>0</v>
      </c>
      <c r="G2763" s="52">
        <v>0</v>
      </c>
      <c r="H2763" s="52">
        <v>145348.91</v>
      </c>
      <c r="I2763" s="52">
        <v>0</v>
      </c>
      <c r="J2763" s="52">
        <v>145348.91</v>
      </c>
      <c r="K2763" s="52">
        <v>554702.78</v>
      </c>
      <c r="L2763" s="52">
        <v>5783.49</v>
      </c>
      <c r="M2763" s="52">
        <v>22944</v>
      </c>
      <c r="N2763" s="50"/>
      <c r="O2763" s="124">
        <f t="shared" si="172"/>
        <v>26.202999999999999</v>
      </c>
      <c r="P2763" s="124">
        <f t="shared" si="173"/>
        <v>5.1788977873880491</v>
      </c>
      <c r="Q2763" s="50"/>
      <c r="R2763" s="53" t="str">
        <f t="shared" si="174"/>
        <v/>
      </c>
      <c r="S2763" s="53" t="str">
        <f t="shared" si="175"/>
        <v/>
      </c>
      <c r="T2763" s="50"/>
    </row>
    <row r="2764" spans="1:20" ht="15" customHeight="1" x14ac:dyDescent="0.2">
      <c r="A2764" s="51" t="s">
        <v>1451</v>
      </c>
      <c r="B2764" s="51" t="s">
        <v>19</v>
      </c>
      <c r="C2764" s="35">
        <v>517364</v>
      </c>
      <c r="D2764" s="50"/>
      <c r="E2764" s="52">
        <v>0</v>
      </c>
      <c r="F2764" s="52">
        <v>0</v>
      </c>
      <c r="G2764" s="52">
        <v>0</v>
      </c>
      <c r="H2764" s="52">
        <v>179138.18</v>
      </c>
      <c r="I2764" s="52">
        <v>0</v>
      </c>
      <c r="J2764" s="52">
        <v>179138.18</v>
      </c>
      <c r="K2764" s="52">
        <v>1646328.26</v>
      </c>
      <c r="L2764" s="52">
        <v>5713.95</v>
      </c>
      <c r="M2764" s="52">
        <v>28226.639999999999</v>
      </c>
      <c r="N2764" s="50"/>
      <c r="O2764" s="124">
        <f t="shared" si="172"/>
        <v>10.8811</v>
      </c>
      <c r="P2764" s="124">
        <f t="shared" si="173"/>
        <v>2.0615931114491102</v>
      </c>
      <c r="Q2764" s="50"/>
      <c r="R2764" s="53" t="str">
        <f t="shared" si="174"/>
        <v/>
      </c>
      <c r="S2764" s="53" t="str">
        <f t="shared" si="175"/>
        <v/>
      </c>
      <c r="T2764" s="50"/>
    </row>
    <row r="2765" spans="1:20" ht="15" customHeight="1" x14ac:dyDescent="0.2">
      <c r="A2765" s="51" t="s">
        <v>983</v>
      </c>
      <c r="B2765" s="51" t="s">
        <v>13</v>
      </c>
      <c r="C2765" s="35">
        <v>511170</v>
      </c>
      <c r="D2765" s="50"/>
      <c r="E2765" s="52">
        <v>0</v>
      </c>
      <c r="F2765" s="52">
        <v>0</v>
      </c>
      <c r="G2765" s="52">
        <v>0</v>
      </c>
      <c r="H2765" s="52">
        <v>0</v>
      </c>
      <c r="I2765" s="52">
        <v>0</v>
      </c>
      <c r="J2765" s="52">
        <v>0</v>
      </c>
      <c r="K2765" s="52">
        <v>964296.37</v>
      </c>
      <c r="L2765" s="52">
        <v>125.75</v>
      </c>
      <c r="M2765" s="52">
        <v>0</v>
      </c>
      <c r="N2765" s="50"/>
      <c r="O2765" s="124">
        <f t="shared" si="172"/>
        <v>0</v>
      </c>
      <c r="P2765" s="124">
        <f t="shared" si="173"/>
        <v>1.3040596637318047E-2</v>
      </c>
      <c r="Q2765" s="50"/>
      <c r="R2765" s="53" t="str">
        <f t="shared" si="174"/>
        <v/>
      </c>
      <c r="S2765" s="53" t="str">
        <f t="shared" si="175"/>
        <v/>
      </c>
      <c r="T2765" s="50"/>
    </row>
    <row r="2766" spans="1:20" ht="15" customHeight="1" x14ac:dyDescent="0.2">
      <c r="A2766" s="51" t="s">
        <v>1759</v>
      </c>
      <c r="B2766" s="51" t="s">
        <v>1680</v>
      </c>
      <c r="C2766" s="35">
        <v>521001</v>
      </c>
      <c r="D2766" s="50"/>
      <c r="E2766" s="52">
        <v>0</v>
      </c>
      <c r="F2766" s="52">
        <v>0</v>
      </c>
      <c r="G2766" s="52">
        <v>0</v>
      </c>
      <c r="H2766" s="52">
        <v>42544.94</v>
      </c>
      <c r="I2766" s="52">
        <v>0</v>
      </c>
      <c r="J2766" s="52">
        <v>42544.94</v>
      </c>
      <c r="K2766" s="52">
        <v>87547.88</v>
      </c>
      <c r="L2766" s="52">
        <v>1694.49</v>
      </c>
      <c r="M2766" s="52">
        <v>3780</v>
      </c>
      <c r="N2766" s="50"/>
      <c r="O2766" s="124">
        <f t="shared" si="172"/>
        <v>48.596200000000003</v>
      </c>
      <c r="P2766" s="124">
        <f t="shared" si="173"/>
        <v>6.2531382827316895</v>
      </c>
      <c r="Q2766" s="50"/>
      <c r="R2766" s="53" t="str">
        <f t="shared" si="174"/>
        <v/>
      </c>
      <c r="S2766" s="53" t="str">
        <f t="shared" si="175"/>
        <v/>
      </c>
      <c r="T2766" s="50"/>
    </row>
    <row r="2767" spans="1:20" ht="15" customHeight="1" x14ac:dyDescent="0.2">
      <c r="A2767" s="51" t="s">
        <v>564</v>
      </c>
      <c r="B2767" s="51" t="s">
        <v>511</v>
      </c>
      <c r="C2767" s="35">
        <v>505765</v>
      </c>
      <c r="D2767" s="50"/>
      <c r="E2767" s="52">
        <v>0</v>
      </c>
      <c r="F2767" s="52">
        <v>0</v>
      </c>
      <c r="G2767" s="52">
        <v>0</v>
      </c>
      <c r="H2767" s="52">
        <v>11078.15</v>
      </c>
      <c r="I2767" s="52">
        <v>0</v>
      </c>
      <c r="J2767" s="52">
        <v>11078.15</v>
      </c>
      <c r="K2767" s="52">
        <v>38216.21</v>
      </c>
      <c r="L2767" s="52">
        <v>351.73</v>
      </c>
      <c r="M2767" s="52">
        <v>4373.33</v>
      </c>
      <c r="N2767" s="50"/>
      <c r="O2767" s="124">
        <f t="shared" si="172"/>
        <v>28.988099999999999</v>
      </c>
      <c r="P2767" s="124">
        <f t="shared" si="173"/>
        <v>12.364020398673755</v>
      </c>
      <c r="Q2767" s="50"/>
      <c r="R2767" s="53" t="str">
        <f t="shared" si="174"/>
        <v/>
      </c>
      <c r="S2767" s="53" t="str">
        <f t="shared" si="175"/>
        <v/>
      </c>
      <c r="T2767" s="50"/>
    </row>
    <row r="2768" spans="1:20" ht="15" customHeight="1" x14ac:dyDescent="0.2">
      <c r="A2768" s="51" t="s">
        <v>1452</v>
      </c>
      <c r="B2768" s="51" t="s">
        <v>1394</v>
      </c>
      <c r="C2768" s="35">
        <v>517372</v>
      </c>
      <c r="D2768" s="50"/>
      <c r="E2768" s="52">
        <v>0</v>
      </c>
      <c r="F2768" s="52">
        <v>0</v>
      </c>
      <c r="G2768" s="52">
        <v>0</v>
      </c>
      <c r="H2768" s="52">
        <v>0</v>
      </c>
      <c r="I2768" s="52">
        <v>0</v>
      </c>
      <c r="J2768" s="52">
        <v>0</v>
      </c>
      <c r="K2768" s="52">
        <v>40927</v>
      </c>
      <c r="L2768" s="52">
        <v>425.57</v>
      </c>
      <c r="M2768" s="52">
        <v>19383.830000000002</v>
      </c>
      <c r="N2768" s="50"/>
      <c r="O2768" s="124">
        <f t="shared" si="172"/>
        <v>0</v>
      </c>
      <c r="P2768" s="124">
        <f t="shared" si="173"/>
        <v>48.401788550345742</v>
      </c>
      <c r="Q2768" s="50"/>
      <c r="R2768" s="53" t="str">
        <f t="shared" si="174"/>
        <v/>
      </c>
      <c r="S2768" s="53" t="str">
        <f t="shared" si="175"/>
        <v/>
      </c>
      <c r="T2768" s="50"/>
    </row>
    <row r="2769" spans="1:20" ht="15" customHeight="1" x14ac:dyDescent="0.2">
      <c r="A2769" s="51" t="s">
        <v>1452</v>
      </c>
      <c r="B2769" s="51" t="s">
        <v>2023</v>
      </c>
      <c r="C2769" s="35">
        <v>525421</v>
      </c>
      <c r="D2769" s="50"/>
      <c r="E2769" s="52">
        <v>0</v>
      </c>
      <c r="F2769" s="52">
        <v>0</v>
      </c>
      <c r="G2769" s="52">
        <v>0</v>
      </c>
      <c r="H2769" s="52">
        <v>0</v>
      </c>
      <c r="I2769" s="52">
        <v>0</v>
      </c>
      <c r="J2769" s="52">
        <v>0</v>
      </c>
      <c r="K2769" s="52">
        <v>25290.799999999999</v>
      </c>
      <c r="L2769" s="52">
        <v>0</v>
      </c>
      <c r="M2769" s="52">
        <v>0</v>
      </c>
      <c r="N2769" s="50"/>
      <c r="O2769" s="124">
        <f t="shared" si="172"/>
        <v>0</v>
      </c>
      <c r="P2769" s="124">
        <f t="shared" si="173"/>
        <v>0</v>
      </c>
      <c r="Q2769" s="50"/>
      <c r="R2769" s="53" t="str">
        <f t="shared" si="174"/>
        <v/>
      </c>
      <c r="S2769" s="53" t="str">
        <f t="shared" si="175"/>
        <v/>
      </c>
      <c r="T2769" s="50"/>
    </row>
    <row r="2770" spans="1:20" ht="15" customHeight="1" x14ac:dyDescent="0.2">
      <c r="A2770" s="51" t="s">
        <v>855</v>
      </c>
      <c r="B2770" s="51" t="s">
        <v>10</v>
      </c>
      <c r="C2770" s="35">
        <v>509515</v>
      </c>
      <c r="D2770" s="50"/>
      <c r="E2770" s="52">
        <v>0</v>
      </c>
      <c r="F2770" s="52">
        <v>0</v>
      </c>
      <c r="G2770" s="52">
        <v>0</v>
      </c>
      <c r="H2770" s="52">
        <v>57631.73</v>
      </c>
      <c r="I2770" s="52">
        <v>0</v>
      </c>
      <c r="J2770" s="52">
        <v>57631.73</v>
      </c>
      <c r="K2770" s="52">
        <v>1349469.65</v>
      </c>
      <c r="L2770" s="52">
        <v>8214.4599999999991</v>
      </c>
      <c r="M2770" s="52">
        <v>18605.46</v>
      </c>
      <c r="N2770" s="50"/>
      <c r="O2770" s="124">
        <f t="shared" si="172"/>
        <v>4.2706999999999997</v>
      </c>
      <c r="P2770" s="124">
        <f t="shared" si="173"/>
        <v>1.9874415108187131</v>
      </c>
      <c r="Q2770" s="50"/>
      <c r="R2770" s="53" t="str">
        <f t="shared" si="174"/>
        <v/>
      </c>
      <c r="S2770" s="53" t="str">
        <f t="shared" si="175"/>
        <v/>
      </c>
      <c r="T2770" s="50"/>
    </row>
    <row r="2771" spans="1:20" ht="15" customHeight="1" x14ac:dyDescent="0.2">
      <c r="A2771" s="51" t="s">
        <v>1952</v>
      </c>
      <c r="B2771" s="51" t="s">
        <v>30</v>
      </c>
      <c r="C2771" s="35">
        <v>523291</v>
      </c>
      <c r="D2771" s="50"/>
      <c r="E2771" s="52">
        <v>0</v>
      </c>
      <c r="F2771" s="52">
        <v>0</v>
      </c>
      <c r="G2771" s="52">
        <v>0</v>
      </c>
      <c r="H2771" s="52">
        <v>13271.14</v>
      </c>
      <c r="I2771" s="52">
        <v>0</v>
      </c>
      <c r="J2771" s="52">
        <v>13271.14</v>
      </c>
      <c r="K2771" s="52">
        <v>282181.86</v>
      </c>
      <c r="L2771" s="52">
        <v>1600.79</v>
      </c>
      <c r="M2771" s="52">
        <v>13284</v>
      </c>
      <c r="N2771" s="50"/>
      <c r="O2771" s="124">
        <f t="shared" si="172"/>
        <v>4.7030000000000003</v>
      </c>
      <c r="P2771" s="124">
        <f t="shared" si="173"/>
        <v>5.2748925816847345</v>
      </c>
      <c r="Q2771" s="50"/>
      <c r="R2771" s="53" t="str">
        <f t="shared" si="174"/>
        <v/>
      </c>
      <c r="S2771" s="53" t="str">
        <f t="shared" si="175"/>
        <v/>
      </c>
      <c r="T2771" s="50"/>
    </row>
    <row r="2772" spans="1:20" ht="15" customHeight="1" x14ac:dyDescent="0.2">
      <c r="A2772" s="51" t="s">
        <v>756</v>
      </c>
      <c r="B2772" s="51" t="s">
        <v>100</v>
      </c>
      <c r="C2772" s="35">
        <v>508349</v>
      </c>
      <c r="D2772" s="50"/>
      <c r="E2772" s="52">
        <v>0</v>
      </c>
      <c r="F2772" s="52">
        <v>0</v>
      </c>
      <c r="G2772" s="52">
        <v>0</v>
      </c>
      <c r="H2772" s="52">
        <v>60000</v>
      </c>
      <c r="I2772" s="52">
        <v>0</v>
      </c>
      <c r="J2772" s="52">
        <v>60000</v>
      </c>
      <c r="K2772" s="52">
        <v>1015842.6</v>
      </c>
      <c r="L2772" s="52">
        <v>2025.65</v>
      </c>
      <c r="M2772" s="52">
        <v>24000</v>
      </c>
      <c r="N2772" s="50"/>
      <c r="O2772" s="124">
        <f t="shared" si="172"/>
        <v>5.9063999999999997</v>
      </c>
      <c r="P2772" s="124">
        <f t="shared" si="173"/>
        <v>2.5619766290565096</v>
      </c>
      <c r="Q2772" s="50"/>
      <c r="R2772" s="53" t="str">
        <f t="shared" si="174"/>
        <v/>
      </c>
      <c r="S2772" s="53" t="str">
        <f t="shared" si="175"/>
        <v/>
      </c>
      <c r="T2772" s="50"/>
    </row>
    <row r="2773" spans="1:20" ht="15" customHeight="1" x14ac:dyDescent="0.2">
      <c r="A2773" s="51" t="s">
        <v>2798</v>
      </c>
      <c r="B2773" s="51" t="s">
        <v>1960</v>
      </c>
      <c r="C2773" s="35">
        <v>560103</v>
      </c>
      <c r="D2773" s="50"/>
      <c r="E2773" s="52">
        <v>0</v>
      </c>
      <c r="F2773" s="52">
        <v>0</v>
      </c>
      <c r="G2773" s="52">
        <v>0</v>
      </c>
      <c r="H2773" s="52">
        <v>269006.5</v>
      </c>
      <c r="I2773" s="52">
        <v>0</v>
      </c>
      <c r="J2773" s="52">
        <v>269006.5</v>
      </c>
      <c r="K2773" s="52">
        <v>4632378.59</v>
      </c>
      <c r="L2773" s="52">
        <v>49564.95</v>
      </c>
      <c r="M2773" s="52">
        <v>243369.76</v>
      </c>
      <c r="N2773" s="50"/>
      <c r="O2773" s="124">
        <f t="shared" si="172"/>
        <v>5.8071000000000002</v>
      </c>
      <c r="P2773" s="124">
        <f t="shared" si="173"/>
        <v>6.3236349168948216</v>
      </c>
      <c r="Q2773" s="50"/>
      <c r="R2773" s="53" t="str">
        <f t="shared" si="174"/>
        <v/>
      </c>
      <c r="S2773" s="53" t="str">
        <f t="shared" si="175"/>
        <v/>
      </c>
      <c r="T2773" s="50"/>
    </row>
    <row r="2774" spans="1:20" ht="15" customHeight="1" x14ac:dyDescent="0.2">
      <c r="A2774" s="51" t="s">
        <v>2367</v>
      </c>
      <c r="B2774" s="51" t="s">
        <v>26</v>
      </c>
      <c r="C2774" s="35">
        <v>528021</v>
      </c>
      <c r="D2774" s="50"/>
      <c r="E2774" s="52">
        <v>0</v>
      </c>
      <c r="F2774" s="52">
        <v>0</v>
      </c>
      <c r="G2774" s="52">
        <v>0</v>
      </c>
      <c r="H2774" s="52">
        <v>0</v>
      </c>
      <c r="I2774" s="52">
        <v>0</v>
      </c>
      <c r="J2774" s="52">
        <v>0</v>
      </c>
      <c r="K2774" s="52">
        <v>39043.599999999999</v>
      </c>
      <c r="L2774" s="52">
        <v>0</v>
      </c>
      <c r="M2774" s="52">
        <v>0</v>
      </c>
      <c r="N2774" s="50"/>
      <c r="O2774" s="124">
        <f t="shared" si="172"/>
        <v>0</v>
      </c>
      <c r="P2774" s="124">
        <f t="shared" si="173"/>
        <v>0</v>
      </c>
      <c r="Q2774" s="50"/>
      <c r="R2774" s="53" t="str">
        <f t="shared" si="174"/>
        <v/>
      </c>
      <c r="S2774" s="53" t="str">
        <f t="shared" si="175"/>
        <v/>
      </c>
      <c r="T2774" s="50"/>
    </row>
    <row r="2775" spans="1:20" ht="15" customHeight="1" x14ac:dyDescent="0.2">
      <c r="A2775" s="51" t="s">
        <v>327</v>
      </c>
      <c r="B2775" s="51" t="s">
        <v>252</v>
      </c>
      <c r="C2775" s="35">
        <v>502944</v>
      </c>
      <c r="D2775" s="50"/>
      <c r="E2775" s="52">
        <v>0</v>
      </c>
      <c r="F2775" s="52">
        <v>0</v>
      </c>
      <c r="G2775" s="52">
        <v>0</v>
      </c>
      <c r="H2775" s="52">
        <v>0</v>
      </c>
      <c r="I2775" s="52">
        <v>0</v>
      </c>
      <c r="J2775" s="52">
        <v>0</v>
      </c>
      <c r="K2775" s="52">
        <v>250156.12</v>
      </c>
      <c r="L2775" s="52">
        <v>0</v>
      </c>
      <c r="M2775" s="52">
        <v>0</v>
      </c>
      <c r="N2775" s="50"/>
      <c r="O2775" s="124">
        <f t="shared" si="172"/>
        <v>0</v>
      </c>
      <c r="P2775" s="124">
        <f t="shared" si="173"/>
        <v>0</v>
      </c>
      <c r="Q2775" s="50"/>
      <c r="R2775" s="53" t="str">
        <f t="shared" si="174"/>
        <v/>
      </c>
      <c r="S2775" s="53" t="str">
        <f t="shared" si="175"/>
        <v/>
      </c>
      <c r="T2775" s="50"/>
    </row>
    <row r="2776" spans="1:20" ht="15" customHeight="1" x14ac:dyDescent="0.2">
      <c r="A2776" s="51" t="s">
        <v>984</v>
      </c>
      <c r="B2776" s="51" t="s">
        <v>13</v>
      </c>
      <c r="C2776" s="35">
        <v>511188</v>
      </c>
      <c r="D2776" s="50"/>
      <c r="E2776" s="52">
        <v>0</v>
      </c>
      <c r="F2776" s="52">
        <v>0</v>
      </c>
      <c r="G2776" s="52">
        <v>0</v>
      </c>
      <c r="H2776" s="52">
        <v>0</v>
      </c>
      <c r="I2776" s="52">
        <v>0</v>
      </c>
      <c r="J2776" s="52">
        <v>0</v>
      </c>
      <c r="K2776" s="52">
        <v>104765.37</v>
      </c>
      <c r="L2776" s="52">
        <v>0</v>
      </c>
      <c r="M2776" s="52">
        <v>0</v>
      </c>
      <c r="N2776" s="50"/>
      <c r="O2776" s="124">
        <f t="shared" si="172"/>
        <v>0</v>
      </c>
      <c r="P2776" s="124">
        <f t="shared" si="173"/>
        <v>0</v>
      </c>
      <c r="Q2776" s="50"/>
      <c r="R2776" s="53" t="str">
        <f t="shared" si="174"/>
        <v/>
      </c>
      <c r="S2776" s="53" t="str">
        <f t="shared" si="175"/>
        <v/>
      </c>
      <c r="T2776" s="50"/>
    </row>
    <row r="2777" spans="1:20" ht="15" customHeight="1" x14ac:dyDescent="0.2">
      <c r="A2777" s="51" t="s">
        <v>1856</v>
      </c>
      <c r="B2777" s="51" t="s">
        <v>1500</v>
      </c>
      <c r="C2777" s="35">
        <v>522171</v>
      </c>
      <c r="D2777" s="50"/>
      <c r="E2777" s="52">
        <v>0</v>
      </c>
      <c r="F2777" s="52">
        <v>0</v>
      </c>
      <c r="G2777" s="52">
        <v>0</v>
      </c>
      <c r="H2777" s="52">
        <v>0</v>
      </c>
      <c r="I2777" s="52">
        <v>0</v>
      </c>
      <c r="J2777" s="52">
        <v>0</v>
      </c>
      <c r="K2777" s="52">
        <v>121678.03</v>
      </c>
      <c r="L2777" s="52">
        <v>0</v>
      </c>
      <c r="M2777" s="52">
        <v>0</v>
      </c>
      <c r="N2777" s="50"/>
      <c r="O2777" s="124">
        <f t="shared" si="172"/>
        <v>0</v>
      </c>
      <c r="P2777" s="124">
        <f t="shared" si="173"/>
        <v>0</v>
      </c>
      <c r="Q2777" s="50"/>
      <c r="R2777" s="53" t="str">
        <f t="shared" si="174"/>
        <v/>
      </c>
      <c r="S2777" s="53" t="str">
        <f t="shared" si="175"/>
        <v/>
      </c>
      <c r="T2777" s="50"/>
    </row>
    <row r="2778" spans="1:20" ht="15" customHeight="1" x14ac:dyDescent="0.2">
      <c r="A2778" s="51" t="s">
        <v>1760</v>
      </c>
      <c r="B2778" s="51" t="s">
        <v>1547</v>
      </c>
      <c r="C2778" s="35">
        <v>521019</v>
      </c>
      <c r="D2778" s="50"/>
      <c r="E2778" s="52">
        <v>0</v>
      </c>
      <c r="F2778" s="52">
        <v>0</v>
      </c>
      <c r="G2778" s="52">
        <v>0</v>
      </c>
      <c r="H2778" s="52">
        <v>0</v>
      </c>
      <c r="I2778" s="52">
        <v>0</v>
      </c>
      <c r="J2778" s="52">
        <v>0</v>
      </c>
      <c r="K2778" s="52">
        <v>30488.76</v>
      </c>
      <c r="L2778" s="52">
        <v>0</v>
      </c>
      <c r="M2778" s="52">
        <v>0</v>
      </c>
      <c r="N2778" s="50"/>
      <c r="O2778" s="124">
        <f t="shared" si="172"/>
        <v>0</v>
      </c>
      <c r="P2778" s="124">
        <f t="shared" si="173"/>
        <v>0</v>
      </c>
      <c r="Q2778" s="50"/>
      <c r="R2778" s="53" t="str">
        <f t="shared" si="174"/>
        <v/>
      </c>
      <c r="S2778" s="53" t="str">
        <f t="shared" si="175"/>
        <v/>
      </c>
      <c r="T2778" s="50"/>
    </row>
    <row r="2779" spans="1:20" ht="15" customHeight="1" x14ac:dyDescent="0.2">
      <c r="A2779" s="51" t="s">
        <v>2368</v>
      </c>
      <c r="B2779" s="51" t="s">
        <v>1595</v>
      </c>
      <c r="C2779" s="35">
        <v>528030</v>
      </c>
      <c r="D2779" s="50"/>
      <c r="E2779" s="52">
        <v>0</v>
      </c>
      <c r="F2779" s="52">
        <v>0</v>
      </c>
      <c r="G2779" s="52">
        <v>0</v>
      </c>
      <c r="H2779" s="52">
        <v>10178</v>
      </c>
      <c r="I2779" s="52">
        <v>0</v>
      </c>
      <c r="J2779" s="52">
        <v>10178</v>
      </c>
      <c r="K2779" s="52">
        <v>37290.75</v>
      </c>
      <c r="L2779" s="52">
        <v>377.11</v>
      </c>
      <c r="M2779" s="52">
        <v>2000</v>
      </c>
      <c r="N2779" s="50"/>
      <c r="O2779" s="124">
        <f t="shared" si="172"/>
        <v>27.293600000000001</v>
      </c>
      <c r="P2779" s="124">
        <f t="shared" si="173"/>
        <v>6.374529876712054</v>
      </c>
      <c r="Q2779" s="50"/>
      <c r="R2779" s="53" t="str">
        <f t="shared" si="174"/>
        <v/>
      </c>
      <c r="S2779" s="53" t="str">
        <f t="shared" si="175"/>
        <v/>
      </c>
      <c r="T2779" s="50"/>
    </row>
    <row r="2780" spans="1:20" ht="15" customHeight="1" x14ac:dyDescent="0.2">
      <c r="A2780" s="51" t="s">
        <v>1857</v>
      </c>
      <c r="B2780" s="51" t="s">
        <v>1500</v>
      </c>
      <c r="C2780" s="35">
        <v>522180</v>
      </c>
      <c r="D2780" s="50"/>
      <c r="E2780" s="52">
        <v>0</v>
      </c>
      <c r="F2780" s="52">
        <v>0</v>
      </c>
      <c r="G2780" s="52">
        <v>0</v>
      </c>
      <c r="H2780" s="52">
        <v>0</v>
      </c>
      <c r="I2780" s="52">
        <v>0</v>
      </c>
      <c r="J2780" s="52">
        <v>0</v>
      </c>
      <c r="K2780" s="52">
        <v>90359.6</v>
      </c>
      <c r="L2780" s="52">
        <v>0</v>
      </c>
      <c r="M2780" s="52">
        <v>0</v>
      </c>
      <c r="N2780" s="50"/>
      <c r="O2780" s="124">
        <f t="shared" si="172"/>
        <v>0</v>
      </c>
      <c r="P2780" s="124">
        <f t="shared" si="173"/>
        <v>0</v>
      </c>
      <c r="Q2780" s="50"/>
      <c r="R2780" s="53" t="str">
        <f t="shared" si="174"/>
        <v/>
      </c>
      <c r="S2780" s="53" t="str">
        <f t="shared" si="175"/>
        <v/>
      </c>
      <c r="T2780" s="50"/>
    </row>
    <row r="2781" spans="1:20" ht="15" customHeight="1" x14ac:dyDescent="0.2">
      <c r="A2781" s="51" t="s">
        <v>1858</v>
      </c>
      <c r="B2781" s="51" t="s">
        <v>1500</v>
      </c>
      <c r="C2781" s="35">
        <v>522198</v>
      </c>
      <c r="D2781" s="50"/>
      <c r="E2781" s="52">
        <v>0</v>
      </c>
      <c r="F2781" s="52">
        <v>0</v>
      </c>
      <c r="G2781" s="52">
        <v>0</v>
      </c>
      <c r="H2781" s="52">
        <v>14640.57</v>
      </c>
      <c r="I2781" s="52">
        <v>4330</v>
      </c>
      <c r="J2781" s="52">
        <v>10310.57</v>
      </c>
      <c r="K2781" s="52">
        <v>292112.92</v>
      </c>
      <c r="L2781" s="52">
        <v>1014.29</v>
      </c>
      <c r="M2781" s="52">
        <v>38827.17</v>
      </c>
      <c r="N2781" s="50"/>
      <c r="O2781" s="124">
        <f t="shared" si="172"/>
        <v>3.5297000000000001</v>
      </c>
      <c r="P2781" s="124">
        <f t="shared" si="173"/>
        <v>13.639061223310492</v>
      </c>
      <c r="Q2781" s="50"/>
      <c r="R2781" s="53" t="str">
        <f t="shared" si="174"/>
        <v/>
      </c>
      <c r="S2781" s="53" t="str">
        <f t="shared" si="175"/>
        <v/>
      </c>
      <c r="T2781" s="50"/>
    </row>
    <row r="2782" spans="1:20" ht="15" customHeight="1" x14ac:dyDescent="0.2">
      <c r="A2782" s="51" t="s">
        <v>2369</v>
      </c>
      <c r="B2782" s="51" t="s">
        <v>26</v>
      </c>
      <c r="C2782" s="35">
        <v>528048</v>
      </c>
      <c r="D2782" s="50"/>
      <c r="E2782" s="52">
        <v>0</v>
      </c>
      <c r="F2782" s="52">
        <v>0</v>
      </c>
      <c r="G2782" s="52">
        <v>0</v>
      </c>
      <c r="H2782" s="52">
        <v>343.83</v>
      </c>
      <c r="I2782" s="52">
        <v>0</v>
      </c>
      <c r="J2782" s="52">
        <v>343.83</v>
      </c>
      <c r="K2782" s="52">
        <v>287996.67</v>
      </c>
      <c r="L2782" s="52">
        <v>0</v>
      </c>
      <c r="M2782" s="52">
        <v>0</v>
      </c>
      <c r="N2782" s="50"/>
      <c r="O2782" s="124">
        <f t="shared" si="172"/>
        <v>0.11940000000000001</v>
      </c>
      <c r="P2782" s="124">
        <f t="shared" si="173"/>
        <v>0</v>
      </c>
      <c r="Q2782" s="50"/>
      <c r="R2782" s="53" t="str">
        <f t="shared" si="174"/>
        <v/>
      </c>
      <c r="S2782" s="53" t="str">
        <f t="shared" si="175"/>
        <v/>
      </c>
      <c r="T2782" s="50"/>
    </row>
    <row r="2783" spans="1:20" ht="15" customHeight="1" x14ac:dyDescent="0.2">
      <c r="A2783" s="51" t="s">
        <v>2370</v>
      </c>
      <c r="B2783" s="51" t="s">
        <v>1595</v>
      </c>
      <c r="C2783" s="35">
        <v>528056</v>
      </c>
      <c r="D2783" s="50"/>
      <c r="E2783" s="52">
        <v>0</v>
      </c>
      <c r="F2783" s="52">
        <v>0</v>
      </c>
      <c r="G2783" s="52">
        <v>0</v>
      </c>
      <c r="H2783" s="52">
        <v>0</v>
      </c>
      <c r="I2783" s="52">
        <v>0</v>
      </c>
      <c r="J2783" s="52">
        <v>0</v>
      </c>
      <c r="K2783" s="52">
        <v>18088.400000000001</v>
      </c>
      <c r="L2783" s="52">
        <v>0</v>
      </c>
      <c r="M2783" s="52">
        <v>0</v>
      </c>
      <c r="N2783" s="50"/>
      <c r="O2783" s="124">
        <f t="shared" si="172"/>
        <v>0</v>
      </c>
      <c r="P2783" s="124">
        <f t="shared" si="173"/>
        <v>0</v>
      </c>
      <c r="Q2783" s="50"/>
      <c r="R2783" s="53" t="str">
        <f t="shared" si="174"/>
        <v/>
      </c>
      <c r="S2783" s="53" t="str">
        <f t="shared" si="175"/>
        <v/>
      </c>
      <c r="T2783" s="50"/>
    </row>
    <row r="2784" spans="1:20" ht="15" customHeight="1" x14ac:dyDescent="0.2">
      <c r="A2784" s="51" t="s">
        <v>1665</v>
      </c>
      <c r="B2784" s="51" t="s">
        <v>1575</v>
      </c>
      <c r="C2784" s="35">
        <v>519910</v>
      </c>
      <c r="D2784" s="50"/>
      <c r="E2784" s="52">
        <v>0</v>
      </c>
      <c r="F2784" s="52">
        <v>0</v>
      </c>
      <c r="G2784" s="52">
        <v>0</v>
      </c>
      <c r="H2784" s="52">
        <v>0</v>
      </c>
      <c r="I2784" s="52">
        <v>0</v>
      </c>
      <c r="J2784" s="52">
        <v>0</v>
      </c>
      <c r="K2784" s="52">
        <v>23994.33</v>
      </c>
      <c r="L2784" s="52">
        <v>0</v>
      </c>
      <c r="M2784" s="52">
        <v>0</v>
      </c>
      <c r="N2784" s="50"/>
      <c r="O2784" s="124">
        <f t="shared" si="172"/>
        <v>0</v>
      </c>
      <c r="P2784" s="124">
        <f t="shared" si="173"/>
        <v>0</v>
      </c>
      <c r="Q2784" s="50"/>
      <c r="R2784" s="53" t="str">
        <f t="shared" si="174"/>
        <v/>
      </c>
      <c r="S2784" s="53" t="str">
        <f t="shared" si="175"/>
        <v/>
      </c>
      <c r="T2784" s="50"/>
    </row>
    <row r="2785" spans="1:20" ht="15" customHeight="1" x14ac:dyDescent="0.2">
      <c r="A2785" s="51" t="s">
        <v>1953</v>
      </c>
      <c r="B2785" s="51" t="s">
        <v>1866</v>
      </c>
      <c r="C2785" s="35">
        <v>523305</v>
      </c>
      <c r="D2785" s="50"/>
      <c r="E2785" s="52">
        <v>0</v>
      </c>
      <c r="F2785" s="52">
        <v>0</v>
      </c>
      <c r="G2785" s="52">
        <v>0</v>
      </c>
      <c r="H2785" s="52">
        <v>0</v>
      </c>
      <c r="I2785" s="52">
        <v>0</v>
      </c>
      <c r="J2785" s="52">
        <v>0</v>
      </c>
      <c r="K2785" s="52">
        <v>217768.81999999998</v>
      </c>
      <c r="L2785" s="52">
        <v>0</v>
      </c>
      <c r="M2785" s="52">
        <v>0</v>
      </c>
      <c r="N2785" s="50"/>
      <c r="O2785" s="124">
        <f t="shared" si="172"/>
        <v>0</v>
      </c>
      <c r="P2785" s="124">
        <f t="shared" si="173"/>
        <v>0</v>
      </c>
      <c r="Q2785" s="50"/>
      <c r="R2785" s="53" t="str">
        <f t="shared" si="174"/>
        <v/>
      </c>
      <c r="S2785" s="53" t="str">
        <f t="shared" si="175"/>
        <v/>
      </c>
      <c r="T2785" s="50"/>
    </row>
    <row r="2786" spans="1:20" ht="15" customHeight="1" x14ac:dyDescent="0.2">
      <c r="A2786" s="51" t="s">
        <v>2480</v>
      </c>
      <c r="B2786" s="51" t="s">
        <v>1547</v>
      </c>
      <c r="C2786" s="35">
        <v>529249</v>
      </c>
      <c r="D2786" s="50"/>
      <c r="E2786" s="52">
        <v>0</v>
      </c>
      <c r="F2786" s="52">
        <v>0</v>
      </c>
      <c r="G2786" s="52">
        <v>0</v>
      </c>
      <c r="H2786" s="52">
        <v>32828.339999999997</v>
      </c>
      <c r="I2786" s="52">
        <v>0</v>
      </c>
      <c r="J2786" s="52">
        <v>32828.339999999997</v>
      </c>
      <c r="K2786" s="52">
        <v>126522.92</v>
      </c>
      <c r="L2786" s="52">
        <v>703.03</v>
      </c>
      <c r="M2786" s="52">
        <v>0</v>
      </c>
      <c r="N2786" s="50"/>
      <c r="O2786" s="124">
        <f t="shared" si="172"/>
        <v>25.9466</v>
      </c>
      <c r="P2786" s="124">
        <f t="shared" si="173"/>
        <v>0.55565426406535667</v>
      </c>
      <c r="Q2786" s="50"/>
      <c r="R2786" s="53" t="str">
        <f t="shared" si="174"/>
        <v/>
      </c>
      <c r="S2786" s="53" t="str">
        <f t="shared" si="175"/>
        <v/>
      </c>
      <c r="T2786" s="50"/>
    </row>
    <row r="2787" spans="1:20" ht="15" customHeight="1" x14ac:dyDescent="0.2">
      <c r="A2787" s="51" t="s">
        <v>2210</v>
      </c>
      <c r="B2787" s="51" t="s">
        <v>1221</v>
      </c>
      <c r="C2787" s="35">
        <v>526347</v>
      </c>
      <c r="D2787" s="50"/>
      <c r="E2787" s="52">
        <v>0</v>
      </c>
      <c r="F2787" s="52">
        <v>0</v>
      </c>
      <c r="G2787" s="52">
        <v>0</v>
      </c>
      <c r="H2787" s="52">
        <v>16844.310000000001</v>
      </c>
      <c r="I2787" s="52">
        <v>0</v>
      </c>
      <c r="J2787" s="52">
        <v>16844.310000000001</v>
      </c>
      <c r="K2787" s="52">
        <v>192107.13</v>
      </c>
      <c r="L2787" s="52">
        <v>754.51</v>
      </c>
      <c r="M2787" s="52">
        <v>1620.84</v>
      </c>
      <c r="N2787" s="50"/>
      <c r="O2787" s="124">
        <f t="shared" si="172"/>
        <v>8.7682000000000002</v>
      </c>
      <c r="P2787" s="124">
        <f t="shared" si="173"/>
        <v>1.2364715458504845</v>
      </c>
      <c r="Q2787" s="50"/>
      <c r="R2787" s="53" t="str">
        <f t="shared" si="174"/>
        <v/>
      </c>
      <c r="S2787" s="53" t="str">
        <f t="shared" si="175"/>
        <v/>
      </c>
      <c r="T2787" s="50"/>
    </row>
    <row r="2788" spans="1:20" ht="15" customHeight="1" x14ac:dyDescent="0.2">
      <c r="A2788" s="51" t="s">
        <v>2133</v>
      </c>
      <c r="B2788" s="51" t="s">
        <v>1537</v>
      </c>
      <c r="C2788" s="35">
        <v>525430</v>
      </c>
      <c r="D2788" s="50"/>
      <c r="E2788" s="52">
        <v>0</v>
      </c>
      <c r="F2788" s="52">
        <v>0</v>
      </c>
      <c r="G2788" s="52">
        <v>0</v>
      </c>
      <c r="H2788" s="52">
        <v>17050</v>
      </c>
      <c r="I2788" s="52">
        <v>0</v>
      </c>
      <c r="J2788" s="52">
        <v>17050</v>
      </c>
      <c r="K2788" s="52">
        <v>257423.89</v>
      </c>
      <c r="L2788" s="52">
        <v>1000.79</v>
      </c>
      <c r="M2788" s="52">
        <v>0</v>
      </c>
      <c r="N2788" s="50"/>
      <c r="O2788" s="124">
        <f t="shared" si="172"/>
        <v>6.6233000000000004</v>
      </c>
      <c r="P2788" s="124">
        <f t="shared" si="173"/>
        <v>0.38877122088396687</v>
      </c>
      <c r="Q2788" s="50"/>
      <c r="R2788" s="53" t="str">
        <f t="shared" si="174"/>
        <v/>
      </c>
      <c r="S2788" s="53" t="str">
        <f t="shared" si="175"/>
        <v/>
      </c>
      <c r="T2788" s="50"/>
    </row>
    <row r="2789" spans="1:20" ht="15" customHeight="1" x14ac:dyDescent="0.2">
      <c r="A2789" s="51" t="s">
        <v>1666</v>
      </c>
      <c r="B2789" s="51" t="s">
        <v>1575</v>
      </c>
      <c r="C2789" s="35">
        <v>519928</v>
      </c>
      <c r="D2789" s="50"/>
      <c r="E2789" s="52">
        <v>0</v>
      </c>
      <c r="F2789" s="52">
        <v>0</v>
      </c>
      <c r="G2789" s="52">
        <v>0</v>
      </c>
      <c r="H2789" s="52">
        <v>0</v>
      </c>
      <c r="I2789" s="52">
        <v>0</v>
      </c>
      <c r="J2789" s="52">
        <v>0</v>
      </c>
      <c r="K2789" s="52">
        <v>130389.64</v>
      </c>
      <c r="L2789" s="52">
        <v>0</v>
      </c>
      <c r="M2789" s="52">
        <v>0</v>
      </c>
      <c r="N2789" s="50"/>
      <c r="O2789" s="124">
        <f t="shared" si="172"/>
        <v>0</v>
      </c>
      <c r="P2789" s="124">
        <f t="shared" si="173"/>
        <v>0</v>
      </c>
      <c r="Q2789" s="50"/>
      <c r="R2789" s="53" t="str">
        <f t="shared" si="174"/>
        <v/>
      </c>
      <c r="S2789" s="53" t="str">
        <f t="shared" si="175"/>
        <v/>
      </c>
      <c r="T2789" s="50"/>
    </row>
    <row r="2790" spans="1:20" ht="15" customHeight="1" x14ac:dyDescent="0.2">
      <c r="A2790" s="51" t="s">
        <v>1761</v>
      </c>
      <c r="B2790" s="51" t="s">
        <v>1547</v>
      </c>
      <c r="C2790" s="35">
        <v>521027</v>
      </c>
      <c r="D2790" s="50"/>
      <c r="E2790" s="52">
        <v>0</v>
      </c>
      <c r="F2790" s="52">
        <v>0</v>
      </c>
      <c r="G2790" s="52">
        <v>0</v>
      </c>
      <c r="H2790" s="52">
        <v>21932.25</v>
      </c>
      <c r="I2790" s="52">
        <v>0</v>
      </c>
      <c r="J2790" s="52">
        <v>21932.25</v>
      </c>
      <c r="K2790" s="52">
        <v>46251.040000000001</v>
      </c>
      <c r="L2790" s="52">
        <v>625.67999999999995</v>
      </c>
      <c r="M2790" s="52">
        <v>0</v>
      </c>
      <c r="N2790" s="50"/>
      <c r="O2790" s="124">
        <f t="shared" si="172"/>
        <v>47.42</v>
      </c>
      <c r="P2790" s="124">
        <f t="shared" si="173"/>
        <v>1.3527912021005364</v>
      </c>
      <c r="Q2790" s="50"/>
      <c r="R2790" s="53" t="str">
        <f t="shared" si="174"/>
        <v/>
      </c>
      <c r="S2790" s="53" t="str">
        <f t="shared" si="175"/>
        <v/>
      </c>
      <c r="T2790" s="50"/>
    </row>
    <row r="2791" spans="1:20" ht="15" customHeight="1" x14ac:dyDescent="0.2">
      <c r="A2791" s="51" t="s">
        <v>328</v>
      </c>
      <c r="B2791" s="51" t="s">
        <v>252</v>
      </c>
      <c r="C2791" s="35">
        <v>502952</v>
      </c>
      <c r="D2791" s="50"/>
      <c r="E2791" s="52">
        <v>0</v>
      </c>
      <c r="F2791" s="52">
        <v>0</v>
      </c>
      <c r="G2791" s="52">
        <v>0</v>
      </c>
      <c r="H2791" s="52">
        <v>0</v>
      </c>
      <c r="I2791" s="52">
        <v>0</v>
      </c>
      <c r="J2791" s="52">
        <v>0</v>
      </c>
      <c r="K2791" s="52">
        <v>46887.38</v>
      </c>
      <c r="L2791" s="52">
        <v>0</v>
      </c>
      <c r="M2791" s="52">
        <v>0</v>
      </c>
      <c r="N2791" s="50"/>
      <c r="O2791" s="124">
        <f t="shared" si="172"/>
        <v>0</v>
      </c>
      <c r="P2791" s="124">
        <f t="shared" si="173"/>
        <v>0</v>
      </c>
      <c r="Q2791" s="50"/>
      <c r="R2791" s="53" t="str">
        <f t="shared" si="174"/>
        <v/>
      </c>
      <c r="S2791" s="53" t="str">
        <f t="shared" si="175"/>
        <v/>
      </c>
      <c r="T2791" s="50"/>
    </row>
    <row r="2792" spans="1:20" ht="15" customHeight="1" x14ac:dyDescent="0.2">
      <c r="A2792" s="51" t="s">
        <v>1954</v>
      </c>
      <c r="B2792" s="51" t="s">
        <v>1866</v>
      </c>
      <c r="C2792" s="35">
        <v>523313</v>
      </c>
      <c r="D2792" s="50"/>
      <c r="E2792" s="52">
        <v>0</v>
      </c>
      <c r="F2792" s="52">
        <v>0</v>
      </c>
      <c r="G2792" s="52">
        <v>0</v>
      </c>
      <c r="H2792" s="52">
        <v>50918.95</v>
      </c>
      <c r="I2792" s="52">
        <v>0</v>
      </c>
      <c r="J2792" s="52">
        <v>50918.95</v>
      </c>
      <c r="K2792" s="52">
        <v>82979.759999999995</v>
      </c>
      <c r="L2792" s="52">
        <v>2164.42</v>
      </c>
      <c r="M2792" s="52">
        <v>80196.45</v>
      </c>
      <c r="N2792" s="50"/>
      <c r="O2792" s="124">
        <f t="shared" si="172"/>
        <v>61.363100000000003</v>
      </c>
      <c r="P2792" s="124">
        <f t="shared" si="173"/>
        <v>99.254167522296996</v>
      </c>
      <c r="Q2792" s="50"/>
      <c r="R2792" s="53">
        <f t="shared" si="174"/>
        <v>6.8155000000000146E-2</v>
      </c>
      <c r="S2792" s="53">
        <f t="shared" si="175"/>
        <v>56.554700000000231</v>
      </c>
      <c r="T2792" s="50"/>
    </row>
    <row r="2793" spans="1:20" ht="15" customHeight="1" x14ac:dyDescent="0.2">
      <c r="A2793" s="51" t="s">
        <v>1955</v>
      </c>
      <c r="B2793" s="51" t="s">
        <v>1866</v>
      </c>
      <c r="C2793" s="35">
        <v>523321</v>
      </c>
      <c r="D2793" s="50"/>
      <c r="E2793" s="52">
        <v>0</v>
      </c>
      <c r="F2793" s="52">
        <v>0</v>
      </c>
      <c r="G2793" s="52">
        <v>0</v>
      </c>
      <c r="H2793" s="52">
        <v>14061.43</v>
      </c>
      <c r="I2793" s="52">
        <v>0</v>
      </c>
      <c r="J2793" s="52">
        <v>14061.43</v>
      </c>
      <c r="K2793" s="52">
        <v>120402.16</v>
      </c>
      <c r="L2793" s="52">
        <v>495.74</v>
      </c>
      <c r="M2793" s="52">
        <v>2928</v>
      </c>
      <c r="N2793" s="50"/>
      <c r="O2793" s="124">
        <f t="shared" si="172"/>
        <v>11.678699999999999</v>
      </c>
      <c r="P2793" s="124">
        <f t="shared" si="173"/>
        <v>2.8435868592390698</v>
      </c>
      <c r="Q2793" s="50"/>
      <c r="R2793" s="53" t="str">
        <f t="shared" si="174"/>
        <v/>
      </c>
      <c r="S2793" s="53" t="str">
        <f t="shared" si="175"/>
        <v/>
      </c>
      <c r="T2793" s="50"/>
    </row>
    <row r="2794" spans="1:20" ht="15" customHeight="1" x14ac:dyDescent="0.2">
      <c r="A2794" s="51" t="s">
        <v>2234</v>
      </c>
      <c r="B2794" s="51" t="s">
        <v>2213</v>
      </c>
      <c r="C2794" s="35">
        <v>526606</v>
      </c>
      <c r="D2794" s="50"/>
      <c r="E2794" s="52">
        <v>0</v>
      </c>
      <c r="F2794" s="52">
        <v>0</v>
      </c>
      <c r="G2794" s="52">
        <v>0</v>
      </c>
      <c r="H2794" s="52">
        <v>0</v>
      </c>
      <c r="I2794" s="52">
        <v>0</v>
      </c>
      <c r="J2794" s="52">
        <v>0</v>
      </c>
      <c r="K2794" s="52">
        <v>33272.53</v>
      </c>
      <c r="L2794" s="52">
        <v>40.5</v>
      </c>
      <c r="M2794" s="52">
        <v>1400</v>
      </c>
      <c r="N2794" s="50"/>
      <c r="O2794" s="124">
        <f t="shared" si="172"/>
        <v>0</v>
      </c>
      <c r="P2794" s="124">
        <f t="shared" si="173"/>
        <v>4.3293972535301641</v>
      </c>
      <c r="Q2794" s="50"/>
      <c r="R2794" s="53" t="str">
        <f t="shared" si="174"/>
        <v/>
      </c>
      <c r="S2794" s="53" t="str">
        <f t="shared" si="175"/>
        <v/>
      </c>
      <c r="T2794" s="50"/>
    </row>
    <row r="2795" spans="1:20" ht="15" customHeight="1" x14ac:dyDescent="0.2">
      <c r="A2795" s="51" t="s">
        <v>2280</v>
      </c>
      <c r="B2795" s="51" t="s">
        <v>2238</v>
      </c>
      <c r="C2795" s="35">
        <v>527092</v>
      </c>
      <c r="D2795" s="50"/>
      <c r="E2795" s="52">
        <v>0</v>
      </c>
      <c r="F2795" s="52">
        <v>0</v>
      </c>
      <c r="G2795" s="52">
        <v>0</v>
      </c>
      <c r="H2795" s="52">
        <v>73722.27</v>
      </c>
      <c r="I2795" s="52">
        <v>0</v>
      </c>
      <c r="J2795" s="52">
        <v>73722.27</v>
      </c>
      <c r="K2795" s="52">
        <v>824511.49</v>
      </c>
      <c r="L2795" s="52">
        <v>14657.81</v>
      </c>
      <c r="M2795" s="52">
        <v>129447.95</v>
      </c>
      <c r="N2795" s="50"/>
      <c r="O2795" s="124">
        <f t="shared" si="172"/>
        <v>8.9413</v>
      </c>
      <c r="P2795" s="124">
        <f t="shared" si="173"/>
        <v>17.477713985526147</v>
      </c>
      <c r="Q2795" s="50"/>
      <c r="R2795" s="53" t="str">
        <f t="shared" si="174"/>
        <v/>
      </c>
      <c r="S2795" s="53" t="str">
        <f t="shared" si="175"/>
        <v/>
      </c>
      <c r="T2795" s="50"/>
    </row>
    <row r="2796" spans="1:20" ht="15" customHeight="1" x14ac:dyDescent="0.2">
      <c r="A2796" s="51" t="s">
        <v>2761</v>
      </c>
      <c r="B2796" s="51" t="s">
        <v>1214</v>
      </c>
      <c r="C2796" s="35">
        <v>557901</v>
      </c>
      <c r="D2796" s="50"/>
      <c r="E2796" s="52">
        <v>0</v>
      </c>
      <c r="F2796" s="52">
        <v>0</v>
      </c>
      <c r="G2796" s="52">
        <v>0</v>
      </c>
      <c r="H2796" s="52">
        <v>31614.29</v>
      </c>
      <c r="I2796" s="52">
        <v>0</v>
      </c>
      <c r="J2796" s="52">
        <v>31614.29</v>
      </c>
      <c r="K2796" s="52">
        <v>62534.14</v>
      </c>
      <c r="L2796" s="52">
        <v>1604.95</v>
      </c>
      <c r="M2796" s="52">
        <v>3450.48</v>
      </c>
      <c r="N2796" s="50"/>
      <c r="O2796" s="124">
        <f t="shared" si="172"/>
        <v>50.555199999999999</v>
      </c>
      <c r="P2796" s="124">
        <f t="shared" si="173"/>
        <v>8.0842720472369187</v>
      </c>
      <c r="Q2796" s="50"/>
      <c r="R2796" s="53" t="str">
        <f t="shared" si="174"/>
        <v/>
      </c>
      <c r="S2796" s="53" t="str">
        <f t="shared" si="175"/>
        <v/>
      </c>
      <c r="T2796" s="50"/>
    </row>
    <row r="2797" spans="1:20" ht="15" customHeight="1" x14ac:dyDescent="0.2">
      <c r="A2797" s="51" t="s">
        <v>1859</v>
      </c>
      <c r="B2797" s="51" t="s">
        <v>1500</v>
      </c>
      <c r="C2797" s="35">
        <v>522201</v>
      </c>
      <c r="D2797" s="50"/>
      <c r="E2797" s="52">
        <v>0</v>
      </c>
      <c r="F2797" s="52">
        <v>0</v>
      </c>
      <c r="G2797" s="52">
        <v>0</v>
      </c>
      <c r="H2797" s="52">
        <v>46869.440000000002</v>
      </c>
      <c r="I2797" s="52">
        <v>0</v>
      </c>
      <c r="J2797" s="52">
        <v>46869.440000000002</v>
      </c>
      <c r="K2797" s="52">
        <v>53933.79</v>
      </c>
      <c r="L2797" s="52">
        <v>555.04999999999995</v>
      </c>
      <c r="M2797" s="52">
        <v>1545.21</v>
      </c>
      <c r="N2797" s="50"/>
      <c r="O2797" s="124">
        <f t="shared" si="172"/>
        <v>86.901799999999994</v>
      </c>
      <c r="P2797" s="124">
        <f t="shared" si="173"/>
        <v>3.8941450248536214</v>
      </c>
      <c r="Q2797" s="50"/>
      <c r="R2797" s="53">
        <f t="shared" si="174"/>
        <v>1.3450899999999999</v>
      </c>
      <c r="S2797" s="53">
        <f t="shared" si="175"/>
        <v>725.45830000000024</v>
      </c>
      <c r="T2797" s="50"/>
    </row>
    <row r="2798" spans="1:20" ht="15" customHeight="1" x14ac:dyDescent="0.2">
      <c r="A2798" s="51" t="s">
        <v>2797</v>
      </c>
      <c r="B2798" s="51" t="s">
        <v>26</v>
      </c>
      <c r="C2798" s="35">
        <v>560073</v>
      </c>
      <c r="D2798" s="50"/>
      <c r="E2798" s="52">
        <v>0</v>
      </c>
      <c r="F2798" s="52">
        <v>0</v>
      </c>
      <c r="G2798" s="52">
        <v>0</v>
      </c>
      <c r="H2798" s="52">
        <v>9808</v>
      </c>
      <c r="I2798" s="52">
        <v>0</v>
      </c>
      <c r="J2798" s="52">
        <v>9808</v>
      </c>
      <c r="K2798" s="52">
        <v>57141.84</v>
      </c>
      <c r="L2798" s="52">
        <v>384.28</v>
      </c>
      <c r="M2798" s="52">
        <v>4128</v>
      </c>
      <c r="N2798" s="50"/>
      <c r="O2798" s="124">
        <f t="shared" si="172"/>
        <v>17.164300000000001</v>
      </c>
      <c r="P2798" s="124">
        <f t="shared" si="173"/>
        <v>7.8966305600239677</v>
      </c>
      <c r="Q2798" s="50"/>
      <c r="R2798" s="53" t="str">
        <f t="shared" si="174"/>
        <v/>
      </c>
      <c r="S2798" s="53" t="str">
        <f t="shared" si="175"/>
        <v/>
      </c>
      <c r="T2798" s="50"/>
    </row>
    <row r="2799" spans="1:20" ht="15" customHeight="1" x14ac:dyDescent="0.2">
      <c r="A2799" s="51" t="s">
        <v>1762</v>
      </c>
      <c r="B2799" s="51" t="s">
        <v>1547</v>
      </c>
      <c r="C2799" s="35">
        <v>521035</v>
      </c>
      <c r="D2799" s="50"/>
      <c r="E2799" s="52">
        <v>0</v>
      </c>
      <c r="F2799" s="52">
        <v>0</v>
      </c>
      <c r="G2799" s="52">
        <v>0</v>
      </c>
      <c r="H2799" s="52">
        <v>3302.76</v>
      </c>
      <c r="I2799" s="52">
        <v>0</v>
      </c>
      <c r="J2799" s="52">
        <v>3302.76</v>
      </c>
      <c r="K2799" s="52">
        <v>413681.83</v>
      </c>
      <c r="L2799" s="52">
        <v>293.37</v>
      </c>
      <c r="M2799" s="52">
        <v>3320</v>
      </c>
      <c r="N2799" s="50"/>
      <c r="O2799" s="124">
        <f t="shared" si="172"/>
        <v>0.7984</v>
      </c>
      <c r="P2799" s="124">
        <f t="shared" si="173"/>
        <v>0.87346596779462116</v>
      </c>
      <c r="Q2799" s="50"/>
      <c r="R2799" s="53" t="str">
        <f t="shared" si="174"/>
        <v/>
      </c>
      <c r="S2799" s="53" t="str">
        <f t="shared" si="175"/>
        <v/>
      </c>
      <c r="T2799" s="50"/>
    </row>
    <row r="2800" spans="1:20" ht="15" customHeight="1" x14ac:dyDescent="0.2">
      <c r="A2800" s="51" t="s">
        <v>2468</v>
      </c>
      <c r="B2800" s="51" t="s">
        <v>2434</v>
      </c>
      <c r="C2800" s="35">
        <v>529117</v>
      </c>
      <c r="D2800" s="50"/>
      <c r="E2800" s="52">
        <v>0</v>
      </c>
      <c r="F2800" s="52">
        <v>0</v>
      </c>
      <c r="G2800" s="52">
        <v>0</v>
      </c>
      <c r="H2800" s="52">
        <v>15475.01</v>
      </c>
      <c r="I2800" s="52">
        <v>0</v>
      </c>
      <c r="J2800" s="52">
        <v>15475.01</v>
      </c>
      <c r="K2800" s="52">
        <v>57911.229999999996</v>
      </c>
      <c r="L2800" s="52">
        <v>456.7</v>
      </c>
      <c r="M2800" s="52">
        <v>348</v>
      </c>
      <c r="N2800" s="50"/>
      <c r="O2800" s="124">
        <f t="shared" si="172"/>
        <v>26.722000000000001</v>
      </c>
      <c r="P2800" s="124">
        <f t="shared" si="173"/>
        <v>1.3895405088097768</v>
      </c>
      <c r="Q2800" s="50"/>
      <c r="R2800" s="53" t="str">
        <f t="shared" si="174"/>
        <v/>
      </c>
      <c r="S2800" s="53" t="str">
        <f t="shared" si="175"/>
        <v/>
      </c>
      <c r="T2800" s="50"/>
    </row>
    <row r="2801" spans="1:20" ht="15" customHeight="1" x14ac:dyDescent="0.2">
      <c r="A2801" s="51" t="s">
        <v>1860</v>
      </c>
      <c r="B2801" s="51" t="s">
        <v>1500</v>
      </c>
      <c r="C2801" s="35">
        <v>522210</v>
      </c>
      <c r="D2801" s="50"/>
      <c r="E2801" s="52">
        <v>0</v>
      </c>
      <c r="F2801" s="52">
        <v>0</v>
      </c>
      <c r="G2801" s="52">
        <v>0</v>
      </c>
      <c r="H2801" s="52">
        <v>0</v>
      </c>
      <c r="I2801" s="52">
        <v>0</v>
      </c>
      <c r="J2801" s="52">
        <v>0</v>
      </c>
      <c r="K2801" s="52">
        <v>110758.64</v>
      </c>
      <c r="L2801" s="52">
        <v>0</v>
      </c>
      <c r="M2801" s="52">
        <v>0</v>
      </c>
      <c r="N2801" s="50"/>
      <c r="O2801" s="124">
        <f t="shared" si="172"/>
        <v>0</v>
      </c>
      <c r="P2801" s="124">
        <f t="shared" si="173"/>
        <v>0</v>
      </c>
      <c r="Q2801" s="50"/>
      <c r="R2801" s="53" t="str">
        <f t="shared" si="174"/>
        <v/>
      </c>
      <c r="S2801" s="53" t="str">
        <f t="shared" si="175"/>
        <v/>
      </c>
      <c r="T2801" s="50"/>
    </row>
    <row r="2802" spans="1:20" ht="15" customHeight="1" x14ac:dyDescent="0.2">
      <c r="A2802" s="51" t="s">
        <v>2371</v>
      </c>
      <c r="B2802" s="51" t="s">
        <v>1595</v>
      </c>
      <c r="C2802" s="35">
        <v>528064</v>
      </c>
      <c r="D2802" s="50"/>
      <c r="E2802" s="52">
        <v>0</v>
      </c>
      <c r="F2802" s="52">
        <v>0</v>
      </c>
      <c r="G2802" s="52">
        <v>0</v>
      </c>
      <c r="H2802" s="52">
        <v>0</v>
      </c>
      <c r="I2802" s="52">
        <v>0</v>
      </c>
      <c r="J2802" s="52">
        <v>0</v>
      </c>
      <c r="K2802" s="52">
        <v>22450.15</v>
      </c>
      <c r="L2802" s="52">
        <v>0</v>
      </c>
      <c r="M2802" s="52">
        <v>0</v>
      </c>
      <c r="N2802" s="50"/>
      <c r="O2802" s="124">
        <f t="shared" si="172"/>
        <v>0</v>
      </c>
      <c r="P2802" s="124">
        <f t="shared" si="173"/>
        <v>0</v>
      </c>
      <c r="Q2802" s="50"/>
      <c r="R2802" s="53" t="str">
        <f t="shared" si="174"/>
        <v/>
      </c>
      <c r="S2802" s="53" t="str">
        <f t="shared" si="175"/>
        <v/>
      </c>
      <c r="T2802" s="50"/>
    </row>
    <row r="2803" spans="1:20" ht="15" customHeight="1" x14ac:dyDescent="0.2">
      <c r="A2803" s="51" t="s">
        <v>1668</v>
      </c>
      <c r="B2803" s="51" t="s">
        <v>1575</v>
      </c>
      <c r="C2803" s="35">
        <v>519944</v>
      </c>
      <c r="D2803" s="50"/>
      <c r="E2803" s="52">
        <v>0</v>
      </c>
      <c r="F2803" s="52">
        <v>0</v>
      </c>
      <c r="G2803" s="52">
        <v>0</v>
      </c>
      <c r="H2803" s="52">
        <v>6186.14</v>
      </c>
      <c r="I2803" s="52">
        <v>0</v>
      </c>
      <c r="J2803" s="52">
        <v>6186.14</v>
      </c>
      <c r="K2803" s="52">
        <v>25051.82</v>
      </c>
      <c r="L2803" s="52">
        <v>311.37</v>
      </c>
      <c r="M2803" s="52">
        <v>2000</v>
      </c>
      <c r="N2803" s="50"/>
      <c r="O2803" s="124">
        <f t="shared" si="172"/>
        <v>24.6934</v>
      </c>
      <c r="P2803" s="124">
        <f t="shared" si="173"/>
        <v>9.226355610091403</v>
      </c>
      <c r="Q2803" s="50"/>
      <c r="R2803" s="53" t="str">
        <f t="shared" si="174"/>
        <v/>
      </c>
      <c r="S2803" s="53" t="str">
        <f t="shared" si="175"/>
        <v/>
      </c>
      <c r="T2803" s="50"/>
    </row>
    <row r="2804" spans="1:20" ht="15" customHeight="1" x14ac:dyDescent="0.2">
      <c r="A2804" s="51" t="s">
        <v>908</v>
      </c>
      <c r="B2804" s="51" t="s">
        <v>858</v>
      </c>
      <c r="C2804" s="35">
        <v>510181</v>
      </c>
      <c r="D2804" s="50"/>
      <c r="E2804" s="52">
        <v>0</v>
      </c>
      <c r="F2804" s="52">
        <v>0</v>
      </c>
      <c r="G2804" s="52">
        <v>0</v>
      </c>
      <c r="H2804" s="52">
        <v>0</v>
      </c>
      <c r="I2804" s="52">
        <v>0</v>
      </c>
      <c r="J2804" s="52">
        <v>0</v>
      </c>
      <c r="K2804" s="52">
        <v>224504.74</v>
      </c>
      <c r="L2804" s="52">
        <v>250.27</v>
      </c>
      <c r="M2804" s="52">
        <v>15000</v>
      </c>
      <c r="N2804" s="50"/>
      <c r="O2804" s="124">
        <f t="shared" si="172"/>
        <v>0</v>
      </c>
      <c r="P2804" s="124">
        <f t="shared" si="173"/>
        <v>6.7928498970667617</v>
      </c>
      <c r="Q2804" s="50"/>
      <c r="R2804" s="53" t="str">
        <f t="shared" si="174"/>
        <v/>
      </c>
      <c r="S2804" s="53" t="str">
        <f t="shared" si="175"/>
        <v/>
      </c>
      <c r="T2804" s="50"/>
    </row>
    <row r="2805" spans="1:20" ht="15" customHeight="1" x14ac:dyDescent="0.2">
      <c r="A2805" s="51" t="s">
        <v>2841</v>
      </c>
      <c r="B2805" s="51" t="s">
        <v>1500</v>
      </c>
      <c r="C2805" s="35">
        <v>582093</v>
      </c>
      <c r="D2805" s="50"/>
      <c r="E2805" s="52">
        <v>0</v>
      </c>
      <c r="F2805" s="52">
        <v>0</v>
      </c>
      <c r="G2805" s="52">
        <v>0</v>
      </c>
      <c r="H2805" s="52">
        <v>19620</v>
      </c>
      <c r="I2805" s="52">
        <v>0</v>
      </c>
      <c r="J2805" s="52">
        <v>19620</v>
      </c>
      <c r="K2805" s="52">
        <v>358774.4</v>
      </c>
      <c r="L2805" s="52">
        <v>721.09</v>
      </c>
      <c r="M2805" s="52">
        <v>5232</v>
      </c>
      <c r="N2805" s="50"/>
      <c r="O2805" s="124">
        <f t="shared" si="172"/>
        <v>5.4686000000000003</v>
      </c>
      <c r="P2805" s="124">
        <f t="shared" si="173"/>
        <v>1.6592850548980083</v>
      </c>
      <c r="Q2805" s="50"/>
      <c r="R2805" s="53" t="str">
        <f t="shared" si="174"/>
        <v/>
      </c>
      <c r="S2805" s="53" t="str">
        <f t="shared" si="175"/>
        <v/>
      </c>
      <c r="T2805" s="50"/>
    </row>
    <row r="2806" spans="1:20" ht="15" customHeight="1" x14ac:dyDescent="0.2">
      <c r="A2806" s="51" t="s">
        <v>2372</v>
      </c>
      <c r="B2806" s="51" t="s">
        <v>1595</v>
      </c>
      <c r="C2806" s="35">
        <v>528072</v>
      </c>
      <c r="D2806" s="50"/>
      <c r="E2806" s="52">
        <v>0</v>
      </c>
      <c r="F2806" s="52">
        <v>0</v>
      </c>
      <c r="G2806" s="52">
        <v>0</v>
      </c>
      <c r="H2806" s="52">
        <v>23611.7</v>
      </c>
      <c r="I2806" s="52">
        <v>0</v>
      </c>
      <c r="J2806" s="52">
        <v>23611.7</v>
      </c>
      <c r="K2806" s="52">
        <v>211915.68999999997</v>
      </c>
      <c r="L2806" s="52">
        <v>29.21</v>
      </c>
      <c r="M2806" s="52">
        <v>15029.23</v>
      </c>
      <c r="N2806" s="50"/>
      <c r="O2806" s="124">
        <f t="shared" si="172"/>
        <v>11.141999999999999</v>
      </c>
      <c r="P2806" s="124">
        <f t="shared" si="173"/>
        <v>7.1058636573818585</v>
      </c>
      <c r="Q2806" s="50"/>
      <c r="R2806" s="53" t="str">
        <f t="shared" si="174"/>
        <v/>
      </c>
      <c r="S2806" s="53" t="str">
        <f t="shared" si="175"/>
        <v/>
      </c>
      <c r="T2806" s="50"/>
    </row>
    <row r="2807" spans="1:20" ht="15" customHeight="1" x14ac:dyDescent="0.2">
      <c r="A2807" s="51" t="s">
        <v>2373</v>
      </c>
      <c r="B2807" s="51" t="s">
        <v>1595</v>
      </c>
      <c r="C2807" s="35">
        <v>528081</v>
      </c>
      <c r="D2807" s="50"/>
      <c r="E2807" s="52">
        <v>0</v>
      </c>
      <c r="F2807" s="52">
        <v>0</v>
      </c>
      <c r="G2807" s="52">
        <v>0</v>
      </c>
      <c r="H2807" s="52">
        <v>42260.27</v>
      </c>
      <c r="I2807" s="52">
        <v>0</v>
      </c>
      <c r="J2807" s="52">
        <v>42260.27</v>
      </c>
      <c r="K2807" s="52">
        <v>178606.06</v>
      </c>
      <c r="L2807" s="52">
        <v>2333.16</v>
      </c>
      <c r="M2807" s="52">
        <v>6000</v>
      </c>
      <c r="N2807" s="50"/>
      <c r="O2807" s="124">
        <f t="shared" si="172"/>
        <v>23.661200000000001</v>
      </c>
      <c r="P2807" s="124">
        <f t="shared" si="173"/>
        <v>4.6656647596391743</v>
      </c>
      <c r="Q2807" s="50"/>
      <c r="R2807" s="53" t="str">
        <f t="shared" si="174"/>
        <v/>
      </c>
      <c r="S2807" s="53" t="str">
        <f t="shared" si="175"/>
        <v/>
      </c>
      <c r="T2807" s="50"/>
    </row>
    <row r="2808" spans="1:20" ht="15" customHeight="1" x14ac:dyDescent="0.2">
      <c r="A2808" s="51" t="s">
        <v>1327</v>
      </c>
      <c r="B2808" s="51" t="s">
        <v>1214</v>
      </c>
      <c r="C2808" s="35">
        <v>515809</v>
      </c>
      <c r="D2808" s="50"/>
      <c r="E2808" s="52">
        <v>0</v>
      </c>
      <c r="F2808" s="52">
        <v>0</v>
      </c>
      <c r="G2808" s="52">
        <v>0</v>
      </c>
      <c r="H2808" s="52">
        <v>0</v>
      </c>
      <c r="I2808" s="52">
        <v>0</v>
      </c>
      <c r="J2808" s="52">
        <v>0</v>
      </c>
      <c r="K2808" s="52">
        <v>47051.63</v>
      </c>
      <c r="L2808" s="52">
        <v>0</v>
      </c>
      <c r="M2808" s="52">
        <v>0</v>
      </c>
      <c r="N2808" s="50"/>
      <c r="O2808" s="124">
        <f t="shared" si="172"/>
        <v>0</v>
      </c>
      <c r="P2808" s="124">
        <f t="shared" si="173"/>
        <v>0</v>
      </c>
      <c r="Q2808" s="50"/>
      <c r="R2808" s="53" t="str">
        <f t="shared" si="174"/>
        <v/>
      </c>
      <c r="S2808" s="53" t="str">
        <f t="shared" si="175"/>
        <v/>
      </c>
      <c r="T2808" s="50"/>
    </row>
    <row r="2809" spans="1:20" ht="15" customHeight="1" x14ac:dyDescent="0.2">
      <c r="A2809" s="51" t="s">
        <v>2235</v>
      </c>
      <c r="B2809" s="51" t="s">
        <v>2213</v>
      </c>
      <c r="C2809" s="35">
        <v>526614</v>
      </c>
      <c r="D2809" s="50"/>
      <c r="E2809" s="52">
        <v>0</v>
      </c>
      <c r="F2809" s="52">
        <v>0</v>
      </c>
      <c r="G2809" s="52">
        <v>0</v>
      </c>
      <c r="H2809" s="52">
        <v>122760.19</v>
      </c>
      <c r="I2809" s="52">
        <v>68000</v>
      </c>
      <c r="J2809" s="52">
        <v>54760.19</v>
      </c>
      <c r="K2809" s="52">
        <v>121409.61</v>
      </c>
      <c r="L2809" s="52">
        <v>567.59</v>
      </c>
      <c r="M2809" s="52">
        <v>20448.560000000001</v>
      </c>
      <c r="N2809" s="50"/>
      <c r="O2809" s="124">
        <f t="shared" si="172"/>
        <v>45.103700000000003</v>
      </c>
      <c r="P2809" s="124">
        <f t="shared" si="173"/>
        <v>17.310120673314085</v>
      </c>
      <c r="Q2809" s="50"/>
      <c r="R2809" s="53" t="str">
        <f t="shared" si="174"/>
        <v/>
      </c>
      <c r="S2809" s="53" t="str">
        <f t="shared" si="175"/>
        <v/>
      </c>
      <c r="T2809" s="50"/>
    </row>
    <row r="2810" spans="1:20" ht="15" customHeight="1" x14ac:dyDescent="0.2">
      <c r="A2810" s="51" t="s">
        <v>1669</v>
      </c>
      <c r="B2810" s="51" t="s">
        <v>1575</v>
      </c>
      <c r="C2810" s="35">
        <v>519952</v>
      </c>
      <c r="D2810" s="50"/>
      <c r="E2810" s="52">
        <v>0</v>
      </c>
      <c r="F2810" s="52">
        <v>0</v>
      </c>
      <c r="G2810" s="52">
        <v>0</v>
      </c>
      <c r="H2810" s="52">
        <v>9563.44</v>
      </c>
      <c r="I2810" s="52">
        <v>0</v>
      </c>
      <c r="J2810" s="52">
        <v>9563.44</v>
      </c>
      <c r="K2810" s="52">
        <v>23200.91</v>
      </c>
      <c r="L2810" s="52">
        <v>430.33</v>
      </c>
      <c r="M2810" s="52">
        <v>1800</v>
      </c>
      <c r="N2810" s="50"/>
      <c r="O2810" s="124">
        <f t="shared" si="172"/>
        <v>41.220100000000002</v>
      </c>
      <c r="P2810" s="124">
        <f t="shared" si="173"/>
        <v>9.6131143131885768</v>
      </c>
      <c r="Q2810" s="50"/>
      <c r="R2810" s="53" t="str">
        <f t="shared" si="174"/>
        <v/>
      </c>
      <c r="S2810" s="53" t="str">
        <f t="shared" si="175"/>
        <v/>
      </c>
      <c r="T2810" s="50"/>
    </row>
    <row r="2811" spans="1:20" ht="15" customHeight="1" x14ac:dyDescent="0.2">
      <c r="A2811" s="51" t="s">
        <v>2481</v>
      </c>
      <c r="B2811" s="51" t="s">
        <v>2434</v>
      </c>
      <c r="C2811" s="35">
        <v>529257</v>
      </c>
      <c r="D2811" s="50"/>
      <c r="E2811" s="52">
        <v>0</v>
      </c>
      <c r="F2811" s="52">
        <v>0</v>
      </c>
      <c r="G2811" s="52">
        <v>0</v>
      </c>
      <c r="H2811" s="52">
        <v>3027.98</v>
      </c>
      <c r="I2811" s="52">
        <v>0</v>
      </c>
      <c r="J2811" s="52">
        <v>3027.98</v>
      </c>
      <c r="K2811" s="52">
        <v>661835.66</v>
      </c>
      <c r="L2811" s="52">
        <v>1390.82</v>
      </c>
      <c r="M2811" s="52">
        <v>138809.72</v>
      </c>
      <c r="N2811" s="50"/>
      <c r="O2811" s="124">
        <f t="shared" si="172"/>
        <v>0.45750000000000002</v>
      </c>
      <c r="P2811" s="124">
        <f t="shared" si="173"/>
        <v>21.183588082878462</v>
      </c>
      <c r="Q2811" s="50"/>
      <c r="R2811" s="53" t="str">
        <f t="shared" si="174"/>
        <v/>
      </c>
      <c r="S2811" s="53" t="str">
        <f t="shared" si="175"/>
        <v/>
      </c>
      <c r="T2811" s="50"/>
    </row>
    <row r="2812" spans="1:20" ht="15" customHeight="1" x14ac:dyDescent="0.2">
      <c r="A2812" s="51" t="s">
        <v>909</v>
      </c>
      <c r="B2812" s="51" t="s">
        <v>25</v>
      </c>
      <c r="C2812" s="35">
        <v>510190</v>
      </c>
      <c r="D2812" s="50"/>
      <c r="E2812" s="52">
        <v>0</v>
      </c>
      <c r="F2812" s="52">
        <v>0</v>
      </c>
      <c r="G2812" s="52">
        <v>0</v>
      </c>
      <c r="H2812" s="52">
        <v>0</v>
      </c>
      <c r="I2812" s="52">
        <v>0</v>
      </c>
      <c r="J2812" s="52">
        <v>0</v>
      </c>
      <c r="K2812" s="52">
        <v>288996.08</v>
      </c>
      <c r="L2812" s="52">
        <v>0</v>
      </c>
      <c r="M2812" s="52">
        <v>0</v>
      </c>
      <c r="N2812" s="50"/>
      <c r="O2812" s="124">
        <f t="shared" si="172"/>
        <v>0</v>
      </c>
      <c r="P2812" s="124">
        <f t="shared" si="173"/>
        <v>0</v>
      </c>
      <c r="Q2812" s="50"/>
      <c r="R2812" s="53" t="str">
        <f t="shared" si="174"/>
        <v/>
      </c>
      <c r="S2812" s="53" t="str">
        <f t="shared" si="175"/>
        <v/>
      </c>
      <c r="T2812" s="50"/>
    </row>
    <row r="2813" spans="1:20" ht="15" customHeight="1" x14ac:dyDescent="0.2">
      <c r="A2813" s="51" t="s">
        <v>1119</v>
      </c>
      <c r="B2813" s="51" t="s">
        <v>1055</v>
      </c>
      <c r="C2813" s="35">
        <v>512818</v>
      </c>
      <c r="D2813" s="50"/>
      <c r="E2813" s="52">
        <v>0</v>
      </c>
      <c r="F2813" s="52">
        <v>0</v>
      </c>
      <c r="G2813" s="52">
        <v>0</v>
      </c>
      <c r="H2813" s="52">
        <v>0</v>
      </c>
      <c r="I2813" s="52">
        <v>0</v>
      </c>
      <c r="J2813" s="52">
        <v>0</v>
      </c>
      <c r="K2813" s="52">
        <v>24428.62</v>
      </c>
      <c r="L2813" s="52">
        <v>0</v>
      </c>
      <c r="M2813" s="52">
        <v>0</v>
      </c>
      <c r="N2813" s="50"/>
      <c r="O2813" s="124">
        <f t="shared" si="172"/>
        <v>0</v>
      </c>
      <c r="P2813" s="124">
        <f t="shared" si="173"/>
        <v>0</v>
      </c>
      <c r="Q2813" s="50"/>
      <c r="R2813" s="53" t="str">
        <f t="shared" si="174"/>
        <v/>
      </c>
      <c r="S2813" s="53" t="str">
        <f t="shared" si="175"/>
        <v/>
      </c>
      <c r="T2813" s="50"/>
    </row>
    <row r="2814" spans="1:20" ht="15" customHeight="1" x14ac:dyDescent="0.2">
      <c r="A2814" s="51" t="s">
        <v>2134</v>
      </c>
      <c r="B2814" s="51" t="s">
        <v>1537</v>
      </c>
      <c r="C2814" s="35">
        <v>525448</v>
      </c>
      <c r="D2814" s="50"/>
      <c r="E2814" s="52">
        <v>0</v>
      </c>
      <c r="F2814" s="52">
        <v>0</v>
      </c>
      <c r="G2814" s="52">
        <v>0</v>
      </c>
      <c r="H2814" s="52">
        <v>0</v>
      </c>
      <c r="I2814" s="52">
        <v>0</v>
      </c>
      <c r="J2814" s="52">
        <v>0</v>
      </c>
      <c r="K2814" s="52">
        <v>263689.33</v>
      </c>
      <c r="L2814" s="52">
        <v>0</v>
      </c>
      <c r="M2814" s="52">
        <v>0</v>
      </c>
      <c r="N2814" s="50"/>
      <c r="O2814" s="124">
        <f t="shared" si="172"/>
        <v>0</v>
      </c>
      <c r="P2814" s="124">
        <f t="shared" si="173"/>
        <v>0</v>
      </c>
      <c r="Q2814" s="50"/>
      <c r="R2814" s="53" t="str">
        <f t="shared" si="174"/>
        <v/>
      </c>
      <c r="S2814" s="53" t="str">
        <f t="shared" si="175"/>
        <v/>
      </c>
      <c r="T2814" s="50"/>
    </row>
    <row r="2815" spans="1:20" ht="15" customHeight="1" x14ac:dyDescent="0.2">
      <c r="A2815" s="51" t="s">
        <v>2788</v>
      </c>
      <c r="B2815" s="51" t="s">
        <v>1500</v>
      </c>
      <c r="C2815" s="35">
        <v>559881</v>
      </c>
      <c r="D2815" s="50"/>
      <c r="E2815" s="52">
        <v>0</v>
      </c>
      <c r="F2815" s="52">
        <v>0</v>
      </c>
      <c r="G2815" s="52">
        <v>0</v>
      </c>
      <c r="H2815" s="52">
        <v>0</v>
      </c>
      <c r="I2815" s="52">
        <v>0</v>
      </c>
      <c r="J2815" s="52">
        <v>0</v>
      </c>
      <c r="K2815" s="52">
        <v>81026.83</v>
      </c>
      <c r="L2815" s="52">
        <v>5.37</v>
      </c>
      <c r="M2815" s="52">
        <v>737.26</v>
      </c>
      <c r="N2815" s="50"/>
      <c r="O2815" s="124">
        <f t="shared" si="172"/>
        <v>0</v>
      </c>
      <c r="P2815" s="124">
        <f t="shared" si="173"/>
        <v>0.91652357620309222</v>
      </c>
      <c r="Q2815" s="50"/>
      <c r="R2815" s="53" t="str">
        <f t="shared" si="174"/>
        <v/>
      </c>
      <c r="S2815" s="53" t="str">
        <f t="shared" si="175"/>
        <v/>
      </c>
      <c r="T2815" s="50"/>
    </row>
    <row r="2816" spans="1:20" ht="15" customHeight="1" x14ac:dyDescent="0.2">
      <c r="A2816" s="51" t="s">
        <v>1328</v>
      </c>
      <c r="B2816" s="51" t="s">
        <v>1214</v>
      </c>
      <c r="C2816" s="35">
        <v>515817</v>
      </c>
      <c r="D2816" s="50"/>
      <c r="E2816" s="52">
        <v>0</v>
      </c>
      <c r="F2816" s="52">
        <v>0</v>
      </c>
      <c r="G2816" s="52">
        <v>0</v>
      </c>
      <c r="H2816" s="52">
        <v>0</v>
      </c>
      <c r="I2816" s="52">
        <v>0</v>
      </c>
      <c r="J2816" s="52">
        <v>0</v>
      </c>
      <c r="K2816" s="52">
        <v>23275.14</v>
      </c>
      <c r="L2816" s="52">
        <v>0</v>
      </c>
      <c r="M2816" s="52">
        <v>0</v>
      </c>
      <c r="N2816" s="50"/>
      <c r="O2816" s="124">
        <f t="shared" si="172"/>
        <v>0</v>
      </c>
      <c r="P2816" s="124">
        <f t="shared" si="173"/>
        <v>0</v>
      </c>
      <c r="Q2816" s="50"/>
      <c r="R2816" s="53" t="str">
        <f t="shared" si="174"/>
        <v/>
      </c>
      <c r="S2816" s="53" t="str">
        <f t="shared" si="175"/>
        <v/>
      </c>
      <c r="T2816" s="50"/>
    </row>
    <row r="2817" spans="1:20" ht="15" customHeight="1" x14ac:dyDescent="0.2">
      <c r="A2817" s="51" t="s">
        <v>1956</v>
      </c>
      <c r="B2817" s="51" t="s">
        <v>1866</v>
      </c>
      <c r="C2817" s="35">
        <v>523330</v>
      </c>
      <c r="D2817" s="50"/>
      <c r="E2817" s="52">
        <v>0</v>
      </c>
      <c r="F2817" s="52">
        <v>0</v>
      </c>
      <c r="G2817" s="52">
        <v>0</v>
      </c>
      <c r="H2817" s="52">
        <v>70309.02</v>
      </c>
      <c r="I2817" s="52">
        <v>0</v>
      </c>
      <c r="J2817" s="52">
        <v>70309.02</v>
      </c>
      <c r="K2817" s="52">
        <v>213852.94999999998</v>
      </c>
      <c r="L2817" s="52">
        <v>4084.88</v>
      </c>
      <c r="M2817" s="52">
        <v>52484.49</v>
      </c>
      <c r="N2817" s="50"/>
      <c r="O2817" s="124">
        <f t="shared" si="172"/>
        <v>32.877299999999998</v>
      </c>
      <c r="P2817" s="124">
        <f t="shared" si="173"/>
        <v>26.452461843523782</v>
      </c>
      <c r="Q2817" s="50"/>
      <c r="R2817" s="53" t="str">
        <f t="shared" si="174"/>
        <v/>
      </c>
      <c r="S2817" s="53" t="str">
        <f t="shared" si="175"/>
        <v/>
      </c>
      <c r="T2817" s="50"/>
    </row>
    <row r="2818" spans="1:20" ht="15" customHeight="1" x14ac:dyDescent="0.2">
      <c r="A2818" s="51" t="s">
        <v>1392</v>
      </c>
      <c r="B2818" s="51" t="s">
        <v>28</v>
      </c>
      <c r="C2818" s="35">
        <v>516546</v>
      </c>
      <c r="D2818" s="50"/>
      <c r="E2818" s="52">
        <v>0</v>
      </c>
      <c r="F2818" s="52">
        <v>0</v>
      </c>
      <c r="G2818" s="52">
        <v>0</v>
      </c>
      <c r="H2818" s="52">
        <v>59257.18</v>
      </c>
      <c r="I2818" s="52">
        <v>0</v>
      </c>
      <c r="J2818" s="52">
        <v>59257.18</v>
      </c>
      <c r="K2818" s="52">
        <v>168215.28999999998</v>
      </c>
      <c r="L2818" s="52">
        <v>1702.78</v>
      </c>
      <c r="M2818" s="52">
        <v>27000</v>
      </c>
      <c r="N2818" s="50"/>
      <c r="O2818" s="124">
        <f t="shared" si="172"/>
        <v>35.226999999999997</v>
      </c>
      <c r="P2818" s="124">
        <f t="shared" si="173"/>
        <v>17.063121907645854</v>
      </c>
      <c r="Q2818" s="50"/>
      <c r="R2818" s="53" t="str">
        <f t="shared" si="174"/>
        <v/>
      </c>
      <c r="S2818" s="53" t="str">
        <f t="shared" si="175"/>
        <v/>
      </c>
      <c r="T2818" s="50"/>
    </row>
    <row r="2819" spans="1:20" ht="15" customHeight="1" x14ac:dyDescent="0.2">
      <c r="A2819" s="51" t="s">
        <v>757</v>
      </c>
      <c r="B2819" s="51" t="s">
        <v>100</v>
      </c>
      <c r="C2819" s="35">
        <v>508365</v>
      </c>
      <c r="D2819" s="50"/>
      <c r="E2819" s="52">
        <v>0</v>
      </c>
      <c r="F2819" s="52">
        <v>0</v>
      </c>
      <c r="G2819" s="52">
        <v>0</v>
      </c>
      <c r="H2819" s="52">
        <v>241306.89</v>
      </c>
      <c r="I2819" s="52">
        <v>0</v>
      </c>
      <c r="J2819" s="52">
        <v>241306.89</v>
      </c>
      <c r="K2819" s="52">
        <v>1101705.24</v>
      </c>
      <c r="L2819" s="52">
        <v>9490.0300000000007</v>
      </c>
      <c r="M2819" s="52">
        <v>31052.47</v>
      </c>
      <c r="N2819" s="50"/>
      <c r="O2819" s="124">
        <f t="shared" ref="O2819:O2882" si="176">IFERROR(ROUND(J2819/K2819*100,4),$U$1)</f>
        <v>21.902999999999999</v>
      </c>
      <c r="P2819" s="124">
        <f t="shared" ref="P2819:P2882" si="177">IFERROR((L2819+M2819)/K2819*100,$U$1)</f>
        <v>3.6799770508489185</v>
      </c>
      <c r="Q2819" s="50"/>
      <c r="R2819" s="53" t="str">
        <f t="shared" ref="R2819:R2882" si="178">IF(AND(ISNUMBER(O2819),O2819&gt;60),(O2819-60)*0.05,"")</f>
        <v/>
      </c>
      <c r="S2819" s="53" t="str">
        <f t="shared" ref="S2819:S2882" si="179">IF(AND(ISNUMBER(O2819),O2819&gt;60),(J2819-(K2819*0.6))*0.05,"")</f>
        <v/>
      </c>
      <c r="T2819" s="50"/>
    </row>
    <row r="2820" spans="1:20" ht="15" customHeight="1" x14ac:dyDescent="0.2">
      <c r="A2820" s="51" t="s">
        <v>2135</v>
      </c>
      <c r="B2820" s="51" t="s">
        <v>1537</v>
      </c>
      <c r="C2820" s="35">
        <v>525456</v>
      </c>
      <c r="D2820" s="50"/>
      <c r="E2820" s="52">
        <v>0</v>
      </c>
      <c r="F2820" s="52">
        <v>0</v>
      </c>
      <c r="G2820" s="52">
        <v>0</v>
      </c>
      <c r="H2820" s="52">
        <v>84556.67</v>
      </c>
      <c r="I2820" s="52">
        <v>0</v>
      </c>
      <c r="J2820" s="52">
        <v>84556.67</v>
      </c>
      <c r="K2820" s="52">
        <v>368430.58</v>
      </c>
      <c r="L2820" s="52">
        <v>5578.6</v>
      </c>
      <c r="M2820" s="52">
        <v>46443.33</v>
      </c>
      <c r="N2820" s="50"/>
      <c r="O2820" s="124">
        <f t="shared" si="176"/>
        <v>22.950500000000002</v>
      </c>
      <c r="P2820" s="124">
        <f t="shared" si="177"/>
        <v>14.119873002941286</v>
      </c>
      <c r="Q2820" s="50"/>
      <c r="R2820" s="53" t="str">
        <f t="shared" si="178"/>
        <v/>
      </c>
      <c r="S2820" s="53" t="str">
        <f t="shared" si="179"/>
        <v/>
      </c>
      <c r="T2820" s="50"/>
    </row>
    <row r="2821" spans="1:20" ht="15" customHeight="1" x14ac:dyDescent="0.2">
      <c r="A2821" s="51" t="s">
        <v>2763</v>
      </c>
      <c r="B2821" s="51" t="s">
        <v>1214</v>
      </c>
      <c r="C2821" s="35">
        <v>557927</v>
      </c>
      <c r="D2821" s="50"/>
      <c r="E2821" s="52">
        <v>0</v>
      </c>
      <c r="F2821" s="52">
        <v>0</v>
      </c>
      <c r="G2821" s="52">
        <v>0</v>
      </c>
      <c r="H2821" s="52">
        <v>30000</v>
      </c>
      <c r="I2821" s="52">
        <v>0</v>
      </c>
      <c r="J2821" s="52">
        <v>30000</v>
      </c>
      <c r="K2821" s="52">
        <v>91584.67</v>
      </c>
      <c r="L2821" s="52">
        <v>52.08</v>
      </c>
      <c r="M2821" s="52">
        <v>0</v>
      </c>
      <c r="N2821" s="50"/>
      <c r="O2821" s="124">
        <f t="shared" si="176"/>
        <v>32.756599999999999</v>
      </c>
      <c r="P2821" s="124">
        <f t="shared" si="177"/>
        <v>5.6865412082611637E-2</v>
      </c>
      <c r="Q2821" s="50"/>
      <c r="R2821" s="53" t="str">
        <f t="shared" si="178"/>
        <v/>
      </c>
      <c r="S2821" s="53" t="str">
        <f t="shared" si="179"/>
        <v/>
      </c>
      <c r="T2821" s="50"/>
    </row>
    <row r="2822" spans="1:20" ht="15" customHeight="1" x14ac:dyDescent="0.2">
      <c r="A2822" s="51" t="s">
        <v>910</v>
      </c>
      <c r="B2822" s="51" t="s">
        <v>859</v>
      </c>
      <c r="C2822" s="35">
        <v>510203</v>
      </c>
      <c r="D2822" s="50"/>
      <c r="E2822" s="52">
        <v>0</v>
      </c>
      <c r="F2822" s="52">
        <v>0</v>
      </c>
      <c r="G2822" s="52">
        <v>0</v>
      </c>
      <c r="H2822" s="52">
        <v>0</v>
      </c>
      <c r="I2822" s="52">
        <v>0</v>
      </c>
      <c r="J2822" s="52">
        <v>0</v>
      </c>
      <c r="K2822" s="52">
        <v>2668634.67</v>
      </c>
      <c r="L2822" s="52">
        <v>4793.6400000000003</v>
      </c>
      <c r="M2822" s="52">
        <v>17191.68</v>
      </c>
      <c r="N2822" s="50"/>
      <c r="O2822" s="124">
        <f t="shared" si="176"/>
        <v>0</v>
      </c>
      <c r="P2822" s="124">
        <f t="shared" si="177"/>
        <v>0.82384150394029021</v>
      </c>
      <c r="Q2822" s="50"/>
      <c r="R2822" s="53" t="str">
        <f t="shared" si="178"/>
        <v/>
      </c>
      <c r="S2822" s="53" t="str">
        <f t="shared" si="179"/>
        <v/>
      </c>
      <c r="T2822" s="50"/>
    </row>
    <row r="2823" spans="1:20" ht="15" customHeight="1" x14ac:dyDescent="0.2">
      <c r="A2823" s="51" t="s">
        <v>856</v>
      </c>
      <c r="B2823" s="51" t="s">
        <v>10</v>
      </c>
      <c r="C2823" s="35">
        <v>509523</v>
      </c>
      <c r="D2823" s="50"/>
      <c r="E2823" s="52">
        <v>0</v>
      </c>
      <c r="F2823" s="52">
        <v>0</v>
      </c>
      <c r="G2823" s="52">
        <v>0</v>
      </c>
      <c r="H2823" s="52">
        <v>15010.88</v>
      </c>
      <c r="I2823" s="52">
        <v>0</v>
      </c>
      <c r="J2823" s="52">
        <v>15010.88</v>
      </c>
      <c r="K2823" s="52">
        <v>804969.06</v>
      </c>
      <c r="L2823" s="52">
        <v>13148.39</v>
      </c>
      <c r="M2823" s="52">
        <v>41827.29</v>
      </c>
      <c r="N2823" s="50"/>
      <c r="O2823" s="124">
        <f t="shared" si="176"/>
        <v>1.8648</v>
      </c>
      <c r="P2823" s="124">
        <f t="shared" si="177"/>
        <v>6.8295395104999432</v>
      </c>
      <c r="Q2823" s="50"/>
      <c r="R2823" s="53" t="str">
        <f t="shared" si="178"/>
        <v/>
      </c>
      <c r="S2823" s="53" t="str">
        <f t="shared" si="179"/>
        <v/>
      </c>
      <c r="T2823" s="50"/>
    </row>
    <row r="2824" spans="1:20" ht="15" customHeight="1" x14ac:dyDescent="0.2">
      <c r="A2824" s="51" t="s">
        <v>329</v>
      </c>
      <c r="B2824" s="51" t="s">
        <v>252</v>
      </c>
      <c r="C2824" s="35">
        <v>502961</v>
      </c>
      <c r="D2824" s="50"/>
      <c r="E2824" s="52">
        <v>0</v>
      </c>
      <c r="F2824" s="52">
        <v>0</v>
      </c>
      <c r="G2824" s="52">
        <v>0</v>
      </c>
      <c r="H2824" s="52">
        <v>8914.76</v>
      </c>
      <c r="I2824" s="52">
        <v>0</v>
      </c>
      <c r="J2824" s="52">
        <v>8914.76</v>
      </c>
      <c r="K2824" s="52">
        <v>33310.85</v>
      </c>
      <c r="L2824" s="52">
        <v>382.82</v>
      </c>
      <c r="M2824" s="52">
        <v>0</v>
      </c>
      <c r="N2824" s="50"/>
      <c r="O2824" s="124">
        <f t="shared" si="176"/>
        <v>26.7623</v>
      </c>
      <c r="P2824" s="124">
        <f t="shared" si="177"/>
        <v>1.1492351591148229</v>
      </c>
      <c r="Q2824" s="50"/>
      <c r="R2824" s="53" t="str">
        <f t="shared" si="178"/>
        <v/>
      </c>
      <c r="S2824" s="53" t="str">
        <f t="shared" si="179"/>
        <v/>
      </c>
      <c r="T2824" s="50"/>
    </row>
    <row r="2825" spans="1:20" ht="15" customHeight="1" x14ac:dyDescent="0.2">
      <c r="A2825" s="51" t="s">
        <v>2018</v>
      </c>
      <c r="B2825" s="51" t="s">
        <v>1961</v>
      </c>
      <c r="C2825" s="35">
        <v>524115</v>
      </c>
      <c r="D2825" s="50"/>
      <c r="E2825" s="52">
        <v>0</v>
      </c>
      <c r="F2825" s="52">
        <v>0</v>
      </c>
      <c r="G2825" s="52">
        <v>0</v>
      </c>
      <c r="H2825" s="52">
        <v>0</v>
      </c>
      <c r="I2825" s="52">
        <v>0</v>
      </c>
      <c r="J2825" s="52">
        <v>0</v>
      </c>
      <c r="K2825" s="52">
        <v>14295.65</v>
      </c>
      <c r="L2825" s="52">
        <v>0</v>
      </c>
      <c r="M2825" s="52">
        <v>0</v>
      </c>
      <c r="N2825" s="50"/>
      <c r="O2825" s="124">
        <f t="shared" si="176"/>
        <v>0</v>
      </c>
      <c r="P2825" s="124">
        <f t="shared" si="177"/>
        <v>0</v>
      </c>
      <c r="Q2825" s="50"/>
      <c r="R2825" s="53" t="str">
        <f t="shared" si="178"/>
        <v/>
      </c>
      <c r="S2825" s="53" t="str">
        <f t="shared" si="179"/>
        <v/>
      </c>
      <c r="T2825" s="50"/>
    </row>
    <row r="2826" spans="1:20" ht="15" customHeight="1" x14ac:dyDescent="0.2">
      <c r="A2826" s="51" t="s">
        <v>2018</v>
      </c>
      <c r="B2826" s="51" t="s">
        <v>392</v>
      </c>
      <c r="C2826" s="35">
        <v>555509</v>
      </c>
      <c r="D2826" s="50"/>
      <c r="E2826" s="52">
        <v>0</v>
      </c>
      <c r="F2826" s="52">
        <v>0</v>
      </c>
      <c r="G2826" s="52">
        <v>0</v>
      </c>
      <c r="H2826" s="52">
        <v>0</v>
      </c>
      <c r="I2826" s="52">
        <v>0</v>
      </c>
      <c r="J2826" s="52">
        <v>0</v>
      </c>
      <c r="K2826" s="52">
        <v>433036.46</v>
      </c>
      <c r="L2826" s="52">
        <v>0</v>
      </c>
      <c r="M2826" s="52">
        <v>0</v>
      </c>
      <c r="N2826" s="50"/>
      <c r="O2826" s="124">
        <f t="shared" si="176"/>
        <v>0</v>
      </c>
      <c r="P2826" s="124">
        <f t="shared" si="177"/>
        <v>0</v>
      </c>
      <c r="Q2826" s="50"/>
      <c r="R2826" s="53" t="str">
        <f t="shared" si="178"/>
        <v/>
      </c>
      <c r="S2826" s="53" t="str">
        <f t="shared" si="179"/>
        <v/>
      </c>
      <c r="T2826" s="50"/>
    </row>
    <row r="2827" spans="1:20" ht="15" customHeight="1" x14ac:dyDescent="0.2">
      <c r="A2827" s="51" t="s">
        <v>1947</v>
      </c>
      <c r="B2827" s="51" t="s">
        <v>30</v>
      </c>
      <c r="C2827" s="35">
        <v>523241</v>
      </c>
      <c r="D2827" s="50"/>
      <c r="E2827" s="52">
        <v>0</v>
      </c>
      <c r="F2827" s="52">
        <v>0</v>
      </c>
      <c r="G2827" s="52">
        <v>0</v>
      </c>
      <c r="H2827" s="52">
        <v>24630</v>
      </c>
      <c r="I2827" s="52">
        <v>0</v>
      </c>
      <c r="J2827" s="52">
        <v>24630</v>
      </c>
      <c r="K2827" s="52">
        <v>688832.39</v>
      </c>
      <c r="L2827" s="52">
        <v>888.18</v>
      </c>
      <c r="M2827" s="52">
        <v>5195.95</v>
      </c>
      <c r="N2827" s="50"/>
      <c r="O2827" s="124">
        <f t="shared" si="176"/>
        <v>3.5756000000000001</v>
      </c>
      <c r="P2827" s="124">
        <f t="shared" si="177"/>
        <v>0.8832526008249989</v>
      </c>
      <c r="Q2827" s="50"/>
      <c r="R2827" s="53" t="str">
        <f t="shared" si="178"/>
        <v/>
      </c>
      <c r="S2827" s="53" t="str">
        <f t="shared" si="179"/>
        <v/>
      </c>
      <c r="T2827" s="50"/>
    </row>
    <row r="2828" spans="1:20" ht="15" customHeight="1" x14ac:dyDescent="0.2">
      <c r="A2828" s="51" t="s">
        <v>2701</v>
      </c>
      <c r="B2828" s="51" t="s">
        <v>569</v>
      </c>
      <c r="C2828" s="35">
        <v>556475</v>
      </c>
      <c r="D2828" s="50"/>
      <c r="E2828" s="52">
        <v>0</v>
      </c>
      <c r="F2828" s="52">
        <v>0</v>
      </c>
      <c r="G2828" s="52">
        <v>0</v>
      </c>
      <c r="H2828" s="52">
        <v>0</v>
      </c>
      <c r="I2828" s="52">
        <v>0</v>
      </c>
      <c r="J2828" s="52">
        <v>0</v>
      </c>
      <c r="K2828" s="52">
        <v>271039.44</v>
      </c>
      <c r="L2828" s="52">
        <v>0</v>
      </c>
      <c r="M2828" s="52">
        <v>0</v>
      </c>
      <c r="N2828" s="50"/>
      <c r="O2828" s="124">
        <f t="shared" si="176"/>
        <v>0</v>
      </c>
      <c r="P2828" s="124">
        <f t="shared" si="177"/>
        <v>0</v>
      </c>
      <c r="Q2828" s="50"/>
      <c r="R2828" s="53" t="str">
        <f t="shared" si="178"/>
        <v/>
      </c>
      <c r="S2828" s="53" t="str">
        <f t="shared" si="179"/>
        <v/>
      </c>
      <c r="T2828" s="50"/>
    </row>
    <row r="2829" spans="1:20" ht="15" customHeight="1" x14ac:dyDescent="0.2">
      <c r="A2829" s="51" t="s">
        <v>2482</v>
      </c>
      <c r="B2829" s="51" t="s">
        <v>2434</v>
      </c>
      <c r="C2829" s="35">
        <v>529265</v>
      </c>
      <c r="D2829" s="50"/>
      <c r="E2829" s="52">
        <v>0</v>
      </c>
      <c r="F2829" s="52">
        <v>0</v>
      </c>
      <c r="G2829" s="52">
        <v>0</v>
      </c>
      <c r="H2829" s="52">
        <v>167585.94</v>
      </c>
      <c r="I2829" s="52">
        <v>0</v>
      </c>
      <c r="J2829" s="52">
        <v>167585.94</v>
      </c>
      <c r="K2829" s="52">
        <v>1479402.48</v>
      </c>
      <c r="L2829" s="52">
        <v>9142.39</v>
      </c>
      <c r="M2829" s="52">
        <v>28818.799999999999</v>
      </c>
      <c r="N2829" s="50"/>
      <c r="O2829" s="124">
        <f t="shared" si="176"/>
        <v>11.3279</v>
      </c>
      <c r="P2829" s="124">
        <f t="shared" si="177"/>
        <v>2.5659812331800338</v>
      </c>
      <c r="Q2829" s="50"/>
      <c r="R2829" s="53" t="str">
        <f t="shared" si="178"/>
        <v/>
      </c>
      <c r="S2829" s="53" t="str">
        <f t="shared" si="179"/>
        <v/>
      </c>
      <c r="T2829" s="50"/>
    </row>
    <row r="2830" spans="1:20" ht="15" customHeight="1" x14ac:dyDescent="0.2">
      <c r="A2830" s="51" t="s">
        <v>1161</v>
      </c>
      <c r="B2830" s="51" t="s">
        <v>105</v>
      </c>
      <c r="C2830" s="35">
        <v>513814</v>
      </c>
      <c r="D2830" s="50"/>
      <c r="E2830" s="52">
        <v>0</v>
      </c>
      <c r="F2830" s="52">
        <v>0</v>
      </c>
      <c r="G2830" s="52">
        <v>0</v>
      </c>
      <c r="H2830" s="52">
        <v>10000</v>
      </c>
      <c r="I2830" s="52">
        <v>0</v>
      </c>
      <c r="J2830" s="52">
        <v>10000</v>
      </c>
      <c r="K2830" s="52">
        <v>652161.14</v>
      </c>
      <c r="L2830" s="52">
        <v>1087.82</v>
      </c>
      <c r="M2830" s="52">
        <v>35803</v>
      </c>
      <c r="N2830" s="50"/>
      <c r="O2830" s="124">
        <f t="shared" si="176"/>
        <v>1.5334000000000001</v>
      </c>
      <c r="P2830" s="124">
        <f t="shared" si="177"/>
        <v>5.656703188417513</v>
      </c>
      <c r="Q2830" s="50"/>
      <c r="R2830" s="53" t="str">
        <f t="shared" si="178"/>
        <v/>
      </c>
      <c r="S2830" s="53" t="str">
        <f t="shared" si="179"/>
        <v/>
      </c>
      <c r="T2830" s="50"/>
    </row>
    <row r="2831" spans="1:20" ht="15" customHeight="1" x14ac:dyDescent="0.2">
      <c r="A2831" s="51" t="s">
        <v>1162</v>
      </c>
      <c r="B2831" s="51" t="s">
        <v>1121</v>
      </c>
      <c r="C2831" s="35">
        <v>513822</v>
      </c>
      <c r="D2831" s="50"/>
      <c r="E2831" s="52">
        <v>0</v>
      </c>
      <c r="F2831" s="52">
        <v>0</v>
      </c>
      <c r="G2831" s="52">
        <v>0</v>
      </c>
      <c r="H2831" s="52">
        <v>3617.52</v>
      </c>
      <c r="I2831" s="52">
        <v>0</v>
      </c>
      <c r="J2831" s="52">
        <v>3617.52</v>
      </c>
      <c r="K2831" s="52">
        <v>29928.14</v>
      </c>
      <c r="L2831" s="52">
        <v>171.79</v>
      </c>
      <c r="M2831" s="52">
        <v>1920</v>
      </c>
      <c r="N2831" s="50"/>
      <c r="O2831" s="124">
        <f t="shared" si="176"/>
        <v>12.087400000000001</v>
      </c>
      <c r="P2831" s="124">
        <f t="shared" si="177"/>
        <v>6.9893752167692353</v>
      </c>
      <c r="Q2831" s="50"/>
      <c r="R2831" s="53" t="str">
        <f t="shared" si="178"/>
        <v/>
      </c>
      <c r="S2831" s="53" t="str">
        <f t="shared" si="179"/>
        <v/>
      </c>
      <c r="T2831" s="50"/>
    </row>
    <row r="2832" spans="1:20" ht="15" customHeight="1" x14ac:dyDescent="0.2">
      <c r="A2832" s="51" t="s">
        <v>2605</v>
      </c>
      <c r="B2832" s="51" t="s">
        <v>22</v>
      </c>
      <c r="C2832" s="35">
        <v>543977</v>
      </c>
      <c r="D2832" s="50"/>
      <c r="E2832" s="52">
        <v>0</v>
      </c>
      <c r="F2832" s="52">
        <v>0</v>
      </c>
      <c r="G2832" s="52">
        <v>0</v>
      </c>
      <c r="H2832" s="52">
        <v>0</v>
      </c>
      <c r="I2832" s="52">
        <v>0</v>
      </c>
      <c r="J2832" s="52">
        <v>0</v>
      </c>
      <c r="K2832" s="52">
        <v>222174.01</v>
      </c>
      <c r="L2832" s="52">
        <v>0</v>
      </c>
      <c r="M2832" s="52">
        <v>0</v>
      </c>
      <c r="N2832" s="50"/>
      <c r="O2832" s="124">
        <f t="shared" si="176"/>
        <v>0</v>
      </c>
      <c r="P2832" s="124">
        <f t="shared" si="177"/>
        <v>0</v>
      </c>
      <c r="Q2832" s="50"/>
      <c r="R2832" s="53" t="str">
        <f t="shared" si="178"/>
        <v/>
      </c>
      <c r="S2832" s="53" t="str">
        <f t="shared" si="179"/>
        <v/>
      </c>
      <c r="T2832" s="50"/>
    </row>
    <row r="2833" spans="1:20" ht="15" customHeight="1" x14ac:dyDescent="0.2">
      <c r="A2833" s="51" t="s">
        <v>565</v>
      </c>
      <c r="B2833" s="51" t="s">
        <v>508</v>
      </c>
      <c r="C2833" s="35">
        <v>505773</v>
      </c>
      <c r="D2833" s="50"/>
      <c r="E2833" s="52">
        <v>0</v>
      </c>
      <c r="F2833" s="52">
        <v>0</v>
      </c>
      <c r="G2833" s="52">
        <v>0</v>
      </c>
      <c r="H2833" s="52">
        <v>0</v>
      </c>
      <c r="I2833" s="52">
        <v>0</v>
      </c>
      <c r="J2833" s="52">
        <v>0</v>
      </c>
      <c r="K2833" s="52">
        <v>172929.12</v>
      </c>
      <c r="L2833" s="52">
        <v>0</v>
      </c>
      <c r="M2833" s="52">
        <v>0</v>
      </c>
      <c r="N2833" s="50"/>
      <c r="O2833" s="124">
        <f t="shared" si="176"/>
        <v>0</v>
      </c>
      <c r="P2833" s="124">
        <f t="shared" si="177"/>
        <v>0</v>
      </c>
      <c r="Q2833" s="50"/>
      <c r="R2833" s="53" t="str">
        <f t="shared" si="178"/>
        <v/>
      </c>
      <c r="S2833" s="53" t="str">
        <f t="shared" si="179"/>
        <v/>
      </c>
      <c r="T2833" s="50"/>
    </row>
    <row r="2834" spans="1:20" ht="15" customHeight="1" x14ac:dyDescent="0.2">
      <c r="A2834" s="51" t="s">
        <v>565</v>
      </c>
      <c r="B2834" s="51" t="s">
        <v>28</v>
      </c>
      <c r="C2834" s="35">
        <v>516554</v>
      </c>
      <c r="D2834" s="50"/>
      <c r="E2834" s="52">
        <v>0</v>
      </c>
      <c r="F2834" s="52">
        <v>0</v>
      </c>
      <c r="G2834" s="52">
        <v>0</v>
      </c>
      <c r="H2834" s="52">
        <v>45162.35</v>
      </c>
      <c r="I2834" s="52">
        <v>0</v>
      </c>
      <c r="J2834" s="52">
        <v>45162.35</v>
      </c>
      <c r="K2834" s="52">
        <v>156909.06</v>
      </c>
      <c r="L2834" s="52">
        <v>1719.55</v>
      </c>
      <c r="M2834" s="52">
        <v>2500</v>
      </c>
      <c r="N2834" s="50"/>
      <c r="O2834" s="124">
        <f t="shared" si="176"/>
        <v>28.782499999999999</v>
      </c>
      <c r="P2834" s="124">
        <f t="shared" si="177"/>
        <v>2.6891691276462941</v>
      </c>
      <c r="Q2834" s="50"/>
      <c r="R2834" s="53" t="str">
        <f t="shared" si="178"/>
        <v/>
      </c>
      <c r="S2834" s="53" t="str">
        <f t="shared" si="179"/>
        <v/>
      </c>
      <c r="T2834" s="50"/>
    </row>
    <row r="2835" spans="1:20" ht="15" customHeight="1" x14ac:dyDescent="0.2">
      <c r="A2835" s="51" t="s">
        <v>565</v>
      </c>
      <c r="B2835" s="51" t="s">
        <v>1547</v>
      </c>
      <c r="C2835" s="35">
        <v>529273</v>
      </c>
      <c r="D2835" s="50"/>
      <c r="E2835" s="52">
        <v>0</v>
      </c>
      <c r="F2835" s="52">
        <v>0</v>
      </c>
      <c r="G2835" s="52">
        <v>0</v>
      </c>
      <c r="H2835" s="52">
        <v>0</v>
      </c>
      <c r="I2835" s="52">
        <v>0</v>
      </c>
      <c r="J2835" s="52">
        <v>0</v>
      </c>
      <c r="K2835" s="52">
        <v>18132.810000000001</v>
      </c>
      <c r="L2835" s="52">
        <v>0</v>
      </c>
      <c r="M2835" s="52">
        <v>1500</v>
      </c>
      <c r="N2835" s="50"/>
      <c r="O2835" s="124">
        <f t="shared" si="176"/>
        <v>0</v>
      </c>
      <c r="P2835" s="124">
        <f t="shared" si="177"/>
        <v>8.2722975644701506</v>
      </c>
      <c r="Q2835" s="50"/>
      <c r="R2835" s="53" t="str">
        <f t="shared" si="178"/>
        <v/>
      </c>
      <c r="S2835" s="53" t="str">
        <f t="shared" si="179"/>
        <v/>
      </c>
      <c r="T2835" s="50"/>
    </row>
    <row r="2836" spans="1:20" ht="15" customHeight="1" x14ac:dyDescent="0.2">
      <c r="A2836" s="51" t="s">
        <v>1763</v>
      </c>
      <c r="B2836" s="51" t="s">
        <v>1547</v>
      </c>
      <c r="C2836" s="35">
        <v>521043</v>
      </c>
      <c r="D2836" s="50"/>
      <c r="E2836" s="52">
        <v>0</v>
      </c>
      <c r="F2836" s="52">
        <v>0</v>
      </c>
      <c r="G2836" s="52">
        <v>0</v>
      </c>
      <c r="H2836" s="52">
        <v>97178.76</v>
      </c>
      <c r="I2836" s="52">
        <v>0</v>
      </c>
      <c r="J2836" s="52">
        <v>97178.76</v>
      </c>
      <c r="K2836" s="52">
        <v>151570.70000000001</v>
      </c>
      <c r="L2836" s="52">
        <v>4392.68</v>
      </c>
      <c r="M2836" s="52">
        <v>0</v>
      </c>
      <c r="N2836" s="50"/>
      <c r="O2836" s="124">
        <f t="shared" si="176"/>
        <v>64.114500000000007</v>
      </c>
      <c r="P2836" s="124">
        <f t="shared" si="177"/>
        <v>2.8981062962696615</v>
      </c>
      <c r="Q2836" s="50"/>
      <c r="R2836" s="53">
        <f t="shared" si="178"/>
        <v>0.20572500000000035</v>
      </c>
      <c r="S2836" s="53">
        <f t="shared" si="179"/>
        <v>311.81699999999984</v>
      </c>
      <c r="T2836" s="50"/>
    </row>
    <row r="2837" spans="1:20" ht="15" customHeight="1" x14ac:dyDescent="0.2">
      <c r="A2837" s="51" t="s">
        <v>1763</v>
      </c>
      <c r="B2837" s="51" t="s">
        <v>30</v>
      </c>
      <c r="C2837" s="35">
        <v>523348</v>
      </c>
      <c r="D2837" s="50"/>
      <c r="E2837" s="52">
        <v>0</v>
      </c>
      <c r="F2837" s="52">
        <v>0</v>
      </c>
      <c r="G2837" s="52">
        <v>0</v>
      </c>
      <c r="H2837" s="52">
        <v>46503</v>
      </c>
      <c r="I2837" s="52">
        <v>0</v>
      </c>
      <c r="J2837" s="52">
        <v>46503</v>
      </c>
      <c r="K2837" s="52">
        <v>124879.43000000001</v>
      </c>
      <c r="L2837" s="52">
        <v>1624.06</v>
      </c>
      <c r="M2837" s="52">
        <v>2448</v>
      </c>
      <c r="N2837" s="50"/>
      <c r="O2837" s="124">
        <f t="shared" si="176"/>
        <v>37.238300000000002</v>
      </c>
      <c r="P2837" s="124">
        <f t="shared" si="177"/>
        <v>3.260793230718622</v>
      </c>
      <c r="Q2837" s="50"/>
      <c r="R2837" s="53" t="str">
        <f t="shared" si="178"/>
        <v/>
      </c>
      <c r="S2837" s="53" t="str">
        <f t="shared" si="179"/>
        <v/>
      </c>
      <c r="T2837" s="50"/>
    </row>
    <row r="2838" spans="1:20" ht="15" customHeight="1" x14ac:dyDescent="0.2">
      <c r="A2838" s="51" t="s">
        <v>1763</v>
      </c>
      <c r="B2838" s="51" t="s">
        <v>33</v>
      </c>
      <c r="C2838" s="35">
        <v>526631</v>
      </c>
      <c r="D2838" s="50"/>
      <c r="E2838" s="52">
        <v>0</v>
      </c>
      <c r="F2838" s="52">
        <v>0</v>
      </c>
      <c r="G2838" s="52">
        <v>0</v>
      </c>
      <c r="H2838" s="52">
        <v>0</v>
      </c>
      <c r="I2838" s="52">
        <v>0</v>
      </c>
      <c r="J2838" s="52">
        <v>0</v>
      </c>
      <c r="K2838" s="52">
        <v>248900.93</v>
      </c>
      <c r="L2838" s="52">
        <v>0</v>
      </c>
      <c r="M2838" s="52">
        <v>0</v>
      </c>
      <c r="N2838" s="50"/>
      <c r="O2838" s="124">
        <f t="shared" si="176"/>
        <v>0</v>
      </c>
      <c r="P2838" s="124">
        <f t="shared" si="177"/>
        <v>0</v>
      </c>
      <c r="Q2838" s="50"/>
      <c r="R2838" s="53" t="str">
        <f t="shared" si="178"/>
        <v/>
      </c>
      <c r="S2838" s="53" t="str">
        <f t="shared" si="179"/>
        <v/>
      </c>
      <c r="T2838" s="50"/>
    </row>
    <row r="2839" spans="1:20" ht="15" customHeight="1" x14ac:dyDescent="0.2">
      <c r="A2839" s="51" t="s">
        <v>823</v>
      </c>
      <c r="B2839" s="51" t="s">
        <v>760</v>
      </c>
      <c r="C2839" s="35">
        <v>509124</v>
      </c>
      <c r="D2839" s="50"/>
      <c r="E2839" s="52">
        <v>0</v>
      </c>
      <c r="F2839" s="52">
        <v>0</v>
      </c>
      <c r="G2839" s="52">
        <v>0</v>
      </c>
      <c r="H2839" s="52">
        <v>140869.29999999999</v>
      </c>
      <c r="I2839" s="52">
        <v>0</v>
      </c>
      <c r="J2839" s="52">
        <v>140869.29999999999</v>
      </c>
      <c r="K2839" s="52">
        <v>1256307.1499999999</v>
      </c>
      <c r="L2839" s="52">
        <v>4673.03</v>
      </c>
      <c r="M2839" s="52">
        <v>256000</v>
      </c>
      <c r="N2839" s="50"/>
      <c r="O2839" s="124">
        <f t="shared" si="176"/>
        <v>11.212999999999999</v>
      </c>
      <c r="P2839" s="124">
        <f t="shared" si="177"/>
        <v>20.749148008908492</v>
      </c>
      <c r="Q2839" s="50"/>
      <c r="R2839" s="53" t="str">
        <f t="shared" si="178"/>
        <v/>
      </c>
      <c r="S2839" s="53" t="str">
        <f t="shared" si="179"/>
        <v/>
      </c>
      <c r="T2839" s="50"/>
    </row>
    <row r="2840" spans="1:20" ht="15" customHeight="1" x14ac:dyDescent="0.2">
      <c r="A2840" s="51" t="s">
        <v>707</v>
      </c>
      <c r="B2840" s="51" t="s">
        <v>636</v>
      </c>
      <c r="C2840" s="35">
        <v>507768</v>
      </c>
      <c r="D2840" s="50"/>
      <c r="E2840" s="52">
        <v>0</v>
      </c>
      <c r="F2840" s="52">
        <v>0</v>
      </c>
      <c r="G2840" s="52">
        <v>0</v>
      </c>
      <c r="H2840" s="52">
        <v>0</v>
      </c>
      <c r="I2840" s="52">
        <v>0</v>
      </c>
      <c r="J2840" s="52">
        <v>0</v>
      </c>
      <c r="K2840" s="52">
        <v>2288097.04</v>
      </c>
      <c r="L2840" s="52">
        <v>1019.97</v>
      </c>
      <c r="M2840" s="52">
        <v>139742.06</v>
      </c>
      <c r="N2840" s="50"/>
      <c r="O2840" s="124">
        <f t="shared" si="176"/>
        <v>0</v>
      </c>
      <c r="P2840" s="124">
        <f t="shared" si="177"/>
        <v>6.1519257067873312</v>
      </c>
      <c r="Q2840" s="50"/>
      <c r="R2840" s="53" t="str">
        <f t="shared" si="178"/>
        <v/>
      </c>
      <c r="S2840" s="53" t="str">
        <f t="shared" si="179"/>
        <v/>
      </c>
      <c r="T2840" s="50"/>
    </row>
    <row r="2841" spans="1:20" ht="15" customHeight="1" x14ac:dyDescent="0.2">
      <c r="A2841" s="51" t="s">
        <v>985</v>
      </c>
      <c r="B2841" s="51" t="s">
        <v>13</v>
      </c>
      <c r="C2841" s="35">
        <v>511196</v>
      </c>
      <c r="D2841" s="50"/>
      <c r="E2841" s="52">
        <v>0</v>
      </c>
      <c r="F2841" s="52">
        <v>0</v>
      </c>
      <c r="G2841" s="52">
        <v>0</v>
      </c>
      <c r="H2841" s="52">
        <v>279728.03999999998</v>
      </c>
      <c r="I2841" s="52">
        <v>0</v>
      </c>
      <c r="J2841" s="52">
        <v>279728.03999999998</v>
      </c>
      <c r="K2841" s="52">
        <v>751446.56</v>
      </c>
      <c r="L2841" s="52">
        <v>13719.77</v>
      </c>
      <c r="M2841" s="52">
        <v>291014.49</v>
      </c>
      <c r="N2841" s="50"/>
      <c r="O2841" s="124">
        <f t="shared" si="176"/>
        <v>37.225299999999997</v>
      </c>
      <c r="P2841" s="124">
        <f t="shared" si="177"/>
        <v>40.553018168051764</v>
      </c>
      <c r="Q2841" s="50"/>
      <c r="R2841" s="53" t="str">
        <f t="shared" si="178"/>
        <v/>
      </c>
      <c r="S2841" s="53" t="str">
        <f t="shared" si="179"/>
        <v/>
      </c>
      <c r="T2841" s="50"/>
    </row>
    <row r="2842" spans="1:20" ht="15" customHeight="1" x14ac:dyDescent="0.2">
      <c r="A2842" s="51" t="s">
        <v>507</v>
      </c>
      <c r="B2842" s="51" t="s">
        <v>100</v>
      </c>
      <c r="C2842" s="35">
        <v>504980</v>
      </c>
      <c r="D2842" s="50"/>
      <c r="E2842" s="52">
        <v>0</v>
      </c>
      <c r="F2842" s="52">
        <v>0</v>
      </c>
      <c r="G2842" s="52">
        <v>0</v>
      </c>
      <c r="H2842" s="52">
        <v>99514.36</v>
      </c>
      <c r="I2842" s="52">
        <v>0</v>
      </c>
      <c r="J2842" s="52">
        <v>99514.36</v>
      </c>
      <c r="K2842" s="52">
        <v>1153331.77</v>
      </c>
      <c r="L2842" s="52">
        <v>1892.07</v>
      </c>
      <c r="M2842" s="52">
        <v>34278</v>
      </c>
      <c r="N2842" s="50"/>
      <c r="O2842" s="124">
        <f t="shared" si="176"/>
        <v>8.6283999999999992</v>
      </c>
      <c r="P2842" s="124">
        <f t="shared" si="177"/>
        <v>3.1361374880013928</v>
      </c>
      <c r="Q2842" s="50"/>
      <c r="R2842" s="53" t="str">
        <f t="shared" si="178"/>
        <v/>
      </c>
      <c r="S2842" s="53" t="str">
        <f t="shared" si="179"/>
        <v/>
      </c>
      <c r="T2842" s="50"/>
    </row>
    <row r="2843" spans="1:20" ht="15" customHeight="1" x14ac:dyDescent="0.2">
      <c r="A2843" s="51" t="s">
        <v>911</v>
      </c>
      <c r="B2843" s="51" t="s">
        <v>858</v>
      </c>
      <c r="C2843" s="35">
        <v>510211</v>
      </c>
      <c r="D2843" s="50"/>
      <c r="E2843" s="52">
        <v>0</v>
      </c>
      <c r="F2843" s="52">
        <v>0</v>
      </c>
      <c r="G2843" s="52">
        <v>0</v>
      </c>
      <c r="H2843" s="52">
        <v>0</v>
      </c>
      <c r="I2843" s="52">
        <v>0</v>
      </c>
      <c r="J2843" s="52">
        <v>0</v>
      </c>
      <c r="K2843" s="52">
        <v>1232210.8199999998</v>
      </c>
      <c r="L2843" s="52">
        <v>0</v>
      </c>
      <c r="M2843" s="52">
        <v>0</v>
      </c>
      <c r="N2843" s="50"/>
      <c r="O2843" s="124">
        <f t="shared" si="176"/>
        <v>0</v>
      </c>
      <c r="P2843" s="124">
        <f t="shared" si="177"/>
        <v>0</v>
      </c>
      <c r="Q2843" s="50"/>
      <c r="R2843" s="53" t="str">
        <f t="shared" si="178"/>
        <v/>
      </c>
      <c r="S2843" s="53" t="str">
        <f t="shared" si="179"/>
        <v/>
      </c>
      <c r="T2843" s="50"/>
    </row>
    <row r="2844" spans="1:20" ht="15" customHeight="1" x14ac:dyDescent="0.2">
      <c r="A2844" s="51" t="s">
        <v>2606</v>
      </c>
      <c r="B2844" s="51" t="s">
        <v>22</v>
      </c>
      <c r="C2844" s="35">
        <v>543985</v>
      </c>
      <c r="D2844" s="50"/>
      <c r="E2844" s="52">
        <v>0</v>
      </c>
      <c r="F2844" s="52">
        <v>0</v>
      </c>
      <c r="G2844" s="52">
        <v>0</v>
      </c>
      <c r="H2844" s="52">
        <v>12922.15</v>
      </c>
      <c r="I2844" s="52">
        <v>0</v>
      </c>
      <c r="J2844" s="52">
        <v>12922.15</v>
      </c>
      <c r="K2844" s="52">
        <v>48715.56</v>
      </c>
      <c r="L2844" s="52">
        <v>515.46</v>
      </c>
      <c r="M2844" s="52">
        <v>3192</v>
      </c>
      <c r="N2844" s="50"/>
      <c r="O2844" s="124">
        <f t="shared" si="176"/>
        <v>26.525700000000001</v>
      </c>
      <c r="P2844" s="124">
        <f t="shared" si="177"/>
        <v>7.6104226247219575</v>
      </c>
      <c r="Q2844" s="50"/>
      <c r="R2844" s="53" t="str">
        <f t="shared" si="178"/>
        <v/>
      </c>
      <c r="S2844" s="53" t="str">
        <f t="shared" si="179"/>
        <v/>
      </c>
      <c r="T2844" s="50"/>
    </row>
    <row r="2845" spans="1:20" ht="15" customHeight="1" x14ac:dyDescent="0.2">
      <c r="A2845" s="51" t="s">
        <v>156</v>
      </c>
      <c r="B2845" s="51" t="s">
        <v>85</v>
      </c>
      <c r="C2845" s="35">
        <v>500950</v>
      </c>
      <c r="D2845" s="50"/>
      <c r="E2845" s="52">
        <v>0</v>
      </c>
      <c r="F2845" s="52">
        <v>0</v>
      </c>
      <c r="G2845" s="52">
        <v>0</v>
      </c>
      <c r="H2845" s="52">
        <v>98317.66</v>
      </c>
      <c r="I2845" s="52">
        <v>0</v>
      </c>
      <c r="J2845" s="52">
        <v>98317.66</v>
      </c>
      <c r="K2845" s="52">
        <v>1140118.01</v>
      </c>
      <c r="L2845" s="52">
        <v>10927.45</v>
      </c>
      <c r="M2845" s="52">
        <v>129720.88</v>
      </c>
      <c r="N2845" s="50"/>
      <c r="O2845" s="124">
        <f t="shared" si="176"/>
        <v>8.6234999999999999</v>
      </c>
      <c r="P2845" s="124">
        <f t="shared" si="177"/>
        <v>12.336295783977661</v>
      </c>
      <c r="Q2845" s="50"/>
      <c r="R2845" s="53" t="str">
        <f t="shared" si="178"/>
        <v/>
      </c>
      <c r="S2845" s="53" t="str">
        <f t="shared" si="179"/>
        <v/>
      </c>
      <c r="T2845" s="50"/>
    </row>
    <row r="2846" spans="1:20" ht="15" customHeight="1" x14ac:dyDescent="0.2">
      <c r="A2846" s="51" t="s">
        <v>1764</v>
      </c>
      <c r="B2846" s="51" t="s">
        <v>1676</v>
      </c>
      <c r="C2846" s="35">
        <v>521051</v>
      </c>
      <c r="D2846" s="50"/>
      <c r="E2846" s="52">
        <v>0</v>
      </c>
      <c r="F2846" s="52">
        <v>0</v>
      </c>
      <c r="G2846" s="52">
        <v>0</v>
      </c>
      <c r="H2846" s="52">
        <v>6306.85</v>
      </c>
      <c r="I2846" s="52">
        <v>0</v>
      </c>
      <c r="J2846" s="52">
        <v>6306.85</v>
      </c>
      <c r="K2846" s="52">
        <v>103561.25</v>
      </c>
      <c r="L2846" s="52">
        <v>0</v>
      </c>
      <c r="M2846" s="52">
        <v>0</v>
      </c>
      <c r="N2846" s="50"/>
      <c r="O2846" s="124">
        <f t="shared" si="176"/>
        <v>6.09</v>
      </c>
      <c r="P2846" s="124">
        <f t="shared" si="177"/>
        <v>0</v>
      </c>
      <c r="Q2846" s="50"/>
      <c r="R2846" s="53" t="str">
        <f t="shared" si="178"/>
        <v/>
      </c>
      <c r="S2846" s="53" t="str">
        <f t="shared" si="179"/>
        <v/>
      </c>
      <c r="T2846" s="50"/>
    </row>
    <row r="2847" spans="1:20" ht="15" customHeight="1" x14ac:dyDescent="0.2">
      <c r="A2847" s="51" t="s">
        <v>1765</v>
      </c>
      <c r="B2847" s="51" t="s">
        <v>1680</v>
      </c>
      <c r="C2847" s="35">
        <v>521060</v>
      </c>
      <c r="D2847" s="50"/>
      <c r="E2847" s="52">
        <v>0</v>
      </c>
      <c r="F2847" s="52">
        <v>0</v>
      </c>
      <c r="G2847" s="52">
        <v>0</v>
      </c>
      <c r="H2847" s="52">
        <v>0</v>
      </c>
      <c r="I2847" s="52">
        <v>0</v>
      </c>
      <c r="J2847" s="52">
        <v>0</v>
      </c>
      <c r="K2847" s="52">
        <v>79668.19</v>
      </c>
      <c r="L2847" s="52">
        <v>0</v>
      </c>
      <c r="M2847" s="52">
        <v>0</v>
      </c>
      <c r="N2847" s="50"/>
      <c r="O2847" s="124">
        <f t="shared" si="176"/>
        <v>0</v>
      </c>
      <c r="P2847" s="124">
        <f t="shared" si="177"/>
        <v>0</v>
      </c>
      <c r="Q2847" s="50"/>
      <c r="R2847" s="53" t="str">
        <f t="shared" si="178"/>
        <v/>
      </c>
      <c r="S2847" s="53" t="str">
        <f t="shared" si="179"/>
        <v/>
      </c>
      <c r="T2847" s="50"/>
    </row>
    <row r="2848" spans="1:20" ht="15" customHeight="1" x14ac:dyDescent="0.2">
      <c r="A2848" s="51" t="s">
        <v>1670</v>
      </c>
      <c r="B2848" s="51" t="s">
        <v>1575</v>
      </c>
      <c r="C2848" s="35">
        <v>519961</v>
      </c>
      <c r="D2848" s="50"/>
      <c r="E2848" s="52">
        <v>0</v>
      </c>
      <c r="F2848" s="52">
        <v>0</v>
      </c>
      <c r="G2848" s="52">
        <v>0</v>
      </c>
      <c r="H2848" s="52">
        <v>0</v>
      </c>
      <c r="I2848" s="52">
        <v>0</v>
      </c>
      <c r="J2848" s="52">
        <v>0</v>
      </c>
      <c r="K2848" s="52">
        <v>2203734.42</v>
      </c>
      <c r="L2848" s="52">
        <v>6733.21</v>
      </c>
      <c r="M2848" s="52">
        <v>21173.91</v>
      </c>
      <c r="N2848" s="50"/>
      <c r="O2848" s="124">
        <f t="shared" si="176"/>
        <v>0</v>
      </c>
      <c r="P2848" s="124">
        <f t="shared" si="177"/>
        <v>1.2663558615198287</v>
      </c>
      <c r="Q2848" s="50"/>
      <c r="R2848" s="53" t="str">
        <f t="shared" si="178"/>
        <v/>
      </c>
      <c r="S2848" s="53" t="str">
        <f t="shared" si="179"/>
        <v/>
      </c>
      <c r="T2848" s="50"/>
    </row>
    <row r="2849" spans="1:20" ht="15" customHeight="1" x14ac:dyDescent="0.2">
      <c r="A2849" s="51" t="s">
        <v>857</v>
      </c>
      <c r="B2849" s="51" t="s">
        <v>10</v>
      </c>
      <c r="C2849" s="35">
        <v>509531</v>
      </c>
      <c r="D2849" s="50"/>
      <c r="E2849" s="52">
        <v>0</v>
      </c>
      <c r="F2849" s="52">
        <v>0</v>
      </c>
      <c r="G2849" s="52">
        <v>0</v>
      </c>
      <c r="H2849" s="52">
        <v>0</v>
      </c>
      <c r="I2849" s="52">
        <v>0</v>
      </c>
      <c r="J2849" s="52">
        <v>0</v>
      </c>
      <c r="K2849" s="52">
        <v>1555028.17</v>
      </c>
      <c r="L2849" s="52">
        <v>11186.71</v>
      </c>
      <c r="M2849" s="52">
        <v>37010.6</v>
      </c>
      <c r="N2849" s="50"/>
      <c r="O2849" s="124">
        <f t="shared" si="176"/>
        <v>0</v>
      </c>
      <c r="P2849" s="124">
        <f t="shared" si="177"/>
        <v>3.0994493173715303</v>
      </c>
      <c r="Q2849" s="50"/>
      <c r="R2849" s="53" t="str">
        <f t="shared" si="178"/>
        <v/>
      </c>
      <c r="S2849" s="53" t="str">
        <f t="shared" si="179"/>
        <v/>
      </c>
      <c r="T2849" s="50"/>
    </row>
    <row r="2850" spans="1:20" ht="15" customHeight="1" x14ac:dyDescent="0.2">
      <c r="A2850" s="51" t="s">
        <v>330</v>
      </c>
      <c r="B2850" s="51" t="s">
        <v>252</v>
      </c>
      <c r="C2850" s="35">
        <v>502979</v>
      </c>
      <c r="D2850" s="50"/>
      <c r="E2850" s="52">
        <v>0</v>
      </c>
      <c r="F2850" s="52">
        <v>0</v>
      </c>
      <c r="G2850" s="52">
        <v>0</v>
      </c>
      <c r="H2850" s="52">
        <v>28764</v>
      </c>
      <c r="I2850" s="52">
        <v>0</v>
      </c>
      <c r="J2850" s="52">
        <v>28764</v>
      </c>
      <c r="K2850" s="52">
        <v>388804.18</v>
      </c>
      <c r="L2850" s="52">
        <v>840.68</v>
      </c>
      <c r="M2850" s="52">
        <v>7200</v>
      </c>
      <c r="N2850" s="50"/>
      <c r="O2850" s="124">
        <f t="shared" si="176"/>
        <v>7.3981000000000003</v>
      </c>
      <c r="P2850" s="124">
        <f t="shared" si="177"/>
        <v>2.0680538979802123</v>
      </c>
      <c r="Q2850" s="50"/>
      <c r="R2850" s="53" t="str">
        <f t="shared" si="178"/>
        <v/>
      </c>
      <c r="S2850" s="53" t="str">
        <f t="shared" si="179"/>
        <v/>
      </c>
      <c r="T2850" s="50"/>
    </row>
    <row r="2851" spans="1:20" ht="15" customHeight="1" x14ac:dyDescent="0.2">
      <c r="A2851" s="51" t="s">
        <v>1766</v>
      </c>
      <c r="B2851" s="51" t="s">
        <v>1680</v>
      </c>
      <c r="C2851" s="35">
        <v>521078</v>
      </c>
      <c r="D2851" s="50"/>
      <c r="E2851" s="52">
        <v>0</v>
      </c>
      <c r="F2851" s="52">
        <v>0</v>
      </c>
      <c r="G2851" s="52">
        <v>0</v>
      </c>
      <c r="H2851" s="52">
        <v>2000</v>
      </c>
      <c r="I2851" s="52">
        <v>0</v>
      </c>
      <c r="J2851" s="52">
        <v>2000</v>
      </c>
      <c r="K2851" s="52">
        <v>26648.560000000001</v>
      </c>
      <c r="L2851" s="52">
        <v>180.57</v>
      </c>
      <c r="M2851" s="52">
        <v>4446.97</v>
      </c>
      <c r="N2851" s="50"/>
      <c r="O2851" s="124">
        <f t="shared" si="176"/>
        <v>7.5050999999999997</v>
      </c>
      <c r="P2851" s="124">
        <f t="shared" si="177"/>
        <v>17.365065879732335</v>
      </c>
      <c r="Q2851" s="50"/>
      <c r="R2851" s="53" t="str">
        <f t="shared" si="178"/>
        <v/>
      </c>
      <c r="S2851" s="53" t="str">
        <f t="shared" si="179"/>
        <v/>
      </c>
      <c r="T2851" s="50"/>
    </row>
    <row r="2852" spans="1:20" ht="15" customHeight="1" x14ac:dyDescent="0.2">
      <c r="A2852" s="51" t="s">
        <v>1767</v>
      </c>
      <c r="B2852" s="51" t="s">
        <v>1547</v>
      </c>
      <c r="C2852" s="35">
        <v>521086</v>
      </c>
      <c r="D2852" s="50"/>
      <c r="E2852" s="52">
        <v>0</v>
      </c>
      <c r="F2852" s="52">
        <v>0</v>
      </c>
      <c r="G2852" s="52">
        <v>0</v>
      </c>
      <c r="H2852" s="52">
        <v>60243.53</v>
      </c>
      <c r="I2852" s="52">
        <v>0</v>
      </c>
      <c r="J2852" s="52">
        <v>60243.53</v>
      </c>
      <c r="K2852" s="52">
        <v>354059.04000000004</v>
      </c>
      <c r="L2852" s="52">
        <v>2091.08</v>
      </c>
      <c r="M2852" s="52">
        <v>7020</v>
      </c>
      <c r="N2852" s="50"/>
      <c r="O2852" s="124">
        <f t="shared" si="176"/>
        <v>17.0151</v>
      </c>
      <c r="P2852" s="124">
        <f t="shared" si="177"/>
        <v>2.5733222346194009</v>
      </c>
      <c r="Q2852" s="50"/>
      <c r="R2852" s="53" t="str">
        <f t="shared" si="178"/>
        <v/>
      </c>
      <c r="S2852" s="53" t="str">
        <f t="shared" si="179"/>
        <v/>
      </c>
      <c r="T2852" s="50"/>
    </row>
    <row r="2853" spans="1:20" ht="15" customHeight="1" x14ac:dyDescent="0.2">
      <c r="A2853" s="51" t="s">
        <v>1957</v>
      </c>
      <c r="B2853" s="51" t="s">
        <v>30</v>
      </c>
      <c r="C2853" s="35">
        <v>523356</v>
      </c>
      <c r="D2853" s="50"/>
      <c r="E2853" s="52">
        <v>0</v>
      </c>
      <c r="F2853" s="52">
        <v>0</v>
      </c>
      <c r="G2853" s="52">
        <v>0</v>
      </c>
      <c r="H2853" s="52">
        <v>0</v>
      </c>
      <c r="I2853" s="52">
        <v>0</v>
      </c>
      <c r="J2853" s="52">
        <v>0</v>
      </c>
      <c r="K2853" s="52">
        <v>135492.18</v>
      </c>
      <c r="L2853" s="52">
        <v>0</v>
      </c>
      <c r="M2853" s="52">
        <v>0</v>
      </c>
      <c r="N2853" s="50"/>
      <c r="O2853" s="124">
        <f t="shared" si="176"/>
        <v>0</v>
      </c>
      <c r="P2853" s="124">
        <f t="shared" si="177"/>
        <v>0</v>
      </c>
      <c r="Q2853" s="50"/>
      <c r="R2853" s="53" t="str">
        <f t="shared" si="178"/>
        <v/>
      </c>
      <c r="S2853" s="53" t="str">
        <f t="shared" si="179"/>
        <v/>
      </c>
      <c r="T2853" s="50"/>
    </row>
    <row r="2854" spans="1:20" ht="15" customHeight="1" x14ac:dyDescent="0.2">
      <c r="A2854" s="51" t="s">
        <v>1502</v>
      </c>
      <c r="B2854" s="51" t="s">
        <v>1</v>
      </c>
      <c r="C2854" s="35">
        <v>518131</v>
      </c>
      <c r="D2854" s="50"/>
      <c r="E2854" s="52">
        <v>0</v>
      </c>
      <c r="F2854" s="52">
        <v>0</v>
      </c>
      <c r="G2854" s="52">
        <v>0</v>
      </c>
      <c r="H2854" s="52">
        <v>0</v>
      </c>
      <c r="I2854" s="52">
        <v>0</v>
      </c>
      <c r="J2854" s="52">
        <v>0</v>
      </c>
      <c r="K2854" s="52">
        <v>219582.81</v>
      </c>
      <c r="L2854" s="52">
        <v>0</v>
      </c>
      <c r="M2854" s="52">
        <v>0</v>
      </c>
      <c r="N2854" s="50"/>
      <c r="O2854" s="124">
        <f t="shared" si="176"/>
        <v>0</v>
      </c>
      <c r="P2854" s="124">
        <f t="shared" si="177"/>
        <v>0</v>
      </c>
      <c r="Q2854" s="50"/>
      <c r="R2854" s="53" t="str">
        <f t="shared" si="178"/>
        <v/>
      </c>
      <c r="S2854" s="53" t="str">
        <f t="shared" si="179"/>
        <v/>
      </c>
      <c r="T2854" s="50"/>
    </row>
    <row r="2855" spans="1:20" ht="15" customHeight="1" x14ac:dyDescent="0.2">
      <c r="A2855" s="51" t="s">
        <v>708</v>
      </c>
      <c r="B2855" s="51" t="s">
        <v>636</v>
      </c>
      <c r="C2855" s="35">
        <v>507776</v>
      </c>
      <c r="D2855" s="50"/>
      <c r="E2855" s="52">
        <v>0</v>
      </c>
      <c r="F2855" s="52">
        <v>0</v>
      </c>
      <c r="G2855" s="52">
        <v>0</v>
      </c>
      <c r="H2855" s="52">
        <v>187200</v>
      </c>
      <c r="I2855" s="52">
        <v>0</v>
      </c>
      <c r="J2855" s="52">
        <v>187200</v>
      </c>
      <c r="K2855" s="52">
        <v>1218523.8199999998</v>
      </c>
      <c r="L2855" s="52">
        <v>33459.269999999997</v>
      </c>
      <c r="M2855" s="52">
        <v>116794.35</v>
      </c>
      <c r="N2855" s="50"/>
      <c r="O2855" s="124">
        <f t="shared" si="176"/>
        <v>15.3629</v>
      </c>
      <c r="P2855" s="124">
        <f t="shared" si="177"/>
        <v>12.330790546220099</v>
      </c>
      <c r="Q2855" s="50"/>
      <c r="R2855" s="53" t="str">
        <f t="shared" si="178"/>
        <v/>
      </c>
      <c r="S2855" s="53" t="str">
        <f t="shared" si="179"/>
        <v/>
      </c>
      <c r="T2855" s="50"/>
    </row>
    <row r="2856" spans="1:20" ht="15" customHeight="1" x14ac:dyDescent="0.2">
      <c r="A2856" s="51" t="s">
        <v>197</v>
      </c>
      <c r="B2856" s="51" t="s">
        <v>161</v>
      </c>
      <c r="C2856" s="35">
        <v>501417</v>
      </c>
      <c r="D2856" s="50"/>
      <c r="E2856" s="52">
        <v>0</v>
      </c>
      <c r="F2856" s="52">
        <v>0</v>
      </c>
      <c r="G2856" s="52">
        <v>0</v>
      </c>
      <c r="H2856" s="52">
        <v>160912.54999999999</v>
      </c>
      <c r="I2856" s="52">
        <v>0</v>
      </c>
      <c r="J2856" s="52">
        <v>160912.54999999999</v>
      </c>
      <c r="K2856" s="52">
        <v>1289066.4500000002</v>
      </c>
      <c r="L2856" s="52">
        <v>10577.52</v>
      </c>
      <c r="M2856" s="52">
        <v>119244.61</v>
      </c>
      <c r="N2856" s="50"/>
      <c r="O2856" s="124">
        <f t="shared" si="176"/>
        <v>12.482900000000001</v>
      </c>
      <c r="P2856" s="124">
        <f t="shared" si="177"/>
        <v>10.07101922480412</v>
      </c>
      <c r="Q2856" s="50"/>
      <c r="R2856" s="53" t="str">
        <f t="shared" si="178"/>
        <v/>
      </c>
      <c r="S2856" s="53" t="str">
        <f t="shared" si="179"/>
        <v/>
      </c>
      <c r="T2856" s="50"/>
    </row>
    <row r="2857" spans="1:20" ht="15" customHeight="1" x14ac:dyDescent="0.2">
      <c r="A2857" s="51" t="s">
        <v>1213</v>
      </c>
      <c r="B2857" s="51" t="s">
        <v>1167</v>
      </c>
      <c r="C2857" s="35">
        <v>514454</v>
      </c>
      <c r="D2857" s="50"/>
      <c r="E2857" s="52">
        <v>0</v>
      </c>
      <c r="F2857" s="52">
        <v>0</v>
      </c>
      <c r="G2857" s="52">
        <v>0</v>
      </c>
      <c r="H2857" s="52">
        <v>32986.370000000003</v>
      </c>
      <c r="I2857" s="52">
        <v>0</v>
      </c>
      <c r="J2857" s="52">
        <v>32986.370000000003</v>
      </c>
      <c r="K2857" s="52">
        <v>1233518.49</v>
      </c>
      <c r="L2857" s="52">
        <v>3987.82</v>
      </c>
      <c r="M2857" s="52">
        <v>21562.6</v>
      </c>
      <c r="N2857" s="50"/>
      <c r="O2857" s="124">
        <f t="shared" si="176"/>
        <v>2.6741999999999999</v>
      </c>
      <c r="P2857" s="124">
        <f t="shared" si="177"/>
        <v>2.0713447108522871</v>
      </c>
      <c r="Q2857" s="50"/>
      <c r="R2857" s="53" t="str">
        <f t="shared" si="178"/>
        <v/>
      </c>
      <c r="S2857" s="53" t="str">
        <f t="shared" si="179"/>
        <v/>
      </c>
      <c r="T2857" s="50"/>
    </row>
    <row r="2858" spans="1:20" ht="15" customHeight="1" x14ac:dyDescent="0.2">
      <c r="A2858" s="51" t="s">
        <v>2699</v>
      </c>
      <c r="B2858" s="51" t="s">
        <v>571</v>
      </c>
      <c r="C2858" s="35">
        <v>556441</v>
      </c>
      <c r="D2858" s="50"/>
      <c r="E2858" s="52">
        <v>0</v>
      </c>
      <c r="F2858" s="52">
        <v>0</v>
      </c>
      <c r="G2858" s="52">
        <v>0</v>
      </c>
      <c r="H2858" s="52">
        <v>0</v>
      </c>
      <c r="I2858" s="52">
        <v>0</v>
      </c>
      <c r="J2858" s="52">
        <v>0</v>
      </c>
      <c r="K2858" s="52">
        <v>166606.14000000001</v>
      </c>
      <c r="L2858" s="52">
        <v>0</v>
      </c>
      <c r="M2858" s="52">
        <v>0</v>
      </c>
      <c r="N2858" s="50"/>
      <c r="O2858" s="124">
        <f t="shared" si="176"/>
        <v>0</v>
      </c>
      <c r="P2858" s="124">
        <f t="shared" si="177"/>
        <v>0</v>
      </c>
      <c r="Q2858" s="50"/>
      <c r="R2858" s="53" t="str">
        <f t="shared" si="178"/>
        <v/>
      </c>
      <c r="S2858" s="53" t="str">
        <f t="shared" si="179"/>
        <v/>
      </c>
      <c r="T2858" s="50"/>
    </row>
    <row r="2859" spans="1:20" ht="15" customHeight="1" x14ac:dyDescent="0.2">
      <c r="A2859" s="51" t="s">
        <v>437</v>
      </c>
      <c r="B2859" s="51" t="s">
        <v>23</v>
      </c>
      <c r="C2859" s="35">
        <v>504181</v>
      </c>
      <c r="D2859" s="50"/>
      <c r="E2859" s="52">
        <v>0</v>
      </c>
      <c r="F2859" s="52">
        <v>0</v>
      </c>
      <c r="G2859" s="52">
        <v>0</v>
      </c>
      <c r="H2859" s="52">
        <v>13635.38</v>
      </c>
      <c r="I2859" s="52">
        <v>0</v>
      </c>
      <c r="J2859" s="52">
        <v>13635.38</v>
      </c>
      <c r="K2859" s="52">
        <v>532784.78</v>
      </c>
      <c r="L2859" s="52">
        <v>567.27</v>
      </c>
      <c r="M2859" s="52">
        <v>17886</v>
      </c>
      <c r="N2859" s="50"/>
      <c r="O2859" s="124">
        <f t="shared" si="176"/>
        <v>2.5592999999999999</v>
      </c>
      <c r="P2859" s="124">
        <f t="shared" si="177"/>
        <v>3.4635505165894567</v>
      </c>
      <c r="Q2859" s="50"/>
      <c r="R2859" s="53" t="str">
        <f t="shared" si="178"/>
        <v/>
      </c>
      <c r="S2859" s="53" t="str">
        <f t="shared" si="179"/>
        <v/>
      </c>
      <c r="T2859" s="50"/>
    </row>
    <row r="2860" spans="1:20" ht="15" customHeight="1" x14ac:dyDescent="0.2">
      <c r="A2860" s="51" t="s">
        <v>1574</v>
      </c>
      <c r="B2860" s="51" t="s">
        <v>1509</v>
      </c>
      <c r="C2860" s="35">
        <v>518956</v>
      </c>
      <c r="D2860" s="50"/>
      <c r="E2860" s="52">
        <v>0</v>
      </c>
      <c r="F2860" s="52">
        <v>0</v>
      </c>
      <c r="G2860" s="52">
        <v>0</v>
      </c>
      <c r="H2860" s="52">
        <v>0</v>
      </c>
      <c r="I2860" s="52">
        <v>0</v>
      </c>
      <c r="J2860" s="52">
        <v>0</v>
      </c>
      <c r="K2860" s="52">
        <v>26272.34</v>
      </c>
      <c r="L2860" s="52">
        <v>0</v>
      </c>
      <c r="M2860" s="52">
        <v>0</v>
      </c>
      <c r="N2860" s="50"/>
      <c r="O2860" s="124">
        <f t="shared" si="176"/>
        <v>0</v>
      </c>
      <c r="P2860" s="124">
        <f t="shared" si="177"/>
        <v>0</v>
      </c>
      <c r="Q2860" s="50"/>
      <c r="R2860" s="53" t="str">
        <f t="shared" si="178"/>
        <v/>
      </c>
      <c r="S2860" s="53" t="str">
        <f t="shared" si="179"/>
        <v/>
      </c>
      <c r="T2860" s="50"/>
    </row>
    <row r="2861" spans="1:20" ht="15" customHeight="1" x14ac:dyDescent="0.2">
      <c r="A2861" s="51" t="s">
        <v>391</v>
      </c>
      <c r="B2861" s="51" t="s">
        <v>334</v>
      </c>
      <c r="C2861" s="35">
        <v>503649</v>
      </c>
      <c r="D2861" s="50"/>
      <c r="E2861" s="52">
        <v>0</v>
      </c>
      <c r="F2861" s="52">
        <v>0</v>
      </c>
      <c r="G2861" s="52">
        <v>0</v>
      </c>
      <c r="H2861" s="52">
        <v>61296.73</v>
      </c>
      <c r="I2861" s="52">
        <v>0</v>
      </c>
      <c r="J2861" s="52">
        <v>61296.73</v>
      </c>
      <c r="K2861" s="52">
        <v>1072643.8700000001</v>
      </c>
      <c r="L2861" s="52">
        <v>12741.59</v>
      </c>
      <c r="M2861" s="52">
        <v>58019.32</v>
      </c>
      <c r="N2861" s="50"/>
      <c r="O2861" s="124">
        <f t="shared" si="176"/>
        <v>5.7145000000000001</v>
      </c>
      <c r="P2861" s="124">
        <f t="shared" si="177"/>
        <v>6.5968689123259523</v>
      </c>
      <c r="Q2861" s="50"/>
      <c r="R2861" s="53" t="str">
        <f t="shared" si="178"/>
        <v/>
      </c>
      <c r="S2861" s="53" t="str">
        <f t="shared" si="179"/>
        <v/>
      </c>
      <c r="T2861" s="50"/>
    </row>
    <row r="2862" spans="1:20" ht="15" customHeight="1" x14ac:dyDescent="0.2">
      <c r="A2862" s="51" t="s">
        <v>2607</v>
      </c>
      <c r="B2862" s="51" t="s">
        <v>22</v>
      </c>
      <c r="C2862" s="35">
        <v>543993</v>
      </c>
      <c r="D2862" s="50"/>
      <c r="E2862" s="52">
        <v>0</v>
      </c>
      <c r="F2862" s="52">
        <v>0</v>
      </c>
      <c r="G2862" s="52">
        <v>0</v>
      </c>
      <c r="H2862" s="52">
        <v>0</v>
      </c>
      <c r="I2862" s="52">
        <v>0</v>
      </c>
      <c r="J2862" s="52">
        <v>0</v>
      </c>
      <c r="K2862" s="52">
        <v>152531.13999999998</v>
      </c>
      <c r="L2862" s="52">
        <v>0</v>
      </c>
      <c r="M2862" s="52">
        <v>10000</v>
      </c>
      <c r="N2862" s="50"/>
      <c r="O2862" s="124">
        <f t="shared" si="176"/>
        <v>0</v>
      </c>
      <c r="P2862" s="124">
        <f t="shared" si="177"/>
        <v>6.5560383276490306</v>
      </c>
      <c r="Q2862" s="50"/>
      <c r="R2862" s="53" t="str">
        <f t="shared" si="178"/>
        <v/>
      </c>
      <c r="S2862" s="53" t="str">
        <f t="shared" si="179"/>
        <v/>
      </c>
      <c r="T2862" s="50"/>
    </row>
    <row r="2863" spans="1:20" ht="15" customHeight="1" x14ac:dyDescent="0.2">
      <c r="A2863" s="51" t="s">
        <v>2608</v>
      </c>
      <c r="B2863" s="51" t="s">
        <v>22</v>
      </c>
      <c r="C2863" s="35">
        <v>544001</v>
      </c>
      <c r="D2863" s="50"/>
      <c r="E2863" s="52">
        <v>0</v>
      </c>
      <c r="F2863" s="52">
        <v>0</v>
      </c>
      <c r="G2863" s="52">
        <v>0</v>
      </c>
      <c r="H2863" s="52">
        <v>40511.57</v>
      </c>
      <c r="I2863" s="52">
        <v>0</v>
      </c>
      <c r="J2863" s="52">
        <v>40511.57</v>
      </c>
      <c r="K2863" s="52">
        <v>301606.09999999998</v>
      </c>
      <c r="L2863" s="52">
        <v>1609.76</v>
      </c>
      <c r="M2863" s="52">
        <v>9975.7199999999993</v>
      </c>
      <c r="N2863" s="50"/>
      <c r="O2863" s="124">
        <f t="shared" si="176"/>
        <v>13.431900000000001</v>
      </c>
      <c r="P2863" s="124">
        <f t="shared" si="177"/>
        <v>3.8412618312428028</v>
      </c>
      <c r="Q2863" s="50"/>
      <c r="R2863" s="53" t="str">
        <f t="shared" si="178"/>
        <v/>
      </c>
      <c r="S2863" s="53" t="str">
        <f t="shared" si="179"/>
        <v/>
      </c>
      <c r="T2863" s="50"/>
    </row>
    <row r="2864" spans="1:20" ht="15" customHeight="1" x14ac:dyDescent="0.2">
      <c r="A2864" s="51" t="s">
        <v>1958</v>
      </c>
      <c r="B2864" s="51" t="s">
        <v>30</v>
      </c>
      <c r="C2864" s="35">
        <v>523364</v>
      </c>
      <c r="D2864" s="50"/>
      <c r="E2864" s="52">
        <v>0</v>
      </c>
      <c r="F2864" s="52">
        <v>0</v>
      </c>
      <c r="G2864" s="52">
        <v>0</v>
      </c>
      <c r="H2864" s="52">
        <v>74389.3</v>
      </c>
      <c r="I2864" s="52">
        <v>0</v>
      </c>
      <c r="J2864" s="52">
        <v>74389.3</v>
      </c>
      <c r="K2864" s="52">
        <v>323993.8</v>
      </c>
      <c r="L2864" s="52">
        <v>3356.45</v>
      </c>
      <c r="M2864" s="52">
        <v>18912.14</v>
      </c>
      <c r="N2864" s="50"/>
      <c r="O2864" s="124">
        <f t="shared" si="176"/>
        <v>22.960100000000001</v>
      </c>
      <c r="P2864" s="124">
        <f t="shared" si="177"/>
        <v>6.873153128238874</v>
      </c>
      <c r="Q2864" s="50"/>
      <c r="R2864" s="53" t="str">
        <f t="shared" si="178"/>
        <v/>
      </c>
      <c r="S2864" s="53" t="str">
        <f t="shared" si="179"/>
        <v/>
      </c>
      <c r="T2864" s="50"/>
    </row>
    <row r="2865" spans="1:20" ht="15" customHeight="1" x14ac:dyDescent="0.2">
      <c r="A2865" s="51" t="s">
        <v>2609</v>
      </c>
      <c r="B2865" s="51" t="s">
        <v>22</v>
      </c>
      <c r="C2865" s="35">
        <v>544019</v>
      </c>
      <c r="D2865" s="50"/>
      <c r="E2865" s="52">
        <v>0</v>
      </c>
      <c r="F2865" s="52">
        <v>0</v>
      </c>
      <c r="G2865" s="52">
        <v>0</v>
      </c>
      <c r="H2865" s="52">
        <v>144044.51999999999</v>
      </c>
      <c r="I2865" s="52">
        <v>29936.18</v>
      </c>
      <c r="J2865" s="52">
        <v>114108.34</v>
      </c>
      <c r="K2865" s="52">
        <v>993254.39</v>
      </c>
      <c r="L2865" s="52">
        <v>10630.21</v>
      </c>
      <c r="M2865" s="52">
        <v>41879.699999999997</v>
      </c>
      <c r="N2865" s="50"/>
      <c r="O2865" s="124">
        <f t="shared" si="176"/>
        <v>11.488300000000001</v>
      </c>
      <c r="P2865" s="124">
        <f t="shared" si="177"/>
        <v>5.2866526973014434</v>
      </c>
      <c r="Q2865" s="50"/>
      <c r="R2865" s="53" t="str">
        <f t="shared" si="178"/>
        <v/>
      </c>
      <c r="S2865" s="53" t="str">
        <f t="shared" si="179"/>
        <v/>
      </c>
      <c r="T2865" s="50"/>
    </row>
    <row r="2866" spans="1:20" ht="15" customHeight="1" x14ac:dyDescent="0.2">
      <c r="A2866" s="51" t="s">
        <v>1768</v>
      </c>
      <c r="B2866" s="51" t="s">
        <v>1676</v>
      </c>
      <c r="C2866" s="35">
        <v>521108</v>
      </c>
      <c r="D2866" s="50"/>
      <c r="E2866" s="52">
        <v>0</v>
      </c>
      <c r="F2866" s="52">
        <v>0</v>
      </c>
      <c r="G2866" s="52">
        <v>0</v>
      </c>
      <c r="H2866" s="52">
        <v>0</v>
      </c>
      <c r="I2866" s="52">
        <v>0</v>
      </c>
      <c r="J2866" s="52">
        <v>0</v>
      </c>
      <c r="K2866" s="52">
        <v>549576.02</v>
      </c>
      <c r="L2866" s="52">
        <v>3062.39</v>
      </c>
      <c r="M2866" s="52">
        <v>61341.14</v>
      </c>
      <c r="N2866" s="50"/>
      <c r="O2866" s="124">
        <f t="shared" si="176"/>
        <v>0</v>
      </c>
      <c r="P2866" s="124">
        <f t="shared" si="177"/>
        <v>11.718766404691383</v>
      </c>
      <c r="Q2866" s="50"/>
      <c r="R2866" s="53" t="str">
        <f t="shared" si="178"/>
        <v/>
      </c>
      <c r="S2866" s="53" t="str">
        <f t="shared" si="179"/>
        <v/>
      </c>
      <c r="T2866" s="50"/>
    </row>
    <row r="2867" spans="1:20" ht="15" customHeight="1" x14ac:dyDescent="0.2">
      <c r="A2867" s="51" t="s">
        <v>2610</v>
      </c>
      <c r="B2867" s="51" t="s">
        <v>22</v>
      </c>
      <c r="C2867" s="35">
        <v>544027</v>
      </c>
      <c r="D2867" s="50"/>
      <c r="E2867" s="52">
        <v>0</v>
      </c>
      <c r="F2867" s="52">
        <v>0</v>
      </c>
      <c r="G2867" s="52">
        <v>0</v>
      </c>
      <c r="H2867" s="52">
        <v>4445</v>
      </c>
      <c r="I2867" s="52">
        <v>0</v>
      </c>
      <c r="J2867" s="52">
        <v>4445</v>
      </c>
      <c r="K2867" s="52">
        <v>229405.99</v>
      </c>
      <c r="L2867" s="52">
        <v>358.74</v>
      </c>
      <c r="M2867" s="52">
        <v>2055</v>
      </c>
      <c r="N2867" s="50"/>
      <c r="O2867" s="124">
        <f t="shared" si="176"/>
        <v>1.9376</v>
      </c>
      <c r="P2867" s="124">
        <f t="shared" si="177"/>
        <v>1.0521695619194598</v>
      </c>
      <c r="Q2867" s="50"/>
      <c r="R2867" s="53" t="str">
        <f t="shared" si="178"/>
        <v/>
      </c>
      <c r="S2867" s="53" t="str">
        <f t="shared" si="179"/>
        <v/>
      </c>
      <c r="T2867" s="50"/>
    </row>
    <row r="2868" spans="1:20" ht="15" customHeight="1" x14ac:dyDescent="0.2">
      <c r="A2868" s="51" t="s">
        <v>2611</v>
      </c>
      <c r="B2868" s="51" t="s">
        <v>22</v>
      </c>
      <c r="C2868" s="35">
        <v>544035</v>
      </c>
      <c r="D2868" s="50"/>
      <c r="E2868" s="52">
        <v>0</v>
      </c>
      <c r="F2868" s="52">
        <v>0</v>
      </c>
      <c r="G2868" s="52">
        <v>0</v>
      </c>
      <c r="H2868" s="52">
        <v>0</v>
      </c>
      <c r="I2868" s="52">
        <v>0</v>
      </c>
      <c r="J2868" s="52">
        <v>0</v>
      </c>
      <c r="K2868" s="52">
        <v>185494.08000000002</v>
      </c>
      <c r="L2868" s="52">
        <v>0</v>
      </c>
      <c r="M2868" s="52">
        <v>0</v>
      </c>
      <c r="N2868" s="50"/>
      <c r="O2868" s="124">
        <f t="shared" si="176"/>
        <v>0</v>
      </c>
      <c r="P2868" s="124">
        <f t="shared" si="177"/>
        <v>0</v>
      </c>
      <c r="Q2868" s="50"/>
      <c r="R2868" s="53" t="str">
        <f t="shared" si="178"/>
        <v/>
      </c>
      <c r="S2868" s="53" t="str">
        <f t="shared" si="179"/>
        <v/>
      </c>
      <c r="T2868" s="50"/>
    </row>
    <row r="2869" spans="1:20" ht="15" customHeight="1" x14ac:dyDescent="0.2">
      <c r="A2869" s="51" t="s">
        <v>1896</v>
      </c>
      <c r="B2869" s="51" t="s">
        <v>30</v>
      </c>
      <c r="C2869" s="35">
        <v>522635</v>
      </c>
      <c r="D2869" s="50"/>
      <c r="E2869" s="52">
        <v>0</v>
      </c>
      <c r="F2869" s="52">
        <v>0</v>
      </c>
      <c r="G2869" s="52">
        <v>0</v>
      </c>
      <c r="H2869" s="52">
        <v>17997.46</v>
      </c>
      <c r="I2869" s="52">
        <v>0</v>
      </c>
      <c r="J2869" s="52">
        <v>17997.46</v>
      </c>
      <c r="K2869" s="52">
        <v>81139.539999999994</v>
      </c>
      <c r="L2869" s="52">
        <v>493.5</v>
      </c>
      <c r="M2869" s="52">
        <v>1200</v>
      </c>
      <c r="N2869" s="50"/>
      <c r="O2869" s="124">
        <f t="shared" si="176"/>
        <v>22.180900000000001</v>
      </c>
      <c r="P2869" s="124">
        <f t="shared" si="177"/>
        <v>2.0871451822379079</v>
      </c>
      <c r="Q2869" s="50"/>
      <c r="R2869" s="53" t="str">
        <f t="shared" si="178"/>
        <v/>
      </c>
      <c r="S2869" s="53" t="str">
        <f t="shared" si="179"/>
        <v/>
      </c>
      <c r="T2869" s="50"/>
    </row>
    <row r="2870" spans="1:20" ht="15" customHeight="1" x14ac:dyDescent="0.2">
      <c r="A2870" s="51" t="s">
        <v>2612</v>
      </c>
      <c r="B2870" s="51" t="s">
        <v>22</v>
      </c>
      <c r="C2870" s="35">
        <v>544043</v>
      </c>
      <c r="D2870" s="50"/>
      <c r="E2870" s="52">
        <v>0</v>
      </c>
      <c r="F2870" s="52">
        <v>0</v>
      </c>
      <c r="G2870" s="52">
        <v>0</v>
      </c>
      <c r="H2870" s="52">
        <v>22029.01</v>
      </c>
      <c r="I2870" s="52">
        <v>22029.01</v>
      </c>
      <c r="J2870" s="52">
        <v>0</v>
      </c>
      <c r="K2870" s="52">
        <v>73987.58</v>
      </c>
      <c r="L2870" s="52">
        <v>194.4</v>
      </c>
      <c r="M2870" s="52">
        <v>3221.92</v>
      </c>
      <c r="N2870" s="50"/>
      <c r="O2870" s="124">
        <f t="shared" si="176"/>
        <v>0</v>
      </c>
      <c r="P2870" s="124">
        <f t="shared" si="177"/>
        <v>4.6174236270465938</v>
      </c>
      <c r="Q2870" s="50"/>
      <c r="R2870" s="53" t="str">
        <f t="shared" si="178"/>
        <v/>
      </c>
      <c r="S2870" s="53" t="str">
        <f t="shared" si="179"/>
        <v/>
      </c>
      <c r="T2870" s="50"/>
    </row>
    <row r="2871" spans="1:20" ht="15" customHeight="1" x14ac:dyDescent="0.2">
      <c r="A2871" s="51" t="s">
        <v>2136</v>
      </c>
      <c r="B2871" s="51" t="s">
        <v>1537</v>
      </c>
      <c r="C2871" s="35">
        <v>525472</v>
      </c>
      <c r="D2871" s="50"/>
      <c r="E2871" s="52">
        <v>0</v>
      </c>
      <c r="F2871" s="52">
        <v>0</v>
      </c>
      <c r="G2871" s="52">
        <v>0</v>
      </c>
      <c r="H2871" s="52">
        <v>0</v>
      </c>
      <c r="I2871" s="52">
        <v>0</v>
      </c>
      <c r="J2871" s="52">
        <v>0</v>
      </c>
      <c r="K2871" s="52">
        <v>190574.16</v>
      </c>
      <c r="L2871" s="52">
        <v>0</v>
      </c>
      <c r="M2871" s="52">
        <v>0</v>
      </c>
      <c r="N2871" s="50"/>
      <c r="O2871" s="124">
        <f t="shared" si="176"/>
        <v>0</v>
      </c>
      <c r="P2871" s="124">
        <f t="shared" si="177"/>
        <v>0</v>
      </c>
      <c r="Q2871" s="50"/>
      <c r="R2871" s="53" t="str">
        <f t="shared" si="178"/>
        <v/>
      </c>
      <c r="S2871" s="53" t="str">
        <f t="shared" si="179"/>
        <v/>
      </c>
      <c r="T2871" s="50"/>
    </row>
    <row r="2872" spans="1:20" ht="15" customHeight="1" x14ac:dyDescent="0.2">
      <c r="A2872" s="51" t="s">
        <v>1861</v>
      </c>
      <c r="B2872" s="51" t="s">
        <v>1500</v>
      </c>
      <c r="C2872" s="35">
        <v>522244</v>
      </c>
      <c r="D2872" s="50"/>
      <c r="E2872" s="52">
        <v>0</v>
      </c>
      <c r="F2872" s="52">
        <v>0</v>
      </c>
      <c r="G2872" s="52">
        <v>0</v>
      </c>
      <c r="H2872" s="52">
        <v>59020.56</v>
      </c>
      <c r="I2872" s="52">
        <v>0</v>
      </c>
      <c r="J2872" s="52">
        <v>59020.56</v>
      </c>
      <c r="K2872" s="52">
        <v>134984.10999999999</v>
      </c>
      <c r="L2872" s="52">
        <v>1846.57</v>
      </c>
      <c r="M2872" s="52">
        <v>51141.33</v>
      </c>
      <c r="N2872" s="50"/>
      <c r="O2872" s="124">
        <f t="shared" si="176"/>
        <v>43.7241</v>
      </c>
      <c r="P2872" s="124">
        <f t="shared" si="177"/>
        <v>39.254916745385813</v>
      </c>
      <c r="Q2872" s="50"/>
      <c r="R2872" s="53" t="str">
        <f t="shared" si="178"/>
        <v/>
      </c>
      <c r="S2872" s="53" t="str">
        <f t="shared" si="179"/>
        <v/>
      </c>
      <c r="T2872" s="50"/>
    </row>
    <row r="2873" spans="1:20" ht="15" customHeight="1" x14ac:dyDescent="0.2">
      <c r="A2873" s="51" t="s">
        <v>1671</v>
      </c>
      <c r="B2873" s="51" t="s">
        <v>1575</v>
      </c>
      <c r="C2873" s="35">
        <v>519979</v>
      </c>
      <c r="D2873" s="50"/>
      <c r="E2873" s="52">
        <v>0</v>
      </c>
      <c r="F2873" s="52">
        <v>0</v>
      </c>
      <c r="G2873" s="52">
        <v>0</v>
      </c>
      <c r="H2873" s="52">
        <v>0</v>
      </c>
      <c r="I2873" s="52">
        <v>0</v>
      </c>
      <c r="J2873" s="52">
        <v>0</v>
      </c>
      <c r="K2873" s="52">
        <v>273683.29000000004</v>
      </c>
      <c r="L2873" s="52">
        <v>1554.9</v>
      </c>
      <c r="M2873" s="52">
        <v>5955.54</v>
      </c>
      <c r="N2873" s="50"/>
      <c r="O2873" s="124">
        <f t="shared" si="176"/>
        <v>0</v>
      </c>
      <c r="P2873" s="124">
        <f t="shared" si="177"/>
        <v>2.7442084608088422</v>
      </c>
      <c r="Q2873" s="50"/>
      <c r="R2873" s="53" t="str">
        <f t="shared" si="178"/>
        <v/>
      </c>
      <c r="S2873" s="53" t="str">
        <f t="shared" si="179"/>
        <v/>
      </c>
      <c r="T2873" s="50"/>
    </row>
    <row r="2874" spans="1:20" ht="15" customHeight="1" x14ac:dyDescent="0.2">
      <c r="A2874" s="51" t="s">
        <v>251</v>
      </c>
      <c r="B2874" s="51" t="s">
        <v>199</v>
      </c>
      <c r="C2874" s="35">
        <v>502022</v>
      </c>
      <c r="D2874" s="50"/>
      <c r="E2874" s="52">
        <v>0</v>
      </c>
      <c r="F2874" s="52">
        <v>0</v>
      </c>
      <c r="G2874" s="52">
        <v>0</v>
      </c>
      <c r="H2874" s="52">
        <v>14895.44</v>
      </c>
      <c r="I2874" s="52">
        <v>14895.44</v>
      </c>
      <c r="J2874" s="52">
        <v>0</v>
      </c>
      <c r="K2874" s="52">
        <v>2209449.5500000003</v>
      </c>
      <c r="L2874" s="52">
        <v>3499.03</v>
      </c>
      <c r="M2874" s="52">
        <v>15270.1</v>
      </c>
      <c r="N2874" s="50"/>
      <c r="O2874" s="124">
        <f t="shared" si="176"/>
        <v>0</v>
      </c>
      <c r="P2874" s="124">
        <f t="shared" si="177"/>
        <v>0.84949348583225159</v>
      </c>
      <c r="Q2874" s="50"/>
      <c r="R2874" s="53" t="str">
        <f t="shared" si="178"/>
        <v/>
      </c>
      <c r="S2874" s="53" t="str">
        <f t="shared" si="179"/>
        <v/>
      </c>
      <c r="T2874" s="50"/>
    </row>
    <row r="2875" spans="1:20" ht="15" customHeight="1" x14ac:dyDescent="0.2">
      <c r="A2875" s="51" t="s">
        <v>88</v>
      </c>
      <c r="B2875" s="51" t="s">
        <v>88</v>
      </c>
      <c r="C2875" s="35">
        <v>500968</v>
      </c>
      <c r="D2875" s="50"/>
      <c r="E2875" s="52">
        <v>0</v>
      </c>
      <c r="F2875" s="52">
        <v>0</v>
      </c>
      <c r="G2875" s="52">
        <v>0</v>
      </c>
      <c r="H2875" s="52">
        <v>1414129.49</v>
      </c>
      <c r="I2875" s="52">
        <v>0</v>
      </c>
      <c r="J2875" s="52">
        <v>1414129.49</v>
      </c>
      <c r="K2875" s="52">
        <v>6375133.4900000002</v>
      </c>
      <c r="L2875" s="52">
        <v>42122.11</v>
      </c>
      <c r="M2875" s="52">
        <v>207980.27</v>
      </c>
      <c r="N2875" s="50"/>
      <c r="O2875" s="124">
        <f t="shared" si="176"/>
        <v>22.181999999999999</v>
      </c>
      <c r="P2875" s="124">
        <f t="shared" si="177"/>
        <v>3.9230924402180638</v>
      </c>
      <c r="Q2875" s="50"/>
      <c r="R2875" s="53" t="str">
        <f t="shared" si="178"/>
        <v/>
      </c>
      <c r="S2875" s="53" t="str">
        <f t="shared" si="179"/>
        <v/>
      </c>
      <c r="T2875" s="50"/>
    </row>
    <row r="2876" spans="1:20" ht="15" customHeight="1" x14ac:dyDescent="0.2">
      <c r="A2876" s="51" t="s">
        <v>198</v>
      </c>
      <c r="B2876" s="51" t="s">
        <v>161</v>
      </c>
      <c r="C2876" s="35">
        <v>501425</v>
      </c>
      <c r="D2876" s="50"/>
      <c r="E2876" s="52">
        <v>0</v>
      </c>
      <c r="F2876" s="52">
        <v>0</v>
      </c>
      <c r="G2876" s="52">
        <v>0</v>
      </c>
      <c r="H2876" s="52">
        <v>236325</v>
      </c>
      <c r="I2876" s="52">
        <v>0</v>
      </c>
      <c r="J2876" s="52">
        <v>236325</v>
      </c>
      <c r="K2876" s="52">
        <v>1301448.5</v>
      </c>
      <c r="L2876" s="52">
        <v>4501.62</v>
      </c>
      <c r="M2876" s="52">
        <v>55923.360000000001</v>
      </c>
      <c r="N2876" s="50"/>
      <c r="O2876" s="124">
        <f t="shared" si="176"/>
        <v>18.1586</v>
      </c>
      <c r="P2876" s="124">
        <f t="shared" si="177"/>
        <v>4.6429021202145151</v>
      </c>
      <c r="Q2876" s="50"/>
      <c r="R2876" s="53" t="str">
        <f t="shared" si="178"/>
        <v/>
      </c>
      <c r="S2876" s="53" t="str">
        <f t="shared" si="179"/>
        <v/>
      </c>
      <c r="T2876" s="50"/>
    </row>
    <row r="2877" spans="1:20" ht="15" customHeight="1" x14ac:dyDescent="0.2">
      <c r="A2877" s="51" t="s">
        <v>2483</v>
      </c>
      <c r="B2877" s="51" t="s">
        <v>2434</v>
      </c>
      <c r="C2877" s="35">
        <v>529281</v>
      </c>
      <c r="D2877" s="50"/>
      <c r="E2877" s="52">
        <v>0</v>
      </c>
      <c r="F2877" s="52">
        <v>0</v>
      </c>
      <c r="G2877" s="52">
        <v>0</v>
      </c>
      <c r="H2877" s="52">
        <v>0</v>
      </c>
      <c r="I2877" s="52">
        <v>0</v>
      </c>
      <c r="J2877" s="52">
        <v>0</v>
      </c>
      <c r="K2877" s="52">
        <v>18803.27</v>
      </c>
      <c r="L2877" s="52">
        <v>0</v>
      </c>
      <c r="M2877" s="52">
        <v>0</v>
      </c>
      <c r="N2877" s="50"/>
      <c r="O2877" s="124">
        <f t="shared" si="176"/>
        <v>0</v>
      </c>
      <c r="P2877" s="124">
        <f t="shared" si="177"/>
        <v>0</v>
      </c>
      <c r="Q2877" s="50"/>
      <c r="R2877" s="53" t="str">
        <f t="shared" si="178"/>
        <v/>
      </c>
      <c r="S2877" s="53" t="str">
        <f t="shared" si="179"/>
        <v/>
      </c>
      <c r="T2877" s="50"/>
    </row>
    <row r="2878" spans="1:20" ht="15" customHeight="1" x14ac:dyDescent="0.2">
      <c r="A2878" s="51" t="s">
        <v>566</v>
      </c>
      <c r="B2878" s="51" t="s">
        <v>511</v>
      </c>
      <c r="C2878" s="35">
        <v>505790</v>
      </c>
      <c r="D2878" s="50"/>
      <c r="E2878" s="52">
        <v>0</v>
      </c>
      <c r="F2878" s="52">
        <v>0</v>
      </c>
      <c r="G2878" s="52">
        <v>0</v>
      </c>
      <c r="H2878" s="52">
        <v>7354.53</v>
      </c>
      <c r="I2878" s="52">
        <v>0</v>
      </c>
      <c r="J2878" s="52">
        <v>7354.53</v>
      </c>
      <c r="K2878" s="52">
        <v>538603.59</v>
      </c>
      <c r="L2878" s="52">
        <v>334.2</v>
      </c>
      <c r="M2878" s="52">
        <v>7512</v>
      </c>
      <c r="N2878" s="50"/>
      <c r="O2878" s="124">
        <f t="shared" si="176"/>
        <v>1.3654999999999999</v>
      </c>
      <c r="P2878" s="124">
        <f t="shared" si="177"/>
        <v>1.456767118837808</v>
      </c>
      <c r="Q2878" s="50"/>
      <c r="R2878" s="53" t="str">
        <f t="shared" si="178"/>
        <v/>
      </c>
      <c r="S2878" s="53" t="str">
        <f t="shared" si="179"/>
        <v/>
      </c>
      <c r="T2878" s="50"/>
    </row>
    <row r="2879" spans="1:20" ht="15" customHeight="1" x14ac:dyDescent="0.2">
      <c r="A2879" s="51" t="s">
        <v>157</v>
      </c>
      <c r="B2879" s="51" t="s">
        <v>88</v>
      </c>
      <c r="C2879" s="35">
        <v>500976</v>
      </c>
      <c r="D2879" s="50"/>
      <c r="E2879" s="52">
        <v>0</v>
      </c>
      <c r="F2879" s="52">
        <v>0</v>
      </c>
      <c r="G2879" s="52">
        <v>0</v>
      </c>
      <c r="H2879" s="52">
        <v>0</v>
      </c>
      <c r="I2879" s="52">
        <v>0</v>
      </c>
      <c r="J2879" s="52">
        <v>0</v>
      </c>
      <c r="K2879" s="52">
        <v>45752.39</v>
      </c>
      <c r="L2879" s="52">
        <v>0</v>
      </c>
      <c r="M2879" s="52">
        <v>0</v>
      </c>
      <c r="N2879" s="50"/>
      <c r="O2879" s="124">
        <f t="shared" si="176"/>
        <v>0</v>
      </c>
      <c r="P2879" s="124">
        <f t="shared" si="177"/>
        <v>0</v>
      </c>
      <c r="Q2879" s="50"/>
      <c r="R2879" s="53" t="str">
        <f t="shared" si="178"/>
        <v/>
      </c>
      <c r="S2879" s="53" t="str">
        <f t="shared" si="179"/>
        <v/>
      </c>
      <c r="T2879" s="50"/>
    </row>
    <row r="2880" spans="1:20" ht="15" customHeight="1" x14ac:dyDescent="0.2">
      <c r="A2880" s="51" t="s">
        <v>157</v>
      </c>
      <c r="B2880" s="51" t="s">
        <v>991</v>
      </c>
      <c r="C2880" s="35">
        <v>582051</v>
      </c>
      <c r="D2880" s="50"/>
      <c r="E2880" s="52">
        <v>0</v>
      </c>
      <c r="F2880" s="52">
        <v>0</v>
      </c>
      <c r="G2880" s="52">
        <v>0</v>
      </c>
      <c r="H2880" s="52">
        <v>11020</v>
      </c>
      <c r="I2880" s="52">
        <v>0</v>
      </c>
      <c r="J2880" s="52">
        <v>11020</v>
      </c>
      <c r="K2880" s="52">
        <v>122915.18</v>
      </c>
      <c r="L2880" s="52">
        <v>233.4</v>
      </c>
      <c r="M2880" s="52">
        <v>1200</v>
      </c>
      <c r="N2880" s="50"/>
      <c r="O2880" s="124">
        <f t="shared" si="176"/>
        <v>8.9655000000000005</v>
      </c>
      <c r="P2880" s="124">
        <f t="shared" si="177"/>
        <v>1.1661700369311587</v>
      </c>
      <c r="Q2880" s="50"/>
      <c r="R2880" s="53" t="str">
        <f t="shared" si="178"/>
        <v/>
      </c>
      <c r="S2880" s="53" t="str">
        <f t="shared" si="179"/>
        <v/>
      </c>
      <c r="T2880" s="50"/>
    </row>
    <row r="2881" spans="1:20" ht="15" customHeight="1" x14ac:dyDescent="0.2">
      <c r="A2881" s="51" t="s">
        <v>1166</v>
      </c>
      <c r="B2881" s="51" t="s">
        <v>18</v>
      </c>
      <c r="C2881" s="35">
        <v>513865</v>
      </c>
      <c r="D2881" s="50"/>
      <c r="E2881" s="52">
        <v>0</v>
      </c>
      <c r="F2881" s="52">
        <v>0</v>
      </c>
      <c r="G2881" s="52">
        <v>0</v>
      </c>
      <c r="H2881" s="52">
        <v>85169.43</v>
      </c>
      <c r="I2881" s="52">
        <v>0</v>
      </c>
      <c r="J2881" s="52">
        <v>85169.43</v>
      </c>
      <c r="K2881" s="52">
        <v>297187.36</v>
      </c>
      <c r="L2881" s="52">
        <v>5700.1</v>
      </c>
      <c r="M2881" s="52">
        <v>24607.37</v>
      </c>
      <c r="N2881" s="50"/>
      <c r="O2881" s="124">
        <f t="shared" si="176"/>
        <v>28.6585</v>
      </c>
      <c r="P2881" s="124">
        <f t="shared" si="177"/>
        <v>10.198101965036468</v>
      </c>
      <c r="Q2881" s="50"/>
      <c r="R2881" s="53" t="str">
        <f t="shared" si="178"/>
        <v/>
      </c>
      <c r="S2881" s="53" t="str">
        <f t="shared" si="179"/>
        <v/>
      </c>
      <c r="T2881" s="50"/>
    </row>
    <row r="2882" spans="1:20" ht="15" customHeight="1" x14ac:dyDescent="0.2">
      <c r="A2882" s="51" t="s">
        <v>758</v>
      </c>
      <c r="B2882" s="51" t="s">
        <v>100</v>
      </c>
      <c r="C2882" s="35">
        <v>508381</v>
      </c>
      <c r="D2882" s="50"/>
      <c r="E2882" s="52">
        <v>0</v>
      </c>
      <c r="F2882" s="52">
        <v>0</v>
      </c>
      <c r="G2882" s="52">
        <v>0</v>
      </c>
      <c r="H2882" s="52">
        <v>0</v>
      </c>
      <c r="I2882" s="52">
        <v>0</v>
      </c>
      <c r="J2882" s="52">
        <v>0</v>
      </c>
      <c r="K2882" s="52">
        <v>2197230.4900000002</v>
      </c>
      <c r="L2882" s="52">
        <v>0</v>
      </c>
      <c r="M2882" s="52">
        <v>0</v>
      </c>
      <c r="N2882" s="50"/>
      <c r="O2882" s="124">
        <f t="shared" si="176"/>
        <v>0</v>
      </c>
      <c r="P2882" s="124">
        <f t="shared" si="177"/>
        <v>0</v>
      </c>
      <c r="Q2882" s="50"/>
      <c r="R2882" s="53" t="str">
        <f t="shared" si="178"/>
        <v/>
      </c>
      <c r="S2882" s="53" t="str">
        <f t="shared" si="179"/>
        <v/>
      </c>
      <c r="T2882" s="50"/>
    </row>
    <row r="2883" spans="1:20" ht="15" customHeight="1" x14ac:dyDescent="0.2">
      <c r="A2883" s="51" t="s">
        <v>24</v>
      </c>
      <c r="B2883" s="51" t="s">
        <v>28</v>
      </c>
      <c r="C2883" s="35">
        <v>516562</v>
      </c>
      <c r="D2883" s="50"/>
      <c r="E2883" s="52">
        <v>0</v>
      </c>
      <c r="F2883" s="52">
        <v>0</v>
      </c>
      <c r="G2883" s="52">
        <v>0</v>
      </c>
      <c r="H2883" s="52">
        <v>54947</v>
      </c>
      <c r="I2883" s="52">
        <v>0</v>
      </c>
      <c r="J2883" s="52">
        <v>54947</v>
      </c>
      <c r="K2883" s="52">
        <v>23702.560000000001</v>
      </c>
      <c r="L2883" s="52">
        <v>378.66</v>
      </c>
      <c r="M2883" s="52">
        <v>0</v>
      </c>
      <c r="N2883" s="50"/>
      <c r="O2883" s="124">
        <f t="shared" ref="O2883:O2926" si="180">IFERROR(ROUND(J2883/K2883*100,4),$U$1)</f>
        <v>231.81880000000001</v>
      </c>
      <c r="P2883" s="124">
        <f t="shared" ref="P2883:P2926" si="181">IFERROR((L2883+M2883)/K2883*100,$U$1)</f>
        <v>1.5975489567371624</v>
      </c>
      <c r="Q2883" s="50"/>
      <c r="R2883" s="53">
        <f t="shared" ref="R2883:R2926" si="182">IF(AND(ISNUMBER(O2883),O2883&gt;60),(O2883-60)*0.05,"")</f>
        <v>8.5909400000000016</v>
      </c>
      <c r="S2883" s="53">
        <f t="shared" ref="S2883:S2926" si="183">IF(AND(ISNUMBER(O2883),O2883&gt;60),(J2883-(K2883*0.6))*0.05,"")</f>
        <v>2036.2732000000001</v>
      </c>
      <c r="T2883" s="50"/>
    </row>
    <row r="2884" spans="1:20" ht="15" customHeight="1" x14ac:dyDescent="0.2">
      <c r="A2884" s="51" t="s">
        <v>106</v>
      </c>
      <c r="B2884" s="51" t="s">
        <v>105</v>
      </c>
      <c r="C2884" s="35">
        <v>500348</v>
      </c>
      <c r="D2884" s="50"/>
      <c r="E2884" s="52">
        <v>0</v>
      </c>
      <c r="F2884" s="52">
        <v>0</v>
      </c>
      <c r="G2884" s="52">
        <v>0</v>
      </c>
      <c r="H2884" s="52">
        <v>0</v>
      </c>
      <c r="I2884" s="52">
        <v>0</v>
      </c>
      <c r="J2884" s="52">
        <v>0</v>
      </c>
      <c r="K2884" s="52">
        <v>499324.83999999997</v>
      </c>
      <c r="L2884" s="52">
        <v>0</v>
      </c>
      <c r="M2884" s="52">
        <v>0</v>
      </c>
      <c r="N2884" s="50"/>
      <c r="O2884" s="124">
        <f t="shared" si="180"/>
        <v>0</v>
      </c>
      <c r="P2884" s="124">
        <f t="shared" si="181"/>
        <v>0</v>
      </c>
      <c r="Q2884" s="50"/>
      <c r="R2884" s="53" t="str">
        <f t="shared" si="182"/>
        <v/>
      </c>
      <c r="S2884" s="53" t="str">
        <f t="shared" si="183"/>
        <v/>
      </c>
      <c r="T2884" s="50"/>
    </row>
    <row r="2885" spans="1:20" ht="15" customHeight="1" x14ac:dyDescent="0.2">
      <c r="A2885" s="51" t="s">
        <v>912</v>
      </c>
      <c r="B2885" s="51" t="s">
        <v>25</v>
      </c>
      <c r="C2885" s="35">
        <v>510238</v>
      </c>
      <c r="D2885" s="50"/>
      <c r="E2885" s="52">
        <v>0</v>
      </c>
      <c r="F2885" s="52">
        <v>0</v>
      </c>
      <c r="G2885" s="52">
        <v>0</v>
      </c>
      <c r="H2885" s="52">
        <v>19594.55</v>
      </c>
      <c r="I2885" s="52">
        <v>0</v>
      </c>
      <c r="J2885" s="52">
        <v>19594.55</v>
      </c>
      <c r="K2885" s="52">
        <v>1408686.72</v>
      </c>
      <c r="L2885" s="52">
        <v>1410.72</v>
      </c>
      <c r="M2885" s="52">
        <v>68080</v>
      </c>
      <c r="N2885" s="50"/>
      <c r="O2885" s="124">
        <f t="shared" si="180"/>
        <v>1.391</v>
      </c>
      <c r="P2885" s="124">
        <f t="shared" si="181"/>
        <v>4.9330144888424874</v>
      </c>
      <c r="Q2885" s="50"/>
      <c r="R2885" s="53" t="str">
        <f t="shared" si="182"/>
        <v/>
      </c>
      <c r="S2885" s="53" t="str">
        <f t="shared" si="183"/>
        <v/>
      </c>
      <c r="T2885" s="50"/>
    </row>
    <row r="2886" spans="1:20" ht="15" customHeight="1" x14ac:dyDescent="0.2">
      <c r="A2886" s="51" t="s">
        <v>1769</v>
      </c>
      <c r="B2886" s="51" t="s">
        <v>1547</v>
      </c>
      <c r="C2886" s="35">
        <v>521116</v>
      </c>
      <c r="D2886" s="50"/>
      <c r="E2886" s="52">
        <v>0</v>
      </c>
      <c r="F2886" s="52">
        <v>0</v>
      </c>
      <c r="G2886" s="52">
        <v>0</v>
      </c>
      <c r="H2886" s="52">
        <v>25060.3</v>
      </c>
      <c r="I2886" s="52">
        <v>0</v>
      </c>
      <c r="J2886" s="52">
        <v>25060.3</v>
      </c>
      <c r="K2886" s="52">
        <v>136196.54999999999</v>
      </c>
      <c r="L2886" s="52">
        <v>1214.32</v>
      </c>
      <c r="M2886" s="52">
        <v>0</v>
      </c>
      <c r="N2886" s="50"/>
      <c r="O2886" s="124">
        <f t="shared" si="180"/>
        <v>18.400099999999998</v>
      </c>
      <c r="P2886" s="124">
        <f t="shared" si="181"/>
        <v>0.89159380322041937</v>
      </c>
      <c r="Q2886" s="50"/>
      <c r="R2886" s="53" t="str">
        <f t="shared" si="182"/>
        <v/>
      </c>
      <c r="S2886" s="53" t="str">
        <f t="shared" si="183"/>
        <v/>
      </c>
      <c r="T2886" s="50"/>
    </row>
    <row r="2887" spans="1:20" ht="15" customHeight="1" x14ac:dyDescent="0.2">
      <c r="A2887" s="51" t="s">
        <v>913</v>
      </c>
      <c r="B2887" s="51" t="s">
        <v>859</v>
      </c>
      <c r="C2887" s="35">
        <v>510246</v>
      </c>
      <c r="D2887" s="50"/>
      <c r="E2887" s="52">
        <v>0</v>
      </c>
      <c r="F2887" s="52">
        <v>0</v>
      </c>
      <c r="G2887" s="52">
        <v>0</v>
      </c>
      <c r="H2887" s="52">
        <v>0</v>
      </c>
      <c r="I2887" s="52">
        <v>0</v>
      </c>
      <c r="J2887" s="52">
        <v>0</v>
      </c>
      <c r="K2887" s="52">
        <v>978525.39</v>
      </c>
      <c r="L2887" s="52">
        <v>0</v>
      </c>
      <c r="M2887" s="52">
        <v>0</v>
      </c>
      <c r="N2887" s="50"/>
      <c r="O2887" s="124">
        <f t="shared" si="180"/>
        <v>0</v>
      </c>
      <c r="P2887" s="124">
        <f t="shared" si="181"/>
        <v>0</v>
      </c>
      <c r="Q2887" s="50"/>
      <c r="R2887" s="53" t="str">
        <f t="shared" si="182"/>
        <v/>
      </c>
      <c r="S2887" s="53" t="str">
        <f t="shared" si="183"/>
        <v/>
      </c>
      <c r="T2887" s="50"/>
    </row>
    <row r="2888" spans="1:20" ht="15" customHeight="1" x14ac:dyDescent="0.2">
      <c r="A2888" s="51" t="s">
        <v>1504</v>
      </c>
      <c r="B2888" s="51" t="s">
        <v>1504</v>
      </c>
      <c r="C2888" s="35">
        <v>518158</v>
      </c>
      <c r="D2888" s="50"/>
      <c r="E2888" s="52">
        <v>0</v>
      </c>
      <c r="F2888" s="52">
        <v>0</v>
      </c>
      <c r="G2888" s="52">
        <v>0</v>
      </c>
      <c r="H2888" s="52">
        <v>5409990.9699999997</v>
      </c>
      <c r="I2888" s="52">
        <v>0</v>
      </c>
      <c r="J2888" s="52">
        <v>5409990.9699999997</v>
      </c>
      <c r="K2888" s="52">
        <v>24505282.84</v>
      </c>
      <c r="L2888" s="52">
        <v>248957.12</v>
      </c>
      <c r="M2888" s="52">
        <v>930111.22</v>
      </c>
      <c r="N2888" s="50"/>
      <c r="O2888" s="124">
        <f t="shared" si="180"/>
        <v>22.076799999999999</v>
      </c>
      <c r="P2888" s="124">
        <f t="shared" si="181"/>
        <v>4.8114863545888369</v>
      </c>
      <c r="Q2888" s="50"/>
      <c r="R2888" s="53" t="str">
        <f t="shared" si="182"/>
        <v/>
      </c>
      <c r="S2888" s="53" t="str">
        <f t="shared" si="183"/>
        <v/>
      </c>
      <c r="T2888" s="50"/>
    </row>
    <row r="2889" spans="1:20" ht="15" customHeight="1" x14ac:dyDescent="0.2">
      <c r="A2889" s="51" t="s">
        <v>1577</v>
      </c>
      <c r="B2889" s="51" t="s">
        <v>1504</v>
      </c>
      <c r="C2889" s="35">
        <v>518972</v>
      </c>
      <c r="D2889" s="50"/>
      <c r="E2889" s="52">
        <v>0</v>
      </c>
      <c r="F2889" s="52">
        <v>0</v>
      </c>
      <c r="G2889" s="52">
        <v>0</v>
      </c>
      <c r="H2889" s="52">
        <v>0</v>
      </c>
      <c r="I2889" s="52">
        <v>0</v>
      </c>
      <c r="J2889" s="52">
        <v>0</v>
      </c>
      <c r="K2889" s="52">
        <v>1590999.6700000002</v>
      </c>
      <c r="L2889" s="52">
        <v>29874.02</v>
      </c>
      <c r="M2889" s="52">
        <v>46247.26</v>
      </c>
      <c r="N2889" s="50"/>
      <c r="O2889" s="124">
        <f t="shared" si="180"/>
        <v>0</v>
      </c>
      <c r="P2889" s="124">
        <f t="shared" si="181"/>
        <v>4.7844937642256076</v>
      </c>
      <c r="Q2889" s="50"/>
      <c r="R2889" s="53" t="str">
        <f t="shared" si="182"/>
        <v/>
      </c>
      <c r="S2889" s="53" t="str">
        <f t="shared" si="183"/>
        <v/>
      </c>
      <c r="T2889" s="50"/>
    </row>
    <row r="2890" spans="1:20" ht="15" customHeight="1" x14ac:dyDescent="0.2">
      <c r="A2890" s="51" t="s">
        <v>2830</v>
      </c>
      <c r="B2890" s="51" t="s">
        <v>636</v>
      </c>
      <c r="C2890" s="35">
        <v>581488</v>
      </c>
      <c r="D2890" s="50"/>
      <c r="E2890" s="52">
        <v>0</v>
      </c>
      <c r="F2890" s="52">
        <v>0</v>
      </c>
      <c r="G2890" s="52">
        <v>0</v>
      </c>
      <c r="H2890" s="52">
        <v>0</v>
      </c>
      <c r="I2890" s="52">
        <v>0</v>
      </c>
      <c r="J2890" s="52">
        <v>0</v>
      </c>
      <c r="K2890" s="52">
        <v>220220.44999999998</v>
      </c>
      <c r="L2890" s="52">
        <v>0</v>
      </c>
      <c r="M2890" s="52">
        <v>0</v>
      </c>
      <c r="N2890" s="50"/>
      <c r="O2890" s="124">
        <f t="shared" si="180"/>
        <v>0</v>
      </c>
      <c r="P2890" s="124">
        <f t="shared" si="181"/>
        <v>0</v>
      </c>
      <c r="Q2890" s="50"/>
      <c r="R2890" s="53" t="str">
        <f t="shared" si="182"/>
        <v/>
      </c>
      <c r="S2890" s="53" t="str">
        <f t="shared" si="183"/>
        <v/>
      </c>
      <c r="T2890" s="50"/>
    </row>
    <row r="2891" spans="1:20" ht="15" customHeight="1" x14ac:dyDescent="0.2">
      <c r="A2891" s="51" t="s">
        <v>1120</v>
      </c>
      <c r="B2891" s="51" t="s">
        <v>1055</v>
      </c>
      <c r="C2891" s="35">
        <v>512834</v>
      </c>
      <c r="D2891" s="50"/>
      <c r="E2891" s="52">
        <v>0</v>
      </c>
      <c r="F2891" s="52">
        <v>0</v>
      </c>
      <c r="G2891" s="52">
        <v>0</v>
      </c>
      <c r="H2891" s="52">
        <v>0</v>
      </c>
      <c r="I2891" s="52">
        <v>0</v>
      </c>
      <c r="J2891" s="52">
        <v>0</v>
      </c>
      <c r="K2891" s="52">
        <v>459872.7</v>
      </c>
      <c r="L2891" s="52">
        <v>0</v>
      </c>
      <c r="M2891" s="52">
        <v>0</v>
      </c>
      <c r="N2891" s="50"/>
      <c r="O2891" s="124">
        <f t="shared" si="180"/>
        <v>0</v>
      </c>
      <c r="P2891" s="124">
        <f t="shared" si="181"/>
        <v>0</v>
      </c>
      <c r="Q2891" s="50"/>
      <c r="R2891" s="53" t="str">
        <f t="shared" si="182"/>
        <v/>
      </c>
      <c r="S2891" s="53" t="str">
        <f t="shared" si="183"/>
        <v/>
      </c>
      <c r="T2891" s="50"/>
    </row>
    <row r="2892" spans="1:20" ht="15" customHeight="1" x14ac:dyDescent="0.2">
      <c r="A2892" s="51" t="s">
        <v>567</v>
      </c>
      <c r="B2892" s="51" t="s">
        <v>516</v>
      </c>
      <c r="C2892" s="35">
        <v>505803</v>
      </c>
      <c r="D2892" s="50"/>
      <c r="E2892" s="52">
        <v>0</v>
      </c>
      <c r="F2892" s="52">
        <v>0</v>
      </c>
      <c r="G2892" s="52">
        <v>0</v>
      </c>
      <c r="H2892" s="52">
        <v>0</v>
      </c>
      <c r="I2892" s="52">
        <v>0</v>
      </c>
      <c r="J2892" s="52">
        <v>0</v>
      </c>
      <c r="K2892" s="52">
        <v>752477.07</v>
      </c>
      <c r="L2892" s="52">
        <v>0</v>
      </c>
      <c r="M2892" s="52">
        <v>0</v>
      </c>
      <c r="N2892" s="50"/>
      <c r="O2892" s="124">
        <f t="shared" si="180"/>
        <v>0</v>
      </c>
      <c r="P2892" s="124">
        <f t="shared" si="181"/>
        <v>0</v>
      </c>
      <c r="Q2892" s="50"/>
      <c r="R2892" s="53" t="str">
        <f t="shared" si="182"/>
        <v/>
      </c>
      <c r="S2892" s="53" t="str">
        <f t="shared" si="183"/>
        <v/>
      </c>
      <c r="T2892" s="50"/>
    </row>
    <row r="2893" spans="1:20" ht="15" customHeight="1" x14ac:dyDescent="0.2">
      <c r="A2893" s="51" t="s">
        <v>2236</v>
      </c>
      <c r="B2893" s="51" t="s">
        <v>33</v>
      </c>
      <c r="C2893" s="35">
        <v>526649</v>
      </c>
      <c r="D2893" s="50"/>
      <c r="E2893" s="52">
        <v>0</v>
      </c>
      <c r="F2893" s="52">
        <v>0</v>
      </c>
      <c r="G2893" s="52">
        <v>0</v>
      </c>
      <c r="H2893" s="52">
        <v>0</v>
      </c>
      <c r="I2893" s="52">
        <v>0</v>
      </c>
      <c r="J2893" s="52">
        <v>0</v>
      </c>
      <c r="K2893" s="52">
        <v>251139.55</v>
      </c>
      <c r="L2893" s="52">
        <v>0</v>
      </c>
      <c r="M2893" s="52">
        <v>0</v>
      </c>
      <c r="N2893" s="50"/>
      <c r="O2893" s="124">
        <f t="shared" si="180"/>
        <v>0</v>
      </c>
      <c r="P2893" s="124">
        <f t="shared" si="181"/>
        <v>0</v>
      </c>
      <c r="Q2893" s="50"/>
      <c r="R2893" s="53" t="str">
        <f t="shared" si="182"/>
        <v/>
      </c>
      <c r="S2893" s="53" t="str">
        <f t="shared" si="183"/>
        <v/>
      </c>
      <c r="T2893" s="50"/>
    </row>
    <row r="2894" spans="1:20" ht="15" customHeight="1" x14ac:dyDescent="0.2">
      <c r="A2894" s="51" t="s">
        <v>2019</v>
      </c>
      <c r="B2894" s="51" t="s">
        <v>1961</v>
      </c>
      <c r="C2894" s="35">
        <v>524123</v>
      </c>
      <c r="D2894" s="50"/>
      <c r="E2894" s="52">
        <v>0</v>
      </c>
      <c r="F2894" s="52">
        <v>0</v>
      </c>
      <c r="G2894" s="52">
        <v>0</v>
      </c>
      <c r="H2894" s="52">
        <v>223222.39999999999</v>
      </c>
      <c r="I2894" s="52">
        <v>0</v>
      </c>
      <c r="J2894" s="52">
        <v>223222.39999999999</v>
      </c>
      <c r="K2894" s="52">
        <v>543901.24</v>
      </c>
      <c r="L2894" s="52">
        <v>6390.23</v>
      </c>
      <c r="M2894" s="52">
        <v>19313.37</v>
      </c>
      <c r="N2894" s="50"/>
      <c r="O2894" s="124">
        <f t="shared" si="180"/>
        <v>41.040999999999997</v>
      </c>
      <c r="P2894" s="124">
        <f t="shared" si="181"/>
        <v>4.7257844089489476</v>
      </c>
      <c r="Q2894" s="50"/>
      <c r="R2894" s="53" t="str">
        <f t="shared" si="182"/>
        <v/>
      </c>
      <c r="S2894" s="53" t="str">
        <f t="shared" si="183"/>
        <v/>
      </c>
      <c r="T2894" s="50"/>
    </row>
    <row r="2895" spans="1:20" ht="15" customHeight="1" x14ac:dyDescent="0.2">
      <c r="A2895" s="51" t="s">
        <v>2484</v>
      </c>
      <c r="B2895" s="51" t="s">
        <v>2434</v>
      </c>
      <c r="C2895" s="35">
        <v>529290</v>
      </c>
      <c r="D2895" s="50"/>
      <c r="E2895" s="52">
        <v>0</v>
      </c>
      <c r="F2895" s="52">
        <v>0</v>
      </c>
      <c r="G2895" s="52">
        <v>0</v>
      </c>
      <c r="H2895" s="52">
        <v>88088.44</v>
      </c>
      <c r="I2895" s="52">
        <v>0</v>
      </c>
      <c r="J2895" s="52">
        <v>88088.44</v>
      </c>
      <c r="K2895" s="52">
        <v>371025.05</v>
      </c>
      <c r="L2895" s="52">
        <v>3199.06</v>
      </c>
      <c r="M2895" s="52">
        <v>15800</v>
      </c>
      <c r="N2895" s="50"/>
      <c r="O2895" s="124">
        <f t="shared" si="180"/>
        <v>23.741900000000001</v>
      </c>
      <c r="P2895" s="124">
        <f t="shared" si="181"/>
        <v>5.1206946808578024</v>
      </c>
      <c r="Q2895" s="50"/>
      <c r="R2895" s="53" t="str">
        <f t="shared" si="182"/>
        <v/>
      </c>
      <c r="S2895" s="53" t="str">
        <f t="shared" si="183"/>
        <v/>
      </c>
      <c r="T2895" s="50"/>
    </row>
    <row r="2896" spans="1:20" ht="15" customHeight="1" x14ac:dyDescent="0.2">
      <c r="A2896" s="51" t="s">
        <v>1862</v>
      </c>
      <c r="B2896" s="51" t="s">
        <v>1500</v>
      </c>
      <c r="C2896" s="35">
        <v>522252</v>
      </c>
      <c r="D2896" s="50"/>
      <c r="E2896" s="52">
        <v>0</v>
      </c>
      <c r="F2896" s="52">
        <v>0</v>
      </c>
      <c r="G2896" s="52">
        <v>0</v>
      </c>
      <c r="H2896" s="52">
        <v>0</v>
      </c>
      <c r="I2896" s="52">
        <v>0</v>
      </c>
      <c r="J2896" s="52">
        <v>0</v>
      </c>
      <c r="K2896" s="52">
        <v>69843.48</v>
      </c>
      <c r="L2896" s="52">
        <v>0</v>
      </c>
      <c r="M2896" s="52">
        <v>0</v>
      </c>
      <c r="N2896" s="50"/>
      <c r="O2896" s="124">
        <f t="shared" si="180"/>
        <v>0</v>
      </c>
      <c r="P2896" s="124">
        <f t="shared" si="181"/>
        <v>0</v>
      </c>
      <c r="Q2896" s="50"/>
      <c r="R2896" s="53" t="str">
        <f t="shared" si="182"/>
        <v/>
      </c>
      <c r="S2896" s="53" t="str">
        <f t="shared" si="183"/>
        <v/>
      </c>
      <c r="T2896" s="50"/>
    </row>
    <row r="2897" spans="1:20" ht="15" customHeight="1" x14ac:dyDescent="0.2">
      <c r="A2897" s="51" t="s">
        <v>1405</v>
      </c>
      <c r="B2897" s="51" t="s">
        <v>1405</v>
      </c>
      <c r="C2897" s="35">
        <v>517381</v>
      </c>
      <c r="D2897" s="50"/>
      <c r="E2897" s="52">
        <v>0</v>
      </c>
      <c r="F2897" s="52">
        <v>0</v>
      </c>
      <c r="G2897" s="52">
        <v>0</v>
      </c>
      <c r="H2897" s="52">
        <v>516363.62</v>
      </c>
      <c r="I2897" s="52">
        <v>0</v>
      </c>
      <c r="J2897" s="52">
        <v>516363.62</v>
      </c>
      <c r="K2897" s="52">
        <v>3215028.69</v>
      </c>
      <c r="L2897" s="52">
        <v>23800.37</v>
      </c>
      <c r="M2897" s="52">
        <v>56073.46</v>
      </c>
      <c r="N2897" s="50"/>
      <c r="O2897" s="124">
        <f t="shared" si="180"/>
        <v>16.0609</v>
      </c>
      <c r="P2897" s="124">
        <f t="shared" si="181"/>
        <v>2.4843893383732141</v>
      </c>
      <c r="Q2897" s="50"/>
      <c r="R2897" s="53" t="str">
        <f t="shared" si="182"/>
        <v/>
      </c>
      <c r="S2897" s="53" t="str">
        <f t="shared" si="183"/>
        <v/>
      </c>
      <c r="T2897" s="50"/>
    </row>
    <row r="2898" spans="1:20" ht="15" customHeight="1" x14ac:dyDescent="0.2">
      <c r="A2898" s="51" t="s">
        <v>914</v>
      </c>
      <c r="B2898" s="51" t="s">
        <v>858</v>
      </c>
      <c r="C2898" s="35">
        <v>510254</v>
      </c>
      <c r="D2898" s="50"/>
      <c r="E2898" s="52">
        <v>0</v>
      </c>
      <c r="F2898" s="52">
        <v>0</v>
      </c>
      <c r="G2898" s="52">
        <v>0</v>
      </c>
      <c r="H2898" s="52">
        <v>0</v>
      </c>
      <c r="I2898" s="52">
        <v>0</v>
      </c>
      <c r="J2898" s="52">
        <v>0</v>
      </c>
      <c r="K2898" s="52">
        <v>764461.71000000008</v>
      </c>
      <c r="L2898" s="52">
        <v>0</v>
      </c>
      <c r="M2898" s="52">
        <v>0</v>
      </c>
      <c r="N2898" s="50"/>
      <c r="O2898" s="124">
        <f t="shared" si="180"/>
        <v>0</v>
      </c>
      <c r="P2898" s="124">
        <f t="shared" si="181"/>
        <v>0</v>
      </c>
      <c r="Q2898" s="50"/>
      <c r="R2898" s="53" t="str">
        <f t="shared" si="182"/>
        <v/>
      </c>
      <c r="S2898" s="53" t="str">
        <f t="shared" si="183"/>
        <v/>
      </c>
      <c r="T2898" s="50"/>
    </row>
    <row r="2899" spans="1:20" ht="15" customHeight="1" x14ac:dyDescent="0.2">
      <c r="A2899" s="51" t="s">
        <v>1959</v>
      </c>
      <c r="B2899" s="51" t="s">
        <v>30</v>
      </c>
      <c r="C2899" s="35">
        <v>523372</v>
      </c>
      <c r="D2899" s="50"/>
      <c r="E2899" s="52">
        <v>0</v>
      </c>
      <c r="F2899" s="52">
        <v>0</v>
      </c>
      <c r="G2899" s="52">
        <v>0</v>
      </c>
      <c r="H2899" s="52">
        <v>0</v>
      </c>
      <c r="I2899" s="52">
        <v>0</v>
      </c>
      <c r="J2899" s="52">
        <v>0</v>
      </c>
      <c r="K2899" s="52">
        <v>672023.87</v>
      </c>
      <c r="L2899" s="52">
        <v>0</v>
      </c>
      <c r="M2899" s="52">
        <v>0</v>
      </c>
      <c r="N2899" s="50"/>
      <c r="O2899" s="124">
        <f t="shared" si="180"/>
        <v>0</v>
      </c>
      <c r="P2899" s="124">
        <f t="shared" si="181"/>
        <v>0</v>
      </c>
      <c r="Q2899" s="50"/>
      <c r="R2899" s="53" t="str">
        <f t="shared" si="182"/>
        <v/>
      </c>
      <c r="S2899" s="53" t="str">
        <f t="shared" si="183"/>
        <v/>
      </c>
      <c r="T2899" s="50"/>
    </row>
    <row r="2900" spans="1:20" ht="15" customHeight="1" x14ac:dyDescent="0.2">
      <c r="A2900" s="51" t="s">
        <v>1863</v>
      </c>
      <c r="B2900" s="51" t="s">
        <v>1500</v>
      </c>
      <c r="C2900" s="35">
        <v>522261</v>
      </c>
      <c r="D2900" s="50"/>
      <c r="E2900" s="52">
        <v>0</v>
      </c>
      <c r="F2900" s="52">
        <v>0</v>
      </c>
      <c r="G2900" s="52">
        <v>0</v>
      </c>
      <c r="H2900" s="52">
        <v>388910.7</v>
      </c>
      <c r="I2900" s="52">
        <v>0</v>
      </c>
      <c r="J2900" s="52">
        <v>388910.7</v>
      </c>
      <c r="K2900" s="52">
        <v>928239.39999999991</v>
      </c>
      <c r="L2900" s="52">
        <v>21068.89</v>
      </c>
      <c r="M2900" s="52">
        <v>75966.81</v>
      </c>
      <c r="N2900" s="50"/>
      <c r="O2900" s="124">
        <f t="shared" si="180"/>
        <v>41.8977</v>
      </c>
      <c r="P2900" s="124">
        <f t="shared" si="181"/>
        <v>10.453736396020251</v>
      </c>
      <c r="Q2900" s="50"/>
      <c r="R2900" s="53" t="str">
        <f t="shared" si="182"/>
        <v/>
      </c>
      <c r="S2900" s="53" t="str">
        <f t="shared" si="183"/>
        <v/>
      </c>
      <c r="T2900" s="50"/>
    </row>
    <row r="2901" spans="1:20" ht="15" customHeight="1" x14ac:dyDescent="0.2">
      <c r="A2901" s="51" t="s">
        <v>2020</v>
      </c>
      <c r="B2901" s="51" t="s">
        <v>1960</v>
      </c>
      <c r="C2901" s="35">
        <v>524131</v>
      </c>
      <c r="D2901" s="50"/>
      <c r="E2901" s="52">
        <v>0</v>
      </c>
      <c r="F2901" s="52">
        <v>0</v>
      </c>
      <c r="G2901" s="52">
        <v>0</v>
      </c>
      <c r="H2901" s="52">
        <v>0</v>
      </c>
      <c r="I2901" s="52">
        <v>0</v>
      </c>
      <c r="J2901" s="52">
        <v>0</v>
      </c>
      <c r="K2901" s="52">
        <v>1016513.42</v>
      </c>
      <c r="L2901" s="52">
        <v>0</v>
      </c>
      <c r="M2901" s="52">
        <v>0</v>
      </c>
      <c r="N2901" s="50"/>
      <c r="O2901" s="124">
        <f t="shared" si="180"/>
        <v>0</v>
      </c>
      <c r="P2901" s="124">
        <f t="shared" si="181"/>
        <v>0</v>
      </c>
      <c r="Q2901" s="50"/>
      <c r="R2901" s="53" t="str">
        <f t="shared" si="182"/>
        <v/>
      </c>
      <c r="S2901" s="53" t="str">
        <f t="shared" si="183"/>
        <v/>
      </c>
      <c r="T2901" s="50"/>
    </row>
    <row r="2902" spans="1:20" ht="15" customHeight="1" x14ac:dyDescent="0.2">
      <c r="A2902" s="51" t="s">
        <v>2137</v>
      </c>
      <c r="B2902" s="51" t="s">
        <v>1537</v>
      </c>
      <c r="C2902" s="35">
        <v>525499</v>
      </c>
      <c r="D2902" s="50"/>
      <c r="E2902" s="52">
        <v>0</v>
      </c>
      <c r="F2902" s="52">
        <v>0</v>
      </c>
      <c r="G2902" s="52">
        <v>0</v>
      </c>
      <c r="H2902" s="52">
        <v>0</v>
      </c>
      <c r="I2902" s="52">
        <v>0</v>
      </c>
      <c r="J2902" s="52">
        <v>0</v>
      </c>
      <c r="K2902" s="52">
        <v>508518.36</v>
      </c>
      <c r="L2902" s="52">
        <v>0</v>
      </c>
      <c r="M2902" s="52">
        <v>0</v>
      </c>
      <c r="N2902" s="50"/>
      <c r="O2902" s="124">
        <f t="shared" si="180"/>
        <v>0</v>
      </c>
      <c r="P2902" s="124">
        <f t="shared" si="181"/>
        <v>0</v>
      </c>
      <c r="Q2902" s="50"/>
      <c r="R2902" s="53" t="str">
        <f t="shared" si="182"/>
        <v/>
      </c>
      <c r="S2902" s="53" t="str">
        <f t="shared" si="183"/>
        <v/>
      </c>
      <c r="T2902" s="50"/>
    </row>
    <row r="2903" spans="1:20" ht="15" customHeight="1" x14ac:dyDescent="0.2">
      <c r="A2903" s="51" t="s">
        <v>2237</v>
      </c>
      <c r="B2903" s="51" t="s">
        <v>2211</v>
      </c>
      <c r="C2903" s="35">
        <v>526657</v>
      </c>
      <c r="D2903" s="50"/>
      <c r="E2903" s="52">
        <v>0</v>
      </c>
      <c r="F2903" s="52">
        <v>0</v>
      </c>
      <c r="G2903" s="52">
        <v>0</v>
      </c>
      <c r="H2903" s="52">
        <v>67824.539999999994</v>
      </c>
      <c r="I2903" s="52">
        <v>0</v>
      </c>
      <c r="J2903" s="52">
        <v>67824.539999999994</v>
      </c>
      <c r="K2903" s="52">
        <v>555877.11</v>
      </c>
      <c r="L2903" s="52">
        <v>0</v>
      </c>
      <c r="M2903" s="52">
        <v>22968.080000000002</v>
      </c>
      <c r="N2903" s="50"/>
      <c r="O2903" s="124">
        <f t="shared" si="180"/>
        <v>12.2014</v>
      </c>
      <c r="P2903" s="124">
        <f t="shared" si="181"/>
        <v>4.1318628860252948</v>
      </c>
      <c r="Q2903" s="50"/>
      <c r="R2903" s="53" t="str">
        <f t="shared" si="182"/>
        <v/>
      </c>
      <c r="S2903" s="53" t="str">
        <f t="shared" si="183"/>
        <v/>
      </c>
      <c r="T2903" s="50"/>
    </row>
    <row r="2904" spans="1:20" ht="15" customHeight="1" x14ac:dyDescent="0.2">
      <c r="A2904" s="51" t="s">
        <v>1578</v>
      </c>
      <c r="B2904" s="51" t="s">
        <v>1504</v>
      </c>
      <c r="C2904" s="35">
        <v>518981</v>
      </c>
      <c r="D2904" s="50"/>
      <c r="E2904" s="52">
        <v>0</v>
      </c>
      <c r="F2904" s="52">
        <v>0</v>
      </c>
      <c r="G2904" s="52">
        <v>0</v>
      </c>
      <c r="H2904" s="52">
        <v>0</v>
      </c>
      <c r="I2904" s="52">
        <v>0</v>
      </c>
      <c r="J2904" s="52">
        <v>0</v>
      </c>
      <c r="K2904" s="52">
        <v>153986.00999999998</v>
      </c>
      <c r="L2904" s="52">
        <v>0</v>
      </c>
      <c r="M2904" s="52">
        <v>0</v>
      </c>
      <c r="N2904" s="50"/>
      <c r="O2904" s="124">
        <f t="shared" si="180"/>
        <v>0</v>
      </c>
      <c r="P2904" s="124">
        <f t="shared" si="181"/>
        <v>0</v>
      </c>
      <c r="Q2904" s="50"/>
      <c r="R2904" s="53" t="str">
        <f t="shared" si="182"/>
        <v/>
      </c>
      <c r="S2904" s="53" t="str">
        <f t="shared" si="183"/>
        <v/>
      </c>
      <c r="T2904" s="50"/>
    </row>
    <row r="2905" spans="1:20" ht="15" customHeight="1" x14ac:dyDescent="0.2">
      <c r="A2905" s="51" t="s">
        <v>1672</v>
      </c>
      <c r="B2905" s="51" t="s">
        <v>1595</v>
      </c>
      <c r="C2905" s="35">
        <v>519987</v>
      </c>
      <c r="D2905" s="50"/>
      <c r="E2905" s="52">
        <v>0</v>
      </c>
      <c r="F2905" s="52">
        <v>0</v>
      </c>
      <c r="G2905" s="52">
        <v>0</v>
      </c>
      <c r="H2905" s="52">
        <v>58494.21</v>
      </c>
      <c r="I2905" s="52">
        <v>0</v>
      </c>
      <c r="J2905" s="52">
        <v>58494.21</v>
      </c>
      <c r="K2905" s="52">
        <v>123467.74</v>
      </c>
      <c r="L2905" s="52">
        <v>2370.33</v>
      </c>
      <c r="M2905" s="52">
        <v>15902.21</v>
      </c>
      <c r="N2905" s="50"/>
      <c r="O2905" s="124">
        <f t="shared" si="180"/>
        <v>47.376100000000001</v>
      </c>
      <c r="P2905" s="124">
        <f t="shared" si="181"/>
        <v>14.799444778044856</v>
      </c>
      <c r="Q2905" s="50"/>
      <c r="R2905" s="53" t="str">
        <f t="shared" si="182"/>
        <v/>
      </c>
      <c r="S2905" s="53" t="str">
        <f t="shared" si="183"/>
        <v/>
      </c>
      <c r="T2905" s="50"/>
    </row>
    <row r="2906" spans="1:20" ht="15" customHeight="1" x14ac:dyDescent="0.2">
      <c r="A2906" s="51" t="s">
        <v>331</v>
      </c>
      <c r="B2906" s="51" t="s">
        <v>252</v>
      </c>
      <c r="C2906" s="35">
        <v>502987</v>
      </c>
      <c r="D2906" s="50"/>
      <c r="E2906" s="52">
        <v>0</v>
      </c>
      <c r="F2906" s="52">
        <v>0</v>
      </c>
      <c r="G2906" s="52">
        <v>0</v>
      </c>
      <c r="H2906" s="52">
        <v>1618798.68</v>
      </c>
      <c r="I2906" s="52">
        <v>280000</v>
      </c>
      <c r="J2906" s="52">
        <v>1338798.68</v>
      </c>
      <c r="K2906" s="52">
        <v>4016767.08</v>
      </c>
      <c r="L2906" s="52">
        <v>93732.49</v>
      </c>
      <c r="M2906" s="52">
        <v>600396.4</v>
      </c>
      <c r="N2906" s="50"/>
      <c r="O2906" s="124">
        <f t="shared" si="180"/>
        <v>33.330300000000001</v>
      </c>
      <c r="P2906" s="124">
        <f t="shared" si="181"/>
        <v>17.280785173134809</v>
      </c>
      <c r="Q2906" s="50"/>
      <c r="R2906" s="53" t="str">
        <f t="shared" si="182"/>
        <v/>
      </c>
      <c r="S2906" s="53" t="str">
        <f t="shared" si="183"/>
        <v/>
      </c>
      <c r="T2906" s="50"/>
    </row>
    <row r="2907" spans="1:20" ht="15" customHeight="1" x14ac:dyDescent="0.2">
      <c r="A2907" s="51" t="s">
        <v>1673</v>
      </c>
      <c r="B2907" s="51" t="s">
        <v>1595</v>
      </c>
      <c r="C2907" s="35">
        <v>519995</v>
      </c>
      <c r="D2907" s="50"/>
      <c r="E2907" s="52">
        <v>0</v>
      </c>
      <c r="F2907" s="52">
        <v>0</v>
      </c>
      <c r="G2907" s="52">
        <v>0</v>
      </c>
      <c r="H2907" s="52">
        <v>74435.33</v>
      </c>
      <c r="I2907" s="52">
        <v>0</v>
      </c>
      <c r="J2907" s="52">
        <v>74435.33</v>
      </c>
      <c r="K2907" s="52">
        <v>155473.15</v>
      </c>
      <c r="L2907" s="52">
        <v>2860.15</v>
      </c>
      <c r="M2907" s="52">
        <v>16955.330000000002</v>
      </c>
      <c r="N2907" s="50"/>
      <c r="O2907" s="124">
        <f t="shared" si="180"/>
        <v>47.876600000000003</v>
      </c>
      <c r="P2907" s="124">
        <f t="shared" si="181"/>
        <v>12.745274666397382</v>
      </c>
      <c r="Q2907" s="50"/>
      <c r="R2907" s="53" t="str">
        <f t="shared" si="182"/>
        <v/>
      </c>
      <c r="S2907" s="53" t="str">
        <f t="shared" si="183"/>
        <v/>
      </c>
      <c r="T2907" s="50"/>
    </row>
    <row r="2908" spans="1:20" ht="15" customHeight="1" x14ac:dyDescent="0.2">
      <c r="A2908" s="51" t="s">
        <v>1393</v>
      </c>
      <c r="B2908" s="51" t="s">
        <v>28</v>
      </c>
      <c r="C2908" s="35">
        <v>516571</v>
      </c>
      <c r="D2908" s="50"/>
      <c r="E2908" s="52">
        <v>0</v>
      </c>
      <c r="F2908" s="52">
        <v>0</v>
      </c>
      <c r="G2908" s="52">
        <v>0</v>
      </c>
      <c r="H2908" s="52">
        <v>180697.97</v>
      </c>
      <c r="I2908" s="52">
        <v>0</v>
      </c>
      <c r="J2908" s="52">
        <v>180697.97</v>
      </c>
      <c r="K2908" s="52">
        <v>668025.59</v>
      </c>
      <c r="L2908" s="52">
        <v>5012.05</v>
      </c>
      <c r="M2908" s="52">
        <v>1049.8800000000001</v>
      </c>
      <c r="N2908" s="50"/>
      <c r="O2908" s="124">
        <f t="shared" si="180"/>
        <v>27.049600000000002</v>
      </c>
      <c r="P2908" s="124">
        <f t="shared" si="181"/>
        <v>0.90743978834703032</v>
      </c>
      <c r="Q2908" s="50"/>
      <c r="R2908" s="53" t="str">
        <f t="shared" si="182"/>
        <v/>
      </c>
      <c r="S2908" s="53" t="str">
        <f t="shared" si="183"/>
        <v/>
      </c>
      <c r="T2908" s="50"/>
    </row>
    <row r="2909" spans="1:20" ht="15" customHeight="1" x14ac:dyDescent="0.2">
      <c r="A2909" s="51" t="s">
        <v>332</v>
      </c>
      <c r="B2909" s="51" t="s">
        <v>252</v>
      </c>
      <c r="C2909" s="35">
        <v>502995</v>
      </c>
      <c r="D2909" s="50"/>
      <c r="E2909" s="52">
        <v>0</v>
      </c>
      <c r="F2909" s="52">
        <v>0</v>
      </c>
      <c r="G2909" s="52">
        <v>0</v>
      </c>
      <c r="H2909" s="52">
        <v>80098.429999999993</v>
      </c>
      <c r="I2909" s="52">
        <v>0</v>
      </c>
      <c r="J2909" s="52">
        <v>80098.429999999993</v>
      </c>
      <c r="K2909" s="52">
        <v>644197.05000000005</v>
      </c>
      <c r="L2909" s="52">
        <v>8478.6</v>
      </c>
      <c r="M2909" s="52">
        <v>44357.919999999998</v>
      </c>
      <c r="N2909" s="50"/>
      <c r="O2909" s="124">
        <f t="shared" si="180"/>
        <v>12.4338</v>
      </c>
      <c r="P2909" s="124">
        <f t="shared" si="181"/>
        <v>8.2019189625286231</v>
      </c>
      <c r="Q2909" s="50"/>
      <c r="R2909" s="53" t="str">
        <f t="shared" si="182"/>
        <v/>
      </c>
      <c r="S2909" s="53" t="str">
        <f t="shared" si="183"/>
        <v/>
      </c>
      <c r="T2909" s="50"/>
    </row>
    <row r="2910" spans="1:20" ht="15" customHeight="1" x14ac:dyDescent="0.2">
      <c r="A2910" s="51" t="s">
        <v>333</v>
      </c>
      <c r="B2910" s="51" t="s">
        <v>252</v>
      </c>
      <c r="C2910" s="35">
        <v>503002</v>
      </c>
      <c r="D2910" s="50"/>
      <c r="E2910" s="52">
        <v>0</v>
      </c>
      <c r="F2910" s="52">
        <v>0</v>
      </c>
      <c r="G2910" s="52">
        <v>0</v>
      </c>
      <c r="H2910" s="52">
        <v>0</v>
      </c>
      <c r="I2910" s="52">
        <v>0</v>
      </c>
      <c r="J2910" s="52">
        <v>0</v>
      </c>
      <c r="K2910" s="52">
        <v>44133.08</v>
      </c>
      <c r="L2910" s="52">
        <v>0</v>
      </c>
      <c r="M2910" s="52">
        <v>0</v>
      </c>
      <c r="N2910" s="50"/>
      <c r="O2910" s="124">
        <f t="shared" si="180"/>
        <v>0</v>
      </c>
      <c r="P2910" s="124">
        <f t="shared" si="181"/>
        <v>0</v>
      </c>
      <c r="Q2910" s="50"/>
      <c r="R2910" s="53" t="str">
        <f t="shared" si="182"/>
        <v/>
      </c>
      <c r="S2910" s="53" t="str">
        <f t="shared" si="183"/>
        <v/>
      </c>
      <c r="T2910" s="50"/>
    </row>
    <row r="2911" spans="1:20" ht="15" customHeight="1" x14ac:dyDescent="0.2">
      <c r="A2911" s="51" t="s">
        <v>986</v>
      </c>
      <c r="B2911" s="51" t="s">
        <v>13</v>
      </c>
      <c r="C2911" s="35">
        <v>511200</v>
      </c>
      <c r="D2911" s="50"/>
      <c r="E2911" s="52">
        <v>0</v>
      </c>
      <c r="F2911" s="52">
        <v>0</v>
      </c>
      <c r="G2911" s="52">
        <v>0</v>
      </c>
      <c r="H2911" s="52">
        <v>35746.85</v>
      </c>
      <c r="I2911" s="52">
        <v>0</v>
      </c>
      <c r="J2911" s="52">
        <v>35746.85</v>
      </c>
      <c r="K2911" s="52">
        <v>129812.74</v>
      </c>
      <c r="L2911" s="52">
        <v>1439.28</v>
      </c>
      <c r="M2911" s="52">
        <v>27851.66</v>
      </c>
      <c r="N2911" s="50"/>
      <c r="O2911" s="124">
        <f t="shared" si="180"/>
        <v>27.537199999999999</v>
      </c>
      <c r="P2911" s="124">
        <f t="shared" si="181"/>
        <v>22.563994874463013</v>
      </c>
      <c r="Q2911" s="50"/>
      <c r="R2911" s="53" t="str">
        <f t="shared" si="182"/>
        <v/>
      </c>
      <c r="S2911" s="53" t="str">
        <f t="shared" si="183"/>
        <v/>
      </c>
      <c r="T2911" s="50"/>
    </row>
    <row r="2912" spans="1:20" ht="15" customHeight="1" x14ac:dyDescent="0.2">
      <c r="A2912" s="51" t="s">
        <v>986</v>
      </c>
      <c r="B2912" s="51" t="s">
        <v>1232</v>
      </c>
      <c r="C2912" s="35">
        <v>515833</v>
      </c>
      <c r="D2912" s="50"/>
      <c r="E2912" s="52">
        <v>0</v>
      </c>
      <c r="F2912" s="52">
        <v>0</v>
      </c>
      <c r="G2912" s="52">
        <v>0</v>
      </c>
      <c r="H2912" s="52">
        <v>0</v>
      </c>
      <c r="I2912" s="52">
        <v>0</v>
      </c>
      <c r="J2912" s="52">
        <v>0</v>
      </c>
      <c r="K2912" s="52">
        <v>42930.52</v>
      </c>
      <c r="L2912" s="52">
        <v>0</v>
      </c>
      <c r="M2912" s="52">
        <v>0</v>
      </c>
      <c r="N2912" s="50"/>
      <c r="O2912" s="124">
        <f t="shared" si="180"/>
        <v>0</v>
      </c>
      <c r="P2912" s="124">
        <f t="shared" si="181"/>
        <v>0</v>
      </c>
      <c r="Q2912" s="50"/>
      <c r="R2912" s="53" t="str">
        <f t="shared" si="182"/>
        <v/>
      </c>
      <c r="S2912" s="53" t="str">
        <f t="shared" si="183"/>
        <v/>
      </c>
      <c r="T2912" s="50"/>
    </row>
    <row r="2913" spans="1:20" ht="15" customHeight="1" x14ac:dyDescent="0.2">
      <c r="A2913" s="51" t="s">
        <v>19</v>
      </c>
      <c r="B2913" s="51" t="s">
        <v>19</v>
      </c>
      <c r="C2913" s="35">
        <v>516589</v>
      </c>
      <c r="D2913" s="50"/>
      <c r="E2913" s="52">
        <v>0</v>
      </c>
      <c r="F2913" s="52">
        <v>0</v>
      </c>
      <c r="G2913" s="52">
        <v>0</v>
      </c>
      <c r="H2913" s="52">
        <v>3177354.16</v>
      </c>
      <c r="I2913" s="52">
        <v>0</v>
      </c>
      <c r="J2913" s="52">
        <v>3177354.16</v>
      </c>
      <c r="K2913" s="52">
        <v>11379394.130000001</v>
      </c>
      <c r="L2913" s="52">
        <v>57060.22</v>
      </c>
      <c r="M2913" s="52">
        <v>278515.48</v>
      </c>
      <c r="N2913" s="50"/>
      <c r="O2913" s="124">
        <f t="shared" si="180"/>
        <v>27.922000000000001</v>
      </c>
      <c r="P2913" s="124">
        <f t="shared" si="181"/>
        <v>2.9489768626196615</v>
      </c>
      <c r="Q2913" s="50"/>
      <c r="R2913" s="53" t="str">
        <f t="shared" si="182"/>
        <v/>
      </c>
      <c r="S2913" s="53" t="str">
        <f t="shared" si="183"/>
        <v/>
      </c>
      <c r="T2913" s="50"/>
    </row>
    <row r="2914" spans="1:20" ht="15" customHeight="1" x14ac:dyDescent="0.2">
      <c r="A2914" s="51" t="s">
        <v>1579</v>
      </c>
      <c r="B2914" s="51" t="s">
        <v>1509</v>
      </c>
      <c r="C2914" s="35">
        <v>518999</v>
      </c>
      <c r="D2914" s="50"/>
      <c r="E2914" s="52">
        <v>0</v>
      </c>
      <c r="F2914" s="52">
        <v>0</v>
      </c>
      <c r="G2914" s="52">
        <v>0</v>
      </c>
      <c r="H2914" s="52">
        <v>0</v>
      </c>
      <c r="I2914" s="52">
        <v>0</v>
      </c>
      <c r="J2914" s="52">
        <v>0</v>
      </c>
      <c r="K2914" s="52">
        <v>14720.59</v>
      </c>
      <c r="L2914" s="52">
        <v>0</v>
      </c>
      <c r="M2914" s="52">
        <v>0</v>
      </c>
      <c r="N2914" s="50"/>
      <c r="O2914" s="124">
        <f t="shared" si="180"/>
        <v>0</v>
      </c>
      <c r="P2914" s="124">
        <f t="shared" si="181"/>
        <v>0</v>
      </c>
      <c r="Q2914" s="50"/>
      <c r="R2914" s="53" t="str">
        <f t="shared" si="182"/>
        <v/>
      </c>
      <c r="S2914" s="53" t="str">
        <f t="shared" si="183"/>
        <v/>
      </c>
      <c r="T2914" s="50"/>
    </row>
    <row r="2915" spans="1:20" ht="15" customHeight="1" x14ac:dyDescent="0.2">
      <c r="A2915" s="51" t="s">
        <v>438</v>
      </c>
      <c r="B2915" s="51" t="s">
        <v>98</v>
      </c>
      <c r="C2915" s="35">
        <v>504190</v>
      </c>
      <c r="D2915" s="50"/>
      <c r="E2915" s="52">
        <v>0</v>
      </c>
      <c r="F2915" s="52">
        <v>0</v>
      </c>
      <c r="G2915" s="52">
        <v>0</v>
      </c>
      <c r="H2915" s="52">
        <v>349422.19</v>
      </c>
      <c r="I2915" s="52">
        <v>0</v>
      </c>
      <c r="J2915" s="52">
        <v>349422.19</v>
      </c>
      <c r="K2915" s="52">
        <v>1028720.45</v>
      </c>
      <c r="L2915" s="52">
        <v>31645.23</v>
      </c>
      <c r="M2915" s="52">
        <v>64034.62</v>
      </c>
      <c r="N2915" s="50"/>
      <c r="O2915" s="124">
        <f t="shared" si="180"/>
        <v>33.966700000000003</v>
      </c>
      <c r="P2915" s="124">
        <f t="shared" si="181"/>
        <v>9.3008601121908292</v>
      </c>
      <c r="Q2915" s="50"/>
      <c r="R2915" s="53" t="str">
        <f t="shared" si="182"/>
        <v/>
      </c>
      <c r="S2915" s="53" t="str">
        <f t="shared" si="183"/>
        <v/>
      </c>
      <c r="T2915" s="50"/>
    </row>
    <row r="2916" spans="1:20" ht="15" customHeight="1" x14ac:dyDescent="0.2">
      <c r="A2916" s="51" t="s">
        <v>158</v>
      </c>
      <c r="B2916" s="51" t="s">
        <v>88</v>
      </c>
      <c r="C2916" s="35">
        <v>500984</v>
      </c>
      <c r="D2916" s="50"/>
      <c r="E2916" s="52">
        <v>0</v>
      </c>
      <c r="F2916" s="52">
        <v>0</v>
      </c>
      <c r="G2916" s="52">
        <v>0</v>
      </c>
      <c r="H2916" s="52">
        <v>25000</v>
      </c>
      <c r="I2916" s="52">
        <v>0</v>
      </c>
      <c r="J2916" s="52">
        <v>25000</v>
      </c>
      <c r="K2916" s="52">
        <v>146035.76</v>
      </c>
      <c r="L2916" s="52">
        <v>1131</v>
      </c>
      <c r="M2916" s="52">
        <v>10015.379999999999</v>
      </c>
      <c r="N2916" s="50"/>
      <c r="O2916" s="124">
        <f t="shared" si="180"/>
        <v>17.1191</v>
      </c>
      <c r="P2916" s="124">
        <f t="shared" si="181"/>
        <v>7.6326373759413437</v>
      </c>
      <c r="Q2916" s="50"/>
      <c r="R2916" s="53" t="str">
        <f t="shared" si="182"/>
        <v/>
      </c>
      <c r="S2916" s="53" t="str">
        <f t="shared" si="183"/>
        <v/>
      </c>
      <c r="T2916" s="50"/>
    </row>
    <row r="2917" spans="1:20" ht="15" customHeight="1" x14ac:dyDescent="0.2">
      <c r="A2917" s="51" t="s">
        <v>1</v>
      </c>
      <c r="B2917" s="51" t="s">
        <v>1</v>
      </c>
      <c r="C2917" s="35">
        <v>517402</v>
      </c>
      <c r="D2917" s="50"/>
      <c r="E2917" s="52">
        <v>0</v>
      </c>
      <c r="F2917" s="52">
        <v>0</v>
      </c>
      <c r="G2917" s="52">
        <v>0</v>
      </c>
      <c r="H2917" s="52">
        <v>37688033.170000002</v>
      </c>
      <c r="I2917" s="52">
        <v>0</v>
      </c>
      <c r="J2917" s="52">
        <v>37688033.170000002</v>
      </c>
      <c r="K2917" s="52">
        <v>50475960.910000004</v>
      </c>
      <c r="L2917" s="52">
        <v>733676</v>
      </c>
      <c r="M2917" s="52">
        <v>2687861.65</v>
      </c>
      <c r="N2917" s="50"/>
      <c r="O2917" s="124">
        <f t="shared" si="180"/>
        <v>74.665300000000002</v>
      </c>
      <c r="P2917" s="124">
        <f t="shared" si="181"/>
        <v>6.7785488147530142</v>
      </c>
      <c r="Q2917" s="50"/>
      <c r="R2917" s="53">
        <f t="shared" si="182"/>
        <v>0.73326500000000017</v>
      </c>
      <c r="S2917" s="53">
        <f t="shared" si="183"/>
        <v>370122.83120000013</v>
      </c>
      <c r="T2917" s="50"/>
    </row>
    <row r="2918" spans="1:20" ht="15" customHeight="1" x14ac:dyDescent="0.2">
      <c r="A2918" s="51" t="s">
        <v>1329</v>
      </c>
      <c r="B2918" s="51" t="s">
        <v>1214</v>
      </c>
      <c r="C2918" s="35">
        <v>515841</v>
      </c>
      <c r="D2918" s="50"/>
      <c r="E2918" s="52">
        <v>0</v>
      </c>
      <c r="F2918" s="52">
        <v>0</v>
      </c>
      <c r="G2918" s="52">
        <v>0</v>
      </c>
      <c r="H2918" s="52">
        <v>0</v>
      </c>
      <c r="I2918" s="52">
        <v>0</v>
      </c>
      <c r="J2918" s="52">
        <v>0</v>
      </c>
      <c r="K2918" s="52">
        <v>41479.629999999997</v>
      </c>
      <c r="L2918" s="52">
        <v>0</v>
      </c>
      <c r="M2918" s="52">
        <v>0</v>
      </c>
      <c r="N2918" s="50"/>
      <c r="O2918" s="124">
        <f t="shared" si="180"/>
        <v>0</v>
      </c>
      <c r="P2918" s="124">
        <f t="shared" si="181"/>
        <v>0</v>
      </c>
      <c r="Q2918" s="50"/>
      <c r="R2918" s="53" t="str">
        <f t="shared" si="182"/>
        <v/>
      </c>
      <c r="S2918" s="53" t="str">
        <f t="shared" si="183"/>
        <v/>
      </c>
      <c r="T2918" s="50"/>
    </row>
    <row r="2919" spans="1:20" ht="15" customHeight="1" x14ac:dyDescent="0.2">
      <c r="A2919" s="51" t="s">
        <v>2138</v>
      </c>
      <c r="B2919" s="51" t="s">
        <v>1537</v>
      </c>
      <c r="C2919" s="35">
        <v>525502</v>
      </c>
      <c r="D2919" s="50"/>
      <c r="E2919" s="52">
        <v>0</v>
      </c>
      <c r="F2919" s="52">
        <v>0</v>
      </c>
      <c r="G2919" s="52">
        <v>0</v>
      </c>
      <c r="H2919" s="52">
        <v>1266.97</v>
      </c>
      <c r="I2919" s="52">
        <v>0</v>
      </c>
      <c r="J2919" s="52">
        <v>1266.97</v>
      </c>
      <c r="K2919" s="52">
        <v>93185.19</v>
      </c>
      <c r="L2919" s="52">
        <v>0</v>
      </c>
      <c r="M2919" s="52">
        <v>1320</v>
      </c>
      <c r="N2919" s="50"/>
      <c r="O2919" s="124">
        <f t="shared" si="180"/>
        <v>1.3595999999999999</v>
      </c>
      <c r="P2919" s="124">
        <f t="shared" si="181"/>
        <v>1.4165341080487146</v>
      </c>
      <c r="Q2919" s="50"/>
      <c r="R2919" s="53" t="str">
        <f t="shared" si="182"/>
        <v/>
      </c>
      <c r="S2919" s="53" t="str">
        <f t="shared" si="183"/>
        <v/>
      </c>
      <c r="T2919" s="50"/>
    </row>
    <row r="2920" spans="1:20" ht="15" customHeight="1" x14ac:dyDescent="0.2">
      <c r="A2920" s="51" t="s">
        <v>159</v>
      </c>
      <c r="B2920" s="51" t="s">
        <v>85</v>
      </c>
      <c r="C2920" s="35">
        <v>500992</v>
      </c>
      <c r="D2920" s="50"/>
      <c r="E2920" s="52">
        <v>0</v>
      </c>
      <c r="F2920" s="52">
        <v>0</v>
      </c>
      <c r="G2920" s="52">
        <v>0</v>
      </c>
      <c r="H2920" s="52">
        <v>34853.730000000003</v>
      </c>
      <c r="I2920" s="52">
        <v>0</v>
      </c>
      <c r="J2920" s="52">
        <v>34853.730000000003</v>
      </c>
      <c r="K2920" s="52">
        <v>502966.11</v>
      </c>
      <c r="L2920" s="52">
        <v>1312.89</v>
      </c>
      <c r="M2920" s="52">
        <v>14937.24</v>
      </c>
      <c r="N2920" s="50"/>
      <c r="O2920" s="124">
        <f t="shared" si="180"/>
        <v>6.9295999999999998</v>
      </c>
      <c r="P2920" s="124">
        <f t="shared" si="181"/>
        <v>3.2308598287069481</v>
      </c>
      <c r="Q2920" s="50"/>
      <c r="R2920" s="53" t="str">
        <f t="shared" si="182"/>
        <v/>
      </c>
      <c r="S2920" s="53" t="str">
        <f t="shared" si="183"/>
        <v/>
      </c>
      <c r="T2920" s="50"/>
    </row>
    <row r="2921" spans="1:20" ht="15" customHeight="1" x14ac:dyDescent="0.2">
      <c r="A2921" s="51" t="s">
        <v>2852</v>
      </c>
      <c r="B2921" s="51" t="s">
        <v>88</v>
      </c>
      <c r="C2921" s="35">
        <v>582816</v>
      </c>
      <c r="D2921" s="50"/>
      <c r="E2921" s="52">
        <v>0</v>
      </c>
      <c r="F2921" s="52">
        <v>0</v>
      </c>
      <c r="G2921" s="52">
        <v>0</v>
      </c>
      <c r="H2921" s="52">
        <v>394661.7</v>
      </c>
      <c r="I2921" s="52">
        <v>0</v>
      </c>
      <c r="J2921" s="52">
        <v>394661.7</v>
      </c>
      <c r="K2921" s="52">
        <v>799328.81</v>
      </c>
      <c r="L2921" s="52">
        <v>18255</v>
      </c>
      <c r="M2921" s="52">
        <v>81751.570000000007</v>
      </c>
      <c r="N2921" s="50"/>
      <c r="O2921" s="124">
        <f t="shared" si="180"/>
        <v>49.374099999999999</v>
      </c>
      <c r="P2921" s="124">
        <f t="shared" si="181"/>
        <v>12.511318089485602</v>
      </c>
      <c r="Q2921" s="50"/>
      <c r="R2921" s="53" t="str">
        <f t="shared" si="182"/>
        <v/>
      </c>
      <c r="S2921" s="53" t="str">
        <f t="shared" si="183"/>
        <v/>
      </c>
      <c r="T2921" s="50"/>
    </row>
    <row r="2922" spans="1:20" ht="15" customHeight="1" x14ac:dyDescent="0.2">
      <c r="A2922" s="51" t="s">
        <v>160</v>
      </c>
      <c r="B2922" s="51" t="s">
        <v>85</v>
      </c>
      <c r="C2922" s="35">
        <v>501018</v>
      </c>
      <c r="D2922" s="50"/>
      <c r="E2922" s="52">
        <v>0</v>
      </c>
      <c r="F2922" s="52">
        <v>0</v>
      </c>
      <c r="G2922" s="52">
        <v>0</v>
      </c>
      <c r="H2922" s="52">
        <v>0</v>
      </c>
      <c r="I2922" s="52">
        <v>0</v>
      </c>
      <c r="J2922" s="52">
        <v>0</v>
      </c>
      <c r="K2922" s="52">
        <v>103235.12</v>
      </c>
      <c r="L2922" s="52">
        <v>0</v>
      </c>
      <c r="M2922" s="52">
        <v>0</v>
      </c>
      <c r="N2922" s="50"/>
      <c r="O2922" s="124">
        <f t="shared" si="180"/>
        <v>0</v>
      </c>
      <c r="P2922" s="124">
        <f t="shared" si="181"/>
        <v>0</v>
      </c>
      <c r="Q2922" s="50"/>
      <c r="R2922" s="53" t="str">
        <f t="shared" si="182"/>
        <v/>
      </c>
      <c r="S2922" s="53" t="str">
        <f t="shared" si="183"/>
        <v/>
      </c>
      <c r="T2922" s="50"/>
    </row>
    <row r="2923" spans="1:20" ht="15" customHeight="1" x14ac:dyDescent="0.2">
      <c r="A2923" s="51" t="s">
        <v>568</v>
      </c>
      <c r="B2923" s="51" t="s">
        <v>511</v>
      </c>
      <c r="C2923" s="35">
        <v>505811</v>
      </c>
      <c r="D2923" s="50"/>
      <c r="E2923" s="52">
        <v>0</v>
      </c>
      <c r="F2923" s="52">
        <v>0</v>
      </c>
      <c r="G2923" s="52">
        <v>0</v>
      </c>
      <c r="H2923" s="52">
        <v>16832.18</v>
      </c>
      <c r="I2923" s="52">
        <v>0</v>
      </c>
      <c r="J2923" s="52">
        <v>16832.18</v>
      </c>
      <c r="K2923" s="52">
        <v>171805.78999999998</v>
      </c>
      <c r="L2923" s="52">
        <v>523.55999999999995</v>
      </c>
      <c r="M2923" s="52">
        <v>1800</v>
      </c>
      <c r="N2923" s="50"/>
      <c r="O2923" s="124">
        <f t="shared" si="180"/>
        <v>9.7972000000000001</v>
      </c>
      <c r="P2923" s="124">
        <f t="shared" si="181"/>
        <v>1.3524340477698686</v>
      </c>
      <c r="Q2923" s="50"/>
      <c r="R2923" s="53" t="str">
        <f t="shared" si="182"/>
        <v/>
      </c>
      <c r="S2923" s="53" t="str">
        <f t="shared" si="183"/>
        <v/>
      </c>
      <c r="T2923" s="50"/>
    </row>
    <row r="2924" spans="1:20" ht="15" customHeight="1" x14ac:dyDescent="0.2">
      <c r="A2924" s="51" t="s">
        <v>709</v>
      </c>
      <c r="B2924" s="51" t="s">
        <v>639</v>
      </c>
      <c r="C2924" s="35">
        <v>507792</v>
      </c>
      <c r="D2924" s="50"/>
      <c r="E2924" s="52">
        <v>0</v>
      </c>
      <c r="F2924" s="52">
        <v>0</v>
      </c>
      <c r="G2924" s="52">
        <v>0</v>
      </c>
      <c r="H2924" s="52">
        <v>0</v>
      </c>
      <c r="I2924" s="52">
        <v>0</v>
      </c>
      <c r="J2924" s="52">
        <v>0</v>
      </c>
      <c r="K2924" s="52">
        <v>398674.39</v>
      </c>
      <c r="L2924" s="52">
        <v>8299.06</v>
      </c>
      <c r="M2924" s="52">
        <v>5381.23</v>
      </c>
      <c r="N2924" s="50"/>
      <c r="O2924" s="124">
        <f t="shared" si="180"/>
        <v>0</v>
      </c>
      <c r="P2924" s="124">
        <f t="shared" si="181"/>
        <v>3.4314443925028639</v>
      </c>
      <c r="Q2924" s="50"/>
      <c r="R2924" s="53" t="str">
        <f t="shared" si="182"/>
        <v/>
      </c>
      <c r="S2924" s="53" t="str">
        <f t="shared" si="183"/>
        <v/>
      </c>
      <c r="T2924" s="50"/>
    </row>
    <row r="2925" spans="1:20" ht="15" customHeight="1" x14ac:dyDescent="0.2">
      <c r="A2925" s="51" t="s">
        <v>2139</v>
      </c>
      <c r="B2925" s="51" t="s">
        <v>1537</v>
      </c>
      <c r="C2925" s="35">
        <v>525511</v>
      </c>
      <c r="D2925" s="50"/>
      <c r="E2925" s="52">
        <v>0</v>
      </c>
      <c r="F2925" s="52">
        <v>0</v>
      </c>
      <c r="G2925" s="52">
        <v>0</v>
      </c>
      <c r="H2925" s="52">
        <v>0</v>
      </c>
      <c r="I2925" s="52">
        <v>0</v>
      </c>
      <c r="J2925" s="52">
        <v>0</v>
      </c>
      <c r="K2925" s="52">
        <v>389190.61</v>
      </c>
      <c r="L2925" s="52">
        <v>184.95</v>
      </c>
      <c r="M2925" s="52">
        <v>4800</v>
      </c>
      <c r="N2925" s="50"/>
      <c r="O2925" s="124">
        <f t="shared" si="180"/>
        <v>0</v>
      </c>
      <c r="P2925" s="124">
        <f t="shared" si="181"/>
        <v>1.2808505323394108</v>
      </c>
      <c r="Q2925" s="50"/>
      <c r="R2925" s="53" t="str">
        <f t="shared" si="182"/>
        <v/>
      </c>
      <c r="S2925" s="53" t="str">
        <f t="shared" si="183"/>
        <v/>
      </c>
      <c r="T2925" s="50"/>
    </row>
    <row r="2926" spans="1:20" ht="15" customHeight="1" thickBot="1" x14ac:dyDescent="0.25">
      <c r="A2926" s="51" t="s">
        <v>1453</v>
      </c>
      <c r="B2926" s="51" t="s">
        <v>1405</v>
      </c>
      <c r="C2926" s="35">
        <v>517399</v>
      </c>
      <c r="D2926" s="50"/>
      <c r="E2926" s="52">
        <v>0</v>
      </c>
      <c r="F2926" s="52">
        <v>0</v>
      </c>
      <c r="G2926" s="52">
        <v>0</v>
      </c>
      <c r="H2926" s="52">
        <v>263545.11</v>
      </c>
      <c r="I2926" s="52">
        <v>0</v>
      </c>
      <c r="J2926" s="52">
        <v>263545.11</v>
      </c>
      <c r="K2926" s="52">
        <v>764882.45000000007</v>
      </c>
      <c r="L2926" s="52">
        <v>31050.61</v>
      </c>
      <c r="M2926" s="52">
        <v>96982.05</v>
      </c>
      <c r="N2926" s="50"/>
      <c r="O2926" s="124">
        <f t="shared" si="180"/>
        <v>34.455599999999997</v>
      </c>
      <c r="P2926" s="124">
        <f t="shared" si="181"/>
        <v>16.738867521408025</v>
      </c>
      <c r="Q2926" s="50"/>
      <c r="R2926" s="53" t="str">
        <f t="shared" si="182"/>
        <v/>
      </c>
      <c r="S2926" s="53" t="str">
        <f t="shared" si="183"/>
        <v/>
      </c>
      <c r="T2926" s="50"/>
    </row>
    <row r="2927" spans="1:20" ht="15" customHeight="1" x14ac:dyDescent="0.2">
      <c r="A2927" s="125"/>
      <c r="B2927" s="125"/>
      <c r="C2927" s="125"/>
      <c r="D2927" s="125"/>
      <c r="E2927" s="125"/>
      <c r="F2927" s="125"/>
      <c r="G2927" s="125"/>
      <c r="H2927" s="125"/>
      <c r="I2927" s="125"/>
      <c r="J2927" s="125"/>
      <c r="K2927" s="125"/>
      <c r="L2927" s="125"/>
      <c r="M2927" s="125"/>
      <c r="N2927" s="125"/>
      <c r="O2927" s="125"/>
      <c r="P2927" s="125"/>
      <c r="Q2927" s="125"/>
      <c r="R2927" s="126"/>
      <c r="S2927" s="127" t="s">
        <v>35</v>
      </c>
      <c r="T2927" s="125"/>
    </row>
  </sheetData>
  <sortState ref="A3:S2926">
    <sortCondition ref="A3:A2926"/>
  </sortState>
  <mergeCells count="1">
    <mergeCell ref="A1:D1"/>
  </mergeCells>
  <conditionalFormatting sqref="O3:O2926">
    <cfRule type="cellIs" dxfId="1" priority="2" stopIfTrue="1" operator="greaterThanOrEqual">
      <formula>60</formula>
    </cfRule>
  </conditionalFormatting>
  <conditionalFormatting sqref="P3:P2926">
    <cfRule type="cellIs" dxfId="0" priority="1" stopIfTrue="1" operator="greaterThan">
      <formula>25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0"/>
  <dimension ref="A1:AE2929"/>
  <sheetViews>
    <sheetView showGridLines="0" workbookViewId="0">
      <selection activeCell="L1" sqref="L1:T1"/>
    </sheetView>
  </sheetViews>
  <sheetFormatPr defaultRowHeight="11.25" customHeight="1" x14ac:dyDescent="0.2"/>
  <cols>
    <col min="1" max="1" width="24.5703125" style="102" bestFit="1" customWidth="1"/>
    <col min="2" max="2" width="6.140625" style="104" bestFit="1" customWidth="1"/>
    <col min="3" max="3" width="9.5703125" style="104" bestFit="1" customWidth="1"/>
    <col min="4" max="4" width="14.85546875" style="104" bestFit="1" customWidth="1"/>
    <col min="5" max="5" width="14.140625" style="104" bestFit="1" customWidth="1"/>
    <col min="6" max="6" width="1.85546875" style="104" customWidth="1"/>
    <col min="7" max="9" width="1.85546875" style="102" customWidth="1"/>
    <col min="10" max="10" width="1.85546875" style="103" bestFit="1" customWidth="1"/>
    <col min="11" max="11" width="1.85546875" style="102" customWidth="1"/>
    <col min="12" max="12" width="7.85546875" style="115" bestFit="1" customWidth="1"/>
    <col min="13" max="13" width="5.5703125" style="102" bestFit="1" customWidth="1"/>
    <col min="14" max="14" width="4.7109375" style="102" bestFit="1" customWidth="1"/>
    <col min="15" max="15" width="7.85546875" style="115" customWidth="1"/>
    <col min="16" max="17" width="4.7109375" style="102" bestFit="1" customWidth="1"/>
    <col min="18" max="18" width="6.140625" style="115" customWidth="1"/>
    <col min="19" max="20" width="4.7109375" style="102" bestFit="1" customWidth="1"/>
    <col min="21" max="21" width="4.5703125" style="100" customWidth="1"/>
    <col min="22" max="16384" width="9.140625" style="100"/>
  </cols>
  <sheetData>
    <row r="1" spans="1:31" ht="15" customHeight="1" x14ac:dyDescent="0.2">
      <c r="D1" s="114">
        <v>60</v>
      </c>
      <c r="E1" s="114">
        <v>25</v>
      </c>
      <c r="F1" s="102"/>
      <c r="L1" s="189" t="s">
        <v>2950</v>
      </c>
      <c r="M1" s="189"/>
      <c r="N1" s="189"/>
      <c r="O1" s="189"/>
      <c r="P1" s="189"/>
      <c r="Q1" s="189"/>
      <c r="R1" s="189"/>
      <c r="S1" s="189"/>
      <c r="T1" s="189"/>
      <c r="AB1" s="120">
        <v>100000</v>
      </c>
    </row>
    <row r="2" spans="1:31" ht="11.25" customHeight="1" x14ac:dyDescent="0.2">
      <c r="A2" s="122" t="str">
        <f>'T09'!A2</f>
        <v>názov obce</v>
      </c>
      <c r="B2" s="123" t="str">
        <f>'T09'!C2</f>
        <v>kód</v>
      </c>
      <c r="C2" s="49" t="s">
        <v>2949</v>
      </c>
      <c r="D2" s="49" t="str">
        <f>'T09'!O2</f>
        <v>pomer dlhu (%)</v>
      </c>
      <c r="E2" s="49" t="str">
        <f>'T09'!P2</f>
        <v>dlh. služba (%)</v>
      </c>
      <c r="F2" s="113"/>
      <c r="G2" s="112"/>
      <c r="H2" s="112"/>
      <c r="I2" s="112"/>
      <c r="J2" s="112"/>
      <c r="K2" s="112"/>
      <c r="L2" s="116"/>
      <c r="M2" s="106"/>
      <c r="N2" s="106"/>
      <c r="O2" s="117"/>
      <c r="P2" s="107"/>
      <c r="Q2" s="107"/>
      <c r="R2" s="118"/>
      <c r="S2" s="108"/>
      <c r="T2" s="108"/>
      <c r="V2" s="100">
        <f>SUM(G:G)-V4</f>
        <v>41</v>
      </c>
      <c r="W2" s="102" t="str">
        <f>"iba dlhový limit ("&amp;V2&amp;" obcí)"</f>
        <v>iba dlhový limit (41 obcí)</v>
      </c>
    </row>
    <row r="3" spans="1:31" ht="11.25" customHeight="1" x14ac:dyDescent="0.2">
      <c r="A3" s="102" t="str">
        <f>'T09'!A3</f>
        <v>Ábelová</v>
      </c>
      <c r="B3" s="104">
        <f>'T09'!C3</f>
        <v>511226</v>
      </c>
      <c r="C3" s="109">
        <f>'T09'!K3</f>
        <v>57079</v>
      </c>
      <c r="D3" s="110">
        <f>'T09'!O3</f>
        <v>44.345799999999997</v>
      </c>
      <c r="E3" s="110">
        <f>'T09'!P3</f>
        <v>142.46679163965732</v>
      </c>
      <c r="F3" s="110"/>
      <c r="G3" s="102">
        <f t="shared" ref="G3" si="0">IF(AND(ISNUMBER(D3),D3&gt;=$D$1),1,0)</f>
        <v>0</v>
      </c>
      <c r="H3" s="102">
        <f t="shared" ref="H3" si="1">IF(AND(ISNUMBER(E3),E3&gt;=$E$1),1,0)</f>
        <v>1</v>
      </c>
      <c r="I3" s="102">
        <f t="shared" ref="I3" si="2">IF(AND(AND(ISNUMBER(D3),D3&gt;=$D$1),AND(ISNUMBER(E3),E3&gt;=$E$1)),1,0)</f>
        <v>0</v>
      </c>
      <c r="J3" s="103">
        <f t="shared" ref="J3" si="3">IF(OR(AND(ISNUMBER(D3),D3&gt;=$D$1),AND(ISNUMBER(E3),E3&gt;=$E$1)),1,0)</f>
        <v>1</v>
      </c>
      <c r="L3" s="115">
        <f>IF($G3=1,C3,0)</f>
        <v>0</v>
      </c>
      <c r="M3" s="111">
        <f>IF($G3=1,D3,0)/100</f>
        <v>0</v>
      </c>
      <c r="N3" s="111">
        <f>IF($G3=1,E3,0)/100</f>
        <v>0</v>
      </c>
      <c r="O3" s="115">
        <f>IF($H3=1,C3,0)</f>
        <v>57079</v>
      </c>
      <c r="P3" s="111">
        <f>IF($H3=1,D3,0)/100</f>
        <v>0.44345799999999996</v>
      </c>
      <c r="Q3" s="111">
        <f>IF($H3=1,E3,0)/100</f>
        <v>1.4246679163965732</v>
      </c>
      <c r="R3" s="115">
        <f>IF($I3=1,C3,0)</f>
        <v>0</v>
      </c>
      <c r="S3" s="111">
        <f>IF($I3=1,D3,0)/100</f>
        <v>0</v>
      </c>
      <c r="T3" s="111">
        <f>IF($I3=1,E3,0)/100</f>
        <v>0</v>
      </c>
      <c r="V3" s="100">
        <f>SUM(H:H)-V4</f>
        <v>195</v>
      </c>
      <c r="W3" s="102" t="str">
        <f>"iba limit dlhovej služby ("&amp;V3&amp;" obcí)"</f>
        <v>iba limit dlhovej služby (195 obcí)</v>
      </c>
    </row>
    <row r="4" spans="1:31" ht="11.25" customHeight="1" x14ac:dyDescent="0.2">
      <c r="A4" s="102" t="str">
        <f>'T09'!A4</f>
        <v>Abovce</v>
      </c>
      <c r="B4" s="104">
        <f>'T09'!C4</f>
        <v>557757</v>
      </c>
      <c r="C4" s="109">
        <f>'T09'!K4</f>
        <v>287946.34999999998</v>
      </c>
      <c r="D4" s="110">
        <f>'T09'!O4</f>
        <v>46.085299999999997</v>
      </c>
      <c r="E4" s="110">
        <f>'T09'!P4</f>
        <v>6.6444877665579032</v>
      </c>
      <c r="F4" s="110"/>
      <c r="G4" s="102">
        <f t="shared" ref="G4:G67" si="4">IF(AND(ISNUMBER(D4),D4&gt;=$D$1),1,0)</f>
        <v>0</v>
      </c>
      <c r="H4" s="102">
        <f t="shared" ref="H4:H67" si="5">IF(AND(ISNUMBER(E4),E4&gt;=$E$1),1,0)</f>
        <v>0</v>
      </c>
      <c r="I4" s="102">
        <f t="shared" ref="I4:I67" si="6">IF(AND(AND(ISNUMBER(D4),D4&gt;=$D$1),AND(ISNUMBER(E4),E4&gt;=$E$1)),1,0)</f>
        <v>0</v>
      </c>
      <c r="J4" s="103">
        <f t="shared" ref="J4:J67" si="7">IF(OR(AND(ISNUMBER(D4),D4&gt;=$D$1),AND(ISNUMBER(E4),E4&gt;=$E$1)),1,0)</f>
        <v>0</v>
      </c>
      <c r="L4" s="115">
        <f t="shared" ref="L4:L67" si="8">IF($G4=1,C4,0)</f>
        <v>0</v>
      </c>
      <c r="M4" s="111">
        <f t="shared" ref="M4:M67" si="9">IF($G4=1,D4,0)/100</f>
        <v>0</v>
      </c>
      <c r="N4" s="111">
        <f t="shared" ref="N4:N67" si="10">IF($G4=1,E4,0)/100</f>
        <v>0</v>
      </c>
      <c r="O4" s="115">
        <f t="shared" ref="O4:O67" si="11">IF($H4=1,C4,0)</f>
        <v>0</v>
      </c>
      <c r="P4" s="111">
        <f t="shared" ref="P4:P67" si="12">IF($H4=1,D4,0)/100</f>
        <v>0</v>
      </c>
      <c r="Q4" s="111">
        <f t="shared" ref="Q4:Q67" si="13">IF($H4=1,E4,0)/100</f>
        <v>0</v>
      </c>
      <c r="R4" s="115">
        <f t="shared" ref="R4:R67" si="14">IF($I4=1,C4,0)</f>
        <v>0</v>
      </c>
      <c r="S4" s="111">
        <f t="shared" ref="S4:S67" si="15">IF($I4=1,D4,0)/100</f>
        <v>0</v>
      </c>
      <c r="T4" s="111">
        <f t="shared" ref="T4:T67" si="16">IF($I4=1,E4,0)/100</f>
        <v>0</v>
      </c>
      <c r="V4" s="100">
        <f>SUM(I:I)</f>
        <v>20</v>
      </c>
      <c r="W4" s="102" t="str">
        <f>"oba limity súčasne ("&amp;V4&amp;" obcí)"</f>
        <v>oba limity súčasne (20 obcí)</v>
      </c>
    </row>
    <row r="5" spans="1:31" ht="11.25" customHeight="1" x14ac:dyDescent="0.2">
      <c r="A5" s="102" t="str">
        <f>'T09'!A5</f>
        <v>Abrahám</v>
      </c>
      <c r="B5" s="104">
        <f>'T09'!C5</f>
        <v>503673</v>
      </c>
      <c r="C5" s="109">
        <f>'T09'!K5</f>
        <v>684753.42999999993</v>
      </c>
      <c r="D5" s="110">
        <f>'T09'!O5</f>
        <v>91.902699999999996</v>
      </c>
      <c r="E5" s="110">
        <f>'T09'!P5</f>
        <v>1.9277975723319856</v>
      </c>
      <c r="F5" s="110"/>
      <c r="G5" s="102">
        <f t="shared" si="4"/>
        <v>1</v>
      </c>
      <c r="H5" s="102">
        <f t="shared" si="5"/>
        <v>0</v>
      </c>
      <c r="I5" s="102">
        <f t="shared" si="6"/>
        <v>0</v>
      </c>
      <c r="J5" s="103">
        <f t="shared" si="7"/>
        <v>1</v>
      </c>
      <c r="L5" s="115">
        <f t="shared" si="8"/>
        <v>684753.42999999993</v>
      </c>
      <c r="M5" s="111">
        <f t="shared" si="9"/>
        <v>0.91902699999999993</v>
      </c>
      <c r="N5" s="111">
        <f t="shared" si="10"/>
        <v>1.9277975723319855E-2</v>
      </c>
      <c r="O5" s="115">
        <f t="shared" si="11"/>
        <v>0</v>
      </c>
      <c r="P5" s="111">
        <f t="shared" si="12"/>
        <v>0</v>
      </c>
      <c r="Q5" s="111">
        <f t="shared" si="13"/>
        <v>0</v>
      </c>
      <c r="R5" s="115">
        <f t="shared" si="14"/>
        <v>0</v>
      </c>
      <c r="S5" s="111">
        <f t="shared" si="15"/>
        <v>0</v>
      </c>
      <c r="T5" s="111">
        <f t="shared" si="16"/>
        <v>0</v>
      </c>
      <c r="V5" s="100">
        <f>SUM(J:J)</f>
        <v>256</v>
      </c>
      <c r="W5" s="102" t="s">
        <v>2948</v>
      </c>
    </row>
    <row r="6" spans="1:31" ht="11.25" customHeight="1" x14ac:dyDescent="0.2">
      <c r="A6" s="102" t="str">
        <f>'T09'!A6</f>
        <v>Abrahámovce</v>
      </c>
      <c r="B6" s="104">
        <f>'T09'!C6</f>
        <v>519014</v>
      </c>
      <c r="C6" s="109">
        <f>'T09'!K6</f>
        <v>128342.67</v>
      </c>
      <c r="D6" s="110">
        <f>'T09'!O6</f>
        <v>1E-4</v>
      </c>
      <c r="E6" s="110">
        <f>'T09'!P6</f>
        <v>2.6340265478347926</v>
      </c>
      <c r="F6" s="110"/>
      <c r="G6" s="102">
        <f t="shared" si="4"/>
        <v>0</v>
      </c>
      <c r="H6" s="102">
        <f t="shared" si="5"/>
        <v>0</v>
      </c>
      <c r="I6" s="102">
        <f t="shared" si="6"/>
        <v>0</v>
      </c>
      <c r="J6" s="103">
        <f t="shared" si="7"/>
        <v>0</v>
      </c>
      <c r="L6" s="115">
        <f t="shared" si="8"/>
        <v>0</v>
      </c>
      <c r="M6" s="111">
        <f t="shared" si="9"/>
        <v>0</v>
      </c>
      <c r="N6" s="111">
        <f t="shared" si="10"/>
        <v>0</v>
      </c>
      <c r="O6" s="115">
        <f t="shared" si="11"/>
        <v>0</v>
      </c>
      <c r="P6" s="111">
        <f t="shared" si="12"/>
        <v>0</v>
      </c>
      <c r="Q6" s="111">
        <f t="shared" si="13"/>
        <v>0</v>
      </c>
      <c r="R6" s="115">
        <f t="shared" si="14"/>
        <v>0</v>
      </c>
      <c r="S6" s="111">
        <f t="shared" si="15"/>
        <v>0</v>
      </c>
      <c r="T6" s="111">
        <f t="shared" si="16"/>
        <v>0</v>
      </c>
      <c r="W6" s="102"/>
      <c r="AE6" s="103"/>
    </row>
    <row r="7" spans="1:31" ht="11.25" customHeight="1" x14ac:dyDescent="0.2">
      <c r="A7" s="102" t="str">
        <f>'T09'!A7</f>
        <v>Abrahámovce</v>
      </c>
      <c r="B7" s="104">
        <f>'T09'!C7</f>
        <v>523399</v>
      </c>
      <c r="C7" s="109">
        <f>'T09'!K7</f>
        <v>44344.46</v>
      </c>
      <c r="D7" s="110">
        <f>'T09'!O7</f>
        <v>22.614100000000001</v>
      </c>
      <c r="E7" s="110">
        <f>'T09'!P7</f>
        <v>4.5658240059750419</v>
      </c>
      <c r="F7" s="110"/>
      <c r="G7" s="102">
        <f t="shared" si="4"/>
        <v>0</v>
      </c>
      <c r="H7" s="102">
        <f t="shared" si="5"/>
        <v>0</v>
      </c>
      <c r="I7" s="102">
        <f t="shared" si="6"/>
        <v>0</v>
      </c>
      <c r="J7" s="103">
        <f t="shared" si="7"/>
        <v>0</v>
      </c>
      <c r="L7" s="115">
        <f t="shared" si="8"/>
        <v>0</v>
      </c>
      <c r="M7" s="111">
        <f t="shared" si="9"/>
        <v>0</v>
      </c>
      <c r="N7" s="111">
        <f t="shared" si="10"/>
        <v>0</v>
      </c>
      <c r="O7" s="115">
        <f t="shared" si="11"/>
        <v>0</v>
      </c>
      <c r="P7" s="111">
        <f t="shared" si="12"/>
        <v>0</v>
      </c>
      <c r="Q7" s="111">
        <f t="shared" si="13"/>
        <v>0</v>
      </c>
      <c r="R7" s="115">
        <f t="shared" si="14"/>
        <v>0</v>
      </c>
      <c r="S7" s="111">
        <f t="shared" si="15"/>
        <v>0</v>
      </c>
      <c r="T7" s="111">
        <f t="shared" si="16"/>
        <v>0</v>
      </c>
      <c r="W7" s="102"/>
    </row>
    <row r="8" spans="1:31" ht="11.25" customHeight="1" x14ac:dyDescent="0.2">
      <c r="A8" s="102" t="str">
        <f>'T09'!A8</f>
        <v>Abramová</v>
      </c>
      <c r="B8" s="104">
        <f>'T09'!C8</f>
        <v>512044</v>
      </c>
      <c r="C8" s="109">
        <f>'T09'!K8</f>
        <v>34568.14</v>
      </c>
      <c r="D8" s="110">
        <f>'T09'!O8</f>
        <v>0</v>
      </c>
      <c r="E8" s="110">
        <f>'T09'!P8</f>
        <v>0</v>
      </c>
      <c r="F8" s="110"/>
      <c r="G8" s="102">
        <f t="shared" si="4"/>
        <v>0</v>
      </c>
      <c r="H8" s="102">
        <f t="shared" si="5"/>
        <v>0</v>
      </c>
      <c r="I8" s="102">
        <f t="shared" si="6"/>
        <v>0</v>
      </c>
      <c r="J8" s="103">
        <f t="shared" si="7"/>
        <v>0</v>
      </c>
      <c r="L8" s="115">
        <f t="shared" si="8"/>
        <v>0</v>
      </c>
      <c r="M8" s="111">
        <f t="shared" si="9"/>
        <v>0</v>
      </c>
      <c r="N8" s="111">
        <f t="shared" si="10"/>
        <v>0</v>
      </c>
      <c r="O8" s="115">
        <f t="shared" si="11"/>
        <v>0</v>
      </c>
      <c r="P8" s="111">
        <f t="shared" si="12"/>
        <v>0</v>
      </c>
      <c r="Q8" s="111">
        <f t="shared" si="13"/>
        <v>0</v>
      </c>
      <c r="R8" s="115">
        <f t="shared" si="14"/>
        <v>0</v>
      </c>
      <c r="S8" s="111">
        <f t="shared" si="15"/>
        <v>0</v>
      </c>
      <c r="T8" s="111">
        <f t="shared" si="16"/>
        <v>0</v>
      </c>
      <c r="W8" s="102"/>
    </row>
    <row r="9" spans="1:31" ht="11.25" customHeight="1" x14ac:dyDescent="0.2">
      <c r="A9" s="102" t="str">
        <f>'T09'!A9</f>
        <v>Abranovce</v>
      </c>
      <c r="B9" s="104">
        <f>'T09'!C9</f>
        <v>524158</v>
      </c>
      <c r="C9" s="109">
        <f>'T09'!K9</f>
        <v>295702.19</v>
      </c>
      <c r="D9" s="110">
        <f>'T09'!O9</f>
        <v>0</v>
      </c>
      <c r="E9" s="110">
        <f>'T09'!P9</f>
        <v>0</v>
      </c>
      <c r="F9" s="110"/>
      <c r="G9" s="102">
        <f t="shared" si="4"/>
        <v>0</v>
      </c>
      <c r="H9" s="102">
        <f t="shared" si="5"/>
        <v>0</v>
      </c>
      <c r="I9" s="102">
        <f t="shared" si="6"/>
        <v>0</v>
      </c>
      <c r="J9" s="103">
        <f t="shared" si="7"/>
        <v>0</v>
      </c>
      <c r="L9" s="115">
        <f t="shared" si="8"/>
        <v>0</v>
      </c>
      <c r="M9" s="111">
        <f t="shared" si="9"/>
        <v>0</v>
      </c>
      <c r="N9" s="111">
        <f t="shared" si="10"/>
        <v>0</v>
      </c>
      <c r="O9" s="115">
        <f t="shared" si="11"/>
        <v>0</v>
      </c>
      <c r="P9" s="111">
        <f t="shared" si="12"/>
        <v>0</v>
      </c>
      <c r="Q9" s="111">
        <f t="shared" si="13"/>
        <v>0</v>
      </c>
      <c r="R9" s="115">
        <f t="shared" si="14"/>
        <v>0</v>
      </c>
      <c r="S9" s="111">
        <f t="shared" si="15"/>
        <v>0</v>
      </c>
      <c r="T9" s="111">
        <f t="shared" si="16"/>
        <v>0</v>
      </c>
      <c r="V9" s="99" t="s">
        <v>2950</v>
      </c>
    </row>
    <row r="10" spans="1:31" ht="11.25" customHeight="1" x14ac:dyDescent="0.2">
      <c r="A10" s="102" t="str">
        <f>'T09'!A10</f>
        <v>Adamovské Kochanovce</v>
      </c>
      <c r="B10" s="104">
        <f>'T09'!C10</f>
        <v>505838</v>
      </c>
      <c r="C10" s="109">
        <f>'T09'!K10</f>
        <v>283090.67</v>
      </c>
      <c r="D10" s="110">
        <f>'T09'!O10</f>
        <v>16.319900000000001</v>
      </c>
      <c r="E10" s="110">
        <f>'T09'!P10</f>
        <v>10.817852103709388</v>
      </c>
      <c r="F10" s="110"/>
      <c r="G10" s="102">
        <f t="shared" si="4"/>
        <v>0</v>
      </c>
      <c r="H10" s="102">
        <f t="shared" si="5"/>
        <v>0</v>
      </c>
      <c r="I10" s="102">
        <f t="shared" si="6"/>
        <v>0</v>
      </c>
      <c r="J10" s="103">
        <f t="shared" si="7"/>
        <v>0</v>
      </c>
      <c r="L10" s="115">
        <f t="shared" si="8"/>
        <v>0</v>
      </c>
      <c r="M10" s="111">
        <f t="shared" si="9"/>
        <v>0</v>
      </c>
      <c r="N10" s="111">
        <f t="shared" si="10"/>
        <v>0</v>
      </c>
      <c r="O10" s="115">
        <f t="shared" si="11"/>
        <v>0</v>
      </c>
      <c r="P10" s="111">
        <f t="shared" si="12"/>
        <v>0</v>
      </c>
      <c r="Q10" s="111">
        <f t="shared" si="13"/>
        <v>0</v>
      </c>
      <c r="R10" s="115">
        <f t="shared" si="14"/>
        <v>0</v>
      </c>
      <c r="S10" s="111">
        <f t="shared" si="15"/>
        <v>0</v>
      </c>
      <c r="T10" s="111">
        <f t="shared" si="16"/>
        <v>0</v>
      </c>
    </row>
    <row r="11" spans="1:31" ht="11.25" customHeight="1" x14ac:dyDescent="0.2">
      <c r="A11" s="102" t="str">
        <f>'T09'!A11</f>
        <v>Adidovce</v>
      </c>
      <c r="B11" s="104">
        <f>'T09'!C11</f>
        <v>520012</v>
      </c>
      <c r="C11" s="109">
        <f>'T09'!K11</f>
        <v>53659.44</v>
      </c>
      <c r="D11" s="110">
        <f>'T09'!O11</f>
        <v>9.2791999999999994</v>
      </c>
      <c r="E11" s="110">
        <f>'T09'!P11</f>
        <v>12.741784111052967</v>
      </c>
      <c r="F11" s="110"/>
      <c r="G11" s="102">
        <f t="shared" si="4"/>
        <v>0</v>
      </c>
      <c r="H11" s="102">
        <f t="shared" si="5"/>
        <v>0</v>
      </c>
      <c r="I11" s="102">
        <f t="shared" si="6"/>
        <v>0</v>
      </c>
      <c r="J11" s="103">
        <f t="shared" si="7"/>
        <v>0</v>
      </c>
      <c r="L11" s="115">
        <f t="shared" si="8"/>
        <v>0</v>
      </c>
      <c r="M11" s="111">
        <f t="shared" si="9"/>
        <v>0</v>
      </c>
      <c r="N11" s="111">
        <f t="shared" si="10"/>
        <v>0</v>
      </c>
      <c r="O11" s="115">
        <f t="shared" si="11"/>
        <v>0</v>
      </c>
      <c r="P11" s="111">
        <f t="shared" si="12"/>
        <v>0</v>
      </c>
      <c r="Q11" s="111">
        <f t="shared" si="13"/>
        <v>0</v>
      </c>
      <c r="R11" s="115">
        <f t="shared" si="14"/>
        <v>0</v>
      </c>
      <c r="S11" s="111">
        <f t="shared" si="15"/>
        <v>0</v>
      </c>
      <c r="T11" s="111">
        <f t="shared" si="16"/>
        <v>0</v>
      </c>
    </row>
    <row r="12" spans="1:31" ht="11.25" customHeight="1" x14ac:dyDescent="0.2">
      <c r="A12" s="102" t="str">
        <f>'T09'!A12</f>
        <v>Alekšince</v>
      </c>
      <c r="B12" s="104">
        <f>'T09'!C12</f>
        <v>500020</v>
      </c>
      <c r="C12" s="109">
        <f>'T09'!K12</f>
        <v>839463.89</v>
      </c>
      <c r="D12" s="110">
        <f>'T09'!O12</f>
        <v>10.904999999999999</v>
      </c>
      <c r="E12" s="110">
        <f>'T09'!P12</f>
        <v>10.31830326853011</v>
      </c>
      <c r="F12" s="110"/>
      <c r="G12" s="102">
        <f t="shared" si="4"/>
        <v>0</v>
      </c>
      <c r="H12" s="102">
        <f t="shared" si="5"/>
        <v>0</v>
      </c>
      <c r="I12" s="102">
        <f t="shared" si="6"/>
        <v>0</v>
      </c>
      <c r="J12" s="103">
        <f t="shared" si="7"/>
        <v>0</v>
      </c>
      <c r="L12" s="115">
        <f t="shared" si="8"/>
        <v>0</v>
      </c>
      <c r="M12" s="111">
        <f t="shared" si="9"/>
        <v>0</v>
      </c>
      <c r="N12" s="111">
        <f t="shared" si="10"/>
        <v>0</v>
      </c>
      <c r="O12" s="115">
        <f t="shared" si="11"/>
        <v>0</v>
      </c>
      <c r="P12" s="111">
        <f t="shared" si="12"/>
        <v>0</v>
      </c>
      <c r="Q12" s="111">
        <f t="shared" si="13"/>
        <v>0</v>
      </c>
      <c r="R12" s="115">
        <f t="shared" si="14"/>
        <v>0</v>
      </c>
      <c r="S12" s="111">
        <f t="shared" si="15"/>
        <v>0</v>
      </c>
      <c r="T12" s="111">
        <f t="shared" si="16"/>
        <v>0</v>
      </c>
    </row>
    <row r="13" spans="1:31" ht="11.25" customHeight="1" x14ac:dyDescent="0.2">
      <c r="A13" s="102" t="str">
        <f>'T09'!A13</f>
        <v>Andovce</v>
      </c>
      <c r="B13" s="104">
        <f>'T09'!C13</f>
        <v>503029</v>
      </c>
      <c r="C13" s="109">
        <f>'T09'!K13</f>
        <v>428546.76</v>
      </c>
      <c r="D13" s="110">
        <f>'T09'!O13</f>
        <v>21.1279</v>
      </c>
      <c r="E13" s="110">
        <f>'T09'!P13</f>
        <v>17.607322477481805</v>
      </c>
      <c r="F13" s="110"/>
      <c r="G13" s="102">
        <f t="shared" si="4"/>
        <v>0</v>
      </c>
      <c r="H13" s="102">
        <f t="shared" si="5"/>
        <v>0</v>
      </c>
      <c r="I13" s="102">
        <f t="shared" si="6"/>
        <v>0</v>
      </c>
      <c r="J13" s="103">
        <f t="shared" si="7"/>
        <v>0</v>
      </c>
      <c r="L13" s="115">
        <f t="shared" si="8"/>
        <v>0</v>
      </c>
      <c r="M13" s="111">
        <f t="shared" si="9"/>
        <v>0</v>
      </c>
      <c r="N13" s="111">
        <f t="shared" si="10"/>
        <v>0</v>
      </c>
      <c r="O13" s="115">
        <f t="shared" si="11"/>
        <v>0</v>
      </c>
      <c r="P13" s="111">
        <f t="shared" si="12"/>
        <v>0</v>
      </c>
      <c r="Q13" s="111">
        <f t="shared" si="13"/>
        <v>0</v>
      </c>
      <c r="R13" s="115">
        <f t="shared" si="14"/>
        <v>0</v>
      </c>
      <c r="S13" s="111">
        <f t="shared" si="15"/>
        <v>0</v>
      </c>
      <c r="T13" s="111">
        <f t="shared" si="16"/>
        <v>0</v>
      </c>
    </row>
    <row r="14" spans="1:31" ht="11.25" customHeight="1" x14ac:dyDescent="0.2">
      <c r="A14" s="102" t="str">
        <f>'T09'!A14</f>
        <v>Andrejová</v>
      </c>
      <c r="B14" s="104">
        <f>'T09'!C14</f>
        <v>519022</v>
      </c>
      <c r="C14" s="109">
        <f>'T09'!K14</f>
        <v>65812.210000000006</v>
      </c>
      <c r="D14" s="110">
        <f>'T09'!O14</f>
        <v>16.853100000000001</v>
      </c>
      <c r="E14" s="110">
        <f>'T09'!P14</f>
        <v>4.2474033313878987</v>
      </c>
      <c r="F14" s="110"/>
      <c r="G14" s="102">
        <f t="shared" si="4"/>
        <v>0</v>
      </c>
      <c r="H14" s="102">
        <f t="shared" si="5"/>
        <v>0</v>
      </c>
      <c r="I14" s="102">
        <f t="shared" si="6"/>
        <v>0</v>
      </c>
      <c r="J14" s="103">
        <f t="shared" si="7"/>
        <v>0</v>
      </c>
      <c r="L14" s="115">
        <f t="shared" si="8"/>
        <v>0</v>
      </c>
      <c r="M14" s="111">
        <f t="shared" si="9"/>
        <v>0</v>
      </c>
      <c r="N14" s="111">
        <f t="shared" si="10"/>
        <v>0</v>
      </c>
      <c r="O14" s="115">
        <f t="shared" si="11"/>
        <v>0</v>
      </c>
      <c r="P14" s="111">
        <f t="shared" si="12"/>
        <v>0</v>
      </c>
      <c r="Q14" s="111">
        <f t="shared" si="13"/>
        <v>0</v>
      </c>
      <c r="R14" s="115">
        <f t="shared" si="14"/>
        <v>0</v>
      </c>
      <c r="S14" s="111">
        <f t="shared" si="15"/>
        <v>0</v>
      </c>
      <c r="T14" s="111">
        <f t="shared" si="16"/>
        <v>0</v>
      </c>
    </row>
    <row r="15" spans="1:31" ht="11.25" customHeight="1" x14ac:dyDescent="0.2">
      <c r="A15" s="102" t="str">
        <f>'T09'!A15</f>
        <v>Ardanovce</v>
      </c>
      <c r="B15" s="104">
        <f>'T09'!C15</f>
        <v>556220</v>
      </c>
      <c r="C15" s="109">
        <f>'T09'!K15</f>
        <v>43833.98</v>
      </c>
      <c r="D15" s="110">
        <f>'T09'!O15</f>
        <v>0</v>
      </c>
      <c r="E15" s="110">
        <f>'T09'!P15</f>
        <v>23.27440948779919</v>
      </c>
      <c r="F15" s="110"/>
      <c r="G15" s="102">
        <f t="shared" si="4"/>
        <v>0</v>
      </c>
      <c r="H15" s="102">
        <f t="shared" si="5"/>
        <v>0</v>
      </c>
      <c r="I15" s="102">
        <f t="shared" si="6"/>
        <v>0</v>
      </c>
      <c r="J15" s="103">
        <f t="shared" si="7"/>
        <v>0</v>
      </c>
      <c r="L15" s="115">
        <f t="shared" si="8"/>
        <v>0</v>
      </c>
      <c r="M15" s="111">
        <f t="shared" si="9"/>
        <v>0</v>
      </c>
      <c r="N15" s="111">
        <f t="shared" si="10"/>
        <v>0</v>
      </c>
      <c r="O15" s="115">
        <f t="shared" si="11"/>
        <v>0</v>
      </c>
      <c r="P15" s="111">
        <f t="shared" si="12"/>
        <v>0</v>
      </c>
      <c r="Q15" s="111">
        <f t="shared" si="13"/>
        <v>0</v>
      </c>
      <c r="R15" s="115">
        <f t="shared" si="14"/>
        <v>0</v>
      </c>
      <c r="S15" s="111">
        <f t="shared" si="15"/>
        <v>0</v>
      </c>
      <c r="T15" s="111">
        <f t="shared" si="16"/>
        <v>0</v>
      </c>
    </row>
    <row r="16" spans="1:31" ht="11.25" customHeight="1" x14ac:dyDescent="0.2">
      <c r="A16" s="102" t="str">
        <f>'T09'!A16</f>
        <v>Ardovo</v>
      </c>
      <c r="B16" s="104">
        <f>'T09'!C16</f>
        <v>525537</v>
      </c>
      <c r="C16" s="109">
        <f>'T09'!K16</f>
        <v>32164.28</v>
      </c>
      <c r="D16" s="110">
        <f>'T09'!O16</f>
        <v>0</v>
      </c>
      <c r="E16" s="110">
        <f>'T09'!P16</f>
        <v>0</v>
      </c>
      <c r="F16" s="110"/>
      <c r="G16" s="102">
        <f t="shared" si="4"/>
        <v>0</v>
      </c>
      <c r="H16" s="102">
        <f t="shared" si="5"/>
        <v>0</v>
      </c>
      <c r="I16" s="102">
        <f t="shared" si="6"/>
        <v>0</v>
      </c>
      <c r="J16" s="103">
        <f t="shared" si="7"/>
        <v>0</v>
      </c>
      <c r="L16" s="115">
        <f t="shared" si="8"/>
        <v>0</v>
      </c>
      <c r="M16" s="111">
        <f t="shared" si="9"/>
        <v>0</v>
      </c>
      <c r="N16" s="111">
        <f t="shared" si="10"/>
        <v>0</v>
      </c>
      <c r="O16" s="115">
        <f t="shared" si="11"/>
        <v>0</v>
      </c>
      <c r="P16" s="111">
        <f t="shared" si="12"/>
        <v>0</v>
      </c>
      <c r="Q16" s="111">
        <f t="shared" si="13"/>
        <v>0</v>
      </c>
      <c r="R16" s="115">
        <f t="shared" si="14"/>
        <v>0</v>
      </c>
      <c r="S16" s="111">
        <f t="shared" si="15"/>
        <v>0</v>
      </c>
      <c r="T16" s="111">
        <f t="shared" si="16"/>
        <v>0</v>
      </c>
    </row>
    <row r="17" spans="1:28" ht="11.25" customHeight="1" x14ac:dyDescent="0.2">
      <c r="A17" s="102" t="str">
        <f>'T09'!A17</f>
        <v>Arnutovce</v>
      </c>
      <c r="B17" s="104">
        <f>'T09'!C17</f>
        <v>526363</v>
      </c>
      <c r="C17" s="109">
        <f>'T09'!K17</f>
        <v>176709.78</v>
      </c>
      <c r="D17" s="110">
        <f>'T09'!O17</f>
        <v>16.627199999999998</v>
      </c>
      <c r="E17" s="110">
        <f>'T09'!P17</f>
        <v>4.4752191983941128</v>
      </c>
      <c r="F17" s="110"/>
      <c r="G17" s="102">
        <f t="shared" si="4"/>
        <v>0</v>
      </c>
      <c r="H17" s="102">
        <f t="shared" si="5"/>
        <v>0</v>
      </c>
      <c r="I17" s="102">
        <f t="shared" si="6"/>
        <v>0</v>
      </c>
      <c r="J17" s="103">
        <f t="shared" si="7"/>
        <v>0</v>
      </c>
      <c r="L17" s="115">
        <f t="shared" si="8"/>
        <v>0</v>
      </c>
      <c r="M17" s="111">
        <f t="shared" si="9"/>
        <v>0</v>
      </c>
      <c r="N17" s="111">
        <f t="shared" si="10"/>
        <v>0</v>
      </c>
      <c r="O17" s="115">
        <f t="shared" si="11"/>
        <v>0</v>
      </c>
      <c r="P17" s="111">
        <f t="shared" si="12"/>
        <v>0</v>
      </c>
      <c r="Q17" s="111">
        <f t="shared" si="13"/>
        <v>0</v>
      </c>
      <c r="R17" s="115">
        <f t="shared" si="14"/>
        <v>0</v>
      </c>
      <c r="S17" s="111">
        <f t="shared" si="15"/>
        <v>0</v>
      </c>
      <c r="T17" s="111">
        <f t="shared" si="16"/>
        <v>0</v>
      </c>
    </row>
    <row r="18" spans="1:28" ht="11.25" customHeight="1" x14ac:dyDescent="0.2">
      <c r="A18" s="102" t="str">
        <f>'T09'!A18</f>
        <v>Báb</v>
      </c>
      <c r="B18" s="104">
        <f>'T09'!C18</f>
        <v>500046</v>
      </c>
      <c r="C18" s="109">
        <f>'T09'!K18</f>
        <v>602833.89</v>
      </c>
      <c r="D18" s="110">
        <f>'T09'!O18</f>
        <v>3.4460999999999999</v>
      </c>
      <c r="E18" s="110">
        <f>'T09'!P18</f>
        <v>4.6538591252724695</v>
      </c>
      <c r="F18" s="110"/>
      <c r="G18" s="102">
        <f t="shared" si="4"/>
        <v>0</v>
      </c>
      <c r="H18" s="102">
        <f t="shared" si="5"/>
        <v>0</v>
      </c>
      <c r="I18" s="102">
        <f t="shared" si="6"/>
        <v>0</v>
      </c>
      <c r="J18" s="103">
        <f t="shared" si="7"/>
        <v>0</v>
      </c>
      <c r="L18" s="115">
        <f t="shared" si="8"/>
        <v>0</v>
      </c>
      <c r="M18" s="111">
        <f t="shared" si="9"/>
        <v>0</v>
      </c>
      <c r="N18" s="111">
        <f t="shared" si="10"/>
        <v>0</v>
      </c>
      <c r="O18" s="115">
        <f t="shared" si="11"/>
        <v>0</v>
      </c>
      <c r="P18" s="111">
        <f t="shared" si="12"/>
        <v>0</v>
      </c>
      <c r="Q18" s="111">
        <f t="shared" si="13"/>
        <v>0</v>
      </c>
      <c r="R18" s="115">
        <f t="shared" si="14"/>
        <v>0</v>
      </c>
      <c r="S18" s="111">
        <f t="shared" si="15"/>
        <v>0</v>
      </c>
      <c r="T18" s="111">
        <f t="shared" si="16"/>
        <v>0</v>
      </c>
    </row>
    <row r="19" spans="1:28" ht="11.25" customHeight="1" x14ac:dyDescent="0.2">
      <c r="A19" s="102" t="str">
        <f>'T09'!A19</f>
        <v>Babie</v>
      </c>
      <c r="B19" s="104">
        <f>'T09'!C19</f>
        <v>544060</v>
      </c>
      <c r="C19" s="109">
        <f>'T09'!K19</f>
        <v>83183.350000000006</v>
      </c>
      <c r="D19" s="110">
        <f>'T09'!O19</f>
        <v>64.725499999999997</v>
      </c>
      <c r="E19" s="110">
        <f>'T09'!P19</f>
        <v>200.47184923425178</v>
      </c>
      <c r="F19" s="110"/>
      <c r="G19" s="102">
        <f t="shared" si="4"/>
        <v>1</v>
      </c>
      <c r="H19" s="102">
        <f t="shared" si="5"/>
        <v>1</v>
      </c>
      <c r="I19" s="102">
        <f t="shared" si="6"/>
        <v>1</v>
      </c>
      <c r="J19" s="103">
        <f t="shared" si="7"/>
        <v>1</v>
      </c>
      <c r="L19" s="115">
        <f t="shared" si="8"/>
        <v>83183.350000000006</v>
      </c>
      <c r="M19" s="111">
        <f t="shared" si="9"/>
        <v>0.64725499999999991</v>
      </c>
      <c r="N19" s="111">
        <f t="shared" si="10"/>
        <v>2.0047184923425179</v>
      </c>
      <c r="O19" s="115">
        <f t="shared" si="11"/>
        <v>83183.350000000006</v>
      </c>
      <c r="P19" s="111">
        <f t="shared" si="12"/>
        <v>0.64725499999999991</v>
      </c>
      <c r="Q19" s="111">
        <f t="shared" si="13"/>
        <v>2.0047184923425179</v>
      </c>
      <c r="R19" s="115">
        <f t="shared" si="14"/>
        <v>83183.350000000006</v>
      </c>
      <c r="S19" s="111">
        <f t="shared" si="15"/>
        <v>0.64725499999999991</v>
      </c>
      <c r="T19" s="111">
        <f t="shared" si="16"/>
        <v>2.0047184923425179</v>
      </c>
    </row>
    <row r="20" spans="1:28" ht="11.25" customHeight="1" x14ac:dyDescent="0.2">
      <c r="A20" s="102" t="str">
        <f>'T09'!A20</f>
        <v>Babín</v>
      </c>
      <c r="B20" s="104">
        <f>'T09'!C20</f>
        <v>509558</v>
      </c>
      <c r="C20" s="109">
        <f>'T09'!K20</f>
        <v>740861.12</v>
      </c>
      <c r="D20" s="110">
        <f>'T09'!O20</f>
        <v>0</v>
      </c>
      <c r="E20" s="110">
        <f>'T09'!P20</f>
        <v>0</v>
      </c>
      <c r="F20" s="110"/>
      <c r="G20" s="102">
        <f t="shared" si="4"/>
        <v>0</v>
      </c>
      <c r="H20" s="102">
        <f t="shared" si="5"/>
        <v>0</v>
      </c>
      <c r="I20" s="102">
        <f t="shared" si="6"/>
        <v>0</v>
      </c>
      <c r="J20" s="103">
        <f t="shared" si="7"/>
        <v>0</v>
      </c>
      <c r="L20" s="115">
        <f t="shared" si="8"/>
        <v>0</v>
      </c>
      <c r="M20" s="111">
        <f t="shared" si="9"/>
        <v>0</v>
      </c>
      <c r="N20" s="111">
        <f t="shared" si="10"/>
        <v>0</v>
      </c>
      <c r="O20" s="115">
        <f t="shared" si="11"/>
        <v>0</v>
      </c>
      <c r="P20" s="111">
        <f t="shared" si="12"/>
        <v>0</v>
      </c>
      <c r="Q20" s="111">
        <f t="shared" si="13"/>
        <v>0</v>
      </c>
      <c r="R20" s="115">
        <f t="shared" si="14"/>
        <v>0</v>
      </c>
      <c r="S20" s="111">
        <f t="shared" si="15"/>
        <v>0</v>
      </c>
      <c r="T20" s="111">
        <f t="shared" si="16"/>
        <v>0</v>
      </c>
    </row>
    <row r="21" spans="1:28" ht="11.25" customHeight="1" x14ac:dyDescent="0.2">
      <c r="A21" s="102" t="str">
        <f>'T09'!A21</f>
        <v>Babiná</v>
      </c>
      <c r="B21" s="104">
        <f>'T09'!C21</f>
        <v>518166</v>
      </c>
      <c r="C21" s="109">
        <f>'T09'!K21</f>
        <v>393349.33</v>
      </c>
      <c r="D21" s="110">
        <f>'T09'!O21</f>
        <v>7.7023000000000001</v>
      </c>
      <c r="E21" s="110">
        <f>'T09'!P21</f>
        <v>12.954993465986075</v>
      </c>
      <c r="F21" s="110"/>
      <c r="G21" s="102">
        <f t="shared" si="4"/>
        <v>0</v>
      </c>
      <c r="H21" s="102">
        <f t="shared" si="5"/>
        <v>0</v>
      </c>
      <c r="I21" s="102">
        <f t="shared" si="6"/>
        <v>0</v>
      </c>
      <c r="J21" s="103">
        <f t="shared" si="7"/>
        <v>0</v>
      </c>
      <c r="L21" s="115">
        <f t="shared" si="8"/>
        <v>0</v>
      </c>
      <c r="M21" s="111">
        <f t="shared" si="9"/>
        <v>0</v>
      </c>
      <c r="N21" s="111">
        <f t="shared" si="10"/>
        <v>0</v>
      </c>
      <c r="O21" s="115">
        <f t="shared" si="11"/>
        <v>0</v>
      </c>
      <c r="P21" s="111">
        <f t="shared" si="12"/>
        <v>0</v>
      </c>
      <c r="Q21" s="111">
        <f t="shared" si="13"/>
        <v>0</v>
      </c>
      <c r="R21" s="115">
        <f t="shared" si="14"/>
        <v>0</v>
      </c>
      <c r="S21" s="111">
        <f t="shared" si="15"/>
        <v>0</v>
      </c>
      <c r="T21" s="111">
        <f t="shared" si="16"/>
        <v>0</v>
      </c>
    </row>
    <row r="22" spans="1:28" ht="11.25" customHeight="1" x14ac:dyDescent="0.2">
      <c r="A22" s="102" t="str">
        <f>'T09'!A22</f>
        <v>Babindol</v>
      </c>
      <c r="B22" s="104">
        <f>'T09'!C22</f>
        <v>581623</v>
      </c>
      <c r="C22" s="109">
        <f>'T09'!K22</f>
        <v>219058.6</v>
      </c>
      <c r="D22" s="110">
        <f>'T09'!O22</f>
        <v>0</v>
      </c>
      <c r="E22" s="110">
        <f>'T09'!P22</f>
        <v>6.479718212387005</v>
      </c>
      <c r="F22" s="110"/>
      <c r="G22" s="102">
        <f t="shared" si="4"/>
        <v>0</v>
      </c>
      <c r="H22" s="102">
        <f t="shared" si="5"/>
        <v>0</v>
      </c>
      <c r="I22" s="102">
        <f t="shared" si="6"/>
        <v>0</v>
      </c>
      <c r="J22" s="103">
        <f t="shared" si="7"/>
        <v>0</v>
      </c>
      <c r="L22" s="115">
        <f t="shared" si="8"/>
        <v>0</v>
      </c>
      <c r="M22" s="111">
        <f t="shared" si="9"/>
        <v>0</v>
      </c>
      <c r="N22" s="111">
        <f t="shared" si="10"/>
        <v>0</v>
      </c>
      <c r="O22" s="115">
        <f t="shared" si="11"/>
        <v>0</v>
      </c>
      <c r="P22" s="111">
        <f t="shared" si="12"/>
        <v>0</v>
      </c>
      <c r="Q22" s="111">
        <f t="shared" si="13"/>
        <v>0</v>
      </c>
      <c r="R22" s="115">
        <f t="shared" si="14"/>
        <v>0</v>
      </c>
      <c r="S22" s="111">
        <f t="shared" si="15"/>
        <v>0</v>
      </c>
      <c r="T22" s="111">
        <f t="shared" si="16"/>
        <v>0</v>
      </c>
    </row>
    <row r="23" spans="1:28" ht="11.25" customHeight="1" x14ac:dyDescent="0.2">
      <c r="A23" s="102" t="str">
        <f>'T09'!A23</f>
        <v>Babinec</v>
      </c>
      <c r="B23" s="104">
        <f>'T09'!C23</f>
        <v>514489</v>
      </c>
      <c r="C23" s="109">
        <f>'T09'!K23</f>
        <v>37652.76</v>
      </c>
      <c r="D23" s="110">
        <f>'T09'!O23</f>
        <v>0</v>
      </c>
      <c r="E23" s="110">
        <f>'T09'!P23</f>
        <v>0</v>
      </c>
      <c r="F23" s="110"/>
      <c r="G23" s="102">
        <f t="shared" si="4"/>
        <v>0</v>
      </c>
      <c r="H23" s="102">
        <f t="shared" si="5"/>
        <v>0</v>
      </c>
      <c r="I23" s="102">
        <f t="shared" si="6"/>
        <v>0</v>
      </c>
      <c r="J23" s="103">
        <f t="shared" si="7"/>
        <v>0</v>
      </c>
      <c r="L23" s="115">
        <f t="shared" si="8"/>
        <v>0</v>
      </c>
      <c r="M23" s="111">
        <f t="shared" si="9"/>
        <v>0</v>
      </c>
      <c r="N23" s="111">
        <f t="shared" si="10"/>
        <v>0</v>
      </c>
      <c r="O23" s="115">
        <f t="shared" si="11"/>
        <v>0</v>
      </c>
      <c r="P23" s="111">
        <f t="shared" si="12"/>
        <v>0</v>
      </c>
      <c r="Q23" s="111">
        <f t="shared" si="13"/>
        <v>0</v>
      </c>
      <c r="R23" s="115">
        <f t="shared" si="14"/>
        <v>0</v>
      </c>
      <c r="S23" s="111">
        <f t="shared" si="15"/>
        <v>0</v>
      </c>
      <c r="T23" s="111">
        <f t="shared" si="16"/>
        <v>0</v>
      </c>
    </row>
    <row r="24" spans="1:28" ht="11.25" customHeight="1" x14ac:dyDescent="0.2">
      <c r="A24" s="102" t="str">
        <f>'T09'!A24</f>
        <v>Bacúch</v>
      </c>
      <c r="B24" s="104">
        <f>'T09'!C24</f>
        <v>508446</v>
      </c>
      <c r="C24" s="109">
        <f>'T09'!K24</f>
        <v>421595.36</v>
      </c>
      <c r="D24" s="110">
        <f>'T09'!O24</f>
        <v>0</v>
      </c>
      <c r="E24" s="110">
        <f>'T09'!P24</f>
        <v>0</v>
      </c>
      <c r="F24" s="110"/>
      <c r="G24" s="102">
        <f t="shared" si="4"/>
        <v>0</v>
      </c>
      <c r="H24" s="102">
        <f t="shared" si="5"/>
        <v>0</v>
      </c>
      <c r="I24" s="102">
        <f t="shared" si="6"/>
        <v>0</v>
      </c>
      <c r="J24" s="103">
        <f t="shared" si="7"/>
        <v>0</v>
      </c>
      <c r="L24" s="115">
        <f t="shared" si="8"/>
        <v>0</v>
      </c>
      <c r="M24" s="111">
        <f t="shared" si="9"/>
        <v>0</v>
      </c>
      <c r="N24" s="111">
        <f t="shared" si="10"/>
        <v>0</v>
      </c>
      <c r="O24" s="115">
        <f t="shared" si="11"/>
        <v>0</v>
      </c>
      <c r="P24" s="111">
        <f t="shared" si="12"/>
        <v>0</v>
      </c>
      <c r="Q24" s="111">
        <f t="shared" si="13"/>
        <v>0</v>
      </c>
      <c r="R24" s="115">
        <f t="shared" si="14"/>
        <v>0</v>
      </c>
      <c r="S24" s="111">
        <f t="shared" si="15"/>
        <v>0</v>
      </c>
      <c r="T24" s="111">
        <f t="shared" si="16"/>
        <v>0</v>
      </c>
    </row>
    <row r="25" spans="1:28" ht="11.25" customHeight="1" x14ac:dyDescent="0.2">
      <c r="A25" s="102" t="str">
        <f>'T09'!A25</f>
        <v>Bacúrov</v>
      </c>
      <c r="B25" s="104">
        <f>'T09'!C25</f>
        <v>518174</v>
      </c>
      <c r="C25" s="109">
        <f>'T09'!K25</f>
        <v>38005.51</v>
      </c>
      <c r="D25" s="110">
        <f>'T09'!O25</f>
        <v>0</v>
      </c>
      <c r="E25" s="110">
        <f>'T09'!P25</f>
        <v>0</v>
      </c>
      <c r="F25" s="110"/>
      <c r="G25" s="102">
        <f t="shared" si="4"/>
        <v>0</v>
      </c>
      <c r="H25" s="102">
        <f t="shared" si="5"/>
        <v>0</v>
      </c>
      <c r="I25" s="102">
        <f t="shared" si="6"/>
        <v>0</v>
      </c>
      <c r="J25" s="103">
        <f t="shared" si="7"/>
        <v>0</v>
      </c>
      <c r="L25" s="115">
        <f t="shared" si="8"/>
        <v>0</v>
      </c>
      <c r="M25" s="111">
        <f t="shared" si="9"/>
        <v>0</v>
      </c>
      <c r="N25" s="111">
        <f t="shared" si="10"/>
        <v>0</v>
      </c>
      <c r="O25" s="115">
        <f t="shared" si="11"/>
        <v>0</v>
      </c>
      <c r="P25" s="111">
        <f t="shared" si="12"/>
        <v>0</v>
      </c>
      <c r="Q25" s="111">
        <f t="shared" si="13"/>
        <v>0</v>
      </c>
      <c r="R25" s="115">
        <f t="shared" si="14"/>
        <v>0</v>
      </c>
      <c r="S25" s="111">
        <f t="shared" si="15"/>
        <v>0</v>
      </c>
      <c r="T25" s="111">
        <f t="shared" si="16"/>
        <v>0</v>
      </c>
    </row>
    <row r="26" spans="1:28" ht="11.25" customHeight="1" x14ac:dyDescent="0.2">
      <c r="A26" s="102" t="str">
        <f>'T09'!A26</f>
        <v>Báč</v>
      </c>
      <c r="B26" s="104">
        <f>'T09'!C26</f>
        <v>501441</v>
      </c>
      <c r="C26" s="109">
        <f>'T09'!K26</f>
        <v>169909.34</v>
      </c>
      <c r="D26" s="110">
        <f>'T09'!O26</f>
        <v>0</v>
      </c>
      <c r="E26" s="110">
        <f>'T09'!P26</f>
        <v>4.1047184339601346</v>
      </c>
      <c r="F26" s="110"/>
      <c r="G26" s="102">
        <f t="shared" si="4"/>
        <v>0</v>
      </c>
      <c r="H26" s="102">
        <f t="shared" si="5"/>
        <v>0</v>
      </c>
      <c r="I26" s="102">
        <f t="shared" si="6"/>
        <v>0</v>
      </c>
      <c r="J26" s="103">
        <f t="shared" si="7"/>
        <v>0</v>
      </c>
      <c r="L26" s="115">
        <f t="shared" si="8"/>
        <v>0</v>
      </c>
      <c r="M26" s="111">
        <f t="shared" si="9"/>
        <v>0</v>
      </c>
      <c r="N26" s="111">
        <f t="shared" si="10"/>
        <v>0</v>
      </c>
      <c r="O26" s="115">
        <f t="shared" si="11"/>
        <v>0</v>
      </c>
      <c r="P26" s="111">
        <f t="shared" si="12"/>
        <v>0</v>
      </c>
      <c r="Q26" s="111">
        <f t="shared" si="13"/>
        <v>0</v>
      </c>
      <c r="R26" s="115">
        <f t="shared" si="14"/>
        <v>0</v>
      </c>
      <c r="S26" s="111">
        <f t="shared" si="15"/>
        <v>0</v>
      </c>
      <c r="T26" s="111">
        <f t="shared" si="16"/>
        <v>0</v>
      </c>
    </row>
    <row r="27" spans="1:28" ht="11.25" customHeight="1" x14ac:dyDescent="0.2">
      <c r="A27" s="102" t="str">
        <f>'T09'!A27</f>
        <v>Bačka</v>
      </c>
      <c r="B27" s="104">
        <f>'T09'!C27</f>
        <v>528102</v>
      </c>
      <c r="C27" s="109">
        <f>'T09'!K27</f>
        <v>215725.04</v>
      </c>
      <c r="D27" s="110">
        <f>'T09'!O27</f>
        <v>0</v>
      </c>
      <c r="E27" s="110">
        <f>'T09'!P27</f>
        <v>0</v>
      </c>
      <c r="F27" s="110"/>
      <c r="G27" s="102">
        <f t="shared" si="4"/>
        <v>0</v>
      </c>
      <c r="H27" s="102">
        <f t="shared" si="5"/>
        <v>0</v>
      </c>
      <c r="I27" s="102">
        <f t="shared" si="6"/>
        <v>0</v>
      </c>
      <c r="J27" s="103">
        <f t="shared" si="7"/>
        <v>0</v>
      </c>
      <c r="L27" s="115">
        <f t="shared" si="8"/>
        <v>0</v>
      </c>
      <c r="M27" s="111">
        <f t="shared" si="9"/>
        <v>0</v>
      </c>
      <c r="N27" s="111">
        <f t="shared" si="10"/>
        <v>0</v>
      </c>
      <c r="O27" s="115">
        <f t="shared" si="11"/>
        <v>0</v>
      </c>
      <c r="P27" s="111">
        <f t="shared" si="12"/>
        <v>0</v>
      </c>
      <c r="Q27" s="111">
        <f t="shared" si="13"/>
        <v>0</v>
      </c>
      <c r="R27" s="115">
        <f t="shared" si="14"/>
        <v>0</v>
      </c>
      <c r="S27" s="111">
        <f t="shared" si="15"/>
        <v>0</v>
      </c>
      <c r="T27" s="111">
        <f t="shared" si="16"/>
        <v>0</v>
      </c>
    </row>
    <row r="28" spans="1:28" ht="11.25" customHeight="1" x14ac:dyDescent="0.2">
      <c r="A28" s="102" t="str">
        <f>'T09'!A28</f>
        <v>Bačkov</v>
      </c>
      <c r="B28" s="104">
        <f>'T09'!C28</f>
        <v>528111</v>
      </c>
      <c r="C28" s="109">
        <f>'T09'!K28</f>
        <v>292216.5</v>
      </c>
      <c r="D28" s="110">
        <f>'T09'!O28</f>
        <v>15.804399999999999</v>
      </c>
      <c r="E28" s="110">
        <f>'T09'!P28</f>
        <v>18.791598010379289</v>
      </c>
      <c r="F28" s="110"/>
      <c r="G28" s="102">
        <f t="shared" si="4"/>
        <v>0</v>
      </c>
      <c r="H28" s="102">
        <f t="shared" si="5"/>
        <v>0</v>
      </c>
      <c r="I28" s="102">
        <f t="shared" si="6"/>
        <v>0</v>
      </c>
      <c r="J28" s="103">
        <f t="shared" si="7"/>
        <v>0</v>
      </c>
      <c r="L28" s="115">
        <f t="shared" si="8"/>
        <v>0</v>
      </c>
      <c r="M28" s="111">
        <f t="shared" si="9"/>
        <v>0</v>
      </c>
      <c r="N28" s="111">
        <f t="shared" si="10"/>
        <v>0</v>
      </c>
      <c r="O28" s="115">
        <f t="shared" si="11"/>
        <v>0</v>
      </c>
      <c r="P28" s="111">
        <f t="shared" si="12"/>
        <v>0</v>
      </c>
      <c r="Q28" s="111">
        <f t="shared" si="13"/>
        <v>0</v>
      </c>
      <c r="R28" s="115">
        <f t="shared" si="14"/>
        <v>0</v>
      </c>
      <c r="S28" s="111">
        <f t="shared" si="15"/>
        <v>0</v>
      </c>
      <c r="T28" s="111">
        <f t="shared" si="16"/>
        <v>0</v>
      </c>
    </row>
    <row r="29" spans="1:28" ht="11.25" customHeight="1" x14ac:dyDescent="0.2">
      <c r="A29" s="102" t="str">
        <f>'T09'!A29</f>
        <v>Bačkovík</v>
      </c>
      <c r="B29" s="104">
        <f>'T09'!C29</f>
        <v>521141</v>
      </c>
      <c r="C29" s="109">
        <f>'T09'!K29</f>
        <v>229112.37</v>
      </c>
      <c r="D29" s="110">
        <f>'T09'!O29</f>
        <v>37.099699999999999</v>
      </c>
      <c r="E29" s="110">
        <f>'T09'!P29</f>
        <v>0</v>
      </c>
      <c r="F29" s="110"/>
      <c r="G29" s="102">
        <f t="shared" si="4"/>
        <v>0</v>
      </c>
      <c r="H29" s="102">
        <f t="shared" si="5"/>
        <v>0</v>
      </c>
      <c r="I29" s="102">
        <f t="shared" si="6"/>
        <v>0</v>
      </c>
      <c r="J29" s="103">
        <f t="shared" si="7"/>
        <v>0</v>
      </c>
      <c r="L29" s="115">
        <f t="shared" si="8"/>
        <v>0</v>
      </c>
      <c r="M29" s="111">
        <f t="shared" si="9"/>
        <v>0</v>
      </c>
      <c r="N29" s="111">
        <f t="shared" si="10"/>
        <v>0</v>
      </c>
      <c r="O29" s="115">
        <f t="shared" si="11"/>
        <v>0</v>
      </c>
      <c r="P29" s="111">
        <f t="shared" si="12"/>
        <v>0</v>
      </c>
      <c r="Q29" s="111">
        <f t="shared" si="13"/>
        <v>0</v>
      </c>
      <c r="R29" s="115">
        <f t="shared" si="14"/>
        <v>0</v>
      </c>
      <c r="S29" s="111">
        <f t="shared" si="15"/>
        <v>0</v>
      </c>
      <c r="T29" s="111">
        <f t="shared" si="16"/>
        <v>0</v>
      </c>
      <c r="AB29" s="18" t="s">
        <v>35</v>
      </c>
    </row>
    <row r="30" spans="1:28" ht="11.25" customHeight="1" x14ac:dyDescent="0.2">
      <c r="A30" s="102" t="str">
        <f>'T09'!A30</f>
        <v>Baďan</v>
      </c>
      <c r="B30" s="104">
        <f>'T09'!C30</f>
        <v>516601</v>
      </c>
      <c r="C30" s="109">
        <f>'T09'!K30</f>
        <v>120822.81000000001</v>
      </c>
      <c r="D30" s="110">
        <f>'T09'!O30</f>
        <v>0</v>
      </c>
      <c r="E30" s="110">
        <f>'T09'!P30</f>
        <v>48.805246294139323</v>
      </c>
      <c r="F30" s="110"/>
      <c r="G30" s="102">
        <f t="shared" si="4"/>
        <v>0</v>
      </c>
      <c r="H30" s="102">
        <f t="shared" si="5"/>
        <v>1</v>
      </c>
      <c r="I30" s="102">
        <f t="shared" si="6"/>
        <v>0</v>
      </c>
      <c r="J30" s="103">
        <f t="shared" si="7"/>
        <v>1</v>
      </c>
      <c r="L30" s="115">
        <f t="shared" si="8"/>
        <v>0</v>
      </c>
      <c r="M30" s="111">
        <f t="shared" si="9"/>
        <v>0</v>
      </c>
      <c r="N30" s="111">
        <f t="shared" si="10"/>
        <v>0</v>
      </c>
      <c r="O30" s="115">
        <f t="shared" si="11"/>
        <v>120822.81000000001</v>
      </c>
      <c r="P30" s="111">
        <f t="shared" si="12"/>
        <v>0</v>
      </c>
      <c r="Q30" s="111">
        <f t="shared" si="13"/>
        <v>0.48805246294139321</v>
      </c>
      <c r="R30" s="115">
        <f t="shared" si="14"/>
        <v>0</v>
      </c>
      <c r="S30" s="111">
        <f t="shared" si="15"/>
        <v>0</v>
      </c>
      <c r="T30" s="111">
        <f t="shared" si="16"/>
        <v>0</v>
      </c>
    </row>
    <row r="31" spans="1:28" ht="11.25" customHeight="1" x14ac:dyDescent="0.2">
      <c r="A31" s="102" t="str">
        <f>'T09'!A31</f>
        <v>Bádice</v>
      </c>
      <c r="B31" s="104">
        <f>'T09'!C31</f>
        <v>582697</v>
      </c>
      <c r="C31" s="109">
        <f>'T09'!K31</f>
        <v>68336.850000000006</v>
      </c>
      <c r="D31" s="110">
        <f>'T09'!O31</f>
        <v>0</v>
      </c>
      <c r="E31" s="110">
        <f>'T09'!P31</f>
        <v>0</v>
      </c>
      <c r="F31" s="110"/>
      <c r="G31" s="102">
        <f t="shared" si="4"/>
        <v>0</v>
      </c>
      <c r="H31" s="102">
        <f t="shared" si="5"/>
        <v>0</v>
      </c>
      <c r="I31" s="102">
        <f t="shared" si="6"/>
        <v>0</v>
      </c>
      <c r="J31" s="103">
        <f t="shared" si="7"/>
        <v>0</v>
      </c>
      <c r="L31" s="115">
        <f t="shared" si="8"/>
        <v>0</v>
      </c>
      <c r="M31" s="111">
        <f t="shared" si="9"/>
        <v>0</v>
      </c>
      <c r="N31" s="111">
        <f t="shared" si="10"/>
        <v>0</v>
      </c>
      <c r="O31" s="115">
        <f t="shared" si="11"/>
        <v>0</v>
      </c>
      <c r="P31" s="111">
        <f t="shared" si="12"/>
        <v>0</v>
      </c>
      <c r="Q31" s="111">
        <f t="shared" si="13"/>
        <v>0</v>
      </c>
      <c r="R31" s="115">
        <f t="shared" si="14"/>
        <v>0</v>
      </c>
      <c r="S31" s="111">
        <f t="shared" si="15"/>
        <v>0</v>
      </c>
      <c r="T31" s="111">
        <f t="shared" si="16"/>
        <v>0</v>
      </c>
      <c r="V31" s="119">
        <f>0</f>
        <v>0</v>
      </c>
      <c r="W31" s="119">
        <f t="shared" ref="W31:W94" si="17">$D$1/100</f>
        <v>0.6</v>
      </c>
      <c r="X31" s="120">
        <f t="shared" ref="X31:X94" si="18">$AB$1</f>
        <v>100000</v>
      </c>
      <c r="Y31" s="120"/>
      <c r="Z31" s="121">
        <f t="shared" ref="Z31:Z62" si="19">$E$1/100</f>
        <v>0.25</v>
      </c>
      <c r="AA31" s="121">
        <f>V31</f>
        <v>0</v>
      </c>
      <c r="AB31" s="120">
        <f t="shared" ref="AB31:AB62" si="20">$AB$1</f>
        <v>100000</v>
      </c>
    </row>
    <row r="32" spans="1:28" ht="11.25" customHeight="1" x14ac:dyDescent="0.2">
      <c r="A32" s="102" t="str">
        <f>'T09'!A32</f>
        <v>Badín</v>
      </c>
      <c r="B32" s="104">
        <f>'T09'!C32</f>
        <v>508454</v>
      </c>
      <c r="C32" s="109">
        <f>'T09'!K32</f>
        <v>840343.66</v>
      </c>
      <c r="D32" s="110">
        <f>'T09'!O32</f>
        <v>0</v>
      </c>
      <c r="E32" s="110">
        <f>'T09'!P32</f>
        <v>0</v>
      </c>
      <c r="F32" s="110"/>
      <c r="G32" s="102">
        <f t="shared" si="4"/>
        <v>0</v>
      </c>
      <c r="H32" s="102">
        <f t="shared" si="5"/>
        <v>0</v>
      </c>
      <c r="I32" s="102">
        <f t="shared" si="6"/>
        <v>0</v>
      </c>
      <c r="J32" s="103">
        <f t="shared" si="7"/>
        <v>0</v>
      </c>
      <c r="L32" s="115">
        <f t="shared" si="8"/>
        <v>0</v>
      </c>
      <c r="M32" s="111">
        <f t="shared" si="9"/>
        <v>0</v>
      </c>
      <c r="N32" s="111">
        <f t="shared" si="10"/>
        <v>0</v>
      </c>
      <c r="O32" s="115">
        <f t="shared" si="11"/>
        <v>0</v>
      </c>
      <c r="P32" s="111">
        <f t="shared" si="12"/>
        <v>0</v>
      </c>
      <c r="Q32" s="111">
        <f t="shared" si="13"/>
        <v>0</v>
      </c>
      <c r="R32" s="115">
        <f t="shared" si="14"/>
        <v>0</v>
      </c>
      <c r="S32" s="111">
        <f t="shared" si="15"/>
        <v>0</v>
      </c>
      <c r="T32" s="111">
        <f t="shared" si="16"/>
        <v>0</v>
      </c>
      <c r="V32" s="119">
        <f>V31+0.005</f>
        <v>5.0000000000000001E-3</v>
      </c>
      <c r="W32" s="119">
        <f t="shared" si="17"/>
        <v>0.6</v>
      </c>
      <c r="X32" s="120">
        <f t="shared" si="18"/>
        <v>100000</v>
      </c>
      <c r="Y32" s="120"/>
      <c r="Z32" s="121">
        <f t="shared" si="19"/>
        <v>0.25</v>
      </c>
      <c r="AA32" s="121">
        <f t="shared" ref="AA32:AA95" si="21">V32</f>
        <v>5.0000000000000001E-3</v>
      </c>
      <c r="AB32" s="120">
        <f t="shared" si="20"/>
        <v>100000</v>
      </c>
    </row>
    <row r="33" spans="1:31" ht="11.25" customHeight="1" x14ac:dyDescent="0.2">
      <c r="A33" s="102" t="str">
        <f>'T09'!A33</f>
        <v>Báhoň</v>
      </c>
      <c r="B33" s="104">
        <f>'T09'!C33</f>
        <v>507806</v>
      </c>
      <c r="C33" s="109">
        <f>'T09'!K33</f>
        <v>1065678.46</v>
      </c>
      <c r="D33" s="110">
        <f>'T09'!O33</f>
        <v>7.5864000000000003</v>
      </c>
      <c r="E33" s="110">
        <f>'T09'!P33</f>
        <v>1.868134784295068</v>
      </c>
      <c r="F33" s="110"/>
      <c r="G33" s="102">
        <f t="shared" si="4"/>
        <v>0</v>
      </c>
      <c r="H33" s="102">
        <f t="shared" si="5"/>
        <v>0</v>
      </c>
      <c r="I33" s="102">
        <f t="shared" si="6"/>
        <v>0</v>
      </c>
      <c r="J33" s="103">
        <f t="shared" si="7"/>
        <v>0</v>
      </c>
      <c r="L33" s="115">
        <f t="shared" si="8"/>
        <v>0</v>
      </c>
      <c r="M33" s="111">
        <f t="shared" si="9"/>
        <v>0</v>
      </c>
      <c r="N33" s="111">
        <f t="shared" si="10"/>
        <v>0</v>
      </c>
      <c r="O33" s="115">
        <f t="shared" si="11"/>
        <v>0</v>
      </c>
      <c r="P33" s="111">
        <f t="shared" si="12"/>
        <v>0</v>
      </c>
      <c r="Q33" s="111">
        <f t="shared" si="13"/>
        <v>0</v>
      </c>
      <c r="R33" s="115">
        <f t="shared" si="14"/>
        <v>0</v>
      </c>
      <c r="S33" s="111">
        <f t="shared" si="15"/>
        <v>0</v>
      </c>
      <c r="T33" s="111">
        <f t="shared" si="16"/>
        <v>0</v>
      </c>
      <c r="V33" s="119">
        <f t="shared" ref="V33:V96" si="22">V32+0.005</f>
        <v>0.01</v>
      </c>
      <c r="W33" s="119">
        <f t="shared" si="17"/>
        <v>0.6</v>
      </c>
      <c r="X33" s="120">
        <f t="shared" si="18"/>
        <v>100000</v>
      </c>
      <c r="Y33" s="120"/>
      <c r="Z33" s="121">
        <f t="shared" si="19"/>
        <v>0.25</v>
      </c>
      <c r="AA33" s="121">
        <f t="shared" si="21"/>
        <v>0.01</v>
      </c>
      <c r="AB33" s="120">
        <f t="shared" si="20"/>
        <v>100000</v>
      </c>
    </row>
    <row r="34" spans="1:31" ht="11.25" customHeight="1" x14ac:dyDescent="0.2">
      <c r="A34" s="102" t="str">
        <f>'T09'!A34</f>
        <v>Bajany</v>
      </c>
      <c r="B34" s="104">
        <f>'T09'!C34</f>
        <v>522287</v>
      </c>
      <c r="C34" s="109">
        <f>'T09'!K34</f>
        <v>134694.19</v>
      </c>
      <c r="D34" s="110">
        <f>'T09'!O34</f>
        <v>4.1863999999999999</v>
      </c>
      <c r="E34" s="110">
        <f>'T09'!P34</f>
        <v>0.91411515225712403</v>
      </c>
      <c r="F34" s="110"/>
      <c r="G34" s="102">
        <f t="shared" si="4"/>
        <v>0</v>
      </c>
      <c r="H34" s="102">
        <f t="shared" si="5"/>
        <v>0</v>
      </c>
      <c r="I34" s="102">
        <f t="shared" si="6"/>
        <v>0</v>
      </c>
      <c r="J34" s="103">
        <f t="shared" si="7"/>
        <v>0</v>
      </c>
      <c r="L34" s="115">
        <f t="shared" si="8"/>
        <v>0</v>
      </c>
      <c r="M34" s="111">
        <f t="shared" si="9"/>
        <v>0</v>
      </c>
      <c r="N34" s="111">
        <f t="shared" si="10"/>
        <v>0</v>
      </c>
      <c r="O34" s="115">
        <f t="shared" si="11"/>
        <v>0</v>
      </c>
      <c r="P34" s="111">
        <f t="shared" si="12"/>
        <v>0</v>
      </c>
      <c r="Q34" s="111">
        <f t="shared" si="13"/>
        <v>0</v>
      </c>
      <c r="R34" s="115">
        <f t="shared" si="14"/>
        <v>0</v>
      </c>
      <c r="S34" s="111">
        <f t="shared" si="15"/>
        <v>0</v>
      </c>
      <c r="T34" s="111">
        <f t="shared" si="16"/>
        <v>0</v>
      </c>
      <c r="V34" s="119">
        <f t="shared" si="22"/>
        <v>1.4999999999999999E-2</v>
      </c>
      <c r="W34" s="119">
        <f t="shared" si="17"/>
        <v>0.6</v>
      </c>
      <c r="X34" s="120">
        <f t="shared" si="18"/>
        <v>100000</v>
      </c>
      <c r="Y34" s="120"/>
      <c r="Z34" s="121">
        <f t="shared" si="19"/>
        <v>0.25</v>
      </c>
      <c r="AA34" s="121">
        <f t="shared" si="21"/>
        <v>1.4999999999999999E-2</v>
      </c>
      <c r="AB34" s="120">
        <f t="shared" si="20"/>
        <v>100000</v>
      </c>
      <c r="AD34" s="101"/>
      <c r="AE34" s="101"/>
    </row>
    <row r="35" spans="1:31" ht="11.25" customHeight="1" x14ac:dyDescent="0.2">
      <c r="A35" s="102" t="str">
        <f>'T09'!A35</f>
        <v>Bajč</v>
      </c>
      <c r="B35" s="104">
        <f>'T09'!C35</f>
        <v>501034</v>
      </c>
      <c r="C35" s="109">
        <f>'T09'!K35</f>
        <v>402304.31</v>
      </c>
      <c r="D35" s="110">
        <f>'T09'!O35</f>
        <v>6.5254000000000003</v>
      </c>
      <c r="E35" s="110">
        <f>'T09'!P35</f>
        <v>10.685913357478075</v>
      </c>
      <c r="F35" s="110"/>
      <c r="G35" s="102">
        <f t="shared" si="4"/>
        <v>0</v>
      </c>
      <c r="H35" s="102">
        <f t="shared" si="5"/>
        <v>0</v>
      </c>
      <c r="I35" s="102">
        <f t="shared" si="6"/>
        <v>0</v>
      </c>
      <c r="J35" s="103">
        <f t="shared" si="7"/>
        <v>0</v>
      </c>
      <c r="L35" s="115">
        <f t="shared" si="8"/>
        <v>0</v>
      </c>
      <c r="M35" s="111">
        <f t="shared" si="9"/>
        <v>0</v>
      </c>
      <c r="N35" s="111">
        <f t="shared" si="10"/>
        <v>0</v>
      </c>
      <c r="O35" s="115">
        <f t="shared" si="11"/>
        <v>0</v>
      </c>
      <c r="P35" s="111">
        <f t="shared" si="12"/>
        <v>0</v>
      </c>
      <c r="Q35" s="111">
        <f t="shared" si="13"/>
        <v>0</v>
      </c>
      <c r="R35" s="115">
        <f t="shared" si="14"/>
        <v>0</v>
      </c>
      <c r="S35" s="111">
        <f t="shared" si="15"/>
        <v>0</v>
      </c>
      <c r="T35" s="111">
        <f t="shared" si="16"/>
        <v>0</v>
      </c>
      <c r="V35" s="119">
        <f t="shared" si="22"/>
        <v>0.02</v>
      </c>
      <c r="W35" s="119">
        <f t="shared" si="17"/>
        <v>0.6</v>
      </c>
      <c r="X35" s="120">
        <f t="shared" si="18"/>
        <v>100000</v>
      </c>
      <c r="Y35" s="120"/>
      <c r="Z35" s="121">
        <f t="shared" si="19"/>
        <v>0.25</v>
      </c>
      <c r="AA35" s="121">
        <f t="shared" si="21"/>
        <v>0.02</v>
      </c>
      <c r="AB35" s="120">
        <f t="shared" si="20"/>
        <v>100000</v>
      </c>
      <c r="AD35" s="101"/>
      <c r="AE35" s="101"/>
    </row>
    <row r="36" spans="1:31" ht="11.25" customHeight="1" x14ac:dyDescent="0.2">
      <c r="A36" s="102" t="str">
        <f>'T09'!A36</f>
        <v>Bajerov</v>
      </c>
      <c r="B36" s="104">
        <f>'T09'!C36</f>
        <v>524174</v>
      </c>
      <c r="C36" s="109">
        <f>'T09'!K36</f>
        <v>511478.49</v>
      </c>
      <c r="D36" s="110">
        <f>'T09'!O36</f>
        <v>0</v>
      </c>
      <c r="E36" s="110">
        <f>'T09'!P36</f>
        <v>0</v>
      </c>
      <c r="F36" s="110"/>
      <c r="G36" s="102">
        <f t="shared" si="4"/>
        <v>0</v>
      </c>
      <c r="H36" s="102">
        <f t="shared" si="5"/>
        <v>0</v>
      </c>
      <c r="I36" s="102">
        <f t="shared" si="6"/>
        <v>0</v>
      </c>
      <c r="J36" s="103">
        <f t="shared" si="7"/>
        <v>0</v>
      </c>
      <c r="L36" s="115">
        <f t="shared" si="8"/>
        <v>0</v>
      </c>
      <c r="M36" s="111">
        <f t="shared" si="9"/>
        <v>0</v>
      </c>
      <c r="N36" s="111">
        <f t="shared" si="10"/>
        <v>0</v>
      </c>
      <c r="O36" s="115">
        <f t="shared" si="11"/>
        <v>0</v>
      </c>
      <c r="P36" s="111">
        <f t="shared" si="12"/>
        <v>0</v>
      </c>
      <c r="Q36" s="111">
        <f t="shared" si="13"/>
        <v>0</v>
      </c>
      <c r="R36" s="115">
        <f t="shared" si="14"/>
        <v>0</v>
      </c>
      <c r="S36" s="111">
        <f t="shared" si="15"/>
        <v>0</v>
      </c>
      <c r="T36" s="111">
        <f t="shared" si="16"/>
        <v>0</v>
      </c>
      <c r="V36" s="119">
        <f t="shared" si="22"/>
        <v>2.5000000000000001E-2</v>
      </c>
      <c r="W36" s="119">
        <f t="shared" si="17"/>
        <v>0.6</v>
      </c>
      <c r="X36" s="120">
        <f t="shared" si="18"/>
        <v>100000</v>
      </c>
      <c r="Y36" s="120"/>
      <c r="Z36" s="121">
        <f t="shared" si="19"/>
        <v>0.25</v>
      </c>
      <c r="AA36" s="121">
        <f t="shared" si="21"/>
        <v>2.5000000000000001E-2</v>
      </c>
      <c r="AB36" s="120">
        <f t="shared" si="20"/>
        <v>100000</v>
      </c>
    </row>
    <row r="37" spans="1:31" ht="11.25" customHeight="1" x14ac:dyDescent="0.2">
      <c r="A37" s="102" t="str">
        <f>'T09'!A37</f>
        <v>Bajerovce</v>
      </c>
      <c r="B37" s="104">
        <f>'T09'!C37</f>
        <v>524182</v>
      </c>
      <c r="C37" s="109">
        <f>'T09'!K37</f>
        <v>149967.04999999999</v>
      </c>
      <c r="D37" s="110">
        <f>'T09'!O37</f>
        <v>72.9696</v>
      </c>
      <c r="E37" s="110">
        <f>'T09'!P37</f>
        <v>64.490679785992995</v>
      </c>
      <c r="F37" s="110"/>
      <c r="G37" s="102">
        <f t="shared" si="4"/>
        <v>1</v>
      </c>
      <c r="H37" s="102">
        <f t="shared" si="5"/>
        <v>1</v>
      </c>
      <c r="I37" s="102">
        <f t="shared" si="6"/>
        <v>1</v>
      </c>
      <c r="J37" s="103">
        <f t="shared" si="7"/>
        <v>1</v>
      </c>
      <c r="L37" s="115">
        <f t="shared" si="8"/>
        <v>149967.04999999999</v>
      </c>
      <c r="M37" s="111">
        <f t="shared" si="9"/>
        <v>0.72969600000000001</v>
      </c>
      <c r="N37" s="111">
        <f t="shared" si="10"/>
        <v>0.64490679785992999</v>
      </c>
      <c r="O37" s="115">
        <f t="shared" si="11"/>
        <v>149967.04999999999</v>
      </c>
      <c r="P37" s="111">
        <f t="shared" si="12"/>
        <v>0.72969600000000001</v>
      </c>
      <c r="Q37" s="111">
        <f t="shared" si="13"/>
        <v>0.64490679785992999</v>
      </c>
      <c r="R37" s="115">
        <f t="shared" si="14"/>
        <v>149967.04999999999</v>
      </c>
      <c r="S37" s="111">
        <f t="shared" si="15"/>
        <v>0.72969600000000001</v>
      </c>
      <c r="T37" s="111">
        <f t="shared" si="16"/>
        <v>0.64490679785992999</v>
      </c>
      <c r="V37" s="119">
        <f t="shared" si="22"/>
        <v>3.0000000000000002E-2</v>
      </c>
      <c r="W37" s="119">
        <f t="shared" si="17"/>
        <v>0.6</v>
      </c>
      <c r="X37" s="120">
        <f t="shared" si="18"/>
        <v>100000</v>
      </c>
      <c r="Y37" s="120"/>
      <c r="Z37" s="121">
        <f t="shared" si="19"/>
        <v>0.25</v>
      </c>
      <c r="AA37" s="121">
        <f t="shared" si="21"/>
        <v>3.0000000000000002E-2</v>
      </c>
      <c r="AB37" s="120">
        <f t="shared" si="20"/>
        <v>100000</v>
      </c>
      <c r="AC37" s="105"/>
    </row>
    <row r="38" spans="1:31" ht="11.25" customHeight="1" x14ac:dyDescent="0.2">
      <c r="A38" s="102" t="str">
        <f>'T09'!A38</f>
        <v>Bajka</v>
      </c>
      <c r="B38" s="104">
        <f>'T09'!C38</f>
        <v>502049</v>
      </c>
      <c r="C38" s="109">
        <f>'T09'!K38</f>
        <v>126028.64</v>
      </c>
      <c r="D38" s="110">
        <f>'T09'!O38</f>
        <v>0</v>
      </c>
      <c r="E38" s="110">
        <f>'T09'!P38</f>
        <v>0</v>
      </c>
      <c r="F38" s="110"/>
      <c r="G38" s="102">
        <f t="shared" si="4"/>
        <v>0</v>
      </c>
      <c r="H38" s="102">
        <f t="shared" si="5"/>
        <v>0</v>
      </c>
      <c r="I38" s="102">
        <f t="shared" si="6"/>
        <v>0</v>
      </c>
      <c r="J38" s="103">
        <f t="shared" si="7"/>
        <v>0</v>
      </c>
      <c r="L38" s="115">
        <f t="shared" si="8"/>
        <v>0</v>
      </c>
      <c r="M38" s="111">
        <f t="shared" si="9"/>
        <v>0</v>
      </c>
      <c r="N38" s="111">
        <f t="shared" si="10"/>
        <v>0</v>
      </c>
      <c r="O38" s="115">
        <f t="shared" si="11"/>
        <v>0</v>
      </c>
      <c r="P38" s="111">
        <f t="shared" si="12"/>
        <v>0</v>
      </c>
      <c r="Q38" s="111">
        <f t="shared" si="13"/>
        <v>0</v>
      </c>
      <c r="R38" s="115">
        <f t="shared" si="14"/>
        <v>0</v>
      </c>
      <c r="S38" s="111">
        <f t="shared" si="15"/>
        <v>0</v>
      </c>
      <c r="T38" s="111">
        <f t="shared" si="16"/>
        <v>0</v>
      </c>
      <c r="V38" s="119">
        <f t="shared" si="22"/>
        <v>3.5000000000000003E-2</v>
      </c>
      <c r="W38" s="119">
        <f t="shared" si="17"/>
        <v>0.6</v>
      </c>
      <c r="X38" s="120">
        <f t="shared" si="18"/>
        <v>100000</v>
      </c>
      <c r="Y38" s="120"/>
      <c r="Z38" s="121">
        <f t="shared" si="19"/>
        <v>0.25</v>
      </c>
      <c r="AA38" s="121">
        <f t="shared" si="21"/>
        <v>3.5000000000000003E-2</v>
      </c>
      <c r="AB38" s="120">
        <f t="shared" si="20"/>
        <v>100000</v>
      </c>
      <c r="AC38" s="105"/>
    </row>
    <row r="39" spans="1:31" ht="11.25" customHeight="1" x14ac:dyDescent="0.2">
      <c r="A39" s="102" t="str">
        <f>'T09'!A39</f>
        <v>Bajtava</v>
      </c>
      <c r="B39" s="104">
        <f>'T09'!C39</f>
        <v>503037</v>
      </c>
      <c r="C39" s="109">
        <f>'T09'!K39</f>
        <v>331131.20999999996</v>
      </c>
      <c r="D39" s="110">
        <f>'T09'!O39</f>
        <v>0</v>
      </c>
      <c r="E39" s="110">
        <f>'T09'!P39</f>
        <v>9.6010158631679587</v>
      </c>
      <c r="F39" s="110"/>
      <c r="G39" s="102">
        <f t="shared" si="4"/>
        <v>0</v>
      </c>
      <c r="H39" s="102">
        <f t="shared" si="5"/>
        <v>0</v>
      </c>
      <c r="I39" s="102">
        <f t="shared" si="6"/>
        <v>0</v>
      </c>
      <c r="J39" s="103">
        <f t="shared" si="7"/>
        <v>0</v>
      </c>
      <c r="L39" s="115">
        <f t="shared" si="8"/>
        <v>0</v>
      </c>
      <c r="M39" s="111">
        <f t="shared" si="9"/>
        <v>0</v>
      </c>
      <c r="N39" s="111">
        <f t="shared" si="10"/>
        <v>0</v>
      </c>
      <c r="O39" s="115">
        <f t="shared" si="11"/>
        <v>0</v>
      </c>
      <c r="P39" s="111">
        <f t="shared" si="12"/>
        <v>0</v>
      </c>
      <c r="Q39" s="111">
        <f t="shared" si="13"/>
        <v>0</v>
      </c>
      <c r="R39" s="115">
        <f t="shared" si="14"/>
        <v>0</v>
      </c>
      <c r="S39" s="111">
        <f t="shared" si="15"/>
        <v>0</v>
      </c>
      <c r="T39" s="111">
        <f t="shared" si="16"/>
        <v>0</v>
      </c>
      <c r="V39" s="119">
        <f t="shared" si="22"/>
        <v>0.04</v>
      </c>
      <c r="W39" s="119">
        <f t="shared" si="17"/>
        <v>0.6</v>
      </c>
      <c r="X39" s="120">
        <f t="shared" si="18"/>
        <v>100000</v>
      </c>
      <c r="Y39" s="120"/>
      <c r="Z39" s="121">
        <f t="shared" si="19"/>
        <v>0.25</v>
      </c>
      <c r="AA39" s="121">
        <f t="shared" si="21"/>
        <v>0.04</v>
      </c>
      <c r="AB39" s="120">
        <f t="shared" si="20"/>
        <v>100000</v>
      </c>
    </row>
    <row r="40" spans="1:31" ht="11.25" customHeight="1" x14ac:dyDescent="0.2">
      <c r="A40" s="102" t="str">
        <f>'T09'!A40</f>
        <v>Baka</v>
      </c>
      <c r="B40" s="104">
        <f>'T09'!C40</f>
        <v>501450</v>
      </c>
      <c r="C40" s="109">
        <f>'T09'!K40</f>
        <v>669920.44000000006</v>
      </c>
      <c r="D40" s="110">
        <f>'T09'!O40</f>
        <v>44.183300000000003</v>
      </c>
      <c r="E40" s="110">
        <f>'T09'!P40</f>
        <v>6.0391813093507034</v>
      </c>
      <c r="F40" s="110"/>
      <c r="G40" s="102">
        <f t="shared" si="4"/>
        <v>0</v>
      </c>
      <c r="H40" s="102">
        <f t="shared" si="5"/>
        <v>0</v>
      </c>
      <c r="I40" s="102">
        <f t="shared" si="6"/>
        <v>0</v>
      </c>
      <c r="J40" s="103">
        <f t="shared" si="7"/>
        <v>0</v>
      </c>
      <c r="L40" s="115">
        <f t="shared" si="8"/>
        <v>0</v>
      </c>
      <c r="M40" s="111">
        <f t="shared" si="9"/>
        <v>0</v>
      </c>
      <c r="N40" s="111">
        <f t="shared" si="10"/>
        <v>0</v>
      </c>
      <c r="O40" s="115">
        <f t="shared" si="11"/>
        <v>0</v>
      </c>
      <c r="P40" s="111">
        <f t="shared" si="12"/>
        <v>0</v>
      </c>
      <c r="Q40" s="111">
        <f t="shared" si="13"/>
        <v>0</v>
      </c>
      <c r="R40" s="115">
        <f t="shared" si="14"/>
        <v>0</v>
      </c>
      <c r="S40" s="111">
        <f t="shared" si="15"/>
        <v>0</v>
      </c>
      <c r="T40" s="111">
        <f t="shared" si="16"/>
        <v>0</v>
      </c>
      <c r="V40" s="119">
        <f t="shared" si="22"/>
        <v>4.4999999999999998E-2</v>
      </c>
      <c r="W40" s="119">
        <f t="shared" si="17"/>
        <v>0.6</v>
      </c>
      <c r="X40" s="120">
        <f t="shared" si="18"/>
        <v>100000</v>
      </c>
      <c r="Y40" s="120"/>
      <c r="Z40" s="121">
        <f t="shared" si="19"/>
        <v>0.25</v>
      </c>
      <c r="AA40" s="121">
        <f t="shared" si="21"/>
        <v>4.4999999999999998E-2</v>
      </c>
      <c r="AB40" s="120">
        <f t="shared" si="20"/>
        <v>100000</v>
      </c>
    </row>
    <row r="41" spans="1:31" ht="11.25" customHeight="1" x14ac:dyDescent="0.2">
      <c r="A41" s="102" t="str">
        <f>'T09'!A41</f>
        <v>Baláže</v>
      </c>
      <c r="B41" s="104">
        <f>'T09'!C41</f>
        <v>508471</v>
      </c>
      <c r="C41" s="109">
        <f>'T09'!K41</f>
        <v>87440</v>
      </c>
      <c r="D41" s="110">
        <f>'T09'!O41</f>
        <v>0</v>
      </c>
      <c r="E41" s="110">
        <f>'T09'!P41</f>
        <v>0</v>
      </c>
      <c r="F41" s="110"/>
      <c r="G41" s="102">
        <f t="shared" si="4"/>
        <v>0</v>
      </c>
      <c r="H41" s="102">
        <f t="shared" si="5"/>
        <v>0</v>
      </c>
      <c r="I41" s="102">
        <f t="shared" si="6"/>
        <v>0</v>
      </c>
      <c r="J41" s="103">
        <f t="shared" si="7"/>
        <v>0</v>
      </c>
      <c r="L41" s="115">
        <f t="shared" si="8"/>
        <v>0</v>
      </c>
      <c r="M41" s="111">
        <f t="shared" si="9"/>
        <v>0</v>
      </c>
      <c r="N41" s="111">
        <f t="shared" si="10"/>
        <v>0</v>
      </c>
      <c r="O41" s="115">
        <f t="shared" si="11"/>
        <v>0</v>
      </c>
      <c r="P41" s="111">
        <f t="shared" si="12"/>
        <v>0</v>
      </c>
      <c r="Q41" s="111">
        <f t="shared" si="13"/>
        <v>0</v>
      </c>
      <c r="R41" s="115">
        <f t="shared" si="14"/>
        <v>0</v>
      </c>
      <c r="S41" s="111">
        <f t="shared" si="15"/>
        <v>0</v>
      </c>
      <c r="T41" s="111">
        <f t="shared" si="16"/>
        <v>0</v>
      </c>
      <c r="V41" s="119">
        <f t="shared" si="22"/>
        <v>4.9999999999999996E-2</v>
      </c>
      <c r="W41" s="119">
        <f t="shared" si="17"/>
        <v>0.6</v>
      </c>
      <c r="X41" s="120">
        <f t="shared" si="18"/>
        <v>100000</v>
      </c>
      <c r="Y41" s="120"/>
      <c r="Z41" s="121">
        <f t="shared" si="19"/>
        <v>0.25</v>
      </c>
      <c r="AA41" s="121">
        <f t="shared" si="21"/>
        <v>4.9999999999999996E-2</v>
      </c>
      <c r="AB41" s="120">
        <f t="shared" si="20"/>
        <v>100000</v>
      </c>
    </row>
    <row r="42" spans="1:31" ht="11.25" customHeight="1" x14ac:dyDescent="0.2">
      <c r="A42" s="102" t="str">
        <f>'T09'!A42</f>
        <v>Baldovce</v>
      </c>
      <c r="B42" s="104">
        <f>'T09'!C42</f>
        <v>526371</v>
      </c>
      <c r="C42" s="109">
        <f>'T09'!K42</f>
        <v>31328.77</v>
      </c>
      <c r="D42" s="110">
        <f>'T09'!O42</f>
        <v>0</v>
      </c>
      <c r="E42" s="110">
        <f>'T09'!P42</f>
        <v>1.1070016473675792</v>
      </c>
      <c r="F42" s="110"/>
      <c r="G42" s="102">
        <f t="shared" si="4"/>
        <v>0</v>
      </c>
      <c r="H42" s="102">
        <f t="shared" si="5"/>
        <v>0</v>
      </c>
      <c r="I42" s="102">
        <f t="shared" si="6"/>
        <v>0</v>
      </c>
      <c r="J42" s="103">
        <f t="shared" si="7"/>
        <v>0</v>
      </c>
      <c r="L42" s="115">
        <f t="shared" si="8"/>
        <v>0</v>
      </c>
      <c r="M42" s="111">
        <f t="shared" si="9"/>
        <v>0</v>
      </c>
      <c r="N42" s="111">
        <f t="shared" si="10"/>
        <v>0</v>
      </c>
      <c r="O42" s="115">
        <f t="shared" si="11"/>
        <v>0</v>
      </c>
      <c r="P42" s="111">
        <f t="shared" si="12"/>
        <v>0</v>
      </c>
      <c r="Q42" s="111">
        <f t="shared" si="13"/>
        <v>0</v>
      </c>
      <c r="R42" s="115">
        <f t="shared" si="14"/>
        <v>0</v>
      </c>
      <c r="S42" s="111">
        <f t="shared" si="15"/>
        <v>0</v>
      </c>
      <c r="T42" s="111">
        <f t="shared" si="16"/>
        <v>0</v>
      </c>
      <c r="V42" s="119">
        <f t="shared" si="22"/>
        <v>5.4999999999999993E-2</v>
      </c>
      <c r="W42" s="119">
        <f t="shared" si="17"/>
        <v>0.6</v>
      </c>
      <c r="X42" s="120">
        <f t="shared" si="18"/>
        <v>100000</v>
      </c>
      <c r="Y42" s="120"/>
      <c r="Z42" s="121">
        <f t="shared" si="19"/>
        <v>0.25</v>
      </c>
      <c r="AA42" s="121">
        <f t="shared" si="21"/>
        <v>5.4999999999999993E-2</v>
      </c>
      <c r="AB42" s="120">
        <f t="shared" si="20"/>
        <v>100000</v>
      </c>
    </row>
    <row r="43" spans="1:31" ht="11.25" customHeight="1" x14ac:dyDescent="0.2">
      <c r="A43" s="102" t="str">
        <f>'T09'!A43</f>
        <v>Balog nad Ipľom</v>
      </c>
      <c r="B43" s="104">
        <f>'T09'!C43</f>
        <v>515868</v>
      </c>
      <c r="C43" s="109">
        <f>'T09'!K43</f>
        <v>1249625.18</v>
      </c>
      <c r="D43" s="110">
        <f>'T09'!O43</f>
        <v>2.9605000000000001</v>
      </c>
      <c r="E43" s="110">
        <f>'T09'!P43</f>
        <v>3.0381053941310627</v>
      </c>
      <c r="F43" s="110"/>
      <c r="G43" s="102">
        <f t="shared" si="4"/>
        <v>0</v>
      </c>
      <c r="H43" s="102">
        <f t="shared" si="5"/>
        <v>0</v>
      </c>
      <c r="I43" s="102">
        <f t="shared" si="6"/>
        <v>0</v>
      </c>
      <c r="J43" s="103">
        <f t="shared" si="7"/>
        <v>0</v>
      </c>
      <c r="L43" s="115">
        <f t="shared" si="8"/>
        <v>0</v>
      </c>
      <c r="M43" s="111">
        <f t="shared" si="9"/>
        <v>0</v>
      </c>
      <c r="N43" s="111">
        <f t="shared" si="10"/>
        <v>0</v>
      </c>
      <c r="O43" s="115">
        <f t="shared" si="11"/>
        <v>0</v>
      </c>
      <c r="P43" s="111">
        <f t="shared" si="12"/>
        <v>0</v>
      </c>
      <c r="Q43" s="111">
        <f t="shared" si="13"/>
        <v>0</v>
      </c>
      <c r="R43" s="115">
        <f t="shared" si="14"/>
        <v>0</v>
      </c>
      <c r="S43" s="111">
        <f t="shared" si="15"/>
        <v>0</v>
      </c>
      <c r="T43" s="111">
        <f t="shared" si="16"/>
        <v>0</v>
      </c>
      <c r="V43" s="119">
        <f t="shared" si="22"/>
        <v>5.9999999999999991E-2</v>
      </c>
      <c r="W43" s="119">
        <f t="shared" si="17"/>
        <v>0.6</v>
      </c>
      <c r="X43" s="120">
        <f t="shared" si="18"/>
        <v>100000</v>
      </c>
      <c r="Y43" s="120"/>
      <c r="Z43" s="121">
        <f t="shared" si="19"/>
        <v>0.25</v>
      </c>
      <c r="AA43" s="121">
        <f t="shared" si="21"/>
        <v>5.9999999999999991E-2</v>
      </c>
      <c r="AB43" s="120">
        <f t="shared" si="20"/>
        <v>100000</v>
      </c>
    </row>
    <row r="44" spans="1:31" ht="11.25" customHeight="1" x14ac:dyDescent="0.2">
      <c r="A44" s="102" t="str">
        <f>'T09'!A44</f>
        <v>Baloň</v>
      </c>
      <c r="B44" s="104">
        <f>'T09'!C44</f>
        <v>501468</v>
      </c>
      <c r="C44" s="109">
        <f>'T09'!K44</f>
        <v>286360.58</v>
      </c>
      <c r="D44" s="110">
        <f>'T09'!O44</f>
        <v>0</v>
      </c>
      <c r="E44" s="110">
        <f>'T09'!P44</f>
        <v>7.2553317219849189</v>
      </c>
      <c r="F44" s="110"/>
      <c r="G44" s="102">
        <f t="shared" si="4"/>
        <v>0</v>
      </c>
      <c r="H44" s="102">
        <f t="shared" si="5"/>
        <v>0</v>
      </c>
      <c r="I44" s="102">
        <f t="shared" si="6"/>
        <v>0</v>
      </c>
      <c r="J44" s="103">
        <f t="shared" si="7"/>
        <v>0</v>
      </c>
      <c r="L44" s="115">
        <f t="shared" si="8"/>
        <v>0</v>
      </c>
      <c r="M44" s="111">
        <f t="shared" si="9"/>
        <v>0</v>
      </c>
      <c r="N44" s="111">
        <f t="shared" si="10"/>
        <v>0</v>
      </c>
      <c r="O44" s="115">
        <f t="shared" si="11"/>
        <v>0</v>
      </c>
      <c r="P44" s="111">
        <f t="shared" si="12"/>
        <v>0</v>
      </c>
      <c r="Q44" s="111">
        <f t="shared" si="13"/>
        <v>0</v>
      </c>
      <c r="R44" s="115">
        <f t="shared" si="14"/>
        <v>0</v>
      </c>
      <c r="S44" s="111">
        <f t="shared" si="15"/>
        <v>0</v>
      </c>
      <c r="T44" s="111">
        <f t="shared" si="16"/>
        <v>0</v>
      </c>
      <c r="V44" s="119">
        <f t="shared" si="22"/>
        <v>6.4999999999999988E-2</v>
      </c>
      <c r="W44" s="119">
        <f t="shared" si="17"/>
        <v>0.6</v>
      </c>
      <c r="X44" s="120">
        <f t="shared" si="18"/>
        <v>100000</v>
      </c>
      <c r="Y44" s="120"/>
      <c r="Z44" s="121">
        <f t="shared" si="19"/>
        <v>0.25</v>
      </c>
      <c r="AA44" s="121">
        <f t="shared" si="21"/>
        <v>6.4999999999999988E-2</v>
      </c>
      <c r="AB44" s="120">
        <f t="shared" si="20"/>
        <v>100000</v>
      </c>
    </row>
    <row r="45" spans="1:31" ht="11.25" customHeight="1" x14ac:dyDescent="0.2">
      <c r="A45" s="102" t="str">
        <f>'T09'!A45</f>
        <v>Baňa</v>
      </c>
      <c r="B45" s="104">
        <f>'T09'!C45</f>
        <v>527114</v>
      </c>
      <c r="C45" s="109">
        <f>'T09'!K45</f>
        <v>28127.3</v>
      </c>
      <c r="D45" s="110">
        <f>'T09'!O45</f>
        <v>3.8698999999999999</v>
      </c>
      <c r="E45" s="110">
        <f>'T09'!P45</f>
        <v>0.2871231863705368</v>
      </c>
      <c r="F45" s="110"/>
      <c r="G45" s="102">
        <f t="shared" si="4"/>
        <v>0</v>
      </c>
      <c r="H45" s="102">
        <f t="shared" si="5"/>
        <v>0</v>
      </c>
      <c r="I45" s="102">
        <f t="shared" si="6"/>
        <v>0</v>
      </c>
      <c r="J45" s="103">
        <f t="shared" si="7"/>
        <v>0</v>
      </c>
      <c r="L45" s="115">
        <f t="shared" si="8"/>
        <v>0</v>
      </c>
      <c r="M45" s="111">
        <f t="shared" si="9"/>
        <v>0</v>
      </c>
      <c r="N45" s="111">
        <f t="shared" si="10"/>
        <v>0</v>
      </c>
      <c r="O45" s="115">
        <f t="shared" si="11"/>
        <v>0</v>
      </c>
      <c r="P45" s="111">
        <f t="shared" si="12"/>
        <v>0</v>
      </c>
      <c r="Q45" s="111">
        <f t="shared" si="13"/>
        <v>0</v>
      </c>
      <c r="R45" s="115">
        <f t="shared" si="14"/>
        <v>0</v>
      </c>
      <c r="S45" s="111">
        <f t="shared" si="15"/>
        <v>0</v>
      </c>
      <c r="T45" s="111">
        <f t="shared" si="16"/>
        <v>0</v>
      </c>
      <c r="V45" s="119">
        <f t="shared" si="22"/>
        <v>6.9999999999999993E-2</v>
      </c>
      <c r="W45" s="119">
        <f t="shared" si="17"/>
        <v>0.6</v>
      </c>
      <c r="X45" s="120">
        <f t="shared" si="18"/>
        <v>100000</v>
      </c>
      <c r="Y45" s="120"/>
      <c r="Z45" s="121">
        <f t="shared" si="19"/>
        <v>0.25</v>
      </c>
      <c r="AA45" s="121">
        <f t="shared" si="21"/>
        <v>6.9999999999999993E-2</v>
      </c>
      <c r="AB45" s="120">
        <f t="shared" si="20"/>
        <v>100000</v>
      </c>
    </row>
    <row r="46" spans="1:31" ht="11.25" customHeight="1" x14ac:dyDescent="0.2">
      <c r="A46" s="102" t="str">
        <f>'T09'!A46</f>
        <v>Banka</v>
      </c>
      <c r="B46" s="104">
        <f>'T09'!C46</f>
        <v>581399</v>
      </c>
      <c r="C46" s="109">
        <f>'T09'!K46</f>
        <v>821728.75</v>
      </c>
      <c r="D46" s="110">
        <f>'T09'!O46</f>
        <v>0</v>
      </c>
      <c r="E46" s="110">
        <f>'T09'!P46</f>
        <v>3.4841570287032066</v>
      </c>
      <c r="F46" s="110"/>
      <c r="G46" s="102">
        <f t="shared" si="4"/>
        <v>0</v>
      </c>
      <c r="H46" s="102">
        <f t="shared" si="5"/>
        <v>0</v>
      </c>
      <c r="I46" s="102">
        <f t="shared" si="6"/>
        <v>0</v>
      </c>
      <c r="J46" s="103">
        <f t="shared" si="7"/>
        <v>0</v>
      </c>
      <c r="L46" s="115">
        <f t="shared" si="8"/>
        <v>0</v>
      </c>
      <c r="M46" s="111">
        <f t="shared" si="9"/>
        <v>0</v>
      </c>
      <c r="N46" s="111">
        <f t="shared" si="10"/>
        <v>0</v>
      </c>
      <c r="O46" s="115">
        <f t="shared" si="11"/>
        <v>0</v>
      </c>
      <c r="P46" s="111">
        <f t="shared" si="12"/>
        <v>0</v>
      </c>
      <c r="Q46" s="111">
        <f t="shared" si="13"/>
        <v>0</v>
      </c>
      <c r="R46" s="115">
        <f t="shared" si="14"/>
        <v>0</v>
      </c>
      <c r="S46" s="111">
        <f t="shared" si="15"/>
        <v>0</v>
      </c>
      <c r="T46" s="111">
        <f t="shared" si="16"/>
        <v>0</v>
      </c>
      <c r="V46" s="119">
        <f t="shared" si="22"/>
        <v>7.4999999999999997E-2</v>
      </c>
      <c r="W46" s="119">
        <f t="shared" si="17"/>
        <v>0.6</v>
      </c>
      <c r="X46" s="120">
        <f t="shared" si="18"/>
        <v>100000</v>
      </c>
      <c r="Y46" s="120"/>
      <c r="Z46" s="121">
        <f t="shared" si="19"/>
        <v>0.25</v>
      </c>
      <c r="AA46" s="121">
        <f t="shared" si="21"/>
        <v>7.4999999999999997E-2</v>
      </c>
      <c r="AB46" s="120">
        <f t="shared" si="20"/>
        <v>100000</v>
      </c>
    </row>
    <row r="47" spans="1:31" ht="11.25" customHeight="1" x14ac:dyDescent="0.2">
      <c r="A47" s="102" t="str">
        <f>'T09'!A47</f>
        <v>Bánov</v>
      </c>
      <c r="B47" s="104">
        <f>'T09'!C47</f>
        <v>503045</v>
      </c>
      <c r="C47" s="109">
        <f>'T09'!K47</f>
        <v>1299931.3400000001</v>
      </c>
      <c r="D47" s="110">
        <f>'T09'!O47</f>
        <v>43.539000000000001</v>
      </c>
      <c r="E47" s="110">
        <f>'T09'!P47</f>
        <v>7.9774190227616169</v>
      </c>
      <c r="F47" s="110"/>
      <c r="G47" s="102">
        <f t="shared" si="4"/>
        <v>0</v>
      </c>
      <c r="H47" s="102">
        <f t="shared" si="5"/>
        <v>0</v>
      </c>
      <c r="I47" s="102">
        <f t="shared" si="6"/>
        <v>0</v>
      </c>
      <c r="J47" s="103">
        <f t="shared" si="7"/>
        <v>0</v>
      </c>
      <c r="L47" s="115">
        <f t="shared" si="8"/>
        <v>0</v>
      </c>
      <c r="M47" s="111">
        <f t="shared" si="9"/>
        <v>0</v>
      </c>
      <c r="N47" s="111">
        <f t="shared" si="10"/>
        <v>0</v>
      </c>
      <c r="O47" s="115">
        <f t="shared" si="11"/>
        <v>0</v>
      </c>
      <c r="P47" s="111">
        <f t="shared" si="12"/>
        <v>0</v>
      </c>
      <c r="Q47" s="111">
        <f t="shared" si="13"/>
        <v>0</v>
      </c>
      <c r="R47" s="115">
        <f t="shared" si="14"/>
        <v>0</v>
      </c>
      <c r="S47" s="111">
        <f t="shared" si="15"/>
        <v>0</v>
      </c>
      <c r="T47" s="111">
        <f t="shared" si="16"/>
        <v>0</v>
      </c>
      <c r="V47" s="119">
        <f t="shared" si="22"/>
        <v>0.08</v>
      </c>
      <c r="W47" s="119">
        <f t="shared" si="17"/>
        <v>0.6</v>
      </c>
      <c r="X47" s="120">
        <f t="shared" si="18"/>
        <v>100000</v>
      </c>
      <c r="Y47" s="120"/>
      <c r="Z47" s="121">
        <f t="shared" si="19"/>
        <v>0.25</v>
      </c>
      <c r="AA47" s="121">
        <f t="shared" si="21"/>
        <v>0.08</v>
      </c>
      <c r="AB47" s="120">
        <f t="shared" si="20"/>
        <v>100000</v>
      </c>
    </row>
    <row r="48" spans="1:31" ht="11.25" customHeight="1" x14ac:dyDescent="0.2">
      <c r="A48" s="102" t="str">
        <f>'T09'!A48</f>
        <v>Bánovce nad Bebravou</v>
      </c>
      <c r="B48" s="104">
        <f>'T09'!C48</f>
        <v>542652</v>
      </c>
      <c r="C48" s="109">
        <f>'T09'!K48</f>
        <v>10574504.98</v>
      </c>
      <c r="D48" s="110">
        <f>'T09'!O48</f>
        <v>5.2460000000000004</v>
      </c>
      <c r="E48" s="110">
        <f>'T09'!P48</f>
        <v>2.4860485715143135</v>
      </c>
      <c r="F48" s="110"/>
      <c r="G48" s="102">
        <f t="shared" si="4"/>
        <v>0</v>
      </c>
      <c r="H48" s="102">
        <f t="shared" si="5"/>
        <v>0</v>
      </c>
      <c r="I48" s="102">
        <f t="shared" si="6"/>
        <v>0</v>
      </c>
      <c r="J48" s="103">
        <f t="shared" si="7"/>
        <v>0</v>
      </c>
      <c r="L48" s="115">
        <f t="shared" si="8"/>
        <v>0</v>
      </c>
      <c r="M48" s="111">
        <f t="shared" si="9"/>
        <v>0</v>
      </c>
      <c r="N48" s="111">
        <f t="shared" si="10"/>
        <v>0</v>
      </c>
      <c r="O48" s="115">
        <f t="shared" si="11"/>
        <v>0</v>
      </c>
      <c r="P48" s="111">
        <f t="shared" si="12"/>
        <v>0</v>
      </c>
      <c r="Q48" s="111">
        <f t="shared" si="13"/>
        <v>0</v>
      </c>
      <c r="R48" s="115">
        <f t="shared" si="14"/>
        <v>0</v>
      </c>
      <c r="S48" s="111">
        <f t="shared" si="15"/>
        <v>0</v>
      </c>
      <c r="T48" s="111">
        <f t="shared" si="16"/>
        <v>0</v>
      </c>
      <c r="V48" s="119">
        <f t="shared" si="22"/>
        <v>8.5000000000000006E-2</v>
      </c>
      <c r="W48" s="119">
        <f t="shared" si="17"/>
        <v>0.6</v>
      </c>
      <c r="X48" s="120">
        <f t="shared" si="18"/>
        <v>100000</v>
      </c>
      <c r="Y48" s="120"/>
      <c r="Z48" s="121">
        <f t="shared" si="19"/>
        <v>0.25</v>
      </c>
      <c r="AA48" s="121">
        <f t="shared" si="21"/>
        <v>8.5000000000000006E-2</v>
      </c>
      <c r="AB48" s="120">
        <f t="shared" si="20"/>
        <v>100000</v>
      </c>
    </row>
    <row r="49" spans="1:28" ht="11.25" customHeight="1" x14ac:dyDescent="0.2">
      <c r="A49" s="102" t="str">
        <f>'T09'!A49</f>
        <v>Bánovce nad Ondavou</v>
      </c>
      <c r="B49" s="104">
        <f>'T09'!C49</f>
        <v>522295</v>
      </c>
      <c r="C49" s="109">
        <f>'T09'!K49</f>
        <v>178220.97</v>
      </c>
      <c r="D49" s="110">
        <f>'T09'!O49</f>
        <v>0</v>
      </c>
      <c r="E49" s="110">
        <f>'T09'!P49</f>
        <v>5.1806585947770341</v>
      </c>
      <c r="F49" s="110"/>
      <c r="G49" s="102">
        <f t="shared" si="4"/>
        <v>0</v>
      </c>
      <c r="H49" s="102">
        <f t="shared" si="5"/>
        <v>0</v>
      </c>
      <c r="I49" s="102">
        <f t="shared" si="6"/>
        <v>0</v>
      </c>
      <c r="J49" s="103">
        <f t="shared" si="7"/>
        <v>0</v>
      </c>
      <c r="L49" s="115">
        <f t="shared" si="8"/>
        <v>0</v>
      </c>
      <c r="M49" s="111">
        <f t="shared" si="9"/>
        <v>0</v>
      </c>
      <c r="N49" s="111">
        <f t="shared" si="10"/>
        <v>0</v>
      </c>
      <c r="O49" s="115">
        <f t="shared" si="11"/>
        <v>0</v>
      </c>
      <c r="P49" s="111">
        <f t="shared" si="12"/>
        <v>0</v>
      </c>
      <c r="Q49" s="111">
        <f t="shared" si="13"/>
        <v>0</v>
      </c>
      <c r="R49" s="115">
        <f t="shared" si="14"/>
        <v>0</v>
      </c>
      <c r="S49" s="111">
        <f t="shared" si="15"/>
        <v>0</v>
      </c>
      <c r="T49" s="111">
        <f t="shared" si="16"/>
        <v>0</v>
      </c>
      <c r="V49" s="119">
        <f t="shared" si="22"/>
        <v>9.0000000000000011E-2</v>
      </c>
      <c r="W49" s="119">
        <f t="shared" si="17"/>
        <v>0.6</v>
      </c>
      <c r="X49" s="120">
        <f t="shared" si="18"/>
        <v>100000</v>
      </c>
      <c r="Y49" s="120"/>
      <c r="Z49" s="121">
        <f t="shared" si="19"/>
        <v>0.25</v>
      </c>
      <c r="AA49" s="121">
        <f t="shared" si="21"/>
        <v>9.0000000000000011E-2</v>
      </c>
      <c r="AB49" s="120">
        <f t="shared" si="20"/>
        <v>100000</v>
      </c>
    </row>
    <row r="50" spans="1:28" ht="11.25" customHeight="1" x14ac:dyDescent="0.2">
      <c r="A50" s="102" t="str">
        <f>'T09'!A50</f>
        <v>Banská Belá</v>
      </c>
      <c r="B50" s="104">
        <f>'T09'!C50</f>
        <v>516627</v>
      </c>
      <c r="C50" s="109">
        <f>'T09'!K50</f>
        <v>874781.97</v>
      </c>
      <c r="D50" s="110">
        <f>'T09'!O50</f>
        <v>0</v>
      </c>
      <c r="E50" s="110">
        <f>'T09'!P50</f>
        <v>0.31732935693679193</v>
      </c>
      <c r="F50" s="110"/>
      <c r="G50" s="102">
        <f t="shared" si="4"/>
        <v>0</v>
      </c>
      <c r="H50" s="102">
        <f t="shared" si="5"/>
        <v>0</v>
      </c>
      <c r="I50" s="102">
        <f t="shared" si="6"/>
        <v>0</v>
      </c>
      <c r="J50" s="103">
        <f t="shared" si="7"/>
        <v>0</v>
      </c>
      <c r="L50" s="115">
        <f t="shared" si="8"/>
        <v>0</v>
      </c>
      <c r="M50" s="111">
        <f t="shared" si="9"/>
        <v>0</v>
      </c>
      <c r="N50" s="111">
        <f t="shared" si="10"/>
        <v>0</v>
      </c>
      <c r="O50" s="115">
        <f t="shared" si="11"/>
        <v>0</v>
      </c>
      <c r="P50" s="111">
        <f t="shared" si="12"/>
        <v>0</v>
      </c>
      <c r="Q50" s="111">
        <f t="shared" si="13"/>
        <v>0</v>
      </c>
      <c r="R50" s="115">
        <f t="shared" si="14"/>
        <v>0</v>
      </c>
      <c r="S50" s="111">
        <f t="shared" si="15"/>
        <v>0</v>
      </c>
      <c r="T50" s="111">
        <f t="shared" si="16"/>
        <v>0</v>
      </c>
      <c r="V50" s="119">
        <f t="shared" si="22"/>
        <v>9.5000000000000015E-2</v>
      </c>
      <c r="W50" s="119">
        <f t="shared" si="17"/>
        <v>0.6</v>
      </c>
      <c r="X50" s="120">
        <f t="shared" si="18"/>
        <v>100000</v>
      </c>
      <c r="Y50" s="120"/>
      <c r="Z50" s="121">
        <f t="shared" si="19"/>
        <v>0.25</v>
      </c>
      <c r="AA50" s="121">
        <f t="shared" si="21"/>
        <v>9.5000000000000015E-2</v>
      </c>
      <c r="AB50" s="120">
        <f t="shared" si="20"/>
        <v>100000</v>
      </c>
    </row>
    <row r="51" spans="1:28" ht="11.25" customHeight="1" x14ac:dyDescent="0.2">
      <c r="A51" s="102" t="str">
        <f>'T09'!A51</f>
        <v>Banská Bystrica</v>
      </c>
      <c r="B51" s="104">
        <f>'T09'!C51</f>
        <v>508438</v>
      </c>
      <c r="C51" s="109">
        <f>'T09'!K51</f>
        <v>44032972.530000001</v>
      </c>
      <c r="D51" s="110">
        <f>'T09'!O51</f>
        <v>21.0852</v>
      </c>
      <c r="E51" s="110">
        <f>'T09'!P51</f>
        <v>3.2375035072382383</v>
      </c>
      <c r="F51" s="110"/>
      <c r="G51" s="102">
        <f t="shared" si="4"/>
        <v>0</v>
      </c>
      <c r="H51" s="102">
        <f t="shared" si="5"/>
        <v>0</v>
      </c>
      <c r="I51" s="102">
        <f t="shared" si="6"/>
        <v>0</v>
      </c>
      <c r="J51" s="103">
        <f t="shared" si="7"/>
        <v>0</v>
      </c>
      <c r="L51" s="115">
        <f t="shared" si="8"/>
        <v>0</v>
      </c>
      <c r="M51" s="111">
        <f t="shared" si="9"/>
        <v>0</v>
      </c>
      <c r="N51" s="111">
        <f t="shared" si="10"/>
        <v>0</v>
      </c>
      <c r="O51" s="115">
        <f t="shared" si="11"/>
        <v>0</v>
      </c>
      <c r="P51" s="111">
        <f t="shared" si="12"/>
        <v>0</v>
      </c>
      <c r="Q51" s="111">
        <f t="shared" si="13"/>
        <v>0</v>
      </c>
      <c r="R51" s="115">
        <f t="shared" si="14"/>
        <v>0</v>
      </c>
      <c r="S51" s="111">
        <f t="shared" si="15"/>
        <v>0</v>
      </c>
      <c r="T51" s="111">
        <f t="shared" si="16"/>
        <v>0</v>
      </c>
      <c r="V51" s="119">
        <f t="shared" si="22"/>
        <v>0.10000000000000002</v>
      </c>
      <c r="W51" s="119">
        <f t="shared" si="17"/>
        <v>0.6</v>
      </c>
      <c r="X51" s="120">
        <f t="shared" si="18"/>
        <v>100000</v>
      </c>
      <c r="Y51" s="120"/>
      <c r="Z51" s="121">
        <f t="shared" si="19"/>
        <v>0.25</v>
      </c>
      <c r="AA51" s="121">
        <f t="shared" si="21"/>
        <v>0.10000000000000002</v>
      </c>
      <c r="AB51" s="120">
        <f t="shared" si="20"/>
        <v>100000</v>
      </c>
    </row>
    <row r="52" spans="1:28" ht="11.25" customHeight="1" x14ac:dyDescent="0.2">
      <c r="A52" s="102" t="str">
        <f>'T09'!A52</f>
        <v>Banská Štiavnica</v>
      </c>
      <c r="B52" s="104">
        <f>'T09'!C52</f>
        <v>516643</v>
      </c>
      <c r="C52" s="109">
        <f>'T09'!K52</f>
        <v>5680988</v>
      </c>
      <c r="D52" s="110">
        <f>'T09'!O52</f>
        <v>8.4550000000000001</v>
      </c>
      <c r="E52" s="110">
        <f>'T09'!P52</f>
        <v>3.0978674836137658</v>
      </c>
      <c r="F52" s="110"/>
      <c r="G52" s="102">
        <f t="shared" si="4"/>
        <v>0</v>
      </c>
      <c r="H52" s="102">
        <f t="shared" si="5"/>
        <v>0</v>
      </c>
      <c r="I52" s="102">
        <f t="shared" si="6"/>
        <v>0</v>
      </c>
      <c r="J52" s="103">
        <f t="shared" si="7"/>
        <v>0</v>
      </c>
      <c r="L52" s="115">
        <f t="shared" si="8"/>
        <v>0</v>
      </c>
      <c r="M52" s="111">
        <f t="shared" si="9"/>
        <v>0</v>
      </c>
      <c r="N52" s="111">
        <f t="shared" si="10"/>
        <v>0</v>
      </c>
      <c r="O52" s="115">
        <f t="shared" si="11"/>
        <v>0</v>
      </c>
      <c r="P52" s="111">
        <f t="shared" si="12"/>
        <v>0</v>
      </c>
      <c r="Q52" s="111">
        <f t="shared" si="13"/>
        <v>0</v>
      </c>
      <c r="R52" s="115">
        <f t="shared" si="14"/>
        <v>0</v>
      </c>
      <c r="S52" s="111">
        <f t="shared" si="15"/>
        <v>0</v>
      </c>
      <c r="T52" s="111">
        <f t="shared" si="16"/>
        <v>0</v>
      </c>
      <c r="V52" s="119">
        <f t="shared" si="22"/>
        <v>0.10500000000000002</v>
      </c>
      <c r="W52" s="119">
        <f t="shared" si="17"/>
        <v>0.6</v>
      </c>
      <c r="X52" s="120">
        <f t="shared" si="18"/>
        <v>100000</v>
      </c>
      <c r="Y52" s="120"/>
      <c r="Z52" s="121">
        <f t="shared" si="19"/>
        <v>0.25</v>
      </c>
      <c r="AA52" s="121">
        <f t="shared" si="21"/>
        <v>0.10500000000000002</v>
      </c>
      <c r="AB52" s="120">
        <f t="shared" si="20"/>
        <v>100000</v>
      </c>
    </row>
    <row r="53" spans="1:28" ht="11.25" customHeight="1" x14ac:dyDescent="0.2">
      <c r="A53" s="102" t="str">
        <f>'T09'!A53</f>
        <v>Banské</v>
      </c>
      <c r="B53" s="104">
        <f>'T09'!C53</f>
        <v>544078</v>
      </c>
      <c r="C53" s="109">
        <f>'T09'!K53</f>
        <v>829249.73</v>
      </c>
      <c r="D53" s="110">
        <f>'T09'!O53</f>
        <v>9.2248999999999999</v>
      </c>
      <c r="E53" s="110">
        <f>'T09'!P53</f>
        <v>4.0442316453934808</v>
      </c>
      <c r="F53" s="110"/>
      <c r="G53" s="102">
        <f t="shared" si="4"/>
        <v>0</v>
      </c>
      <c r="H53" s="102">
        <f t="shared" si="5"/>
        <v>0</v>
      </c>
      <c r="I53" s="102">
        <f t="shared" si="6"/>
        <v>0</v>
      </c>
      <c r="J53" s="103">
        <f t="shared" si="7"/>
        <v>0</v>
      </c>
      <c r="L53" s="115">
        <f t="shared" si="8"/>
        <v>0</v>
      </c>
      <c r="M53" s="111">
        <f t="shared" si="9"/>
        <v>0</v>
      </c>
      <c r="N53" s="111">
        <f t="shared" si="10"/>
        <v>0</v>
      </c>
      <c r="O53" s="115">
        <f t="shared" si="11"/>
        <v>0</v>
      </c>
      <c r="P53" s="111">
        <f t="shared" si="12"/>
        <v>0</v>
      </c>
      <c r="Q53" s="111">
        <f t="shared" si="13"/>
        <v>0</v>
      </c>
      <c r="R53" s="115">
        <f t="shared" si="14"/>
        <v>0</v>
      </c>
      <c r="S53" s="111">
        <f t="shared" si="15"/>
        <v>0</v>
      </c>
      <c r="T53" s="111">
        <f t="shared" si="16"/>
        <v>0</v>
      </c>
      <c r="V53" s="119">
        <f t="shared" si="22"/>
        <v>0.11000000000000003</v>
      </c>
      <c r="W53" s="119">
        <f t="shared" si="17"/>
        <v>0.6</v>
      </c>
      <c r="X53" s="120">
        <f t="shared" si="18"/>
        <v>100000</v>
      </c>
      <c r="Y53" s="120"/>
      <c r="Z53" s="121">
        <f t="shared" si="19"/>
        <v>0.25</v>
      </c>
      <c r="AA53" s="121">
        <f t="shared" si="21"/>
        <v>0.11000000000000003</v>
      </c>
      <c r="AB53" s="120">
        <f t="shared" si="20"/>
        <v>100000</v>
      </c>
    </row>
    <row r="54" spans="1:28" ht="11.25" customHeight="1" x14ac:dyDescent="0.2">
      <c r="A54" s="102" t="str">
        <f>'T09'!A54</f>
        <v>Banský Studenec</v>
      </c>
      <c r="B54" s="104">
        <f>'T09'!C54</f>
        <v>516651</v>
      </c>
      <c r="C54" s="109">
        <f>'T09'!K54</f>
        <v>101142.6</v>
      </c>
      <c r="D54" s="110">
        <f>'T09'!O54</f>
        <v>0</v>
      </c>
      <c r="E54" s="110">
        <f>'T09'!P54</f>
        <v>0</v>
      </c>
      <c r="F54" s="110"/>
      <c r="G54" s="102">
        <f t="shared" si="4"/>
        <v>0</v>
      </c>
      <c r="H54" s="102">
        <f t="shared" si="5"/>
        <v>0</v>
      </c>
      <c r="I54" s="102">
        <f t="shared" si="6"/>
        <v>0</v>
      </c>
      <c r="J54" s="103">
        <f t="shared" si="7"/>
        <v>0</v>
      </c>
      <c r="L54" s="115">
        <f t="shared" si="8"/>
        <v>0</v>
      </c>
      <c r="M54" s="111">
        <f t="shared" si="9"/>
        <v>0</v>
      </c>
      <c r="N54" s="111">
        <f t="shared" si="10"/>
        <v>0</v>
      </c>
      <c r="O54" s="115">
        <f t="shared" si="11"/>
        <v>0</v>
      </c>
      <c r="P54" s="111">
        <f t="shared" si="12"/>
        <v>0</v>
      </c>
      <c r="Q54" s="111">
        <f t="shared" si="13"/>
        <v>0</v>
      </c>
      <c r="R54" s="115">
        <f t="shared" si="14"/>
        <v>0</v>
      </c>
      <c r="S54" s="111">
        <f t="shared" si="15"/>
        <v>0</v>
      </c>
      <c r="T54" s="111">
        <f t="shared" si="16"/>
        <v>0</v>
      </c>
      <c r="V54" s="119">
        <f t="shared" si="22"/>
        <v>0.11500000000000003</v>
      </c>
      <c r="W54" s="119">
        <f t="shared" si="17"/>
        <v>0.6</v>
      </c>
      <c r="X54" s="120">
        <f t="shared" si="18"/>
        <v>100000</v>
      </c>
      <c r="Y54" s="120"/>
      <c r="Z54" s="121">
        <f t="shared" si="19"/>
        <v>0.25</v>
      </c>
      <c r="AA54" s="121">
        <f t="shared" si="21"/>
        <v>0.11500000000000003</v>
      </c>
      <c r="AB54" s="120">
        <f t="shared" si="20"/>
        <v>100000</v>
      </c>
    </row>
    <row r="55" spans="1:28" ht="11.25" customHeight="1" x14ac:dyDescent="0.2">
      <c r="A55" s="102" t="str">
        <f>'T09'!A55</f>
        <v>Bara</v>
      </c>
      <c r="B55" s="104">
        <f>'T09'!C55</f>
        <v>528129</v>
      </c>
      <c r="C55" s="109">
        <f>'T09'!K55</f>
        <v>139698.26</v>
      </c>
      <c r="D55" s="110">
        <f>'T09'!O55</f>
        <v>0</v>
      </c>
      <c r="E55" s="110">
        <f>'T09'!P55</f>
        <v>29.242611897957783</v>
      </c>
      <c r="F55" s="110"/>
      <c r="G55" s="102">
        <f t="shared" si="4"/>
        <v>0</v>
      </c>
      <c r="H55" s="102">
        <f t="shared" si="5"/>
        <v>1</v>
      </c>
      <c r="I55" s="102">
        <f t="shared" si="6"/>
        <v>0</v>
      </c>
      <c r="J55" s="103">
        <f t="shared" si="7"/>
        <v>1</v>
      </c>
      <c r="L55" s="115">
        <f t="shared" si="8"/>
        <v>0</v>
      </c>
      <c r="M55" s="111">
        <f t="shared" si="9"/>
        <v>0</v>
      </c>
      <c r="N55" s="111">
        <f t="shared" si="10"/>
        <v>0</v>
      </c>
      <c r="O55" s="115">
        <f t="shared" si="11"/>
        <v>139698.26</v>
      </c>
      <c r="P55" s="111">
        <f t="shared" si="12"/>
        <v>0</v>
      </c>
      <c r="Q55" s="111">
        <f t="shared" si="13"/>
        <v>0.29242611897957782</v>
      </c>
      <c r="R55" s="115">
        <f t="shared" si="14"/>
        <v>0</v>
      </c>
      <c r="S55" s="111">
        <f t="shared" si="15"/>
        <v>0</v>
      </c>
      <c r="T55" s="111">
        <f t="shared" si="16"/>
        <v>0</v>
      </c>
      <c r="V55" s="119">
        <f t="shared" si="22"/>
        <v>0.12000000000000004</v>
      </c>
      <c r="W55" s="119">
        <f t="shared" si="17"/>
        <v>0.6</v>
      </c>
      <c r="X55" s="120">
        <f t="shared" si="18"/>
        <v>100000</v>
      </c>
      <c r="Y55" s="120"/>
      <c r="Z55" s="121">
        <f t="shared" si="19"/>
        <v>0.25</v>
      </c>
      <c r="AA55" s="121">
        <f t="shared" si="21"/>
        <v>0.12000000000000004</v>
      </c>
      <c r="AB55" s="120">
        <f t="shared" si="20"/>
        <v>100000</v>
      </c>
    </row>
    <row r="56" spans="1:28" ht="11.25" customHeight="1" x14ac:dyDescent="0.2">
      <c r="A56" s="102" t="str">
        <f>'T09'!A56</f>
        <v>Barca</v>
      </c>
      <c r="B56" s="104">
        <f>'T09'!C56</f>
        <v>514501</v>
      </c>
      <c r="C56" s="109">
        <f>'T09'!K56</f>
        <v>199632.73</v>
      </c>
      <c r="D56" s="110">
        <f>'T09'!O56</f>
        <v>0</v>
      </c>
      <c r="E56" s="110">
        <f>'T09'!P56</f>
        <v>0</v>
      </c>
      <c r="F56" s="110"/>
      <c r="G56" s="102">
        <f t="shared" si="4"/>
        <v>0</v>
      </c>
      <c r="H56" s="102">
        <f t="shared" si="5"/>
        <v>0</v>
      </c>
      <c r="I56" s="102">
        <f t="shared" si="6"/>
        <v>0</v>
      </c>
      <c r="J56" s="103">
        <f t="shared" si="7"/>
        <v>0</v>
      </c>
      <c r="L56" s="115">
        <f t="shared" si="8"/>
        <v>0</v>
      </c>
      <c r="M56" s="111">
        <f t="shared" si="9"/>
        <v>0</v>
      </c>
      <c r="N56" s="111">
        <f t="shared" si="10"/>
        <v>0</v>
      </c>
      <c r="O56" s="115">
        <f t="shared" si="11"/>
        <v>0</v>
      </c>
      <c r="P56" s="111">
        <f t="shared" si="12"/>
        <v>0</v>
      </c>
      <c r="Q56" s="111">
        <f t="shared" si="13"/>
        <v>0</v>
      </c>
      <c r="R56" s="115">
        <f t="shared" si="14"/>
        <v>0</v>
      </c>
      <c r="S56" s="111">
        <f t="shared" si="15"/>
        <v>0</v>
      </c>
      <c r="T56" s="111">
        <f t="shared" si="16"/>
        <v>0</v>
      </c>
      <c r="V56" s="119">
        <f t="shared" si="22"/>
        <v>0.12500000000000003</v>
      </c>
      <c r="W56" s="119">
        <f t="shared" si="17"/>
        <v>0.6</v>
      </c>
      <c r="X56" s="120">
        <f t="shared" si="18"/>
        <v>100000</v>
      </c>
      <c r="Y56" s="120"/>
      <c r="Z56" s="121">
        <f t="shared" si="19"/>
        <v>0.25</v>
      </c>
      <c r="AA56" s="121">
        <f t="shared" si="21"/>
        <v>0.12500000000000003</v>
      </c>
      <c r="AB56" s="120">
        <f t="shared" si="20"/>
        <v>100000</v>
      </c>
    </row>
    <row r="57" spans="1:28" ht="11.25" customHeight="1" x14ac:dyDescent="0.2">
      <c r="A57" s="102" t="str">
        <f>'T09'!A57</f>
        <v>Bardejov</v>
      </c>
      <c r="B57" s="104">
        <f>'T09'!C57</f>
        <v>519006</v>
      </c>
      <c r="C57" s="109">
        <f>'T09'!K57</f>
        <v>20077410.960000001</v>
      </c>
      <c r="D57" s="110">
        <f>'T09'!O57</f>
        <v>24.267099999999999</v>
      </c>
      <c r="E57" s="110">
        <f>'T09'!P57</f>
        <v>5.4312722500550938</v>
      </c>
      <c r="F57" s="110"/>
      <c r="G57" s="102">
        <f t="shared" si="4"/>
        <v>0</v>
      </c>
      <c r="H57" s="102">
        <f t="shared" si="5"/>
        <v>0</v>
      </c>
      <c r="I57" s="102">
        <f t="shared" si="6"/>
        <v>0</v>
      </c>
      <c r="J57" s="103">
        <f t="shared" si="7"/>
        <v>0</v>
      </c>
      <c r="L57" s="115">
        <f t="shared" si="8"/>
        <v>0</v>
      </c>
      <c r="M57" s="111">
        <f t="shared" si="9"/>
        <v>0</v>
      </c>
      <c r="N57" s="111">
        <f t="shared" si="10"/>
        <v>0</v>
      </c>
      <c r="O57" s="115">
        <f t="shared" si="11"/>
        <v>0</v>
      </c>
      <c r="P57" s="111">
        <f t="shared" si="12"/>
        <v>0</v>
      </c>
      <c r="Q57" s="111">
        <f t="shared" si="13"/>
        <v>0</v>
      </c>
      <c r="R57" s="115">
        <f t="shared" si="14"/>
        <v>0</v>
      </c>
      <c r="S57" s="111">
        <f t="shared" si="15"/>
        <v>0</v>
      </c>
      <c r="T57" s="111">
        <f t="shared" si="16"/>
        <v>0</v>
      </c>
      <c r="V57" s="119">
        <f t="shared" si="22"/>
        <v>0.13000000000000003</v>
      </c>
      <c r="W57" s="119">
        <f t="shared" si="17"/>
        <v>0.6</v>
      </c>
      <c r="X57" s="120">
        <f t="shared" si="18"/>
        <v>100000</v>
      </c>
      <c r="Y57" s="120"/>
      <c r="Z57" s="121">
        <f t="shared" si="19"/>
        <v>0.25</v>
      </c>
      <c r="AA57" s="121">
        <f t="shared" si="21"/>
        <v>0.13000000000000003</v>
      </c>
      <c r="AB57" s="120">
        <f t="shared" si="20"/>
        <v>100000</v>
      </c>
    </row>
    <row r="58" spans="1:28" ht="11.25" customHeight="1" x14ac:dyDescent="0.2">
      <c r="A58" s="102" t="str">
        <f>'T09'!A58</f>
        <v>Bardoňovo</v>
      </c>
      <c r="B58" s="104">
        <f>'T09'!C58</f>
        <v>503053</v>
      </c>
      <c r="C58" s="109">
        <f>'T09'!K58</f>
        <v>243891.51</v>
      </c>
      <c r="D58" s="110">
        <f>'T09'!O58</f>
        <v>0</v>
      </c>
      <c r="E58" s="110">
        <f>'T09'!P58</f>
        <v>9.3169171817419958</v>
      </c>
      <c r="F58" s="110"/>
      <c r="G58" s="102">
        <f t="shared" si="4"/>
        <v>0</v>
      </c>
      <c r="H58" s="102">
        <f t="shared" si="5"/>
        <v>0</v>
      </c>
      <c r="I58" s="102">
        <f t="shared" si="6"/>
        <v>0</v>
      </c>
      <c r="J58" s="103">
        <f t="shared" si="7"/>
        <v>0</v>
      </c>
      <c r="L58" s="115">
        <f t="shared" si="8"/>
        <v>0</v>
      </c>
      <c r="M58" s="111">
        <f t="shared" si="9"/>
        <v>0</v>
      </c>
      <c r="N58" s="111">
        <f t="shared" si="10"/>
        <v>0</v>
      </c>
      <c r="O58" s="115">
        <f t="shared" si="11"/>
        <v>0</v>
      </c>
      <c r="P58" s="111">
        <f t="shared" si="12"/>
        <v>0</v>
      </c>
      <c r="Q58" s="111">
        <f t="shared" si="13"/>
        <v>0</v>
      </c>
      <c r="R58" s="115">
        <f t="shared" si="14"/>
        <v>0</v>
      </c>
      <c r="S58" s="111">
        <f t="shared" si="15"/>
        <v>0</v>
      </c>
      <c r="T58" s="111">
        <f t="shared" si="16"/>
        <v>0</v>
      </c>
      <c r="V58" s="119">
        <f t="shared" si="22"/>
        <v>0.13500000000000004</v>
      </c>
      <c r="W58" s="119">
        <f t="shared" si="17"/>
        <v>0.6</v>
      </c>
      <c r="X58" s="120">
        <f t="shared" si="18"/>
        <v>100000</v>
      </c>
      <c r="Y58" s="120"/>
      <c r="Z58" s="121">
        <f t="shared" si="19"/>
        <v>0.25</v>
      </c>
      <c r="AA58" s="121">
        <f t="shared" si="21"/>
        <v>0.13500000000000004</v>
      </c>
      <c r="AB58" s="120">
        <f t="shared" si="20"/>
        <v>100000</v>
      </c>
    </row>
    <row r="59" spans="1:28" ht="11.25" customHeight="1" x14ac:dyDescent="0.2">
      <c r="A59" s="102" t="str">
        <f>'T09'!A59</f>
        <v>Bartošova Lehôtka</v>
      </c>
      <c r="B59" s="104">
        <f>'T09'!C59</f>
        <v>516660</v>
      </c>
      <c r="C59" s="109">
        <f>'T09'!K59</f>
        <v>127957.17</v>
      </c>
      <c r="D59" s="110">
        <f>'T09'!O59</f>
        <v>0</v>
      </c>
      <c r="E59" s="110">
        <f>'T09'!P59</f>
        <v>0</v>
      </c>
      <c r="F59" s="110"/>
      <c r="G59" s="102">
        <f t="shared" si="4"/>
        <v>0</v>
      </c>
      <c r="H59" s="102">
        <f t="shared" si="5"/>
        <v>0</v>
      </c>
      <c r="I59" s="102">
        <f t="shared" si="6"/>
        <v>0</v>
      </c>
      <c r="J59" s="103">
        <f t="shared" si="7"/>
        <v>0</v>
      </c>
      <c r="L59" s="115">
        <f t="shared" si="8"/>
        <v>0</v>
      </c>
      <c r="M59" s="111">
        <f t="shared" si="9"/>
        <v>0</v>
      </c>
      <c r="N59" s="111">
        <f t="shared" si="10"/>
        <v>0</v>
      </c>
      <c r="O59" s="115">
        <f t="shared" si="11"/>
        <v>0</v>
      </c>
      <c r="P59" s="111">
        <f t="shared" si="12"/>
        <v>0</v>
      </c>
      <c r="Q59" s="111">
        <f t="shared" si="13"/>
        <v>0</v>
      </c>
      <c r="R59" s="115">
        <f t="shared" si="14"/>
        <v>0</v>
      </c>
      <c r="S59" s="111">
        <f t="shared" si="15"/>
        <v>0</v>
      </c>
      <c r="T59" s="111">
        <f t="shared" si="16"/>
        <v>0</v>
      </c>
      <c r="V59" s="119">
        <f t="shared" si="22"/>
        <v>0.14000000000000004</v>
      </c>
      <c r="W59" s="119">
        <f t="shared" si="17"/>
        <v>0.6</v>
      </c>
      <c r="X59" s="120">
        <f t="shared" si="18"/>
        <v>100000</v>
      </c>
      <c r="Y59" s="120"/>
      <c r="Z59" s="121">
        <f t="shared" si="19"/>
        <v>0.25</v>
      </c>
      <c r="AA59" s="121">
        <f t="shared" si="21"/>
        <v>0.14000000000000004</v>
      </c>
      <c r="AB59" s="120">
        <f t="shared" si="20"/>
        <v>100000</v>
      </c>
    </row>
    <row r="60" spans="1:28" ht="11.25" customHeight="1" x14ac:dyDescent="0.2">
      <c r="A60" s="102" t="str">
        <f>'T09'!A60</f>
        <v>Bartošovce</v>
      </c>
      <c r="B60" s="104">
        <f>'T09'!C60</f>
        <v>519049</v>
      </c>
      <c r="C60" s="109">
        <f>'T09'!K60</f>
        <v>327972.33</v>
      </c>
      <c r="D60" s="110">
        <f>'T09'!O60</f>
        <v>17.174499999999998</v>
      </c>
      <c r="E60" s="110">
        <f>'T09'!P60</f>
        <v>3.0777748842409967</v>
      </c>
      <c r="F60" s="110"/>
      <c r="G60" s="102">
        <f t="shared" si="4"/>
        <v>0</v>
      </c>
      <c r="H60" s="102">
        <f t="shared" si="5"/>
        <v>0</v>
      </c>
      <c r="I60" s="102">
        <f t="shared" si="6"/>
        <v>0</v>
      </c>
      <c r="J60" s="103">
        <f t="shared" si="7"/>
        <v>0</v>
      </c>
      <c r="L60" s="115">
        <f t="shared" si="8"/>
        <v>0</v>
      </c>
      <c r="M60" s="111">
        <f t="shared" si="9"/>
        <v>0</v>
      </c>
      <c r="N60" s="111">
        <f t="shared" si="10"/>
        <v>0</v>
      </c>
      <c r="O60" s="115">
        <f t="shared" si="11"/>
        <v>0</v>
      </c>
      <c r="P60" s="111">
        <f t="shared" si="12"/>
        <v>0</v>
      </c>
      <c r="Q60" s="111">
        <f t="shared" si="13"/>
        <v>0</v>
      </c>
      <c r="R60" s="115">
        <f t="shared" si="14"/>
        <v>0</v>
      </c>
      <c r="S60" s="111">
        <f t="shared" si="15"/>
        <v>0</v>
      </c>
      <c r="T60" s="111">
        <f t="shared" si="16"/>
        <v>0</v>
      </c>
      <c r="V60" s="119">
        <f t="shared" si="22"/>
        <v>0.14500000000000005</v>
      </c>
      <c r="W60" s="119">
        <f t="shared" si="17"/>
        <v>0.6</v>
      </c>
      <c r="X60" s="120">
        <f t="shared" si="18"/>
        <v>100000</v>
      </c>
      <c r="Y60" s="120"/>
      <c r="Z60" s="121">
        <f t="shared" si="19"/>
        <v>0.25</v>
      </c>
      <c r="AA60" s="121">
        <f t="shared" si="21"/>
        <v>0.14500000000000005</v>
      </c>
      <c r="AB60" s="120">
        <f t="shared" si="20"/>
        <v>100000</v>
      </c>
    </row>
    <row r="61" spans="1:28" ht="11.25" customHeight="1" x14ac:dyDescent="0.2">
      <c r="A61" s="102" t="str">
        <f>'T09'!A61</f>
        <v>Baška</v>
      </c>
      <c r="B61" s="104">
        <f>'T09'!C61</f>
        <v>521159</v>
      </c>
      <c r="C61" s="109">
        <f>'T09'!K61</f>
        <v>91522.83</v>
      </c>
      <c r="D61" s="110">
        <f>'T09'!O61</f>
        <v>36.566099999999999</v>
      </c>
      <c r="E61" s="110">
        <f>'T09'!P61</f>
        <v>5.019228535656076</v>
      </c>
      <c r="F61" s="110"/>
      <c r="G61" s="102">
        <f t="shared" si="4"/>
        <v>0</v>
      </c>
      <c r="H61" s="102">
        <f t="shared" si="5"/>
        <v>0</v>
      </c>
      <c r="I61" s="102">
        <f t="shared" si="6"/>
        <v>0</v>
      </c>
      <c r="J61" s="103">
        <f t="shared" si="7"/>
        <v>0</v>
      </c>
      <c r="L61" s="115">
        <f t="shared" si="8"/>
        <v>0</v>
      </c>
      <c r="M61" s="111">
        <f t="shared" si="9"/>
        <v>0</v>
      </c>
      <c r="N61" s="111">
        <f t="shared" si="10"/>
        <v>0</v>
      </c>
      <c r="O61" s="115">
        <f t="shared" si="11"/>
        <v>0</v>
      </c>
      <c r="P61" s="111">
        <f t="shared" si="12"/>
        <v>0</v>
      </c>
      <c r="Q61" s="111">
        <f t="shared" si="13"/>
        <v>0</v>
      </c>
      <c r="R61" s="115">
        <f t="shared" si="14"/>
        <v>0</v>
      </c>
      <c r="S61" s="111">
        <f t="shared" si="15"/>
        <v>0</v>
      </c>
      <c r="T61" s="111">
        <f t="shared" si="16"/>
        <v>0</v>
      </c>
      <c r="V61" s="119">
        <f t="shared" si="22"/>
        <v>0.15000000000000005</v>
      </c>
      <c r="W61" s="119">
        <f t="shared" si="17"/>
        <v>0.6</v>
      </c>
      <c r="X61" s="120">
        <f t="shared" si="18"/>
        <v>100000</v>
      </c>
      <c r="Y61" s="120"/>
      <c r="Z61" s="121">
        <f t="shared" si="19"/>
        <v>0.25</v>
      </c>
      <c r="AA61" s="121">
        <f t="shared" si="21"/>
        <v>0.15000000000000005</v>
      </c>
      <c r="AB61" s="120">
        <f t="shared" si="20"/>
        <v>100000</v>
      </c>
    </row>
    <row r="62" spans="1:28" ht="11.25" customHeight="1" x14ac:dyDescent="0.2">
      <c r="A62" s="102" t="str">
        <f>'T09'!A62</f>
        <v>Baškovce</v>
      </c>
      <c r="B62" s="104">
        <f>'T09'!C62</f>
        <v>520021</v>
      </c>
      <c r="C62" s="109">
        <f>'T09'!K62</f>
        <v>187723.63</v>
      </c>
      <c r="D62" s="110">
        <f>'T09'!O62</f>
        <v>19.7532</v>
      </c>
      <c r="E62" s="110">
        <f>'T09'!P62</f>
        <v>0.72727125508919677</v>
      </c>
      <c r="F62" s="110"/>
      <c r="G62" s="102">
        <f t="shared" si="4"/>
        <v>0</v>
      </c>
      <c r="H62" s="102">
        <f t="shared" si="5"/>
        <v>0</v>
      </c>
      <c r="I62" s="102">
        <f t="shared" si="6"/>
        <v>0</v>
      </c>
      <c r="J62" s="103">
        <f t="shared" si="7"/>
        <v>0</v>
      </c>
      <c r="L62" s="115">
        <f t="shared" si="8"/>
        <v>0</v>
      </c>
      <c r="M62" s="111">
        <f t="shared" si="9"/>
        <v>0</v>
      </c>
      <c r="N62" s="111">
        <f t="shared" si="10"/>
        <v>0</v>
      </c>
      <c r="O62" s="115">
        <f t="shared" si="11"/>
        <v>0</v>
      </c>
      <c r="P62" s="111">
        <f t="shared" si="12"/>
        <v>0</v>
      </c>
      <c r="Q62" s="111">
        <f t="shared" si="13"/>
        <v>0</v>
      </c>
      <c r="R62" s="115">
        <f t="shared" si="14"/>
        <v>0</v>
      </c>
      <c r="S62" s="111">
        <f t="shared" si="15"/>
        <v>0</v>
      </c>
      <c r="T62" s="111">
        <f t="shared" si="16"/>
        <v>0</v>
      </c>
      <c r="V62" s="119">
        <f t="shared" si="22"/>
        <v>0.15500000000000005</v>
      </c>
      <c r="W62" s="119">
        <f t="shared" si="17"/>
        <v>0.6</v>
      </c>
      <c r="X62" s="120">
        <f t="shared" si="18"/>
        <v>100000</v>
      </c>
      <c r="Y62" s="120"/>
      <c r="Z62" s="121">
        <f t="shared" si="19"/>
        <v>0.25</v>
      </c>
      <c r="AA62" s="121">
        <f t="shared" si="21"/>
        <v>0.15500000000000005</v>
      </c>
      <c r="AB62" s="120">
        <f t="shared" si="20"/>
        <v>100000</v>
      </c>
    </row>
    <row r="63" spans="1:28" ht="11.25" customHeight="1" x14ac:dyDescent="0.2">
      <c r="A63" s="102" t="str">
        <f>'T09'!A63</f>
        <v>Baškovce</v>
      </c>
      <c r="B63" s="104">
        <f>'T09'!C63</f>
        <v>522309</v>
      </c>
      <c r="C63" s="109">
        <f>'T09'!K63</f>
        <v>66967.94</v>
      </c>
      <c r="D63" s="110">
        <f>'T09'!O63</f>
        <v>15.0669</v>
      </c>
      <c r="E63" s="110">
        <f>'T09'!P63</f>
        <v>8.487986938227456</v>
      </c>
      <c r="F63" s="110"/>
      <c r="G63" s="102">
        <f t="shared" si="4"/>
        <v>0</v>
      </c>
      <c r="H63" s="102">
        <f t="shared" si="5"/>
        <v>0</v>
      </c>
      <c r="I63" s="102">
        <f t="shared" si="6"/>
        <v>0</v>
      </c>
      <c r="J63" s="103">
        <f t="shared" si="7"/>
        <v>0</v>
      </c>
      <c r="L63" s="115">
        <f t="shared" si="8"/>
        <v>0</v>
      </c>
      <c r="M63" s="111">
        <f t="shared" si="9"/>
        <v>0</v>
      </c>
      <c r="N63" s="111">
        <f t="shared" si="10"/>
        <v>0</v>
      </c>
      <c r="O63" s="115">
        <f t="shared" si="11"/>
        <v>0</v>
      </c>
      <c r="P63" s="111">
        <f t="shared" si="12"/>
        <v>0</v>
      </c>
      <c r="Q63" s="111">
        <f t="shared" si="13"/>
        <v>0</v>
      </c>
      <c r="R63" s="115">
        <f t="shared" si="14"/>
        <v>0</v>
      </c>
      <c r="S63" s="111">
        <f t="shared" si="15"/>
        <v>0</v>
      </c>
      <c r="T63" s="111">
        <f t="shared" si="16"/>
        <v>0</v>
      </c>
      <c r="V63" s="119">
        <f t="shared" si="22"/>
        <v>0.16000000000000006</v>
      </c>
      <c r="W63" s="119">
        <f t="shared" si="17"/>
        <v>0.6</v>
      </c>
      <c r="X63" s="120">
        <f t="shared" si="18"/>
        <v>100000</v>
      </c>
      <c r="Y63" s="120"/>
      <c r="Z63" s="121">
        <f t="shared" ref="Z63:Z94" si="23">$E$1/100</f>
        <v>0.25</v>
      </c>
      <c r="AA63" s="121">
        <f t="shared" si="21"/>
        <v>0.16000000000000006</v>
      </c>
      <c r="AB63" s="120">
        <f t="shared" ref="AB63:AB94" si="24">$AB$1</f>
        <v>100000</v>
      </c>
    </row>
    <row r="64" spans="1:28" ht="11.25" customHeight="1" x14ac:dyDescent="0.2">
      <c r="A64" s="102" t="str">
        <f>'T09'!A64</f>
        <v>Bašovce</v>
      </c>
      <c r="B64" s="104">
        <f>'T09'!C64</f>
        <v>558354</v>
      </c>
      <c r="C64" s="109">
        <f>'T09'!K64</f>
        <v>127458.1</v>
      </c>
      <c r="D64" s="110">
        <f>'T09'!O64</f>
        <v>0</v>
      </c>
      <c r="E64" s="110">
        <f>'T09'!P64</f>
        <v>0</v>
      </c>
      <c r="F64" s="110"/>
      <c r="G64" s="102">
        <f t="shared" si="4"/>
        <v>0</v>
      </c>
      <c r="H64" s="102">
        <f t="shared" si="5"/>
        <v>0</v>
      </c>
      <c r="I64" s="102">
        <f t="shared" si="6"/>
        <v>0</v>
      </c>
      <c r="J64" s="103">
        <f t="shared" si="7"/>
        <v>0</v>
      </c>
      <c r="L64" s="115">
        <f t="shared" si="8"/>
        <v>0</v>
      </c>
      <c r="M64" s="111">
        <f t="shared" si="9"/>
        <v>0</v>
      </c>
      <c r="N64" s="111">
        <f t="shared" si="10"/>
        <v>0</v>
      </c>
      <c r="O64" s="115">
        <f t="shared" si="11"/>
        <v>0</v>
      </c>
      <c r="P64" s="111">
        <f t="shared" si="12"/>
        <v>0</v>
      </c>
      <c r="Q64" s="111">
        <f t="shared" si="13"/>
        <v>0</v>
      </c>
      <c r="R64" s="115">
        <f t="shared" si="14"/>
        <v>0</v>
      </c>
      <c r="S64" s="111">
        <f t="shared" si="15"/>
        <v>0</v>
      </c>
      <c r="T64" s="111">
        <f t="shared" si="16"/>
        <v>0</v>
      </c>
      <c r="V64" s="119">
        <f t="shared" si="22"/>
        <v>0.16500000000000006</v>
      </c>
      <c r="W64" s="119">
        <f t="shared" si="17"/>
        <v>0.6</v>
      </c>
      <c r="X64" s="120">
        <f t="shared" si="18"/>
        <v>100000</v>
      </c>
      <c r="Y64" s="120"/>
      <c r="Z64" s="121">
        <f t="shared" si="23"/>
        <v>0.25</v>
      </c>
      <c r="AA64" s="121">
        <f t="shared" si="21"/>
        <v>0.16500000000000006</v>
      </c>
      <c r="AB64" s="120">
        <f t="shared" si="24"/>
        <v>100000</v>
      </c>
    </row>
    <row r="65" spans="1:28" ht="11.25" customHeight="1" x14ac:dyDescent="0.2">
      <c r="A65" s="102" t="str">
        <f>'T09'!A65</f>
        <v>Batizovce</v>
      </c>
      <c r="B65" s="104">
        <f>'T09'!C65</f>
        <v>523402</v>
      </c>
      <c r="C65" s="109">
        <f>'T09'!K65</f>
        <v>973145.47</v>
      </c>
      <c r="D65" s="110">
        <f>'T09'!O65</f>
        <v>1.2822</v>
      </c>
      <c r="E65" s="110">
        <f>'T09'!P65</f>
        <v>1.9564104840358556</v>
      </c>
      <c r="F65" s="110"/>
      <c r="G65" s="102">
        <f t="shared" si="4"/>
        <v>0</v>
      </c>
      <c r="H65" s="102">
        <f t="shared" si="5"/>
        <v>0</v>
      </c>
      <c r="I65" s="102">
        <f t="shared" si="6"/>
        <v>0</v>
      </c>
      <c r="J65" s="103">
        <f t="shared" si="7"/>
        <v>0</v>
      </c>
      <c r="L65" s="115">
        <f t="shared" si="8"/>
        <v>0</v>
      </c>
      <c r="M65" s="111">
        <f t="shared" si="9"/>
        <v>0</v>
      </c>
      <c r="N65" s="111">
        <f t="shared" si="10"/>
        <v>0</v>
      </c>
      <c r="O65" s="115">
        <f t="shared" si="11"/>
        <v>0</v>
      </c>
      <c r="P65" s="111">
        <f t="shared" si="12"/>
        <v>0</v>
      </c>
      <c r="Q65" s="111">
        <f t="shared" si="13"/>
        <v>0</v>
      </c>
      <c r="R65" s="115">
        <f t="shared" si="14"/>
        <v>0</v>
      </c>
      <c r="S65" s="111">
        <f t="shared" si="15"/>
        <v>0</v>
      </c>
      <c r="T65" s="111">
        <f t="shared" si="16"/>
        <v>0</v>
      </c>
      <c r="V65" s="119">
        <f t="shared" si="22"/>
        <v>0.17000000000000007</v>
      </c>
      <c r="W65" s="119">
        <f t="shared" si="17"/>
        <v>0.6</v>
      </c>
      <c r="X65" s="120">
        <f t="shared" si="18"/>
        <v>100000</v>
      </c>
      <c r="Y65" s="120"/>
      <c r="Z65" s="121">
        <f t="shared" si="23"/>
        <v>0.25</v>
      </c>
      <c r="AA65" s="121">
        <f t="shared" si="21"/>
        <v>0.17000000000000007</v>
      </c>
      <c r="AB65" s="120">
        <f t="shared" si="24"/>
        <v>100000</v>
      </c>
    </row>
    <row r="66" spans="1:28" ht="11.25" customHeight="1" x14ac:dyDescent="0.2">
      <c r="A66" s="102" t="str">
        <f>'T09'!A66</f>
        <v>Bátka</v>
      </c>
      <c r="B66" s="104">
        <f>'T09'!C66</f>
        <v>514519</v>
      </c>
      <c r="C66" s="109">
        <f>'T09'!K66</f>
        <v>1284293.06</v>
      </c>
      <c r="D66" s="110">
        <f>'T09'!O66</f>
        <v>0</v>
      </c>
      <c r="E66" s="110">
        <f>'T09'!P66</f>
        <v>0</v>
      </c>
      <c r="F66" s="110"/>
      <c r="G66" s="102">
        <f t="shared" si="4"/>
        <v>0</v>
      </c>
      <c r="H66" s="102">
        <f t="shared" si="5"/>
        <v>0</v>
      </c>
      <c r="I66" s="102">
        <f t="shared" si="6"/>
        <v>0</v>
      </c>
      <c r="J66" s="103">
        <f t="shared" si="7"/>
        <v>0</v>
      </c>
      <c r="L66" s="115">
        <f t="shared" si="8"/>
        <v>0</v>
      </c>
      <c r="M66" s="111">
        <f t="shared" si="9"/>
        <v>0</v>
      </c>
      <c r="N66" s="111">
        <f t="shared" si="10"/>
        <v>0</v>
      </c>
      <c r="O66" s="115">
        <f t="shared" si="11"/>
        <v>0</v>
      </c>
      <c r="P66" s="111">
        <f t="shared" si="12"/>
        <v>0</v>
      </c>
      <c r="Q66" s="111">
        <f t="shared" si="13"/>
        <v>0</v>
      </c>
      <c r="R66" s="115">
        <f t="shared" si="14"/>
        <v>0</v>
      </c>
      <c r="S66" s="111">
        <f t="shared" si="15"/>
        <v>0</v>
      </c>
      <c r="T66" s="111">
        <f t="shared" si="16"/>
        <v>0</v>
      </c>
      <c r="V66" s="119">
        <f t="shared" si="22"/>
        <v>0.17500000000000007</v>
      </c>
      <c r="W66" s="119">
        <f t="shared" si="17"/>
        <v>0.6</v>
      </c>
      <c r="X66" s="120">
        <f t="shared" si="18"/>
        <v>100000</v>
      </c>
      <c r="Y66" s="120"/>
      <c r="Z66" s="121">
        <f t="shared" si="23"/>
        <v>0.25</v>
      </c>
      <c r="AA66" s="121">
        <f t="shared" si="21"/>
        <v>0.17500000000000007</v>
      </c>
      <c r="AB66" s="120">
        <f t="shared" si="24"/>
        <v>100000</v>
      </c>
    </row>
    <row r="67" spans="1:28" ht="11.25" customHeight="1" x14ac:dyDescent="0.2">
      <c r="A67" s="102" t="str">
        <f>'T09'!A67</f>
        <v>Bátorová</v>
      </c>
      <c r="B67" s="104">
        <f>'T09'!C67</f>
        <v>515876</v>
      </c>
      <c r="C67" s="109">
        <f>'T09'!K67</f>
        <v>96591</v>
      </c>
      <c r="D67" s="110">
        <f>'T09'!O67</f>
        <v>97.814300000000003</v>
      </c>
      <c r="E67" s="110">
        <f>'T09'!P67</f>
        <v>7.9886945988756715</v>
      </c>
      <c r="F67" s="110"/>
      <c r="G67" s="102">
        <f t="shared" si="4"/>
        <v>1</v>
      </c>
      <c r="H67" s="102">
        <f t="shared" si="5"/>
        <v>0</v>
      </c>
      <c r="I67" s="102">
        <f t="shared" si="6"/>
        <v>0</v>
      </c>
      <c r="J67" s="103">
        <f t="shared" si="7"/>
        <v>1</v>
      </c>
      <c r="L67" s="115">
        <f t="shared" si="8"/>
        <v>96591</v>
      </c>
      <c r="M67" s="111">
        <f t="shared" si="9"/>
        <v>0.97814299999999998</v>
      </c>
      <c r="N67" s="111">
        <f t="shared" si="10"/>
        <v>7.9886945988756716E-2</v>
      </c>
      <c r="O67" s="115">
        <f t="shared" si="11"/>
        <v>0</v>
      </c>
      <c r="P67" s="111">
        <f t="shared" si="12"/>
        <v>0</v>
      </c>
      <c r="Q67" s="111">
        <f t="shared" si="13"/>
        <v>0</v>
      </c>
      <c r="R67" s="115">
        <f t="shared" si="14"/>
        <v>0</v>
      </c>
      <c r="S67" s="111">
        <f t="shared" si="15"/>
        <v>0</v>
      </c>
      <c r="T67" s="111">
        <f t="shared" si="16"/>
        <v>0</v>
      </c>
      <c r="V67" s="119">
        <f t="shared" si="22"/>
        <v>0.18000000000000008</v>
      </c>
      <c r="W67" s="119">
        <f t="shared" si="17"/>
        <v>0.6</v>
      </c>
      <c r="X67" s="120">
        <f t="shared" si="18"/>
        <v>100000</v>
      </c>
      <c r="Y67" s="120"/>
      <c r="Z67" s="121">
        <f t="shared" si="23"/>
        <v>0.25</v>
      </c>
      <c r="AA67" s="121">
        <f t="shared" si="21"/>
        <v>0.18000000000000008</v>
      </c>
      <c r="AB67" s="120">
        <f t="shared" si="24"/>
        <v>100000</v>
      </c>
    </row>
    <row r="68" spans="1:28" ht="11.25" customHeight="1" x14ac:dyDescent="0.2">
      <c r="A68" s="102" t="str">
        <f>'T09'!A68</f>
        <v>Bátorove Kosihy</v>
      </c>
      <c r="B68" s="104">
        <f>'T09'!C68</f>
        <v>501395</v>
      </c>
      <c r="C68" s="109">
        <f>'T09'!K68</f>
        <v>1571836.55</v>
      </c>
      <c r="D68" s="110">
        <f>'T09'!O68</f>
        <v>11.649800000000001</v>
      </c>
      <c r="E68" s="110">
        <f>'T09'!P68</f>
        <v>3.8057093150047954</v>
      </c>
      <c r="F68" s="110"/>
      <c r="G68" s="102">
        <f t="shared" ref="G68:G131" si="25">IF(AND(ISNUMBER(D68),D68&gt;=$D$1),1,0)</f>
        <v>0</v>
      </c>
      <c r="H68" s="102">
        <f t="shared" ref="H68:H131" si="26">IF(AND(ISNUMBER(E68),E68&gt;=$E$1),1,0)</f>
        <v>0</v>
      </c>
      <c r="I68" s="102">
        <f t="shared" ref="I68:I131" si="27">IF(AND(AND(ISNUMBER(D68),D68&gt;=$D$1),AND(ISNUMBER(E68),E68&gt;=$E$1)),1,0)</f>
        <v>0</v>
      </c>
      <c r="J68" s="103">
        <f t="shared" ref="J68:J131" si="28">IF(OR(AND(ISNUMBER(D68),D68&gt;=$D$1),AND(ISNUMBER(E68),E68&gt;=$E$1)),1,0)</f>
        <v>0</v>
      </c>
      <c r="L68" s="115">
        <f t="shared" ref="L68:L131" si="29">IF($G68=1,C68,0)</f>
        <v>0</v>
      </c>
      <c r="M68" s="111">
        <f t="shared" ref="M68:M131" si="30">IF($G68=1,D68,0)/100</f>
        <v>0</v>
      </c>
      <c r="N68" s="111">
        <f t="shared" ref="N68:N131" si="31">IF($G68=1,E68,0)/100</f>
        <v>0</v>
      </c>
      <c r="O68" s="115">
        <f t="shared" ref="O68:O131" si="32">IF($H68=1,C68,0)</f>
        <v>0</v>
      </c>
      <c r="P68" s="111">
        <f t="shared" ref="P68:P131" si="33">IF($H68=1,D68,0)/100</f>
        <v>0</v>
      </c>
      <c r="Q68" s="111">
        <f t="shared" ref="Q68:Q131" si="34">IF($H68=1,E68,0)/100</f>
        <v>0</v>
      </c>
      <c r="R68" s="115">
        <f t="shared" ref="R68:R131" si="35">IF($I68=1,C68,0)</f>
        <v>0</v>
      </c>
      <c r="S68" s="111">
        <f t="shared" ref="S68:S131" si="36">IF($I68=1,D68,0)/100</f>
        <v>0</v>
      </c>
      <c r="T68" s="111">
        <f t="shared" ref="T68:T131" si="37">IF($I68=1,E68,0)/100</f>
        <v>0</v>
      </c>
      <c r="V68" s="119">
        <f t="shared" si="22"/>
        <v>0.18500000000000008</v>
      </c>
      <c r="W68" s="119">
        <f t="shared" si="17"/>
        <v>0.6</v>
      </c>
      <c r="X68" s="120">
        <f t="shared" si="18"/>
        <v>100000</v>
      </c>
      <c r="Y68" s="120"/>
      <c r="Z68" s="121">
        <f t="shared" si="23"/>
        <v>0.25</v>
      </c>
      <c r="AA68" s="121">
        <f t="shared" si="21"/>
        <v>0.18500000000000008</v>
      </c>
      <c r="AB68" s="120">
        <f t="shared" si="24"/>
        <v>100000</v>
      </c>
    </row>
    <row r="69" spans="1:28" ht="11.25" customHeight="1" x14ac:dyDescent="0.2">
      <c r="A69" s="102" t="str">
        <f>'T09'!A69</f>
        <v>Bátovce</v>
      </c>
      <c r="B69" s="104">
        <f>'T09'!C69</f>
        <v>502057</v>
      </c>
      <c r="C69" s="109">
        <f>'T09'!K69</f>
        <v>760784.14999999991</v>
      </c>
      <c r="D69" s="110">
        <f>'T09'!O69</f>
        <v>13.622999999999999</v>
      </c>
      <c r="E69" s="110">
        <f>'T09'!P69</f>
        <v>9.3374001022497666</v>
      </c>
      <c r="F69" s="110"/>
      <c r="G69" s="102">
        <f t="shared" si="25"/>
        <v>0</v>
      </c>
      <c r="H69" s="102">
        <f t="shared" si="26"/>
        <v>0</v>
      </c>
      <c r="I69" s="102">
        <f t="shared" si="27"/>
        <v>0</v>
      </c>
      <c r="J69" s="103">
        <f t="shared" si="28"/>
        <v>0</v>
      </c>
      <c r="L69" s="115">
        <f t="shared" si="29"/>
        <v>0</v>
      </c>
      <c r="M69" s="111">
        <f t="shared" si="30"/>
        <v>0</v>
      </c>
      <c r="N69" s="111">
        <f t="shared" si="31"/>
        <v>0</v>
      </c>
      <c r="O69" s="115">
        <f t="shared" si="32"/>
        <v>0</v>
      </c>
      <c r="P69" s="111">
        <f t="shared" si="33"/>
        <v>0</v>
      </c>
      <c r="Q69" s="111">
        <f t="shared" si="34"/>
        <v>0</v>
      </c>
      <c r="R69" s="115">
        <f t="shared" si="35"/>
        <v>0</v>
      </c>
      <c r="S69" s="111">
        <f t="shared" si="36"/>
        <v>0</v>
      </c>
      <c r="T69" s="111">
        <f t="shared" si="37"/>
        <v>0</v>
      </c>
      <c r="V69" s="119">
        <f t="shared" si="22"/>
        <v>0.19000000000000009</v>
      </c>
      <c r="W69" s="119">
        <f t="shared" si="17"/>
        <v>0.6</v>
      </c>
      <c r="X69" s="120">
        <f t="shared" si="18"/>
        <v>100000</v>
      </c>
      <c r="Y69" s="120"/>
      <c r="Z69" s="121">
        <f t="shared" si="23"/>
        <v>0.25</v>
      </c>
      <c r="AA69" s="121">
        <f t="shared" si="21"/>
        <v>0.19000000000000009</v>
      </c>
      <c r="AB69" s="120">
        <f t="shared" si="24"/>
        <v>100000</v>
      </c>
    </row>
    <row r="70" spans="1:28" ht="11.25" customHeight="1" x14ac:dyDescent="0.2">
      <c r="A70" s="102" t="str">
        <f>'T09'!A70</f>
        <v>Beckov</v>
      </c>
      <c r="B70" s="104">
        <f>'T09'!C70</f>
        <v>505846</v>
      </c>
      <c r="C70" s="109">
        <f>'T09'!K70</f>
        <v>984513.43</v>
      </c>
      <c r="D70" s="110">
        <f>'T09'!O70</f>
        <v>26.7089</v>
      </c>
      <c r="E70" s="110">
        <f>'T09'!P70</f>
        <v>25.424942146294537</v>
      </c>
      <c r="F70" s="110"/>
      <c r="G70" s="102">
        <f t="shared" si="25"/>
        <v>0</v>
      </c>
      <c r="H70" s="102">
        <f t="shared" si="26"/>
        <v>1</v>
      </c>
      <c r="I70" s="102">
        <f t="shared" si="27"/>
        <v>0</v>
      </c>
      <c r="J70" s="103">
        <f t="shared" si="28"/>
        <v>1</v>
      </c>
      <c r="L70" s="115">
        <f t="shared" si="29"/>
        <v>0</v>
      </c>
      <c r="M70" s="111">
        <f t="shared" si="30"/>
        <v>0</v>
      </c>
      <c r="N70" s="111">
        <f t="shared" si="31"/>
        <v>0</v>
      </c>
      <c r="O70" s="115">
        <f t="shared" si="32"/>
        <v>984513.43</v>
      </c>
      <c r="P70" s="111">
        <f t="shared" si="33"/>
        <v>0.26708900000000002</v>
      </c>
      <c r="Q70" s="111">
        <f t="shared" si="34"/>
        <v>0.25424942146294538</v>
      </c>
      <c r="R70" s="115">
        <f t="shared" si="35"/>
        <v>0</v>
      </c>
      <c r="S70" s="111">
        <f t="shared" si="36"/>
        <v>0</v>
      </c>
      <c r="T70" s="111">
        <f t="shared" si="37"/>
        <v>0</v>
      </c>
      <c r="V70" s="119">
        <f t="shared" si="22"/>
        <v>0.19500000000000009</v>
      </c>
      <c r="W70" s="119">
        <f t="shared" si="17"/>
        <v>0.6</v>
      </c>
      <c r="X70" s="120">
        <f t="shared" si="18"/>
        <v>100000</v>
      </c>
      <c r="Y70" s="120"/>
      <c r="Z70" s="121">
        <f t="shared" si="23"/>
        <v>0.25</v>
      </c>
      <c r="AA70" s="121">
        <f t="shared" si="21"/>
        <v>0.19500000000000009</v>
      </c>
      <c r="AB70" s="120">
        <f t="shared" si="24"/>
        <v>100000</v>
      </c>
    </row>
    <row r="71" spans="1:28" ht="11.25" customHeight="1" x14ac:dyDescent="0.2">
      <c r="A71" s="102" t="str">
        <f>'T09'!A71</f>
        <v>Beharovce</v>
      </c>
      <c r="B71" s="104">
        <f>'T09'!C71</f>
        <v>526380</v>
      </c>
      <c r="C71" s="109">
        <f>'T09'!K71</f>
        <v>78309.179999999993</v>
      </c>
      <c r="D71" s="110">
        <f>'T09'!O71</f>
        <v>0</v>
      </c>
      <c r="E71" s="110">
        <f>'T09'!P71</f>
        <v>0</v>
      </c>
      <c r="F71" s="110"/>
      <c r="G71" s="102">
        <f t="shared" si="25"/>
        <v>0</v>
      </c>
      <c r="H71" s="102">
        <f t="shared" si="26"/>
        <v>0</v>
      </c>
      <c r="I71" s="102">
        <f t="shared" si="27"/>
        <v>0</v>
      </c>
      <c r="J71" s="103">
        <f t="shared" si="28"/>
        <v>0</v>
      </c>
      <c r="L71" s="115">
        <f t="shared" si="29"/>
        <v>0</v>
      </c>
      <c r="M71" s="111">
        <f t="shared" si="30"/>
        <v>0</v>
      </c>
      <c r="N71" s="111">
        <f t="shared" si="31"/>
        <v>0</v>
      </c>
      <c r="O71" s="115">
        <f t="shared" si="32"/>
        <v>0</v>
      </c>
      <c r="P71" s="111">
        <f t="shared" si="33"/>
        <v>0</v>
      </c>
      <c r="Q71" s="111">
        <f t="shared" si="34"/>
        <v>0</v>
      </c>
      <c r="R71" s="115">
        <f t="shared" si="35"/>
        <v>0</v>
      </c>
      <c r="S71" s="111">
        <f t="shared" si="36"/>
        <v>0</v>
      </c>
      <c r="T71" s="111">
        <f t="shared" si="37"/>
        <v>0</v>
      </c>
      <c r="V71" s="119">
        <f t="shared" si="22"/>
        <v>0.20000000000000009</v>
      </c>
      <c r="W71" s="119">
        <f t="shared" si="17"/>
        <v>0.6</v>
      </c>
      <c r="X71" s="120">
        <f t="shared" si="18"/>
        <v>100000</v>
      </c>
      <c r="Y71" s="120"/>
      <c r="Z71" s="121">
        <f t="shared" si="23"/>
        <v>0.25</v>
      </c>
      <c r="AA71" s="121">
        <f t="shared" si="21"/>
        <v>0.20000000000000009</v>
      </c>
      <c r="AB71" s="120">
        <f t="shared" si="24"/>
        <v>100000</v>
      </c>
    </row>
    <row r="72" spans="1:28" ht="11.25" customHeight="1" x14ac:dyDescent="0.2">
      <c r="A72" s="102" t="str">
        <f>'T09'!A72</f>
        <v>Becherov</v>
      </c>
      <c r="B72" s="104">
        <f>'T09'!C72</f>
        <v>519057</v>
      </c>
      <c r="C72" s="109">
        <f>'T09'!K72</f>
        <v>60243.8</v>
      </c>
      <c r="D72" s="110">
        <f>'T09'!O72</f>
        <v>0</v>
      </c>
      <c r="E72" s="110">
        <f>'T09'!P72</f>
        <v>0</v>
      </c>
      <c r="F72" s="110"/>
      <c r="G72" s="102">
        <f t="shared" si="25"/>
        <v>0</v>
      </c>
      <c r="H72" s="102">
        <f t="shared" si="26"/>
        <v>0</v>
      </c>
      <c r="I72" s="102">
        <f t="shared" si="27"/>
        <v>0</v>
      </c>
      <c r="J72" s="103">
        <f t="shared" si="28"/>
        <v>0</v>
      </c>
      <c r="L72" s="115">
        <f t="shared" si="29"/>
        <v>0</v>
      </c>
      <c r="M72" s="111">
        <f t="shared" si="30"/>
        <v>0</v>
      </c>
      <c r="N72" s="111">
        <f t="shared" si="31"/>
        <v>0</v>
      </c>
      <c r="O72" s="115">
        <f t="shared" si="32"/>
        <v>0</v>
      </c>
      <c r="P72" s="111">
        <f t="shared" si="33"/>
        <v>0</v>
      </c>
      <c r="Q72" s="111">
        <f t="shared" si="34"/>
        <v>0</v>
      </c>
      <c r="R72" s="115">
        <f t="shared" si="35"/>
        <v>0</v>
      </c>
      <c r="S72" s="111">
        <f t="shared" si="36"/>
        <v>0</v>
      </c>
      <c r="T72" s="111">
        <f t="shared" si="37"/>
        <v>0</v>
      </c>
      <c r="V72" s="119">
        <f t="shared" si="22"/>
        <v>0.2050000000000001</v>
      </c>
      <c r="W72" s="119">
        <f t="shared" si="17"/>
        <v>0.6</v>
      </c>
      <c r="X72" s="120">
        <f t="shared" si="18"/>
        <v>100000</v>
      </c>
      <c r="Y72" s="120"/>
      <c r="Z72" s="121">
        <f t="shared" si="23"/>
        <v>0.25</v>
      </c>
      <c r="AA72" s="121">
        <f t="shared" si="21"/>
        <v>0.2050000000000001</v>
      </c>
      <c r="AB72" s="120">
        <f t="shared" si="24"/>
        <v>100000</v>
      </c>
    </row>
    <row r="73" spans="1:28" ht="11.25" customHeight="1" x14ac:dyDescent="0.2">
      <c r="A73" s="102" t="str">
        <f>'T09'!A73</f>
        <v>Belá</v>
      </c>
      <c r="B73" s="104">
        <f>'T09'!C73</f>
        <v>503061</v>
      </c>
      <c r="C73" s="109">
        <f>'T09'!K73</f>
        <v>120613.56</v>
      </c>
      <c r="D73" s="110">
        <f>'T09'!O73</f>
        <v>0</v>
      </c>
      <c r="E73" s="110">
        <f>'T09'!P73</f>
        <v>0</v>
      </c>
      <c r="F73" s="110"/>
      <c r="G73" s="102">
        <f t="shared" si="25"/>
        <v>0</v>
      </c>
      <c r="H73" s="102">
        <f t="shared" si="26"/>
        <v>0</v>
      </c>
      <c r="I73" s="102">
        <f t="shared" si="27"/>
        <v>0</v>
      </c>
      <c r="J73" s="103">
        <f t="shared" si="28"/>
        <v>0</v>
      </c>
      <c r="L73" s="115">
        <f t="shared" si="29"/>
        <v>0</v>
      </c>
      <c r="M73" s="111">
        <f t="shared" si="30"/>
        <v>0</v>
      </c>
      <c r="N73" s="111">
        <f t="shared" si="31"/>
        <v>0</v>
      </c>
      <c r="O73" s="115">
        <f t="shared" si="32"/>
        <v>0</v>
      </c>
      <c r="P73" s="111">
        <f t="shared" si="33"/>
        <v>0</v>
      </c>
      <c r="Q73" s="111">
        <f t="shared" si="34"/>
        <v>0</v>
      </c>
      <c r="R73" s="115">
        <f t="shared" si="35"/>
        <v>0</v>
      </c>
      <c r="S73" s="111">
        <f t="shared" si="36"/>
        <v>0</v>
      </c>
      <c r="T73" s="111">
        <f t="shared" si="37"/>
        <v>0</v>
      </c>
      <c r="V73" s="119">
        <f t="shared" si="22"/>
        <v>0.2100000000000001</v>
      </c>
      <c r="W73" s="119">
        <f t="shared" si="17"/>
        <v>0.6</v>
      </c>
      <c r="X73" s="120">
        <f t="shared" si="18"/>
        <v>100000</v>
      </c>
      <c r="Y73" s="120"/>
      <c r="Z73" s="121">
        <f t="shared" si="23"/>
        <v>0.25</v>
      </c>
      <c r="AA73" s="121">
        <f t="shared" si="21"/>
        <v>0.2100000000000001</v>
      </c>
      <c r="AB73" s="120">
        <f t="shared" si="24"/>
        <v>100000</v>
      </c>
    </row>
    <row r="74" spans="1:28" ht="11.25" customHeight="1" x14ac:dyDescent="0.2">
      <c r="A74" s="102" t="str">
        <f>'T09'!A74</f>
        <v>Belá</v>
      </c>
      <c r="B74" s="104">
        <f>'T09'!C74</f>
        <v>517429</v>
      </c>
      <c r="C74" s="109">
        <f>'T09'!K74</f>
        <v>1892235.58</v>
      </c>
      <c r="D74" s="110">
        <f>'T09'!O74</f>
        <v>33.025599999999997</v>
      </c>
      <c r="E74" s="110">
        <f>'T09'!P74</f>
        <v>13.060794470422124</v>
      </c>
      <c r="F74" s="110"/>
      <c r="G74" s="102">
        <f t="shared" si="25"/>
        <v>0</v>
      </c>
      <c r="H74" s="102">
        <f t="shared" si="26"/>
        <v>0</v>
      </c>
      <c r="I74" s="102">
        <f t="shared" si="27"/>
        <v>0</v>
      </c>
      <c r="J74" s="103">
        <f t="shared" si="28"/>
        <v>0</v>
      </c>
      <c r="L74" s="115">
        <f t="shared" si="29"/>
        <v>0</v>
      </c>
      <c r="M74" s="111">
        <f t="shared" si="30"/>
        <v>0</v>
      </c>
      <c r="N74" s="111">
        <f t="shared" si="31"/>
        <v>0</v>
      </c>
      <c r="O74" s="115">
        <f t="shared" si="32"/>
        <v>0</v>
      </c>
      <c r="P74" s="111">
        <f t="shared" si="33"/>
        <v>0</v>
      </c>
      <c r="Q74" s="111">
        <f t="shared" si="34"/>
        <v>0</v>
      </c>
      <c r="R74" s="115">
        <f t="shared" si="35"/>
        <v>0</v>
      </c>
      <c r="S74" s="111">
        <f t="shared" si="36"/>
        <v>0</v>
      </c>
      <c r="T74" s="111">
        <f t="shared" si="37"/>
        <v>0</v>
      </c>
      <c r="V74" s="119">
        <f t="shared" si="22"/>
        <v>0.21500000000000011</v>
      </c>
      <c r="W74" s="119">
        <f t="shared" si="17"/>
        <v>0.6</v>
      </c>
      <c r="X74" s="120">
        <f t="shared" si="18"/>
        <v>100000</v>
      </c>
      <c r="Y74" s="120"/>
      <c r="Z74" s="121">
        <f t="shared" si="23"/>
        <v>0.25</v>
      </c>
      <c r="AA74" s="121">
        <f t="shared" si="21"/>
        <v>0.21500000000000011</v>
      </c>
      <c r="AB74" s="120">
        <f t="shared" si="24"/>
        <v>100000</v>
      </c>
    </row>
    <row r="75" spans="1:28" ht="11.25" customHeight="1" x14ac:dyDescent="0.2">
      <c r="A75" s="102" t="str">
        <f>'T09'!A75</f>
        <v>Belá - Dulice</v>
      </c>
      <c r="B75" s="104">
        <f>'T09'!C75</f>
        <v>512052</v>
      </c>
      <c r="C75" s="109">
        <f>'T09'!K75</f>
        <v>549561.15</v>
      </c>
      <c r="D75" s="110">
        <f>'T09'!O75</f>
        <v>0</v>
      </c>
      <c r="E75" s="110">
        <f>'T09'!P75</f>
        <v>0</v>
      </c>
      <c r="F75" s="110"/>
      <c r="G75" s="102">
        <f t="shared" si="25"/>
        <v>0</v>
      </c>
      <c r="H75" s="102">
        <f t="shared" si="26"/>
        <v>0</v>
      </c>
      <c r="I75" s="102">
        <f t="shared" si="27"/>
        <v>0</v>
      </c>
      <c r="J75" s="103">
        <f t="shared" si="28"/>
        <v>0</v>
      </c>
      <c r="L75" s="115">
        <f t="shared" si="29"/>
        <v>0</v>
      </c>
      <c r="M75" s="111">
        <f t="shared" si="30"/>
        <v>0</v>
      </c>
      <c r="N75" s="111">
        <f t="shared" si="31"/>
        <v>0</v>
      </c>
      <c r="O75" s="115">
        <f t="shared" si="32"/>
        <v>0</v>
      </c>
      <c r="P75" s="111">
        <f t="shared" si="33"/>
        <v>0</v>
      </c>
      <c r="Q75" s="111">
        <f t="shared" si="34"/>
        <v>0</v>
      </c>
      <c r="R75" s="115">
        <f t="shared" si="35"/>
        <v>0</v>
      </c>
      <c r="S75" s="111">
        <f t="shared" si="36"/>
        <v>0</v>
      </c>
      <c r="T75" s="111">
        <f t="shared" si="37"/>
        <v>0</v>
      </c>
      <c r="V75" s="119">
        <f t="shared" si="22"/>
        <v>0.22000000000000011</v>
      </c>
      <c r="W75" s="119">
        <f t="shared" si="17"/>
        <v>0.6</v>
      </c>
      <c r="X75" s="120">
        <f t="shared" si="18"/>
        <v>100000</v>
      </c>
      <c r="Y75" s="120"/>
      <c r="Z75" s="121">
        <f t="shared" si="23"/>
        <v>0.25</v>
      </c>
      <c r="AA75" s="121">
        <f t="shared" si="21"/>
        <v>0.22000000000000011</v>
      </c>
      <c r="AB75" s="120">
        <f t="shared" si="24"/>
        <v>100000</v>
      </c>
    </row>
    <row r="76" spans="1:28" ht="11.25" customHeight="1" x14ac:dyDescent="0.2">
      <c r="A76" s="102" t="str">
        <f>'T09'!A76</f>
        <v>Belá nad Cirochou</v>
      </c>
      <c r="B76" s="104">
        <f>'T09'!C76</f>
        <v>520039</v>
      </c>
      <c r="C76" s="109">
        <f>'T09'!K76</f>
        <v>742617.33</v>
      </c>
      <c r="D76" s="110">
        <f>'T09'!O76</f>
        <v>0</v>
      </c>
      <c r="E76" s="110">
        <f>'T09'!P76</f>
        <v>2.9738115591781304</v>
      </c>
      <c r="F76" s="110"/>
      <c r="G76" s="102">
        <f t="shared" si="25"/>
        <v>0</v>
      </c>
      <c r="H76" s="102">
        <f t="shared" si="26"/>
        <v>0</v>
      </c>
      <c r="I76" s="102">
        <f t="shared" si="27"/>
        <v>0</v>
      </c>
      <c r="J76" s="103">
        <f t="shared" si="28"/>
        <v>0</v>
      </c>
      <c r="L76" s="115">
        <f t="shared" si="29"/>
        <v>0</v>
      </c>
      <c r="M76" s="111">
        <f t="shared" si="30"/>
        <v>0</v>
      </c>
      <c r="N76" s="111">
        <f t="shared" si="31"/>
        <v>0</v>
      </c>
      <c r="O76" s="115">
        <f t="shared" si="32"/>
        <v>0</v>
      </c>
      <c r="P76" s="111">
        <f t="shared" si="33"/>
        <v>0</v>
      </c>
      <c r="Q76" s="111">
        <f t="shared" si="34"/>
        <v>0</v>
      </c>
      <c r="R76" s="115">
        <f t="shared" si="35"/>
        <v>0</v>
      </c>
      <c r="S76" s="111">
        <f t="shared" si="36"/>
        <v>0</v>
      </c>
      <c r="T76" s="111">
        <f t="shared" si="37"/>
        <v>0</v>
      </c>
      <c r="V76" s="119">
        <f t="shared" si="22"/>
        <v>0.22500000000000012</v>
      </c>
      <c r="W76" s="119">
        <f t="shared" si="17"/>
        <v>0.6</v>
      </c>
      <c r="X76" s="120">
        <f t="shared" si="18"/>
        <v>100000</v>
      </c>
      <c r="Y76" s="120"/>
      <c r="Z76" s="121">
        <f t="shared" si="23"/>
        <v>0.25</v>
      </c>
      <c r="AA76" s="121">
        <f t="shared" si="21"/>
        <v>0.22500000000000012</v>
      </c>
      <c r="AB76" s="120">
        <f t="shared" si="24"/>
        <v>100000</v>
      </c>
    </row>
    <row r="77" spans="1:28" ht="11.25" customHeight="1" x14ac:dyDescent="0.2">
      <c r="A77" s="102" t="str">
        <f>'T09'!A77</f>
        <v>Beladice</v>
      </c>
      <c r="B77" s="104">
        <f>'T09'!C77</f>
        <v>500062</v>
      </c>
      <c r="C77" s="109">
        <f>'T09'!K77</f>
        <v>773215.66</v>
      </c>
      <c r="D77" s="110">
        <f>'T09'!O77</f>
        <v>39.5364</v>
      </c>
      <c r="E77" s="110">
        <f>'T09'!P77</f>
        <v>15.967161089313686</v>
      </c>
      <c r="F77" s="110"/>
      <c r="G77" s="102">
        <f t="shared" si="25"/>
        <v>0</v>
      </c>
      <c r="H77" s="102">
        <f t="shared" si="26"/>
        <v>0</v>
      </c>
      <c r="I77" s="102">
        <f t="shared" si="27"/>
        <v>0</v>
      </c>
      <c r="J77" s="103">
        <f t="shared" si="28"/>
        <v>0</v>
      </c>
      <c r="L77" s="115">
        <f t="shared" si="29"/>
        <v>0</v>
      </c>
      <c r="M77" s="111">
        <f t="shared" si="30"/>
        <v>0</v>
      </c>
      <c r="N77" s="111">
        <f t="shared" si="31"/>
        <v>0</v>
      </c>
      <c r="O77" s="115">
        <f t="shared" si="32"/>
        <v>0</v>
      </c>
      <c r="P77" s="111">
        <f t="shared" si="33"/>
        <v>0</v>
      </c>
      <c r="Q77" s="111">
        <f t="shared" si="34"/>
        <v>0</v>
      </c>
      <c r="R77" s="115">
        <f t="shared" si="35"/>
        <v>0</v>
      </c>
      <c r="S77" s="111">
        <f t="shared" si="36"/>
        <v>0</v>
      </c>
      <c r="T77" s="111">
        <f t="shared" si="37"/>
        <v>0</v>
      </c>
      <c r="V77" s="119">
        <f t="shared" si="22"/>
        <v>0.23000000000000012</v>
      </c>
      <c r="W77" s="119">
        <f t="shared" si="17"/>
        <v>0.6</v>
      </c>
      <c r="X77" s="120">
        <f t="shared" si="18"/>
        <v>100000</v>
      </c>
      <c r="Y77" s="120"/>
      <c r="Z77" s="121">
        <f t="shared" si="23"/>
        <v>0.25</v>
      </c>
      <c r="AA77" s="121">
        <f t="shared" si="21"/>
        <v>0.23000000000000012</v>
      </c>
      <c r="AB77" s="120">
        <f t="shared" si="24"/>
        <v>100000</v>
      </c>
    </row>
    <row r="78" spans="1:28" ht="11.25" customHeight="1" x14ac:dyDescent="0.2">
      <c r="A78" s="102" t="str">
        <f>'T09'!A78</f>
        <v>Belejovce</v>
      </c>
      <c r="B78" s="104">
        <f>'T09'!C78</f>
        <v>527122</v>
      </c>
      <c r="C78" s="109">
        <f>'T09'!K78</f>
        <v>7856.55</v>
      </c>
      <c r="D78" s="110">
        <f>'T09'!O78</f>
        <v>0</v>
      </c>
      <c r="E78" s="110">
        <f>'T09'!P78</f>
        <v>0</v>
      </c>
      <c r="F78" s="110"/>
      <c r="G78" s="102">
        <f t="shared" si="25"/>
        <v>0</v>
      </c>
      <c r="H78" s="102">
        <f t="shared" si="26"/>
        <v>0</v>
      </c>
      <c r="I78" s="102">
        <f t="shared" si="27"/>
        <v>0</v>
      </c>
      <c r="J78" s="103">
        <f t="shared" si="28"/>
        <v>0</v>
      </c>
      <c r="L78" s="115">
        <f t="shared" si="29"/>
        <v>0</v>
      </c>
      <c r="M78" s="111">
        <f t="shared" si="30"/>
        <v>0</v>
      </c>
      <c r="N78" s="111">
        <f t="shared" si="31"/>
        <v>0</v>
      </c>
      <c r="O78" s="115">
        <f t="shared" si="32"/>
        <v>0</v>
      </c>
      <c r="P78" s="111">
        <f t="shared" si="33"/>
        <v>0</v>
      </c>
      <c r="Q78" s="111">
        <f t="shared" si="34"/>
        <v>0</v>
      </c>
      <c r="R78" s="115">
        <f t="shared" si="35"/>
        <v>0</v>
      </c>
      <c r="S78" s="111">
        <f t="shared" si="36"/>
        <v>0</v>
      </c>
      <c r="T78" s="111">
        <f t="shared" si="37"/>
        <v>0</v>
      </c>
      <c r="V78" s="119">
        <f t="shared" si="22"/>
        <v>0.23500000000000013</v>
      </c>
      <c r="W78" s="119">
        <f t="shared" si="17"/>
        <v>0.6</v>
      </c>
      <c r="X78" s="120">
        <f t="shared" si="18"/>
        <v>100000</v>
      </c>
      <c r="Y78" s="120"/>
      <c r="Z78" s="121">
        <f t="shared" si="23"/>
        <v>0.25</v>
      </c>
      <c r="AA78" s="121">
        <f t="shared" si="21"/>
        <v>0.23500000000000013</v>
      </c>
      <c r="AB78" s="120">
        <f t="shared" si="24"/>
        <v>100000</v>
      </c>
    </row>
    <row r="79" spans="1:28" ht="11.25" customHeight="1" x14ac:dyDescent="0.2">
      <c r="A79" s="102" t="str">
        <f>'T09'!A79</f>
        <v>Belín</v>
      </c>
      <c r="B79" s="104">
        <f>'T09'!C79</f>
        <v>514535</v>
      </c>
      <c r="C79" s="109">
        <f>'T09'!K79</f>
        <v>32527.02</v>
      </c>
      <c r="D79" s="110">
        <f>'T09'!O79</f>
        <v>0</v>
      </c>
      <c r="E79" s="110">
        <f>'T09'!P79</f>
        <v>0</v>
      </c>
      <c r="F79" s="110"/>
      <c r="G79" s="102">
        <f t="shared" si="25"/>
        <v>0</v>
      </c>
      <c r="H79" s="102">
        <f t="shared" si="26"/>
        <v>0</v>
      </c>
      <c r="I79" s="102">
        <f t="shared" si="27"/>
        <v>0</v>
      </c>
      <c r="J79" s="103">
        <f t="shared" si="28"/>
        <v>0</v>
      </c>
      <c r="L79" s="115">
        <f t="shared" si="29"/>
        <v>0</v>
      </c>
      <c r="M79" s="111">
        <f t="shared" si="30"/>
        <v>0</v>
      </c>
      <c r="N79" s="111">
        <f t="shared" si="31"/>
        <v>0</v>
      </c>
      <c r="O79" s="115">
        <f t="shared" si="32"/>
        <v>0</v>
      </c>
      <c r="P79" s="111">
        <f t="shared" si="33"/>
        <v>0</v>
      </c>
      <c r="Q79" s="111">
        <f t="shared" si="34"/>
        <v>0</v>
      </c>
      <c r="R79" s="115">
        <f t="shared" si="35"/>
        <v>0</v>
      </c>
      <c r="S79" s="111">
        <f t="shared" si="36"/>
        <v>0</v>
      </c>
      <c r="T79" s="111">
        <f t="shared" si="37"/>
        <v>0</v>
      </c>
      <c r="V79" s="119">
        <f t="shared" si="22"/>
        <v>0.24000000000000013</v>
      </c>
      <c r="W79" s="119">
        <f t="shared" si="17"/>
        <v>0.6</v>
      </c>
      <c r="X79" s="120">
        <f t="shared" si="18"/>
        <v>100000</v>
      </c>
      <c r="Y79" s="120"/>
      <c r="Z79" s="121">
        <f t="shared" si="23"/>
        <v>0.25</v>
      </c>
      <c r="AA79" s="121">
        <f t="shared" si="21"/>
        <v>0.24000000000000013</v>
      </c>
      <c r="AB79" s="120">
        <f t="shared" si="24"/>
        <v>100000</v>
      </c>
    </row>
    <row r="80" spans="1:28" ht="11.25" customHeight="1" x14ac:dyDescent="0.2">
      <c r="A80" s="102" t="str">
        <f>'T09'!A80</f>
        <v>Belina</v>
      </c>
      <c r="B80" s="104">
        <f>'T09'!C80</f>
        <v>511234</v>
      </c>
      <c r="C80" s="109">
        <f>'T09'!K80</f>
        <v>221468.61</v>
      </c>
      <c r="D80" s="110">
        <f>'T09'!O80</f>
        <v>0</v>
      </c>
      <c r="E80" s="110">
        <f>'T09'!P80</f>
        <v>0</v>
      </c>
      <c r="F80" s="110"/>
      <c r="G80" s="102">
        <f t="shared" si="25"/>
        <v>0</v>
      </c>
      <c r="H80" s="102">
        <f t="shared" si="26"/>
        <v>0</v>
      </c>
      <c r="I80" s="102">
        <f t="shared" si="27"/>
        <v>0</v>
      </c>
      <c r="J80" s="103">
        <f t="shared" si="28"/>
        <v>0</v>
      </c>
      <c r="L80" s="115">
        <f t="shared" si="29"/>
        <v>0</v>
      </c>
      <c r="M80" s="111">
        <f t="shared" si="30"/>
        <v>0</v>
      </c>
      <c r="N80" s="111">
        <f t="shared" si="31"/>
        <v>0</v>
      </c>
      <c r="O80" s="115">
        <f t="shared" si="32"/>
        <v>0</v>
      </c>
      <c r="P80" s="111">
        <f t="shared" si="33"/>
        <v>0</v>
      </c>
      <c r="Q80" s="111">
        <f t="shared" si="34"/>
        <v>0</v>
      </c>
      <c r="R80" s="115">
        <f t="shared" si="35"/>
        <v>0</v>
      </c>
      <c r="S80" s="111">
        <f t="shared" si="36"/>
        <v>0</v>
      </c>
      <c r="T80" s="111">
        <f t="shared" si="37"/>
        <v>0</v>
      </c>
      <c r="V80" s="119">
        <f t="shared" si="22"/>
        <v>0.24500000000000013</v>
      </c>
      <c r="W80" s="119">
        <f t="shared" si="17"/>
        <v>0.6</v>
      </c>
      <c r="X80" s="120">
        <f t="shared" si="18"/>
        <v>100000</v>
      </c>
      <c r="Y80" s="120"/>
      <c r="Z80" s="121">
        <f t="shared" si="23"/>
        <v>0.25</v>
      </c>
      <c r="AA80" s="121">
        <f t="shared" si="21"/>
        <v>0.24500000000000013</v>
      </c>
      <c r="AB80" s="120">
        <f t="shared" si="24"/>
        <v>100000</v>
      </c>
    </row>
    <row r="81" spans="1:28" ht="11.25" customHeight="1" x14ac:dyDescent="0.2">
      <c r="A81" s="102" t="str">
        <f>'T09'!A81</f>
        <v>Belince</v>
      </c>
      <c r="B81" s="104">
        <f>'T09'!C81</f>
        <v>542661</v>
      </c>
      <c r="C81" s="109">
        <f>'T09'!K81</f>
        <v>53272.39</v>
      </c>
      <c r="D81" s="110">
        <f>'T09'!O81</f>
        <v>38.688400000000001</v>
      </c>
      <c r="E81" s="110">
        <f>'T09'!P81</f>
        <v>96.112470268369776</v>
      </c>
      <c r="F81" s="110"/>
      <c r="G81" s="102">
        <f t="shared" si="25"/>
        <v>0</v>
      </c>
      <c r="H81" s="102">
        <f t="shared" si="26"/>
        <v>1</v>
      </c>
      <c r="I81" s="102">
        <f t="shared" si="27"/>
        <v>0</v>
      </c>
      <c r="J81" s="103">
        <f t="shared" si="28"/>
        <v>1</v>
      </c>
      <c r="L81" s="115">
        <f t="shared" si="29"/>
        <v>0</v>
      </c>
      <c r="M81" s="111">
        <f t="shared" si="30"/>
        <v>0</v>
      </c>
      <c r="N81" s="111">
        <f t="shared" si="31"/>
        <v>0</v>
      </c>
      <c r="O81" s="115">
        <f t="shared" si="32"/>
        <v>53272.39</v>
      </c>
      <c r="P81" s="111">
        <f t="shared" si="33"/>
        <v>0.38688400000000001</v>
      </c>
      <c r="Q81" s="111">
        <f t="shared" si="34"/>
        <v>0.96112470268369776</v>
      </c>
      <c r="R81" s="115">
        <f t="shared" si="35"/>
        <v>0</v>
      </c>
      <c r="S81" s="111">
        <f t="shared" si="36"/>
        <v>0</v>
      </c>
      <c r="T81" s="111">
        <f t="shared" si="37"/>
        <v>0</v>
      </c>
      <c r="V81" s="119">
        <f t="shared" si="22"/>
        <v>0.25000000000000011</v>
      </c>
      <c r="W81" s="119">
        <f t="shared" si="17"/>
        <v>0.6</v>
      </c>
      <c r="X81" s="120">
        <f t="shared" si="18"/>
        <v>100000</v>
      </c>
      <c r="Y81" s="120"/>
      <c r="Z81" s="121">
        <f t="shared" si="23"/>
        <v>0.25</v>
      </c>
      <c r="AA81" s="121">
        <f t="shared" si="21"/>
        <v>0.25000000000000011</v>
      </c>
      <c r="AB81" s="120">
        <f t="shared" si="24"/>
        <v>100000</v>
      </c>
    </row>
    <row r="82" spans="1:28" ht="11.25" customHeight="1" x14ac:dyDescent="0.2">
      <c r="A82" s="102" t="str">
        <f>'T09'!A82</f>
        <v>Bellova Ves</v>
      </c>
      <c r="B82" s="104">
        <f>'T09'!C82</f>
        <v>555517</v>
      </c>
      <c r="C82" s="109">
        <f>'T09'!K82</f>
        <v>60359.360000000001</v>
      </c>
      <c r="D82" s="110">
        <f>'T09'!O82</f>
        <v>0</v>
      </c>
      <c r="E82" s="110">
        <f>'T09'!P82</f>
        <v>21.093845262772835</v>
      </c>
      <c r="F82" s="110"/>
      <c r="G82" s="102">
        <f t="shared" si="25"/>
        <v>0</v>
      </c>
      <c r="H82" s="102">
        <f t="shared" si="26"/>
        <v>0</v>
      </c>
      <c r="I82" s="102">
        <f t="shared" si="27"/>
        <v>0</v>
      </c>
      <c r="J82" s="103">
        <f t="shared" si="28"/>
        <v>0</v>
      </c>
      <c r="L82" s="115">
        <f t="shared" si="29"/>
        <v>0</v>
      </c>
      <c r="M82" s="111">
        <f t="shared" si="30"/>
        <v>0</v>
      </c>
      <c r="N82" s="111">
        <f t="shared" si="31"/>
        <v>0</v>
      </c>
      <c r="O82" s="115">
        <f t="shared" si="32"/>
        <v>0</v>
      </c>
      <c r="P82" s="111">
        <f t="shared" si="33"/>
        <v>0</v>
      </c>
      <c r="Q82" s="111">
        <f t="shared" si="34"/>
        <v>0</v>
      </c>
      <c r="R82" s="115">
        <f t="shared" si="35"/>
        <v>0</v>
      </c>
      <c r="S82" s="111">
        <f t="shared" si="36"/>
        <v>0</v>
      </c>
      <c r="T82" s="111">
        <f t="shared" si="37"/>
        <v>0</v>
      </c>
      <c r="V82" s="119">
        <f t="shared" si="22"/>
        <v>0.25500000000000012</v>
      </c>
      <c r="W82" s="119">
        <f t="shared" si="17"/>
        <v>0.6</v>
      </c>
      <c r="X82" s="120">
        <f t="shared" si="18"/>
        <v>100000</v>
      </c>
      <c r="Y82" s="120"/>
      <c r="Z82" s="121">
        <f t="shared" si="23"/>
        <v>0.25</v>
      </c>
      <c r="AA82" s="121">
        <f t="shared" si="21"/>
        <v>0.25500000000000012</v>
      </c>
      <c r="AB82" s="120">
        <f t="shared" si="24"/>
        <v>100000</v>
      </c>
    </row>
    <row r="83" spans="1:28" ht="11.25" customHeight="1" x14ac:dyDescent="0.2">
      <c r="A83" s="102" t="str">
        <f>'T09'!A83</f>
        <v>Beloveža</v>
      </c>
      <c r="B83" s="104">
        <f>'T09'!C83</f>
        <v>519065</v>
      </c>
      <c r="C83" s="109">
        <f>'T09'!K83</f>
        <v>244234.94</v>
      </c>
      <c r="D83" s="110">
        <f>'T09'!O83</f>
        <v>38.8249</v>
      </c>
      <c r="E83" s="110">
        <f>'T09'!P83</f>
        <v>3.382894355737962</v>
      </c>
      <c r="F83" s="110"/>
      <c r="G83" s="102">
        <f t="shared" si="25"/>
        <v>0</v>
      </c>
      <c r="H83" s="102">
        <f t="shared" si="26"/>
        <v>0</v>
      </c>
      <c r="I83" s="102">
        <f t="shared" si="27"/>
        <v>0</v>
      </c>
      <c r="J83" s="103">
        <f t="shared" si="28"/>
        <v>0</v>
      </c>
      <c r="L83" s="115">
        <f t="shared" si="29"/>
        <v>0</v>
      </c>
      <c r="M83" s="111">
        <f t="shared" si="30"/>
        <v>0</v>
      </c>
      <c r="N83" s="111">
        <f t="shared" si="31"/>
        <v>0</v>
      </c>
      <c r="O83" s="115">
        <f t="shared" si="32"/>
        <v>0</v>
      </c>
      <c r="P83" s="111">
        <f t="shared" si="33"/>
        <v>0</v>
      </c>
      <c r="Q83" s="111">
        <f t="shared" si="34"/>
        <v>0</v>
      </c>
      <c r="R83" s="115">
        <f t="shared" si="35"/>
        <v>0</v>
      </c>
      <c r="S83" s="111">
        <f t="shared" si="36"/>
        <v>0</v>
      </c>
      <c r="T83" s="111">
        <f t="shared" si="37"/>
        <v>0</v>
      </c>
      <c r="V83" s="119">
        <f t="shared" si="22"/>
        <v>0.26000000000000012</v>
      </c>
      <c r="W83" s="119">
        <f t="shared" si="17"/>
        <v>0.6</v>
      </c>
      <c r="X83" s="120">
        <f t="shared" si="18"/>
        <v>100000</v>
      </c>
      <c r="Y83" s="120"/>
      <c r="Z83" s="121">
        <f t="shared" si="23"/>
        <v>0.25</v>
      </c>
      <c r="AA83" s="121">
        <f t="shared" si="21"/>
        <v>0.26000000000000012</v>
      </c>
      <c r="AB83" s="120">
        <f t="shared" si="24"/>
        <v>100000</v>
      </c>
    </row>
    <row r="84" spans="1:28" ht="11.25" customHeight="1" x14ac:dyDescent="0.2">
      <c r="A84" s="102" t="str">
        <f>'T09'!A84</f>
        <v>Beluj</v>
      </c>
      <c r="B84" s="104">
        <f>'T09'!C84</f>
        <v>516678</v>
      </c>
      <c r="C84" s="109">
        <f>'T09'!K84</f>
        <v>61158.14</v>
      </c>
      <c r="D84" s="110">
        <f>'T09'!O84</f>
        <v>0</v>
      </c>
      <c r="E84" s="110">
        <f>'T09'!P84</f>
        <v>0</v>
      </c>
      <c r="F84" s="110"/>
      <c r="G84" s="102">
        <f t="shared" si="25"/>
        <v>0</v>
      </c>
      <c r="H84" s="102">
        <f t="shared" si="26"/>
        <v>0</v>
      </c>
      <c r="I84" s="102">
        <f t="shared" si="27"/>
        <v>0</v>
      </c>
      <c r="J84" s="103">
        <f t="shared" si="28"/>
        <v>0</v>
      </c>
      <c r="L84" s="115">
        <f t="shared" si="29"/>
        <v>0</v>
      </c>
      <c r="M84" s="111">
        <f t="shared" si="30"/>
        <v>0</v>
      </c>
      <c r="N84" s="111">
        <f t="shared" si="31"/>
        <v>0</v>
      </c>
      <c r="O84" s="115">
        <f t="shared" si="32"/>
        <v>0</v>
      </c>
      <c r="P84" s="111">
        <f t="shared" si="33"/>
        <v>0</v>
      </c>
      <c r="Q84" s="111">
        <f t="shared" si="34"/>
        <v>0</v>
      </c>
      <c r="R84" s="115">
        <f t="shared" si="35"/>
        <v>0</v>
      </c>
      <c r="S84" s="111">
        <f t="shared" si="36"/>
        <v>0</v>
      </c>
      <c r="T84" s="111">
        <f t="shared" si="37"/>
        <v>0</v>
      </c>
      <c r="V84" s="119">
        <f t="shared" si="22"/>
        <v>0.26500000000000012</v>
      </c>
      <c r="W84" s="119">
        <f t="shared" si="17"/>
        <v>0.6</v>
      </c>
      <c r="X84" s="120">
        <f t="shared" si="18"/>
        <v>100000</v>
      </c>
      <c r="Y84" s="120"/>
      <c r="Z84" s="121">
        <f t="shared" si="23"/>
        <v>0.25</v>
      </c>
      <c r="AA84" s="121">
        <f t="shared" si="21"/>
        <v>0.26500000000000012</v>
      </c>
      <c r="AB84" s="120">
        <f t="shared" si="24"/>
        <v>100000</v>
      </c>
    </row>
    <row r="85" spans="1:28" ht="11.25" customHeight="1" x14ac:dyDescent="0.2">
      <c r="A85" s="102" t="str">
        <f>'T09'!A85</f>
        <v>Beluša</v>
      </c>
      <c r="B85" s="104">
        <f>'T09'!C85</f>
        <v>512851</v>
      </c>
      <c r="C85" s="109">
        <f>'T09'!K85</f>
        <v>3123039.1100000003</v>
      </c>
      <c r="D85" s="110">
        <f>'T09'!O85</f>
        <v>0</v>
      </c>
      <c r="E85" s="110">
        <f>'T09'!P85</f>
        <v>0.81780339920238776</v>
      </c>
      <c r="F85" s="110"/>
      <c r="G85" s="102">
        <f t="shared" si="25"/>
        <v>0</v>
      </c>
      <c r="H85" s="102">
        <f t="shared" si="26"/>
        <v>0</v>
      </c>
      <c r="I85" s="102">
        <f t="shared" si="27"/>
        <v>0</v>
      </c>
      <c r="J85" s="103">
        <f t="shared" si="28"/>
        <v>0</v>
      </c>
      <c r="L85" s="115">
        <f t="shared" si="29"/>
        <v>0</v>
      </c>
      <c r="M85" s="111">
        <f t="shared" si="30"/>
        <v>0</v>
      </c>
      <c r="N85" s="111">
        <f t="shared" si="31"/>
        <v>0</v>
      </c>
      <c r="O85" s="115">
        <f t="shared" si="32"/>
        <v>0</v>
      </c>
      <c r="P85" s="111">
        <f t="shared" si="33"/>
        <v>0</v>
      </c>
      <c r="Q85" s="111">
        <f t="shared" si="34"/>
        <v>0</v>
      </c>
      <c r="R85" s="115">
        <f t="shared" si="35"/>
        <v>0</v>
      </c>
      <c r="S85" s="111">
        <f t="shared" si="36"/>
        <v>0</v>
      </c>
      <c r="T85" s="111">
        <f t="shared" si="37"/>
        <v>0</v>
      </c>
      <c r="V85" s="119">
        <f t="shared" si="22"/>
        <v>0.27000000000000013</v>
      </c>
      <c r="W85" s="119">
        <f t="shared" si="17"/>
        <v>0.6</v>
      </c>
      <c r="X85" s="120">
        <f t="shared" si="18"/>
        <v>100000</v>
      </c>
      <c r="Y85" s="120"/>
      <c r="Z85" s="121">
        <f t="shared" si="23"/>
        <v>0.25</v>
      </c>
      <c r="AA85" s="121">
        <f t="shared" si="21"/>
        <v>0.27000000000000013</v>
      </c>
      <c r="AB85" s="120">
        <f t="shared" si="24"/>
        <v>100000</v>
      </c>
    </row>
    <row r="86" spans="1:28" ht="11.25" customHeight="1" x14ac:dyDescent="0.2">
      <c r="A86" s="102" t="str">
        <f>'T09'!A86</f>
        <v>Belža</v>
      </c>
      <c r="B86" s="104">
        <f>'T09'!C86</f>
        <v>521167</v>
      </c>
      <c r="C86" s="109">
        <f>'T09'!K86</f>
        <v>71333.91</v>
      </c>
      <c r="D86" s="110">
        <f>'T09'!O86</f>
        <v>30.653500000000001</v>
      </c>
      <c r="E86" s="110">
        <f>'T09'!P86</f>
        <v>3.3812810765595209</v>
      </c>
      <c r="F86" s="110"/>
      <c r="G86" s="102">
        <f t="shared" si="25"/>
        <v>0</v>
      </c>
      <c r="H86" s="102">
        <f t="shared" si="26"/>
        <v>0</v>
      </c>
      <c r="I86" s="102">
        <f t="shared" si="27"/>
        <v>0</v>
      </c>
      <c r="J86" s="103">
        <f t="shared" si="28"/>
        <v>0</v>
      </c>
      <c r="L86" s="115">
        <f t="shared" si="29"/>
        <v>0</v>
      </c>
      <c r="M86" s="111">
        <f t="shared" si="30"/>
        <v>0</v>
      </c>
      <c r="N86" s="111">
        <f t="shared" si="31"/>
        <v>0</v>
      </c>
      <c r="O86" s="115">
        <f t="shared" si="32"/>
        <v>0</v>
      </c>
      <c r="P86" s="111">
        <f t="shared" si="33"/>
        <v>0</v>
      </c>
      <c r="Q86" s="111">
        <f t="shared" si="34"/>
        <v>0</v>
      </c>
      <c r="R86" s="115">
        <f t="shared" si="35"/>
        <v>0</v>
      </c>
      <c r="S86" s="111">
        <f t="shared" si="36"/>
        <v>0</v>
      </c>
      <c r="T86" s="111">
        <f t="shared" si="37"/>
        <v>0</v>
      </c>
      <c r="V86" s="119">
        <f t="shared" si="22"/>
        <v>0.27500000000000013</v>
      </c>
      <c r="W86" s="119">
        <f t="shared" si="17"/>
        <v>0.6</v>
      </c>
      <c r="X86" s="120">
        <f t="shared" si="18"/>
        <v>100000</v>
      </c>
      <c r="Y86" s="120"/>
      <c r="Z86" s="121">
        <f t="shared" si="23"/>
        <v>0.25</v>
      </c>
      <c r="AA86" s="121">
        <f t="shared" si="21"/>
        <v>0.27500000000000013</v>
      </c>
      <c r="AB86" s="120">
        <f t="shared" si="24"/>
        <v>100000</v>
      </c>
    </row>
    <row r="87" spans="1:28" ht="11.25" customHeight="1" x14ac:dyDescent="0.2">
      <c r="A87" s="102" t="str">
        <f>'T09'!A87</f>
        <v>Beňadiková</v>
      </c>
      <c r="B87" s="104">
        <f>'T09'!C87</f>
        <v>510271</v>
      </c>
      <c r="C87" s="109">
        <f>'T09'!K87</f>
        <v>99915.28</v>
      </c>
      <c r="D87" s="110">
        <f>'T09'!O87</f>
        <v>38.128</v>
      </c>
      <c r="E87" s="110">
        <f>'T09'!P87</f>
        <v>10.776700020257161</v>
      </c>
      <c r="F87" s="110"/>
      <c r="G87" s="102">
        <f t="shared" si="25"/>
        <v>0</v>
      </c>
      <c r="H87" s="102">
        <f t="shared" si="26"/>
        <v>0</v>
      </c>
      <c r="I87" s="102">
        <f t="shared" si="27"/>
        <v>0</v>
      </c>
      <c r="J87" s="103">
        <f t="shared" si="28"/>
        <v>0</v>
      </c>
      <c r="L87" s="115">
        <f t="shared" si="29"/>
        <v>0</v>
      </c>
      <c r="M87" s="111">
        <f t="shared" si="30"/>
        <v>0</v>
      </c>
      <c r="N87" s="111">
        <f t="shared" si="31"/>
        <v>0</v>
      </c>
      <c r="O87" s="115">
        <f t="shared" si="32"/>
        <v>0</v>
      </c>
      <c r="P87" s="111">
        <f t="shared" si="33"/>
        <v>0</v>
      </c>
      <c r="Q87" s="111">
        <f t="shared" si="34"/>
        <v>0</v>
      </c>
      <c r="R87" s="115">
        <f t="shared" si="35"/>
        <v>0</v>
      </c>
      <c r="S87" s="111">
        <f t="shared" si="36"/>
        <v>0</v>
      </c>
      <c r="T87" s="111">
        <f t="shared" si="37"/>
        <v>0</v>
      </c>
      <c r="V87" s="119">
        <f t="shared" si="22"/>
        <v>0.28000000000000014</v>
      </c>
      <c r="W87" s="119">
        <f t="shared" si="17"/>
        <v>0.6</v>
      </c>
      <c r="X87" s="120">
        <f t="shared" si="18"/>
        <v>100000</v>
      </c>
      <c r="Y87" s="120"/>
      <c r="Z87" s="121">
        <f t="shared" si="23"/>
        <v>0.25</v>
      </c>
      <c r="AA87" s="121">
        <f t="shared" si="21"/>
        <v>0.28000000000000014</v>
      </c>
      <c r="AB87" s="120">
        <f t="shared" si="24"/>
        <v>100000</v>
      </c>
    </row>
    <row r="88" spans="1:28" ht="11.25" customHeight="1" x14ac:dyDescent="0.2">
      <c r="A88" s="102" t="str">
        <f>'T09'!A88</f>
        <v>Beňadikovce</v>
      </c>
      <c r="B88" s="104">
        <f>'T09'!C88</f>
        <v>527131</v>
      </c>
      <c r="C88" s="109">
        <f>'T09'!K88</f>
        <v>66857.69</v>
      </c>
      <c r="D88" s="110">
        <f>'T09'!O88</f>
        <v>16.766300000000001</v>
      </c>
      <c r="E88" s="110">
        <f>'T09'!P88</f>
        <v>11.44731443757629</v>
      </c>
      <c r="F88" s="110"/>
      <c r="G88" s="102">
        <f t="shared" si="25"/>
        <v>0</v>
      </c>
      <c r="H88" s="102">
        <f t="shared" si="26"/>
        <v>0</v>
      </c>
      <c r="I88" s="102">
        <f t="shared" si="27"/>
        <v>0</v>
      </c>
      <c r="J88" s="103">
        <f t="shared" si="28"/>
        <v>0</v>
      </c>
      <c r="L88" s="115">
        <f t="shared" si="29"/>
        <v>0</v>
      </c>
      <c r="M88" s="111">
        <f t="shared" si="30"/>
        <v>0</v>
      </c>
      <c r="N88" s="111">
        <f t="shared" si="31"/>
        <v>0</v>
      </c>
      <c r="O88" s="115">
        <f t="shared" si="32"/>
        <v>0</v>
      </c>
      <c r="P88" s="111">
        <f t="shared" si="33"/>
        <v>0</v>
      </c>
      <c r="Q88" s="111">
        <f t="shared" si="34"/>
        <v>0</v>
      </c>
      <c r="R88" s="115">
        <f t="shared" si="35"/>
        <v>0</v>
      </c>
      <c r="S88" s="111">
        <f t="shared" si="36"/>
        <v>0</v>
      </c>
      <c r="T88" s="111">
        <f t="shared" si="37"/>
        <v>0</v>
      </c>
      <c r="V88" s="119">
        <f t="shared" si="22"/>
        <v>0.28500000000000014</v>
      </c>
      <c r="W88" s="119">
        <f t="shared" si="17"/>
        <v>0.6</v>
      </c>
      <c r="X88" s="120">
        <f t="shared" si="18"/>
        <v>100000</v>
      </c>
      <c r="Y88" s="120"/>
      <c r="Z88" s="121">
        <f t="shared" si="23"/>
        <v>0.25</v>
      </c>
      <c r="AA88" s="121">
        <f t="shared" si="21"/>
        <v>0.28500000000000014</v>
      </c>
      <c r="AB88" s="120">
        <f t="shared" si="24"/>
        <v>100000</v>
      </c>
    </row>
    <row r="89" spans="1:28" ht="11.25" customHeight="1" x14ac:dyDescent="0.2">
      <c r="A89" s="102" t="str">
        <f>'T09'!A89</f>
        <v>Beňadovo</v>
      </c>
      <c r="B89" s="104">
        <f>'T09'!C89</f>
        <v>509566</v>
      </c>
      <c r="C89" s="109">
        <f>'T09'!K89</f>
        <v>357902.61</v>
      </c>
      <c r="D89" s="110">
        <f>'T09'!O89</f>
        <v>19.937899999999999</v>
      </c>
      <c r="E89" s="110">
        <f>'T09'!P89</f>
        <v>4.7268138111649982</v>
      </c>
      <c r="F89" s="110"/>
      <c r="G89" s="102">
        <f t="shared" si="25"/>
        <v>0</v>
      </c>
      <c r="H89" s="102">
        <f t="shared" si="26"/>
        <v>0</v>
      </c>
      <c r="I89" s="102">
        <f t="shared" si="27"/>
        <v>0</v>
      </c>
      <c r="J89" s="103">
        <f t="shared" si="28"/>
        <v>0</v>
      </c>
      <c r="L89" s="115">
        <f t="shared" si="29"/>
        <v>0</v>
      </c>
      <c r="M89" s="111">
        <f t="shared" si="30"/>
        <v>0</v>
      </c>
      <c r="N89" s="111">
        <f t="shared" si="31"/>
        <v>0</v>
      </c>
      <c r="O89" s="115">
        <f t="shared" si="32"/>
        <v>0</v>
      </c>
      <c r="P89" s="111">
        <f t="shared" si="33"/>
        <v>0</v>
      </c>
      <c r="Q89" s="111">
        <f t="shared" si="34"/>
        <v>0</v>
      </c>
      <c r="R89" s="115">
        <f t="shared" si="35"/>
        <v>0</v>
      </c>
      <c r="S89" s="111">
        <f t="shared" si="36"/>
        <v>0</v>
      </c>
      <c r="T89" s="111">
        <f t="shared" si="37"/>
        <v>0</v>
      </c>
      <c r="V89" s="119">
        <f t="shared" si="22"/>
        <v>0.29000000000000015</v>
      </c>
      <c r="W89" s="119">
        <f t="shared" si="17"/>
        <v>0.6</v>
      </c>
      <c r="X89" s="120">
        <f t="shared" si="18"/>
        <v>100000</v>
      </c>
      <c r="Y89" s="120"/>
      <c r="Z89" s="121">
        <f t="shared" si="23"/>
        <v>0.25</v>
      </c>
      <c r="AA89" s="121">
        <f t="shared" si="21"/>
        <v>0.29000000000000015</v>
      </c>
      <c r="AB89" s="120">
        <f t="shared" si="24"/>
        <v>100000</v>
      </c>
    </row>
    <row r="90" spans="1:28" ht="11.25" customHeight="1" x14ac:dyDescent="0.2">
      <c r="A90" s="102" t="str">
        <f>'T09'!A90</f>
        <v>Beňatina</v>
      </c>
      <c r="B90" s="104">
        <f>'T09'!C90</f>
        <v>522317</v>
      </c>
      <c r="C90" s="109">
        <f>'T09'!K90</f>
        <v>116849.11</v>
      </c>
      <c r="D90" s="110">
        <f>'T09'!O90</f>
        <v>19.509599999999999</v>
      </c>
      <c r="E90" s="110">
        <f>'T09'!P90</f>
        <v>3.6081832373391629</v>
      </c>
      <c r="F90" s="110"/>
      <c r="G90" s="102">
        <f t="shared" si="25"/>
        <v>0</v>
      </c>
      <c r="H90" s="102">
        <f t="shared" si="26"/>
        <v>0</v>
      </c>
      <c r="I90" s="102">
        <f t="shared" si="27"/>
        <v>0</v>
      </c>
      <c r="J90" s="103">
        <f t="shared" si="28"/>
        <v>0</v>
      </c>
      <c r="L90" s="115">
        <f t="shared" si="29"/>
        <v>0</v>
      </c>
      <c r="M90" s="111">
        <f t="shared" si="30"/>
        <v>0</v>
      </c>
      <c r="N90" s="111">
        <f t="shared" si="31"/>
        <v>0</v>
      </c>
      <c r="O90" s="115">
        <f t="shared" si="32"/>
        <v>0</v>
      </c>
      <c r="P90" s="111">
        <f t="shared" si="33"/>
        <v>0</v>
      </c>
      <c r="Q90" s="111">
        <f t="shared" si="34"/>
        <v>0</v>
      </c>
      <c r="R90" s="115">
        <f t="shared" si="35"/>
        <v>0</v>
      </c>
      <c r="S90" s="111">
        <f t="shared" si="36"/>
        <v>0</v>
      </c>
      <c r="T90" s="111">
        <f t="shared" si="37"/>
        <v>0</v>
      </c>
      <c r="V90" s="119">
        <f t="shared" si="22"/>
        <v>0.29500000000000015</v>
      </c>
      <c r="W90" s="119">
        <f t="shared" si="17"/>
        <v>0.6</v>
      </c>
      <c r="X90" s="120">
        <f t="shared" si="18"/>
        <v>100000</v>
      </c>
      <c r="Y90" s="120"/>
      <c r="Z90" s="121">
        <f t="shared" si="23"/>
        <v>0.25</v>
      </c>
      <c r="AA90" s="121">
        <f t="shared" si="21"/>
        <v>0.29500000000000015</v>
      </c>
      <c r="AB90" s="120">
        <f t="shared" si="24"/>
        <v>100000</v>
      </c>
    </row>
    <row r="91" spans="1:28" ht="11.25" customHeight="1" x14ac:dyDescent="0.2">
      <c r="A91" s="102" t="str">
        <f>'T09'!A91</f>
        <v>Beniakovce</v>
      </c>
      <c r="B91" s="104">
        <f>'T09'!C91</f>
        <v>521175</v>
      </c>
      <c r="C91" s="109">
        <f>'T09'!K91</f>
        <v>272132.97000000003</v>
      </c>
      <c r="D91" s="110">
        <f>'T09'!O91</f>
        <v>30.786100000000001</v>
      </c>
      <c r="E91" s="110">
        <f>'T09'!P91</f>
        <v>10.144114474626134</v>
      </c>
      <c r="F91" s="110"/>
      <c r="G91" s="102">
        <f t="shared" si="25"/>
        <v>0</v>
      </c>
      <c r="H91" s="102">
        <f t="shared" si="26"/>
        <v>0</v>
      </c>
      <c r="I91" s="102">
        <f t="shared" si="27"/>
        <v>0</v>
      </c>
      <c r="J91" s="103">
        <f t="shared" si="28"/>
        <v>0</v>
      </c>
      <c r="L91" s="115">
        <f t="shared" si="29"/>
        <v>0</v>
      </c>
      <c r="M91" s="111">
        <f t="shared" si="30"/>
        <v>0</v>
      </c>
      <c r="N91" s="111">
        <f t="shared" si="31"/>
        <v>0</v>
      </c>
      <c r="O91" s="115">
        <f t="shared" si="32"/>
        <v>0</v>
      </c>
      <c r="P91" s="111">
        <f t="shared" si="33"/>
        <v>0</v>
      </c>
      <c r="Q91" s="111">
        <f t="shared" si="34"/>
        <v>0</v>
      </c>
      <c r="R91" s="115">
        <f t="shared" si="35"/>
        <v>0</v>
      </c>
      <c r="S91" s="111">
        <f t="shared" si="36"/>
        <v>0</v>
      </c>
      <c r="T91" s="111">
        <f t="shared" si="37"/>
        <v>0</v>
      </c>
      <c r="V91" s="119">
        <f t="shared" si="22"/>
        <v>0.30000000000000016</v>
      </c>
      <c r="W91" s="119">
        <f t="shared" si="17"/>
        <v>0.6</v>
      </c>
      <c r="X91" s="120">
        <f t="shared" si="18"/>
        <v>100000</v>
      </c>
      <c r="Y91" s="120"/>
      <c r="Z91" s="121">
        <f t="shared" si="23"/>
        <v>0.25</v>
      </c>
      <c r="AA91" s="121">
        <f t="shared" si="21"/>
        <v>0.30000000000000016</v>
      </c>
      <c r="AB91" s="120">
        <f t="shared" si="24"/>
        <v>100000</v>
      </c>
    </row>
    <row r="92" spans="1:28" ht="11.25" customHeight="1" x14ac:dyDescent="0.2">
      <c r="A92" s="102" t="str">
        <f>'T09'!A92</f>
        <v>Benice</v>
      </c>
      <c r="B92" s="104">
        <f>'T09'!C92</f>
        <v>512061</v>
      </c>
      <c r="C92" s="109">
        <f>'T09'!K92</f>
        <v>568137.68999999994</v>
      </c>
      <c r="D92" s="110">
        <f>'T09'!O92</f>
        <v>0</v>
      </c>
      <c r="E92" s="110">
        <f>'T09'!P92</f>
        <v>0</v>
      </c>
      <c r="F92" s="110"/>
      <c r="G92" s="102">
        <f t="shared" si="25"/>
        <v>0</v>
      </c>
      <c r="H92" s="102">
        <f t="shared" si="26"/>
        <v>0</v>
      </c>
      <c r="I92" s="102">
        <f t="shared" si="27"/>
        <v>0</v>
      </c>
      <c r="J92" s="103">
        <f t="shared" si="28"/>
        <v>0</v>
      </c>
      <c r="L92" s="115">
        <f t="shared" si="29"/>
        <v>0</v>
      </c>
      <c r="M92" s="111">
        <f t="shared" si="30"/>
        <v>0</v>
      </c>
      <c r="N92" s="111">
        <f t="shared" si="31"/>
        <v>0</v>
      </c>
      <c r="O92" s="115">
        <f t="shared" si="32"/>
        <v>0</v>
      </c>
      <c r="P92" s="111">
        <f t="shared" si="33"/>
        <v>0</v>
      </c>
      <c r="Q92" s="111">
        <f t="shared" si="34"/>
        <v>0</v>
      </c>
      <c r="R92" s="115">
        <f t="shared" si="35"/>
        <v>0</v>
      </c>
      <c r="S92" s="111">
        <f t="shared" si="36"/>
        <v>0</v>
      </c>
      <c r="T92" s="111">
        <f t="shared" si="37"/>
        <v>0</v>
      </c>
      <c r="V92" s="119">
        <f t="shared" si="22"/>
        <v>0.30500000000000016</v>
      </c>
      <c r="W92" s="119">
        <f t="shared" si="17"/>
        <v>0.6</v>
      </c>
      <c r="X92" s="120">
        <f t="shared" si="18"/>
        <v>100000</v>
      </c>
      <c r="Y92" s="120"/>
      <c r="Z92" s="121">
        <f t="shared" si="23"/>
        <v>0.25</v>
      </c>
      <c r="AA92" s="121">
        <f t="shared" si="21"/>
        <v>0.30500000000000016</v>
      </c>
      <c r="AB92" s="120">
        <f t="shared" si="24"/>
        <v>100000</v>
      </c>
    </row>
    <row r="93" spans="1:28" ht="11.25" customHeight="1" x14ac:dyDescent="0.2">
      <c r="A93" s="102" t="str">
        <f>'T09'!A93</f>
        <v>Benkovce</v>
      </c>
      <c r="B93" s="104">
        <f>'T09'!C93</f>
        <v>544086</v>
      </c>
      <c r="C93" s="109">
        <f>'T09'!K93</f>
        <v>308080.53000000003</v>
      </c>
      <c r="D93" s="110">
        <f>'T09'!O93</f>
        <v>43.587299999999999</v>
      </c>
      <c r="E93" s="110">
        <f>'T09'!P93</f>
        <v>42.429448560089142</v>
      </c>
      <c r="F93" s="110"/>
      <c r="G93" s="102">
        <f t="shared" si="25"/>
        <v>0</v>
      </c>
      <c r="H93" s="102">
        <f t="shared" si="26"/>
        <v>1</v>
      </c>
      <c r="I93" s="102">
        <f t="shared" si="27"/>
        <v>0</v>
      </c>
      <c r="J93" s="103">
        <f t="shared" si="28"/>
        <v>1</v>
      </c>
      <c r="L93" s="115">
        <f t="shared" si="29"/>
        <v>0</v>
      </c>
      <c r="M93" s="111">
        <f t="shared" si="30"/>
        <v>0</v>
      </c>
      <c r="N93" s="111">
        <f t="shared" si="31"/>
        <v>0</v>
      </c>
      <c r="O93" s="115">
        <f t="shared" si="32"/>
        <v>308080.53000000003</v>
      </c>
      <c r="P93" s="111">
        <f t="shared" si="33"/>
        <v>0.43587300000000001</v>
      </c>
      <c r="Q93" s="111">
        <f t="shared" si="34"/>
        <v>0.42429448560089145</v>
      </c>
      <c r="R93" s="115">
        <f t="shared" si="35"/>
        <v>0</v>
      </c>
      <c r="S93" s="111">
        <f t="shared" si="36"/>
        <v>0</v>
      </c>
      <c r="T93" s="111">
        <f t="shared" si="37"/>
        <v>0</v>
      </c>
      <c r="V93" s="119">
        <f t="shared" si="22"/>
        <v>0.31000000000000016</v>
      </c>
      <c r="W93" s="119">
        <f t="shared" si="17"/>
        <v>0.6</v>
      </c>
      <c r="X93" s="120">
        <f t="shared" si="18"/>
        <v>100000</v>
      </c>
      <c r="Y93" s="120"/>
      <c r="Z93" s="121">
        <f t="shared" si="23"/>
        <v>0.25</v>
      </c>
      <c r="AA93" s="121">
        <f t="shared" si="21"/>
        <v>0.31000000000000016</v>
      </c>
      <c r="AB93" s="120">
        <f t="shared" si="24"/>
        <v>100000</v>
      </c>
    </row>
    <row r="94" spans="1:28" ht="11.25" customHeight="1" x14ac:dyDescent="0.2">
      <c r="A94" s="102" t="str">
        <f>'T09'!A94</f>
        <v>Beňuš</v>
      </c>
      <c r="B94" s="104">
        <f>'T09'!C94</f>
        <v>508462</v>
      </c>
      <c r="C94" s="109">
        <f>'T09'!K94</f>
        <v>633613.26</v>
      </c>
      <c r="D94" s="110">
        <f>'T09'!O94</f>
        <v>0</v>
      </c>
      <c r="E94" s="110">
        <f>'T09'!P94</f>
        <v>0</v>
      </c>
      <c r="F94" s="110"/>
      <c r="G94" s="102">
        <f t="shared" si="25"/>
        <v>0</v>
      </c>
      <c r="H94" s="102">
        <f t="shared" si="26"/>
        <v>0</v>
      </c>
      <c r="I94" s="102">
        <f t="shared" si="27"/>
        <v>0</v>
      </c>
      <c r="J94" s="103">
        <f t="shared" si="28"/>
        <v>0</v>
      </c>
      <c r="L94" s="115">
        <f t="shared" si="29"/>
        <v>0</v>
      </c>
      <c r="M94" s="111">
        <f t="shared" si="30"/>
        <v>0</v>
      </c>
      <c r="N94" s="111">
        <f t="shared" si="31"/>
        <v>0</v>
      </c>
      <c r="O94" s="115">
        <f t="shared" si="32"/>
        <v>0</v>
      </c>
      <c r="P94" s="111">
        <f t="shared" si="33"/>
        <v>0</v>
      </c>
      <c r="Q94" s="111">
        <f t="shared" si="34"/>
        <v>0</v>
      </c>
      <c r="R94" s="115">
        <f t="shared" si="35"/>
        <v>0</v>
      </c>
      <c r="S94" s="111">
        <f t="shared" si="36"/>
        <v>0</v>
      </c>
      <c r="T94" s="111">
        <f t="shared" si="37"/>
        <v>0</v>
      </c>
      <c r="V94" s="119">
        <f t="shared" si="22"/>
        <v>0.31500000000000017</v>
      </c>
      <c r="W94" s="119">
        <f t="shared" si="17"/>
        <v>0.6</v>
      </c>
      <c r="X94" s="120">
        <f t="shared" si="18"/>
        <v>100000</v>
      </c>
      <c r="Y94" s="120"/>
      <c r="Z94" s="121">
        <f t="shared" si="23"/>
        <v>0.25</v>
      </c>
      <c r="AA94" s="121">
        <f t="shared" si="21"/>
        <v>0.31500000000000017</v>
      </c>
      <c r="AB94" s="120">
        <f t="shared" si="24"/>
        <v>100000</v>
      </c>
    </row>
    <row r="95" spans="1:28" ht="11.25" customHeight="1" x14ac:dyDescent="0.2">
      <c r="A95" s="102" t="str">
        <f>'T09'!A95</f>
        <v>Bernolákovo</v>
      </c>
      <c r="B95" s="104">
        <f>'T09'!C95</f>
        <v>507814</v>
      </c>
      <c r="C95" s="109">
        <f>'T09'!K95</f>
        <v>2823861.32</v>
      </c>
      <c r="D95" s="110">
        <f>'T09'!O95</f>
        <v>9.9675999999999991</v>
      </c>
      <c r="E95" s="110">
        <f>'T09'!P95</f>
        <v>6.3469607636397667</v>
      </c>
      <c r="F95" s="110"/>
      <c r="G95" s="102">
        <f t="shared" si="25"/>
        <v>0</v>
      </c>
      <c r="H95" s="102">
        <f t="shared" si="26"/>
        <v>0</v>
      </c>
      <c r="I95" s="102">
        <f t="shared" si="27"/>
        <v>0</v>
      </c>
      <c r="J95" s="103">
        <f t="shared" si="28"/>
        <v>0</v>
      </c>
      <c r="L95" s="115">
        <f t="shared" si="29"/>
        <v>0</v>
      </c>
      <c r="M95" s="111">
        <f t="shared" si="30"/>
        <v>0</v>
      </c>
      <c r="N95" s="111">
        <f t="shared" si="31"/>
        <v>0</v>
      </c>
      <c r="O95" s="115">
        <f t="shared" si="32"/>
        <v>0</v>
      </c>
      <c r="P95" s="111">
        <f t="shared" si="33"/>
        <v>0</v>
      </c>
      <c r="Q95" s="111">
        <f t="shared" si="34"/>
        <v>0</v>
      </c>
      <c r="R95" s="115">
        <f t="shared" si="35"/>
        <v>0</v>
      </c>
      <c r="S95" s="111">
        <f t="shared" si="36"/>
        <v>0</v>
      </c>
      <c r="T95" s="111">
        <f t="shared" si="37"/>
        <v>0</v>
      </c>
      <c r="V95" s="119">
        <f t="shared" si="22"/>
        <v>0.32000000000000017</v>
      </c>
      <c r="W95" s="119">
        <f t="shared" ref="W95:W158" si="38">$D$1/100</f>
        <v>0.6</v>
      </c>
      <c r="X95" s="120">
        <f t="shared" ref="X95:X158" si="39">$AB$1</f>
        <v>100000</v>
      </c>
      <c r="Y95" s="120"/>
      <c r="Z95" s="121">
        <f t="shared" ref="Z95:Z126" si="40">$E$1/100</f>
        <v>0.25</v>
      </c>
      <c r="AA95" s="121">
        <f t="shared" si="21"/>
        <v>0.32000000000000017</v>
      </c>
      <c r="AB95" s="120">
        <f t="shared" ref="AB95:AB126" si="41">$AB$1</f>
        <v>100000</v>
      </c>
    </row>
    <row r="96" spans="1:28" ht="11.25" customHeight="1" x14ac:dyDescent="0.2">
      <c r="A96" s="102" t="str">
        <f>'T09'!A96</f>
        <v>Bertotovce</v>
      </c>
      <c r="B96" s="104">
        <f>'T09'!C96</f>
        <v>524191</v>
      </c>
      <c r="C96" s="109">
        <f>'T09'!K96</f>
        <v>243157.38</v>
      </c>
      <c r="D96" s="110">
        <f>'T09'!O96</f>
        <v>83.622500000000002</v>
      </c>
      <c r="E96" s="110">
        <f>'T09'!P96</f>
        <v>71.228765501585841</v>
      </c>
      <c r="F96" s="110"/>
      <c r="G96" s="102">
        <f t="shared" si="25"/>
        <v>1</v>
      </c>
      <c r="H96" s="102">
        <f t="shared" si="26"/>
        <v>1</v>
      </c>
      <c r="I96" s="102">
        <f t="shared" si="27"/>
        <v>1</v>
      </c>
      <c r="J96" s="103">
        <f t="shared" si="28"/>
        <v>1</v>
      </c>
      <c r="L96" s="115">
        <f t="shared" si="29"/>
        <v>243157.38</v>
      </c>
      <c r="M96" s="111">
        <f t="shared" si="30"/>
        <v>0.836225</v>
      </c>
      <c r="N96" s="111">
        <f t="shared" si="31"/>
        <v>0.71228765501585845</v>
      </c>
      <c r="O96" s="115">
        <f t="shared" si="32"/>
        <v>243157.38</v>
      </c>
      <c r="P96" s="111">
        <f t="shared" si="33"/>
        <v>0.836225</v>
      </c>
      <c r="Q96" s="111">
        <f t="shared" si="34"/>
        <v>0.71228765501585845</v>
      </c>
      <c r="R96" s="115">
        <f t="shared" si="35"/>
        <v>243157.38</v>
      </c>
      <c r="S96" s="111">
        <f t="shared" si="36"/>
        <v>0.836225</v>
      </c>
      <c r="T96" s="111">
        <f t="shared" si="37"/>
        <v>0.71228765501585845</v>
      </c>
      <c r="V96" s="119">
        <f t="shared" si="22"/>
        <v>0.32500000000000018</v>
      </c>
      <c r="W96" s="119">
        <f t="shared" si="38"/>
        <v>0.6</v>
      </c>
      <c r="X96" s="120">
        <f t="shared" si="39"/>
        <v>100000</v>
      </c>
      <c r="Y96" s="120"/>
      <c r="Z96" s="121">
        <f t="shared" si="40"/>
        <v>0.25</v>
      </c>
      <c r="AA96" s="121">
        <f t="shared" ref="AA96:AA159" si="42">V96</f>
        <v>0.32500000000000018</v>
      </c>
      <c r="AB96" s="120">
        <f t="shared" si="41"/>
        <v>100000</v>
      </c>
    </row>
    <row r="97" spans="1:28" ht="11.25" customHeight="1" x14ac:dyDescent="0.2">
      <c r="A97" s="102" t="str">
        <f>'T09'!A97</f>
        <v>Beša</v>
      </c>
      <c r="B97" s="104">
        <f>'T09'!C97</f>
        <v>502065</v>
      </c>
      <c r="C97" s="109">
        <f>'T09'!K97</f>
        <v>230938.91999999998</v>
      </c>
      <c r="D97" s="110">
        <f>'T09'!O97</f>
        <v>12.1244</v>
      </c>
      <c r="E97" s="110">
        <f>'T09'!P97</f>
        <v>7.0590916420670888</v>
      </c>
      <c r="F97" s="110"/>
      <c r="G97" s="102">
        <f t="shared" si="25"/>
        <v>0</v>
      </c>
      <c r="H97" s="102">
        <f t="shared" si="26"/>
        <v>0</v>
      </c>
      <c r="I97" s="102">
        <f t="shared" si="27"/>
        <v>0</v>
      </c>
      <c r="J97" s="103">
        <f t="shared" si="28"/>
        <v>0</v>
      </c>
      <c r="L97" s="115">
        <f t="shared" si="29"/>
        <v>0</v>
      </c>
      <c r="M97" s="111">
        <f t="shared" si="30"/>
        <v>0</v>
      </c>
      <c r="N97" s="111">
        <f t="shared" si="31"/>
        <v>0</v>
      </c>
      <c r="O97" s="115">
        <f t="shared" si="32"/>
        <v>0</v>
      </c>
      <c r="P97" s="111">
        <f t="shared" si="33"/>
        <v>0</v>
      </c>
      <c r="Q97" s="111">
        <f t="shared" si="34"/>
        <v>0</v>
      </c>
      <c r="R97" s="115">
        <f t="shared" si="35"/>
        <v>0</v>
      </c>
      <c r="S97" s="111">
        <f t="shared" si="36"/>
        <v>0</v>
      </c>
      <c r="T97" s="111">
        <f t="shared" si="37"/>
        <v>0</v>
      </c>
      <c r="V97" s="119">
        <f t="shared" ref="V97:V160" si="43">V96+0.005</f>
        <v>0.33000000000000018</v>
      </c>
      <c r="W97" s="119">
        <f t="shared" si="38"/>
        <v>0.6</v>
      </c>
      <c r="X97" s="120">
        <f t="shared" si="39"/>
        <v>100000</v>
      </c>
      <c r="Y97" s="120"/>
      <c r="Z97" s="121">
        <f t="shared" si="40"/>
        <v>0.25</v>
      </c>
      <c r="AA97" s="121">
        <f t="shared" si="42"/>
        <v>0.33000000000000018</v>
      </c>
      <c r="AB97" s="120">
        <f t="shared" si="41"/>
        <v>100000</v>
      </c>
    </row>
    <row r="98" spans="1:28" ht="11.25" customHeight="1" x14ac:dyDescent="0.2">
      <c r="A98" s="102" t="str">
        <f>'T09'!A98</f>
        <v>Beša</v>
      </c>
      <c r="B98" s="104">
        <f>'T09'!C98</f>
        <v>528137</v>
      </c>
      <c r="C98" s="109">
        <f>'T09'!K98</f>
        <v>135479.1</v>
      </c>
      <c r="D98" s="110">
        <f>'T09'!O98</f>
        <v>0</v>
      </c>
      <c r="E98" s="110">
        <f>'T09'!P98</f>
        <v>0</v>
      </c>
      <c r="F98" s="110"/>
      <c r="G98" s="102">
        <f t="shared" si="25"/>
        <v>0</v>
      </c>
      <c r="H98" s="102">
        <f t="shared" si="26"/>
        <v>0</v>
      </c>
      <c r="I98" s="102">
        <f t="shared" si="27"/>
        <v>0</v>
      </c>
      <c r="J98" s="103">
        <f t="shared" si="28"/>
        <v>0</v>
      </c>
      <c r="L98" s="115">
        <f t="shared" si="29"/>
        <v>0</v>
      </c>
      <c r="M98" s="111">
        <f t="shared" si="30"/>
        <v>0</v>
      </c>
      <c r="N98" s="111">
        <f t="shared" si="31"/>
        <v>0</v>
      </c>
      <c r="O98" s="115">
        <f t="shared" si="32"/>
        <v>0</v>
      </c>
      <c r="P98" s="111">
        <f t="shared" si="33"/>
        <v>0</v>
      </c>
      <c r="Q98" s="111">
        <f t="shared" si="34"/>
        <v>0</v>
      </c>
      <c r="R98" s="115">
        <f t="shared" si="35"/>
        <v>0</v>
      </c>
      <c r="S98" s="111">
        <f t="shared" si="36"/>
        <v>0</v>
      </c>
      <c r="T98" s="111">
        <f t="shared" si="37"/>
        <v>0</v>
      </c>
      <c r="V98" s="119">
        <f t="shared" si="43"/>
        <v>0.33500000000000019</v>
      </c>
      <c r="W98" s="119">
        <f t="shared" si="38"/>
        <v>0.6</v>
      </c>
      <c r="X98" s="120">
        <f t="shared" si="39"/>
        <v>100000</v>
      </c>
      <c r="Y98" s="120"/>
      <c r="Z98" s="121">
        <f t="shared" si="40"/>
        <v>0.25</v>
      </c>
      <c r="AA98" s="121">
        <f t="shared" si="42"/>
        <v>0.33500000000000019</v>
      </c>
      <c r="AB98" s="120">
        <f t="shared" si="41"/>
        <v>100000</v>
      </c>
    </row>
    <row r="99" spans="1:28" ht="11.25" customHeight="1" x14ac:dyDescent="0.2">
      <c r="A99" s="102" t="str">
        <f>'T09'!A99</f>
        <v>Bešeňov</v>
      </c>
      <c r="B99" s="104">
        <f>'T09'!C99</f>
        <v>503070</v>
      </c>
      <c r="C99" s="109">
        <f>'T09'!K99</f>
        <v>569658.41</v>
      </c>
      <c r="D99" s="110">
        <f>'T09'!O99</f>
        <v>0</v>
      </c>
      <c r="E99" s="110">
        <f>'T09'!P99</f>
        <v>1.220584104077389</v>
      </c>
      <c r="F99" s="110"/>
      <c r="G99" s="102">
        <f t="shared" si="25"/>
        <v>0</v>
      </c>
      <c r="H99" s="102">
        <f t="shared" si="26"/>
        <v>0</v>
      </c>
      <c r="I99" s="102">
        <f t="shared" si="27"/>
        <v>0</v>
      </c>
      <c r="J99" s="103">
        <f t="shared" si="28"/>
        <v>0</v>
      </c>
      <c r="L99" s="115">
        <f t="shared" si="29"/>
        <v>0</v>
      </c>
      <c r="M99" s="111">
        <f t="shared" si="30"/>
        <v>0</v>
      </c>
      <c r="N99" s="111">
        <f t="shared" si="31"/>
        <v>0</v>
      </c>
      <c r="O99" s="115">
        <f t="shared" si="32"/>
        <v>0</v>
      </c>
      <c r="P99" s="111">
        <f t="shared" si="33"/>
        <v>0</v>
      </c>
      <c r="Q99" s="111">
        <f t="shared" si="34"/>
        <v>0</v>
      </c>
      <c r="R99" s="115">
        <f t="shared" si="35"/>
        <v>0</v>
      </c>
      <c r="S99" s="111">
        <f t="shared" si="36"/>
        <v>0</v>
      </c>
      <c r="T99" s="111">
        <f t="shared" si="37"/>
        <v>0</v>
      </c>
      <c r="V99" s="119">
        <f t="shared" si="43"/>
        <v>0.34000000000000019</v>
      </c>
      <c r="W99" s="119">
        <f t="shared" si="38"/>
        <v>0.6</v>
      </c>
      <c r="X99" s="120">
        <f t="shared" si="39"/>
        <v>100000</v>
      </c>
      <c r="Y99" s="120"/>
      <c r="Z99" s="121">
        <f t="shared" si="40"/>
        <v>0.25</v>
      </c>
      <c r="AA99" s="121">
        <f t="shared" si="42"/>
        <v>0.34000000000000019</v>
      </c>
      <c r="AB99" s="120">
        <f t="shared" si="41"/>
        <v>100000</v>
      </c>
    </row>
    <row r="100" spans="1:28" ht="11.25" customHeight="1" x14ac:dyDescent="0.2">
      <c r="A100" s="102" t="str">
        <f>'T09'!A100</f>
        <v>Bešeňová</v>
      </c>
      <c r="B100" s="104">
        <f>'T09'!C100</f>
        <v>510301</v>
      </c>
      <c r="C100" s="109">
        <f>'T09'!K100</f>
        <v>319704.49</v>
      </c>
      <c r="D100" s="110">
        <f>'T09'!O100</f>
        <v>20.2453</v>
      </c>
      <c r="E100" s="110">
        <f>'T09'!P100</f>
        <v>14.932652337788562</v>
      </c>
      <c r="F100" s="110"/>
      <c r="G100" s="102">
        <f t="shared" si="25"/>
        <v>0</v>
      </c>
      <c r="H100" s="102">
        <f t="shared" si="26"/>
        <v>0</v>
      </c>
      <c r="I100" s="102">
        <f t="shared" si="27"/>
        <v>0</v>
      </c>
      <c r="J100" s="103">
        <f t="shared" si="28"/>
        <v>0</v>
      </c>
      <c r="L100" s="115">
        <f t="shared" si="29"/>
        <v>0</v>
      </c>
      <c r="M100" s="111">
        <f t="shared" si="30"/>
        <v>0</v>
      </c>
      <c r="N100" s="111">
        <f t="shared" si="31"/>
        <v>0</v>
      </c>
      <c r="O100" s="115">
        <f t="shared" si="32"/>
        <v>0</v>
      </c>
      <c r="P100" s="111">
        <f t="shared" si="33"/>
        <v>0</v>
      </c>
      <c r="Q100" s="111">
        <f t="shared" si="34"/>
        <v>0</v>
      </c>
      <c r="R100" s="115">
        <f t="shared" si="35"/>
        <v>0</v>
      </c>
      <c r="S100" s="111">
        <f t="shared" si="36"/>
        <v>0</v>
      </c>
      <c r="T100" s="111">
        <f t="shared" si="37"/>
        <v>0</v>
      </c>
      <c r="V100" s="119">
        <f t="shared" si="43"/>
        <v>0.3450000000000002</v>
      </c>
      <c r="W100" s="119">
        <f t="shared" si="38"/>
        <v>0.6</v>
      </c>
      <c r="X100" s="120">
        <f t="shared" si="39"/>
        <v>100000</v>
      </c>
      <c r="Y100" s="120"/>
      <c r="Z100" s="121">
        <f t="shared" si="40"/>
        <v>0.25</v>
      </c>
      <c r="AA100" s="121">
        <f t="shared" si="42"/>
        <v>0.3450000000000002</v>
      </c>
      <c r="AB100" s="120">
        <f t="shared" si="41"/>
        <v>100000</v>
      </c>
    </row>
    <row r="101" spans="1:28" ht="11.25" customHeight="1" x14ac:dyDescent="0.2">
      <c r="A101" s="102" t="str">
        <f>'T09'!A101</f>
        <v>Betlanovce</v>
      </c>
      <c r="B101" s="104">
        <f>'T09'!C101</f>
        <v>526398</v>
      </c>
      <c r="C101" s="109">
        <f>'T09'!K101</f>
        <v>160160.15</v>
      </c>
      <c r="D101" s="110">
        <f>'T09'!O101</f>
        <v>25.783200000000001</v>
      </c>
      <c r="E101" s="110">
        <f>'T09'!P101</f>
        <v>5.1937014294754347</v>
      </c>
      <c r="F101" s="110"/>
      <c r="G101" s="102">
        <f t="shared" si="25"/>
        <v>0</v>
      </c>
      <c r="H101" s="102">
        <f t="shared" si="26"/>
        <v>0</v>
      </c>
      <c r="I101" s="102">
        <f t="shared" si="27"/>
        <v>0</v>
      </c>
      <c r="J101" s="103">
        <f t="shared" si="28"/>
        <v>0</v>
      </c>
      <c r="L101" s="115">
        <f t="shared" si="29"/>
        <v>0</v>
      </c>
      <c r="M101" s="111">
        <f t="shared" si="30"/>
        <v>0</v>
      </c>
      <c r="N101" s="111">
        <f t="shared" si="31"/>
        <v>0</v>
      </c>
      <c r="O101" s="115">
        <f t="shared" si="32"/>
        <v>0</v>
      </c>
      <c r="P101" s="111">
        <f t="shared" si="33"/>
        <v>0</v>
      </c>
      <c r="Q101" s="111">
        <f t="shared" si="34"/>
        <v>0</v>
      </c>
      <c r="R101" s="115">
        <f t="shared" si="35"/>
        <v>0</v>
      </c>
      <c r="S101" s="111">
        <f t="shared" si="36"/>
        <v>0</v>
      </c>
      <c r="T101" s="111">
        <f t="shared" si="37"/>
        <v>0</v>
      </c>
      <c r="V101" s="119">
        <f t="shared" si="43"/>
        <v>0.3500000000000002</v>
      </c>
      <c r="W101" s="119">
        <f t="shared" si="38"/>
        <v>0.6</v>
      </c>
      <c r="X101" s="120">
        <f t="shared" si="39"/>
        <v>100000</v>
      </c>
      <c r="Y101" s="120"/>
      <c r="Z101" s="121">
        <f t="shared" si="40"/>
        <v>0.25</v>
      </c>
      <c r="AA101" s="121">
        <f t="shared" si="42"/>
        <v>0.3500000000000002</v>
      </c>
      <c r="AB101" s="120">
        <f t="shared" si="41"/>
        <v>100000</v>
      </c>
    </row>
    <row r="102" spans="1:28" ht="11.25" customHeight="1" x14ac:dyDescent="0.2">
      <c r="A102" s="102" t="str">
        <f>'T09'!A102</f>
        <v>Betliar</v>
      </c>
      <c r="B102" s="104">
        <f>'T09'!C102</f>
        <v>525545</v>
      </c>
      <c r="C102" s="109">
        <f>'T09'!K102</f>
        <v>304839.45</v>
      </c>
      <c r="D102" s="110">
        <f>'T09'!O102</f>
        <v>0</v>
      </c>
      <c r="E102" s="110">
        <f>'T09'!P102</f>
        <v>0</v>
      </c>
      <c r="F102" s="110"/>
      <c r="G102" s="102">
        <f t="shared" si="25"/>
        <v>0</v>
      </c>
      <c r="H102" s="102">
        <f t="shared" si="26"/>
        <v>0</v>
      </c>
      <c r="I102" s="102">
        <f t="shared" si="27"/>
        <v>0</v>
      </c>
      <c r="J102" s="103">
        <f t="shared" si="28"/>
        <v>0</v>
      </c>
      <c r="L102" s="115">
        <f t="shared" si="29"/>
        <v>0</v>
      </c>
      <c r="M102" s="111">
        <f t="shared" si="30"/>
        <v>0</v>
      </c>
      <c r="N102" s="111">
        <f t="shared" si="31"/>
        <v>0</v>
      </c>
      <c r="O102" s="115">
        <f t="shared" si="32"/>
        <v>0</v>
      </c>
      <c r="P102" s="111">
        <f t="shared" si="33"/>
        <v>0</v>
      </c>
      <c r="Q102" s="111">
        <f t="shared" si="34"/>
        <v>0</v>
      </c>
      <c r="R102" s="115">
        <f t="shared" si="35"/>
        <v>0</v>
      </c>
      <c r="S102" s="111">
        <f t="shared" si="36"/>
        <v>0</v>
      </c>
      <c r="T102" s="111">
        <f t="shared" si="37"/>
        <v>0</v>
      </c>
      <c r="V102" s="119">
        <f t="shared" si="43"/>
        <v>0.3550000000000002</v>
      </c>
      <c r="W102" s="119">
        <f t="shared" si="38"/>
        <v>0.6</v>
      </c>
      <c r="X102" s="120">
        <f t="shared" si="39"/>
        <v>100000</v>
      </c>
      <c r="Y102" s="120"/>
      <c r="Z102" s="121">
        <f t="shared" si="40"/>
        <v>0.25</v>
      </c>
      <c r="AA102" s="121">
        <f t="shared" si="42"/>
        <v>0.3550000000000002</v>
      </c>
      <c r="AB102" s="120">
        <f t="shared" si="41"/>
        <v>100000</v>
      </c>
    </row>
    <row r="103" spans="1:28" ht="11.25" customHeight="1" x14ac:dyDescent="0.2">
      <c r="A103" s="102" t="str">
        <f>'T09'!A103</f>
        <v>Bežovce</v>
      </c>
      <c r="B103" s="104">
        <f>'T09'!C103</f>
        <v>522325</v>
      </c>
      <c r="C103" s="109">
        <f>'T09'!K103</f>
        <v>658685.05999999994</v>
      </c>
      <c r="D103" s="110">
        <f>'T09'!O103</f>
        <v>15.5357</v>
      </c>
      <c r="E103" s="110">
        <f>'T09'!P103</f>
        <v>4.9080102105245871</v>
      </c>
      <c r="F103" s="110"/>
      <c r="G103" s="102">
        <f t="shared" si="25"/>
        <v>0</v>
      </c>
      <c r="H103" s="102">
        <f t="shared" si="26"/>
        <v>0</v>
      </c>
      <c r="I103" s="102">
        <f t="shared" si="27"/>
        <v>0</v>
      </c>
      <c r="J103" s="103">
        <f t="shared" si="28"/>
        <v>0</v>
      </c>
      <c r="L103" s="115">
        <f t="shared" si="29"/>
        <v>0</v>
      </c>
      <c r="M103" s="111">
        <f t="shared" si="30"/>
        <v>0</v>
      </c>
      <c r="N103" s="111">
        <f t="shared" si="31"/>
        <v>0</v>
      </c>
      <c r="O103" s="115">
        <f t="shared" si="32"/>
        <v>0</v>
      </c>
      <c r="P103" s="111">
        <f t="shared" si="33"/>
        <v>0</v>
      </c>
      <c r="Q103" s="111">
        <f t="shared" si="34"/>
        <v>0</v>
      </c>
      <c r="R103" s="115">
        <f t="shared" si="35"/>
        <v>0</v>
      </c>
      <c r="S103" s="111">
        <f t="shared" si="36"/>
        <v>0</v>
      </c>
      <c r="T103" s="111">
        <f t="shared" si="37"/>
        <v>0</v>
      </c>
      <c r="V103" s="119">
        <f t="shared" si="43"/>
        <v>0.36000000000000021</v>
      </c>
      <c r="W103" s="119">
        <f t="shared" si="38"/>
        <v>0.6</v>
      </c>
      <c r="X103" s="120">
        <f t="shared" si="39"/>
        <v>100000</v>
      </c>
      <c r="Y103" s="120"/>
      <c r="Z103" s="121">
        <f t="shared" si="40"/>
        <v>0.25</v>
      </c>
      <c r="AA103" s="121">
        <f t="shared" si="42"/>
        <v>0.36000000000000021</v>
      </c>
      <c r="AB103" s="120">
        <f t="shared" si="41"/>
        <v>100000</v>
      </c>
    </row>
    <row r="104" spans="1:28" ht="11.25" customHeight="1" x14ac:dyDescent="0.2">
      <c r="A104" s="102" t="str">
        <f>'T09'!A104</f>
        <v>Bidovce</v>
      </c>
      <c r="B104" s="104">
        <f>'T09'!C104</f>
        <v>521183</v>
      </c>
      <c r="C104" s="109">
        <f>'T09'!K104</f>
        <v>1492794.2999999998</v>
      </c>
      <c r="D104" s="110">
        <f>'T09'!O104</f>
        <v>0</v>
      </c>
      <c r="E104" s="110">
        <f>'T09'!P104</f>
        <v>0</v>
      </c>
      <c r="F104" s="110"/>
      <c r="G104" s="102">
        <f t="shared" si="25"/>
        <v>0</v>
      </c>
      <c r="H104" s="102">
        <f t="shared" si="26"/>
        <v>0</v>
      </c>
      <c r="I104" s="102">
        <f t="shared" si="27"/>
        <v>0</v>
      </c>
      <c r="J104" s="103">
        <f t="shared" si="28"/>
        <v>0</v>
      </c>
      <c r="L104" s="115">
        <f t="shared" si="29"/>
        <v>0</v>
      </c>
      <c r="M104" s="111">
        <f t="shared" si="30"/>
        <v>0</v>
      </c>
      <c r="N104" s="111">
        <f t="shared" si="31"/>
        <v>0</v>
      </c>
      <c r="O104" s="115">
        <f t="shared" si="32"/>
        <v>0</v>
      </c>
      <c r="P104" s="111">
        <f t="shared" si="33"/>
        <v>0</v>
      </c>
      <c r="Q104" s="111">
        <f t="shared" si="34"/>
        <v>0</v>
      </c>
      <c r="R104" s="115">
        <f t="shared" si="35"/>
        <v>0</v>
      </c>
      <c r="S104" s="111">
        <f t="shared" si="36"/>
        <v>0</v>
      </c>
      <c r="T104" s="111">
        <f t="shared" si="37"/>
        <v>0</v>
      </c>
      <c r="V104" s="119">
        <f t="shared" si="43"/>
        <v>0.36500000000000021</v>
      </c>
      <c r="W104" s="119">
        <f t="shared" si="38"/>
        <v>0.6</v>
      </c>
      <c r="X104" s="120">
        <f t="shared" si="39"/>
        <v>100000</v>
      </c>
      <c r="Y104" s="120"/>
      <c r="Z104" s="121">
        <f t="shared" si="40"/>
        <v>0.25</v>
      </c>
      <c r="AA104" s="121">
        <f t="shared" si="42"/>
        <v>0.36500000000000021</v>
      </c>
      <c r="AB104" s="120">
        <f t="shared" si="41"/>
        <v>100000</v>
      </c>
    </row>
    <row r="105" spans="1:28" ht="11.25" customHeight="1" x14ac:dyDescent="0.2">
      <c r="A105" s="102" t="str">
        <f>'T09'!A105</f>
        <v>Biel</v>
      </c>
      <c r="B105" s="104">
        <f>'T09'!C105</f>
        <v>528145</v>
      </c>
      <c r="C105" s="109">
        <f>'T09'!K105</f>
        <v>839023.83000000007</v>
      </c>
      <c r="D105" s="110">
        <f>'T09'!O105</f>
        <v>0</v>
      </c>
      <c r="E105" s="110">
        <f>'T09'!P105</f>
        <v>5.8597680115950928</v>
      </c>
      <c r="F105" s="110"/>
      <c r="G105" s="102">
        <f t="shared" si="25"/>
        <v>0</v>
      </c>
      <c r="H105" s="102">
        <f t="shared" si="26"/>
        <v>0</v>
      </c>
      <c r="I105" s="102">
        <f t="shared" si="27"/>
        <v>0</v>
      </c>
      <c r="J105" s="103">
        <f t="shared" si="28"/>
        <v>0</v>
      </c>
      <c r="L105" s="115">
        <f t="shared" si="29"/>
        <v>0</v>
      </c>
      <c r="M105" s="111">
        <f t="shared" si="30"/>
        <v>0</v>
      </c>
      <c r="N105" s="111">
        <f t="shared" si="31"/>
        <v>0</v>
      </c>
      <c r="O105" s="115">
        <f t="shared" si="32"/>
        <v>0</v>
      </c>
      <c r="P105" s="111">
        <f t="shared" si="33"/>
        <v>0</v>
      </c>
      <c r="Q105" s="111">
        <f t="shared" si="34"/>
        <v>0</v>
      </c>
      <c r="R105" s="115">
        <f t="shared" si="35"/>
        <v>0</v>
      </c>
      <c r="S105" s="111">
        <f t="shared" si="36"/>
        <v>0</v>
      </c>
      <c r="T105" s="111">
        <f t="shared" si="37"/>
        <v>0</v>
      </c>
      <c r="V105" s="119">
        <f t="shared" si="43"/>
        <v>0.37000000000000022</v>
      </c>
      <c r="W105" s="119">
        <f t="shared" si="38"/>
        <v>0.6</v>
      </c>
      <c r="X105" s="120">
        <f t="shared" si="39"/>
        <v>100000</v>
      </c>
      <c r="Y105" s="120"/>
      <c r="Z105" s="121">
        <f t="shared" si="40"/>
        <v>0.25</v>
      </c>
      <c r="AA105" s="121">
        <f t="shared" si="42"/>
        <v>0.37000000000000022</v>
      </c>
      <c r="AB105" s="120">
        <f t="shared" si="41"/>
        <v>100000</v>
      </c>
    </row>
    <row r="106" spans="1:28" ht="11.25" customHeight="1" x14ac:dyDescent="0.2">
      <c r="A106" s="102" t="str">
        <f>'T09'!A106</f>
        <v>Bielovce</v>
      </c>
      <c r="B106" s="104">
        <f>'T09'!C106</f>
        <v>502073</v>
      </c>
      <c r="C106" s="109">
        <f>'T09'!K106</f>
        <v>74277.429999999993</v>
      </c>
      <c r="D106" s="110">
        <f>'T09'!O106</f>
        <v>26.339600000000001</v>
      </c>
      <c r="E106" s="110">
        <f>'T09'!P106</f>
        <v>4.0978935323960455</v>
      </c>
      <c r="F106" s="110"/>
      <c r="G106" s="102">
        <f t="shared" si="25"/>
        <v>0</v>
      </c>
      <c r="H106" s="102">
        <f t="shared" si="26"/>
        <v>0</v>
      </c>
      <c r="I106" s="102">
        <f t="shared" si="27"/>
        <v>0</v>
      </c>
      <c r="J106" s="103">
        <f t="shared" si="28"/>
        <v>0</v>
      </c>
      <c r="L106" s="115">
        <f t="shared" si="29"/>
        <v>0</v>
      </c>
      <c r="M106" s="111">
        <f t="shared" si="30"/>
        <v>0</v>
      </c>
      <c r="N106" s="111">
        <f t="shared" si="31"/>
        <v>0</v>
      </c>
      <c r="O106" s="115">
        <f t="shared" si="32"/>
        <v>0</v>
      </c>
      <c r="P106" s="111">
        <f t="shared" si="33"/>
        <v>0</v>
      </c>
      <c r="Q106" s="111">
        <f t="shared" si="34"/>
        <v>0</v>
      </c>
      <c r="R106" s="115">
        <f t="shared" si="35"/>
        <v>0</v>
      </c>
      <c r="S106" s="111">
        <f t="shared" si="36"/>
        <v>0</v>
      </c>
      <c r="T106" s="111">
        <f t="shared" si="37"/>
        <v>0</v>
      </c>
      <c r="V106" s="119">
        <f t="shared" si="43"/>
        <v>0.37500000000000022</v>
      </c>
      <c r="W106" s="119">
        <f t="shared" si="38"/>
        <v>0.6</v>
      </c>
      <c r="X106" s="120">
        <f t="shared" si="39"/>
        <v>100000</v>
      </c>
      <c r="Y106" s="120"/>
      <c r="Z106" s="121">
        <f t="shared" si="40"/>
        <v>0.25</v>
      </c>
      <c r="AA106" s="121">
        <f t="shared" si="42"/>
        <v>0.37500000000000022</v>
      </c>
      <c r="AB106" s="120">
        <f t="shared" si="41"/>
        <v>100000</v>
      </c>
    </row>
    <row r="107" spans="1:28" ht="11.25" customHeight="1" x14ac:dyDescent="0.2">
      <c r="A107" s="102" t="str">
        <f>'T09'!A107</f>
        <v>Biely Kostol</v>
      </c>
      <c r="B107" s="104">
        <f>'T09'!C107</f>
        <v>580473</v>
      </c>
      <c r="C107" s="109">
        <f>'T09'!K107</f>
        <v>476119.9</v>
      </c>
      <c r="D107" s="110">
        <f>'T09'!O107</f>
        <v>8.5493000000000006</v>
      </c>
      <c r="E107" s="110">
        <f>'T09'!P107</f>
        <v>2.2220054234238056</v>
      </c>
      <c r="F107" s="110"/>
      <c r="G107" s="102">
        <f t="shared" si="25"/>
        <v>0</v>
      </c>
      <c r="H107" s="102">
        <f t="shared" si="26"/>
        <v>0</v>
      </c>
      <c r="I107" s="102">
        <f t="shared" si="27"/>
        <v>0</v>
      </c>
      <c r="J107" s="103">
        <f t="shared" si="28"/>
        <v>0</v>
      </c>
      <c r="L107" s="115">
        <f t="shared" si="29"/>
        <v>0</v>
      </c>
      <c r="M107" s="111">
        <f t="shared" si="30"/>
        <v>0</v>
      </c>
      <c r="N107" s="111">
        <f t="shared" si="31"/>
        <v>0</v>
      </c>
      <c r="O107" s="115">
        <f t="shared" si="32"/>
        <v>0</v>
      </c>
      <c r="P107" s="111">
        <f t="shared" si="33"/>
        <v>0</v>
      </c>
      <c r="Q107" s="111">
        <f t="shared" si="34"/>
        <v>0</v>
      </c>
      <c r="R107" s="115">
        <f t="shared" si="35"/>
        <v>0</v>
      </c>
      <c r="S107" s="111">
        <f t="shared" si="36"/>
        <v>0</v>
      </c>
      <c r="T107" s="111">
        <f t="shared" si="37"/>
        <v>0</v>
      </c>
      <c r="V107" s="119">
        <f t="shared" si="43"/>
        <v>0.38000000000000023</v>
      </c>
      <c r="W107" s="119">
        <f t="shared" si="38"/>
        <v>0.6</v>
      </c>
      <c r="X107" s="120">
        <f t="shared" si="39"/>
        <v>100000</v>
      </c>
      <c r="Y107" s="120"/>
      <c r="Z107" s="121">
        <f t="shared" si="40"/>
        <v>0.25</v>
      </c>
      <c r="AA107" s="121">
        <f t="shared" si="42"/>
        <v>0.38000000000000023</v>
      </c>
      <c r="AB107" s="120">
        <f t="shared" si="41"/>
        <v>100000</v>
      </c>
    </row>
    <row r="108" spans="1:28" ht="11.25" customHeight="1" x14ac:dyDescent="0.2">
      <c r="A108" s="102" t="str">
        <f>'T09'!A108</f>
        <v>Bijacovce</v>
      </c>
      <c r="B108" s="104">
        <f>'T09'!C108</f>
        <v>526401</v>
      </c>
      <c r="C108" s="109">
        <f>'T09'!K108</f>
        <v>349037.45</v>
      </c>
      <c r="D108" s="110">
        <f>'T09'!O108</f>
        <v>0</v>
      </c>
      <c r="E108" s="110">
        <f>'T09'!P108</f>
        <v>0.85899091916927539</v>
      </c>
      <c r="F108" s="110"/>
      <c r="G108" s="102">
        <f t="shared" si="25"/>
        <v>0</v>
      </c>
      <c r="H108" s="102">
        <f t="shared" si="26"/>
        <v>0</v>
      </c>
      <c r="I108" s="102">
        <f t="shared" si="27"/>
        <v>0</v>
      </c>
      <c r="J108" s="103">
        <f t="shared" si="28"/>
        <v>0</v>
      </c>
      <c r="L108" s="115">
        <f t="shared" si="29"/>
        <v>0</v>
      </c>
      <c r="M108" s="111">
        <f t="shared" si="30"/>
        <v>0</v>
      </c>
      <c r="N108" s="111">
        <f t="shared" si="31"/>
        <v>0</v>
      </c>
      <c r="O108" s="115">
        <f t="shared" si="32"/>
        <v>0</v>
      </c>
      <c r="P108" s="111">
        <f t="shared" si="33"/>
        <v>0</v>
      </c>
      <c r="Q108" s="111">
        <f t="shared" si="34"/>
        <v>0</v>
      </c>
      <c r="R108" s="115">
        <f t="shared" si="35"/>
        <v>0</v>
      </c>
      <c r="S108" s="111">
        <f t="shared" si="36"/>
        <v>0</v>
      </c>
      <c r="T108" s="111">
        <f t="shared" si="37"/>
        <v>0</v>
      </c>
      <c r="V108" s="119">
        <f t="shared" si="43"/>
        <v>0.38500000000000023</v>
      </c>
      <c r="W108" s="119">
        <f t="shared" si="38"/>
        <v>0.6</v>
      </c>
      <c r="X108" s="120">
        <f t="shared" si="39"/>
        <v>100000</v>
      </c>
      <c r="Y108" s="120"/>
      <c r="Z108" s="121">
        <f t="shared" si="40"/>
        <v>0.25</v>
      </c>
      <c r="AA108" s="121">
        <f t="shared" si="42"/>
        <v>0.38500000000000023</v>
      </c>
      <c r="AB108" s="120">
        <f t="shared" si="41"/>
        <v>100000</v>
      </c>
    </row>
    <row r="109" spans="1:28" ht="11.25" customHeight="1" x14ac:dyDescent="0.2">
      <c r="A109" s="102" t="str">
        <f>'T09'!A109</f>
        <v>Bílkove Humence</v>
      </c>
      <c r="B109" s="104">
        <f>'T09'!C109</f>
        <v>504211</v>
      </c>
      <c r="C109" s="109">
        <f>'T09'!K109</f>
        <v>46619.17</v>
      </c>
      <c r="D109" s="110">
        <f>'T09'!O109</f>
        <v>0</v>
      </c>
      <c r="E109" s="110">
        <f>'T09'!P109</f>
        <v>27.781875996505299</v>
      </c>
      <c r="F109" s="110"/>
      <c r="G109" s="102">
        <f t="shared" si="25"/>
        <v>0</v>
      </c>
      <c r="H109" s="102">
        <f t="shared" si="26"/>
        <v>1</v>
      </c>
      <c r="I109" s="102">
        <f t="shared" si="27"/>
        <v>0</v>
      </c>
      <c r="J109" s="103">
        <f t="shared" si="28"/>
        <v>1</v>
      </c>
      <c r="L109" s="115">
        <f t="shared" si="29"/>
        <v>0</v>
      </c>
      <c r="M109" s="111">
        <f t="shared" si="30"/>
        <v>0</v>
      </c>
      <c r="N109" s="111">
        <f t="shared" si="31"/>
        <v>0</v>
      </c>
      <c r="O109" s="115">
        <f t="shared" si="32"/>
        <v>46619.17</v>
      </c>
      <c r="P109" s="111">
        <f t="shared" si="33"/>
        <v>0</v>
      </c>
      <c r="Q109" s="111">
        <f t="shared" si="34"/>
        <v>0.27781875996505301</v>
      </c>
      <c r="R109" s="115">
        <f t="shared" si="35"/>
        <v>0</v>
      </c>
      <c r="S109" s="111">
        <f t="shared" si="36"/>
        <v>0</v>
      </c>
      <c r="T109" s="111">
        <f t="shared" si="37"/>
        <v>0</v>
      </c>
      <c r="V109" s="119">
        <f t="shared" si="43"/>
        <v>0.39000000000000024</v>
      </c>
      <c r="W109" s="119">
        <f t="shared" si="38"/>
        <v>0.6</v>
      </c>
      <c r="X109" s="120">
        <f t="shared" si="39"/>
        <v>100000</v>
      </c>
      <c r="Y109" s="120"/>
      <c r="Z109" s="121">
        <f t="shared" si="40"/>
        <v>0.25</v>
      </c>
      <c r="AA109" s="121">
        <f t="shared" si="42"/>
        <v>0.39000000000000024</v>
      </c>
      <c r="AB109" s="120">
        <f t="shared" si="41"/>
        <v>100000</v>
      </c>
    </row>
    <row r="110" spans="1:28" ht="11.25" customHeight="1" x14ac:dyDescent="0.2">
      <c r="A110" s="102" t="str">
        <f>'T09'!A110</f>
        <v>Bíňa</v>
      </c>
      <c r="B110" s="104">
        <f>'T09'!C110</f>
        <v>503088</v>
      </c>
      <c r="C110" s="109">
        <f>'T09'!K110</f>
        <v>581078.34</v>
      </c>
      <c r="D110" s="110">
        <f>'T09'!O110</f>
        <v>17.4316</v>
      </c>
      <c r="E110" s="110">
        <f>'T09'!P110</f>
        <v>41.917857409725514</v>
      </c>
      <c r="F110" s="110"/>
      <c r="G110" s="102">
        <f t="shared" si="25"/>
        <v>0</v>
      </c>
      <c r="H110" s="102">
        <f t="shared" si="26"/>
        <v>1</v>
      </c>
      <c r="I110" s="102">
        <f t="shared" si="27"/>
        <v>0</v>
      </c>
      <c r="J110" s="103">
        <f t="shared" si="28"/>
        <v>1</v>
      </c>
      <c r="L110" s="115">
        <f t="shared" si="29"/>
        <v>0</v>
      </c>
      <c r="M110" s="111">
        <f t="shared" si="30"/>
        <v>0</v>
      </c>
      <c r="N110" s="111">
        <f t="shared" si="31"/>
        <v>0</v>
      </c>
      <c r="O110" s="115">
        <f t="shared" si="32"/>
        <v>581078.34</v>
      </c>
      <c r="P110" s="111">
        <f t="shared" si="33"/>
        <v>0.174316</v>
      </c>
      <c r="Q110" s="111">
        <f t="shared" si="34"/>
        <v>0.41917857409725512</v>
      </c>
      <c r="R110" s="115">
        <f t="shared" si="35"/>
        <v>0</v>
      </c>
      <c r="S110" s="111">
        <f t="shared" si="36"/>
        <v>0</v>
      </c>
      <c r="T110" s="111">
        <f t="shared" si="37"/>
        <v>0</v>
      </c>
      <c r="V110" s="119">
        <f t="shared" si="43"/>
        <v>0.39500000000000024</v>
      </c>
      <c r="W110" s="119">
        <f t="shared" si="38"/>
        <v>0.6</v>
      </c>
      <c r="X110" s="120">
        <f t="shared" si="39"/>
        <v>100000</v>
      </c>
      <c r="Y110" s="120"/>
      <c r="Z110" s="121">
        <f t="shared" si="40"/>
        <v>0.25</v>
      </c>
      <c r="AA110" s="121">
        <f t="shared" si="42"/>
        <v>0.39500000000000024</v>
      </c>
      <c r="AB110" s="120">
        <f t="shared" si="41"/>
        <v>100000</v>
      </c>
    </row>
    <row r="111" spans="1:28" ht="11.25" customHeight="1" x14ac:dyDescent="0.2">
      <c r="A111" s="102" t="str">
        <f>'T09'!A111</f>
        <v>Bíňovce</v>
      </c>
      <c r="B111" s="104">
        <f>'T09'!C111</f>
        <v>506788</v>
      </c>
      <c r="C111" s="109">
        <f>'T09'!K111</f>
        <v>173801.35</v>
      </c>
      <c r="D111" s="110">
        <f>'T09'!O111</f>
        <v>0</v>
      </c>
      <c r="E111" s="110">
        <f>'T09'!P111</f>
        <v>0</v>
      </c>
      <c r="F111" s="110"/>
      <c r="G111" s="102">
        <f t="shared" si="25"/>
        <v>0</v>
      </c>
      <c r="H111" s="102">
        <f t="shared" si="26"/>
        <v>0</v>
      </c>
      <c r="I111" s="102">
        <f t="shared" si="27"/>
        <v>0</v>
      </c>
      <c r="J111" s="103">
        <f t="shared" si="28"/>
        <v>0</v>
      </c>
      <c r="L111" s="115">
        <f t="shared" si="29"/>
        <v>0</v>
      </c>
      <c r="M111" s="111">
        <f t="shared" si="30"/>
        <v>0</v>
      </c>
      <c r="N111" s="111">
        <f t="shared" si="31"/>
        <v>0</v>
      </c>
      <c r="O111" s="115">
        <f t="shared" si="32"/>
        <v>0</v>
      </c>
      <c r="P111" s="111">
        <f t="shared" si="33"/>
        <v>0</v>
      </c>
      <c r="Q111" s="111">
        <f t="shared" si="34"/>
        <v>0</v>
      </c>
      <c r="R111" s="115">
        <f t="shared" si="35"/>
        <v>0</v>
      </c>
      <c r="S111" s="111">
        <f t="shared" si="36"/>
        <v>0</v>
      </c>
      <c r="T111" s="111">
        <f t="shared" si="37"/>
        <v>0</v>
      </c>
      <c r="V111" s="119">
        <f t="shared" si="43"/>
        <v>0.40000000000000024</v>
      </c>
      <c r="W111" s="119">
        <f t="shared" si="38"/>
        <v>0.6</v>
      </c>
      <c r="X111" s="120">
        <f t="shared" si="39"/>
        <v>100000</v>
      </c>
      <c r="Y111" s="120"/>
      <c r="Z111" s="121">
        <f t="shared" si="40"/>
        <v>0.25</v>
      </c>
      <c r="AA111" s="121">
        <f t="shared" si="42"/>
        <v>0.40000000000000024</v>
      </c>
      <c r="AB111" s="120">
        <f t="shared" si="41"/>
        <v>100000</v>
      </c>
    </row>
    <row r="112" spans="1:28" ht="11.25" customHeight="1" x14ac:dyDescent="0.2">
      <c r="A112" s="102" t="str">
        <f>'T09'!A112</f>
        <v>Biskupice</v>
      </c>
      <c r="B112" s="104">
        <f>'T09'!C112</f>
        <v>557315</v>
      </c>
      <c r="C112" s="109">
        <f>'T09'!K112</f>
        <v>343593.17</v>
      </c>
      <c r="D112" s="110">
        <f>'T09'!O112</f>
        <v>2.2999999999999998</v>
      </c>
      <c r="E112" s="110">
        <f>'T09'!P112</f>
        <v>3.4645624649640152</v>
      </c>
      <c r="F112" s="110"/>
      <c r="G112" s="102">
        <f t="shared" si="25"/>
        <v>0</v>
      </c>
      <c r="H112" s="102">
        <f t="shared" si="26"/>
        <v>0</v>
      </c>
      <c r="I112" s="102">
        <f t="shared" si="27"/>
        <v>0</v>
      </c>
      <c r="J112" s="103">
        <f t="shared" si="28"/>
        <v>0</v>
      </c>
      <c r="L112" s="115">
        <f t="shared" si="29"/>
        <v>0</v>
      </c>
      <c r="M112" s="111">
        <f t="shared" si="30"/>
        <v>0</v>
      </c>
      <c r="N112" s="111">
        <f t="shared" si="31"/>
        <v>0</v>
      </c>
      <c r="O112" s="115">
        <f t="shared" si="32"/>
        <v>0</v>
      </c>
      <c r="P112" s="111">
        <f t="shared" si="33"/>
        <v>0</v>
      </c>
      <c r="Q112" s="111">
        <f t="shared" si="34"/>
        <v>0</v>
      </c>
      <c r="R112" s="115">
        <f t="shared" si="35"/>
        <v>0</v>
      </c>
      <c r="S112" s="111">
        <f t="shared" si="36"/>
        <v>0</v>
      </c>
      <c r="T112" s="111">
        <f t="shared" si="37"/>
        <v>0</v>
      </c>
      <c r="V112" s="119">
        <f t="shared" si="43"/>
        <v>0.40500000000000025</v>
      </c>
      <c r="W112" s="119">
        <f t="shared" si="38"/>
        <v>0.6</v>
      </c>
      <c r="X112" s="120">
        <f t="shared" si="39"/>
        <v>100000</v>
      </c>
      <c r="Y112" s="120"/>
      <c r="Z112" s="121">
        <f t="shared" si="40"/>
        <v>0.25</v>
      </c>
      <c r="AA112" s="121">
        <f t="shared" si="42"/>
        <v>0.40500000000000025</v>
      </c>
      <c r="AB112" s="120">
        <f t="shared" si="41"/>
        <v>100000</v>
      </c>
    </row>
    <row r="113" spans="1:28" ht="11.25" customHeight="1" x14ac:dyDescent="0.2">
      <c r="A113" s="102" t="str">
        <f>'T09'!A113</f>
        <v>Biskupová</v>
      </c>
      <c r="B113" s="104">
        <f>'T09'!C113</f>
        <v>542695</v>
      </c>
      <c r="C113" s="109">
        <f>'T09'!K113</f>
        <v>62276.37</v>
      </c>
      <c r="D113" s="110">
        <f>'T09'!O113</f>
        <v>0</v>
      </c>
      <c r="E113" s="110">
        <f>'T09'!P113</f>
        <v>41.16489127417028</v>
      </c>
      <c r="F113" s="110"/>
      <c r="G113" s="102">
        <f t="shared" si="25"/>
        <v>0</v>
      </c>
      <c r="H113" s="102">
        <f t="shared" si="26"/>
        <v>1</v>
      </c>
      <c r="I113" s="102">
        <f t="shared" si="27"/>
        <v>0</v>
      </c>
      <c r="J113" s="103">
        <f t="shared" si="28"/>
        <v>1</v>
      </c>
      <c r="L113" s="115">
        <f t="shared" si="29"/>
        <v>0</v>
      </c>
      <c r="M113" s="111">
        <f t="shared" si="30"/>
        <v>0</v>
      </c>
      <c r="N113" s="111">
        <f t="shared" si="31"/>
        <v>0</v>
      </c>
      <c r="O113" s="115">
        <f t="shared" si="32"/>
        <v>62276.37</v>
      </c>
      <c r="P113" s="111">
        <f t="shared" si="33"/>
        <v>0</v>
      </c>
      <c r="Q113" s="111">
        <f t="shared" si="34"/>
        <v>0.41164891274170279</v>
      </c>
      <c r="R113" s="115">
        <f t="shared" si="35"/>
        <v>0</v>
      </c>
      <c r="S113" s="111">
        <f t="shared" si="36"/>
        <v>0</v>
      </c>
      <c r="T113" s="111">
        <f t="shared" si="37"/>
        <v>0</v>
      </c>
      <c r="V113" s="119">
        <f t="shared" si="43"/>
        <v>0.41000000000000025</v>
      </c>
      <c r="W113" s="119">
        <f t="shared" si="38"/>
        <v>0.6</v>
      </c>
      <c r="X113" s="120">
        <f t="shared" si="39"/>
        <v>100000</v>
      </c>
      <c r="Y113" s="120"/>
      <c r="Z113" s="121">
        <f t="shared" si="40"/>
        <v>0.25</v>
      </c>
      <c r="AA113" s="121">
        <f t="shared" si="42"/>
        <v>0.41000000000000025</v>
      </c>
      <c r="AB113" s="120">
        <f t="shared" si="41"/>
        <v>100000</v>
      </c>
    </row>
    <row r="114" spans="1:28" ht="11.25" customHeight="1" x14ac:dyDescent="0.2">
      <c r="A114" s="102" t="str">
        <f>'T09'!A114</f>
        <v>Bitarová</v>
      </c>
      <c r="B114" s="104">
        <f>'T09'!C114</f>
        <v>547522</v>
      </c>
      <c r="C114" s="109">
        <f>'T09'!K114</f>
        <v>168937.85</v>
      </c>
      <c r="D114" s="110">
        <f>'T09'!O114</f>
        <v>0</v>
      </c>
      <c r="E114" s="110">
        <f>'T09'!P114</f>
        <v>0</v>
      </c>
      <c r="F114" s="110"/>
      <c r="G114" s="102">
        <f t="shared" si="25"/>
        <v>0</v>
      </c>
      <c r="H114" s="102">
        <f t="shared" si="26"/>
        <v>0</v>
      </c>
      <c r="I114" s="102">
        <f t="shared" si="27"/>
        <v>0</v>
      </c>
      <c r="J114" s="103">
        <f t="shared" si="28"/>
        <v>0</v>
      </c>
      <c r="L114" s="115">
        <f t="shared" si="29"/>
        <v>0</v>
      </c>
      <c r="M114" s="111">
        <f t="shared" si="30"/>
        <v>0</v>
      </c>
      <c r="N114" s="111">
        <f t="shared" si="31"/>
        <v>0</v>
      </c>
      <c r="O114" s="115">
        <f t="shared" si="32"/>
        <v>0</v>
      </c>
      <c r="P114" s="111">
        <f t="shared" si="33"/>
        <v>0</v>
      </c>
      <c r="Q114" s="111">
        <f t="shared" si="34"/>
        <v>0</v>
      </c>
      <c r="R114" s="115">
        <f t="shared" si="35"/>
        <v>0</v>
      </c>
      <c r="S114" s="111">
        <f t="shared" si="36"/>
        <v>0</v>
      </c>
      <c r="T114" s="111">
        <f t="shared" si="37"/>
        <v>0</v>
      </c>
      <c r="V114" s="119">
        <f t="shared" si="43"/>
        <v>0.41500000000000026</v>
      </c>
      <c r="W114" s="119">
        <f t="shared" si="38"/>
        <v>0.6</v>
      </c>
      <c r="X114" s="120">
        <f t="shared" si="39"/>
        <v>100000</v>
      </c>
      <c r="Y114" s="120"/>
      <c r="Z114" s="121">
        <f t="shared" si="40"/>
        <v>0.25</v>
      </c>
      <c r="AA114" s="121">
        <f t="shared" si="42"/>
        <v>0.41500000000000026</v>
      </c>
      <c r="AB114" s="120">
        <f t="shared" si="41"/>
        <v>100000</v>
      </c>
    </row>
    <row r="115" spans="1:28" ht="11.25" customHeight="1" x14ac:dyDescent="0.2">
      <c r="A115" s="102" t="str">
        <f>'T09'!A115</f>
        <v>Blahová</v>
      </c>
      <c r="B115" s="104">
        <f>'T09'!C115</f>
        <v>501484</v>
      </c>
      <c r="C115" s="109">
        <f>'T09'!K115</f>
        <v>155935.43</v>
      </c>
      <c r="D115" s="110">
        <f>'T09'!O115</f>
        <v>0</v>
      </c>
      <c r="E115" s="110">
        <f>'T09'!P115</f>
        <v>0</v>
      </c>
      <c r="F115" s="110"/>
      <c r="G115" s="102">
        <f t="shared" si="25"/>
        <v>0</v>
      </c>
      <c r="H115" s="102">
        <f t="shared" si="26"/>
        <v>0</v>
      </c>
      <c r="I115" s="102">
        <f t="shared" si="27"/>
        <v>0</v>
      </c>
      <c r="J115" s="103">
        <f t="shared" si="28"/>
        <v>0</v>
      </c>
      <c r="L115" s="115">
        <f t="shared" si="29"/>
        <v>0</v>
      </c>
      <c r="M115" s="111">
        <f t="shared" si="30"/>
        <v>0</v>
      </c>
      <c r="N115" s="111">
        <f t="shared" si="31"/>
        <v>0</v>
      </c>
      <c r="O115" s="115">
        <f t="shared" si="32"/>
        <v>0</v>
      </c>
      <c r="P115" s="111">
        <f t="shared" si="33"/>
        <v>0</v>
      </c>
      <c r="Q115" s="111">
        <f t="shared" si="34"/>
        <v>0</v>
      </c>
      <c r="R115" s="115">
        <f t="shared" si="35"/>
        <v>0</v>
      </c>
      <c r="S115" s="111">
        <f t="shared" si="36"/>
        <v>0</v>
      </c>
      <c r="T115" s="111">
        <f t="shared" si="37"/>
        <v>0</v>
      </c>
      <c r="V115" s="119">
        <f t="shared" si="43"/>
        <v>0.42000000000000026</v>
      </c>
      <c r="W115" s="119">
        <f t="shared" si="38"/>
        <v>0.6</v>
      </c>
      <c r="X115" s="120">
        <f t="shared" si="39"/>
        <v>100000</v>
      </c>
      <c r="Y115" s="120"/>
      <c r="Z115" s="121">
        <f t="shared" si="40"/>
        <v>0.25</v>
      </c>
      <c r="AA115" s="121">
        <f t="shared" si="42"/>
        <v>0.42000000000000026</v>
      </c>
      <c r="AB115" s="120">
        <f t="shared" si="41"/>
        <v>100000</v>
      </c>
    </row>
    <row r="116" spans="1:28" ht="11.25" customHeight="1" x14ac:dyDescent="0.2">
      <c r="A116" s="102" t="str">
        <f>'T09'!A116</f>
        <v>Blatná na Ostrove</v>
      </c>
      <c r="B116" s="104">
        <f>'T09'!C116</f>
        <v>501492</v>
      </c>
      <c r="C116" s="109">
        <f>'T09'!K116</f>
        <v>325985.97000000003</v>
      </c>
      <c r="D116" s="110">
        <f>'T09'!O116</f>
        <v>84.707800000000006</v>
      </c>
      <c r="E116" s="110">
        <f>'T09'!P116</f>
        <v>7.2097213263503326</v>
      </c>
      <c r="F116" s="110"/>
      <c r="G116" s="102">
        <f t="shared" si="25"/>
        <v>1</v>
      </c>
      <c r="H116" s="102">
        <f t="shared" si="26"/>
        <v>0</v>
      </c>
      <c r="I116" s="102">
        <f t="shared" si="27"/>
        <v>0</v>
      </c>
      <c r="J116" s="103">
        <f t="shared" si="28"/>
        <v>1</v>
      </c>
      <c r="L116" s="115">
        <f t="shared" si="29"/>
        <v>325985.97000000003</v>
      </c>
      <c r="M116" s="111">
        <f t="shared" si="30"/>
        <v>0.84707800000000011</v>
      </c>
      <c r="N116" s="111">
        <f t="shared" si="31"/>
        <v>7.2097213263503324E-2</v>
      </c>
      <c r="O116" s="115">
        <f t="shared" si="32"/>
        <v>0</v>
      </c>
      <c r="P116" s="111">
        <f t="shared" si="33"/>
        <v>0</v>
      </c>
      <c r="Q116" s="111">
        <f t="shared" si="34"/>
        <v>0</v>
      </c>
      <c r="R116" s="115">
        <f t="shared" si="35"/>
        <v>0</v>
      </c>
      <c r="S116" s="111">
        <f t="shared" si="36"/>
        <v>0</v>
      </c>
      <c r="T116" s="111">
        <f t="shared" si="37"/>
        <v>0</v>
      </c>
      <c r="V116" s="119">
        <f t="shared" si="43"/>
        <v>0.42500000000000027</v>
      </c>
      <c r="W116" s="119">
        <f t="shared" si="38"/>
        <v>0.6</v>
      </c>
      <c r="X116" s="120">
        <f t="shared" si="39"/>
        <v>100000</v>
      </c>
      <c r="Y116" s="120"/>
      <c r="Z116" s="121">
        <f t="shared" si="40"/>
        <v>0.25</v>
      </c>
      <c r="AA116" s="121">
        <f t="shared" si="42"/>
        <v>0.42500000000000027</v>
      </c>
      <c r="AB116" s="120">
        <f t="shared" si="41"/>
        <v>100000</v>
      </c>
    </row>
    <row r="117" spans="1:28" ht="11.25" customHeight="1" x14ac:dyDescent="0.2">
      <c r="A117" s="102" t="str">
        <f>'T09'!A117</f>
        <v>Blatná Polianka</v>
      </c>
      <c r="B117" s="104">
        <f>'T09'!C117</f>
        <v>522333</v>
      </c>
      <c r="C117" s="109">
        <f>'T09'!K117</f>
        <v>49351.1</v>
      </c>
      <c r="D117" s="110">
        <f>'T09'!O117</f>
        <v>0</v>
      </c>
      <c r="E117" s="110">
        <f>'T09'!P117</f>
        <v>0</v>
      </c>
      <c r="F117" s="110"/>
      <c r="G117" s="102">
        <f t="shared" si="25"/>
        <v>0</v>
      </c>
      <c r="H117" s="102">
        <f t="shared" si="26"/>
        <v>0</v>
      </c>
      <c r="I117" s="102">
        <f t="shared" si="27"/>
        <v>0</v>
      </c>
      <c r="J117" s="103">
        <f t="shared" si="28"/>
        <v>0</v>
      </c>
      <c r="L117" s="115">
        <f t="shared" si="29"/>
        <v>0</v>
      </c>
      <c r="M117" s="111">
        <f t="shared" si="30"/>
        <v>0</v>
      </c>
      <c r="N117" s="111">
        <f t="shared" si="31"/>
        <v>0</v>
      </c>
      <c r="O117" s="115">
        <f t="shared" si="32"/>
        <v>0</v>
      </c>
      <c r="P117" s="111">
        <f t="shared" si="33"/>
        <v>0</v>
      </c>
      <c r="Q117" s="111">
        <f t="shared" si="34"/>
        <v>0</v>
      </c>
      <c r="R117" s="115">
        <f t="shared" si="35"/>
        <v>0</v>
      </c>
      <c r="S117" s="111">
        <f t="shared" si="36"/>
        <v>0</v>
      </c>
      <c r="T117" s="111">
        <f t="shared" si="37"/>
        <v>0</v>
      </c>
      <c r="V117" s="119">
        <f t="shared" si="43"/>
        <v>0.43000000000000027</v>
      </c>
      <c r="W117" s="119">
        <f t="shared" si="38"/>
        <v>0.6</v>
      </c>
      <c r="X117" s="120">
        <f t="shared" si="39"/>
        <v>100000</v>
      </c>
      <c r="Y117" s="120"/>
      <c r="Z117" s="121">
        <f t="shared" si="40"/>
        <v>0.25</v>
      </c>
      <c r="AA117" s="121">
        <f t="shared" si="42"/>
        <v>0.43000000000000027</v>
      </c>
      <c r="AB117" s="120">
        <f t="shared" si="41"/>
        <v>100000</v>
      </c>
    </row>
    <row r="118" spans="1:28" ht="11.25" customHeight="1" x14ac:dyDescent="0.2">
      <c r="A118" s="102" t="str">
        <f>'T09'!A118</f>
        <v>Blatné</v>
      </c>
      <c r="B118" s="104">
        <f>'T09'!C118</f>
        <v>507822</v>
      </c>
      <c r="C118" s="109">
        <f>'T09'!K118</f>
        <v>775879.45</v>
      </c>
      <c r="D118" s="110">
        <f>'T09'!O118</f>
        <v>3.0543</v>
      </c>
      <c r="E118" s="110">
        <f>'T09'!P118</f>
        <v>4.7435874219893304</v>
      </c>
      <c r="F118" s="110"/>
      <c r="G118" s="102">
        <f t="shared" si="25"/>
        <v>0</v>
      </c>
      <c r="H118" s="102">
        <f t="shared" si="26"/>
        <v>0</v>
      </c>
      <c r="I118" s="102">
        <f t="shared" si="27"/>
        <v>0</v>
      </c>
      <c r="J118" s="103">
        <f t="shared" si="28"/>
        <v>0</v>
      </c>
      <c r="L118" s="115">
        <f t="shared" si="29"/>
        <v>0</v>
      </c>
      <c r="M118" s="111">
        <f t="shared" si="30"/>
        <v>0</v>
      </c>
      <c r="N118" s="111">
        <f t="shared" si="31"/>
        <v>0</v>
      </c>
      <c r="O118" s="115">
        <f t="shared" si="32"/>
        <v>0</v>
      </c>
      <c r="P118" s="111">
        <f t="shared" si="33"/>
        <v>0</v>
      </c>
      <c r="Q118" s="111">
        <f t="shared" si="34"/>
        <v>0</v>
      </c>
      <c r="R118" s="115">
        <f t="shared" si="35"/>
        <v>0</v>
      </c>
      <c r="S118" s="111">
        <f t="shared" si="36"/>
        <v>0</v>
      </c>
      <c r="T118" s="111">
        <f t="shared" si="37"/>
        <v>0</v>
      </c>
      <c r="V118" s="119">
        <f t="shared" si="43"/>
        <v>0.43500000000000028</v>
      </c>
      <c r="W118" s="119">
        <f t="shared" si="38"/>
        <v>0.6</v>
      </c>
      <c r="X118" s="120">
        <f t="shared" si="39"/>
        <v>100000</v>
      </c>
      <c r="Y118" s="120"/>
      <c r="Z118" s="121">
        <f t="shared" si="40"/>
        <v>0.25</v>
      </c>
      <c r="AA118" s="121">
        <f t="shared" si="42"/>
        <v>0.43500000000000028</v>
      </c>
      <c r="AB118" s="120">
        <f t="shared" si="41"/>
        <v>100000</v>
      </c>
    </row>
    <row r="119" spans="1:28" ht="11.25" customHeight="1" x14ac:dyDescent="0.2">
      <c r="A119" s="102" t="str">
        <f>'T09'!A119</f>
        <v>Blatné Remety</v>
      </c>
      <c r="B119" s="104">
        <f>'T09'!C119</f>
        <v>522341</v>
      </c>
      <c r="C119" s="109">
        <f>'T09'!K119</f>
        <v>625126.74</v>
      </c>
      <c r="D119" s="110">
        <f>'T09'!O119</f>
        <v>6.8228999999999997</v>
      </c>
      <c r="E119" s="110">
        <f>'T09'!P119</f>
        <v>0.36363825997908839</v>
      </c>
      <c r="F119" s="110"/>
      <c r="G119" s="102">
        <f t="shared" si="25"/>
        <v>0</v>
      </c>
      <c r="H119" s="102">
        <f t="shared" si="26"/>
        <v>0</v>
      </c>
      <c r="I119" s="102">
        <f t="shared" si="27"/>
        <v>0</v>
      </c>
      <c r="J119" s="103">
        <f t="shared" si="28"/>
        <v>0</v>
      </c>
      <c r="L119" s="115">
        <f t="shared" si="29"/>
        <v>0</v>
      </c>
      <c r="M119" s="111">
        <f t="shared" si="30"/>
        <v>0</v>
      </c>
      <c r="N119" s="111">
        <f t="shared" si="31"/>
        <v>0</v>
      </c>
      <c r="O119" s="115">
        <f t="shared" si="32"/>
        <v>0</v>
      </c>
      <c r="P119" s="111">
        <f t="shared" si="33"/>
        <v>0</v>
      </c>
      <c r="Q119" s="111">
        <f t="shared" si="34"/>
        <v>0</v>
      </c>
      <c r="R119" s="115">
        <f t="shared" si="35"/>
        <v>0</v>
      </c>
      <c r="S119" s="111">
        <f t="shared" si="36"/>
        <v>0</v>
      </c>
      <c r="T119" s="111">
        <f t="shared" si="37"/>
        <v>0</v>
      </c>
      <c r="V119" s="119">
        <f t="shared" si="43"/>
        <v>0.44000000000000028</v>
      </c>
      <c r="W119" s="119">
        <f t="shared" si="38"/>
        <v>0.6</v>
      </c>
      <c r="X119" s="120">
        <f t="shared" si="39"/>
        <v>100000</v>
      </c>
      <c r="Y119" s="120"/>
      <c r="Z119" s="121">
        <f t="shared" si="40"/>
        <v>0.25</v>
      </c>
      <c r="AA119" s="121">
        <f t="shared" si="42"/>
        <v>0.44000000000000028</v>
      </c>
      <c r="AB119" s="120">
        <f t="shared" si="41"/>
        <v>100000</v>
      </c>
    </row>
    <row r="120" spans="1:28" ht="11.25" customHeight="1" x14ac:dyDescent="0.2">
      <c r="A120" s="102" t="str">
        <f>'T09'!A120</f>
        <v>Blatné Revištia</v>
      </c>
      <c r="B120" s="104">
        <f>'T09'!C120</f>
        <v>522350</v>
      </c>
      <c r="C120" s="109">
        <f>'T09'!K120</f>
        <v>48402.74</v>
      </c>
      <c r="D120" s="110">
        <f>'T09'!O120</f>
        <v>0</v>
      </c>
      <c r="E120" s="110">
        <f>'T09'!P120</f>
        <v>0</v>
      </c>
      <c r="F120" s="110"/>
      <c r="G120" s="102">
        <f t="shared" si="25"/>
        <v>0</v>
      </c>
      <c r="H120" s="102">
        <f t="shared" si="26"/>
        <v>0</v>
      </c>
      <c r="I120" s="102">
        <f t="shared" si="27"/>
        <v>0</v>
      </c>
      <c r="J120" s="103">
        <f t="shared" si="28"/>
        <v>0</v>
      </c>
      <c r="L120" s="115">
        <f t="shared" si="29"/>
        <v>0</v>
      </c>
      <c r="M120" s="111">
        <f t="shared" si="30"/>
        <v>0</v>
      </c>
      <c r="N120" s="111">
        <f t="shared" si="31"/>
        <v>0</v>
      </c>
      <c r="O120" s="115">
        <f t="shared" si="32"/>
        <v>0</v>
      </c>
      <c r="P120" s="111">
        <f t="shared" si="33"/>
        <v>0</v>
      </c>
      <c r="Q120" s="111">
        <f t="shared" si="34"/>
        <v>0</v>
      </c>
      <c r="R120" s="115">
        <f t="shared" si="35"/>
        <v>0</v>
      </c>
      <c r="S120" s="111">
        <f t="shared" si="36"/>
        <v>0</v>
      </c>
      <c r="T120" s="111">
        <f t="shared" si="37"/>
        <v>0</v>
      </c>
      <c r="V120" s="119">
        <f t="shared" si="43"/>
        <v>0.44500000000000028</v>
      </c>
      <c r="W120" s="119">
        <f t="shared" si="38"/>
        <v>0.6</v>
      </c>
      <c r="X120" s="120">
        <f t="shared" si="39"/>
        <v>100000</v>
      </c>
      <c r="Y120" s="120"/>
      <c r="Z120" s="121">
        <f t="shared" si="40"/>
        <v>0.25</v>
      </c>
      <c r="AA120" s="121">
        <f t="shared" si="42"/>
        <v>0.44500000000000028</v>
      </c>
      <c r="AB120" s="120">
        <f t="shared" si="41"/>
        <v>100000</v>
      </c>
    </row>
    <row r="121" spans="1:28" ht="11.25" customHeight="1" x14ac:dyDescent="0.2">
      <c r="A121" s="102" t="str">
        <f>'T09'!A121</f>
        <v>Blatnica</v>
      </c>
      <c r="B121" s="104">
        <f>'T09'!C121</f>
        <v>512079</v>
      </c>
      <c r="C121" s="109">
        <f>'T09'!K121</f>
        <v>284125.06</v>
      </c>
      <c r="D121" s="110">
        <f>'T09'!O121</f>
        <v>0</v>
      </c>
      <c r="E121" s="110">
        <f>'T09'!P121</f>
        <v>0</v>
      </c>
      <c r="F121" s="110"/>
      <c r="G121" s="102">
        <f t="shared" si="25"/>
        <v>0</v>
      </c>
      <c r="H121" s="102">
        <f t="shared" si="26"/>
        <v>0</v>
      </c>
      <c r="I121" s="102">
        <f t="shared" si="27"/>
        <v>0</v>
      </c>
      <c r="J121" s="103">
        <f t="shared" si="28"/>
        <v>0</v>
      </c>
      <c r="L121" s="115">
        <f t="shared" si="29"/>
        <v>0</v>
      </c>
      <c r="M121" s="111">
        <f t="shared" si="30"/>
        <v>0</v>
      </c>
      <c r="N121" s="111">
        <f t="shared" si="31"/>
        <v>0</v>
      </c>
      <c r="O121" s="115">
        <f t="shared" si="32"/>
        <v>0</v>
      </c>
      <c r="P121" s="111">
        <f t="shared" si="33"/>
        <v>0</v>
      </c>
      <c r="Q121" s="111">
        <f t="shared" si="34"/>
        <v>0</v>
      </c>
      <c r="R121" s="115">
        <f t="shared" si="35"/>
        <v>0</v>
      </c>
      <c r="S121" s="111">
        <f t="shared" si="36"/>
        <v>0</v>
      </c>
      <c r="T121" s="111">
        <f t="shared" si="37"/>
        <v>0</v>
      </c>
      <c r="V121" s="119">
        <f t="shared" si="43"/>
        <v>0.45000000000000029</v>
      </c>
      <c r="W121" s="119">
        <f t="shared" si="38"/>
        <v>0.6</v>
      </c>
      <c r="X121" s="120">
        <f t="shared" si="39"/>
        <v>100000</v>
      </c>
      <c r="Y121" s="120"/>
      <c r="Z121" s="121">
        <f t="shared" si="40"/>
        <v>0.25</v>
      </c>
      <c r="AA121" s="121">
        <f t="shared" si="42"/>
        <v>0.45000000000000029</v>
      </c>
      <c r="AB121" s="120">
        <f t="shared" si="41"/>
        <v>100000</v>
      </c>
    </row>
    <row r="122" spans="1:28" ht="11.25" customHeight="1" x14ac:dyDescent="0.2">
      <c r="A122" s="102" t="str">
        <f>'T09'!A122</f>
        <v>Blažice</v>
      </c>
      <c r="B122" s="104">
        <f>'T09'!C122</f>
        <v>521191</v>
      </c>
      <c r="C122" s="109">
        <f>'T09'!K122</f>
        <v>85163.86</v>
      </c>
      <c r="D122" s="110">
        <f>'T09'!O122</f>
        <v>20.967099999999999</v>
      </c>
      <c r="E122" s="110">
        <f>'T09'!P122</f>
        <v>9.8640667531978927</v>
      </c>
      <c r="F122" s="110"/>
      <c r="G122" s="102">
        <f t="shared" si="25"/>
        <v>0</v>
      </c>
      <c r="H122" s="102">
        <f t="shared" si="26"/>
        <v>0</v>
      </c>
      <c r="I122" s="102">
        <f t="shared" si="27"/>
        <v>0</v>
      </c>
      <c r="J122" s="103">
        <f t="shared" si="28"/>
        <v>0</v>
      </c>
      <c r="L122" s="115">
        <f t="shared" si="29"/>
        <v>0</v>
      </c>
      <c r="M122" s="111">
        <f t="shared" si="30"/>
        <v>0</v>
      </c>
      <c r="N122" s="111">
        <f t="shared" si="31"/>
        <v>0</v>
      </c>
      <c r="O122" s="115">
        <f t="shared" si="32"/>
        <v>0</v>
      </c>
      <c r="P122" s="111">
        <f t="shared" si="33"/>
        <v>0</v>
      </c>
      <c r="Q122" s="111">
        <f t="shared" si="34"/>
        <v>0</v>
      </c>
      <c r="R122" s="115">
        <f t="shared" si="35"/>
        <v>0</v>
      </c>
      <c r="S122" s="111">
        <f t="shared" si="36"/>
        <v>0</v>
      </c>
      <c r="T122" s="111">
        <f t="shared" si="37"/>
        <v>0</v>
      </c>
      <c r="V122" s="119">
        <f t="shared" si="43"/>
        <v>0.45500000000000029</v>
      </c>
      <c r="W122" s="119">
        <f t="shared" si="38"/>
        <v>0.6</v>
      </c>
      <c r="X122" s="120">
        <f t="shared" si="39"/>
        <v>100000</v>
      </c>
      <c r="Y122" s="120"/>
      <c r="Z122" s="121">
        <f t="shared" si="40"/>
        <v>0.25</v>
      </c>
      <c r="AA122" s="121">
        <f t="shared" si="42"/>
        <v>0.45500000000000029</v>
      </c>
      <c r="AB122" s="120">
        <f t="shared" si="41"/>
        <v>100000</v>
      </c>
    </row>
    <row r="123" spans="1:28" ht="11.25" customHeight="1" x14ac:dyDescent="0.2">
      <c r="A123" s="102" t="str">
        <f>'T09'!A123</f>
        <v>Blažovce</v>
      </c>
      <c r="B123" s="104">
        <f>'T09'!C123</f>
        <v>512087</v>
      </c>
      <c r="C123" s="109">
        <f>'T09'!K123</f>
        <v>31824.1</v>
      </c>
      <c r="D123" s="110">
        <f>'T09'!O123</f>
        <v>0</v>
      </c>
      <c r="E123" s="110">
        <f>'T09'!P123</f>
        <v>0</v>
      </c>
      <c r="F123" s="110"/>
      <c r="G123" s="102">
        <f t="shared" si="25"/>
        <v>0</v>
      </c>
      <c r="H123" s="102">
        <f t="shared" si="26"/>
        <v>0</v>
      </c>
      <c r="I123" s="102">
        <f t="shared" si="27"/>
        <v>0</v>
      </c>
      <c r="J123" s="103">
        <f t="shared" si="28"/>
        <v>0</v>
      </c>
      <c r="L123" s="115">
        <f t="shared" si="29"/>
        <v>0</v>
      </c>
      <c r="M123" s="111">
        <f t="shared" si="30"/>
        <v>0</v>
      </c>
      <c r="N123" s="111">
        <f t="shared" si="31"/>
        <v>0</v>
      </c>
      <c r="O123" s="115">
        <f t="shared" si="32"/>
        <v>0</v>
      </c>
      <c r="P123" s="111">
        <f t="shared" si="33"/>
        <v>0</v>
      </c>
      <c r="Q123" s="111">
        <f t="shared" si="34"/>
        <v>0</v>
      </c>
      <c r="R123" s="115">
        <f t="shared" si="35"/>
        <v>0</v>
      </c>
      <c r="S123" s="111">
        <f t="shared" si="36"/>
        <v>0</v>
      </c>
      <c r="T123" s="111">
        <f t="shared" si="37"/>
        <v>0</v>
      </c>
      <c r="V123" s="119">
        <f t="shared" si="43"/>
        <v>0.4600000000000003</v>
      </c>
      <c r="W123" s="119">
        <f t="shared" si="38"/>
        <v>0.6</v>
      </c>
      <c r="X123" s="120">
        <f t="shared" si="39"/>
        <v>100000</v>
      </c>
      <c r="Y123" s="120"/>
      <c r="Z123" s="121">
        <f t="shared" si="40"/>
        <v>0.25</v>
      </c>
      <c r="AA123" s="121">
        <f t="shared" si="42"/>
        <v>0.4600000000000003</v>
      </c>
      <c r="AB123" s="120">
        <f t="shared" si="41"/>
        <v>100000</v>
      </c>
    </row>
    <row r="124" spans="1:28" ht="11.25" customHeight="1" x14ac:dyDescent="0.2">
      <c r="A124" s="102" t="str">
        <f>'T09'!A124</f>
        <v>Blesovce</v>
      </c>
      <c r="B124" s="104">
        <f>'T09'!C124</f>
        <v>542709</v>
      </c>
      <c r="C124" s="109">
        <f>'T09'!K124</f>
        <v>66054.17</v>
      </c>
      <c r="D124" s="110">
        <f>'T09'!O124</f>
        <v>0</v>
      </c>
      <c r="E124" s="110">
        <f>'T09'!P124</f>
        <v>27.582967131371117</v>
      </c>
      <c r="F124" s="110"/>
      <c r="G124" s="102">
        <f t="shared" si="25"/>
        <v>0</v>
      </c>
      <c r="H124" s="102">
        <f t="shared" si="26"/>
        <v>1</v>
      </c>
      <c r="I124" s="102">
        <f t="shared" si="27"/>
        <v>0</v>
      </c>
      <c r="J124" s="103">
        <f t="shared" si="28"/>
        <v>1</v>
      </c>
      <c r="L124" s="115">
        <f t="shared" si="29"/>
        <v>0</v>
      </c>
      <c r="M124" s="111">
        <f t="shared" si="30"/>
        <v>0</v>
      </c>
      <c r="N124" s="111">
        <f t="shared" si="31"/>
        <v>0</v>
      </c>
      <c r="O124" s="115">
        <f t="shared" si="32"/>
        <v>66054.17</v>
      </c>
      <c r="P124" s="111">
        <f t="shared" si="33"/>
        <v>0</v>
      </c>
      <c r="Q124" s="111">
        <f t="shared" si="34"/>
        <v>0.27582967131371117</v>
      </c>
      <c r="R124" s="115">
        <f t="shared" si="35"/>
        <v>0</v>
      </c>
      <c r="S124" s="111">
        <f t="shared" si="36"/>
        <v>0</v>
      </c>
      <c r="T124" s="111">
        <f t="shared" si="37"/>
        <v>0</v>
      </c>
      <c r="V124" s="119">
        <f t="shared" si="43"/>
        <v>0.4650000000000003</v>
      </c>
      <c r="W124" s="119">
        <f t="shared" si="38"/>
        <v>0.6</v>
      </c>
      <c r="X124" s="120">
        <f t="shared" si="39"/>
        <v>100000</v>
      </c>
      <c r="Y124" s="120"/>
      <c r="Z124" s="121">
        <f t="shared" si="40"/>
        <v>0.25</v>
      </c>
      <c r="AA124" s="121">
        <f t="shared" si="42"/>
        <v>0.4650000000000003</v>
      </c>
      <c r="AB124" s="120">
        <f t="shared" si="41"/>
        <v>100000</v>
      </c>
    </row>
    <row r="125" spans="1:28" ht="11.25" customHeight="1" x14ac:dyDescent="0.2">
      <c r="A125" s="102" t="str">
        <f>'T09'!A125</f>
        <v>Blhovce</v>
      </c>
      <c r="B125" s="104">
        <f>'T09'!C125</f>
        <v>514543</v>
      </c>
      <c r="C125" s="109">
        <f>'T09'!K125</f>
        <v>239631.78</v>
      </c>
      <c r="D125" s="110">
        <f>'T09'!O125</f>
        <v>26.7013</v>
      </c>
      <c r="E125" s="110">
        <f>'T09'!P125</f>
        <v>101.50733345969387</v>
      </c>
      <c r="F125" s="110"/>
      <c r="G125" s="102">
        <f t="shared" si="25"/>
        <v>0</v>
      </c>
      <c r="H125" s="102">
        <f t="shared" si="26"/>
        <v>1</v>
      </c>
      <c r="I125" s="102">
        <f t="shared" si="27"/>
        <v>0</v>
      </c>
      <c r="J125" s="103">
        <f t="shared" si="28"/>
        <v>1</v>
      </c>
      <c r="L125" s="115">
        <f t="shared" si="29"/>
        <v>0</v>
      </c>
      <c r="M125" s="111">
        <f t="shared" si="30"/>
        <v>0</v>
      </c>
      <c r="N125" s="111">
        <f t="shared" si="31"/>
        <v>0</v>
      </c>
      <c r="O125" s="115">
        <f t="shared" si="32"/>
        <v>239631.78</v>
      </c>
      <c r="P125" s="111">
        <f t="shared" si="33"/>
        <v>0.267013</v>
      </c>
      <c r="Q125" s="111">
        <f t="shared" si="34"/>
        <v>1.0150733345969387</v>
      </c>
      <c r="R125" s="115">
        <f t="shared" si="35"/>
        <v>0</v>
      </c>
      <c r="S125" s="111">
        <f t="shared" si="36"/>
        <v>0</v>
      </c>
      <c r="T125" s="111">
        <f t="shared" si="37"/>
        <v>0</v>
      </c>
      <c r="V125" s="119">
        <f t="shared" si="43"/>
        <v>0.47000000000000031</v>
      </c>
      <c r="W125" s="119">
        <f t="shared" si="38"/>
        <v>0.6</v>
      </c>
      <c r="X125" s="120">
        <f t="shared" si="39"/>
        <v>100000</v>
      </c>
      <c r="Y125" s="120"/>
      <c r="Z125" s="121">
        <f t="shared" si="40"/>
        <v>0.25</v>
      </c>
      <c r="AA125" s="121">
        <f t="shared" si="42"/>
        <v>0.47000000000000031</v>
      </c>
      <c r="AB125" s="120">
        <f t="shared" si="41"/>
        <v>100000</v>
      </c>
    </row>
    <row r="126" spans="1:28" ht="11.25" customHeight="1" x14ac:dyDescent="0.2">
      <c r="A126" s="102" t="str">
        <f>'T09'!A126</f>
        <v>Bobot</v>
      </c>
      <c r="B126" s="104">
        <f>'T09'!C126</f>
        <v>505854</v>
      </c>
      <c r="C126" s="109">
        <f>'T09'!K126</f>
        <v>312234.96999999997</v>
      </c>
      <c r="D126" s="110">
        <f>'T09'!O126</f>
        <v>0</v>
      </c>
      <c r="E126" s="110">
        <f>'T09'!P126</f>
        <v>0</v>
      </c>
      <c r="F126" s="110"/>
      <c r="G126" s="102">
        <f t="shared" si="25"/>
        <v>0</v>
      </c>
      <c r="H126" s="102">
        <f t="shared" si="26"/>
        <v>0</v>
      </c>
      <c r="I126" s="102">
        <f t="shared" si="27"/>
        <v>0</v>
      </c>
      <c r="J126" s="103">
        <f t="shared" si="28"/>
        <v>0</v>
      </c>
      <c r="L126" s="115">
        <f t="shared" si="29"/>
        <v>0</v>
      </c>
      <c r="M126" s="111">
        <f t="shared" si="30"/>
        <v>0</v>
      </c>
      <c r="N126" s="111">
        <f t="shared" si="31"/>
        <v>0</v>
      </c>
      <c r="O126" s="115">
        <f t="shared" si="32"/>
        <v>0</v>
      </c>
      <c r="P126" s="111">
        <f t="shared" si="33"/>
        <v>0</v>
      </c>
      <c r="Q126" s="111">
        <f t="shared" si="34"/>
        <v>0</v>
      </c>
      <c r="R126" s="115">
        <f t="shared" si="35"/>
        <v>0</v>
      </c>
      <c r="S126" s="111">
        <f t="shared" si="36"/>
        <v>0</v>
      </c>
      <c r="T126" s="111">
        <f t="shared" si="37"/>
        <v>0</v>
      </c>
      <c r="V126" s="119">
        <f t="shared" si="43"/>
        <v>0.47500000000000031</v>
      </c>
      <c r="W126" s="119">
        <f t="shared" si="38"/>
        <v>0.6</v>
      </c>
      <c r="X126" s="120">
        <f t="shared" si="39"/>
        <v>100000</v>
      </c>
      <c r="Y126" s="120"/>
      <c r="Z126" s="121">
        <f t="shared" si="40"/>
        <v>0.25</v>
      </c>
      <c r="AA126" s="121">
        <f t="shared" si="42"/>
        <v>0.47500000000000031</v>
      </c>
      <c r="AB126" s="120">
        <f t="shared" si="41"/>
        <v>100000</v>
      </c>
    </row>
    <row r="127" spans="1:28" ht="11.25" customHeight="1" x14ac:dyDescent="0.2">
      <c r="A127" s="102" t="str">
        <f>'T09'!A127</f>
        <v>Bobrov</v>
      </c>
      <c r="B127" s="104">
        <f>'T09'!C127</f>
        <v>509582</v>
      </c>
      <c r="C127" s="109">
        <f>'T09'!K127</f>
        <v>707343.30999999994</v>
      </c>
      <c r="D127" s="110">
        <f>'T09'!O127</f>
        <v>46.335000000000001</v>
      </c>
      <c r="E127" s="110">
        <f>'T09'!P127</f>
        <v>40.342410250547218</v>
      </c>
      <c r="F127" s="110"/>
      <c r="G127" s="102">
        <f t="shared" si="25"/>
        <v>0</v>
      </c>
      <c r="H127" s="102">
        <f t="shared" si="26"/>
        <v>1</v>
      </c>
      <c r="I127" s="102">
        <f t="shared" si="27"/>
        <v>0</v>
      </c>
      <c r="J127" s="103">
        <f t="shared" si="28"/>
        <v>1</v>
      </c>
      <c r="L127" s="115">
        <f t="shared" si="29"/>
        <v>0</v>
      </c>
      <c r="M127" s="111">
        <f t="shared" si="30"/>
        <v>0</v>
      </c>
      <c r="N127" s="111">
        <f t="shared" si="31"/>
        <v>0</v>
      </c>
      <c r="O127" s="115">
        <f t="shared" si="32"/>
        <v>707343.30999999994</v>
      </c>
      <c r="P127" s="111">
        <f t="shared" si="33"/>
        <v>0.46334999999999998</v>
      </c>
      <c r="Q127" s="111">
        <f t="shared" si="34"/>
        <v>0.40342410250547217</v>
      </c>
      <c r="R127" s="115">
        <f t="shared" si="35"/>
        <v>0</v>
      </c>
      <c r="S127" s="111">
        <f t="shared" si="36"/>
        <v>0</v>
      </c>
      <c r="T127" s="111">
        <f t="shared" si="37"/>
        <v>0</v>
      </c>
      <c r="V127" s="119">
        <f t="shared" si="43"/>
        <v>0.48000000000000032</v>
      </c>
      <c r="W127" s="119">
        <f t="shared" si="38"/>
        <v>0.6</v>
      </c>
      <c r="X127" s="120">
        <f t="shared" si="39"/>
        <v>100000</v>
      </c>
      <c r="Y127" s="120"/>
      <c r="Z127" s="121">
        <f t="shared" ref="Z127:Z158" si="44">$E$1/100</f>
        <v>0.25</v>
      </c>
      <c r="AA127" s="121">
        <f t="shared" si="42"/>
        <v>0.48000000000000032</v>
      </c>
      <c r="AB127" s="120">
        <f t="shared" ref="AB127:AB158" si="45">$AB$1</f>
        <v>100000</v>
      </c>
    </row>
    <row r="128" spans="1:28" ht="11.25" customHeight="1" x14ac:dyDescent="0.2">
      <c r="A128" s="102" t="str">
        <f>'T09'!A128</f>
        <v>Bobrovček</v>
      </c>
      <c r="B128" s="104">
        <f>'T09'!C128</f>
        <v>510319</v>
      </c>
      <c r="C128" s="109">
        <f>'T09'!K128</f>
        <v>35625.96</v>
      </c>
      <c r="D128" s="110">
        <f>'T09'!O128</f>
        <v>0</v>
      </c>
      <c r="E128" s="110">
        <f>'T09'!P128</f>
        <v>0</v>
      </c>
      <c r="F128" s="110"/>
      <c r="G128" s="102">
        <f t="shared" si="25"/>
        <v>0</v>
      </c>
      <c r="H128" s="102">
        <f t="shared" si="26"/>
        <v>0</v>
      </c>
      <c r="I128" s="102">
        <f t="shared" si="27"/>
        <v>0</v>
      </c>
      <c r="J128" s="103">
        <f t="shared" si="28"/>
        <v>0</v>
      </c>
      <c r="L128" s="115">
        <f t="shared" si="29"/>
        <v>0</v>
      </c>
      <c r="M128" s="111">
        <f t="shared" si="30"/>
        <v>0</v>
      </c>
      <c r="N128" s="111">
        <f t="shared" si="31"/>
        <v>0</v>
      </c>
      <c r="O128" s="115">
        <f t="shared" si="32"/>
        <v>0</v>
      </c>
      <c r="P128" s="111">
        <f t="shared" si="33"/>
        <v>0</v>
      </c>
      <c r="Q128" s="111">
        <f t="shared" si="34"/>
        <v>0</v>
      </c>
      <c r="R128" s="115">
        <f t="shared" si="35"/>
        <v>0</v>
      </c>
      <c r="S128" s="111">
        <f t="shared" si="36"/>
        <v>0</v>
      </c>
      <c r="T128" s="111">
        <f t="shared" si="37"/>
        <v>0</v>
      </c>
      <c r="V128" s="119">
        <f t="shared" si="43"/>
        <v>0.48500000000000032</v>
      </c>
      <c r="W128" s="119">
        <f t="shared" si="38"/>
        <v>0.6</v>
      </c>
      <c r="X128" s="120">
        <f t="shared" si="39"/>
        <v>100000</v>
      </c>
      <c r="Y128" s="120"/>
      <c r="Z128" s="121">
        <f t="shared" si="44"/>
        <v>0.25</v>
      </c>
      <c r="AA128" s="121">
        <f t="shared" si="42"/>
        <v>0.48500000000000032</v>
      </c>
      <c r="AB128" s="120">
        <f t="shared" si="45"/>
        <v>100000</v>
      </c>
    </row>
    <row r="129" spans="1:28" ht="11.25" customHeight="1" x14ac:dyDescent="0.2">
      <c r="A129" s="102" t="str">
        <f>'T09'!A129</f>
        <v>Bobrovec</v>
      </c>
      <c r="B129" s="104">
        <f>'T09'!C129</f>
        <v>510327</v>
      </c>
      <c r="C129" s="109">
        <f>'T09'!K129</f>
        <v>885117.79</v>
      </c>
      <c r="D129" s="110">
        <f>'T09'!O129</f>
        <v>17.173200000000001</v>
      </c>
      <c r="E129" s="110">
        <f>'T09'!P129</f>
        <v>4.2252929974438764</v>
      </c>
      <c r="F129" s="110"/>
      <c r="G129" s="102">
        <f t="shared" si="25"/>
        <v>0</v>
      </c>
      <c r="H129" s="102">
        <f t="shared" si="26"/>
        <v>0</v>
      </c>
      <c r="I129" s="102">
        <f t="shared" si="27"/>
        <v>0</v>
      </c>
      <c r="J129" s="103">
        <f t="shared" si="28"/>
        <v>0</v>
      </c>
      <c r="L129" s="115">
        <f t="shared" si="29"/>
        <v>0</v>
      </c>
      <c r="M129" s="111">
        <f t="shared" si="30"/>
        <v>0</v>
      </c>
      <c r="N129" s="111">
        <f t="shared" si="31"/>
        <v>0</v>
      </c>
      <c r="O129" s="115">
        <f t="shared" si="32"/>
        <v>0</v>
      </c>
      <c r="P129" s="111">
        <f t="shared" si="33"/>
        <v>0</v>
      </c>
      <c r="Q129" s="111">
        <f t="shared" si="34"/>
        <v>0</v>
      </c>
      <c r="R129" s="115">
        <f t="shared" si="35"/>
        <v>0</v>
      </c>
      <c r="S129" s="111">
        <f t="shared" si="36"/>
        <v>0</v>
      </c>
      <c r="T129" s="111">
        <f t="shared" si="37"/>
        <v>0</v>
      </c>
      <c r="V129" s="119">
        <f t="shared" si="43"/>
        <v>0.49000000000000032</v>
      </c>
      <c r="W129" s="119">
        <f t="shared" si="38"/>
        <v>0.6</v>
      </c>
      <c r="X129" s="120">
        <f t="shared" si="39"/>
        <v>100000</v>
      </c>
      <c r="Y129" s="120"/>
      <c r="Z129" s="121">
        <f t="shared" si="44"/>
        <v>0.25</v>
      </c>
      <c r="AA129" s="121">
        <f t="shared" si="42"/>
        <v>0.49000000000000032</v>
      </c>
      <c r="AB129" s="120">
        <f t="shared" si="45"/>
        <v>100000</v>
      </c>
    </row>
    <row r="130" spans="1:28" ht="11.25" customHeight="1" x14ac:dyDescent="0.2">
      <c r="A130" s="102" t="str">
        <f>'T09'!A130</f>
        <v>Bobrovník</v>
      </c>
      <c r="B130" s="104">
        <f>'T09'!C130</f>
        <v>510335</v>
      </c>
      <c r="C130" s="109">
        <f>'T09'!K130</f>
        <v>23841.05</v>
      </c>
      <c r="D130" s="110">
        <f>'T09'!O130</f>
        <v>0</v>
      </c>
      <c r="E130" s="110">
        <f>'T09'!P130</f>
        <v>0</v>
      </c>
      <c r="F130" s="110"/>
      <c r="G130" s="102">
        <f t="shared" si="25"/>
        <v>0</v>
      </c>
      <c r="H130" s="102">
        <f t="shared" si="26"/>
        <v>0</v>
      </c>
      <c r="I130" s="102">
        <f t="shared" si="27"/>
        <v>0</v>
      </c>
      <c r="J130" s="103">
        <f t="shared" si="28"/>
        <v>0</v>
      </c>
      <c r="L130" s="115">
        <f t="shared" si="29"/>
        <v>0</v>
      </c>
      <c r="M130" s="111">
        <f t="shared" si="30"/>
        <v>0</v>
      </c>
      <c r="N130" s="111">
        <f t="shared" si="31"/>
        <v>0</v>
      </c>
      <c r="O130" s="115">
        <f t="shared" si="32"/>
        <v>0</v>
      </c>
      <c r="P130" s="111">
        <f t="shared" si="33"/>
        <v>0</v>
      </c>
      <c r="Q130" s="111">
        <f t="shared" si="34"/>
        <v>0</v>
      </c>
      <c r="R130" s="115">
        <f t="shared" si="35"/>
        <v>0</v>
      </c>
      <c r="S130" s="111">
        <f t="shared" si="36"/>
        <v>0</v>
      </c>
      <c r="T130" s="111">
        <f t="shared" si="37"/>
        <v>0</v>
      </c>
      <c r="V130" s="119">
        <f t="shared" si="43"/>
        <v>0.49500000000000033</v>
      </c>
      <c r="W130" s="119">
        <f t="shared" si="38"/>
        <v>0.6</v>
      </c>
      <c r="X130" s="120">
        <f t="shared" si="39"/>
        <v>100000</v>
      </c>
      <c r="Y130" s="120"/>
      <c r="Z130" s="121">
        <f t="shared" si="44"/>
        <v>0.25</v>
      </c>
      <c r="AA130" s="121">
        <f t="shared" si="42"/>
        <v>0.49500000000000033</v>
      </c>
      <c r="AB130" s="120">
        <f t="shared" si="45"/>
        <v>100000</v>
      </c>
    </row>
    <row r="131" spans="1:28" ht="11.25" customHeight="1" x14ac:dyDescent="0.2">
      <c r="A131" s="102" t="str">
        <f>'T09'!A131</f>
        <v>Bočiar</v>
      </c>
      <c r="B131" s="104">
        <f>'T09'!C131</f>
        <v>559831</v>
      </c>
      <c r="C131" s="109">
        <f>'T09'!K131</f>
        <v>43401.43</v>
      </c>
      <c r="D131" s="110">
        <f>'T09'!O131</f>
        <v>0</v>
      </c>
      <c r="E131" s="110">
        <f>'T09'!P131</f>
        <v>0</v>
      </c>
      <c r="F131" s="110"/>
      <c r="G131" s="102">
        <f t="shared" si="25"/>
        <v>0</v>
      </c>
      <c r="H131" s="102">
        <f t="shared" si="26"/>
        <v>0</v>
      </c>
      <c r="I131" s="102">
        <f t="shared" si="27"/>
        <v>0</v>
      </c>
      <c r="J131" s="103">
        <f t="shared" si="28"/>
        <v>0</v>
      </c>
      <c r="L131" s="115">
        <f t="shared" si="29"/>
        <v>0</v>
      </c>
      <c r="M131" s="111">
        <f t="shared" si="30"/>
        <v>0</v>
      </c>
      <c r="N131" s="111">
        <f t="shared" si="31"/>
        <v>0</v>
      </c>
      <c r="O131" s="115">
        <f t="shared" si="32"/>
        <v>0</v>
      </c>
      <c r="P131" s="111">
        <f t="shared" si="33"/>
        <v>0</v>
      </c>
      <c r="Q131" s="111">
        <f t="shared" si="34"/>
        <v>0</v>
      </c>
      <c r="R131" s="115">
        <f t="shared" si="35"/>
        <v>0</v>
      </c>
      <c r="S131" s="111">
        <f t="shared" si="36"/>
        <v>0</v>
      </c>
      <c r="T131" s="111">
        <f t="shared" si="37"/>
        <v>0</v>
      </c>
      <c r="V131" s="119">
        <f t="shared" si="43"/>
        <v>0.50000000000000033</v>
      </c>
      <c r="W131" s="119">
        <f t="shared" si="38"/>
        <v>0.6</v>
      </c>
      <c r="X131" s="120">
        <f t="shared" si="39"/>
        <v>100000</v>
      </c>
      <c r="Y131" s="120"/>
      <c r="Z131" s="121">
        <f t="shared" si="44"/>
        <v>0.25</v>
      </c>
      <c r="AA131" s="121">
        <f t="shared" si="42"/>
        <v>0.50000000000000033</v>
      </c>
      <c r="AB131" s="120">
        <f t="shared" si="45"/>
        <v>100000</v>
      </c>
    </row>
    <row r="132" spans="1:28" ht="11.25" customHeight="1" x14ac:dyDescent="0.2">
      <c r="A132" s="102" t="str">
        <f>'T09'!A132</f>
        <v>Bodíky</v>
      </c>
      <c r="B132" s="104">
        <f>'T09'!C132</f>
        <v>503461</v>
      </c>
      <c r="C132" s="109">
        <f>'T09'!K132</f>
        <v>104707.86</v>
      </c>
      <c r="D132" s="110">
        <f>'T09'!O132</f>
        <v>39.817500000000003</v>
      </c>
      <c r="E132" s="110">
        <f>'T09'!P132</f>
        <v>7.4448470248556315</v>
      </c>
      <c r="F132" s="110"/>
      <c r="G132" s="102">
        <f t="shared" ref="G132:G195" si="46">IF(AND(ISNUMBER(D132),D132&gt;=$D$1),1,0)</f>
        <v>0</v>
      </c>
      <c r="H132" s="102">
        <f t="shared" ref="H132:H195" si="47">IF(AND(ISNUMBER(E132),E132&gt;=$E$1),1,0)</f>
        <v>0</v>
      </c>
      <c r="I132" s="102">
        <f t="shared" ref="I132:I195" si="48">IF(AND(AND(ISNUMBER(D132),D132&gt;=$D$1),AND(ISNUMBER(E132),E132&gt;=$E$1)),1,0)</f>
        <v>0</v>
      </c>
      <c r="J132" s="103">
        <f t="shared" ref="J132:J195" si="49">IF(OR(AND(ISNUMBER(D132),D132&gt;=$D$1),AND(ISNUMBER(E132),E132&gt;=$E$1)),1,0)</f>
        <v>0</v>
      </c>
      <c r="L132" s="115">
        <f t="shared" ref="L132:L195" si="50">IF($G132=1,C132,0)</f>
        <v>0</v>
      </c>
      <c r="M132" s="111">
        <f t="shared" ref="M132:M195" si="51">IF($G132=1,D132,0)/100</f>
        <v>0</v>
      </c>
      <c r="N132" s="111">
        <f t="shared" ref="N132:N195" si="52">IF($G132=1,E132,0)/100</f>
        <v>0</v>
      </c>
      <c r="O132" s="115">
        <f t="shared" ref="O132:O195" si="53">IF($H132=1,C132,0)</f>
        <v>0</v>
      </c>
      <c r="P132" s="111">
        <f t="shared" ref="P132:P195" si="54">IF($H132=1,D132,0)/100</f>
        <v>0</v>
      </c>
      <c r="Q132" s="111">
        <f t="shared" ref="Q132:Q195" si="55">IF($H132=1,E132,0)/100</f>
        <v>0</v>
      </c>
      <c r="R132" s="115">
        <f t="shared" ref="R132:R195" si="56">IF($I132=1,C132,0)</f>
        <v>0</v>
      </c>
      <c r="S132" s="111">
        <f t="shared" ref="S132:S195" si="57">IF($I132=1,D132,0)/100</f>
        <v>0</v>
      </c>
      <c r="T132" s="111">
        <f t="shared" ref="T132:T195" si="58">IF($I132=1,E132,0)/100</f>
        <v>0</v>
      </c>
      <c r="V132" s="119">
        <f t="shared" si="43"/>
        <v>0.50500000000000034</v>
      </c>
      <c r="W132" s="119">
        <f t="shared" si="38"/>
        <v>0.6</v>
      </c>
      <c r="X132" s="120">
        <f t="shared" si="39"/>
        <v>100000</v>
      </c>
      <c r="Y132" s="120"/>
      <c r="Z132" s="121">
        <f t="shared" si="44"/>
        <v>0.25</v>
      </c>
      <c r="AA132" s="121">
        <f t="shared" si="42"/>
        <v>0.50500000000000034</v>
      </c>
      <c r="AB132" s="120">
        <f t="shared" si="45"/>
        <v>100000</v>
      </c>
    </row>
    <row r="133" spans="1:28" ht="11.25" customHeight="1" x14ac:dyDescent="0.2">
      <c r="A133" s="102" t="str">
        <f>'T09'!A133</f>
        <v>Bodiná</v>
      </c>
      <c r="B133" s="104">
        <f>'T09'!C133</f>
        <v>557633</v>
      </c>
      <c r="C133" s="109">
        <f>'T09'!K133</f>
        <v>86919.99</v>
      </c>
      <c r="D133" s="110">
        <f>'T09'!O133</f>
        <v>2.1960999999999999</v>
      </c>
      <c r="E133" s="110">
        <f>'T09'!P133</f>
        <v>29.498047572255821</v>
      </c>
      <c r="F133" s="110"/>
      <c r="G133" s="102">
        <f t="shared" si="46"/>
        <v>0</v>
      </c>
      <c r="H133" s="102">
        <f t="shared" si="47"/>
        <v>1</v>
      </c>
      <c r="I133" s="102">
        <f t="shared" si="48"/>
        <v>0</v>
      </c>
      <c r="J133" s="103">
        <f t="shared" si="49"/>
        <v>1</v>
      </c>
      <c r="L133" s="115">
        <f t="shared" si="50"/>
        <v>0</v>
      </c>
      <c r="M133" s="111">
        <f t="shared" si="51"/>
        <v>0</v>
      </c>
      <c r="N133" s="111">
        <f t="shared" si="52"/>
        <v>0</v>
      </c>
      <c r="O133" s="115">
        <f t="shared" si="53"/>
        <v>86919.99</v>
      </c>
      <c r="P133" s="111">
        <f t="shared" si="54"/>
        <v>2.1960999999999998E-2</v>
      </c>
      <c r="Q133" s="111">
        <f t="shared" si="55"/>
        <v>0.2949804757225582</v>
      </c>
      <c r="R133" s="115">
        <f t="shared" si="56"/>
        <v>0</v>
      </c>
      <c r="S133" s="111">
        <f t="shared" si="57"/>
        <v>0</v>
      </c>
      <c r="T133" s="111">
        <f t="shared" si="58"/>
        <v>0</v>
      </c>
      <c r="V133" s="119">
        <f t="shared" si="43"/>
        <v>0.51000000000000034</v>
      </c>
      <c r="W133" s="119">
        <f t="shared" si="38"/>
        <v>0.6</v>
      </c>
      <c r="X133" s="120">
        <f t="shared" si="39"/>
        <v>100000</v>
      </c>
      <c r="Y133" s="120"/>
      <c r="Z133" s="121">
        <f t="shared" si="44"/>
        <v>0.25</v>
      </c>
      <c r="AA133" s="121">
        <f t="shared" si="42"/>
        <v>0.51000000000000034</v>
      </c>
      <c r="AB133" s="120">
        <f t="shared" si="45"/>
        <v>100000</v>
      </c>
    </row>
    <row r="134" spans="1:28" ht="11.25" customHeight="1" x14ac:dyDescent="0.2">
      <c r="A134" s="102" t="str">
        <f>'T09'!A134</f>
        <v>Bodorová</v>
      </c>
      <c r="B134" s="104">
        <f>'T09'!C134</f>
        <v>512095</v>
      </c>
      <c r="C134" s="109">
        <f>'T09'!K134</f>
        <v>46421.599999999999</v>
      </c>
      <c r="D134" s="110">
        <f>'T09'!O134</f>
        <v>0</v>
      </c>
      <c r="E134" s="110">
        <f>'T09'!P134</f>
        <v>0</v>
      </c>
      <c r="F134" s="110"/>
      <c r="G134" s="102">
        <f t="shared" si="46"/>
        <v>0</v>
      </c>
      <c r="H134" s="102">
        <f t="shared" si="47"/>
        <v>0</v>
      </c>
      <c r="I134" s="102">
        <f t="shared" si="48"/>
        <v>0</v>
      </c>
      <c r="J134" s="103">
        <f t="shared" si="49"/>
        <v>0</v>
      </c>
      <c r="L134" s="115">
        <f t="shared" si="50"/>
        <v>0</v>
      </c>
      <c r="M134" s="111">
        <f t="shared" si="51"/>
        <v>0</v>
      </c>
      <c r="N134" s="111">
        <f t="shared" si="52"/>
        <v>0</v>
      </c>
      <c r="O134" s="115">
        <f t="shared" si="53"/>
        <v>0</v>
      </c>
      <c r="P134" s="111">
        <f t="shared" si="54"/>
        <v>0</v>
      </c>
      <c r="Q134" s="111">
        <f t="shared" si="55"/>
        <v>0</v>
      </c>
      <c r="R134" s="115">
        <f t="shared" si="56"/>
        <v>0</v>
      </c>
      <c r="S134" s="111">
        <f t="shared" si="57"/>
        <v>0</v>
      </c>
      <c r="T134" s="111">
        <f t="shared" si="58"/>
        <v>0</v>
      </c>
      <c r="V134" s="119">
        <f t="shared" si="43"/>
        <v>0.51500000000000035</v>
      </c>
      <c r="W134" s="119">
        <f t="shared" si="38"/>
        <v>0.6</v>
      </c>
      <c r="X134" s="120">
        <f t="shared" si="39"/>
        <v>100000</v>
      </c>
      <c r="Y134" s="120"/>
      <c r="Z134" s="121">
        <f t="shared" si="44"/>
        <v>0.25</v>
      </c>
      <c r="AA134" s="121">
        <f t="shared" si="42"/>
        <v>0.51500000000000035</v>
      </c>
      <c r="AB134" s="120">
        <f t="shared" si="45"/>
        <v>100000</v>
      </c>
    </row>
    <row r="135" spans="1:28" ht="11.25" customHeight="1" x14ac:dyDescent="0.2">
      <c r="A135" s="102" t="str">
        <f>'T09'!A135</f>
        <v>Bodovce</v>
      </c>
      <c r="B135" s="104">
        <f>'T09'!C135</f>
        <v>524204</v>
      </c>
      <c r="C135" s="109">
        <f>'T09'!K135</f>
        <v>166537.62</v>
      </c>
      <c r="D135" s="110">
        <f>'T09'!O135</f>
        <v>0</v>
      </c>
      <c r="E135" s="110">
        <f>'T09'!P135</f>
        <v>0</v>
      </c>
      <c r="F135" s="110"/>
      <c r="G135" s="102">
        <f t="shared" si="46"/>
        <v>0</v>
      </c>
      <c r="H135" s="102">
        <f t="shared" si="47"/>
        <v>0</v>
      </c>
      <c r="I135" s="102">
        <f t="shared" si="48"/>
        <v>0</v>
      </c>
      <c r="J135" s="103">
        <f t="shared" si="49"/>
        <v>0</v>
      </c>
      <c r="L135" s="115">
        <f t="shared" si="50"/>
        <v>0</v>
      </c>
      <c r="M135" s="111">
        <f t="shared" si="51"/>
        <v>0</v>
      </c>
      <c r="N135" s="111">
        <f t="shared" si="52"/>
        <v>0</v>
      </c>
      <c r="O135" s="115">
        <f t="shared" si="53"/>
        <v>0</v>
      </c>
      <c r="P135" s="111">
        <f t="shared" si="54"/>
        <v>0</v>
      </c>
      <c r="Q135" s="111">
        <f t="shared" si="55"/>
        <v>0</v>
      </c>
      <c r="R135" s="115">
        <f t="shared" si="56"/>
        <v>0</v>
      </c>
      <c r="S135" s="111">
        <f t="shared" si="57"/>
        <v>0</v>
      </c>
      <c r="T135" s="111">
        <f t="shared" si="58"/>
        <v>0</v>
      </c>
      <c r="V135" s="119">
        <f t="shared" si="43"/>
        <v>0.52000000000000035</v>
      </c>
      <c r="W135" s="119">
        <f t="shared" si="38"/>
        <v>0.6</v>
      </c>
      <c r="X135" s="120">
        <f t="shared" si="39"/>
        <v>100000</v>
      </c>
      <c r="Y135" s="120"/>
      <c r="Z135" s="121">
        <f t="shared" si="44"/>
        <v>0.25</v>
      </c>
      <c r="AA135" s="121">
        <f t="shared" si="42"/>
        <v>0.52000000000000035</v>
      </c>
      <c r="AB135" s="120">
        <f t="shared" si="45"/>
        <v>100000</v>
      </c>
    </row>
    <row r="136" spans="1:28" ht="11.25" customHeight="1" x14ac:dyDescent="0.2">
      <c r="A136" s="102" t="str">
        <f>'T09'!A136</f>
        <v>Bodružal</v>
      </c>
      <c r="B136" s="104">
        <f>'T09'!C136</f>
        <v>527149</v>
      </c>
      <c r="C136" s="109">
        <f>'T09'!K136</f>
        <v>16830.2</v>
      </c>
      <c r="D136" s="110">
        <f>'T09'!O136</f>
        <v>0</v>
      </c>
      <c r="E136" s="110">
        <f>'T09'!P136</f>
        <v>0</v>
      </c>
      <c r="F136" s="110"/>
      <c r="G136" s="102">
        <f t="shared" si="46"/>
        <v>0</v>
      </c>
      <c r="H136" s="102">
        <f t="shared" si="47"/>
        <v>0</v>
      </c>
      <c r="I136" s="102">
        <f t="shared" si="48"/>
        <v>0</v>
      </c>
      <c r="J136" s="103">
        <f t="shared" si="49"/>
        <v>0</v>
      </c>
      <c r="L136" s="115">
        <f t="shared" si="50"/>
        <v>0</v>
      </c>
      <c r="M136" s="111">
        <f t="shared" si="51"/>
        <v>0</v>
      </c>
      <c r="N136" s="111">
        <f t="shared" si="52"/>
        <v>0</v>
      </c>
      <c r="O136" s="115">
        <f t="shared" si="53"/>
        <v>0</v>
      </c>
      <c r="P136" s="111">
        <f t="shared" si="54"/>
        <v>0</v>
      </c>
      <c r="Q136" s="111">
        <f t="shared" si="55"/>
        <v>0</v>
      </c>
      <c r="R136" s="115">
        <f t="shared" si="56"/>
        <v>0</v>
      </c>
      <c r="S136" s="111">
        <f t="shared" si="57"/>
        <v>0</v>
      </c>
      <c r="T136" s="111">
        <f t="shared" si="58"/>
        <v>0</v>
      </c>
      <c r="V136" s="119">
        <f t="shared" si="43"/>
        <v>0.52500000000000036</v>
      </c>
      <c r="W136" s="119">
        <f t="shared" si="38"/>
        <v>0.6</v>
      </c>
      <c r="X136" s="120">
        <f t="shared" si="39"/>
        <v>100000</v>
      </c>
      <c r="Y136" s="120"/>
      <c r="Z136" s="121">
        <f t="shared" si="44"/>
        <v>0.25</v>
      </c>
      <c r="AA136" s="121">
        <f t="shared" si="42"/>
        <v>0.52500000000000036</v>
      </c>
      <c r="AB136" s="120">
        <f t="shared" si="45"/>
        <v>100000</v>
      </c>
    </row>
    <row r="137" spans="1:28" ht="11.25" customHeight="1" x14ac:dyDescent="0.2">
      <c r="A137" s="102" t="str">
        <f>'T09'!A137</f>
        <v>Bodza</v>
      </c>
      <c r="B137" s="104">
        <f>'T09'!C137</f>
        <v>501042</v>
      </c>
      <c r="C137" s="109">
        <f>'T09'!K137</f>
        <v>159114.93</v>
      </c>
      <c r="D137" s="110">
        <f>'T09'!O137</f>
        <v>39.457599999999999</v>
      </c>
      <c r="E137" s="110">
        <f>'T09'!P137</f>
        <v>16.431028816717578</v>
      </c>
      <c r="F137" s="110"/>
      <c r="G137" s="102">
        <f t="shared" si="46"/>
        <v>0</v>
      </c>
      <c r="H137" s="102">
        <f t="shared" si="47"/>
        <v>0</v>
      </c>
      <c r="I137" s="102">
        <f t="shared" si="48"/>
        <v>0</v>
      </c>
      <c r="J137" s="103">
        <f t="shared" si="49"/>
        <v>0</v>
      </c>
      <c r="L137" s="115">
        <f t="shared" si="50"/>
        <v>0</v>
      </c>
      <c r="M137" s="111">
        <f t="shared" si="51"/>
        <v>0</v>
      </c>
      <c r="N137" s="111">
        <f t="shared" si="52"/>
        <v>0</v>
      </c>
      <c r="O137" s="115">
        <f t="shared" si="53"/>
        <v>0</v>
      </c>
      <c r="P137" s="111">
        <f t="shared" si="54"/>
        <v>0</v>
      </c>
      <c r="Q137" s="111">
        <f t="shared" si="55"/>
        <v>0</v>
      </c>
      <c r="R137" s="115">
        <f t="shared" si="56"/>
        <v>0</v>
      </c>
      <c r="S137" s="111">
        <f t="shared" si="57"/>
        <v>0</v>
      </c>
      <c r="T137" s="111">
        <f t="shared" si="58"/>
        <v>0</v>
      </c>
      <c r="V137" s="119">
        <f t="shared" si="43"/>
        <v>0.53000000000000036</v>
      </c>
      <c r="W137" s="119">
        <f t="shared" si="38"/>
        <v>0.6</v>
      </c>
      <c r="X137" s="120">
        <f t="shared" si="39"/>
        <v>100000</v>
      </c>
      <c r="Y137" s="120"/>
      <c r="Z137" s="121">
        <f t="shared" si="44"/>
        <v>0.25</v>
      </c>
      <c r="AA137" s="121">
        <f t="shared" si="42"/>
        <v>0.53000000000000036</v>
      </c>
      <c r="AB137" s="120">
        <f t="shared" si="45"/>
        <v>100000</v>
      </c>
    </row>
    <row r="138" spans="1:28" ht="11.25" customHeight="1" x14ac:dyDescent="0.2">
      <c r="A138" s="102" t="str">
        <f>'T09'!A138</f>
        <v>Bodzianske Lúky</v>
      </c>
      <c r="B138" s="104">
        <f>'T09'!C138</f>
        <v>555819</v>
      </c>
      <c r="C138" s="109">
        <f>'T09'!K138</f>
        <v>51436.77</v>
      </c>
      <c r="D138" s="110">
        <f>'T09'!O138</f>
        <v>0</v>
      </c>
      <c r="E138" s="110">
        <f>'T09'!P138</f>
        <v>2.9090279191325585</v>
      </c>
      <c r="F138" s="110"/>
      <c r="G138" s="102">
        <f t="shared" si="46"/>
        <v>0</v>
      </c>
      <c r="H138" s="102">
        <f t="shared" si="47"/>
        <v>0</v>
      </c>
      <c r="I138" s="102">
        <f t="shared" si="48"/>
        <v>0</v>
      </c>
      <c r="J138" s="103">
        <f t="shared" si="49"/>
        <v>0</v>
      </c>
      <c r="L138" s="115">
        <f t="shared" si="50"/>
        <v>0</v>
      </c>
      <c r="M138" s="111">
        <f t="shared" si="51"/>
        <v>0</v>
      </c>
      <c r="N138" s="111">
        <f t="shared" si="52"/>
        <v>0</v>
      </c>
      <c r="O138" s="115">
        <f t="shared" si="53"/>
        <v>0</v>
      </c>
      <c r="P138" s="111">
        <f t="shared" si="54"/>
        <v>0</v>
      </c>
      <c r="Q138" s="111">
        <f t="shared" si="55"/>
        <v>0</v>
      </c>
      <c r="R138" s="115">
        <f t="shared" si="56"/>
        <v>0</v>
      </c>
      <c r="S138" s="111">
        <f t="shared" si="57"/>
        <v>0</v>
      </c>
      <c r="T138" s="111">
        <f t="shared" si="58"/>
        <v>0</v>
      </c>
      <c r="V138" s="119">
        <f t="shared" si="43"/>
        <v>0.53500000000000036</v>
      </c>
      <c r="W138" s="119">
        <f t="shared" si="38"/>
        <v>0.6</v>
      </c>
      <c r="X138" s="120">
        <f t="shared" si="39"/>
        <v>100000</v>
      </c>
      <c r="Y138" s="120"/>
      <c r="Z138" s="121">
        <f t="shared" si="44"/>
        <v>0.25</v>
      </c>
      <c r="AA138" s="121">
        <f t="shared" si="42"/>
        <v>0.53500000000000036</v>
      </c>
      <c r="AB138" s="120">
        <f t="shared" si="45"/>
        <v>100000</v>
      </c>
    </row>
    <row r="139" spans="1:28" ht="11.25" customHeight="1" x14ac:dyDescent="0.2">
      <c r="A139" s="102" t="str">
        <f>'T09'!A139</f>
        <v>Bogliarka</v>
      </c>
      <c r="B139" s="104">
        <f>'T09'!C139</f>
        <v>519073</v>
      </c>
      <c r="C139" s="109">
        <f>'T09'!K139</f>
        <v>28357.49</v>
      </c>
      <c r="D139" s="110">
        <f>'T09'!O139</f>
        <v>0</v>
      </c>
      <c r="E139" s="110">
        <f>'T09'!P139</f>
        <v>0</v>
      </c>
      <c r="F139" s="110"/>
      <c r="G139" s="102">
        <f t="shared" si="46"/>
        <v>0</v>
      </c>
      <c r="H139" s="102">
        <f t="shared" si="47"/>
        <v>0</v>
      </c>
      <c r="I139" s="102">
        <f t="shared" si="48"/>
        <v>0</v>
      </c>
      <c r="J139" s="103">
        <f t="shared" si="49"/>
        <v>0</v>
      </c>
      <c r="L139" s="115">
        <f t="shared" si="50"/>
        <v>0</v>
      </c>
      <c r="M139" s="111">
        <f t="shared" si="51"/>
        <v>0</v>
      </c>
      <c r="N139" s="111">
        <f t="shared" si="52"/>
        <v>0</v>
      </c>
      <c r="O139" s="115">
        <f t="shared" si="53"/>
        <v>0</v>
      </c>
      <c r="P139" s="111">
        <f t="shared" si="54"/>
        <v>0</v>
      </c>
      <c r="Q139" s="111">
        <f t="shared" si="55"/>
        <v>0</v>
      </c>
      <c r="R139" s="115">
        <f t="shared" si="56"/>
        <v>0</v>
      </c>
      <c r="S139" s="111">
        <f t="shared" si="57"/>
        <v>0</v>
      </c>
      <c r="T139" s="111">
        <f t="shared" si="58"/>
        <v>0</v>
      </c>
      <c r="V139" s="119">
        <f t="shared" si="43"/>
        <v>0.54000000000000037</v>
      </c>
      <c r="W139" s="119">
        <f t="shared" si="38"/>
        <v>0.6</v>
      </c>
      <c r="X139" s="120">
        <f t="shared" si="39"/>
        <v>100000</v>
      </c>
      <c r="Y139" s="120"/>
      <c r="Z139" s="121">
        <f t="shared" si="44"/>
        <v>0.25</v>
      </c>
      <c r="AA139" s="121">
        <f t="shared" si="42"/>
        <v>0.54000000000000037</v>
      </c>
      <c r="AB139" s="120">
        <f t="shared" si="45"/>
        <v>100000</v>
      </c>
    </row>
    <row r="140" spans="1:28" ht="11.25" customHeight="1" x14ac:dyDescent="0.2">
      <c r="A140" s="102" t="str">
        <f>'T09'!A140</f>
        <v>Bohdanovce</v>
      </c>
      <c r="B140" s="104">
        <f>'T09'!C140</f>
        <v>521205</v>
      </c>
      <c r="C140" s="109">
        <f>'T09'!K140</f>
        <v>771138.24</v>
      </c>
      <c r="D140" s="110">
        <f>'T09'!O140</f>
        <v>0</v>
      </c>
      <c r="E140" s="110">
        <f>'T09'!P140</f>
        <v>5.4464942628185583E-5</v>
      </c>
      <c r="F140" s="110"/>
      <c r="G140" s="102">
        <f t="shared" si="46"/>
        <v>0</v>
      </c>
      <c r="H140" s="102">
        <f t="shared" si="47"/>
        <v>0</v>
      </c>
      <c r="I140" s="102">
        <f t="shared" si="48"/>
        <v>0</v>
      </c>
      <c r="J140" s="103">
        <f t="shared" si="49"/>
        <v>0</v>
      </c>
      <c r="L140" s="115">
        <f t="shared" si="50"/>
        <v>0</v>
      </c>
      <c r="M140" s="111">
        <f t="shared" si="51"/>
        <v>0</v>
      </c>
      <c r="N140" s="111">
        <f t="shared" si="52"/>
        <v>0</v>
      </c>
      <c r="O140" s="115">
        <f t="shared" si="53"/>
        <v>0</v>
      </c>
      <c r="P140" s="111">
        <f t="shared" si="54"/>
        <v>0</v>
      </c>
      <c r="Q140" s="111">
        <f t="shared" si="55"/>
        <v>0</v>
      </c>
      <c r="R140" s="115">
        <f t="shared" si="56"/>
        <v>0</v>
      </c>
      <c r="S140" s="111">
        <f t="shared" si="57"/>
        <v>0</v>
      </c>
      <c r="T140" s="111">
        <f t="shared" si="58"/>
        <v>0</v>
      </c>
      <c r="V140" s="119">
        <f t="shared" si="43"/>
        <v>0.54500000000000037</v>
      </c>
      <c r="W140" s="119">
        <f t="shared" si="38"/>
        <v>0.6</v>
      </c>
      <c r="X140" s="120">
        <f t="shared" si="39"/>
        <v>100000</v>
      </c>
      <c r="Y140" s="120"/>
      <c r="Z140" s="121">
        <f t="shared" si="44"/>
        <v>0.25</v>
      </c>
      <c r="AA140" s="121">
        <f t="shared" si="42"/>
        <v>0.54500000000000037</v>
      </c>
      <c r="AB140" s="120">
        <f t="shared" si="45"/>
        <v>100000</v>
      </c>
    </row>
    <row r="141" spans="1:28" ht="11.25" customHeight="1" x14ac:dyDescent="0.2">
      <c r="A141" s="102" t="str">
        <f>'T09'!A141</f>
        <v>Bohdanovce nad Trnavou</v>
      </c>
      <c r="B141" s="104">
        <f>'T09'!C141</f>
        <v>506796</v>
      </c>
      <c r="C141" s="109">
        <f>'T09'!K141</f>
        <v>654287.37</v>
      </c>
      <c r="D141" s="110">
        <f>'T09'!O141</f>
        <v>0</v>
      </c>
      <c r="E141" s="110">
        <f>'T09'!P141</f>
        <v>4.0552762007311864</v>
      </c>
      <c r="F141" s="110"/>
      <c r="G141" s="102">
        <f t="shared" si="46"/>
        <v>0</v>
      </c>
      <c r="H141" s="102">
        <f t="shared" si="47"/>
        <v>0</v>
      </c>
      <c r="I141" s="102">
        <f t="shared" si="48"/>
        <v>0</v>
      </c>
      <c r="J141" s="103">
        <f t="shared" si="49"/>
        <v>0</v>
      </c>
      <c r="L141" s="115">
        <f t="shared" si="50"/>
        <v>0</v>
      </c>
      <c r="M141" s="111">
        <f t="shared" si="51"/>
        <v>0</v>
      </c>
      <c r="N141" s="111">
        <f t="shared" si="52"/>
        <v>0</v>
      </c>
      <c r="O141" s="115">
        <f t="shared" si="53"/>
        <v>0</v>
      </c>
      <c r="P141" s="111">
        <f t="shared" si="54"/>
        <v>0</v>
      </c>
      <c r="Q141" s="111">
        <f t="shared" si="55"/>
        <v>0</v>
      </c>
      <c r="R141" s="115">
        <f t="shared" si="56"/>
        <v>0</v>
      </c>
      <c r="S141" s="111">
        <f t="shared" si="57"/>
        <v>0</v>
      </c>
      <c r="T141" s="111">
        <f t="shared" si="58"/>
        <v>0</v>
      </c>
      <c r="V141" s="119">
        <f t="shared" si="43"/>
        <v>0.55000000000000038</v>
      </c>
      <c r="W141" s="119">
        <f t="shared" si="38"/>
        <v>0.6</v>
      </c>
      <c r="X141" s="120">
        <f t="shared" si="39"/>
        <v>100000</v>
      </c>
      <c r="Y141" s="120"/>
      <c r="Z141" s="121">
        <f t="shared" si="44"/>
        <v>0.25</v>
      </c>
      <c r="AA141" s="121">
        <f t="shared" si="42"/>
        <v>0.55000000000000038</v>
      </c>
      <c r="AB141" s="120">
        <f t="shared" si="45"/>
        <v>100000</v>
      </c>
    </row>
    <row r="142" spans="1:28" ht="11.25" customHeight="1" x14ac:dyDescent="0.2">
      <c r="A142" s="102" t="str">
        <f>'T09'!A142</f>
        <v>Boheľov</v>
      </c>
      <c r="B142" s="104">
        <f>'T09'!C142</f>
        <v>501506</v>
      </c>
      <c r="C142" s="109">
        <f>'T09'!K142</f>
        <v>131571.81</v>
      </c>
      <c r="D142" s="110">
        <f>'T09'!O142</f>
        <v>48.561399999999999</v>
      </c>
      <c r="E142" s="110">
        <f>'T09'!P142</f>
        <v>11.301250625038906</v>
      </c>
      <c r="F142" s="110"/>
      <c r="G142" s="102">
        <f t="shared" si="46"/>
        <v>0</v>
      </c>
      <c r="H142" s="102">
        <f t="shared" si="47"/>
        <v>0</v>
      </c>
      <c r="I142" s="102">
        <f t="shared" si="48"/>
        <v>0</v>
      </c>
      <c r="J142" s="103">
        <f t="shared" si="49"/>
        <v>0</v>
      </c>
      <c r="L142" s="115">
        <f t="shared" si="50"/>
        <v>0</v>
      </c>
      <c r="M142" s="111">
        <f t="shared" si="51"/>
        <v>0</v>
      </c>
      <c r="N142" s="111">
        <f t="shared" si="52"/>
        <v>0</v>
      </c>
      <c r="O142" s="115">
        <f t="shared" si="53"/>
        <v>0</v>
      </c>
      <c r="P142" s="111">
        <f t="shared" si="54"/>
        <v>0</v>
      </c>
      <c r="Q142" s="111">
        <f t="shared" si="55"/>
        <v>0</v>
      </c>
      <c r="R142" s="115">
        <f t="shared" si="56"/>
        <v>0</v>
      </c>
      <c r="S142" s="111">
        <f t="shared" si="57"/>
        <v>0</v>
      </c>
      <c r="T142" s="111">
        <f t="shared" si="58"/>
        <v>0</v>
      </c>
      <c r="V142" s="119">
        <f t="shared" si="43"/>
        <v>0.55500000000000038</v>
      </c>
      <c r="W142" s="119">
        <f t="shared" si="38"/>
        <v>0.6</v>
      </c>
      <c r="X142" s="120">
        <f t="shared" si="39"/>
        <v>100000</v>
      </c>
      <c r="Y142" s="120"/>
      <c r="Z142" s="121">
        <f t="shared" si="44"/>
        <v>0.25</v>
      </c>
      <c r="AA142" s="121">
        <f t="shared" si="42"/>
        <v>0.55500000000000038</v>
      </c>
      <c r="AB142" s="120">
        <f t="shared" si="45"/>
        <v>100000</v>
      </c>
    </row>
    <row r="143" spans="1:28" ht="11.25" customHeight="1" x14ac:dyDescent="0.2">
      <c r="A143" s="102" t="str">
        <f>'T09'!A143</f>
        <v>Bohunice</v>
      </c>
      <c r="B143" s="104">
        <f>'T09'!C143</f>
        <v>580937</v>
      </c>
      <c r="C143" s="109">
        <f>'T09'!K143</f>
        <v>45090.81</v>
      </c>
      <c r="D143" s="110">
        <f>'T09'!O143</f>
        <v>0</v>
      </c>
      <c r="E143" s="110">
        <f>'T09'!P143</f>
        <v>0</v>
      </c>
      <c r="F143" s="110"/>
      <c r="G143" s="102">
        <f t="shared" si="46"/>
        <v>0</v>
      </c>
      <c r="H143" s="102">
        <f t="shared" si="47"/>
        <v>0</v>
      </c>
      <c r="I143" s="102">
        <f t="shared" si="48"/>
        <v>0</v>
      </c>
      <c r="J143" s="103">
        <f t="shared" si="49"/>
        <v>0</v>
      </c>
      <c r="L143" s="115">
        <f t="shared" si="50"/>
        <v>0</v>
      </c>
      <c r="M143" s="111">
        <f t="shared" si="51"/>
        <v>0</v>
      </c>
      <c r="N143" s="111">
        <f t="shared" si="52"/>
        <v>0</v>
      </c>
      <c r="O143" s="115">
        <f t="shared" si="53"/>
        <v>0</v>
      </c>
      <c r="P143" s="111">
        <f t="shared" si="54"/>
        <v>0</v>
      </c>
      <c r="Q143" s="111">
        <f t="shared" si="55"/>
        <v>0</v>
      </c>
      <c r="R143" s="115">
        <f t="shared" si="56"/>
        <v>0</v>
      </c>
      <c r="S143" s="111">
        <f t="shared" si="57"/>
        <v>0</v>
      </c>
      <c r="T143" s="111">
        <f t="shared" si="58"/>
        <v>0</v>
      </c>
      <c r="V143" s="119">
        <f t="shared" si="43"/>
        <v>0.56000000000000039</v>
      </c>
      <c r="W143" s="119">
        <f t="shared" si="38"/>
        <v>0.6</v>
      </c>
      <c r="X143" s="120">
        <f t="shared" si="39"/>
        <v>100000</v>
      </c>
      <c r="Y143" s="120"/>
      <c r="Z143" s="121">
        <f t="shared" si="44"/>
        <v>0.25</v>
      </c>
      <c r="AA143" s="121">
        <f t="shared" si="42"/>
        <v>0.56000000000000039</v>
      </c>
      <c r="AB143" s="120">
        <f t="shared" si="45"/>
        <v>100000</v>
      </c>
    </row>
    <row r="144" spans="1:28" ht="11.25" customHeight="1" x14ac:dyDescent="0.2">
      <c r="A144" s="102" t="str">
        <f>'T09'!A144</f>
        <v>Bohunice</v>
      </c>
      <c r="B144" s="104">
        <f>'T09'!C144</f>
        <v>582301</v>
      </c>
      <c r="C144" s="109">
        <f>'T09'!K144</f>
        <v>154233.99</v>
      </c>
      <c r="D144" s="110">
        <f>'T09'!O144</f>
        <v>270.2278</v>
      </c>
      <c r="E144" s="110">
        <f>'T09'!P144</f>
        <v>38.000086751305602</v>
      </c>
      <c r="F144" s="110"/>
      <c r="G144" s="102">
        <f t="shared" si="46"/>
        <v>1</v>
      </c>
      <c r="H144" s="102">
        <f t="shared" si="47"/>
        <v>1</v>
      </c>
      <c r="I144" s="102">
        <f t="shared" si="48"/>
        <v>1</v>
      </c>
      <c r="J144" s="103">
        <f t="shared" si="49"/>
        <v>1</v>
      </c>
      <c r="L144" s="115">
        <f t="shared" si="50"/>
        <v>154233.99</v>
      </c>
      <c r="M144" s="111">
        <f t="shared" si="51"/>
        <v>2.7022780000000002</v>
      </c>
      <c r="N144" s="111">
        <f t="shared" si="52"/>
        <v>0.38000086751305601</v>
      </c>
      <c r="O144" s="115">
        <f t="shared" si="53"/>
        <v>154233.99</v>
      </c>
      <c r="P144" s="111">
        <f t="shared" si="54"/>
        <v>2.7022780000000002</v>
      </c>
      <c r="Q144" s="111">
        <f t="shared" si="55"/>
        <v>0.38000086751305601</v>
      </c>
      <c r="R144" s="115">
        <f t="shared" si="56"/>
        <v>154233.99</v>
      </c>
      <c r="S144" s="111">
        <f t="shared" si="57"/>
        <v>2.7022780000000002</v>
      </c>
      <c r="T144" s="111">
        <f t="shared" si="58"/>
        <v>0.38000086751305601</v>
      </c>
      <c r="V144" s="119">
        <f t="shared" si="43"/>
        <v>0.56500000000000039</v>
      </c>
      <c r="W144" s="119">
        <f t="shared" si="38"/>
        <v>0.6</v>
      </c>
      <c r="X144" s="120">
        <f t="shared" si="39"/>
        <v>100000</v>
      </c>
      <c r="Y144" s="120"/>
      <c r="Z144" s="121">
        <f t="shared" si="44"/>
        <v>0.25</v>
      </c>
      <c r="AA144" s="121">
        <f t="shared" si="42"/>
        <v>0.56500000000000039</v>
      </c>
      <c r="AB144" s="120">
        <f t="shared" si="45"/>
        <v>100000</v>
      </c>
    </row>
    <row r="145" spans="1:28" ht="11.25" customHeight="1" x14ac:dyDescent="0.2">
      <c r="A145" s="102" t="str">
        <f>'T09'!A145</f>
        <v>Bohúňovo</v>
      </c>
      <c r="B145" s="104">
        <f>'T09'!C145</f>
        <v>525553</v>
      </c>
      <c r="C145" s="109">
        <f>'T09'!K145</f>
        <v>52724.17</v>
      </c>
      <c r="D145" s="110">
        <f>'T09'!O145</f>
        <v>10.930300000000001</v>
      </c>
      <c r="E145" s="110">
        <f>'T09'!P145</f>
        <v>75.970204936369797</v>
      </c>
      <c r="F145" s="110"/>
      <c r="G145" s="102">
        <f t="shared" si="46"/>
        <v>0</v>
      </c>
      <c r="H145" s="102">
        <f t="shared" si="47"/>
        <v>1</v>
      </c>
      <c r="I145" s="102">
        <f t="shared" si="48"/>
        <v>0</v>
      </c>
      <c r="J145" s="103">
        <f t="shared" si="49"/>
        <v>1</v>
      </c>
      <c r="L145" s="115">
        <f t="shared" si="50"/>
        <v>0</v>
      </c>
      <c r="M145" s="111">
        <f t="shared" si="51"/>
        <v>0</v>
      </c>
      <c r="N145" s="111">
        <f t="shared" si="52"/>
        <v>0</v>
      </c>
      <c r="O145" s="115">
        <f t="shared" si="53"/>
        <v>52724.17</v>
      </c>
      <c r="P145" s="111">
        <f t="shared" si="54"/>
        <v>0.10930300000000001</v>
      </c>
      <c r="Q145" s="111">
        <f t="shared" si="55"/>
        <v>0.75970204936369801</v>
      </c>
      <c r="R145" s="115">
        <f t="shared" si="56"/>
        <v>0</v>
      </c>
      <c r="S145" s="111">
        <f t="shared" si="57"/>
        <v>0</v>
      </c>
      <c r="T145" s="111">
        <f t="shared" si="58"/>
        <v>0</v>
      </c>
      <c r="V145" s="119">
        <f t="shared" si="43"/>
        <v>0.5700000000000004</v>
      </c>
      <c r="W145" s="119">
        <f t="shared" si="38"/>
        <v>0.6</v>
      </c>
      <c r="X145" s="120">
        <f t="shared" si="39"/>
        <v>100000</v>
      </c>
      <c r="Y145" s="120"/>
      <c r="Z145" s="121">
        <f t="shared" si="44"/>
        <v>0.25</v>
      </c>
      <c r="AA145" s="121">
        <f t="shared" si="42"/>
        <v>0.5700000000000004</v>
      </c>
      <c r="AB145" s="120">
        <f t="shared" si="45"/>
        <v>100000</v>
      </c>
    </row>
    <row r="146" spans="1:28" ht="11.25" customHeight="1" x14ac:dyDescent="0.2">
      <c r="A146" s="102" t="str">
        <f>'T09'!A146</f>
        <v>Bojná</v>
      </c>
      <c r="B146" s="104">
        <f>'T09'!C146</f>
        <v>542717</v>
      </c>
      <c r="C146" s="109">
        <f>'T09'!K146</f>
        <v>1110489.32</v>
      </c>
      <c r="D146" s="110">
        <f>'T09'!O146</f>
        <v>11.140499999999999</v>
      </c>
      <c r="E146" s="110">
        <f>'T09'!P146</f>
        <v>12.670378495850819</v>
      </c>
      <c r="F146" s="110"/>
      <c r="G146" s="102">
        <f t="shared" si="46"/>
        <v>0</v>
      </c>
      <c r="H146" s="102">
        <f t="shared" si="47"/>
        <v>0</v>
      </c>
      <c r="I146" s="102">
        <f t="shared" si="48"/>
        <v>0</v>
      </c>
      <c r="J146" s="103">
        <f t="shared" si="49"/>
        <v>0</v>
      </c>
      <c r="L146" s="115">
        <f t="shared" si="50"/>
        <v>0</v>
      </c>
      <c r="M146" s="111">
        <f t="shared" si="51"/>
        <v>0</v>
      </c>
      <c r="N146" s="111">
        <f t="shared" si="52"/>
        <v>0</v>
      </c>
      <c r="O146" s="115">
        <f t="shared" si="53"/>
        <v>0</v>
      </c>
      <c r="P146" s="111">
        <f t="shared" si="54"/>
        <v>0</v>
      </c>
      <c r="Q146" s="111">
        <f t="shared" si="55"/>
        <v>0</v>
      </c>
      <c r="R146" s="115">
        <f t="shared" si="56"/>
        <v>0</v>
      </c>
      <c r="S146" s="111">
        <f t="shared" si="57"/>
        <v>0</v>
      </c>
      <c r="T146" s="111">
        <f t="shared" si="58"/>
        <v>0</v>
      </c>
      <c r="V146" s="119">
        <f t="shared" si="43"/>
        <v>0.5750000000000004</v>
      </c>
      <c r="W146" s="119">
        <f t="shared" si="38"/>
        <v>0.6</v>
      </c>
      <c r="X146" s="120">
        <f t="shared" si="39"/>
        <v>100000</v>
      </c>
      <c r="Y146" s="120"/>
      <c r="Z146" s="121">
        <f t="shared" si="44"/>
        <v>0.25</v>
      </c>
      <c r="AA146" s="121">
        <f t="shared" si="42"/>
        <v>0.5750000000000004</v>
      </c>
      <c r="AB146" s="120">
        <f t="shared" si="45"/>
        <v>100000</v>
      </c>
    </row>
    <row r="147" spans="1:28" ht="11.25" customHeight="1" x14ac:dyDescent="0.2">
      <c r="A147" s="102" t="str">
        <f>'T09'!A147</f>
        <v>Bojnice</v>
      </c>
      <c r="B147" s="104">
        <f>'T09'!C147</f>
        <v>513903</v>
      </c>
      <c r="C147" s="109">
        <f>'T09'!K147</f>
        <v>3599856.2399999998</v>
      </c>
      <c r="D147" s="110">
        <f>'T09'!O147</f>
        <v>12.2661</v>
      </c>
      <c r="E147" s="110">
        <f>'T09'!P147</f>
        <v>15.270207012488923</v>
      </c>
      <c r="F147" s="110"/>
      <c r="G147" s="102">
        <f t="shared" si="46"/>
        <v>0</v>
      </c>
      <c r="H147" s="102">
        <f t="shared" si="47"/>
        <v>0</v>
      </c>
      <c r="I147" s="102">
        <f t="shared" si="48"/>
        <v>0</v>
      </c>
      <c r="J147" s="103">
        <f t="shared" si="49"/>
        <v>0</v>
      </c>
      <c r="L147" s="115">
        <f t="shared" si="50"/>
        <v>0</v>
      </c>
      <c r="M147" s="111">
        <f t="shared" si="51"/>
        <v>0</v>
      </c>
      <c r="N147" s="111">
        <f t="shared" si="52"/>
        <v>0</v>
      </c>
      <c r="O147" s="115">
        <f t="shared" si="53"/>
        <v>0</v>
      </c>
      <c r="P147" s="111">
        <f t="shared" si="54"/>
        <v>0</v>
      </c>
      <c r="Q147" s="111">
        <f t="shared" si="55"/>
        <v>0</v>
      </c>
      <c r="R147" s="115">
        <f t="shared" si="56"/>
        <v>0</v>
      </c>
      <c r="S147" s="111">
        <f t="shared" si="57"/>
        <v>0</v>
      </c>
      <c r="T147" s="111">
        <f t="shared" si="58"/>
        <v>0</v>
      </c>
      <c r="V147" s="119">
        <f t="shared" si="43"/>
        <v>0.5800000000000004</v>
      </c>
      <c r="W147" s="119">
        <f t="shared" si="38"/>
        <v>0.6</v>
      </c>
      <c r="X147" s="120">
        <f t="shared" si="39"/>
        <v>100000</v>
      </c>
      <c r="Y147" s="120"/>
      <c r="Z147" s="121">
        <f t="shared" si="44"/>
        <v>0.25</v>
      </c>
      <c r="AA147" s="121">
        <f t="shared" si="42"/>
        <v>0.5800000000000004</v>
      </c>
      <c r="AB147" s="120">
        <f t="shared" si="45"/>
        <v>100000</v>
      </c>
    </row>
    <row r="148" spans="1:28" ht="11.25" customHeight="1" x14ac:dyDescent="0.2">
      <c r="A148" s="102" t="str">
        <f>'T09'!A148</f>
        <v>Bojničky</v>
      </c>
      <c r="B148" s="104">
        <f>'T09'!C148</f>
        <v>506800</v>
      </c>
      <c r="C148" s="109">
        <f>'T09'!K148</f>
        <v>785209.37</v>
      </c>
      <c r="D148" s="110">
        <f>'T09'!O148</f>
        <v>2.4348000000000001</v>
      </c>
      <c r="E148" s="110">
        <f>'T09'!P148</f>
        <v>11.044735749905787</v>
      </c>
      <c r="F148" s="110"/>
      <c r="G148" s="102">
        <f t="shared" si="46"/>
        <v>0</v>
      </c>
      <c r="H148" s="102">
        <f t="shared" si="47"/>
        <v>0</v>
      </c>
      <c r="I148" s="102">
        <f t="shared" si="48"/>
        <v>0</v>
      </c>
      <c r="J148" s="103">
        <f t="shared" si="49"/>
        <v>0</v>
      </c>
      <c r="L148" s="115">
        <f t="shared" si="50"/>
        <v>0</v>
      </c>
      <c r="M148" s="111">
        <f t="shared" si="51"/>
        <v>0</v>
      </c>
      <c r="N148" s="111">
        <f t="shared" si="52"/>
        <v>0</v>
      </c>
      <c r="O148" s="115">
        <f t="shared" si="53"/>
        <v>0</v>
      </c>
      <c r="P148" s="111">
        <f t="shared" si="54"/>
        <v>0</v>
      </c>
      <c r="Q148" s="111">
        <f t="shared" si="55"/>
        <v>0</v>
      </c>
      <c r="R148" s="115">
        <f t="shared" si="56"/>
        <v>0</v>
      </c>
      <c r="S148" s="111">
        <f t="shared" si="57"/>
        <v>0</v>
      </c>
      <c r="T148" s="111">
        <f t="shared" si="58"/>
        <v>0</v>
      </c>
      <c r="V148" s="119">
        <f t="shared" si="43"/>
        <v>0.58500000000000041</v>
      </c>
      <c r="W148" s="119">
        <f t="shared" si="38"/>
        <v>0.6</v>
      </c>
      <c r="X148" s="120">
        <f t="shared" si="39"/>
        <v>100000</v>
      </c>
      <c r="Y148" s="120"/>
      <c r="Z148" s="121">
        <f t="shared" si="44"/>
        <v>0.25</v>
      </c>
      <c r="AA148" s="121">
        <f t="shared" si="42"/>
        <v>0.58500000000000041</v>
      </c>
      <c r="AB148" s="120">
        <f t="shared" si="45"/>
        <v>100000</v>
      </c>
    </row>
    <row r="149" spans="1:28" ht="11.25" customHeight="1" x14ac:dyDescent="0.2">
      <c r="A149" s="102" t="str">
        <f>'T09'!A149</f>
        <v>Boľ</v>
      </c>
      <c r="B149" s="104">
        <f>'T09'!C149</f>
        <v>528161</v>
      </c>
      <c r="C149" s="109">
        <f>'T09'!K149</f>
        <v>582085.37</v>
      </c>
      <c r="D149" s="110">
        <f>'T09'!O149</f>
        <v>8.0977999999999994</v>
      </c>
      <c r="E149" s="110">
        <f>'T09'!P149</f>
        <v>6.032565291926165</v>
      </c>
      <c r="F149" s="110"/>
      <c r="G149" s="102">
        <f t="shared" si="46"/>
        <v>0</v>
      </c>
      <c r="H149" s="102">
        <f t="shared" si="47"/>
        <v>0</v>
      </c>
      <c r="I149" s="102">
        <f t="shared" si="48"/>
        <v>0</v>
      </c>
      <c r="J149" s="103">
        <f t="shared" si="49"/>
        <v>0</v>
      </c>
      <c r="L149" s="115">
        <f t="shared" si="50"/>
        <v>0</v>
      </c>
      <c r="M149" s="111">
        <f t="shared" si="51"/>
        <v>0</v>
      </c>
      <c r="N149" s="111">
        <f t="shared" si="52"/>
        <v>0</v>
      </c>
      <c r="O149" s="115">
        <f t="shared" si="53"/>
        <v>0</v>
      </c>
      <c r="P149" s="111">
        <f t="shared" si="54"/>
        <v>0</v>
      </c>
      <c r="Q149" s="111">
        <f t="shared" si="55"/>
        <v>0</v>
      </c>
      <c r="R149" s="115">
        <f t="shared" si="56"/>
        <v>0</v>
      </c>
      <c r="S149" s="111">
        <f t="shared" si="57"/>
        <v>0</v>
      </c>
      <c r="T149" s="111">
        <f t="shared" si="58"/>
        <v>0</v>
      </c>
      <c r="V149" s="119">
        <f t="shared" si="43"/>
        <v>0.59000000000000041</v>
      </c>
      <c r="W149" s="119">
        <f t="shared" si="38"/>
        <v>0.6</v>
      </c>
      <c r="X149" s="120">
        <f t="shared" si="39"/>
        <v>100000</v>
      </c>
      <c r="Y149" s="120"/>
      <c r="Z149" s="121">
        <f t="shared" si="44"/>
        <v>0.25</v>
      </c>
      <c r="AA149" s="121">
        <f t="shared" si="42"/>
        <v>0.59000000000000041</v>
      </c>
      <c r="AB149" s="120">
        <f t="shared" si="45"/>
        <v>100000</v>
      </c>
    </row>
    <row r="150" spans="1:28" ht="11.25" customHeight="1" x14ac:dyDescent="0.2">
      <c r="A150" s="102" t="str">
        <f>'T09'!A150</f>
        <v>Boldog</v>
      </c>
      <c r="B150" s="104">
        <f>'T09'!C150</f>
        <v>503681</v>
      </c>
      <c r="C150" s="109">
        <f>'T09'!K150</f>
        <v>166820.88999999998</v>
      </c>
      <c r="D150" s="110">
        <f>'T09'!O150</f>
        <v>0</v>
      </c>
      <c r="E150" s="110">
        <f>'T09'!P150</f>
        <v>0</v>
      </c>
      <c r="F150" s="110"/>
      <c r="G150" s="102">
        <f t="shared" si="46"/>
        <v>0</v>
      </c>
      <c r="H150" s="102">
        <f t="shared" si="47"/>
        <v>0</v>
      </c>
      <c r="I150" s="102">
        <f t="shared" si="48"/>
        <v>0</v>
      </c>
      <c r="J150" s="103">
        <f t="shared" si="49"/>
        <v>0</v>
      </c>
      <c r="L150" s="115">
        <f t="shared" si="50"/>
        <v>0</v>
      </c>
      <c r="M150" s="111">
        <f t="shared" si="51"/>
        <v>0</v>
      </c>
      <c r="N150" s="111">
        <f t="shared" si="52"/>
        <v>0</v>
      </c>
      <c r="O150" s="115">
        <f t="shared" si="53"/>
        <v>0</v>
      </c>
      <c r="P150" s="111">
        <f t="shared" si="54"/>
        <v>0</v>
      </c>
      <c r="Q150" s="111">
        <f t="shared" si="55"/>
        <v>0</v>
      </c>
      <c r="R150" s="115">
        <f t="shared" si="56"/>
        <v>0</v>
      </c>
      <c r="S150" s="111">
        <f t="shared" si="57"/>
        <v>0</v>
      </c>
      <c r="T150" s="111">
        <f t="shared" si="58"/>
        <v>0</v>
      </c>
      <c r="V150" s="119">
        <f t="shared" si="43"/>
        <v>0.59500000000000042</v>
      </c>
      <c r="W150" s="119">
        <f t="shared" si="38"/>
        <v>0.6</v>
      </c>
      <c r="X150" s="120">
        <f t="shared" si="39"/>
        <v>100000</v>
      </c>
      <c r="Y150" s="120"/>
      <c r="Z150" s="121">
        <f t="shared" si="44"/>
        <v>0.25</v>
      </c>
      <c r="AA150" s="121">
        <f t="shared" si="42"/>
        <v>0.59500000000000042</v>
      </c>
      <c r="AB150" s="120">
        <f t="shared" si="45"/>
        <v>100000</v>
      </c>
    </row>
    <row r="151" spans="1:28" ht="11.25" customHeight="1" x14ac:dyDescent="0.2">
      <c r="A151" s="102" t="str">
        <f>'T09'!A151</f>
        <v>Boleráz</v>
      </c>
      <c r="B151" s="104">
        <f>'T09'!C151</f>
        <v>506818</v>
      </c>
      <c r="C151" s="109">
        <f>'T09'!K151</f>
        <v>1134470.1000000001</v>
      </c>
      <c r="D151" s="110">
        <f>'T09'!O151</f>
        <v>0</v>
      </c>
      <c r="E151" s="110">
        <f>'T09'!P151</f>
        <v>7.4702506482982658</v>
      </c>
      <c r="F151" s="110"/>
      <c r="G151" s="102">
        <f t="shared" si="46"/>
        <v>0</v>
      </c>
      <c r="H151" s="102">
        <f t="shared" si="47"/>
        <v>0</v>
      </c>
      <c r="I151" s="102">
        <f t="shared" si="48"/>
        <v>0</v>
      </c>
      <c r="J151" s="103">
        <f t="shared" si="49"/>
        <v>0</v>
      </c>
      <c r="L151" s="115">
        <f t="shared" si="50"/>
        <v>0</v>
      </c>
      <c r="M151" s="111">
        <f t="shared" si="51"/>
        <v>0</v>
      </c>
      <c r="N151" s="111">
        <f t="shared" si="52"/>
        <v>0</v>
      </c>
      <c r="O151" s="115">
        <f t="shared" si="53"/>
        <v>0</v>
      </c>
      <c r="P151" s="111">
        <f t="shared" si="54"/>
        <v>0</v>
      </c>
      <c r="Q151" s="111">
        <f t="shared" si="55"/>
        <v>0</v>
      </c>
      <c r="R151" s="115">
        <f t="shared" si="56"/>
        <v>0</v>
      </c>
      <c r="S151" s="111">
        <f t="shared" si="57"/>
        <v>0</v>
      </c>
      <c r="T151" s="111">
        <f t="shared" si="58"/>
        <v>0</v>
      </c>
      <c r="V151" s="119">
        <f t="shared" si="43"/>
        <v>0.60000000000000042</v>
      </c>
      <c r="W151" s="119">
        <f t="shared" si="38"/>
        <v>0.6</v>
      </c>
      <c r="X151" s="120">
        <f t="shared" si="39"/>
        <v>100000</v>
      </c>
      <c r="Y151" s="120"/>
      <c r="Z151" s="121">
        <f t="shared" si="44"/>
        <v>0.25</v>
      </c>
      <c r="AA151" s="121">
        <f t="shared" si="42"/>
        <v>0.60000000000000042</v>
      </c>
      <c r="AB151" s="120">
        <f t="shared" si="45"/>
        <v>100000</v>
      </c>
    </row>
    <row r="152" spans="1:28" ht="11.25" customHeight="1" x14ac:dyDescent="0.2">
      <c r="A152" s="102" t="str">
        <f>'T09'!A152</f>
        <v>Bolešov</v>
      </c>
      <c r="B152" s="104">
        <f>'T09'!C152</f>
        <v>512885</v>
      </c>
      <c r="C152" s="109">
        <f>'T09'!K152</f>
        <v>836859.79</v>
      </c>
      <c r="D152" s="110">
        <f>'T09'!O152</f>
        <v>0</v>
      </c>
      <c r="E152" s="110">
        <f>'T09'!P152</f>
        <v>0</v>
      </c>
      <c r="F152" s="110"/>
      <c r="G152" s="102">
        <f t="shared" si="46"/>
        <v>0</v>
      </c>
      <c r="H152" s="102">
        <f t="shared" si="47"/>
        <v>0</v>
      </c>
      <c r="I152" s="102">
        <f t="shared" si="48"/>
        <v>0</v>
      </c>
      <c r="J152" s="103">
        <f t="shared" si="49"/>
        <v>0</v>
      </c>
      <c r="L152" s="115">
        <f t="shared" si="50"/>
        <v>0</v>
      </c>
      <c r="M152" s="111">
        <f t="shared" si="51"/>
        <v>0</v>
      </c>
      <c r="N152" s="111">
        <f t="shared" si="52"/>
        <v>0</v>
      </c>
      <c r="O152" s="115">
        <f t="shared" si="53"/>
        <v>0</v>
      </c>
      <c r="P152" s="111">
        <f t="shared" si="54"/>
        <v>0</v>
      </c>
      <c r="Q152" s="111">
        <f t="shared" si="55"/>
        <v>0</v>
      </c>
      <c r="R152" s="115">
        <f t="shared" si="56"/>
        <v>0</v>
      </c>
      <c r="S152" s="111">
        <f t="shared" si="57"/>
        <v>0</v>
      </c>
      <c r="T152" s="111">
        <f t="shared" si="58"/>
        <v>0</v>
      </c>
      <c r="V152" s="119">
        <f t="shared" si="43"/>
        <v>0.60500000000000043</v>
      </c>
      <c r="W152" s="119">
        <f t="shared" si="38"/>
        <v>0.6</v>
      </c>
      <c r="X152" s="120">
        <f t="shared" si="39"/>
        <v>100000</v>
      </c>
      <c r="Y152" s="120"/>
      <c r="Z152" s="121">
        <f t="shared" si="44"/>
        <v>0.25</v>
      </c>
      <c r="AA152" s="121">
        <f t="shared" si="42"/>
        <v>0.60500000000000043</v>
      </c>
      <c r="AB152" s="120">
        <f t="shared" si="45"/>
        <v>100000</v>
      </c>
    </row>
    <row r="153" spans="1:28" ht="11.25" customHeight="1" x14ac:dyDescent="0.2">
      <c r="A153" s="102" t="str">
        <f>'T09'!A153</f>
        <v>Boliarov</v>
      </c>
      <c r="B153" s="104">
        <f>'T09'!C153</f>
        <v>521213</v>
      </c>
      <c r="C153" s="109">
        <f>'T09'!K153</f>
        <v>333371.25</v>
      </c>
      <c r="D153" s="110">
        <f>'T09'!O153</f>
        <v>37.795699999999997</v>
      </c>
      <c r="E153" s="110">
        <f>'T09'!P153</f>
        <v>0</v>
      </c>
      <c r="F153" s="110"/>
      <c r="G153" s="102">
        <f t="shared" si="46"/>
        <v>0</v>
      </c>
      <c r="H153" s="102">
        <f t="shared" si="47"/>
        <v>0</v>
      </c>
      <c r="I153" s="102">
        <f t="shared" si="48"/>
        <v>0</v>
      </c>
      <c r="J153" s="103">
        <f t="shared" si="49"/>
        <v>0</v>
      </c>
      <c r="L153" s="115">
        <f t="shared" si="50"/>
        <v>0</v>
      </c>
      <c r="M153" s="111">
        <f t="shared" si="51"/>
        <v>0</v>
      </c>
      <c r="N153" s="111">
        <f t="shared" si="52"/>
        <v>0</v>
      </c>
      <c r="O153" s="115">
        <f t="shared" si="53"/>
        <v>0</v>
      </c>
      <c r="P153" s="111">
        <f t="shared" si="54"/>
        <v>0</v>
      </c>
      <c r="Q153" s="111">
        <f t="shared" si="55"/>
        <v>0</v>
      </c>
      <c r="R153" s="115">
        <f t="shared" si="56"/>
        <v>0</v>
      </c>
      <c r="S153" s="111">
        <f t="shared" si="57"/>
        <v>0</v>
      </c>
      <c r="T153" s="111">
        <f t="shared" si="58"/>
        <v>0</v>
      </c>
      <c r="V153" s="119">
        <f t="shared" si="43"/>
        <v>0.61000000000000043</v>
      </c>
      <c r="W153" s="119">
        <f t="shared" si="38"/>
        <v>0.6</v>
      </c>
      <c r="X153" s="120">
        <f t="shared" si="39"/>
        <v>100000</v>
      </c>
      <c r="Y153" s="120"/>
      <c r="Z153" s="121">
        <f t="shared" si="44"/>
        <v>0.25</v>
      </c>
      <c r="AA153" s="121">
        <f t="shared" si="42"/>
        <v>0.61000000000000043</v>
      </c>
      <c r="AB153" s="120">
        <f t="shared" si="45"/>
        <v>100000</v>
      </c>
    </row>
    <row r="154" spans="1:28" ht="11.25" customHeight="1" x14ac:dyDescent="0.2">
      <c r="A154" s="102" t="str">
        <f>'T09'!A154</f>
        <v>Boľkovce</v>
      </c>
      <c r="B154" s="104">
        <f>'T09'!C154</f>
        <v>511251</v>
      </c>
      <c r="C154" s="109">
        <f>'T09'!K154</f>
        <v>368534.28</v>
      </c>
      <c r="D154" s="110">
        <f>'T09'!O154</f>
        <v>0</v>
      </c>
      <c r="E154" s="110">
        <f>'T09'!P154</f>
        <v>0</v>
      </c>
      <c r="F154" s="110"/>
      <c r="G154" s="102">
        <f t="shared" si="46"/>
        <v>0</v>
      </c>
      <c r="H154" s="102">
        <f t="shared" si="47"/>
        <v>0</v>
      </c>
      <c r="I154" s="102">
        <f t="shared" si="48"/>
        <v>0</v>
      </c>
      <c r="J154" s="103">
        <f t="shared" si="49"/>
        <v>0</v>
      </c>
      <c r="L154" s="115">
        <f t="shared" si="50"/>
        <v>0</v>
      </c>
      <c r="M154" s="111">
        <f t="shared" si="51"/>
        <v>0</v>
      </c>
      <c r="N154" s="111">
        <f t="shared" si="52"/>
        <v>0</v>
      </c>
      <c r="O154" s="115">
        <f t="shared" si="53"/>
        <v>0</v>
      </c>
      <c r="P154" s="111">
        <f t="shared" si="54"/>
        <v>0</v>
      </c>
      <c r="Q154" s="111">
        <f t="shared" si="55"/>
        <v>0</v>
      </c>
      <c r="R154" s="115">
        <f t="shared" si="56"/>
        <v>0</v>
      </c>
      <c r="S154" s="111">
        <f t="shared" si="57"/>
        <v>0</v>
      </c>
      <c r="T154" s="111">
        <f t="shared" si="58"/>
        <v>0</v>
      </c>
      <c r="V154" s="119">
        <f t="shared" si="43"/>
        <v>0.61500000000000044</v>
      </c>
      <c r="W154" s="119">
        <f t="shared" si="38"/>
        <v>0.6</v>
      </c>
      <c r="X154" s="120">
        <f t="shared" si="39"/>
        <v>100000</v>
      </c>
      <c r="Y154" s="120"/>
      <c r="Z154" s="121">
        <f t="shared" si="44"/>
        <v>0.25</v>
      </c>
      <c r="AA154" s="121">
        <f t="shared" si="42"/>
        <v>0.61500000000000044</v>
      </c>
      <c r="AB154" s="120">
        <f t="shared" si="45"/>
        <v>100000</v>
      </c>
    </row>
    <row r="155" spans="1:28" ht="11.25" customHeight="1" x14ac:dyDescent="0.2">
      <c r="A155" s="102" t="str">
        <f>'T09'!A155</f>
        <v>Borcová</v>
      </c>
      <c r="B155" s="104">
        <f>'T09'!C155</f>
        <v>512109</v>
      </c>
      <c r="C155" s="109">
        <f>'T09'!K155</f>
        <v>25766.14</v>
      </c>
      <c r="D155" s="110">
        <f>'T09'!O155</f>
        <v>0</v>
      </c>
      <c r="E155" s="110">
        <f>'T09'!P155</f>
        <v>0</v>
      </c>
      <c r="F155" s="110"/>
      <c r="G155" s="102">
        <f t="shared" si="46"/>
        <v>0</v>
      </c>
      <c r="H155" s="102">
        <f t="shared" si="47"/>
        <v>0</v>
      </c>
      <c r="I155" s="102">
        <f t="shared" si="48"/>
        <v>0</v>
      </c>
      <c r="J155" s="103">
        <f t="shared" si="49"/>
        <v>0</v>
      </c>
      <c r="L155" s="115">
        <f t="shared" si="50"/>
        <v>0</v>
      </c>
      <c r="M155" s="111">
        <f t="shared" si="51"/>
        <v>0</v>
      </c>
      <c r="N155" s="111">
        <f t="shared" si="52"/>
        <v>0</v>
      </c>
      <c r="O155" s="115">
        <f t="shared" si="53"/>
        <v>0</v>
      </c>
      <c r="P155" s="111">
        <f t="shared" si="54"/>
        <v>0</v>
      </c>
      <c r="Q155" s="111">
        <f t="shared" si="55"/>
        <v>0</v>
      </c>
      <c r="R155" s="115">
        <f t="shared" si="56"/>
        <v>0</v>
      </c>
      <c r="S155" s="111">
        <f t="shared" si="57"/>
        <v>0</v>
      </c>
      <c r="T155" s="111">
        <f t="shared" si="58"/>
        <v>0</v>
      </c>
      <c r="V155" s="119">
        <f t="shared" si="43"/>
        <v>0.62000000000000044</v>
      </c>
      <c r="W155" s="119">
        <f t="shared" si="38"/>
        <v>0.6</v>
      </c>
      <c r="X155" s="120">
        <f t="shared" si="39"/>
        <v>100000</v>
      </c>
      <c r="Y155" s="120"/>
      <c r="Z155" s="121">
        <f t="shared" si="44"/>
        <v>0.25</v>
      </c>
      <c r="AA155" s="121">
        <f t="shared" si="42"/>
        <v>0.62000000000000044</v>
      </c>
      <c r="AB155" s="120">
        <f t="shared" si="45"/>
        <v>100000</v>
      </c>
    </row>
    <row r="156" spans="1:28" ht="11.25" customHeight="1" x14ac:dyDescent="0.2">
      <c r="A156" s="102" t="str">
        <f>'T09'!A156</f>
        <v>Borčany</v>
      </c>
      <c r="B156" s="104">
        <f>'T09'!C156</f>
        <v>556793</v>
      </c>
      <c r="C156" s="109">
        <f>'T09'!K156</f>
        <v>41678.589999999997</v>
      </c>
      <c r="D156" s="110">
        <f>'T09'!O156</f>
        <v>0</v>
      </c>
      <c r="E156" s="110">
        <f>'T09'!P156</f>
        <v>3.1941819528923601</v>
      </c>
      <c r="F156" s="110"/>
      <c r="G156" s="102">
        <f t="shared" si="46"/>
        <v>0</v>
      </c>
      <c r="H156" s="102">
        <f t="shared" si="47"/>
        <v>0</v>
      </c>
      <c r="I156" s="102">
        <f t="shared" si="48"/>
        <v>0</v>
      </c>
      <c r="J156" s="103">
        <f t="shared" si="49"/>
        <v>0</v>
      </c>
      <c r="L156" s="115">
        <f t="shared" si="50"/>
        <v>0</v>
      </c>
      <c r="M156" s="111">
        <f t="shared" si="51"/>
        <v>0</v>
      </c>
      <c r="N156" s="111">
        <f t="shared" si="52"/>
        <v>0</v>
      </c>
      <c r="O156" s="115">
        <f t="shared" si="53"/>
        <v>0</v>
      </c>
      <c r="P156" s="111">
        <f t="shared" si="54"/>
        <v>0</v>
      </c>
      <c r="Q156" s="111">
        <f t="shared" si="55"/>
        <v>0</v>
      </c>
      <c r="R156" s="115">
        <f t="shared" si="56"/>
        <v>0</v>
      </c>
      <c r="S156" s="111">
        <f t="shared" si="57"/>
        <v>0</v>
      </c>
      <c r="T156" s="111">
        <f t="shared" si="58"/>
        <v>0</v>
      </c>
      <c r="V156" s="119">
        <f t="shared" si="43"/>
        <v>0.62500000000000044</v>
      </c>
      <c r="W156" s="119">
        <f t="shared" si="38"/>
        <v>0.6</v>
      </c>
      <c r="X156" s="120">
        <f t="shared" si="39"/>
        <v>100000</v>
      </c>
      <c r="Y156" s="120"/>
      <c r="Z156" s="121">
        <f t="shared" si="44"/>
        <v>0.25</v>
      </c>
      <c r="AA156" s="121">
        <f t="shared" si="42"/>
        <v>0.62500000000000044</v>
      </c>
      <c r="AB156" s="120">
        <f t="shared" si="45"/>
        <v>100000</v>
      </c>
    </row>
    <row r="157" spans="1:28" ht="11.25" customHeight="1" x14ac:dyDescent="0.2">
      <c r="A157" s="102" t="str">
        <f>'T09'!A157</f>
        <v>Borčice</v>
      </c>
      <c r="B157" s="104">
        <f>'T09'!C157</f>
        <v>557391</v>
      </c>
      <c r="C157" s="109">
        <f>'T09'!K157</f>
        <v>77385.679999999993</v>
      </c>
      <c r="D157" s="110">
        <f>'T09'!O157</f>
        <v>0</v>
      </c>
      <c r="E157" s="110">
        <f>'T09'!P157</f>
        <v>148.66804814534163</v>
      </c>
      <c r="F157" s="110"/>
      <c r="G157" s="102">
        <f t="shared" si="46"/>
        <v>0</v>
      </c>
      <c r="H157" s="102">
        <f t="shared" si="47"/>
        <v>1</v>
      </c>
      <c r="I157" s="102">
        <f t="shared" si="48"/>
        <v>0</v>
      </c>
      <c r="J157" s="103">
        <f t="shared" si="49"/>
        <v>1</v>
      </c>
      <c r="L157" s="115">
        <f t="shared" si="50"/>
        <v>0</v>
      </c>
      <c r="M157" s="111">
        <f t="shared" si="51"/>
        <v>0</v>
      </c>
      <c r="N157" s="111">
        <f t="shared" si="52"/>
        <v>0</v>
      </c>
      <c r="O157" s="115">
        <f t="shared" si="53"/>
        <v>77385.679999999993</v>
      </c>
      <c r="P157" s="111">
        <f t="shared" si="54"/>
        <v>0</v>
      </c>
      <c r="Q157" s="111">
        <f t="shared" si="55"/>
        <v>1.4866804814534162</v>
      </c>
      <c r="R157" s="115">
        <f t="shared" si="56"/>
        <v>0</v>
      </c>
      <c r="S157" s="111">
        <f t="shared" si="57"/>
        <v>0</v>
      </c>
      <c r="T157" s="111">
        <f t="shared" si="58"/>
        <v>0</v>
      </c>
      <c r="V157" s="119">
        <f t="shared" si="43"/>
        <v>0.63000000000000045</v>
      </c>
      <c r="W157" s="119">
        <f t="shared" si="38"/>
        <v>0.6</v>
      </c>
      <c r="X157" s="120">
        <f t="shared" si="39"/>
        <v>100000</v>
      </c>
      <c r="Y157" s="120"/>
      <c r="Z157" s="121">
        <f t="shared" si="44"/>
        <v>0.25</v>
      </c>
      <c r="AA157" s="121">
        <f t="shared" si="42"/>
        <v>0.63000000000000045</v>
      </c>
      <c r="AB157" s="120">
        <f t="shared" si="45"/>
        <v>100000</v>
      </c>
    </row>
    <row r="158" spans="1:28" ht="11.25" customHeight="1" x14ac:dyDescent="0.2">
      <c r="A158" s="102" t="str">
        <f>'T09'!A158</f>
        <v>Borinka</v>
      </c>
      <c r="B158" s="104">
        <f>'T09'!C158</f>
        <v>507831</v>
      </c>
      <c r="C158" s="109">
        <f>'T09'!K158</f>
        <v>488813.07000000007</v>
      </c>
      <c r="D158" s="110">
        <f>'T09'!O158</f>
        <v>0</v>
      </c>
      <c r="E158" s="110">
        <f>'T09'!P158</f>
        <v>0</v>
      </c>
      <c r="F158" s="110"/>
      <c r="G158" s="102">
        <f t="shared" si="46"/>
        <v>0</v>
      </c>
      <c r="H158" s="102">
        <f t="shared" si="47"/>
        <v>0</v>
      </c>
      <c r="I158" s="102">
        <f t="shared" si="48"/>
        <v>0</v>
      </c>
      <c r="J158" s="103">
        <f t="shared" si="49"/>
        <v>0</v>
      </c>
      <c r="L158" s="115">
        <f t="shared" si="50"/>
        <v>0</v>
      </c>
      <c r="M158" s="111">
        <f t="shared" si="51"/>
        <v>0</v>
      </c>
      <c r="N158" s="111">
        <f t="shared" si="52"/>
        <v>0</v>
      </c>
      <c r="O158" s="115">
        <f t="shared" si="53"/>
        <v>0</v>
      </c>
      <c r="P158" s="111">
        <f t="shared" si="54"/>
        <v>0</v>
      </c>
      <c r="Q158" s="111">
        <f t="shared" si="55"/>
        <v>0</v>
      </c>
      <c r="R158" s="115">
        <f t="shared" si="56"/>
        <v>0</v>
      </c>
      <c r="S158" s="111">
        <f t="shared" si="57"/>
        <v>0</v>
      </c>
      <c r="T158" s="111">
        <f t="shared" si="58"/>
        <v>0</v>
      </c>
      <c r="V158" s="119">
        <f t="shared" si="43"/>
        <v>0.63500000000000045</v>
      </c>
      <c r="W158" s="119">
        <f t="shared" si="38"/>
        <v>0.6</v>
      </c>
      <c r="X158" s="120">
        <f t="shared" si="39"/>
        <v>100000</v>
      </c>
      <c r="Y158" s="120"/>
      <c r="Z158" s="121">
        <f t="shared" si="44"/>
        <v>0.25</v>
      </c>
      <c r="AA158" s="121">
        <f t="shared" si="42"/>
        <v>0.63500000000000045</v>
      </c>
      <c r="AB158" s="120">
        <f t="shared" si="45"/>
        <v>100000</v>
      </c>
    </row>
    <row r="159" spans="1:28" ht="11.25" customHeight="1" x14ac:dyDescent="0.2">
      <c r="A159" s="102" t="str">
        <f>'T09'!A159</f>
        <v>Borová</v>
      </c>
      <c r="B159" s="104">
        <f>'T09'!C159</f>
        <v>506826</v>
      </c>
      <c r="C159" s="109">
        <f>'T09'!K159</f>
        <v>140888.51</v>
      </c>
      <c r="D159" s="110">
        <f>'T09'!O159</f>
        <v>1.6020000000000001</v>
      </c>
      <c r="E159" s="110">
        <f>'T09'!P159</f>
        <v>4.5623308813472434</v>
      </c>
      <c r="F159" s="110"/>
      <c r="G159" s="102">
        <f t="shared" si="46"/>
        <v>0</v>
      </c>
      <c r="H159" s="102">
        <f t="shared" si="47"/>
        <v>0</v>
      </c>
      <c r="I159" s="102">
        <f t="shared" si="48"/>
        <v>0</v>
      </c>
      <c r="J159" s="103">
        <f t="shared" si="49"/>
        <v>0</v>
      </c>
      <c r="L159" s="115">
        <f t="shared" si="50"/>
        <v>0</v>
      </c>
      <c r="M159" s="111">
        <f t="shared" si="51"/>
        <v>0</v>
      </c>
      <c r="N159" s="111">
        <f t="shared" si="52"/>
        <v>0</v>
      </c>
      <c r="O159" s="115">
        <f t="shared" si="53"/>
        <v>0</v>
      </c>
      <c r="P159" s="111">
        <f t="shared" si="54"/>
        <v>0</v>
      </c>
      <c r="Q159" s="111">
        <f t="shared" si="55"/>
        <v>0</v>
      </c>
      <c r="R159" s="115">
        <f t="shared" si="56"/>
        <v>0</v>
      </c>
      <c r="S159" s="111">
        <f t="shared" si="57"/>
        <v>0</v>
      </c>
      <c r="T159" s="111">
        <f t="shared" si="58"/>
        <v>0</v>
      </c>
      <c r="V159" s="119">
        <f t="shared" si="43"/>
        <v>0.64000000000000046</v>
      </c>
      <c r="W159" s="119">
        <f t="shared" ref="W159:W222" si="59">$D$1/100</f>
        <v>0.6</v>
      </c>
      <c r="X159" s="120">
        <f t="shared" ref="X159:X222" si="60">$AB$1</f>
        <v>100000</v>
      </c>
      <c r="Y159" s="120"/>
      <c r="Z159" s="121">
        <f t="shared" ref="Z159:Z190" si="61">$E$1/100</f>
        <v>0.25</v>
      </c>
      <c r="AA159" s="121">
        <f t="shared" si="42"/>
        <v>0.64000000000000046</v>
      </c>
      <c r="AB159" s="120">
        <f t="shared" ref="AB159:AB190" si="62">$AB$1</f>
        <v>100000</v>
      </c>
    </row>
    <row r="160" spans="1:28" ht="11.25" customHeight="1" x14ac:dyDescent="0.2">
      <c r="A160" s="102" t="str">
        <f>'T09'!A160</f>
        <v>Borovce</v>
      </c>
      <c r="B160" s="104">
        <f>'T09'!C160</f>
        <v>506834</v>
      </c>
      <c r="C160" s="109">
        <f>'T09'!K160</f>
        <v>363263.69</v>
      </c>
      <c r="D160" s="110">
        <f>'T09'!O160</f>
        <v>3.0807000000000002</v>
      </c>
      <c r="E160" s="110">
        <f>'T09'!P160</f>
        <v>5.4000167206361853</v>
      </c>
      <c r="F160" s="110"/>
      <c r="G160" s="102">
        <f t="shared" si="46"/>
        <v>0</v>
      </c>
      <c r="H160" s="102">
        <f t="shared" si="47"/>
        <v>0</v>
      </c>
      <c r="I160" s="102">
        <f t="shared" si="48"/>
        <v>0</v>
      </c>
      <c r="J160" s="103">
        <f t="shared" si="49"/>
        <v>0</v>
      </c>
      <c r="L160" s="115">
        <f t="shared" si="50"/>
        <v>0</v>
      </c>
      <c r="M160" s="111">
        <f t="shared" si="51"/>
        <v>0</v>
      </c>
      <c r="N160" s="111">
        <f t="shared" si="52"/>
        <v>0</v>
      </c>
      <c r="O160" s="115">
        <f t="shared" si="53"/>
        <v>0</v>
      </c>
      <c r="P160" s="111">
        <f t="shared" si="54"/>
        <v>0</v>
      </c>
      <c r="Q160" s="111">
        <f t="shared" si="55"/>
        <v>0</v>
      </c>
      <c r="R160" s="115">
        <f t="shared" si="56"/>
        <v>0</v>
      </c>
      <c r="S160" s="111">
        <f t="shared" si="57"/>
        <v>0</v>
      </c>
      <c r="T160" s="111">
        <f t="shared" si="58"/>
        <v>0</v>
      </c>
      <c r="V160" s="119">
        <f t="shared" si="43"/>
        <v>0.64500000000000046</v>
      </c>
      <c r="W160" s="119">
        <f t="shared" si="59"/>
        <v>0.6</v>
      </c>
      <c r="X160" s="120">
        <f t="shared" si="60"/>
        <v>100000</v>
      </c>
      <c r="Y160" s="120"/>
      <c r="Z160" s="121">
        <f t="shared" si="61"/>
        <v>0.25</v>
      </c>
      <c r="AA160" s="121">
        <f t="shared" ref="AA160:AA223" si="63">V160</f>
        <v>0.64500000000000046</v>
      </c>
      <c r="AB160" s="120">
        <f t="shared" si="62"/>
        <v>100000</v>
      </c>
    </row>
    <row r="161" spans="1:28" ht="11.25" customHeight="1" x14ac:dyDescent="0.2">
      <c r="A161" s="102" t="str">
        <f>'T09'!A161</f>
        <v>Borský Mikuláš</v>
      </c>
      <c r="B161" s="104">
        <f>'T09'!C161</f>
        <v>504238</v>
      </c>
      <c r="C161" s="109">
        <f>'T09'!K161</f>
        <v>1728266.47</v>
      </c>
      <c r="D161" s="110">
        <f>'T09'!O161</f>
        <v>32.939100000000003</v>
      </c>
      <c r="E161" s="110">
        <f>'T09'!P161</f>
        <v>1.9479704423126374</v>
      </c>
      <c r="F161" s="110"/>
      <c r="G161" s="102">
        <f t="shared" si="46"/>
        <v>0</v>
      </c>
      <c r="H161" s="102">
        <f t="shared" si="47"/>
        <v>0</v>
      </c>
      <c r="I161" s="102">
        <f t="shared" si="48"/>
        <v>0</v>
      </c>
      <c r="J161" s="103">
        <f t="shared" si="49"/>
        <v>0</v>
      </c>
      <c r="L161" s="115">
        <f t="shared" si="50"/>
        <v>0</v>
      </c>
      <c r="M161" s="111">
        <f t="shared" si="51"/>
        <v>0</v>
      </c>
      <c r="N161" s="111">
        <f t="shared" si="52"/>
        <v>0</v>
      </c>
      <c r="O161" s="115">
        <f t="shared" si="53"/>
        <v>0</v>
      </c>
      <c r="P161" s="111">
        <f t="shared" si="54"/>
        <v>0</v>
      </c>
      <c r="Q161" s="111">
        <f t="shared" si="55"/>
        <v>0</v>
      </c>
      <c r="R161" s="115">
        <f t="shared" si="56"/>
        <v>0</v>
      </c>
      <c r="S161" s="111">
        <f t="shared" si="57"/>
        <v>0</v>
      </c>
      <c r="T161" s="111">
        <f t="shared" si="58"/>
        <v>0</v>
      </c>
      <c r="V161" s="119">
        <f t="shared" ref="V161:V224" si="64">V160+0.005</f>
        <v>0.65000000000000047</v>
      </c>
      <c r="W161" s="119">
        <f t="shared" si="59"/>
        <v>0.6</v>
      </c>
      <c r="X161" s="120">
        <f t="shared" si="60"/>
        <v>100000</v>
      </c>
      <c r="Y161" s="120"/>
      <c r="Z161" s="121">
        <f t="shared" si="61"/>
        <v>0.25</v>
      </c>
      <c r="AA161" s="121">
        <f t="shared" si="63"/>
        <v>0.65000000000000047</v>
      </c>
      <c r="AB161" s="120">
        <f t="shared" si="62"/>
        <v>100000</v>
      </c>
    </row>
    <row r="162" spans="1:28" ht="11.25" customHeight="1" x14ac:dyDescent="0.2">
      <c r="A162" s="102" t="str">
        <f>'T09'!A162</f>
        <v>Borský Svätý Jur</v>
      </c>
      <c r="B162" s="104">
        <f>'T09'!C162</f>
        <v>504220</v>
      </c>
      <c r="C162" s="109">
        <f>'T09'!K162</f>
        <v>1141548.25</v>
      </c>
      <c r="D162" s="110">
        <f>'T09'!O162</f>
        <v>0</v>
      </c>
      <c r="E162" s="110">
        <f>'T09'!P162</f>
        <v>3.965842004488203</v>
      </c>
      <c r="F162" s="110"/>
      <c r="G162" s="102">
        <f t="shared" si="46"/>
        <v>0</v>
      </c>
      <c r="H162" s="102">
        <f t="shared" si="47"/>
        <v>0</v>
      </c>
      <c r="I162" s="102">
        <f t="shared" si="48"/>
        <v>0</v>
      </c>
      <c r="J162" s="103">
        <f t="shared" si="49"/>
        <v>0</v>
      </c>
      <c r="L162" s="115">
        <f t="shared" si="50"/>
        <v>0</v>
      </c>
      <c r="M162" s="111">
        <f t="shared" si="51"/>
        <v>0</v>
      </c>
      <c r="N162" s="111">
        <f t="shared" si="52"/>
        <v>0</v>
      </c>
      <c r="O162" s="115">
        <f t="shared" si="53"/>
        <v>0</v>
      </c>
      <c r="P162" s="111">
        <f t="shared" si="54"/>
        <v>0</v>
      </c>
      <c r="Q162" s="111">
        <f t="shared" si="55"/>
        <v>0</v>
      </c>
      <c r="R162" s="115">
        <f t="shared" si="56"/>
        <v>0</v>
      </c>
      <c r="S162" s="111">
        <f t="shared" si="57"/>
        <v>0</v>
      </c>
      <c r="T162" s="111">
        <f t="shared" si="58"/>
        <v>0</v>
      </c>
      <c r="V162" s="119">
        <f t="shared" si="64"/>
        <v>0.65500000000000047</v>
      </c>
      <c r="W162" s="119">
        <f t="shared" si="59"/>
        <v>0.6</v>
      </c>
      <c r="X162" s="120">
        <f t="shared" si="60"/>
        <v>100000</v>
      </c>
      <c r="Y162" s="120"/>
      <c r="Z162" s="121">
        <f t="shared" si="61"/>
        <v>0.25</v>
      </c>
      <c r="AA162" s="121">
        <f t="shared" si="63"/>
        <v>0.65500000000000047</v>
      </c>
      <c r="AB162" s="120">
        <f t="shared" si="62"/>
        <v>100000</v>
      </c>
    </row>
    <row r="163" spans="1:28" ht="11.25" customHeight="1" x14ac:dyDescent="0.2">
      <c r="A163" s="102" t="str">
        <f>'T09'!A163</f>
        <v>Borša</v>
      </c>
      <c r="B163" s="104">
        <f>'T09'!C163</f>
        <v>528170</v>
      </c>
      <c r="C163" s="109">
        <f>'T09'!K163</f>
        <v>772147.71</v>
      </c>
      <c r="D163" s="110">
        <f>'T09'!O163</f>
        <v>1.3234999999999999</v>
      </c>
      <c r="E163" s="110">
        <f>'T09'!P163</f>
        <v>14.627039430059307</v>
      </c>
      <c r="F163" s="110"/>
      <c r="G163" s="102">
        <f t="shared" si="46"/>
        <v>0</v>
      </c>
      <c r="H163" s="102">
        <f t="shared" si="47"/>
        <v>0</v>
      </c>
      <c r="I163" s="102">
        <f t="shared" si="48"/>
        <v>0</v>
      </c>
      <c r="J163" s="103">
        <f t="shared" si="49"/>
        <v>0</v>
      </c>
      <c r="L163" s="115">
        <f t="shared" si="50"/>
        <v>0</v>
      </c>
      <c r="M163" s="111">
        <f t="shared" si="51"/>
        <v>0</v>
      </c>
      <c r="N163" s="111">
        <f t="shared" si="52"/>
        <v>0</v>
      </c>
      <c r="O163" s="115">
        <f t="shared" si="53"/>
        <v>0</v>
      </c>
      <c r="P163" s="111">
        <f t="shared" si="54"/>
        <v>0</v>
      </c>
      <c r="Q163" s="111">
        <f t="shared" si="55"/>
        <v>0</v>
      </c>
      <c r="R163" s="115">
        <f t="shared" si="56"/>
        <v>0</v>
      </c>
      <c r="S163" s="111">
        <f t="shared" si="57"/>
        <v>0</v>
      </c>
      <c r="T163" s="111">
        <f t="shared" si="58"/>
        <v>0</v>
      </c>
      <c r="V163" s="119">
        <f t="shared" si="64"/>
        <v>0.66000000000000048</v>
      </c>
      <c r="W163" s="119">
        <f t="shared" si="59"/>
        <v>0.6</v>
      </c>
      <c r="X163" s="120">
        <f t="shared" si="60"/>
        <v>100000</v>
      </c>
      <c r="Y163" s="120"/>
      <c r="Z163" s="121">
        <f t="shared" si="61"/>
        <v>0.25</v>
      </c>
      <c r="AA163" s="121">
        <f t="shared" si="63"/>
        <v>0.66000000000000048</v>
      </c>
      <c r="AB163" s="120">
        <f t="shared" si="62"/>
        <v>100000</v>
      </c>
    </row>
    <row r="164" spans="1:28" ht="11.25" customHeight="1" x14ac:dyDescent="0.2">
      <c r="A164" s="102" t="str">
        <f>'T09'!A164</f>
        <v>Bory</v>
      </c>
      <c r="B164" s="104">
        <f>'T09'!C164</f>
        <v>502090</v>
      </c>
      <c r="C164" s="109">
        <f>'T09'!K164</f>
        <v>234995.19</v>
      </c>
      <c r="D164" s="110">
        <f>'T09'!O164</f>
        <v>0</v>
      </c>
      <c r="E164" s="110">
        <f>'T09'!P164</f>
        <v>8.2274194633515698</v>
      </c>
      <c r="F164" s="110"/>
      <c r="G164" s="102">
        <f t="shared" si="46"/>
        <v>0</v>
      </c>
      <c r="H164" s="102">
        <f t="shared" si="47"/>
        <v>0</v>
      </c>
      <c r="I164" s="102">
        <f t="shared" si="48"/>
        <v>0</v>
      </c>
      <c r="J164" s="103">
        <f t="shared" si="49"/>
        <v>0</v>
      </c>
      <c r="L164" s="115">
        <f t="shared" si="50"/>
        <v>0</v>
      </c>
      <c r="M164" s="111">
        <f t="shared" si="51"/>
        <v>0</v>
      </c>
      <c r="N164" s="111">
        <f t="shared" si="52"/>
        <v>0</v>
      </c>
      <c r="O164" s="115">
        <f t="shared" si="53"/>
        <v>0</v>
      </c>
      <c r="P164" s="111">
        <f t="shared" si="54"/>
        <v>0</v>
      </c>
      <c r="Q164" s="111">
        <f t="shared" si="55"/>
        <v>0</v>
      </c>
      <c r="R164" s="115">
        <f t="shared" si="56"/>
        <v>0</v>
      </c>
      <c r="S164" s="111">
        <f t="shared" si="57"/>
        <v>0</v>
      </c>
      <c r="T164" s="111">
        <f t="shared" si="58"/>
        <v>0</v>
      </c>
      <c r="V164" s="119">
        <f t="shared" si="64"/>
        <v>0.66500000000000048</v>
      </c>
      <c r="W164" s="119">
        <f t="shared" si="59"/>
        <v>0.6</v>
      </c>
      <c r="X164" s="120">
        <f t="shared" si="60"/>
        <v>100000</v>
      </c>
      <c r="Y164" s="120"/>
      <c r="Z164" s="121">
        <f t="shared" si="61"/>
        <v>0.25</v>
      </c>
      <c r="AA164" s="121">
        <f t="shared" si="63"/>
        <v>0.66500000000000048</v>
      </c>
      <c r="AB164" s="120">
        <f t="shared" si="62"/>
        <v>100000</v>
      </c>
    </row>
    <row r="165" spans="1:28" ht="11.25" customHeight="1" x14ac:dyDescent="0.2">
      <c r="A165" s="102" t="str">
        <f>'T09'!A165</f>
        <v>Bošáca</v>
      </c>
      <c r="B165" s="104">
        <f>'T09'!C165</f>
        <v>505871</v>
      </c>
      <c r="C165" s="109">
        <f>'T09'!K165</f>
        <v>721673.76</v>
      </c>
      <c r="D165" s="110">
        <f>'T09'!O165</f>
        <v>38.1496</v>
      </c>
      <c r="E165" s="110">
        <f>'T09'!P165</f>
        <v>4.6160844201956301</v>
      </c>
      <c r="F165" s="110"/>
      <c r="G165" s="102">
        <f t="shared" si="46"/>
        <v>0</v>
      </c>
      <c r="H165" s="102">
        <f t="shared" si="47"/>
        <v>0</v>
      </c>
      <c r="I165" s="102">
        <f t="shared" si="48"/>
        <v>0</v>
      </c>
      <c r="J165" s="103">
        <f t="shared" si="49"/>
        <v>0</v>
      </c>
      <c r="L165" s="115">
        <f t="shared" si="50"/>
        <v>0</v>
      </c>
      <c r="M165" s="111">
        <f t="shared" si="51"/>
        <v>0</v>
      </c>
      <c r="N165" s="111">
        <f t="shared" si="52"/>
        <v>0</v>
      </c>
      <c r="O165" s="115">
        <f t="shared" si="53"/>
        <v>0</v>
      </c>
      <c r="P165" s="111">
        <f t="shared" si="54"/>
        <v>0</v>
      </c>
      <c r="Q165" s="111">
        <f t="shared" si="55"/>
        <v>0</v>
      </c>
      <c r="R165" s="115">
        <f t="shared" si="56"/>
        <v>0</v>
      </c>
      <c r="S165" s="111">
        <f t="shared" si="57"/>
        <v>0</v>
      </c>
      <c r="T165" s="111">
        <f t="shared" si="58"/>
        <v>0</v>
      </c>
      <c r="V165" s="119">
        <f t="shared" si="64"/>
        <v>0.67000000000000048</v>
      </c>
      <c r="W165" s="119">
        <f t="shared" si="59"/>
        <v>0.6</v>
      </c>
      <c r="X165" s="120">
        <f t="shared" si="60"/>
        <v>100000</v>
      </c>
      <c r="Y165" s="120"/>
      <c r="Z165" s="121">
        <f t="shared" si="61"/>
        <v>0.25</v>
      </c>
      <c r="AA165" s="121">
        <f t="shared" si="63"/>
        <v>0.67000000000000048</v>
      </c>
      <c r="AB165" s="120">
        <f t="shared" si="62"/>
        <v>100000</v>
      </c>
    </row>
    <row r="166" spans="1:28" ht="11.25" customHeight="1" x14ac:dyDescent="0.2">
      <c r="A166" s="102" t="str">
        <f>'T09'!A166</f>
        <v>Bošany</v>
      </c>
      <c r="B166" s="104">
        <f>'T09'!C166</f>
        <v>542733</v>
      </c>
      <c r="C166" s="109">
        <f>'T09'!K166</f>
        <v>1776522.25</v>
      </c>
      <c r="D166" s="110">
        <f>'T09'!O166</f>
        <v>0</v>
      </c>
      <c r="E166" s="110">
        <f>'T09'!P166</f>
        <v>0.67685164089557559</v>
      </c>
      <c r="F166" s="110"/>
      <c r="G166" s="102">
        <f t="shared" si="46"/>
        <v>0</v>
      </c>
      <c r="H166" s="102">
        <f t="shared" si="47"/>
        <v>0</v>
      </c>
      <c r="I166" s="102">
        <f t="shared" si="48"/>
        <v>0</v>
      </c>
      <c r="J166" s="103">
        <f t="shared" si="49"/>
        <v>0</v>
      </c>
      <c r="L166" s="115">
        <f t="shared" si="50"/>
        <v>0</v>
      </c>
      <c r="M166" s="111">
        <f t="shared" si="51"/>
        <v>0</v>
      </c>
      <c r="N166" s="111">
        <f t="shared" si="52"/>
        <v>0</v>
      </c>
      <c r="O166" s="115">
        <f t="shared" si="53"/>
        <v>0</v>
      </c>
      <c r="P166" s="111">
        <f t="shared" si="54"/>
        <v>0</v>
      </c>
      <c r="Q166" s="111">
        <f t="shared" si="55"/>
        <v>0</v>
      </c>
      <c r="R166" s="115">
        <f t="shared" si="56"/>
        <v>0</v>
      </c>
      <c r="S166" s="111">
        <f t="shared" si="57"/>
        <v>0</v>
      </c>
      <c r="T166" s="111">
        <f t="shared" si="58"/>
        <v>0</v>
      </c>
      <c r="V166" s="119">
        <f t="shared" si="64"/>
        <v>0.67500000000000049</v>
      </c>
      <c r="W166" s="119">
        <f t="shared" si="59"/>
        <v>0.6</v>
      </c>
      <c r="X166" s="120">
        <f t="shared" si="60"/>
        <v>100000</v>
      </c>
      <c r="Y166" s="120"/>
      <c r="Z166" s="121">
        <f t="shared" si="61"/>
        <v>0.25</v>
      </c>
      <c r="AA166" s="121">
        <f t="shared" si="63"/>
        <v>0.67500000000000049</v>
      </c>
      <c r="AB166" s="120">
        <f t="shared" si="62"/>
        <v>100000</v>
      </c>
    </row>
    <row r="167" spans="1:28" ht="11.25" customHeight="1" x14ac:dyDescent="0.2">
      <c r="A167" s="102" t="str">
        <f>'T09'!A167</f>
        <v>Boťany</v>
      </c>
      <c r="B167" s="104">
        <f>'T09'!C167</f>
        <v>528188</v>
      </c>
      <c r="C167" s="109">
        <f>'T09'!K167</f>
        <v>447195.88</v>
      </c>
      <c r="D167" s="110">
        <f>'T09'!O167</f>
        <v>0</v>
      </c>
      <c r="E167" s="110">
        <f>'T09'!P167</f>
        <v>0</v>
      </c>
      <c r="F167" s="110"/>
      <c r="G167" s="102">
        <f t="shared" si="46"/>
        <v>0</v>
      </c>
      <c r="H167" s="102">
        <f t="shared" si="47"/>
        <v>0</v>
      </c>
      <c r="I167" s="102">
        <f t="shared" si="48"/>
        <v>0</v>
      </c>
      <c r="J167" s="103">
        <f t="shared" si="49"/>
        <v>0</v>
      </c>
      <c r="L167" s="115">
        <f t="shared" si="50"/>
        <v>0</v>
      </c>
      <c r="M167" s="111">
        <f t="shared" si="51"/>
        <v>0</v>
      </c>
      <c r="N167" s="111">
        <f t="shared" si="52"/>
        <v>0</v>
      </c>
      <c r="O167" s="115">
        <f t="shared" si="53"/>
        <v>0</v>
      </c>
      <c r="P167" s="111">
        <f t="shared" si="54"/>
        <v>0</v>
      </c>
      <c r="Q167" s="111">
        <f t="shared" si="55"/>
        <v>0</v>
      </c>
      <c r="R167" s="115">
        <f t="shared" si="56"/>
        <v>0</v>
      </c>
      <c r="S167" s="111">
        <f t="shared" si="57"/>
        <v>0</v>
      </c>
      <c r="T167" s="111">
        <f t="shared" si="58"/>
        <v>0</v>
      </c>
      <c r="V167" s="119">
        <f t="shared" si="64"/>
        <v>0.68000000000000049</v>
      </c>
      <c r="W167" s="119">
        <f t="shared" si="59"/>
        <v>0.6</v>
      </c>
      <c r="X167" s="120">
        <f t="shared" si="60"/>
        <v>100000</v>
      </c>
      <c r="Y167" s="120"/>
      <c r="Z167" s="121">
        <f t="shared" si="61"/>
        <v>0.25</v>
      </c>
      <c r="AA167" s="121">
        <f t="shared" si="63"/>
        <v>0.68000000000000049</v>
      </c>
      <c r="AB167" s="120">
        <f t="shared" si="62"/>
        <v>100000</v>
      </c>
    </row>
    <row r="168" spans="1:28" ht="11.25" customHeight="1" x14ac:dyDescent="0.2">
      <c r="A168" s="102" t="str">
        <f>'T09'!A168</f>
        <v>Bottovo</v>
      </c>
      <c r="B168" s="104">
        <f>'T09'!C168</f>
        <v>514551</v>
      </c>
      <c r="C168" s="109">
        <f>'T09'!K168</f>
        <v>58241.99</v>
      </c>
      <c r="D168" s="110">
        <f>'T09'!O168</f>
        <v>5.1509</v>
      </c>
      <c r="E168" s="110">
        <f>'T09'!P168</f>
        <v>5.3284408722984917</v>
      </c>
      <c r="F168" s="110"/>
      <c r="G168" s="102">
        <f t="shared" si="46"/>
        <v>0</v>
      </c>
      <c r="H168" s="102">
        <f t="shared" si="47"/>
        <v>0</v>
      </c>
      <c r="I168" s="102">
        <f t="shared" si="48"/>
        <v>0</v>
      </c>
      <c r="J168" s="103">
        <f t="shared" si="49"/>
        <v>0</v>
      </c>
      <c r="L168" s="115">
        <f t="shared" si="50"/>
        <v>0</v>
      </c>
      <c r="M168" s="111">
        <f t="shared" si="51"/>
        <v>0</v>
      </c>
      <c r="N168" s="111">
        <f t="shared" si="52"/>
        <v>0</v>
      </c>
      <c r="O168" s="115">
        <f t="shared" si="53"/>
        <v>0</v>
      </c>
      <c r="P168" s="111">
        <f t="shared" si="54"/>
        <v>0</v>
      </c>
      <c r="Q168" s="111">
        <f t="shared" si="55"/>
        <v>0</v>
      </c>
      <c r="R168" s="115">
        <f t="shared" si="56"/>
        <v>0</v>
      </c>
      <c r="S168" s="111">
        <f t="shared" si="57"/>
        <v>0</v>
      </c>
      <c r="T168" s="111">
        <f t="shared" si="58"/>
        <v>0</v>
      </c>
      <c r="V168" s="119">
        <f t="shared" si="64"/>
        <v>0.6850000000000005</v>
      </c>
      <c r="W168" s="119">
        <f t="shared" si="59"/>
        <v>0.6</v>
      </c>
      <c r="X168" s="120">
        <f t="shared" si="60"/>
        <v>100000</v>
      </c>
      <c r="Y168" s="120"/>
      <c r="Z168" s="121">
        <f t="shared" si="61"/>
        <v>0.25</v>
      </c>
      <c r="AA168" s="121">
        <f t="shared" si="63"/>
        <v>0.6850000000000005</v>
      </c>
      <c r="AB168" s="120">
        <f t="shared" si="62"/>
        <v>100000</v>
      </c>
    </row>
    <row r="169" spans="1:28" ht="11.25" customHeight="1" x14ac:dyDescent="0.2">
      <c r="A169" s="102" t="str">
        <f>'T09'!A169</f>
        <v>Bôrka</v>
      </c>
      <c r="B169" s="104">
        <f>'T09'!C169</f>
        <v>525561</v>
      </c>
      <c r="C169" s="109">
        <f>'T09'!K169</f>
        <v>157477.28</v>
      </c>
      <c r="D169" s="110">
        <f>'T09'!O169</f>
        <v>0</v>
      </c>
      <c r="E169" s="110">
        <f>'T09'!P169</f>
        <v>0</v>
      </c>
      <c r="F169" s="110"/>
      <c r="G169" s="102">
        <f t="shared" si="46"/>
        <v>0</v>
      </c>
      <c r="H169" s="102">
        <f t="shared" si="47"/>
        <v>0</v>
      </c>
      <c r="I169" s="102">
        <f t="shared" si="48"/>
        <v>0</v>
      </c>
      <c r="J169" s="103">
        <f t="shared" si="49"/>
        <v>0</v>
      </c>
      <c r="L169" s="115">
        <f t="shared" si="50"/>
        <v>0</v>
      </c>
      <c r="M169" s="111">
        <f t="shared" si="51"/>
        <v>0</v>
      </c>
      <c r="N169" s="111">
        <f t="shared" si="52"/>
        <v>0</v>
      </c>
      <c r="O169" s="115">
        <f t="shared" si="53"/>
        <v>0</v>
      </c>
      <c r="P169" s="111">
        <f t="shared" si="54"/>
        <v>0</v>
      </c>
      <c r="Q169" s="111">
        <f t="shared" si="55"/>
        <v>0</v>
      </c>
      <c r="R169" s="115">
        <f t="shared" si="56"/>
        <v>0</v>
      </c>
      <c r="S169" s="111">
        <f t="shared" si="57"/>
        <v>0</v>
      </c>
      <c r="T169" s="111">
        <f t="shared" si="58"/>
        <v>0</v>
      </c>
      <c r="V169" s="119">
        <f t="shared" si="64"/>
        <v>0.6900000000000005</v>
      </c>
      <c r="W169" s="119">
        <f t="shared" si="59"/>
        <v>0.6</v>
      </c>
      <c r="X169" s="120">
        <f t="shared" si="60"/>
        <v>100000</v>
      </c>
      <c r="Y169" s="120"/>
      <c r="Z169" s="121">
        <f t="shared" si="61"/>
        <v>0.25</v>
      </c>
      <c r="AA169" s="121">
        <f t="shared" si="63"/>
        <v>0.6900000000000005</v>
      </c>
      <c r="AB169" s="120">
        <f t="shared" si="62"/>
        <v>100000</v>
      </c>
    </row>
    <row r="170" spans="1:28" ht="11.25" customHeight="1" x14ac:dyDescent="0.2">
      <c r="A170" s="102" t="str">
        <f>'T09'!A170</f>
        <v>Bracovce</v>
      </c>
      <c r="B170" s="104">
        <f>'T09'!C170</f>
        <v>522368</v>
      </c>
      <c r="C170" s="109">
        <f>'T09'!K170</f>
        <v>623565.13</v>
      </c>
      <c r="D170" s="110">
        <f>'T09'!O170</f>
        <v>7.4732000000000003</v>
      </c>
      <c r="E170" s="110">
        <f>'T09'!P170</f>
        <v>3.2614796789551073</v>
      </c>
      <c r="F170" s="110"/>
      <c r="G170" s="102">
        <f t="shared" si="46"/>
        <v>0</v>
      </c>
      <c r="H170" s="102">
        <f t="shared" si="47"/>
        <v>0</v>
      </c>
      <c r="I170" s="102">
        <f t="shared" si="48"/>
        <v>0</v>
      </c>
      <c r="J170" s="103">
        <f t="shared" si="49"/>
        <v>0</v>
      </c>
      <c r="L170" s="115">
        <f t="shared" si="50"/>
        <v>0</v>
      </c>
      <c r="M170" s="111">
        <f t="shared" si="51"/>
        <v>0</v>
      </c>
      <c r="N170" s="111">
        <f t="shared" si="52"/>
        <v>0</v>
      </c>
      <c r="O170" s="115">
        <f t="shared" si="53"/>
        <v>0</v>
      </c>
      <c r="P170" s="111">
        <f t="shared" si="54"/>
        <v>0</v>
      </c>
      <c r="Q170" s="111">
        <f t="shared" si="55"/>
        <v>0</v>
      </c>
      <c r="R170" s="115">
        <f t="shared" si="56"/>
        <v>0</v>
      </c>
      <c r="S170" s="111">
        <f t="shared" si="57"/>
        <v>0</v>
      </c>
      <c r="T170" s="111">
        <f t="shared" si="58"/>
        <v>0</v>
      </c>
      <c r="V170" s="119">
        <f t="shared" si="64"/>
        <v>0.69500000000000051</v>
      </c>
      <c r="W170" s="119">
        <f t="shared" si="59"/>
        <v>0.6</v>
      </c>
      <c r="X170" s="120">
        <f t="shared" si="60"/>
        <v>100000</v>
      </c>
      <c r="Y170" s="120"/>
      <c r="Z170" s="121">
        <f t="shared" si="61"/>
        <v>0.25</v>
      </c>
      <c r="AA170" s="121">
        <f t="shared" si="63"/>
        <v>0.69500000000000051</v>
      </c>
      <c r="AB170" s="120">
        <f t="shared" si="62"/>
        <v>100000</v>
      </c>
    </row>
    <row r="171" spans="1:28" ht="11.25" customHeight="1" x14ac:dyDescent="0.2">
      <c r="A171" s="102" t="str">
        <f>'T09'!A171</f>
        <v>Branč</v>
      </c>
      <c r="B171" s="104">
        <f>'T09'!C171</f>
        <v>500071</v>
      </c>
      <c r="C171" s="109">
        <f>'T09'!K171</f>
        <v>969340.48</v>
      </c>
      <c r="D171" s="110">
        <f>'T09'!O171</f>
        <v>3.3854000000000002</v>
      </c>
      <c r="E171" s="110">
        <f>'T09'!P171</f>
        <v>8.9896152897689792</v>
      </c>
      <c r="F171" s="110"/>
      <c r="G171" s="102">
        <f t="shared" si="46"/>
        <v>0</v>
      </c>
      <c r="H171" s="102">
        <f t="shared" si="47"/>
        <v>0</v>
      </c>
      <c r="I171" s="102">
        <f t="shared" si="48"/>
        <v>0</v>
      </c>
      <c r="J171" s="103">
        <f t="shared" si="49"/>
        <v>0</v>
      </c>
      <c r="L171" s="115">
        <f t="shared" si="50"/>
        <v>0</v>
      </c>
      <c r="M171" s="111">
        <f t="shared" si="51"/>
        <v>0</v>
      </c>
      <c r="N171" s="111">
        <f t="shared" si="52"/>
        <v>0</v>
      </c>
      <c r="O171" s="115">
        <f t="shared" si="53"/>
        <v>0</v>
      </c>
      <c r="P171" s="111">
        <f t="shared" si="54"/>
        <v>0</v>
      </c>
      <c r="Q171" s="111">
        <f t="shared" si="55"/>
        <v>0</v>
      </c>
      <c r="R171" s="115">
        <f t="shared" si="56"/>
        <v>0</v>
      </c>
      <c r="S171" s="111">
        <f t="shared" si="57"/>
        <v>0</v>
      </c>
      <c r="T171" s="111">
        <f t="shared" si="58"/>
        <v>0</v>
      </c>
      <c r="V171" s="119">
        <f t="shared" si="64"/>
        <v>0.70000000000000051</v>
      </c>
      <c r="W171" s="119">
        <f t="shared" si="59"/>
        <v>0.6</v>
      </c>
      <c r="X171" s="120">
        <f t="shared" si="60"/>
        <v>100000</v>
      </c>
      <c r="Y171" s="120"/>
      <c r="Z171" s="121">
        <f t="shared" si="61"/>
        <v>0.25</v>
      </c>
      <c r="AA171" s="121">
        <f t="shared" si="63"/>
        <v>0.70000000000000051</v>
      </c>
      <c r="AB171" s="120">
        <f t="shared" si="62"/>
        <v>100000</v>
      </c>
    </row>
    <row r="172" spans="1:28" ht="11.25" customHeight="1" x14ac:dyDescent="0.2">
      <c r="A172" s="102" t="str">
        <f>'T09'!A172</f>
        <v>Branovo</v>
      </c>
      <c r="B172" s="104">
        <f>'T09'!C172</f>
        <v>503096</v>
      </c>
      <c r="C172" s="109">
        <f>'T09'!K172</f>
        <v>162560.26999999999</v>
      </c>
      <c r="D172" s="110">
        <f>'T09'!O172</f>
        <v>39.985199999999999</v>
      </c>
      <c r="E172" s="110">
        <f>'T09'!P172</f>
        <v>1.2348958327886637</v>
      </c>
      <c r="F172" s="110"/>
      <c r="G172" s="102">
        <f t="shared" si="46"/>
        <v>0</v>
      </c>
      <c r="H172" s="102">
        <f t="shared" si="47"/>
        <v>0</v>
      </c>
      <c r="I172" s="102">
        <f t="shared" si="48"/>
        <v>0</v>
      </c>
      <c r="J172" s="103">
        <f t="shared" si="49"/>
        <v>0</v>
      </c>
      <c r="L172" s="115">
        <f t="shared" si="50"/>
        <v>0</v>
      </c>
      <c r="M172" s="111">
        <f t="shared" si="51"/>
        <v>0</v>
      </c>
      <c r="N172" s="111">
        <f t="shared" si="52"/>
        <v>0</v>
      </c>
      <c r="O172" s="115">
        <f t="shared" si="53"/>
        <v>0</v>
      </c>
      <c r="P172" s="111">
        <f t="shared" si="54"/>
        <v>0</v>
      </c>
      <c r="Q172" s="111">
        <f t="shared" si="55"/>
        <v>0</v>
      </c>
      <c r="R172" s="115">
        <f t="shared" si="56"/>
        <v>0</v>
      </c>
      <c r="S172" s="111">
        <f t="shared" si="57"/>
        <v>0</v>
      </c>
      <c r="T172" s="111">
        <f t="shared" si="58"/>
        <v>0</v>
      </c>
      <c r="V172" s="119">
        <f t="shared" si="64"/>
        <v>0.70500000000000052</v>
      </c>
      <c r="W172" s="119">
        <f t="shared" si="59"/>
        <v>0.6</v>
      </c>
      <c r="X172" s="120">
        <f t="shared" si="60"/>
        <v>100000</v>
      </c>
      <c r="Y172" s="120"/>
      <c r="Z172" s="121">
        <f t="shared" si="61"/>
        <v>0.25</v>
      </c>
      <c r="AA172" s="121">
        <f t="shared" si="63"/>
        <v>0.70500000000000052</v>
      </c>
      <c r="AB172" s="120">
        <f t="shared" si="62"/>
        <v>100000</v>
      </c>
    </row>
    <row r="173" spans="1:28" ht="11.25" customHeight="1" x14ac:dyDescent="0.2">
      <c r="A173" s="102" t="str">
        <f>'T09'!A173</f>
        <v>Bratislava - Čunovo</v>
      </c>
      <c r="B173" s="104">
        <f>'T09'!C173</f>
        <v>529435</v>
      </c>
      <c r="C173" s="109">
        <f>'T09'!K173</f>
        <v>594483.23</v>
      </c>
      <c r="D173" s="110">
        <f>'T09'!O173</f>
        <v>2.2086999999999999</v>
      </c>
      <c r="E173" s="110">
        <f>'T09'!P173</f>
        <v>17.188442809395987</v>
      </c>
      <c r="F173" s="110"/>
      <c r="G173" s="102">
        <f t="shared" si="46"/>
        <v>0</v>
      </c>
      <c r="H173" s="102">
        <f t="shared" si="47"/>
        <v>0</v>
      </c>
      <c r="I173" s="102">
        <f t="shared" si="48"/>
        <v>0</v>
      </c>
      <c r="J173" s="103">
        <f t="shared" si="49"/>
        <v>0</v>
      </c>
      <c r="L173" s="115">
        <f t="shared" si="50"/>
        <v>0</v>
      </c>
      <c r="M173" s="111">
        <f t="shared" si="51"/>
        <v>0</v>
      </c>
      <c r="N173" s="111">
        <f t="shared" si="52"/>
        <v>0</v>
      </c>
      <c r="O173" s="115">
        <f t="shared" si="53"/>
        <v>0</v>
      </c>
      <c r="P173" s="111">
        <f t="shared" si="54"/>
        <v>0</v>
      </c>
      <c r="Q173" s="111">
        <f t="shared" si="55"/>
        <v>0</v>
      </c>
      <c r="R173" s="115">
        <f t="shared" si="56"/>
        <v>0</v>
      </c>
      <c r="S173" s="111">
        <f t="shared" si="57"/>
        <v>0</v>
      </c>
      <c r="T173" s="111">
        <f t="shared" si="58"/>
        <v>0</v>
      </c>
      <c r="V173" s="119">
        <f t="shared" si="64"/>
        <v>0.71000000000000052</v>
      </c>
      <c r="W173" s="119">
        <f t="shared" si="59"/>
        <v>0.6</v>
      </c>
      <c r="X173" s="120">
        <f t="shared" si="60"/>
        <v>100000</v>
      </c>
      <c r="Y173" s="120"/>
      <c r="Z173" s="121">
        <f t="shared" si="61"/>
        <v>0.25</v>
      </c>
      <c r="AA173" s="121">
        <f t="shared" si="63"/>
        <v>0.71000000000000052</v>
      </c>
      <c r="AB173" s="120">
        <f t="shared" si="62"/>
        <v>100000</v>
      </c>
    </row>
    <row r="174" spans="1:28" ht="11.25" customHeight="1" x14ac:dyDescent="0.2">
      <c r="A174" s="102" t="str">
        <f>'T09'!A174</f>
        <v>Bratislava - Devín</v>
      </c>
      <c r="B174" s="104">
        <f>'T09'!C174</f>
        <v>529401</v>
      </c>
      <c r="C174" s="109">
        <f>'T09'!K174</f>
        <v>590013.36</v>
      </c>
      <c r="D174" s="110">
        <f>'T09'!O174</f>
        <v>1238.4266</v>
      </c>
      <c r="E174" s="110">
        <f>'T09'!P174</f>
        <v>0</v>
      </c>
      <c r="F174" s="110"/>
      <c r="G174" s="102">
        <f t="shared" si="46"/>
        <v>1</v>
      </c>
      <c r="H174" s="102">
        <f t="shared" si="47"/>
        <v>0</v>
      </c>
      <c r="I174" s="102">
        <f t="shared" si="48"/>
        <v>0</v>
      </c>
      <c r="J174" s="103">
        <f t="shared" si="49"/>
        <v>1</v>
      </c>
      <c r="L174" s="115">
        <f t="shared" si="50"/>
        <v>590013.36</v>
      </c>
      <c r="M174" s="111">
        <f t="shared" si="51"/>
        <v>12.384266</v>
      </c>
      <c r="N174" s="111">
        <f t="shared" si="52"/>
        <v>0</v>
      </c>
      <c r="O174" s="115">
        <f t="shared" si="53"/>
        <v>0</v>
      </c>
      <c r="P174" s="111">
        <f t="shared" si="54"/>
        <v>0</v>
      </c>
      <c r="Q174" s="111">
        <f t="shared" si="55"/>
        <v>0</v>
      </c>
      <c r="R174" s="115">
        <f t="shared" si="56"/>
        <v>0</v>
      </c>
      <c r="S174" s="111">
        <f t="shared" si="57"/>
        <v>0</v>
      </c>
      <c r="T174" s="111">
        <f t="shared" si="58"/>
        <v>0</v>
      </c>
      <c r="V174" s="119">
        <f t="shared" si="64"/>
        <v>0.71500000000000052</v>
      </c>
      <c r="W174" s="119">
        <f t="shared" si="59"/>
        <v>0.6</v>
      </c>
      <c r="X174" s="120">
        <f t="shared" si="60"/>
        <v>100000</v>
      </c>
      <c r="Y174" s="120"/>
      <c r="Z174" s="121">
        <f t="shared" si="61"/>
        <v>0.25</v>
      </c>
      <c r="AA174" s="121">
        <f t="shared" si="63"/>
        <v>0.71500000000000052</v>
      </c>
      <c r="AB174" s="120">
        <f t="shared" si="62"/>
        <v>100000</v>
      </c>
    </row>
    <row r="175" spans="1:28" ht="11.25" customHeight="1" x14ac:dyDescent="0.2">
      <c r="A175" s="102" t="str">
        <f>'T09'!A175</f>
        <v>Bratislava - Devínska Nová Ves</v>
      </c>
      <c r="B175" s="104">
        <f>'T09'!C175</f>
        <v>529371</v>
      </c>
      <c r="C175" s="109">
        <f>'T09'!K175</f>
        <v>6035457.3600000003</v>
      </c>
      <c r="D175" s="110">
        <f>'T09'!O175</f>
        <v>0.40870000000000001</v>
      </c>
      <c r="E175" s="110">
        <f>'T09'!P175</f>
        <v>1.6926170446840834</v>
      </c>
      <c r="F175" s="110"/>
      <c r="G175" s="102">
        <f t="shared" si="46"/>
        <v>0</v>
      </c>
      <c r="H175" s="102">
        <f t="shared" si="47"/>
        <v>0</v>
      </c>
      <c r="I175" s="102">
        <f t="shared" si="48"/>
        <v>0</v>
      </c>
      <c r="J175" s="103">
        <f t="shared" si="49"/>
        <v>0</v>
      </c>
      <c r="L175" s="115">
        <f t="shared" si="50"/>
        <v>0</v>
      </c>
      <c r="M175" s="111">
        <f t="shared" si="51"/>
        <v>0</v>
      </c>
      <c r="N175" s="111">
        <f t="shared" si="52"/>
        <v>0</v>
      </c>
      <c r="O175" s="115">
        <f t="shared" si="53"/>
        <v>0</v>
      </c>
      <c r="P175" s="111">
        <f t="shared" si="54"/>
        <v>0</v>
      </c>
      <c r="Q175" s="111">
        <f t="shared" si="55"/>
        <v>0</v>
      </c>
      <c r="R175" s="115">
        <f t="shared" si="56"/>
        <v>0</v>
      </c>
      <c r="S175" s="111">
        <f t="shared" si="57"/>
        <v>0</v>
      </c>
      <c r="T175" s="111">
        <f t="shared" si="58"/>
        <v>0</v>
      </c>
      <c r="V175" s="119">
        <f t="shared" si="64"/>
        <v>0.72000000000000053</v>
      </c>
      <c r="W175" s="119">
        <f t="shared" si="59"/>
        <v>0.6</v>
      </c>
      <c r="X175" s="120">
        <f t="shared" si="60"/>
        <v>100000</v>
      </c>
      <c r="Y175" s="120"/>
      <c r="Z175" s="121">
        <f t="shared" si="61"/>
        <v>0.25</v>
      </c>
      <c r="AA175" s="121">
        <f t="shared" si="63"/>
        <v>0.72000000000000053</v>
      </c>
      <c r="AB175" s="120">
        <f t="shared" si="62"/>
        <v>100000</v>
      </c>
    </row>
    <row r="176" spans="1:28" ht="11.25" customHeight="1" x14ac:dyDescent="0.2">
      <c r="A176" s="102" t="str">
        <f>'T09'!A176</f>
        <v>Bratislava - Dúbravka</v>
      </c>
      <c r="B176" s="104">
        <f>'T09'!C176</f>
        <v>529389</v>
      </c>
      <c r="C176" s="109">
        <f>'T09'!K176</f>
        <v>9567763.5600000005</v>
      </c>
      <c r="D176" s="110">
        <f>'T09'!O176</f>
        <v>0</v>
      </c>
      <c r="E176" s="110">
        <f>'T09'!P176</f>
        <v>0.35155425600839152</v>
      </c>
      <c r="F176" s="110"/>
      <c r="G176" s="102">
        <f t="shared" si="46"/>
        <v>0</v>
      </c>
      <c r="H176" s="102">
        <f t="shared" si="47"/>
        <v>0</v>
      </c>
      <c r="I176" s="102">
        <f t="shared" si="48"/>
        <v>0</v>
      </c>
      <c r="J176" s="103">
        <f t="shared" si="49"/>
        <v>0</v>
      </c>
      <c r="L176" s="115">
        <f t="shared" si="50"/>
        <v>0</v>
      </c>
      <c r="M176" s="111">
        <f t="shared" si="51"/>
        <v>0</v>
      </c>
      <c r="N176" s="111">
        <f t="shared" si="52"/>
        <v>0</v>
      </c>
      <c r="O176" s="115">
        <f t="shared" si="53"/>
        <v>0</v>
      </c>
      <c r="P176" s="111">
        <f t="shared" si="54"/>
        <v>0</v>
      </c>
      <c r="Q176" s="111">
        <f t="shared" si="55"/>
        <v>0</v>
      </c>
      <c r="R176" s="115">
        <f t="shared" si="56"/>
        <v>0</v>
      </c>
      <c r="S176" s="111">
        <f t="shared" si="57"/>
        <v>0</v>
      </c>
      <c r="T176" s="111">
        <f t="shared" si="58"/>
        <v>0</v>
      </c>
      <c r="V176" s="119">
        <f t="shared" si="64"/>
        <v>0.72500000000000053</v>
      </c>
      <c r="W176" s="119">
        <f t="shared" si="59"/>
        <v>0.6</v>
      </c>
      <c r="X176" s="120">
        <f t="shared" si="60"/>
        <v>100000</v>
      </c>
      <c r="Y176" s="120"/>
      <c r="Z176" s="121">
        <f t="shared" si="61"/>
        <v>0.25</v>
      </c>
      <c r="AA176" s="121">
        <f t="shared" si="63"/>
        <v>0.72500000000000053</v>
      </c>
      <c r="AB176" s="120">
        <f t="shared" si="62"/>
        <v>100000</v>
      </c>
    </row>
    <row r="177" spans="1:28" ht="11.25" customHeight="1" x14ac:dyDescent="0.2">
      <c r="A177" s="102" t="str">
        <f>'T09'!A177</f>
        <v>Bratislava - Jarovce</v>
      </c>
      <c r="B177" s="104">
        <f>'T09'!C177</f>
        <v>529443</v>
      </c>
      <c r="C177" s="109">
        <f>'T09'!K177</f>
        <v>985137.32</v>
      </c>
      <c r="D177" s="110">
        <f>'T09'!O177</f>
        <v>0</v>
      </c>
      <c r="E177" s="110">
        <f>'T09'!P177</f>
        <v>0</v>
      </c>
      <c r="F177" s="110"/>
      <c r="G177" s="102">
        <f t="shared" si="46"/>
        <v>0</v>
      </c>
      <c r="H177" s="102">
        <f t="shared" si="47"/>
        <v>0</v>
      </c>
      <c r="I177" s="102">
        <f t="shared" si="48"/>
        <v>0</v>
      </c>
      <c r="J177" s="103">
        <f t="shared" si="49"/>
        <v>0</v>
      </c>
      <c r="L177" s="115">
        <f t="shared" si="50"/>
        <v>0</v>
      </c>
      <c r="M177" s="111">
        <f t="shared" si="51"/>
        <v>0</v>
      </c>
      <c r="N177" s="111">
        <f t="shared" si="52"/>
        <v>0</v>
      </c>
      <c r="O177" s="115">
        <f t="shared" si="53"/>
        <v>0</v>
      </c>
      <c r="P177" s="111">
        <f t="shared" si="54"/>
        <v>0</v>
      </c>
      <c r="Q177" s="111">
        <f t="shared" si="55"/>
        <v>0</v>
      </c>
      <c r="R177" s="115">
        <f t="shared" si="56"/>
        <v>0</v>
      </c>
      <c r="S177" s="111">
        <f t="shared" si="57"/>
        <v>0</v>
      </c>
      <c r="T177" s="111">
        <f t="shared" si="58"/>
        <v>0</v>
      </c>
      <c r="V177" s="119">
        <f t="shared" si="64"/>
        <v>0.73000000000000054</v>
      </c>
      <c r="W177" s="119">
        <f t="shared" si="59"/>
        <v>0.6</v>
      </c>
      <c r="X177" s="120">
        <f t="shared" si="60"/>
        <v>100000</v>
      </c>
      <c r="Y177" s="120"/>
      <c r="Z177" s="121">
        <f t="shared" si="61"/>
        <v>0.25</v>
      </c>
      <c r="AA177" s="121">
        <f t="shared" si="63"/>
        <v>0.73000000000000054</v>
      </c>
      <c r="AB177" s="120">
        <f t="shared" si="62"/>
        <v>100000</v>
      </c>
    </row>
    <row r="178" spans="1:28" ht="11.25" customHeight="1" x14ac:dyDescent="0.2">
      <c r="A178" s="102" t="str">
        <f>'T09'!A178</f>
        <v>Bratislava - Karlova Ves</v>
      </c>
      <c r="B178" s="104">
        <f>'T09'!C178</f>
        <v>529397</v>
      </c>
      <c r="C178" s="109">
        <f>'T09'!K178</f>
        <v>9362412.8199999984</v>
      </c>
      <c r="D178" s="110">
        <f>'T09'!O178</f>
        <v>3.8675999999999999</v>
      </c>
      <c r="E178" s="110">
        <f>'T09'!P178</f>
        <v>0.72845153606461044</v>
      </c>
      <c r="F178" s="110"/>
      <c r="G178" s="102">
        <f t="shared" si="46"/>
        <v>0</v>
      </c>
      <c r="H178" s="102">
        <f t="shared" si="47"/>
        <v>0</v>
      </c>
      <c r="I178" s="102">
        <f t="shared" si="48"/>
        <v>0</v>
      </c>
      <c r="J178" s="103">
        <f t="shared" si="49"/>
        <v>0</v>
      </c>
      <c r="L178" s="115">
        <f t="shared" si="50"/>
        <v>0</v>
      </c>
      <c r="M178" s="111">
        <f t="shared" si="51"/>
        <v>0</v>
      </c>
      <c r="N178" s="111">
        <f t="shared" si="52"/>
        <v>0</v>
      </c>
      <c r="O178" s="115">
        <f t="shared" si="53"/>
        <v>0</v>
      </c>
      <c r="P178" s="111">
        <f t="shared" si="54"/>
        <v>0</v>
      </c>
      <c r="Q178" s="111">
        <f t="shared" si="55"/>
        <v>0</v>
      </c>
      <c r="R178" s="115">
        <f t="shared" si="56"/>
        <v>0</v>
      </c>
      <c r="S178" s="111">
        <f t="shared" si="57"/>
        <v>0</v>
      </c>
      <c r="T178" s="111">
        <f t="shared" si="58"/>
        <v>0</v>
      </c>
      <c r="V178" s="119">
        <f t="shared" si="64"/>
        <v>0.73500000000000054</v>
      </c>
      <c r="W178" s="119">
        <f t="shared" si="59"/>
        <v>0.6</v>
      </c>
      <c r="X178" s="120">
        <f t="shared" si="60"/>
        <v>100000</v>
      </c>
      <c r="Y178" s="120"/>
      <c r="Z178" s="121">
        <f t="shared" si="61"/>
        <v>0.25</v>
      </c>
      <c r="AA178" s="121">
        <f t="shared" si="63"/>
        <v>0.73500000000000054</v>
      </c>
      <c r="AB178" s="120">
        <f t="shared" si="62"/>
        <v>100000</v>
      </c>
    </row>
    <row r="179" spans="1:28" ht="11.25" customHeight="1" x14ac:dyDescent="0.2">
      <c r="A179" s="102" t="str">
        <f>'T09'!A179</f>
        <v>Bratislava - Lamač</v>
      </c>
      <c r="B179" s="104">
        <f>'T09'!C179</f>
        <v>529419</v>
      </c>
      <c r="C179" s="109">
        <f>'T09'!K179</f>
        <v>2634814.7599999998</v>
      </c>
      <c r="D179" s="110">
        <f>'T09'!O179</f>
        <v>0</v>
      </c>
      <c r="E179" s="110">
        <f>'T09'!P179</f>
        <v>0.65361444992057049</v>
      </c>
      <c r="F179" s="110"/>
      <c r="G179" s="102">
        <f t="shared" si="46"/>
        <v>0</v>
      </c>
      <c r="H179" s="102">
        <f t="shared" si="47"/>
        <v>0</v>
      </c>
      <c r="I179" s="102">
        <f t="shared" si="48"/>
        <v>0</v>
      </c>
      <c r="J179" s="103">
        <f t="shared" si="49"/>
        <v>0</v>
      </c>
      <c r="L179" s="115">
        <f t="shared" si="50"/>
        <v>0</v>
      </c>
      <c r="M179" s="111">
        <f t="shared" si="51"/>
        <v>0</v>
      </c>
      <c r="N179" s="111">
        <f t="shared" si="52"/>
        <v>0</v>
      </c>
      <c r="O179" s="115">
        <f t="shared" si="53"/>
        <v>0</v>
      </c>
      <c r="P179" s="111">
        <f t="shared" si="54"/>
        <v>0</v>
      </c>
      <c r="Q179" s="111">
        <f t="shared" si="55"/>
        <v>0</v>
      </c>
      <c r="R179" s="115">
        <f t="shared" si="56"/>
        <v>0</v>
      </c>
      <c r="S179" s="111">
        <f t="shared" si="57"/>
        <v>0</v>
      </c>
      <c r="T179" s="111">
        <f t="shared" si="58"/>
        <v>0</v>
      </c>
      <c r="V179" s="119">
        <f t="shared" si="64"/>
        <v>0.74000000000000055</v>
      </c>
      <c r="W179" s="119">
        <f t="shared" si="59"/>
        <v>0.6</v>
      </c>
      <c r="X179" s="120">
        <f t="shared" si="60"/>
        <v>100000</v>
      </c>
      <c r="Y179" s="120"/>
      <c r="Z179" s="121">
        <f t="shared" si="61"/>
        <v>0.25</v>
      </c>
      <c r="AA179" s="121">
        <f t="shared" si="63"/>
        <v>0.74000000000000055</v>
      </c>
      <c r="AB179" s="120">
        <f t="shared" si="62"/>
        <v>100000</v>
      </c>
    </row>
    <row r="180" spans="1:28" ht="11.25" customHeight="1" x14ac:dyDescent="0.2">
      <c r="A180" s="102" t="str">
        <f>'T09'!A180</f>
        <v>Bratislava - Nové Mesto</v>
      </c>
      <c r="B180" s="104">
        <f>'T09'!C180</f>
        <v>529346</v>
      </c>
      <c r="C180" s="109">
        <f>'T09'!K180</f>
        <v>16022218.049999999</v>
      </c>
      <c r="D180" s="110">
        <f>'T09'!O180</f>
        <v>0</v>
      </c>
      <c r="E180" s="110">
        <f>'T09'!P180</f>
        <v>0</v>
      </c>
      <c r="F180" s="110"/>
      <c r="G180" s="102">
        <f t="shared" si="46"/>
        <v>0</v>
      </c>
      <c r="H180" s="102">
        <f t="shared" si="47"/>
        <v>0</v>
      </c>
      <c r="I180" s="102">
        <f t="shared" si="48"/>
        <v>0</v>
      </c>
      <c r="J180" s="103">
        <f t="shared" si="49"/>
        <v>0</v>
      </c>
      <c r="L180" s="115">
        <f t="shared" si="50"/>
        <v>0</v>
      </c>
      <c r="M180" s="111">
        <f t="shared" si="51"/>
        <v>0</v>
      </c>
      <c r="N180" s="111">
        <f t="shared" si="52"/>
        <v>0</v>
      </c>
      <c r="O180" s="115">
        <f t="shared" si="53"/>
        <v>0</v>
      </c>
      <c r="P180" s="111">
        <f t="shared" si="54"/>
        <v>0</v>
      </c>
      <c r="Q180" s="111">
        <f t="shared" si="55"/>
        <v>0</v>
      </c>
      <c r="R180" s="115">
        <f t="shared" si="56"/>
        <v>0</v>
      </c>
      <c r="S180" s="111">
        <f t="shared" si="57"/>
        <v>0</v>
      </c>
      <c r="T180" s="111">
        <f t="shared" si="58"/>
        <v>0</v>
      </c>
      <c r="V180" s="119">
        <f t="shared" si="64"/>
        <v>0.74500000000000055</v>
      </c>
      <c r="W180" s="119">
        <f t="shared" si="59"/>
        <v>0.6</v>
      </c>
      <c r="X180" s="120">
        <f t="shared" si="60"/>
        <v>100000</v>
      </c>
      <c r="Y180" s="120"/>
      <c r="Z180" s="121">
        <f t="shared" si="61"/>
        <v>0.25</v>
      </c>
      <c r="AA180" s="121">
        <f t="shared" si="63"/>
        <v>0.74500000000000055</v>
      </c>
      <c r="AB180" s="120">
        <f t="shared" si="62"/>
        <v>100000</v>
      </c>
    </row>
    <row r="181" spans="1:28" ht="11.25" customHeight="1" x14ac:dyDescent="0.2">
      <c r="A181" s="102" t="str">
        <f>'T09'!A181</f>
        <v>Bratislava - Petržalka</v>
      </c>
      <c r="B181" s="104">
        <f>'T09'!C181</f>
        <v>529460</v>
      </c>
      <c r="C181" s="109">
        <f>'T09'!K181</f>
        <v>26097645.82</v>
      </c>
      <c r="D181" s="110">
        <f>'T09'!O181</f>
        <v>16.243600000000001</v>
      </c>
      <c r="E181" s="110">
        <f>'T09'!P181</f>
        <v>1.6951366151998764</v>
      </c>
      <c r="F181" s="110"/>
      <c r="G181" s="102">
        <f t="shared" si="46"/>
        <v>0</v>
      </c>
      <c r="H181" s="102">
        <f t="shared" si="47"/>
        <v>0</v>
      </c>
      <c r="I181" s="102">
        <f t="shared" si="48"/>
        <v>0</v>
      </c>
      <c r="J181" s="103">
        <f t="shared" si="49"/>
        <v>0</v>
      </c>
      <c r="L181" s="115">
        <f t="shared" si="50"/>
        <v>0</v>
      </c>
      <c r="M181" s="111">
        <f t="shared" si="51"/>
        <v>0</v>
      </c>
      <c r="N181" s="111">
        <f t="shared" si="52"/>
        <v>0</v>
      </c>
      <c r="O181" s="115">
        <f t="shared" si="53"/>
        <v>0</v>
      </c>
      <c r="P181" s="111">
        <f t="shared" si="54"/>
        <v>0</v>
      </c>
      <c r="Q181" s="111">
        <f t="shared" si="55"/>
        <v>0</v>
      </c>
      <c r="R181" s="115">
        <f t="shared" si="56"/>
        <v>0</v>
      </c>
      <c r="S181" s="111">
        <f t="shared" si="57"/>
        <v>0</v>
      </c>
      <c r="T181" s="111">
        <f t="shared" si="58"/>
        <v>0</v>
      </c>
      <c r="V181" s="119">
        <f t="shared" si="64"/>
        <v>0.75000000000000056</v>
      </c>
      <c r="W181" s="119">
        <f t="shared" si="59"/>
        <v>0.6</v>
      </c>
      <c r="X181" s="120">
        <f t="shared" si="60"/>
        <v>100000</v>
      </c>
      <c r="Y181" s="120"/>
      <c r="Z181" s="121">
        <f t="shared" si="61"/>
        <v>0.25</v>
      </c>
      <c r="AA181" s="121">
        <f t="shared" si="63"/>
        <v>0.75000000000000056</v>
      </c>
      <c r="AB181" s="120">
        <f t="shared" si="62"/>
        <v>100000</v>
      </c>
    </row>
    <row r="182" spans="1:28" ht="11.25" customHeight="1" x14ac:dyDescent="0.2">
      <c r="A182" s="102" t="str">
        <f>'T09'!A182</f>
        <v>Bratislava - Podunajské Biskupice</v>
      </c>
      <c r="B182" s="104">
        <f>'T09'!C182</f>
        <v>529311</v>
      </c>
      <c r="C182" s="109">
        <f>'T09'!K182</f>
        <v>6133265.1200000001</v>
      </c>
      <c r="D182" s="110">
        <f>'T09'!O182</f>
        <v>2.2869000000000002</v>
      </c>
      <c r="E182" s="110">
        <f>'T09'!P182</f>
        <v>0.51317788134356723</v>
      </c>
      <c r="F182" s="110"/>
      <c r="G182" s="102">
        <f t="shared" si="46"/>
        <v>0</v>
      </c>
      <c r="H182" s="102">
        <f t="shared" si="47"/>
        <v>0</v>
      </c>
      <c r="I182" s="102">
        <f t="shared" si="48"/>
        <v>0</v>
      </c>
      <c r="J182" s="103">
        <f t="shared" si="49"/>
        <v>0</v>
      </c>
      <c r="L182" s="115">
        <f t="shared" si="50"/>
        <v>0</v>
      </c>
      <c r="M182" s="111">
        <f t="shared" si="51"/>
        <v>0</v>
      </c>
      <c r="N182" s="111">
        <f t="shared" si="52"/>
        <v>0</v>
      </c>
      <c r="O182" s="115">
        <f t="shared" si="53"/>
        <v>0</v>
      </c>
      <c r="P182" s="111">
        <f t="shared" si="54"/>
        <v>0</v>
      </c>
      <c r="Q182" s="111">
        <f t="shared" si="55"/>
        <v>0</v>
      </c>
      <c r="R182" s="115">
        <f t="shared" si="56"/>
        <v>0</v>
      </c>
      <c r="S182" s="111">
        <f t="shared" si="57"/>
        <v>0</v>
      </c>
      <c r="T182" s="111">
        <f t="shared" si="58"/>
        <v>0</v>
      </c>
      <c r="V182" s="119">
        <f t="shared" si="64"/>
        <v>0.75500000000000056</v>
      </c>
      <c r="W182" s="119">
        <f t="shared" si="59"/>
        <v>0.6</v>
      </c>
      <c r="X182" s="120">
        <f t="shared" si="60"/>
        <v>100000</v>
      </c>
      <c r="Y182" s="120"/>
      <c r="Z182" s="121">
        <f t="shared" si="61"/>
        <v>0.25</v>
      </c>
      <c r="AA182" s="121">
        <f t="shared" si="63"/>
        <v>0.75500000000000056</v>
      </c>
      <c r="AB182" s="120">
        <f t="shared" si="62"/>
        <v>100000</v>
      </c>
    </row>
    <row r="183" spans="1:28" ht="11.25" customHeight="1" x14ac:dyDescent="0.2">
      <c r="A183" s="102" t="str">
        <f>'T09'!A183</f>
        <v>Bratislava - Rača</v>
      </c>
      <c r="B183" s="104">
        <f>'T09'!C183</f>
        <v>529354</v>
      </c>
      <c r="C183" s="109">
        <f>'T09'!K183</f>
        <v>6669376.5899999999</v>
      </c>
      <c r="D183" s="110">
        <f>'T09'!O183</f>
        <v>10.1577</v>
      </c>
      <c r="E183" s="110">
        <f>'T09'!P183</f>
        <v>1.9919091118529866</v>
      </c>
      <c r="F183" s="110"/>
      <c r="G183" s="102">
        <f t="shared" si="46"/>
        <v>0</v>
      </c>
      <c r="H183" s="102">
        <f t="shared" si="47"/>
        <v>0</v>
      </c>
      <c r="I183" s="102">
        <f t="shared" si="48"/>
        <v>0</v>
      </c>
      <c r="J183" s="103">
        <f t="shared" si="49"/>
        <v>0</v>
      </c>
      <c r="L183" s="115">
        <f t="shared" si="50"/>
        <v>0</v>
      </c>
      <c r="M183" s="111">
        <f t="shared" si="51"/>
        <v>0</v>
      </c>
      <c r="N183" s="111">
        <f t="shared" si="52"/>
        <v>0</v>
      </c>
      <c r="O183" s="115">
        <f t="shared" si="53"/>
        <v>0</v>
      </c>
      <c r="P183" s="111">
        <f t="shared" si="54"/>
        <v>0</v>
      </c>
      <c r="Q183" s="111">
        <f t="shared" si="55"/>
        <v>0</v>
      </c>
      <c r="R183" s="115">
        <f t="shared" si="56"/>
        <v>0</v>
      </c>
      <c r="S183" s="111">
        <f t="shared" si="57"/>
        <v>0</v>
      </c>
      <c r="T183" s="111">
        <f t="shared" si="58"/>
        <v>0</v>
      </c>
      <c r="V183" s="119">
        <f t="shared" si="64"/>
        <v>0.76000000000000056</v>
      </c>
      <c r="W183" s="119">
        <f t="shared" si="59"/>
        <v>0.6</v>
      </c>
      <c r="X183" s="120">
        <f t="shared" si="60"/>
        <v>100000</v>
      </c>
      <c r="Y183" s="120"/>
      <c r="Z183" s="121">
        <f t="shared" si="61"/>
        <v>0.25</v>
      </c>
      <c r="AA183" s="121">
        <f t="shared" si="63"/>
        <v>0.76000000000000056</v>
      </c>
      <c r="AB183" s="120">
        <f t="shared" si="62"/>
        <v>100000</v>
      </c>
    </row>
    <row r="184" spans="1:28" ht="11.25" customHeight="1" x14ac:dyDescent="0.2">
      <c r="A184" s="102" t="str">
        <f>'T09'!A184</f>
        <v>Bratislava - Rusovce</v>
      </c>
      <c r="B184" s="104">
        <f>'T09'!C184</f>
        <v>529494</v>
      </c>
      <c r="C184" s="109">
        <f>'T09'!K184</f>
        <v>1668994.06</v>
      </c>
      <c r="D184" s="110">
        <f>'T09'!O184</f>
        <v>13.347899999999999</v>
      </c>
      <c r="E184" s="110">
        <f>'T09'!P184</f>
        <v>15.73856949496872</v>
      </c>
      <c r="F184" s="110"/>
      <c r="G184" s="102">
        <f t="shared" si="46"/>
        <v>0</v>
      </c>
      <c r="H184" s="102">
        <f t="shared" si="47"/>
        <v>0</v>
      </c>
      <c r="I184" s="102">
        <f t="shared" si="48"/>
        <v>0</v>
      </c>
      <c r="J184" s="103">
        <f t="shared" si="49"/>
        <v>0</v>
      </c>
      <c r="L184" s="115">
        <f t="shared" si="50"/>
        <v>0</v>
      </c>
      <c r="M184" s="111">
        <f t="shared" si="51"/>
        <v>0</v>
      </c>
      <c r="N184" s="111">
        <f t="shared" si="52"/>
        <v>0</v>
      </c>
      <c r="O184" s="115">
        <f t="shared" si="53"/>
        <v>0</v>
      </c>
      <c r="P184" s="111">
        <f t="shared" si="54"/>
        <v>0</v>
      </c>
      <c r="Q184" s="111">
        <f t="shared" si="55"/>
        <v>0</v>
      </c>
      <c r="R184" s="115">
        <f t="shared" si="56"/>
        <v>0</v>
      </c>
      <c r="S184" s="111">
        <f t="shared" si="57"/>
        <v>0</v>
      </c>
      <c r="T184" s="111">
        <f t="shared" si="58"/>
        <v>0</v>
      </c>
      <c r="V184" s="119">
        <f t="shared" si="64"/>
        <v>0.76500000000000057</v>
      </c>
      <c r="W184" s="119">
        <f t="shared" si="59"/>
        <v>0.6</v>
      </c>
      <c r="X184" s="120">
        <f t="shared" si="60"/>
        <v>100000</v>
      </c>
      <c r="Y184" s="120"/>
      <c r="Z184" s="121">
        <f t="shared" si="61"/>
        <v>0.25</v>
      </c>
      <c r="AA184" s="121">
        <f t="shared" si="63"/>
        <v>0.76500000000000057</v>
      </c>
      <c r="AB184" s="120">
        <f t="shared" si="62"/>
        <v>100000</v>
      </c>
    </row>
    <row r="185" spans="1:28" ht="11.25" customHeight="1" x14ac:dyDescent="0.2">
      <c r="A185" s="102" t="str">
        <f>'T09'!A185</f>
        <v>Bratislava - Ružinov</v>
      </c>
      <c r="B185" s="104">
        <f>'T09'!C185</f>
        <v>529320</v>
      </c>
      <c r="C185" s="109">
        <f>'T09'!K185</f>
        <v>25317324.899999999</v>
      </c>
      <c r="D185" s="110">
        <f>'T09'!O185</f>
        <v>8.4817999999999998</v>
      </c>
      <c r="E185" s="110">
        <f>'T09'!P185</f>
        <v>1.0297502640178229</v>
      </c>
      <c r="F185" s="110"/>
      <c r="G185" s="102">
        <f t="shared" si="46"/>
        <v>0</v>
      </c>
      <c r="H185" s="102">
        <f t="shared" si="47"/>
        <v>0</v>
      </c>
      <c r="I185" s="102">
        <f t="shared" si="48"/>
        <v>0</v>
      </c>
      <c r="J185" s="103">
        <f t="shared" si="49"/>
        <v>0</v>
      </c>
      <c r="L185" s="115">
        <f t="shared" si="50"/>
        <v>0</v>
      </c>
      <c r="M185" s="111">
        <f t="shared" si="51"/>
        <v>0</v>
      </c>
      <c r="N185" s="111">
        <f t="shared" si="52"/>
        <v>0</v>
      </c>
      <c r="O185" s="115">
        <f t="shared" si="53"/>
        <v>0</v>
      </c>
      <c r="P185" s="111">
        <f t="shared" si="54"/>
        <v>0</v>
      </c>
      <c r="Q185" s="111">
        <f t="shared" si="55"/>
        <v>0</v>
      </c>
      <c r="R185" s="115">
        <f t="shared" si="56"/>
        <v>0</v>
      </c>
      <c r="S185" s="111">
        <f t="shared" si="57"/>
        <v>0</v>
      </c>
      <c r="T185" s="111">
        <f t="shared" si="58"/>
        <v>0</v>
      </c>
      <c r="V185" s="119">
        <f t="shared" si="64"/>
        <v>0.77000000000000057</v>
      </c>
      <c r="W185" s="119">
        <f t="shared" si="59"/>
        <v>0.6</v>
      </c>
      <c r="X185" s="120">
        <f t="shared" si="60"/>
        <v>100000</v>
      </c>
      <c r="Y185" s="120"/>
      <c r="Z185" s="121">
        <f t="shared" si="61"/>
        <v>0.25</v>
      </c>
      <c r="AA185" s="121">
        <f t="shared" si="63"/>
        <v>0.77000000000000057</v>
      </c>
      <c r="AB185" s="120">
        <f t="shared" si="62"/>
        <v>100000</v>
      </c>
    </row>
    <row r="186" spans="1:28" ht="11.25" customHeight="1" x14ac:dyDescent="0.2">
      <c r="A186" s="102" t="str">
        <f>'T09'!A186</f>
        <v>Bratislava - Staré Mesto</v>
      </c>
      <c r="B186" s="104">
        <f>'T09'!C186</f>
        <v>528595</v>
      </c>
      <c r="C186" s="109">
        <f>'T09'!K186</f>
        <v>216001237.5</v>
      </c>
      <c r="D186" s="110">
        <f>'T09'!O186</f>
        <v>52.541400000000003</v>
      </c>
      <c r="E186" s="110">
        <f>'T09'!P186</f>
        <v>3.1921587393683337</v>
      </c>
      <c r="F186" s="110"/>
      <c r="G186" s="102">
        <f t="shared" si="46"/>
        <v>0</v>
      </c>
      <c r="H186" s="102">
        <f t="shared" si="47"/>
        <v>0</v>
      </c>
      <c r="I186" s="102">
        <f t="shared" si="48"/>
        <v>0</v>
      </c>
      <c r="J186" s="103">
        <f t="shared" si="49"/>
        <v>0</v>
      </c>
      <c r="L186" s="115">
        <f t="shared" si="50"/>
        <v>0</v>
      </c>
      <c r="M186" s="111">
        <f t="shared" si="51"/>
        <v>0</v>
      </c>
      <c r="N186" s="111">
        <f t="shared" si="52"/>
        <v>0</v>
      </c>
      <c r="O186" s="115">
        <f t="shared" si="53"/>
        <v>0</v>
      </c>
      <c r="P186" s="111">
        <f t="shared" si="54"/>
        <v>0</v>
      </c>
      <c r="Q186" s="111">
        <f t="shared" si="55"/>
        <v>0</v>
      </c>
      <c r="R186" s="115">
        <f t="shared" si="56"/>
        <v>0</v>
      </c>
      <c r="S186" s="111">
        <f t="shared" si="57"/>
        <v>0</v>
      </c>
      <c r="T186" s="111">
        <f t="shared" si="58"/>
        <v>0</v>
      </c>
      <c r="V186" s="119">
        <f t="shared" si="64"/>
        <v>0.77500000000000058</v>
      </c>
      <c r="W186" s="119">
        <f t="shared" si="59"/>
        <v>0.6</v>
      </c>
      <c r="X186" s="120">
        <f t="shared" si="60"/>
        <v>100000</v>
      </c>
      <c r="Y186" s="120"/>
      <c r="Z186" s="121">
        <f t="shared" si="61"/>
        <v>0.25</v>
      </c>
      <c r="AA186" s="121">
        <f t="shared" si="63"/>
        <v>0.77500000000000058</v>
      </c>
      <c r="AB186" s="120">
        <f t="shared" si="62"/>
        <v>100000</v>
      </c>
    </row>
    <row r="187" spans="1:28" ht="11.25" customHeight="1" x14ac:dyDescent="0.2">
      <c r="A187" s="102" t="str">
        <f>'T09'!A187</f>
        <v>Bratislava - Vajnory</v>
      </c>
      <c r="B187" s="104">
        <f>'T09'!C187</f>
        <v>529362</v>
      </c>
      <c r="C187" s="109">
        <f>'T09'!K187</f>
        <v>2146323.2400000002</v>
      </c>
      <c r="D187" s="110">
        <f>'T09'!O187</f>
        <v>32.702599999999997</v>
      </c>
      <c r="E187" s="110">
        <f>'T09'!P187</f>
        <v>7.0669611721671526</v>
      </c>
      <c r="F187" s="110"/>
      <c r="G187" s="102">
        <f t="shared" si="46"/>
        <v>0</v>
      </c>
      <c r="H187" s="102">
        <f t="shared" si="47"/>
        <v>0</v>
      </c>
      <c r="I187" s="102">
        <f t="shared" si="48"/>
        <v>0</v>
      </c>
      <c r="J187" s="103">
        <f t="shared" si="49"/>
        <v>0</v>
      </c>
      <c r="L187" s="115">
        <f t="shared" si="50"/>
        <v>0</v>
      </c>
      <c r="M187" s="111">
        <f t="shared" si="51"/>
        <v>0</v>
      </c>
      <c r="N187" s="111">
        <f t="shared" si="52"/>
        <v>0</v>
      </c>
      <c r="O187" s="115">
        <f t="shared" si="53"/>
        <v>0</v>
      </c>
      <c r="P187" s="111">
        <f t="shared" si="54"/>
        <v>0</v>
      </c>
      <c r="Q187" s="111">
        <f t="shared" si="55"/>
        <v>0</v>
      </c>
      <c r="R187" s="115">
        <f t="shared" si="56"/>
        <v>0</v>
      </c>
      <c r="S187" s="111">
        <f t="shared" si="57"/>
        <v>0</v>
      </c>
      <c r="T187" s="111">
        <f t="shared" si="58"/>
        <v>0</v>
      </c>
      <c r="V187" s="119">
        <f t="shared" si="64"/>
        <v>0.78000000000000058</v>
      </c>
      <c r="W187" s="119">
        <f t="shared" si="59"/>
        <v>0.6</v>
      </c>
      <c r="X187" s="120">
        <f t="shared" si="60"/>
        <v>100000</v>
      </c>
      <c r="Y187" s="120"/>
      <c r="Z187" s="121">
        <f t="shared" si="61"/>
        <v>0.25</v>
      </c>
      <c r="AA187" s="121">
        <f t="shared" si="63"/>
        <v>0.78000000000000058</v>
      </c>
      <c r="AB187" s="120">
        <f t="shared" si="62"/>
        <v>100000</v>
      </c>
    </row>
    <row r="188" spans="1:28" ht="11.25" customHeight="1" x14ac:dyDescent="0.2">
      <c r="A188" s="102" t="str">
        <f>'T09'!A188</f>
        <v>Bratislava - Vrakuňa</v>
      </c>
      <c r="B188" s="104">
        <f>'T09'!C188</f>
        <v>529338</v>
      </c>
      <c r="C188" s="109">
        <f>'T09'!K188</f>
        <v>5301410.66</v>
      </c>
      <c r="D188" s="110">
        <f>'T09'!O188</f>
        <v>3.7646000000000002</v>
      </c>
      <c r="E188" s="110">
        <f>'T09'!P188</f>
        <v>1.0947337175347212</v>
      </c>
      <c r="F188" s="110"/>
      <c r="G188" s="102">
        <f t="shared" si="46"/>
        <v>0</v>
      </c>
      <c r="H188" s="102">
        <f t="shared" si="47"/>
        <v>0</v>
      </c>
      <c r="I188" s="102">
        <f t="shared" si="48"/>
        <v>0</v>
      </c>
      <c r="J188" s="103">
        <f t="shared" si="49"/>
        <v>0</v>
      </c>
      <c r="L188" s="115">
        <f t="shared" si="50"/>
        <v>0</v>
      </c>
      <c r="M188" s="111">
        <f t="shared" si="51"/>
        <v>0</v>
      </c>
      <c r="N188" s="111">
        <f t="shared" si="52"/>
        <v>0</v>
      </c>
      <c r="O188" s="115">
        <f t="shared" si="53"/>
        <v>0</v>
      </c>
      <c r="P188" s="111">
        <f t="shared" si="54"/>
        <v>0</v>
      </c>
      <c r="Q188" s="111">
        <f t="shared" si="55"/>
        <v>0</v>
      </c>
      <c r="R188" s="115">
        <f t="shared" si="56"/>
        <v>0</v>
      </c>
      <c r="S188" s="111">
        <f t="shared" si="57"/>
        <v>0</v>
      </c>
      <c r="T188" s="111">
        <f t="shared" si="58"/>
        <v>0</v>
      </c>
      <c r="V188" s="119">
        <f t="shared" si="64"/>
        <v>0.78500000000000059</v>
      </c>
      <c r="W188" s="119">
        <f t="shared" si="59"/>
        <v>0.6</v>
      </c>
      <c r="X188" s="120">
        <f t="shared" si="60"/>
        <v>100000</v>
      </c>
      <c r="Y188" s="120"/>
      <c r="Z188" s="121">
        <f t="shared" si="61"/>
        <v>0.25</v>
      </c>
      <c r="AA188" s="121">
        <f t="shared" si="63"/>
        <v>0.78500000000000059</v>
      </c>
      <c r="AB188" s="120">
        <f t="shared" si="62"/>
        <v>100000</v>
      </c>
    </row>
    <row r="189" spans="1:28" ht="11.25" customHeight="1" x14ac:dyDescent="0.2">
      <c r="A189" s="102" t="str">
        <f>'T09'!A189</f>
        <v>Bratislava - Záhorská Bystrica</v>
      </c>
      <c r="B189" s="104">
        <f>'T09'!C189</f>
        <v>529427</v>
      </c>
      <c r="C189" s="109">
        <f>'T09'!K189</f>
        <v>1570634.34</v>
      </c>
      <c r="D189" s="110">
        <f>'T09'!O189</f>
        <v>6.4669999999999996</v>
      </c>
      <c r="E189" s="110">
        <f>'T09'!P189</f>
        <v>4.9058076751333477</v>
      </c>
      <c r="F189" s="110"/>
      <c r="G189" s="102">
        <f t="shared" si="46"/>
        <v>0</v>
      </c>
      <c r="H189" s="102">
        <f t="shared" si="47"/>
        <v>0</v>
      </c>
      <c r="I189" s="102">
        <f t="shared" si="48"/>
        <v>0</v>
      </c>
      <c r="J189" s="103">
        <f t="shared" si="49"/>
        <v>0</v>
      </c>
      <c r="L189" s="115">
        <f t="shared" si="50"/>
        <v>0</v>
      </c>
      <c r="M189" s="111">
        <f t="shared" si="51"/>
        <v>0</v>
      </c>
      <c r="N189" s="111">
        <f t="shared" si="52"/>
        <v>0</v>
      </c>
      <c r="O189" s="115">
        <f t="shared" si="53"/>
        <v>0</v>
      </c>
      <c r="P189" s="111">
        <f t="shared" si="54"/>
        <v>0</v>
      </c>
      <c r="Q189" s="111">
        <f t="shared" si="55"/>
        <v>0</v>
      </c>
      <c r="R189" s="115">
        <f t="shared" si="56"/>
        <v>0</v>
      </c>
      <c r="S189" s="111">
        <f t="shared" si="57"/>
        <v>0</v>
      </c>
      <c r="T189" s="111">
        <f t="shared" si="58"/>
        <v>0</v>
      </c>
      <c r="V189" s="119">
        <f t="shared" si="64"/>
        <v>0.79000000000000059</v>
      </c>
      <c r="W189" s="119">
        <f t="shared" si="59"/>
        <v>0.6</v>
      </c>
      <c r="X189" s="120">
        <f t="shared" si="60"/>
        <v>100000</v>
      </c>
      <c r="Y189" s="120"/>
      <c r="Z189" s="121">
        <f t="shared" si="61"/>
        <v>0.25</v>
      </c>
      <c r="AA189" s="121">
        <f t="shared" si="63"/>
        <v>0.79000000000000059</v>
      </c>
      <c r="AB189" s="120">
        <f t="shared" si="62"/>
        <v>100000</v>
      </c>
    </row>
    <row r="190" spans="1:28" ht="11.25" customHeight="1" x14ac:dyDescent="0.2">
      <c r="A190" s="102" t="str">
        <f>'T09'!A190</f>
        <v>Braväcovo</v>
      </c>
      <c r="B190" s="104">
        <f>'T09'!C190</f>
        <v>508489</v>
      </c>
      <c r="C190" s="109">
        <f>'T09'!K190</f>
        <v>258699.76</v>
      </c>
      <c r="D190" s="110">
        <f>'T09'!O190</f>
        <v>0</v>
      </c>
      <c r="E190" s="110">
        <f>'T09'!P190</f>
        <v>0</v>
      </c>
      <c r="F190" s="110"/>
      <c r="G190" s="102">
        <f t="shared" si="46"/>
        <v>0</v>
      </c>
      <c r="H190" s="102">
        <f t="shared" si="47"/>
        <v>0</v>
      </c>
      <c r="I190" s="102">
        <f t="shared" si="48"/>
        <v>0</v>
      </c>
      <c r="J190" s="103">
        <f t="shared" si="49"/>
        <v>0</v>
      </c>
      <c r="L190" s="115">
        <f t="shared" si="50"/>
        <v>0</v>
      </c>
      <c r="M190" s="111">
        <f t="shared" si="51"/>
        <v>0</v>
      </c>
      <c r="N190" s="111">
        <f t="shared" si="52"/>
        <v>0</v>
      </c>
      <c r="O190" s="115">
        <f t="shared" si="53"/>
        <v>0</v>
      </c>
      <c r="P190" s="111">
        <f t="shared" si="54"/>
        <v>0</v>
      </c>
      <c r="Q190" s="111">
        <f t="shared" si="55"/>
        <v>0</v>
      </c>
      <c r="R190" s="115">
        <f t="shared" si="56"/>
        <v>0</v>
      </c>
      <c r="S190" s="111">
        <f t="shared" si="57"/>
        <v>0</v>
      </c>
      <c r="T190" s="111">
        <f t="shared" si="58"/>
        <v>0</v>
      </c>
      <c r="V190" s="119">
        <f t="shared" si="64"/>
        <v>0.7950000000000006</v>
      </c>
      <c r="W190" s="119">
        <f t="shared" si="59"/>
        <v>0.6</v>
      </c>
      <c r="X190" s="120">
        <f t="shared" si="60"/>
        <v>100000</v>
      </c>
      <c r="Y190" s="120"/>
      <c r="Z190" s="121">
        <f t="shared" si="61"/>
        <v>0.25</v>
      </c>
      <c r="AA190" s="121">
        <f t="shared" si="63"/>
        <v>0.7950000000000006</v>
      </c>
      <c r="AB190" s="120">
        <f t="shared" si="62"/>
        <v>100000</v>
      </c>
    </row>
    <row r="191" spans="1:28" ht="11.25" customHeight="1" x14ac:dyDescent="0.2">
      <c r="A191" s="102" t="str">
        <f>'T09'!A191</f>
        <v>Brdárka</v>
      </c>
      <c r="B191" s="104">
        <f>'T09'!C191</f>
        <v>525570</v>
      </c>
      <c r="C191" s="109">
        <f>'T09'!K191</f>
        <v>16955.36</v>
      </c>
      <c r="D191" s="110">
        <f>'T09'!O191</f>
        <v>0</v>
      </c>
      <c r="E191" s="110">
        <f>'T09'!P191</f>
        <v>0</v>
      </c>
      <c r="F191" s="110"/>
      <c r="G191" s="102">
        <f t="shared" si="46"/>
        <v>0</v>
      </c>
      <c r="H191" s="102">
        <f t="shared" si="47"/>
        <v>0</v>
      </c>
      <c r="I191" s="102">
        <f t="shared" si="48"/>
        <v>0</v>
      </c>
      <c r="J191" s="103">
        <f t="shared" si="49"/>
        <v>0</v>
      </c>
      <c r="L191" s="115">
        <f t="shared" si="50"/>
        <v>0</v>
      </c>
      <c r="M191" s="111">
        <f t="shared" si="51"/>
        <v>0</v>
      </c>
      <c r="N191" s="111">
        <f t="shared" si="52"/>
        <v>0</v>
      </c>
      <c r="O191" s="115">
        <f t="shared" si="53"/>
        <v>0</v>
      </c>
      <c r="P191" s="111">
        <f t="shared" si="54"/>
        <v>0</v>
      </c>
      <c r="Q191" s="111">
        <f t="shared" si="55"/>
        <v>0</v>
      </c>
      <c r="R191" s="115">
        <f t="shared" si="56"/>
        <v>0</v>
      </c>
      <c r="S191" s="111">
        <f t="shared" si="57"/>
        <v>0</v>
      </c>
      <c r="T191" s="111">
        <f t="shared" si="58"/>
        <v>0</v>
      </c>
      <c r="V191" s="119">
        <f t="shared" si="64"/>
        <v>0.8000000000000006</v>
      </c>
      <c r="W191" s="119">
        <f t="shared" si="59"/>
        <v>0.6</v>
      </c>
      <c r="X191" s="120">
        <f t="shared" si="60"/>
        <v>100000</v>
      </c>
      <c r="Y191" s="120"/>
      <c r="Z191" s="121">
        <f t="shared" ref="Z191:Z222" si="65">$E$1/100</f>
        <v>0.25</v>
      </c>
      <c r="AA191" s="121">
        <f t="shared" si="63"/>
        <v>0.8000000000000006</v>
      </c>
      <c r="AB191" s="120">
        <f t="shared" ref="AB191:AB222" si="66">$AB$1</f>
        <v>100000</v>
      </c>
    </row>
    <row r="192" spans="1:28" ht="11.25" customHeight="1" x14ac:dyDescent="0.2">
      <c r="A192" s="102" t="str">
        <f>'T09'!A192</f>
        <v>Brehov</v>
      </c>
      <c r="B192" s="104">
        <f>'T09'!C192</f>
        <v>528200</v>
      </c>
      <c r="C192" s="109">
        <f>'T09'!K192</f>
        <v>224605.61</v>
      </c>
      <c r="D192" s="110">
        <f>'T09'!O192</f>
        <v>0</v>
      </c>
      <c r="E192" s="110">
        <f>'T09'!P192</f>
        <v>0</v>
      </c>
      <c r="F192" s="110"/>
      <c r="G192" s="102">
        <f t="shared" si="46"/>
        <v>0</v>
      </c>
      <c r="H192" s="102">
        <f t="shared" si="47"/>
        <v>0</v>
      </c>
      <c r="I192" s="102">
        <f t="shared" si="48"/>
        <v>0</v>
      </c>
      <c r="J192" s="103">
        <f t="shared" si="49"/>
        <v>0</v>
      </c>
      <c r="L192" s="115">
        <f t="shared" si="50"/>
        <v>0</v>
      </c>
      <c r="M192" s="111">
        <f t="shared" si="51"/>
        <v>0</v>
      </c>
      <c r="N192" s="111">
        <f t="shared" si="52"/>
        <v>0</v>
      </c>
      <c r="O192" s="115">
        <f t="shared" si="53"/>
        <v>0</v>
      </c>
      <c r="P192" s="111">
        <f t="shared" si="54"/>
        <v>0</v>
      </c>
      <c r="Q192" s="111">
        <f t="shared" si="55"/>
        <v>0</v>
      </c>
      <c r="R192" s="115">
        <f t="shared" si="56"/>
        <v>0</v>
      </c>
      <c r="S192" s="111">
        <f t="shared" si="57"/>
        <v>0</v>
      </c>
      <c r="T192" s="111">
        <f t="shared" si="58"/>
        <v>0</v>
      </c>
      <c r="V192" s="119">
        <f t="shared" si="64"/>
        <v>0.8050000000000006</v>
      </c>
      <c r="W192" s="119">
        <f t="shared" si="59"/>
        <v>0.6</v>
      </c>
      <c r="X192" s="120">
        <f t="shared" si="60"/>
        <v>100000</v>
      </c>
      <c r="Y192" s="120"/>
      <c r="Z192" s="121">
        <f t="shared" si="65"/>
        <v>0.25</v>
      </c>
      <c r="AA192" s="121">
        <f t="shared" si="63"/>
        <v>0.8050000000000006</v>
      </c>
      <c r="AB192" s="120">
        <f t="shared" si="66"/>
        <v>100000</v>
      </c>
    </row>
    <row r="193" spans="1:28" ht="11.25" customHeight="1" x14ac:dyDescent="0.2">
      <c r="A193" s="102" t="str">
        <f>'T09'!A193</f>
        <v>Brehy</v>
      </c>
      <c r="B193" s="104">
        <f>'T09'!C193</f>
        <v>581607</v>
      </c>
      <c r="C193" s="109">
        <f>'T09'!K193</f>
        <v>601135.64</v>
      </c>
      <c r="D193" s="110">
        <f>'T09'!O193</f>
        <v>0</v>
      </c>
      <c r="E193" s="110">
        <f>'T09'!P193</f>
        <v>0</v>
      </c>
      <c r="F193" s="110"/>
      <c r="G193" s="102">
        <f t="shared" si="46"/>
        <v>0</v>
      </c>
      <c r="H193" s="102">
        <f t="shared" si="47"/>
        <v>0</v>
      </c>
      <c r="I193" s="102">
        <f t="shared" si="48"/>
        <v>0</v>
      </c>
      <c r="J193" s="103">
        <f t="shared" si="49"/>
        <v>0</v>
      </c>
      <c r="L193" s="115">
        <f t="shared" si="50"/>
        <v>0</v>
      </c>
      <c r="M193" s="111">
        <f t="shared" si="51"/>
        <v>0</v>
      </c>
      <c r="N193" s="111">
        <f t="shared" si="52"/>
        <v>0</v>
      </c>
      <c r="O193" s="115">
        <f t="shared" si="53"/>
        <v>0</v>
      </c>
      <c r="P193" s="111">
        <f t="shared" si="54"/>
        <v>0</v>
      </c>
      <c r="Q193" s="111">
        <f t="shared" si="55"/>
        <v>0</v>
      </c>
      <c r="R193" s="115">
        <f t="shared" si="56"/>
        <v>0</v>
      </c>
      <c r="S193" s="111">
        <f t="shared" si="57"/>
        <v>0</v>
      </c>
      <c r="T193" s="111">
        <f t="shared" si="58"/>
        <v>0</v>
      </c>
      <c r="V193" s="119">
        <f t="shared" si="64"/>
        <v>0.81000000000000061</v>
      </c>
      <c r="W193" s="119">
        <f t="shared" si="59"/>
        <v>0.6</v>
      </c>
      <c r="X193" s="120">
        <f t="shared" si="60"/>
        <v>100000</v>
      </c>
      <c r="Y193" s="120"/>
      <c r="Z193" s="121">
        <f t="shared" si="65"/>
        <v>0.25</v>
      </c>
      <c r="AA193" s="121">
        <f t="shared" si="63"/>
        <v>0.81000000000000061</v>
      </c>
      <c r="AB193" s="120">
        <f t="shared" si="66"/>
        <v>100000</v>
      </c>
    </row>
    <row r="194" spans="1:28" ht="11.25" customHeight="1" x14ac:dyDescent="0.2">
      <c r="A194" s="102" t="str">
        <f>'T09'!A194</f>
        <v>Brekov</v>
      </c>
      <c r="B194" s="104">
        <f>'T09'!C194</f>
        <v>520055</v>
      </c>
      <c r="C194" s="109">
        <f>'T09'!K194</f>
        <v>386384.89</v>
      </c>
      <c r="D194" s="110">
        <f>'T09'!O194</f>
        <v>45.4681</v>
      </c>
      <c r="E194" s="110">
        <f>'T09'!P194</f>
        <v>3.8410922331874828</v>
      </c>
      <c r="F194" s="110"/>
      <c r="G194" s="102">
        <f t="shared" si="46"/>
        <v>0</v>
      </c>
      <c r="H194" s="102">
        <f t="shared" si="47"/>
        <v>0</v>
      </c>
      <c r="I194" s="102">
        <f t="shared" si="48"/>
        <v>0</v>
      </c>
      <c r="J194" s="103">
        <f t="shared" si="49"/>
        <v>0</v>
      </c>
      <c r="L194" s="115">
        <f t="shared" si="50"/>
        <v>0</v>
      </c>
      <c r="M194" s="111">
        <f t="shared" si="51"/>
        <v>0</v>
      </c>
      <c r="N194" s="111">
        <f t="shared" si="52"/>
        <v>0</v>
      </c>
      <c r="O194" s="115">
        <f t="shared" si="53"/>
        <v>0</v>
      </c>
      <c r="P194" s="111">
        <f t="shared" si="54"/>
        <v>0</v>
      </c>
      <c r="Q194" s="111">
        <f t="shared" si="55"/>
        <v>0</v>
      </c>
      <c r="R194" s="115">
        <f t="shared" si="56"/>
        <v>0</v>
      </c>
      <c r="S194" s="111">
        <f t="shared" si="57"/>
        <v>0</v>
      </c>
      <c r="T194" s="111">
        <f t="shared" si="58"/>
        <v>0</v>
      </c>
      <c r="V194" s="119">
        <f t="shared" si="64"/>
        <v>0.81500000000000061</v>
      </c>
      <c r="W194" s="119">
        <f t="shared" si="59"/>
        <v>0.6</v>
      </c>
      <c r="X194" s="120">
        <f t="shared" si="60"/>
        <v>100000</v>
      </c>
      <c r="Y194" s="120"/>
      <c r="Z194" s="121">
        <f t="shared" si="65"/>
        <v>0.25</v>
      </c>
      <c r="AA194" s="121">
        <f t="shared" si="63"/>
        <v>0.81500000000000061</v>
      </c>
      <c r="AB194" s="120">
        <f t="shared" si="66"/>
        <v>100000</v>
      </c>
    </row>
    <row r="195" spans="1:28" ht="11.25" customHeight="1" x14ac:dyDescent="0.2">
      <c r="A195" s="102" t="str">
        <f>'T09'!A195</f>
        <v>Brestov</v>
      </c>
      <c r="B195" s="104">
        <f>'T09'!C195</f>
        <v>520063</v>
      </c>
      <c r="C195" s="109">
        <f>'T09'!K195</f>
        <v>163480.84</v>
      </c>
      <c r="D195" s="110">
        <f>'T09'!O195</f>
        <v>26.315300000000001</v>
      </c>
      <c r="E195" s="110">
        <f>'T09'!P195</f>
        <v>52.060479992640118</v>
      </c>
      <c r="F195" s="110"/>
      <c r="G195" s="102">
        <f t="shared" si="46"/>
        <v>0</v>
      </c>
      <c r="H195" s="102">
        <f t="shared" si="47"/>
        <v>1</v>
      </c>
      <c r="I195" s="102">
        <f t="shared" si="48"/>
        <v>0</v>
      </c>
      <c r="J195" s="103">
        <f t="shared" si="49"/>
        <v>1</v>
      </c>
      <c r="L195" s="115">
        <f t="shared" si="50"/>
        <v>0</v>
      </c>
      <c r="M195" s="111">
        <f t="shared" si="51"/>
        <v>0</v>
      </c>
      <c r="N195" s="111">
        <f t="shared" si="52"/>
        <v>0</v>
      </c>
      <c r="O195" s="115">
        <f t="shared" si="53"/>
        <v>163480.84</v>
      </c>
      <c r="P195" s="111">
        <f t="shared" si="54"/>
        <v>0.26315300000000003</v>
      </c>
      <c r="Q195" s="111">
        <f t="shared" si="55"/>
        <v>0.52060479992640118</v>
      </c>
      <c r="R195" s="115">
        <f t="shared" si="56"/>
        <v>0</v>
      </c>
      <c r="S195" s="111">
        <f t="shared" si="57"/>
        <v>0</v>
      </c>
      <c r="T195" s="111">
        <f t="shared" si="58"/>
        <v>0</v>
      </c>
      <c r="V195" s="119">
        <f t="shared" si="64"/>
        <v>0.82000000000000062</v>
      </c>
      <c r="W195" s="119">
        <f t="shared" si="59"/>
        <v>0.6</v>
      </c>
      <c r="X195" s="120">
        <f t="shared" si="60"/>
        <v>100000</v>
      </c>
      <c r="Y195" s="120"/>
      <c r="Z195" s="121">
        <f t="shared" si="65"/>
        <v>0.25</v>
      </c>
      <c r="AA195" s="121">
        <f t="shared" si="63"/>
        <v>0.82000000000000062</v>
      </c>
      <c r="AB195" s="120">
        <f t="shared" si="66"/>
        <v>100000</v>
      </c>
    </row>
    <row r="196" spans="1:28" ht="11.25" customHeight="1" x14ac:dyDescent="0.2">
      <c r="A196" s="102" t="str">
        <f>'T09'!A196</f>
        <v>Brestov</v>
      </c>
      <c r="B196" s="104">
        <f>'T09'!C196</f>
        <v>524212</v>
      </c>
      <c r="C196" s="109">
        <f>'T09'!K196</f>
        <v>154116.5</v>
      </c>
      <c r="D196" s="110">
        <f>'T09'!O196</f>
        <v>11.037100000000001</v>
      </c>
      <c r="E196" s="110">
        <f>'T09'!P196</f>
        <v>3.6410896951332274</v>
      </c>
      <c r="F196" s="110"/>
      <c r="G196" s="102">
        <f t="shared" ref="G196:G259" si="67">IF(AND(ISNUMBER(D196),D196&gt;=$D$1),1,0)</f>
        <v>0</v>
      </c>
      <c r="H196" s="102">
        <f t="shared" ref="H196:H259" si="68">IF(AND(ISNUMBER(E196),E196&gt;=$E$1),1,0)</f>
        <v>0</v>
      </c>
      <c r="I196" s="102">
        <f t="shared" ref="I196:I259" si="69">IF(AND(AND(ISNUMBER(D196),D196&gt;=$D$1),AND(ISNUMBER(E196),E196&gt;=$E$1)),1,0)</f>
        <v>0</v>
      </c>
      <c r="J196" s="103">
        <f t="shared" ref="J196:J259" si="70">IF(OR(AND(ISNUMBER(D196),D196&gt;=$D$1),AND(ISNUMBER(E196),E196&gt;=$E$1)),1,0)</f>
        <v>0</v>
      </c>
      <c r="L196" s="115">
        <f t="shared" ref="L196:L259" si="71">IF($G196=1,C196,0)</f>
        <v>0</v>
      </c>
      <c r="M196" s="111">
        <f t="shared" ref="M196:M259" si="72">IF($G196=1,D196,0)/100</f>
        <v>0</v>
      </c>
      <c r="N196" s="111">
        <f t="shared" ref="N196:N259" si="73">IF($G196=1,E196,0)/100</f>
        <v>0</v>
      </c>
      <c r="O196" s="115">
        <f t="shared" ref="O196:O259" si="74">IF($H196=1,C196,0)</f>
        <v>0</v>
      </c>
      <c r="P196" s="111">
        <f t="shared" ref="P196:P259" si="75">IF($H196=1,D196,0)/100</f>
        <v>0</v>
      </c>
      <c r="Q196" s="111">
        <f t="shared" ref="Q196:Q259" si="76">IF($H196=1,E196,0)/100</f>
        <v>0</v>
      </c>
      <c r="R196" s="115">
        <f t="shared" ref="R196:R259" si="77">IF($I196=1,C196,0)</f>
        <v>0</v>
      </c>
      <c r="S196" s="111">
        <f t="shared" ref="S196:S259" si="78">IF($I196=1,D196,0)/100</f>
        <v>0</v>
      </c>
      <c r="T196" s="111">
        <f t="shared" ref="T196:T259" si="79">IF($I196=1,E196,0)/100</f>
        <v>0</v>
      </c>
      <c r="V196" s="119">
        <f t="shared" si="64"/>
        <v>0.82500000000000062</v>
      </c>
      <c r="W196" s="119">
        <f t="shared" si="59"/>
        <v>0.6</v>
      </c>
      <c r="X196" s="120">
        <f t="shared" si="60"/>
        <v>100000</v>
      </c>
      <c r="Y196" s="120"/>
      <c r="Z196" s="121">
        <f t="shared" si="65"/>
        <v>0.25</v>
      </c>
      <c r="AA196" s="121">
        <f t="shared" si="63"/>
        <v>0.82500000000000062</v>
      </c>
      <c r="AB196" s="120">
        <f t="shared" si="66"/>
        <v>100000</v>
      </c>
    </row>
    <row r="197" spans="1:28" ht="11.25" customHeight="1" x14ac:dyDescent="0.2">
      <c r="A197" s="102" t="str">
        <f>'T09'!A197</f>
        <v>Brestov nad Laborcom</v>
      </c>
      <c r="B197" s="104">
        <f>'T09'!C197</f>
        <v>520071</v>
      </c>
      <c r="C197" s="109">
        <f>'T09'!K197</f>
        <v>16035.71</v>
      </c>
      <c r="D197" s="110">
        <f>'T09'!O197</f>
        <v>0</v>
      </c>
      <c r="E197" s="110">
        <f>'T09'!P197</f>
        <v>0</v>
      </c>
      <c r="F197" s="110"/>
      <c r="G197" s="102">
        <f t="shared" si="67"/>
        <v>0</v>
      </c>
      <c r="H197" s="102">
        <f t="shared" si="68"/>
        <v>0</v>
      </c>
      <c r="I197" s="102">
        <f t="shared" si="69"/>
        <v>0</v>
      </c>
      <c r="J197" s="103">
        <f t="shared" si="70"/>
        <v>0</v>
      </c>
      <c r="L197" s="115">
        <f t="shared" si="71"/>
        <v>0</v>
      </c>
      <c r="M197" s="111">
        <f t="shared" si="72"/>
        <v>0</v>
      </c>
      <c r="N197" s="111">
        <f t="shared" si="73"/>
        <v>0</v>
      </c>
      <c r="O197" s="115">
        <f t="shared" si="74"/>
        <v>0</v>
      </c>
      <c r="P197" s="111">
        <f t="shared" si="75"/>
        <v>0</v>
      </c>
      <c r="Q197" s="111">
        <f t="shared" si="76"/>
        <v>0</v>
      </c>
      <c r="R197" s="115">
        <f t="shared" si="77"/>
        <v>0</v>
      </c>
      <c r="S197" s="111">
        <f t="shared" si="78"/>
        <v>0</v>
      </c>
      <c r="T197" s="111">
        <f t="shared" si="79"/>
        <v>0</v>
      </c>
      <c r="V197" s="119">
        <f t="shared" si="64"/>
        <v>0.83000000000000063</v>
      </c>
      <c r="W197" s="119">
        <f t="shared" si="59"/>
        <v>0.6</v>
      </c>
      <c r="X197" s="120">
        <f t="shared" si="60"/>
        <v>100000</v>
      </c>
      <c r="Y197" s="120"/>
      <c r="Z197" s="121">
        <f t="shared" si="65"/>
        <v>0.25</v>
      </c>
      <c r="AA197" s="121">
        <f t="shared" si="63"/>
        <v>0.83000000000000063</v>
      </c>
      <c r="AB197" s="120">
        <f t="shared" si="66"/>
        <v>100000</v>
      </c>
    </row>
    <row r="198" spans="1:28" ht="11.25" customHeight="1" x14ac:dyDescent="0.2">
      <c r="A198" s="102" t="str">
        <f>'T09'!A198</f>
        <v>Brestovany</v>
      </c>
      <c r="B198" s="104">
        <f>'T09'!C198</f>
        <v>506842</v>
      </c>
      <c r="C198" s="109">
        <f>'T09'!K198</f>
        <v>1299310.93</v>
      </c>
      <c r="D198" s="110">
        <f>'T09'!O198</f>
        <v>0</v>
      </c>
      <c r="E198" s="110">
        <f>'T09'!P198</f>
        <v>23.091341192673568</v>
      </c>
      <c r="F198" s="110"/>
      <c r="G198" s="102">
        <f t="shared" si="67"/>
        <v>0</v>
      </c>
      <c r="H198" s="102">
        <f t="shared" si="68"/>
        <v>0</v>
      </c>
      <c r="I198" s="102">
        <f t="shared" si="69"/>
        <v>0</v>
      </c>
      <c r="J198" s="103">
        <f t="shared" si="70"/>
        <v>0</v>
      </c>
      <c r="L198" s="115">
        <f t="shared" si="71"/>
        <v>0</v>
      </c>
      <c r="M198" s="111">
        <f t="shared" si="72"/>
        <v>0</v>
      </c>
      <c r="N198" s="111">
        <f t="shared" si="73"/>
        <v>0</v>
      </c>
      <c r="O198" s="115">
        <f t="shared" si="74"/>
        <v>0</v>
      </c>
      <c r="P198" s="111">
        <f t="shared" si="75"/>
        <v>0</v>
      </c>
      <c r="Q198" s="111">
        <f t="shared" si="76"/>
        <v>0</v>
      </c>
      <c r="R198" s="115">
        <f t="shared" si="77"/>
        <v>0</v>
      </c>
      <c r="S198" s="111">
        <f t="shared" si="78"/>
        <v>0</v>
      </c>
      <c r="T198" s="111">
        <f t="shared" si="79"/>
        <v>0</v>
      </c>
      <c r="V198" s="119">
        <f t="shared" si="64"/>
        <v>0.83500000000000063</v>
      </c>
      <c r="W198" s="119">
        <f t="shared" si="59"/>
        <v>0.6</v>
      </c>
      <c r="X198" s="120">
        <f t="shared" si="60"/>
        <v>100000</v>
      </c>
      <c r="Y198" s="120"/>
      <c r="Z198" s="121">
        <f t="shared" si="65"/>
        <v>0.25</v>
      </c>
      <c r="AA198" s="121">
        <f t="shared" si="63"/>
        <v>0.83500000000000063</v>
      </c>
      <c r="AB198" s="120">
        <f t="shared" si="66"/>
        <v>100000</v>
      </c>
    </row>
    <row r="199" spans="1:28" ht="11.25" customHeight="1" x14ac:dyDescent="0.2">
      <c r="A199" s="102" t="str">
        <f>'T09'!A199</f>
        <v>Brestovec</v>
      </c>
      <c r="B199" s="104">
        <f>'T09'!C199</f>
        <v>501069</v>
      </c>
      <c r="C199" s="109">
        <f>'T09'!K199</f>
        <v>166335.9</v>
      </c>
      <c r="D199" s="110">
        <f>'T09'!O199</f>
        <v>25.688700000000001</v>
      </c>
      <c r="E199" s="110">
        <f>'T09'!P199</f>
        <v>8.4063632685427496</v>
      </c>
      <c r="F199" s="110"/>
      <c r="G199" s="102">
        <f t="shared" si="67"/>
        <v>0</v>
      </c>
      <c r="H199" s="102">
        <f t="shared" si="68"/>
        <v>0</v>
      </c>
      <c r="I199" s="102">
        <f t="shared" si="69"/>
        <v>0</v>
      </c>
      <c r="J199" s="103">
        <f t="shared" si="70"/>
        <v>0</v>
      </c>
      <c r="L199" s="115">
        <f t="shared" si="71"/>
        <v>0</v>
      </c>
      <c r="M199" s="111">
        <f t="shared" si="72"/>
        <v>0</v>
      </c>
      <c r="N199" s="111">
        <f t="shared" si="73"/>
        <v>0</v>
      </c>
      <c r="O199" s="115">
        <f t="shared" si="74"/>
        <v>0</v>
      </c>
      <c r="P199" s="111">
        <f t="shared" si="75"/>
        <v>0</v>
      </c>
      <c r="Q199" s="111">
        <f t="shared" si="76"/>
        <v>0</v>
      </c>
      <c r="R199" s="115">
        <f t="shared" si="77"/>
        <v>0</v>
      </c>
      <c r="S199" s="111">
        <f t="shared" si="78"/>
        <v>0</v>
      </c>
      <c r="T199" s="111">
        <f t="shared" si="79"/>
        <v>0</v>
      </c>
      <c r="V199" s="119">
        <f t="shared" si="64"/>
        <v>0.84000000000000064</v>
      </c>
      <c r="W199" s="119">
        <f t="shared" si="59"/>
        <v>0.6</v>
      </c>
      <c r="X199" s="120">
        <f t="shared" si="60"/>
        <v>100000</v>
      </c>
      <c r="Y199" s="120"/>
      <c r="Z199" s="121">
        <f t="shared" si="65"/>
        <v>0.25</v>
      </c>
      <c r="AA199" s="121">
        <f t="shared" si="63"/>
        <v>0.84000000000000064</v>
      </c>
      <c r="AB199" s="120">
        <f t="shared" si="66"/>
        <v>100000</v>
      </c>
    </row>
    <row r="200" spans="1:28" ht="11.25" customHeight="1" x14ac:dyDescent="0.2">
      <c r="A200" s="102" t="str">
        <f>'T09'!A200</f>
        <v>Brestovec</v>
      </c>
      <c r="B200" s="104">
        <f>'T09'!C200</f>
        <v>504254</v>
      </c>
      <c r="C200" s="109">
        <f>'T09'!K200</f>
        <v>568904.55000000005</v>
      </c>
      <c r="D200" s="110">
        <f>'T09'!O200</f>
        <v>0</v>
      </c>
      <c r="E200" s="110">
        <f>'T09'!P200</f>
        <v>2.1713994025887118</v>
      </c>
      <c r="F200" s="110"/>
      <c r="G200" s="102">
        <f t="shared" si="67"/>
        <v>0</v>
      </c>
      <c r="H200" s="102">
        <f t="shared" si="68"/>
        <v>0</v>
      </c>
      <c r="I200" s="102">
        <f t="shared" si="69"/>
        <v>0</v>
      </c>
      <c r="J200" s="103">
        <f t="shared" si="70"/>
        <v>0</v>
      </c>
      <c r="L200" s="115">
        <f t="shared" si="71"/>
        <v>0</v>
      </c>
      <c r="M200" s="111">
        <f t="shared" si="72"/>
        <v>0</v>
      </c>
      <c r="N200" s="111">
        <f t="shared" si="73"/>
        <v>0</v>
      </c>
      <c r="O200" s="115">
        <f t="shared" si="74"/>
        <v>0</v>
      </c>
      <c r="P200" s="111">
        <f t="shared" si="75"/>
        <v>0</v>
      </c>
      <c r="Q200" s="111">
        <f t="shared" si="76"/>
        <v>0</v>
      </c>
      <c r="R200" s="115">
        <f t="shared" si="77"/>
        <v>0</v>
      </c>
      <c r="S200" s="111">
        <f t="shared" si="78"/>
        <v>0</v>
      </c>
      <c r="T200" s="111">
        <f t="shared" si="79"/>
        <v>0</v>
      </c>
      <c r="V200" s="119">
        <f t="shared" si="64"/>
        <v>0.84500000000000064</v>
      </c>
      <c r="W200" s="119">
        <f t="shared" si="59"/>
        <v>0.6</v>
      </c>
      <c r="X200" s="120">
        <f t="shared" si="60"/>
        <v>100000</v>
      </c>
      <c r="Y200" s="120"/>
      <c r="Z200" s="121">
        <f t="shared" si="65"/>
        <v>0.25</v>
      </c>
      <c r="AA200" s="121">
        <f t="shared" si="63"/>
        <v>0.84500000000000064</v>
      </c>
      <c r="AB200" s="120">
        <f t="shared" si="66"/>
        <v>100000</v>
      </c>
    </row>
    <row r="201" spans="1:28" ht="11.25" customHeight="1" x14ac:dyDescent="0.2">
      <c r="A201" s="102" t="str">
        <f>'T09'!A201</f>
        <v>Bretejovce</v>
      </c>
      <c r="B201" s="104">
        <f>'T09'!C201</f>
        <v>524221</v>
      </c>
      <c r="C201" s="109">
        <f>'T09'!K201</f>
        <v>116485.91</v>
      </c>
      <c r="D201" s="110">
        <f>'T09'!O201</f>
        <v>1.1675</v>
      </c>
      <c r="E201" s="110">
        <f>'T09'!P201</f>
        <v>1.837132061723173</v>
      </c>
      <c r="F201" s="110"/>
      <c r="G201" s="102">
        <f t="shared" si="67"/>
        <v>0</v>
      </c>
      <c r="H201" s="102">
        <f t="shared" si="68"/>
        <v>0</v>
      </c>
      <c r="I201" s="102">
        <f t="shared" si="69"/>
        <v>0</v>
      </c>
      <c r="J201" s="103">
        <f t="shared" si="70"/>
        <v>0</v>
      </c>
      <c r="L201" s="115">
        <f t="shared" si="71"/>
        <v>0</v>
      </c>
      <c r="M201" s="111">
        <f t="shared" si="72"/>
        <v>0</v>
      </c>
      <c r="N201" s="111">
        <f t="shared" si="73"/>
        <v>0</v>
      </c>
      <c r="O201" s="115">
        <f t="shared" si="74"/>
        <v>0</v>
      </c>
      <c r="P201" s="111">
        <f t="shared" si="75"/>
        <v>0</v>
      </c>
      <c r="Q201" s="111">
        <f t="shared" si="76"/>
        <v>0</v>
      </c>
      <c r="R201" s="115">
        <f t="shared" si="77"/>
        <v>0</v>
      </c>
      <c r="S201" s="111">
        <f t="shared" si="78"/>
        <v>0</v>
      </c>
      <c r="T201" s="111">
        <f t="shared" si="79"/>
        <v>0</v>
      </c>
      <c r="V201" s="119">
        <f t="shared" si="64"/>
        <v>0.85000000000000064</v>
      </c>
      <c r="W201" s="119">
        <f t="shared" si="59"/>
        <v>0.6</v>
      </c>
      <c r="X201" s="120">
        <f t="shared" si="60"/>
        <v>100000</v>
      </c>
      <c r="Y201" s="120"/>
      <c r="Z201" s="121">
        <f t="shared" si="65"/>
        <v>0.25</v>
      </c>
      <c r="AA201" s="121">
        <f t="shared" si="63"/>
        <v>0.85000000000000064</v>
      </c>
      <c r="AB201" s="120">
        <f t="shared" si="66"/>
        <v>100000</v>
      </c>
    </row>
    <row r="202" spans="1:28" ht="11.25" customHeight="1" x14ac:dyDescent="0.2">
      <c r="A202" s="102" t="str">
        <f>'T09'!A202</f>
        <v>Bretka</v>
      </c>
      <c r="B202" s="104">
        <f>'T09'!C202</f>
        <v>514578</v>
      </c>
      <c r="C202" s="109">
        <f>'T09'!K202</f>
        <v>140612.42000000001</v>
      </c>
      <c r="D202" s="110">
        <f>'T09'!O202</f>
        <v>35.412700000000001</v>
      </c>
      <c r="E202" s="110">
        <f>'T09'!P202</f>
        <v>4.9372167835529748</v>
      </c>
      <c r="F202" s="110"/>
      <c r="G202" s="102">
        <f t="shared" si="67"/>
        <v>0</v>
      </c>
      <c r="H202" s="102">
        <f t="shared" si="68"/>
        <v>0</v>
      </c>
      <c r="I202" s="102">
        <f t="shared" si="69"/>
        <v>0</v>
      </c>
      <c r="J202" s="103">
        <f t="shared" si="70"/>
        <v>0</v>
      </c>
      <c r="L202" s="115">
        <f t="shared" si="71"/>
        <v>0</v>
      </c>
      <c r="M202" s="111">
        <f t="shared" si="72"/>
        <v>0</v>
      </c>
      <c r="N202" s="111">
        <f t="shared" si="73"/>
        <v>0</v>
      </c>
      <c r="O202" s="115">
        <f t="shared" si="74"/>
        <v>0</v>
      </c>
      <c r="P202" s="111">
        <f t="shared" si="75"/>
        <v>0</v>
      </c>
      <c r="Q202" s="111">
        <f t="shared" si="76"/>
        <v>0</v>
      </c>
      <c r="R202" s="115">
        <f t="shared" si="77"/>
        <v>0</v>
      </c>
      <c r="S202" s="111">
        <f t="shared" si="78"/>
        <v>0</v>
      </c>
      <c r="T202" s="111">
        <f t="shared" si="79"/>
        <v>0</v>
      </c>
      <c r="V202" s="119">
        <f t="shared" si="64"/>
        <v>0.85500000000000065</v>
      </c>
      <c r="W202" s="119">
        <f t="shared" si="59"/>
        <v>0.6</v>
      </c>
      <c r="X202" s="120">
        <f t="shared" si="60"/>
        <v>100000</v>
      </c>
      <c r="Y202" s="120"/>
      <c r="Z202" s="121">
        <f t="shared" si="65"/>
        <v>0.25</v>
      </c>
      <c r="AA202" s="121">
        <f t="shared" si="63"/>
        <v>0.85500000000000065</v>
      </c>
      <c r="AB202" s="120">
        <f t="shared" si="66"/>
        <v>100000</v>
      </c>
    </row>
    <row r="203" spans="1:28" ht="11.25" customHeight="1" x14ac:dyDescent="0.2">
      <c r="A203" s="102" t="str">
        <f>'T09'!A203</f>
        <v>Breza</v>
      </c>
      <c r="B203" s="104">
        <f>'T09'!C203</f>
        <v>509591</v>
      </c>
      <c r="C203" s="109">
        <f>'T09'!K203</f>
        <v>980212.45000000007</v>
      </c>
      <c r="D203" s="110">
        <f>'T09'!O203</f>
        <v>11.9992</v>
      </c>
      <c r="E203" s="110">
        <f>'T09'!P203</f>
        <v>2.8873689576173001</v>
      </c>
      <c r="F203" s="110"/>
      <c r="G203" s="102">
        <f t="shared" si="67"/>
        <v>0</v>
      </c>
      <c r="H203" s="102">
        <f t="shared" si="68"/>
        <v>0</v>
      </c>
      <c r="I203" s="102">
        <f t="shared" si="69"/>
        <v>0</v>
      </c>
      <c r="J203" s="103">
        <f t="shared" si="70"/>
        <v>0</v>
      </c>
      <c r="L203" s="115">
        <f t="shared" si="71"/>
        <v>0</v>
      </c>
      <c r="M203" s="111">
        <f t="shared" si="72"/>
        <v>0</v>
      </c>
      <c r="N203" s="111">
        <f t="shared" si="73"/>
        <v>0</v>
      </c>
      <c r="O203" s="115">
        <f t="shared" si="74"/>
        <v>0</v>
      </c>
      <c r="P203" s="111">
        <f t="shared" si="75"/>
        <v>0</v>
      </c>
      <c r="Q203" s="111">
        <f t="shared" si="76"/>
        <v>0</v>
      </c>
      <c r="R203" s="115">
        <f t="shared" si="77"/>
        <v>0</v>
      </c>
      <c r="S203" s="111">
        <f t="shared" si="78"/>
        <v>0</v>
      </c>
      <c r="T203" s="111">
        <f t="shared" si="79"/>
        <v>0</v>
      </c>
      <c r="V203" s="119">
        <f t="shared" si="64"/>
        <v>0.86000000000000065</v>
      </c>
      <c r="W203" s="119">
        <f t="shared" si="59"/>
        <v>0.6</v>
      </c>
      <c r="X203" s="120">
        <f t="shared" si="60"/>
        <v>100000</v>
      </c>
      <c r="Y203" s="120"/>
      <c r="Z203" s="121">
        <f t="shared" si="65"/>
        <v>0.25</v>
      </c>
      <c r="AA203" s="121">
        <f t="shared" si="63"/>
        <v>0.86000000000000065</v>
      </c>
      <c r="AB203" s="120">
        <f t="shared" si="66"/>
        <v>100000</v>
      </c>
    </row>
    <row r="204" spans="1:28" ht="11.25" customHeight="1" x14ac:dyDescent="0.2">
      <c r="A204" s="102" t="str">
        <f>'T09'!A204</f>
        <v>Brezany</v>
      </c>
      <c r="B204" s="104">
        <f>'T09'!C204</f>
        <v>547557</v>
      </c>
      <c r="C204" s="109">
        <f>'T09'!K204</f>
        <v>140696.69</v>
      </c>
      <c r="D204" s="110">
        <f>'T09'!O204</f>
        <v>2.6669</v>
      </c>
      <c r="E204" s="110">
        <f>'T09'!P204</f>
        <v>2.3475960948335031</v>
      </c>
      <c r="F204" s="110"/>
      <c r="G204" s="102">
        <f t="shared" si="67"/>
        <v>0</v>
      </c>
      <c r="H204" s="102">
        <f t="shared" si="68"/>
        <v>0</v>
      </c>
      <c r="I204" s="102">
        <f t="shared" si="69"/>
        <v>0</v>
      </c>
      <c r="J204" s="103">
        <f t="shared" si="70"/>
        <v>0</v>
      </c>
      <c r="L204" s="115">
        <f t="shared" si="71"/>
        <v>0</v>
      </c>
      <c r="M204" s="111">
        <f t="shared" si="72"/>
        <v>0</v>
      </c>
      <c r="N204" s="111">
        <f t="shared" si="73"/>
        <v>0</v>
      </c>
      <c r="O204" s="115">
        <f t="shared" si="74"/>
        <v>0</v>
      </c>
      <c r="P204" s="111">
        <f t="shared" si="75"/>
        <v>0</v>
      </c>
      <c r="Q204" s="111">
        <f t="shared" si="76"/>
        <v>0</v>
      </c>
      <c r="R204" s="115">
        <f t="shared" si="77"/>
        <v>0</v>
      </c>
      <c r="S204" s="111">
        <f t="shared" si="78"/>
        <v>0</v>
      </c>
      <c r="T204" s="111">
        <f t="shared" si="79"/>
        <v>0</v>
      </c>
      <c r="V204" s="119">
        <f t="shared" si="64"/>
        <v>0.86500000000000066</v>
      </c>
      <c r="W204" s="119">
        <f t="shared" si="59"/>
        <v>0.6</v>
      </c>
      <c r="X204" s="120">
        <f t="shared" si="60"/>
        <v>100000</v>
      </c>
      <c r="Y204" s="120"/>
      <c r="Z204" s="121">
        <f t="shared" si="65"/>
        <v>0.25</v>
      </c>
      <c r="AA204" s="121">
        <f t="shared" si="63"/>
        <v>0.86500000000000066</v>
      </c>
      <c r="AB204" s="120">
        <f t="shared" si="66"/>
        <v>100000</v>
      </c>
    </row>
    <row r="205" spans="1:28" ht="11.25" customHeight="1" x14ac:dyDescent="0.2">
      <c r="A205" s="102" t="str">
        <f>'T09'!A205</f>
        <v>Brezina</v>
      </c>
      <c r="B205" s="104">
        <f>'T09'!C205</f>
        <v>528218</v>
      </c>
      <c r="C205" s="109">
        <f>'T09'!K205</f>
        <v>259118.42</v>
      </c>
      <c r="D205" s="110">
        <f>'T09'!O205</f>
        <v>6.5002000000000004</v>
      </c>
      <c r="E205" s="110">
        <f>'T09'!P205</f>
        <v>1.5881696098640923</v>
      </c>
      <c r="F205" s="110"/>
      <c r="G205" s="102">
        <f t="shared" si="67"/>
        <v>0</v>
      </c>
      <c r="H205" s="102">
        <f t="shared" si="68"/>
        <v>0</v>
      </c>
      <c r="I205" s="102">
        <f t="shared" si="69"/>
        <v>0</v>
      </c>
      <c r="J205" s="103">
        <f t="shared" si="70"/>
        <v>0</v>
      </c>
      <c r="L205" s="115">
        <f t="shared" si="71"/>
        <v>0</v>
      </c>
      <c r="M205" s="111">
        <f t="shared" si="72"/>
        <v>0</v>
      </c>
      <c r="N205" s="111">
        <f t="shared" si="73"/>
        <v>0</v>
      </c>
      <c r="O205" s="115">
        <f t="shared" si="74"/>
        <v>0</v>
      </c>
      <c r="P205" s="111">
        <f t="shared" si="75"/>
        <v>0</v>
      </c>
      <c r="Q205" s="111">
        <f t="shared" si="76"/>
        <v>0</v>
      </c>
      <c r="R205" s="115">
        <f t="shared" si="77"/>
        <v>0</v>
      </c>
      <c r="S205" s="111">
        <f t="shared" si="78"/>
        <v>0</v>
      </c>
      <c r="T205" s="111">
        <f t="shared" si="79"/>
        <v>0</v>
      </c>
      <c r="V205" s="119">
        <f t="shared" si="64"/>
        <v>0.87000000000000066</v>
      </c>
      <c r="W205" s="119">
        <f t="shared" si="59"/>
        <v>0.6</v>
      </c>
      <c r="X205" s="120">
        <f t="shared" si="60"/>
        <v>100000</v>
      </c>
      <c r="Y205" s="120"/>
      <c r="Z205" s="121">
        <f t="shared" si="65"/>
        <v>0.25</v>
      </c>
      <c r="AA205" s="121">
        <f t="shared" si="63"/>
        <v>0.87000000000000066</v>
      </c>
      <c r="AB205" s="120">
        <f t="shared" si="66"/>
        <v>100000</v>
      </c>
    </row>
    <row r="206" spans="1:28" ht="11.25" customHeight="1" x14ac:dyDescent="0.2">
      <c r="A206" s="102" t="str">
        <f>'T09'!A206</f>
        <v>Breziny</v>
      </c>
      <c r="B206" s="104">
        <f>'T09'!C206</f>
        <v>518191</v>
      </c>
      <c r="C206" s="109">
        <f>'T09'!K206</f>
        <v>67078.95</v>
      </c>
      <c r="D206" s="110">
        <f>'T09'!O206</f>
        <v>0</v>
      </c>
      <c r="E206" s="110">
        <f>'T09'!P206</f>
        <v>0</v>
      </c>
      <c r="F206" s="110"/>
      <c r="G206" s="102">
        <f t="shared" si="67"/>
        <v>0</v>
      </c>
      <c r="H206" s="102">
        <f t="shared" si="68"/>
        <v>0</v>
      </c>
      <c r="I206" s="102">
        <f t="shared" si="69"/>
        <v>0</v>
      </c>
      <c r="J206" s="103">
        <f t="shared" si="70"/>
        <v>0</v>
      </c>
      <c r="L206" s="115">
        <f t="shared" si="71"/>
        <v>0</v>
      </c>
      <c r="M206" s="111">
        <f t="shared" si="72"/>
        <v>0</v>
      </c>
      <c r="N206" s="111">
        <f t="shared" si="73"/>
        <v>0</v>
      </c>
      <c r="O206" s="115">
        <f t="shared" si="74"/>
        <v>0</v>
      </c>
      <c r="P206" s="111">
        <f t="shared" si="75"/>
        <v>0</v>
      </c>
      <c r="Q206" s="111">
        <f t="shared" si="76"/>
        <v>0</v>
      </c>
      <c r="R206" s="115">
        <f t="shared" si="77"/>
        <v>0</v>
      </c>
      <c r="S206" s="111">
        <f t="shared" si="78"/>
        <v>0</v>
      </c>
      <c r="T206" s="111">
        <f t="shared" si="79"/>
        <v>0</v>
      </c>
      <c r="V206" s="119">
        <f t="shared" si="64"/>
        <v>0.87500000000000067</v>
      </c>
      <c r="W206" s="119">
        <f t="shared" si="59"/>
        <v>0.6</v>
      </c>
      <c r="X206" s="120">
        <f t="shared" si="60"/>
        <v>100000</v>
      </c>
      <c r="Y206" s="120"/>
      <c r="Z206" s="121">
        <f t="shared" si="65"/>
        <v>0.25</v>
      </c>
      <c r="AA206" s="121">
        <f t="shared" si="63"/>
        <v>0.87500000000000067</v>
      </c>
      <c r="AB206" s="120">
        <f t="shared" si="66"/>
        <v>100000</v>
      </c>
    </row>
    <row r="207" spans="1:28" ht="11.25" customHeight="1" x14ac:dyDescent="0.2">
      <c r="A207" s="102" t="str">
        <f>'T09'!A207</f>
        <v>Breznica</v>
      </c>
      <c r="B207" s="104">
        <f>'T09'!C207</f>
        <v>527157</v>
      </c>
      <c r="C207" s="109">
        <f>'T09'!K207</f>
        <v>347666.57999999996</v>
      </c>
      <c r="D207" s="110">
        <f>'T09'!O207</f>
        <v>0</v>
      </c>
      <c r="E207" s="110">
        <f>'T09'!P207</f>
        <v>3.9952071320746452E-3</v>
      </c>
      <c r="F207" s="110"/>
      <c r="G207" s="102">
        <f t="shared" si="67"/>
        <v>0</v>
      </c>
      <c r="H207" s="102">
        <f t="shared" si="68"/>
        <v>0</v>
      </c>
      <c r="I207" s="102">
        <f t="shared" si="69"/>
        <v>0</v>
      </c>
      <c r="J207" s="103">
        <f t="shared" si="70"/>
        <v>0</v>
      </c>
      <c r="L207" s="115">
        <f t="shared" si="71"/>
        <v>0</v>
      </c>
      <c r="M207" s="111">
        <f t="shared" si="72"/>
        <v>0</v>
      </c>
      <c r="N207" s="111">
        <f t="shared" si="73"/>
        <v>0</v>
      </c>
      <c r="O207" s="115">
        <f t="shared" si="74"/>
        <v>0</v>
      </c>
      <c r="P207" s="111">
        <f t="shared" si="75"/>
        <v>0</v>
      </c>
      <c r="Q207" s="111">
        <f t="shared" si="76"/>
        <v>0</v>
      </c>
      <c r="R207" s="115">
        <f t="shared" si="77"/>
        <v>0</v>
      </c>
      <c r="S207" s="111">
        <f t="shared" si="78"/>
        <v>0</v>
      </c>
      <c r="T207" s="111">
        <f t="shared" si="79"/>
        <v>0</v>
      </c>
      <c r="V207" s="119">
        <f t="shared" si="64"/>
        <v>0.88000000000000067</v>
      </c>
      <c r="W207" s="119">
        <f t="shared" si="59"/>
        <v>0.6</v>
      </c>
      <c r="X207" s="120">
        <f t="shared" si="60"/>
        <v>100000</v>
      </c>
      <c r="Y207" s="120"/>
      <c r="Z207" s="121">
        <f t="shared" si="65"/>
        <v>0.25</v>
      </c>
      <c r="AA207" s="121">
        <f t="shared" si="63"/>
        <v>0.88000000000000067</v>
      </c>
      <c r="AB207" s="120">
        <f t="shared" si="66"/>
        <v>100000</v>
      </c>
    </row>
    <row r="208" spans="1:28" ht="11.25" customHeight="1" x14ac:dyDescent="0.2">
      <c r="A208" s="102" t="str">
        <f>'T09'!A208</f>
        <v>Breznička</v>
      </c>
      <c r="B208" s="104">
        <f>'T09'!C208</f>
        <v>511269</v>
      </c>
      <c r="C208" s="109">
        <f>'T09'!K208</f>
        <v>242843.99</v>
      </c>
      <c r="D208" s="110">
        <f>'T09'!O208</f>
        <v>0</v>
      </c>
      <c r="E208" s="110">
        <f>'T09'!P208</f>
        <v>0</v>
      </c>
      <c r="F208" s="110"/>
      <c r="G208" s="102">
        <f t="shared" si="67"/>
        <v>0</v>
      </c>
      <c r="H208" s="102">
        <f t="shared" si="68"/>
        <v>0</v>
      </c>
      <c r="I208" s="102">
        <f t="shared" si="69"/>
        <v>0</v>
      </c>
      <c r="J208" s="103">
        <f t="shared" si="70"/>
        <v>0</v>
      </c>
      <c r="L208" s="115">
        <f t="shared" si="71"/>
        <v>0</v>
      </c>
      <c r="M208" s="111">
        <f t="shared" si="72"/>
        <v>0</v>
      </c>
      <c r="N208" s="111">
        <f t="shared" si="73"/>
        <v>0</v>
      </c>
      <c r="O208" s="115">
        <f t="shared" si="74"/>
        <v>0</v>
      </c>
      <c r="P208" s="111">
        <f t="shared" si="75"/>
        <v>0</v>
      </c>
      <c r="Q208" s="111">
        <f t="shared" si="76"/>
        <v>0</v>
      </c>
      <c r="R208" s="115">
        <f t="shared" si="77"/>
        <v>0</v>
      </c>
      <c r="S208" s="111">
        <f t="shared" si="78"/>
        <v>0</v>
      </c>
      <c r="T208" s="111">
        <f t="shared" si="79"/>
        <v>0</v>
      </c>
      <c r="V208" s="119">
        <f t="shared" si="64"/>
        <v>0.88500000000000068</v>
      </c>
      <c r="W208" s="119">
        <f t="shared" si="59"/>
        <v>0.6</v>
      </c>
      <c r="X208" s="120">
        <f t="shared" si="60"/>
        <v>100000</v>
      </c>
      <c r="Y208" s="120"/>
      <c r="Z208" s="121">
        <f t="shared" si="65"/>
        <v>0.25</v>
      </c>
      <c r="AA208" s="121">
        <f t="shared" si="63"/>
        <v>0.88500000000000068</v>
      </c>
      <c r="AB208" s="120">
        <f t="shared" si="66"/>
        <v>100000</v>
      </c>
    </row>
    <row r="209" spans="1:28" ht="11.25" customHeight="1" x14ac:dyDescent="0.2">
      <c r="A209" s="102" t="str">
        <f>'T09'!A209</f>
        <v>Breznička</v>
      </c>
      <c r="B209" s="104">
        <f>'T09'!C209</f>
        <v>527165</v>
      </c>
      <c r="C209" s="109">
        <f>'T09'!K209</f>
        <v>37525.69</v>
      </c>
      <c r="D209" s="110">
        <f>'T09'!O209</f>
        <v>0</v>
      </c>
      <c r="E209" s="110">
        <f>'T09'!P209</f>
        <v>0</v>
      </c>
      <c r="F209" s="110"/>
      <c r="G209" s="102">
        <f t="shared" si="67"/>
        <v>0</v>
      </c>
      <c r="H209" s="102">
        <f t="shared" si="68"/>
        <v>0</v>
      </c>
      <c r="I209" s="102">
        <f t="shared" si="69"/>
        <v>0</v>
      </c>
      <c r="J209" s="103">
        <f t="shared" si="70"/>
        <v>0</v>
      </c>
      <c r="L209" s="115">
        <f t="shared" si="71"/>
        <v>0</v>
      </c>
      <c r="M209" s="111">
        <f t="shared" si="72"/>
        <v>0</v>
      </c>
      <c r="N209" s="111">
        <f t="shared" si="73"/>
        <v>0</v>
      </c>
      <c r="O209" s="115">
        <f t="shared" si="74"/>
        <v>0</v>
      </c>
      <c r="P209" s="111">
        <f t="shared" si="75"/>
        <v>0</v>
      </c>
      <c r="Q209" s="111">
        <f t="shared" si="76"/>
        <v>0</v>
      </c>
      <c r="R209" s="115">
        <f t="shared" si="77"/>
        <v>0</v>
      </c>
      <c r="S209" s="111">
        <f t="shared" si="78"/>
        <v>0</v>
      </c>
      <c r="T209" s="111">
        <f t="shared" si="79"/>
        <v>0</v>
      </c>
      <c r="V209" s="119">
        <f t="shared" si="64"/>
        <v>0.89000000000000068</v>
      </c>
      <c r="W209" s="119">
        <f t="shared" si="59"/>
        <v>0.6</v>
      </c>
      <c r="X209" s="120">
        <f t="shared" si="60"/>
        <v>100000</v>
      </c>
      <c r="Y209" s="120"/>
      <c r="Z209" s="121">
        <f t="shared" si="65"/>
        <v>0.25</v>
      </c>
      <c r="AA209" s="121">
        <f t="shared" si="63"/>
        <v>0.89000000000000068</v>
      </c>
      <c r="AB209" s="120">
        <f t="shared" si="66"/>
        <v>100000</v>
      </c>
    </row>
    <row r="210" spans="1:28" ht="11.25" customHeight="1" x14ac:dyDescent="0.2">
      <c r="A210" s="102" t="str">
        <f>'T09'!A210</f>
        <v>Brezno</v>
      </c>
      <c r="B210" s="104">
        <f>'T09'!C210</f>
        <v>508497</v>
      </c>
      <c r="C210" s="109">
        <f>'T09'!K210</f>
        <v>10217403.190000001</v>
      </c>
      <c r="D210" s="110">
        <f>'T09'!O210</f>
        <v>38.345300000000002</v>
      </c>
      <c r="E210" s="110">
        <f>'T09'!P210</f>
        <v>8.6763887410025937</v>
      </c>
      <c r="F210" s="110"/>
      <c r="G210" s="102">
        <f t="shared" si="67"/>
        <v>0</v>
      </c>
      <c r="H210" s="102">
        <f t="shared" si="68"/>
        <v>0</v>
      </c>
      <c r="I210" s="102">
        <f t="shared" si="69"/>
        <v>0</v>
      </c>
      <c r="J210" s="103">
        <f t="shared" si="70"/>
        <v>0</v>
      </c>
      <c r="L210" s="115">
        <f t="shared" si="71"/>
        <v>0</v>
      </c>
      <c r="M210" s="111">
        <f t="shared" si="72"/>
        <v>0</v>
      </c>
      <c r="N210" s="111">
        <f t="shared" si="73"/>
        <v>0</v>
      </c>
      <c r="O210" s="115">
        <f t="shared" si="74"/>
        <v>0</v>
      </c>
      <c r="P210" s="111">
        <f t="shared" si="75"/>
        <v>0</v>
      </c>
      <c r="Q210" s="111">
        <f t="shared" si="76"/>
        <v>0</v>
      </c>
      <c r="R210" s="115">
        <f t="shared" si="77"/>
        <v>0</v>
      </c>
      <c r="S210" s="111">
        <f t="shared" si="78"/>
        <v>0</v>
      </c>
      <c r="T210" s="111">
        <f t="shared" si="79"/>
        <v>0</v>
      </c>
      <c r="V210" s="119">
        <f t="shared" si="64"/>
        <v>0.89500000000000068</v>
      </c>
      <c r="W210" s="119">
        <f t="shared" si="59"/>
        <v>0.6</v>
      </c>
      <c r="X210" s="120">
        <f t="shared" si="60"/>
        <v>100000</v>
      </c>
      <c r="Y210" s="120"/>
      <c r="Z210" s="121">
        <f t="shared" si="65"/>
        <v>0.25</v>
      </c>
      <c r="AA210" s="121">
        <f t="shared" si="63"/>
        <v>0.89500000000000068</v>
      </c>
      <c r="AB210" s="120">
        <f t="shared" si="66"/>
        <v>100000</v>
      </c>
    </row>
    <row r="211" spans="1:28" ht="11.25" customHeight="1" x14ac:dyDescent="0.2">
      <c r="A211" s="102" t="str">
        <f>'T09'!A211</f>
        <v>Brezolupy</v>
      </c>
      <c r="B211" s="104">
        <f>'T09'!C211</f>
        <v>542741</v>
      </c>
      <c r="C211" s="109">
        <f>'T09'!K211</f>
        <v>107153.46</v>
      </c>
      <c r="D211" s="110">
        <f>'T09'!O211</f>
        <v>0</v>
      </c>
      <c r="E211" s="110">
        <f>'T09'!P211</f>
        <v>0</v>
      </c>
      <c r="F211" s="110"/>
      <c r="G211" s="102">
        <f t="shared" si="67"/>
        <v>0</v>
      </c>
      <c r="H211" s="102">
        <f t="shared" si="68"/>
        <v>0</v>
      </c>
      <c r="I211" s="102">
        <f t="shared" si="69"/>
        <v>0</v>
      </c>
      <c r="J211" s="103">
        <f t="shared" si="70"/>
        <v>0</v>
      </c>
      <c r="L211" s="115">
        <f t="shared" si="71"/>
        <v>0</v>
      </c>
      <c r="M211" s="111">
        <f t="shared" si="72"/>
        <v>0</v>
      </c>
      <c r="N211" s="111">
        <f t="shared" si="73"/>
        <v>0</v>
      </c>
      <c r="O211" s="115">
        <f t="shared" si="74"/>
        <v>0</v>
      </c>
      <c r="P211" s="111">
        <f t="shared" si="75"/>
        <v>0</v>
      </c>
      <c r="Q211" s="111">
        <f t="shared" si="76"/>
        <v>0</v>
      </c>
      <c r="R211" s="115">
        <f t="shared" si="77"/>
        <v>0</v>
      </c>
      <c r="S211" s="111">
        <f t="shared" si="78"/>
        <v>0</v>
      </c>
      <c r="T211" s="111">
        <f t="shared" si="79"/>
        <v>0</v>
      </c>
      <c r="V211" s="119">
        <f t="shared" si="64"/>
        <v>0.90000000000000069</v>
      </c>
      <c r="W211" s="119">
        <f t="shared" si="59"/>
        <v>0.6</v>
      </c>
      <c r="X211" s="120">
        <f t="shared" si="60"/>
        <v>100000</v>
      </c>
      <c r="Y211" s="120"/>
      <c r="Z211" s="121">
        <f t="shared" si="65"/>
        <v>0.25</v>
      </c>
      <c r="AA211" s="121">
        <f t="shared" si="63"/>
        <v>0.90000000000000069</v>
      </c>
      <c r="AB211" s="120">
        <f t="shared" si="66"/>
        <v>100000</v>
      </c>
    </row>
    <row r="212" spans="1:28" ht="11.25" customHeight="1" x14ac:dyDescent="0.2">
      <c r="A212" s="102" t="str">
        <f>'T09'!A212</f>
        <v>Brezov</v>
      </c>
      <c r="B212" s="104">
        <f>'T09'!C212</f>
        <v>519081</v>
      </c>
      <c r="C212" s="109">
        <f>'T09'!K212</f>
        <v>113289.03</v>
      </c>
      <c r="D212" s="110">
        <f>'T09'!O212</f>
        <v>11.9047</v>
      </c>
      <c r="E212" s="110">
        <f>'T09'!P212</f>
        <v>1.3202249149807357</v>
      </c>
      <c r="F212" s="110"/>
      <c r="G212" s="102">
        <f t="shared" si="67"/>
        <v>0</v>
      </c>
      <c r="H212" s="102">
        <f t="shared" si="68"/>
        <v>0</v>
      </c>
      <c r="I212" s="102">
        <f t="shared" si="69"/>
        <v>0</v>
      </c>
      <c r="J212" s="103">
        <f t="shared" si="70"/>
        <v>0</v>
      </c>
      <c r="L212" s="115">
        <f t="shared" si="71"/>
        <v>0</v>
      </c>
      <c r="M212" s="111">
        <f t="shared" si="72"/>
        <v>0</v>
      </c>
      <c r="N212" s="111">
        <f t="shared" si="73"/>
        <v>0</v>
      </c>
      <c r="O212" s="115">
        <f t="shared" si="74"/>
        <v>0</v>
      </c>
      <c r="P212" s="111">
        <f t="shared" si="75"/>
        <v>0</v>
      </c>
      <c r="Q212" s="111">
        <f t="shared" si="76"/>
        <v>0</v>
      </c>
      <c r="R212" s="115">
        <f t="shared" si="77"/>
        <v>0</v>
      </c>
      <c r="S212" s="111">
        <f t="shared" si="78"/>
        <v>0</v>
      </c>
      <c r="T212" s="111">
        <f t="shared" si="79"/>
        <v>0</v>
      </c>
      <c r="V212" s="119">
        <f t="shared" si="64"/>
        <v>0.90500000000000069</v>
      </c>
      <c r="W212" s="119">
        <f t="shared" si="59"/>
        <v>0.6</v>
      </c>
      <c r="X212" s="120">
        <f t="shared" si="60"/>
        <v>100000</v>
      </c>
      <c r="Y212" s="120"/>
      <c r="Z212" s="121">
        <f t="shared" si="65"/>
        <v>0.25</v>
      </c>
      <c r="AA212" s="121">
        <f t="shared" si="63"/>
        <v>0.90500000000000069</v>
      </c>
      <c r="AB212" s="120">
        <f t="shared" si="66"/>
        <v>100000</v>
      </c>
    </row>
    <row r="213" spans="1:28" ht="11.25" customHeight="1" x14ac:dyDescent="0.2">
      <c r="A213" s="102" t="str">
        <f>'T09'!A213</f>
        <v>Brezová pod Bradlom</v>
      </c>
      <c r="B213" s="104">
        <f>'T09'!C213</f>
        <v>504262</v>
      </c>
      <c r="C213" s="109">
        <f>'T09'!K213</f>
        <v>2593958.42</v>
      </c>
      <c r="D213" s="110">
        <f>'T09'!O213</f>
        <v>17.7563</v>
      </c>
      <c r="E213" s="110">
        <f>'T09'!P213</f>
        <v>2.3433378704659424</v>
      </c>
      <c r="F213" s="110"/>
      <c r="G213" s="102">
        <f t="shared" si="67"/>
        <v>0</v>
      </c>
      <c r="H213" s="102">
        <f t="shared" si="68"/>
        <v>0</v>
      </c>
      <c r="I213" s="102">
        <f t="shared" si="69"/>
        <v>0</v>
      </c>
      <c r="J213" s="103">
        <f t="shared" si="70"/>
        <v>0</v>
      </c>
      <c r="L213" s="115">
        <f t="shared" si="71"/>
        <v>0</v>
      </c>
      <c r="M213" s="111">
        <f t="shared" si="72"/>
        <v>0</v>
      </c>
      <c r="N213" s="111">
        <f t="shared" si="73"/>
        <v>0</v>
      </c>
      <c r="O213" s="115">
        <f t="shared" si="74"/>
        <v>0</v>
      </c>
      <c r="P213" s="111">
        <f t="shared" si="75"/>
        <v>0</v>
      </c>
      <c r="Q213" s="111">
        <f t="shared" si="76"/>
        <v>0</v>
      </c>
      <c r="R213" s="115">
        <f t="shared" si="77"/>
        <v>0</v>
      </c>
      <c r="S213" s="111">
        <f t="shared" si="78"/>
        <v>0</v>
      </c>
      <c r="T213" s="111">
        <f t="shared" si="79"/>
        <v>0</v>
      </c>
      <c r="V213" s="119">
        <f t="shared" si="64"/>
        <v>0.9100000000000007</v>
      </c>
      <c r="W213" s="119">
        <f t="shared" si="59"/>
        <v>0.6</v>
      </c>
      <c r="X213" s="120">
        <f t="shared" si="60"/>
        <v>100000</v>
      </c>
      <c r="Y213" s="120"/>
      <c r="Z213" s="121">
        <f t="shared" si="65"/>
        <v>0.25</v>
      </c>
      <c r="AA213" s="121">
        <f t="shared" si="63"/>
        <v>0.9100000000000007</v>
      </c>
      <c r="AB213" s="120">
        <f t="shared" si="66"/>
        <v>100000</v>
      </c>
    </row>
    <row r="214" spans="1:28" ht="11.25" customHeight="1" x14ac:dyDescent="0.2">
      <c r="A214" s="102" t="str">
        <f>'T09'!A214</f>
        <v>Brezovec</v>
      </c>
      <c r="B214" s="104">
        <f>'T09'!C214</f>
        <v>520080</v>
      </c>
      <c r="C214" s="109">
        <f>'T09'!K214</f>
        <v>12299.86</v>
      </c>
      <c r="D214" s="110">
        <f>'T09'!O214</f>
        <v>0</v>
      </c>
      <c r="E214" s="110">
        <f>'T09'!P214</f>
        <v>0</v>
      </c>
      <c r="F214" s="110"/>
      <c r="G214" s="102">
        <f t="shared" si="67"/>
        <v>0</v>
      </c>
      <c r="H214" s="102">
        <f t="shared" si="68"/>
        <v>0</v>
      </c>
      <c r="I214" s="102">
        <f t="shared" si="69"/>
        <v>0</v>
      </c>
      <c r="J214" s="103">
        <f t="shared" si="70"/>
        <v>0</v>
      </c>
      <c r="L214" s="115">
        <f t="shared" si="71"/>
        <v>0</v>
      </c>
      <c r="M214" s="111">
        <f t="shared" si="72"/>
        <v>0</v>
      </c>
      <c r="N214" s="111">
        <f t="shared" si="73"/>
        <v>0</v>
      </c>
      <c r="O214" s="115">
        <f t="shared" si="74"/>
        <v>0</v>
      </c>
      <c r="P214" s="111">
        <f t="shared" si="75"/>
        <v>0</v>
      </c>
      <c r="Q214" s="111">
        <f t="shared" si="76"/>
        <v>0</v>
      </c>
      <c r="R214" s="115">
        <f t="shared" si="77"/>
        <v>0</v>
      </c>
      <c r="S214" s="111">
        <f t="shared" si="78"/>
        <v>0</v>
      </c>
      <c r="T214" s="111">
        <f t="shared" si="79"/>
        <v>0</v>
      </c>
      <c r="V214" s="119">
        <f t="shared" si="64"/>
        <v>0.9150000000000007</v>
      </c>
      <c r="W214" s="119">
        <f t="shared" si="59"/>
        <v>0.6</v>
      </c>
      <c r="X214" s="120">
        <f t="shared" si="60"/>
        <v>100000</v>
      </c>
      <c r="Y214" s="120"/>
      <c r="Z214" s="121">
        <f t="shared" si="65"/>
        <v>0.25</v>
      </c>
      <c r="AA214" s="121">
        <f t="shared" si="63"/>
        <v>0.9150000000000007</v>
      </c>
      <c r="AB214" s="120">
        <f t="shared" si="66"/>
        <v>100000</v>
      </c>
    </row>
    <row r="215" spans="1:28" ht="11.25" customHeight="1" x14ac:dyDescent="0.2">
      <c r="A215" s="102" t="str">
        <f>'T09'!A215</f>
        <v>Brezovica</v>
      </c>
      <c r="B215" s="104">
        <f>'T09'!C215</f>
        <v>509604</v>
      </c>
      <c r="C215" s="109">
        <f>'T09'!K215</f>
        <v>628137.31000000006</v>
      </c>
      <c r="D215" s="110">
        <f>'T09'!O215</f>
        <v>0</v>
      </c>
      <c r="E215" s="110">
        <f>'T09'!P215</f>
        <v>0</v>
      </c>
      <c r="F215" s="110"/>
      <c r="G215" s="102">
        <f t="shared" si="67"/>
        <v>0</v>
      </c>
      <c r="H215" s="102">
        <f t="shared" si="68"/>
        <v>0</v>
      </c>
      <c r="I215" s="102">
        <f t="shared" si="69"/>
        <v>0</v>
      </c>
      <c r="J215" s="103">
        <f t="shared" si="70"/>
        <v>0</v>
      </c>
      <c r="L215" s="115">
        <f t="shared" si="71"/>
        <v>0</v>
      </c>
      <c r="M215" s="111">
        <f t="shared" si="72"/>
        <v>0</v>
      </c>
      <c r="N215" s="111">
        <f t="shared" si="73"/>
        <v>0</v>
      </c>
      <c r="O215" s="115">
        <f t="shared" si="74"/>
        <v>0</v>
      </c>
      <c r="P215" s="111">
        <f t="shared" si="75"/>
        <v>0</v>
      </c>
      <c r="Q215" s="111">
        <f t="shared" si="76"/>
        <v>0</v>
      </c>
      <c r="R215" s="115">
        <f t="shared" si="77"/>
        <v>0</v>
      </c>
      <c r="S215" s="111">
        <f t="shared" si="78"/>
        <v>0</v>
      </c>
      <c r="T215" s="111">
        <f t="shared" si="79"/>
        <v>0</v>
      </c>
      <c r="V215" s="119">
        <f t="shared" si="64"/>
        <v>0.92000000000000071</v>
      </c>
      <c r="W215" s="119">
        <f t="shared" si="59"/>
        <v>0.6</v>
      </c>
      <c r="X215" s="120">
        <f t="shared" si="60"/>
        <v>100000</v>
      </c>
      <c r="Y215" s="120"/>
      <c r="Z215" s="121">
        <f t="shared" si="65"/>
        <v>0.25</v>
      </c>
      <c r="AA215" s="121">
        <f t="shared" si="63"/>
        <v>0.92000000000000071</v>
      </c>
      <c r="AB215" s="120">
        <f t="shared" si="66"/>
        <v>100000</v>
      </c>
    </row>
    <row r="216" spans="1:28" ht="11.25" customHeight="1" x14ac:dyDescent="0.2">
      <c r="A216" s="102" t="str">
        <f>'T09'!A216</f>
        <v>Brezovica</v>
      </c>
      <c r="B216" s="104">
        <f>'T09'!C216</f>
        <v>524239</v>
      </c>
      <c r="C216" s="109">
        <f>'T09'!K216</f>
        <v>1174690.5900000001</v>
      </c>
      <c r="D216" s="110">
        <f>'T09'!O216</f>
        <v>0</v>
      </c>
      <c r="E216" s="110">
        <f>'T09'!P216</f>
        <v>1.3646419011494761</v>
      </c>
      <c r="F216" s="110"/>
      <c r="G216" s="102">
        <f t="shared" si="67"/>
        <v>0</v>
      </c>
      <c r="H216" s="102">
        <f t="shared" si="68"/>
        <v>0</v>
      </c>
      <c r="I216" s="102">
        <f t="shared" si="69"/>
        <v>0</v>
      </c>
      <c r="J216" s="103">
        <f t="shared" si="70"/>
        <v>0</v>
      </c>
      <c r="L216" s="115">
        <f t="shared" si="71"/>
        <v>0</v>
      </c>
      <c r="M216" s="111">
        <f t="shared" si="72"/>
        <v>0</v>
      </c>
      <c r="N216" s="111">
        <f t="shared" si="73"/>
        <v>0</v>
      </c>
      <c r="O216" s="115">
        <f t="shared" si="74"/>
        <v>0</v>
      </c>
      <c r="P216" s="111">
        <f t="shared" si="75"/>
        <v>0</v>
      </c>
      <c r="Q216" s="111">
        <f t="shared" si="76"/>
        <v>0</v>
      </c>
      <c r="R216" s="115">
        <f t="shared" si="77"/>
        <v>0</v>
      </c>
      <c r="S216" s="111">
        <f t="shared" si="78"/>
        <v>0</v>
      </c>
      <c r="T216" s="111">
        <f t="shared" si="79"/>
        <v>0</v>
      </c>
      <c r="V216" s="119">
        <f t="shared" si="64"/>
        <v>0.92500000000000071</v>
      </c>
      <c r="W216" s="119">
        <f t="shared" si="59"/>
        <v>0.6</v>
      </c>
      <c r="X216" s="120">
        <f t="shared" si="60"/>
        <v>100000</v>
      </c>
      <c r="Y216" s="120"/>
      <c r="Z216" s="121">
        <f t="shared" si="65"/>
        <v>0.25</v>
      </c>
      <c r="AA216" s="121">
        <f t="shared" si="63"/>
        <v>0.92500000000000071</v>
      </c>
      <c r="AB216" s="120">
        <f t="shared" si="66"/>
        <v>100000</v>
      </c>
    </row>
    <row r="217" spans="1:28" ht="11.25" customHeight="1" x14ac:dyDescent="0.2">
      <c r="A217" s="102" t="str">
        <f>'T09'!A217</f>
        <v>Brezovička</v>
      </c>
      <c r="B217" s="104">
        <f>'T09'!C217</f>
        <v>524247</v>
      </c>
      <c r="C217" s="109">
        <f>'T09'!K217</f>
        <v>124956.51</v>
      </c>
      <c r="D217" s="110">
        <f>'T09'!O217</f>
        <v>0</v>
      </c>
      <c r="E217" s="110">
        <f>'T09'!P217</f>
        <v>0.41652891874140852</v>
      </c>
      <c r="F217" s="110"/>
      <c r="G217" s="102">
        <f t="shared" si="67"/>
        <v>0</v>
      </c>
      <c r="H217" s="102">
        <f t="shared" si="68"/>
        <v>0</v>
      </c>
      <c r="I217" s="102">
        <f t="shared" si="69"/>
        <v>0</v>
      </c>
      <c r="J217" s="103">
        <f t="shared" si="70"/>
        <v>0</v>
      </c>
      <c r="L217" s="115">
        <f t="shared" si="71"/>
        <v>0</v>
      </c>
      <c r="M217" s="111">
        <f t="shared" si="72"/>
        <v>0</v>
      </c>
      <c r="N217" s="111">
        <f t="shared" si="73"/>
        <v>0</v>
      </c>
      <c r="O217" s="115">
        <f t="shared" si="74"/>
        <v>0</v>
      </c>
      <c r="P217" s="111">
        <f t="shared" si="75"/>
        <v>0</v>
      </c>
      <c r="Q217" s="111">
        <f t="shared" si="76"/>
        <v>0</v>
      </c>
      <c r="R217" s="115">
        <f t="shared" si="77"/>
        <v>0</v>
      </c>
      <c r="S217" s="111">
        <f t="shared" si="78"/>
        <v>0</v>
      </c>
      <c r="T217" s="111">
        <f t="shared" si="79"/>
        <v>0</v>
      </c>
      <c r="V217" s="119">
        <f t="shared" si="64"/>
        <v>0.93000000000000071</v>
      </c>
      <c r="W217" s="119">
        <f t="shared" si="59"/>
        <v>0.6</v>
      </c>
      <c r="X217" s="120">
        <f t="shared" si="60"/>
        <v>100000</v>
      </c>
      <c r="Y217" s="120"/>
      <c r="Z217" s="121">
        <f t="shared" si="65"/>
        <v>0.25</v>
      </c>
      <c r="AA217" s="121">
        <f t="shared" si="63"/>
        <v>0.93000000000000071</v>
      </c>
      <c r="AB217" s="120">
        <f t="shared" si="66"/>
        <v>100000</v>
      </c>
    </row>
    <row r="218" spans="1:28" ht="11.25" customHeight="1" x14ac:dyDescent="0.2">
      <c r="A218" s="102" t="str">
        <f>'T09'!A218</f>
        <v>Brezovka</v>
      </c>
      <c r="B218" s="104">
        <f>'T09'!C218</f>
        <v>519090</v>
      </c>
      <c r="C218" s="109">
        <f>'T09'!K218</f>
        <v>16312</v>
      </c>
      <c r="D218" s="110">
        <f>'T09'!O218</f>
        <v>6.7470999999999997</v>
      </c>
      <c r="E218" s="110">
        <f>'T09'!P218</f>
        <v>0.68661108386463954</v>
      </c>
      <c r="F218" s="110"/>
      <c r="G218" s="102">
        <f t="shared" si="67"/>
        <v>0</v>
      </c>
      <c r="H218" s="102">
        <f t="shared" si="68"/>
        <v>0</v>
      </c>
      <c r="I218" s="102">
        <f t="shared" si="69"/>
        <v>0</v>
      </c>
      <c r="J218" s="103">
        <f t="shared" si="70"/>
        <v>0</v>
      </c>
      <c r="L218" s="115">
        <f t="shared" si="71"/>
        <v>0</v>
      </c>
      <c r="M218" s="111">
        <f t="shared" si="72"/>
        <v>0</v>
      </c>
      <c r="N218" s="111">
        <f t="shared" si="73"/>
        <v>0</v>
      </c>
      <c r="O218" s="115">
        <f t="shared" si="74"/>
        <v>0</v>
      </c>
      <c r="P218" s="111">
        <f t="shared" si="75"/>
        <v>0</v>
      </c>
      <c r="Q218" s="111">
        <f t="shared" si="76"/>
        <v>0</v>
      </c>
      <c r="R218" s="115">
        <f t="shared" si="77"/>
        <v>0</v>
      </c>
      <c r="S218" s="111">
        <f t="shared" si="78"/>
        <v>0</v>
      </c>
      <c r="T218" s="111">
        <f t="shared" si="79"/>
        <v>0</v>
      </c>
      <c r="V218" s="119">
        <f t="shared" si="64"/>
        <v>0.93500000000000072</v>
      </c>
      <c r="W218" s="119">
        <f t="shared" si="59"/>
        <v>0.6</v>
      </c>
      <c r="X218" s="120">
        <f t="shared" si="60"/>
        <v>100000</v>
      </c>
      <c r="Y218" s="120"/>
      <c r="Z218" s="121">
        <f t="shared" si="65"/>
        <v>0.25</v>
      </c>
      <c r="AA218" s="121">
        <f t="shared" si="63"/>
        <v>0.93500000000000072</v>
      </c>
      <c r="AB218" s="120">
        <f t="shared" si="66"/>
        <v>100000</v>
      </c>
    </row>
    <row r="219" spans="1:28" ht="11.25" customHeight="1" x14ac:dyDescent="0.2">
      <c r="A219" s="102" t="str">
        <f>'T09'!A219</f>
        <v>Brežany</v>
      </c>
      <c r="B219" s="104">
        <f>'T09'!C219</f>
        <v>524255</v>
      </c>
      <c r="C219" s="109">
        <f>'T09'!K219</f>
        <v>25237.95</v>
      </c>
      <c r="D219" s="110">
        <f>'T09'!O219</f>
        <v>0</v>
      </c>
      <c r="E219" s="110">
        <f>'T09'!P219</f>
        <v>0</v>
      </c>
      <c r="F219" s="110"/>
      <c r="G219" s="102">
        <f t="shared" si="67"/>
        <v>0</v>
      </c>
      <c r="H219" s="102">
        <f t="shared" si="68"/>
        <v>0</v>
      </c>
      <c r="I219" s="102">
        <f t="shared" si="69"/>
        <v>0</v>
      </c>
      <c r="J219" s="103">
        <f t="shared" si="70"/>
        <v>0</v>
      </c>
      <c r="L219" s="115">
        <f t="shared" si="71"/>
        <v>0</v>
      </c>
      <c r="M219" s="111">
        <f t="shared" si="72"/>
        <v>0</v>
      </c>
      <c r="N219" s="111">
        <f t="shared" si="73"/>
        <v>0</v>
      </c>
      <c r="O219" s="115">
        <f t="shared" si="74"/>
        <v>0</v>
      </c>
      <c r="P219" s="111">
        <f t="shared" si="75"/>
        <v>0</v>
      </c>
      <c r="Q219" s="111">
        <f t="shared" si="76"/>
        <v>0</v>
      </c>
      <c r="R219" s="115">
        <f t="shared" si="77"/>
        <v>0</v>
      </c>
      <c r="S219" s="111">
        <f t="shared" si="78"/>
        <v>0</v>
      </c>
      <c r="T219" s="111">
        <f t="shared" si="79"/>
        <v>0</v>
      </c>
      <c r="V219" s="119">
        <f t="shared" si="64"/>
        <v>0.94000000000000072</v>
      </c>
      <c r="W219" s="119">
        <f t="shared" si="59"/>
        <v>0.6</v>
      </c>
      <c r="X219" s="120">
        <f t="shared" si="60"/>
        <v>100000</v>
      </c>
      <c r="Y219" s="120"/>
      <c r="Z219" s="121">
        <f t="shared" si="65"/>
        <v>0.25</v>
      </c>
      <c r="AA219" s="121">
        <f t="shared" si="63"/>
        <v>0.94000000000000072</v>
      </c>
      <c r="AB219" s="120">
        <f t="shared" si="66"/>
        <v>100000</v>
      </c>
    </row>
    <row r="220" spans="1:28" ht="11.25" customHeight="1" x14ac:dyDescent="0.2">
      <c r="A220" s="102" t="str">
        <f>'T09'!A220</f>
        <v>Brhlovce</v>
      </c>
      <c r="B220" s="104">
        <f>'T09'!C220</f>
        <v>502103</v>
      </c>
      <c r="C220" s="109">
        <f>'T09'!K220</f>
        <v>73009.53</v>
      </c>
      <c r="D220" s="110">
        <f>'T09'!O220</f>
        <v>0</v>
      </c>
      <c r="E220" s="110">
        <f>'T09'!P220</f>
        <v>0</v>
      </c>
      <c r="F220" s="110"/>
      <c r="G220" s="102">
        <f t="shared" si="67"/>
        <v>0</v>
      </c>
      <c r="H220" s="102">
        <f t="shared" si="68"/>
        <v>0</v>
      </c>
      <c r="I220" s="102">
        <f t="shared" si="69"/>
        <v>0</v>
      </c>
      <c r="J220" s="103">
        <f t="shared" si="70"/>
        <v>0</v>
      </c>
      <c r="L220" s="115">
        <f t="shared" si="71"/>
        <v>0</v>
      </c>
      <c r="M220" s="111">
        <f t="shared" si="72"/>
        <v>0</v>
      </c>
      <c r="N220" s="111">
        <f t="shared" si="73"/>
        <v>0</v>
      </c>
      <c r="O220" s="115">
        <f t="shared" si="74"/>
        <v>0</v>
      </c>
      <c r="P220" s="111">
        <f t="shared" si="75"/>
        <v>0</v>
      </c>
      <c r="Q220" s="111">
        <f t="shared" si="76"/>
        <v>0</v>
      </c>
      <c r="R220" s="115">
        <f t="shared" si="77"/>
        <v>0</v>
      </c>
      <c r="S220" s="111">
        <f t="shared" si="78"/>
        <v>0</v>
      </c>
      <c r="T220" s="111">
        <f t="shared" si="79"/>
        <v>0</v>
      </c>
      <c r="V220" s="119">
        <f t="shared" si="64"/>
        <v>0.94500000000000073</v>
      </c>
      <c r="W220" s="119">
        <f t="shared" si="59"/>
        <v>0.6</v>
      </c>
      <c r="X220" s="120">
        <f t="shared" si="60"/>
        <v>100000</v>
      </c>
      <c r="Y220" s="120"/>
      <c r="Z220" s="121">
        <f t="shared" si="65"/>
        <v>0.25</v>
      </c>
      <c r="AA220" s="121">
        <f t="shared" si="63"/>
        <v>0.94500000000000073</v>
      </c>
      <c r="AB220" s="120">
        <f t="shared" si="66"/>
        <v>100000</v>
      </c>
    </row>
    <row r="221" spans="1:28" ht="11.25" customHeight="1" x14ac:dyDescent="0.2">
      <c r="A221" s="102" t="str">
        <f>'T09'!A221</f>
        <v>Brieštie</v>
      </c>
      <c r="B221" s="104">
        <f>'T09'!C221</f>
        <v>512117</v>
      </c>
      <c r="C221" s="109">
        <f>'T09'!K221</f>
        <v>29140.46</v>
      </c>
      <c r="D221" s="110">
        <f>'T09'!O221</f>
        <v>0</v>
      </c>
      <c r="E221" s="110">
        <f>'T09'!P221</f>
        <v>0</v>
      </c>
      <c r="F221" s="110"/>
      <c r="G221" s="102">
        <f t="shared" si="67"/>
        <v>0</v>
      </c>
      <c r="H221" s="102">
        <f t="shared" si="68"/>
        <v>0</v>
      </c>
      <c r="I221" s="102">
        <f t="shared" si="69"/>
        <v>0</v>
      </c>
      <c r="J221" s="103">
        <f t="shared" si="70"/>
        <v>0</v>
      </c>
      <c r="L221" s="115">
        <f t="shared" si="71"/>
        <v>0</v>
      </c>
      <c r="M221" s="111">
        <f t="shared" si="72"/>
        <v>0</v>
      </c>
      <c r="N221" s="111">
        <f t="shared" si="73"/>
        <v>0</v>
      </c>
      <c r="O221" s="115">
        <f t="shared" si="74"/>
        <v>0</v>
      </c>
      <c r="P221" s="111">
        <f t="shared" si="75"/>
        <v>0</v>
      </c>
      <c r="Q221" s="111">
        <f t="shared" si="76"/>
        <v>0</v>
      </c>
      <c r="R221" s="115">
        <f t="shared" si="77"/>
        <v>0</v>
      </c>
      <c r="S221" s="111">
        <f t="shared" si="78"/>
        <v>0</v>
      </c>
      <c r="T221" s="111">
        <f t="shared" si="79"/>
        <v>0</v>
      </c>
      <c r="V221" s="119">
        <f t="shared" si="64"/>
        <v>0.95000000000000073</v>
      </c>
      <c r="W221" s="119">
        <f t="shared" si="59"/>
        <v>0.6</v>
      </c>
      <c r="X221" s="120">
        <f t="shared" si="60"/>
        <v>100000</v>
      </c>
      <c r="Y221" s="120"/>
      <c r="Z221" s="121">
        <f t="shared" si="65"/>
        <v>0.25</v>
      </c>
      <c r="AA221" s="121">
        <f t="shared" si="63"/>
        <v>0.95000000000000073</v>
      </c>
      <c r="AB221" s="120">
        <f t="shared" si="66"/>
        <v>100000</v>
      </c>
    </row>
    <row r="222" spans="1:28" ht="11.25" customHeight="1" x14ac:dyDescent="0.2">
      <c r="A222" s="102" t="str">
        <f>'T09'!A222</f>
        <v>Brodské</v>
      </c>
      <c r="B222" s="104">
        <f>'T09'!C222</f>
        <v>504271</v>
      </c>
      <c r="C222" s="109">
        <f>'T09'!K222</f>
        <v>1135978.21</v>
      </c>
      <c r="D222" s="110">
        <f>'T09'!O222</f>
        <v>23.328099999999999</v>
      </c>
      <c r="E222" s="110">
        <f>'T09'!P222</f>
        <v>6.404854367761156</v>
      </c>
      <c r="F222" s="110"/>
      <c r="G222" s="102">
        <f t="shared" si="67"/>
        <v>0</v>
      </c>
      <c r="H222" s="102">
        <f t="shared" si="68"/>
        <v>0</v>
      </c>
      <c r="I222" s="102">
        <f t="shared" si="69"/>
        <v>0</v>
      </c>
      <c r="J222" s="103">
        <f t="shared" si="70"/>
        <v>0</v>
      </c>
      <c r="L222" s="115">
        <f t="shared" si="71"/>
        <v>0</v>
      </c>
      <c r="M222" s="111">
        <f t="shared" si="72"/>
        <v>0</v>
      </c>
      <c r="N222" s="111">
        <f t="shared" si="73"/>
        <v>0</v>
      </c>
      <c r="O222" s="115">
        <f t="shared" si="74"/>
        <v>0</v>
      </c>
      <c r="P222" s="111">
        <f t="shared" si="75"/>
        <v>0</v>
      </c>
      <c r="Q222" s="111">
        <f t="shared" si="76"/>
        <v>0</v>
      </c>
      <c r="R222" s="115">
        <f t="shared" si="77"/>
        <v>0</v>
      </c>
      <c r="S222" s="111">
        <f t="shared" si="78"/>
        <v>0</v>
      </c>
      <c r="T222" s="111">
        <f t="shared" si="79"/>
        <v>0</v>
      </c>
      <c r="V222" s="119">
        <f t="shared" si="64"/>
        <v>0.95500000000000074</v>
      </c>
      <c r="W222" s="119">
        <f t="shared" si="59"/>
        <v>0.6</v>
      </c>
      <c r="X222" s="120">
        <f t="shared" si="60"/>
        <v>100000</v>
      </c>
      <c r="Y222" s="120"/>
      <c r="Z222" s="121">
        <f t="shared" si="65"/>
        <v>0.25</v>
      </c>
      <c r="AA222" s="121">
        <f t="shared" si="63"/>
        <v>0.95500000000000074</v>
      </c>
      <c r="AB222" s="120">
        <f t="shared" si="66"/>
        <v>100000</v>
      </c>
    </row>
    <row r="223" spans="1:28" ht="11.25" customHeight="1" x14ac:dyDescent="0.2">
      <c r="A223" s="102" t="str">
        <f>'T09'!A223</f>
        <v>Brodzany</v>
      </c>
      <c r="B223" s="104">
        <f>'T09'!C223</f>
        <v>580449</v>
      </c>
      <c r="C223" s="109">
        <f>'T09'!K223</f>
        <v>299014.09000000003</v>
      </c>
      <c r="D223" s="110">
        <f>'T09'!O223</f>
        <v>0</v>
      </c>
      <c r="E223" s="110">
        <f>'T09'!P223</f>
        <v>5.9060761986165931</v>
      </c>
      <c r="F223" s="110"/>
      <c r="G223" s="102">
        <f t="shared" si="67"/>
        <v>0</v>
      </c>
      <c r="H223" s="102">
        <f t="shared" si="68"/>
        <v>0</v>
      </c>
      <c r="I223" s="102">
        <f t="shared" si="69"/>
        <v>0</v>
      </c>
      <c r="J223" s="103">
        <f t="shared" si="70"/>
        <v>0</v>
      </c>
      <c r="L223" s="115">
        <f t="shared" si="71"/>
        <v>0</v>
      </c>
      <c r="M223" s="111">
        <f t="shared" si="72"/>
        <v>0</v>
      </c>
      <c r="N223" s="111">
        <f t="shared" si="73"/>
        <v>0</v>
      </c>
      <c r="O223" s="115">
        <f t="shared" si="74"/>
        <v>0</v>
      </c>
      <c r="P223" s="111">
        <f t="shared" si="75"/>
        <v>0</v>
      </c>
      <c r="Q223" s="111">
        <f t="shared" si="76"/>
        <v>0</v>
      </c>
      <c r="R223" s="115">
        <f t="shared" si="77"/>
        <v>0</v>
      </c>
      <c r="S223" s="111">
        <f t="shared" si="78"/>
        <v>0</v>
      </c>
      <c r="T223" s="111">
        <f t="shared" si="79"/>
        <v>0</v>
      </c>
      <c r="V223" s="119">
        <f t="shared" si="64"/>
        <v>0.96000000000000074</v>
      </c>
      <c r="W223" s="119">
        <f t="shared" ref="W223:W286" si="80">$D$1/100</f>
        <v>0.6</v>
      </c>
      <c r="X223" s="120">
        <f t="shared" ref="X223:X286" si="81">$AB$1</f>
        <v>100000</v>
      </c>
      <c r="Y223" s="120"/>
      <c r="Z223" s="121">
        <f t="shared" ref="Z223:Z230" si="82">$E$1/100</f>
        <v>0.25</v>
      </c>
      <c r="AA223" s="121">
        <f t="shared" si="63"/>
        <v>0.96000000000000074</v>
      </c>
      <c r="AB223" s="120">
        <f t="shared" ref="AB223:AB230" si="83">$AB$1</f>
        <v>100000</v>
      </c>
    </row>
    <row r="224" spans="1:28" ht="11.25" customHeight="1" x14ac:dyDescent="0.2">
      <c r="A224" s="102" t="str">
        <f>'T09'!A224</f>
        <v>Brunovce</v>
      </c>
      <c r="B224" s="104">
        <f>'T09'!C224</f>
        <v>505889</v>
      </c>
      <c r="C224" s="109">
        <f>'T09'!K224</f>
        <v>153668.43</v>
      </c>
      <c r="D224" s="110">
        <f>'T09'!O224</f>
        <v>25.720800000000001</v>
      </c>
      <c r="E224" s="110">
        <f>'T09'!P224</f>
        <v>5.2343542522039179</v>
      </c>
      <c r="F224" s="110"/>
      <c r="G224" s="102">
        <f t="shared" si="67"/>
        <v>0</v>
      </c>
      <c r="H224" s="102">
        <f t="shared" si="68"/>
        <v>0</v>
      </c>
      <c r="I224" s="102">
        <f t="shared" si="69"/>
        <v>0</v>
      </c>
      <c r="J224" s="103">
        <f t="shared" si="70"/>
        <v>0</v>
      </c>
      <c r="L224" s="115">
        <f t="shared" si="71"/>
        <v>0</v>
      </c>
      <c r="M224" s="111">
        <f t="shared" si="72"/>
        <v>0</v>
      </c>
      <c r="N224" s="111">
        <f t="shared" si="73"/>
        <v>0</v>
      </c>
      <c r="O224" s="115">
        <f t="shared" si="74"/>
        <v>0</v>
      </c>
      <c r="P224" s="111">
        <f t="shared" si="75"/>
        <v>0</v>
      </c>
      <c r="Q224" s="111">
        <f t="shared" si="76"/>
        <v>0</v>
      </c>
      <c r="R224" s="115">
        <f t="shared" si="77"/>
        <v>0</v>
      </c>
      <c r="S224" s="111">
        <f t="shared" si="78"/>
        <v>0</v>
      </c>
      <c r="T224" s="111">
        <f t="shared" si="79"/>
        <v>0</v>
      </c>
      <c r="V224" s="119">
        <f t="shared" si="64"/>
        <v>0.96500000000000075</v>
      </c>
      <c r="W224" s="119">
        <f t="shared" si="80"/>
        <v>0.6</v>
      </c>
      <c r="X224" s="120">
        <f t="shared" si="81"/>
        <v>100000</v>
      </c>
      <c r="Y224" s="120"/>
      <c r="Z224" s="121">
        <f t="shared" si="82"/>
        <v>0.25</v>
      </c>
      <c r="AA224" s="121">
        <f t="shared" ref="AA224:AA230" si="84">V224</f>
        <v>0.96500000000000075</v>
      </c>
      <c r="AB224" s="120">
        <f t="shared" si="83"/>
        <v>100000</v>
      </c>
    </row>
    <row r="225" spans="1:28" ht="11.25" customHeight="1" x14ac:dyDescent="0.2">
      <c r="A225" s="102" t="str">
        <f>'T09'!A225</f>
        <v>Brusnica</v>
      </c>
      <c r="B225" s="104">
        <f>'T09'!C225</f>
        <v>527173</v>
      </c>
      <c r="C225" s="109">
        <f>'T09'!K225</f>
        <v>152486.35</v>
      </c>
      <c r="D225" s="110">
        <f>'T09'!O225</f>
        <v>19.036899999999999</v>
      </c>
      <c r="E225" s="110">
        <f>'T09'!P225</f>
        <v>1.2577781552250415</v>
      </c>
      <c r="F225" s="110"/>
      <c r="G225" s="102">
        <f t="shared" si="67"/>
        <v>0</v>
      </c>
      <c r="H225" s="102">
        <f t="shared" si="68"/>
        <v>0</v>
      </c>
      <c r="I225" s="102">
        <f t="shared" si="69"/>
        <v>0</v>
      </c>
      <c r="J225" s="103">
        <f t="shared" si="70"/>
        <v>0</v>
      </c>
      <c r="L225" s="115">
        <f t="shared" si="71"/>
        <v>0</v>
      </c>
      <c r="M225" s="111">
        <f t="shared" si="72"/>
        <v>0</v>
      </c>
      <c r="N225" s="111">
        <f t="shared" si="73"/>
        <v>0</v>
      </c>
      <c r="O225" s="115">
        <f t="shared" si="74"/>
        <v>0</v>
      </c>
      <c r="P225" s="111">
        <f t="shared" si="75"/>
        <v>0</v>
      </c>
      <c r="Q225" s="111">
        <f t="shared" si="76"/>
        <v>0</v>
      </c>
      <c r="R225" s="115">
        <f t="shared" si="77"/>
        <v>0</v>
      </c>
      <c r="S225" s="111">
        <f t="shared" si="78"/>
        <v>0</v>
      </c>
      <c r="T225" s="111">
        <f t="shared" si="79"/>
        <v>0</v>
      </c>
      <c r="V225" s="119">
        <f t="shared" ref="V225:V288" si="85">V224+0.005</f>
        <v>0.97000000000000075</v>
      </c>
      <c r="W225" s="119">
        <f t="shared" si="80"/>
        <v>0.6</v>
      </c>
      <c r="X225" s="120">
        <f t="shared" si="81"/>
        <v>100000</v>
      </c>
      <c r="Y225" s="120"/>
      <c r="Z225" s="121">
        <f t="shared" si="82"/>
        <v>0.25</v>
      </c>
      <c r="AA225" s="121">
        <f t="shared" si="84"/>
        <v>0.97000000000000075</v>
      </c>
      <c r="AB225" s="120">
        <f t="shared" si="83"/>
        <v>100000</v>
      </c>
    </row>
    <row r="226" spans="1:28" ht="11.25" customHeight="1" x14ac:dyDescent="0.2">
      <c r="A226" s="102" t="str">
        <f>'T09'!A226</f>
        <v>Brusník</v>
      </c>
      <c r="B226" s="104">
        <f>'T09'!C226</f>
        <v>515884</v>
      </c>
      <c r="C226" s="109">
        <f>'T09'!K226</f>
        <v>18134.919999999998</v>
      </c>
      <c r="D226" s="110">
        <f>'T09'!O226</f>
        <v>2.7694999999999999</v>
      </c>
      <c r="E226" s="110">
        <f>'T09'!P226</f>
        <v>3.7963773758031469</v>
      </c>
      <c r="F226" s="110"/>
      <c r="G226" s="102">
        <f t="shared" si="67"/>
        <v>0</v>
      </c>
      <c r="H226" s="102">
        <f t="shared" si="68"/>
        <v>0</v>
      </c>
      <c r="I226" s="102">
        <f t="shared" si="69"/>
        <v>0</v>
      </c>
      <c r="J226" s="103">
        <f t="shared" si="70"/>
        <v>0</v>
      </c>
      <c r="L226" s="115">
        <f t="shared" si="71"/>
        <v>0</v>
      </c>
      <c r="M226" s="111">
        <f t="shared" si="72"/>
        <v>0</v>
      </c>
      <c r="N226" s="111">
        <f t="shared" si="73"/>
        <v>0</v>
      </c>
      <c r="O226" s="115">
        <f t="shared" si="74"/>
        <v>0</v>
      </c>
      <c r="P226" s="111">
        <f t="shared" si="75"/>
        <v>0</v>
      </c>
      <c r="Q226" s="111">
        <f t="shared" si="76"/>
        <v>0</v>
      </c>
      <c r="R226" s="115">
        <f t="shared" si="77"/>
        <v>0</v>
      </c>
      <c r="S226" s="111">
        <f t="shared" si="78"/>
        <v>0</v>
      </c>
      <c r="T226" s="111">
        <f t="shared" si="79"/>
        <v>0</v>
      </c>
      <c r="V226" s="119">
        <f t="shared" si="85"/>
        <v>0.97500000000000075</v>
      </c>
      <c r="W226" s="119">
        <f t="shared" si="80"/>
        <v>0.6</v>
      </c>
      <c r="X226" s="120">
        <f t="shared" si="81"/>
        <v>100000</v>
      </c>
      <c r="Y226" s="120"/>
      <c r="Z226" s="121">
        <f t="shared" si="82"/>
        <v>0.25</v>
      </c>
      <c r="AA226" s="121">
        <f t="shared" si="84"/>
        <v>0.97500000000000075</v>
      </c>
      <c r="AB226" s="120">
        <f t="shared" si="83"/>
        <v>100000</v>
      </c>
    </row>
    <row r="227" spans="1:28" ht="11.25" customHeight="1" x14ac:dyDescent="0.2">
      <c r="A227" s="102" t="str">
        <f>'T09'!A227</f>
        <v>Brusno</v>
      </c>
      <c r="B227" s="104">
        <f>'T09'!C227</f>
        <v>508675</v>
      </c>
      <c r="C227" s="109">
        <f>'T09'!K227</f>
        <v>2040473.74</v>
      </c>
      <c r="D227" s="110">
        <f>'T09'!O227</f>
        <v>0</v>
      </c>
      <c r="E227" s="110">
        <f>'T09'!P227</f>
        <v>0</v>
      </c>
      <c r="F227" s="110"/>
      <c r="G227" s="102">
        <f t="shared" si="67"/>
        <v>0</v>
      </c>
      <c r="H227" s="102">
        <f t="shared" si="68"/>
        <v>0</v>
      </c>
      <c r="I227" s="102">
        <f t="shared" si="69"/>
        <v>0</v>
      </c>
      <c r="J227" s="103">
        <f t="shared" si="70"/>
        <v>0</v>
      </c>
      <c r="L227" s="115">
        <f t="shared" si="71"/>
        <v>0</v>
      </c>
      <c r="M227" s="111">
        <f t="shared" si="72"/>
        <v>0</v>
      </c>
      <c r="N227" s="111">
        <f t="shared" si="73"/>
        <v>0</v>
      </c>
      <c r="O227" s="115">
        <f t="shared" si="74"/>
        <v>0</v>
      </c>
      <c r="P227" s="111">
        <f t="shared" si="75"/>
        <v>0</v>
      </c>
      <c r="Q227" s="111">
        <f t="shared" si="76"/>
        <v>0</v>
      </c>
      <c r="R227" s="115">
        <f t="shared" si="77"/>
        <v>0</v>
      </c>
      <c r="S227" s="111">
        <f t="shared" si="78"/>
        <v>0</v>
      </c>
      <c r="T227" s="111">
        <f t="shared" si="79"/>
        <v>0</v>
      </c>
      <c r="V227" s="119">
        <f t="shared" si="85"/>
        <v>0.98000000000000076</v>
      </c>
      <c r="W227" s="119">
        <f t="shared" si="80"/>
        <v>0.6</v>
      </c>
      <c r="X227" s="120">
        <f t="shared" si="81"/>
        <v>100000</v>
      </c>
      <c r="Y227" s="120"/>
      <c r="Z227" s="121">
        <f t="shared" si="82"/>
        <v>0.25</v>
      </c>
      <c r="AA227" s="121">
        <f t="shared" si="84"/>
        <v>0.98000000000000076</v>
      </c>
      <c r="AB227" s="120">
        <f t="shared" si="83"/>
        <v>100000</v>
      </c>
    </row>
    <row r="228" spans="1:28" ht="11.25" customHeight="1" x14ac:dyDescent="0.2">
      <c r="A228" s="102" t="str">
        <f>'T09'!A228</f>
        <v>Brutovce</v>
      </c>
      <c r="B228" s="104">
        <f>'T09'!C228</f>
        <v>526410</v>
      </c>
      <c r="C228" s="109">
        <f>'T09'!K228</f>
        <v>84164.77</v>
      </c>
      <c r="D228" s="110">
        <f>'T09'!O228</f>
        <v>2.5070000000000001</v>
      </c>
      <c r="E228" s="110">
        <f>'T09'!P228</f>
        <v>21.28817081066104</v>
      </c>
      <c r="F228" s="110"/>
      <c r="G228" s="102">
        <f t="shared" si="67"/>
        <v>0</v>
      </c>
      <c r="H228" s="102">
        <f t="shared" si="68"/>
        <v>0</v>
      </c>
      <c r="I228" s="102">
        <f t="shared" si="69"/>
        <v>0</v>
      </c>
      <c r="J228" s="103">
        <f t="shared" si="70"/>
        <v>0</v>
      </c>
      <c r="L228" s="115">
        <f t="shared" si="71"/>
        <v>0</v>
      </c>
      <c r="M228" s="111">
        <f t="shared" si="72"/>
        <v>0</v>
      </c>
      <c r="N228" s="111">
        <f t="shared" si="73"/>
        <v>0</v>
      </c>
      <c r="O228" s="115">
        <f t="shared" si="74"/>
        <v>0</v>
      </c>
      <c r="P228" s="111">
        <f t="shared" si="75"/>
        <v>0</v>
      </c>
      <c r="Q228" s="111">
        <f t="shared" si="76"/>
        <v>0</v>
      </c>
      <c r="R228" s="115">
        <f t="shared" si="77"/>
        <v>0</v>
      </c>
      <c r="S228" s="111">
        <f t="shared" si="78"/>
        <v>0</v>
      </c>
      <c r="T228" s="111">
        <f t="shared" si="79"/>
        <v>0</v>
      </c>
      <c r="V228" s="119">
        <f t="shared" si="85"/>
        <v>0.98500000000000076</v>
      </c>
      <c r="W228" s="119">
        <f t="shared" si="80"/>
        <v>0.6</v>
      </c>
      <c r="X228" s="120">
        <f t="shared" si="81"/>
        <v>100000</v>
      </c>
      <c r="Y228" s="120"/>
      <c r="Z228" s="121">
        <f t="shared" si="82"/>
        <v>0.25</v>
      </c>
      <c r="AA228" s="121">
        <f t="shared" si="84"/>
        <v>0.98500000000000076</v>
      </c>
      <c r="AB228" s="120">
        <f t="shared" si="83"/>
        <v>100000</v>
      </c>
    </row>
    <row r="229" spans="1:28" ht="11.25" customHeight="1" x14ac:dyDescent="0.2">
      <c r="A229" s="102" t="str">
        <f>'T09'!A229</f>
        <v>Bruty</v>
      </c>
      <c r="B229" s="104">
        <f>'T09'!C229</f>
        <v>503100</v>
      </c>
      <c r="C229" s="109">
        <f>'T09'!K229</f>
        <v>234945.33000000002</v>
      </c>
      <c r="D229" s="110">
        <f>'T09'!O229</f>
        <v>0</v>
      </c>
      <c r="E229" s="110">
        <f>'T09'!P229</f>
        <v>0</v>
      </c>
      <c r="F229" s="110"/>
      <c r="G229" s="102">
        <f t="shared" si="67"/>
        <v>0</v>
      </c>
      <c r="H229" s="102">
        <f t="shared" si="68"/>
        <v>0</v>
      </c>
      <c r="I229" s="102">
        <f t="shared" si="69"/>
        <v>0</v>
      </c>
      <c r="J229" s="103">
        <f t="shared" si="70"/>
        <v>0</v>
      </c>
      <c r="L229" s="115">
        <f t="shared" si="71"/>
        <v>0</v>
      </c>
      <c r="M229" s="111">
        <f t="shared" si="72"/>
        <v>0</v>
      </c>
      <c r="N229" s="111">
        <f t="shared" si="73"/>
        <v>0</v>
      </c>
      <c r="O229" s="115">
        <f t="shared" si="74"/>
        <v>0</v>
      </c>
      <c r="P229" s="111">
        <f t="shared" si="75"/>
        <v>0</v>
      </c>
      <c r="Q229" s="111">
        <f t="shared" si="76"/>
        <v>0</v>
      </c>
      <c r="R229" s="115">
        <f t="shared" si="77"/>
        <v>0</v>
      </c>
      <c r="S229" s="111">
        <f t="shared" si="78"/>
        <v>0</v>
      </c>
      <c r="T229" s="111">
        <f t="shared" si="79"/>
        <v>0</v>
      </c>
      <c r="V229" s="119">
        <f t="shared" si="85"/>
        <v>0.99000000000000077</v>
      </c>
      <c r="W229" s="119">
        <f t="shared" si="80"/>
        <v>0.6</v>
      </c>
      <c r="X229" s="120">
        <f t="shared" si="81"/>
        <v>100000</v>
      </c>
      <c r="Y229" s="120"/>
      <c r="Z229" s="121">
        <f t="shared" si="82"/>
        <v>0.25</v>
      </c>
      <c r="AA229" s="121">
        <f t="shared" si="84"/>
        <v>0.99000000000000077</v>
      </c>
      <c r="AB229" s="120">
        <f t="shared" si="83"/>
        <v>100000</v>
      </c>
    </row>
    <row r="230" spans="1:28" ht="11.25" customHeight="1" x14ac:dyDescent="0.2">
      <c r="A230" s="102" t="str">
        <f>'T09'!A230</f>
        <v>Brvnište</v>
      </c>
      <c r="B230" s="104">
        <f>'T09'!C230</f>
        <v>512915</v>
      </c>
      <c r="C230" s="109">
        <f>'T09'!K230</f>
        <v>702316.15</v>
      </c>
      <c r="D230" s="110">
        <f>'T09'!O230</f>
        <v>20.104900000000001</v>
      </c>
      <c r="E230" s="110">
        <f>'T09'!P230</f>
        <v>12.663614527446079</v>
      </c>
      <c r="F230" s="110"/>
      <c r="G230" s="102">
        <f t="shared" si="67"/>
        <v>0</v>
      </c>
      <c r="H230" s="102">
        <f t="shared" si="68"/>
        <v>0</v>
      </c>
      <c r="I230" s="102">
        <f t="shared" si="69"/>
        <v>0</v>
      </c>
      <c r="J230" s="103">
        <f t="shared" si="70"/>
        <v>0</v>
      </c>
      <c r="L230" s="115">
        <f t="shared" si="71"/>
        <v>0</v>
      </c>
      <c r="M230" s="111">
        <f t="shared" si="72"/>
        <v>0</v>
      </c>
      <c r="N230" s="111">
        <f t="shared" si="73"/>
        <v>0</v>
      </c>
      <c r="O230" s="115">
        <f t="shared" si="74"/>
        <v>0</v>
      </c>
      <c r="P230" s="111">
        <f t="shared" si="75"/>
        <v>0</v>
      </c>
      <c r="Q230" s="111">
        <f t="shared" si="76"/>
        <v>0</v>
      </c>
      <c r="R230" s="115">
        <f t="shared" si="77"/>
        <v>0</v>
      </c>
      <c r="S230" s="111">
        <f t="shared" si="78"/>
        <v>0</v>
      </c>
      <c r="T230" s="111">
        <f t="shared" si="79"/>
        <v>0</v>
      </c>
      <c r="V230" s="119">
        <f t="shared" si="85"/>
        <v>0.99500000000000077</v>
      </c>
      <c r="W230" s="119">
        <f t="shared" si="80"/>
        <v>0.6</v>
      </c>
      <c r="X230" s="120">
        <f t="shared" si="81"/>
        <v>100000</v>
      </c>
      <c r="Y230" s="120"/>
      <c r="Z230" s="121">
        <f t="shared" si="82"/>
        <v>0.25</v>
      </c>
      <c r="AA230" s="121">
        <f t="shared" si="84"/>
        <v>0.99500000000000077</v>
      </c>
      <c r="AB230" s="120">
        <f t="shared" si="83"/>
        <v>100000</v>
      </c>
    </row>
    <row r="231" spans="1:28" ht="11.25" customHeight="1" x14ac:dyDescent="0.2">
      <c r="A231" s="102" t="str">
        <f>'T09'!A231</f>
        <v>Brzotín</v>
      </c>
      <c r="B231" s="104">
        <f>'T09'!C231</f>
        <v>560022</v>
      </c>
      <c r="C231" s="109">
        <f>'T09'!K231</f>
        <v>718418.85</v>
      </c>
      <c r="D231" s="110">
        <f>'T09'!O231</f>
        <v>0</v>
      </c>
      <c r="E231" s="110">
        <f>'T09'!P231</f>
        <v>1.0486862921261044</v>
      </c>
      <c r="F231" s="110"/>
      <c r="G231" s="102">
        <f t="shared" si="67"/>
        <v>0</v>
      </c>
      <c r="H231" s="102">
        <f t="shared" si="68"/>
        <v>0</v>
      </c>
      <c r="I231" s="102">
        <f t="shared" si="69"/>
        <v>0</v>
      </c>
      <c r="J231" s="103">
        <f t="shared" si="70"/>
        <v>0</v>
      </c>
      <c r="L231" s="115">
        <f t="shared" si="71"/>
        <v>0</v>
      </c>
      <c r="M231" s="111">
        <f t="shared" si="72"/>
        <v>0</v>
      </c>
      <c r="N231" s="111">
        <f t="shared" si="73"/>
        <v>0</v>
      </c>
      <c r="O231" s="115">
        <f t="shared" si="74"/>
        <v>0</v>
      </c>
      <c r="P231" s="111">
        <f t="shared" si="75"/>
        <v>0</v>
      </c>
      <c r="Q231" s="111">
        <f t="shared" si="76"/>
        <v>0</v>
      </c>
      <c r="R231" s="115">
        <f t="shared" si="77"/>
        <v>0</v>
      </c>
      <c r="S231" s="111">
        <f t="shared" si="78"/>
        <v>0</v>
      </c>
      <c r="T231" s="111">
        <f t="shared" si="79"/>
        <v>0</v>
      </c>
      <c r="V231" s="119">
        <f t="shared" si="85"/>
        <v>1.0000000000000007</v>
      </c>
      <c r="W231" s="119">
        <f t="shared" si="80"/>
        <v>0.6</v>
      </c>
      <c r="X231" s="120">
        <f t="shared" si="81"/>
        <v>100000</v>
      </c>
      <c r="Y231" s="120"/>
      <c r="Z231" s="120"/>
      <c r="AA231" s="120"/>
      <c r="AB231" s="120"/>
    </row>
    <row r="232" spans="1:28" ht="11.25" customHeight="1" x14ac:dyDescent="0.2">
      <c r="A232" s="102" t="str">
        <f>'T09'!A232</f>
        <v>Buclovany</v>
      </c>
      <c r="B232" s="104">
        <f>'T09'!C232</f>
        <v>519103</v>
      </c>
      <c r="C232" s="109">
        <f>'T09'!K232</f>
        <v>36640.51</v>
      </c>
      <c r="D232" s="110">
        <f>'T09'!O232</f>
        <v>56.497500000000002</v>
      </c>
      <c r="E232" s="110">
        <f>'T09'!P232</f>
        <v>5.2282296288998156</v>
      </c>
      <c r="F232" s="110"/>
      <c r="G232" s="102">
        <f t="shared" si="67"/>
        <v>0</v>
      </c>
      <c r="H232" s="102">
        <f t="shared" si="68"/>
        <v>0</v>
      </c>
      <c r="I232" s="102">
        <f t="shared" si="69"/>
        <v>0</v>
      </c>
      <c r="J232" s="103">
        <f t="shared" si="70"/>
        <v>0</v>
      </c>
      <c r="L232" s="115">
        <f t="shared" si="71"/>
        <v>0</v>
      </c>
      <c r="M232" s="111">
        <f t="shared" si="72"/>
        <v>0</v>
      </c>
      <c r="N232" s="111">
        <f t="shared" si="73"/>
        <v>0</v>
      </c>
      <c r="O232" s="115">
        <f t="shared" si="74"/>
        <v>0</v>
      </c>
      <c r="P232" s="111">
        <f t="shared" si="75"/>
        <v>0</v>
      </c>
      <c r="Q232" s="111">
        <f t="shared" si="76"/>
        <v>0</v>
      </c>
      <c r="R232" s="115">
        <f t="shared" si="77"/>
        <v>0</v>
      </c>
      <c r="S232" s="111">
        <f t="shared" si="78"/>
        <v>0</v>
      </c>
      <c r="T232" s="111">
        <f t="shared" si="79"/>
        <v>0</v>
      </c>
      <c r="V232" s="119">
        <f t="shared" si="85"/>
        <v>1.0050000000000006</v>
      </c>
      <c r="W232" s="119">
        <f t="shared" si="80"/>
        <v>0.6</v>
      </c>
      <c r="X232" s="120">
        <f t="shared" si="81"/>
        <v>100000</v>
      </c>
      <c r="Y232" s="120"/>
      <c r="Z232" s="120"/>
      <c r="AA232" s="120"/>
      <c r="AB232" s="120"/>
    </row>
    <row r="233" spans="1:28" ht="11.25" customHeight="1" x14ac:dyDescent="0.2">
      <c r="A233" s="102" t="str">
        <f>'T09'!A233</f>
        <v>Búč</v>
      </c>
      <c r="B233" s="104">
        <f>'T09'!C233</f>
        <v>501077</v>
      </c>
      <c r="C233" s="109">
        <f>'T09'!K233</f>
        <v>626372.52999999991</v>
      </c>
      <c r="D233" s="110">
        <f>'T09'!O233</f>
        <v>9.9844000000000008</v>
      </c>
      <c r="E233" s="110">
        <f>'T09'!P233</f>
        <v>1.929222534711093</v>
      </c>
      <c r="F233" s="110"/>
      <c r="G233" s="102">
        <f t="shared" si="67"/>
        <v>0</v>
      </c>
      <c r="H233" s="102">
        <f t="shared" si="68"/>
        <v>0</v>
      </c>
      <c r="I233" s="102">
        <f t="shared" si="69"/>
        <v>0</v>
      </c>
      <c r="J233" s="103">
        <f t="shared" si="70"/>
        <v>0</v>
      </c>
      <c r="L233" s="115">
        <f t="shared" si="71"/>
        <v>0</v>
      </c>
      <c r="M233" s="111">
        <f t="shared" si="72"/>
        <v>0</v>
      </c>
      <c r="N233" s="111">
        <f t="shared" si="73"/>
        <v>0</v>
      </c>
      <c r="O233" s="115">
        <f t="shared" si="74"/>
        <v>0</v>
      </c>
      <c r="P233" s="111">
        <f t="shared" si="75"/>
        <v>0</v>
      </c>
      <c r="Q233" s="111">
        <f t="shared" si="76"/>
        <v>0</v>
      </c>
      <c r="R233" s="115">
        <f t="shared" si="77"/>
        <v>0</v>
      </c>
      <c r="S233" s="111">
        <f t="shared" si="78"/>
        <v>0</v>
      </c>
      <c r="T233" s="111">
        <f t="shared" si="79"/>
        <v>0</v>
      </c>
      <c r="V233" s="119">
        <f t="shared" si="85"/>
        <v>1.0100000000000005</v>
      </c>
      <c r="W233" s="119">
        <f t="shared" si="80"/>
        <v>0.6</v>
      </c>
      <c r="X233" s="120">
        <f t="shared" si="81"/>
        <v>100000</v>
      </c>
      <c r="Y233" s="120"/>
      <c r="Z233" s="120"/>
      <c r="AA233" s="120"/>
      <c r="AB233" s="120"/>
    </row>
    <row r="234" spans="1:28" ht="11.25" customHeight="1" x14ac:dyDescent="0.2">
      <c r="A234" s="102" t="str">
        <f>'T09'!A234</f>
        <v>Bučany</v>
      </c>
      <c r="B234" s="104">
        <f>'T09'!C234</f>
        <v>506851</v>
      </c>
      <c r="C234" s="109">
        <f>'T09'!K234</f>
        <v>1061833.0799999998</v>
      </c>
      <c r="D234" s="110">
        <f>'T09'!O234</f>
        <v>0</v>
      </c>
      <c r="E234" s="110">
        <f>'T09'!P234</f>
        <v>3.9129540021488127</v>
      </c>
      <c r="F234" s="110"/>
      <c r="G234" s="102">
        <f t="shared" si="67"/>
        <v>0</v>
      </c>
      <c r="H234" s="102">
        <f t="shared" si="68"/>
        <v>0</v>
      </c>
      <c r="I234" s="102">
        <f t="shared" si="69"/>
        <v>0</v>
      </c>
      <c r="J234" s="103">
        <f t="shared" si="70"/>
        <v>0</v>
      </c>
      <c r="L234" s="115">
        <f t="shared" si="71"/>
        <v>0</v>
      </c>
      <c r="M234" s="111">
        <f t="shared" si="72"/>
        <v>0</v>
      </c>
      <c r="N234" s="111">
        <f t="shared" si="73"/>
        <v>0</v>
      </c>
      <c r="O234" s="115">
        <f t="shared" si="74"/>
        <v>0</v>
      </c>
      <c r="P234" s="111">
        <f t="shared" si="75"/>
        <v>0</v>
      </c>
      <c r="Q234" s="111">
        <f t="shared" si="76"/>
        <v>0</v>
      </c>
      <c r="R234" s="115">
        <f t="shared" si="77"/>
        <v>0</v>
      </c>
      <c r="S234" s="111">
        <f t="shared" si="78"/>
        <v>0</v>
      </c>
      <c r="T234" s="111">
        <f t="shared" si="79"/>
        <v>0</v>
      </c>
      <c r="V234" s="119">
        <f t="shared" si="85"/>
        <v>1.0150000000000003</v>
      </c>
      <c r="W234" s="119">
        <f t="shared" si="80"/>
        <v>0.6</v>
      </c>
      <c r="X234" s="120">
        <f t="shared" si="81"/>
        <v>100000</v>
      </c>
      <c r="Y234" s="120"/>
      <c r="Z234" s="120"/>
      <c r="AA234" s="120"/>
      <c r="AB234" s="120"/>
    </row>
    <row r="235" spans="1:28" ht="11.25" customHeight="1" x14ac:dyDescent="0.2">
      <c r="A235" s="102" t="str">
        <f>'T09'!A235</f>
        <v>Budča</v>
      </c>
      <c r="B235" s="104">
        <f>'T09'!C235</f>
        <v>518204</v>
      </c>
      <c r="C235" s="109">
        <f>'T09'!K235</f>
        <v>1013668.64</v>
      </c>
      <c r="D235" s="110">
        <f>'T09'!O235</f>
        <v>0</v>
      </c>
      <c r="E235" s="110">
        <f>'T09'!P235</f>
        <v>2.2704934425119436</v>
      </c>
      <c r="F235" s="110"/>
      <c r="G235" s="102">
        <f t="shared" si="67"/>
        <v>0</v>
      </c>
      <c r="H235" s="102">
        <f t="shared" si="68"/>
        <v>0</v>
      </c>
      <c r="I235" s="102">
        <f t="shared" si="69"/>
        <v>0</v>
      </c>
      <c r="J235" s="103">
        <f t="shared" si="70"/>
        <v>0</v>
      </c>
      <c r="L235" s="115">
        <f t="shared" si="71"/>
        <v>0</v>
      </c>
      <c r="M235" s="111">
        <f t="shared" si="72"/>
        <v>0</v>
      </c>
      <c r="N235" s="111">
        <f t="shared" si="73"/>
        <v>0</v>
      </c>
      <c r="O235" s="115">
        <f t="shared" si="74"/>
        <v>0</v>
      </c>
      <c r="P235" s="111">
        <f t="shared" si="75"/>
        <v>0</v>
      </c>
      <c r="Q235" s="111">
        <f t="shared" si="76"/>
        <v>0</v>
      </c>
      <c r="R235" s="115">
        <f t="shared" si="77"/>
        <v>0</v>
      </c>
      <c r="S235" s="111">
        <f t="shared" si="78"/>
        <v>0</v>
      </c>
      <c r="T235" s="111">
        <f t="shared" si="79"/>
        <v>0</v>
      </c>
      <c r="V235" s="119">
        <f t="shared" si="85"/>
        <v>1.0200000000000002</v>
      </c>
      <c r="W235" s="119">
        <f t="shared" si="80"/>
        <v>0.6</v>
      </c>
      <c r="X235" s="120">
        <f t="shared" si="81"/>
        <v>100000</v>
      </c>
      <c r="Y235" s="120"/>
      <c r="Z235" s="120"/>
      <c r="AA235" s="120"/>
      <c r="AB235" s="120"/>
    </row>
    <row r="236" spans="1:28" ht="11.25" customHeight="1" x14ac:dyDescent="0.2">
      <c r="A236" s="102" t="str">
        <f>'T09'!A236</f>
        <v>Budikovany</v>
      </c>
      <c r="B236" s="104">
        <f>'T09'!C236</f>
        <v>514586</v>
      </c>
      <c r="C236" s="109">
        <f>'T09'!K236</f>
        <v>33012.67</v>
      </c>
      <c r="D236" s="110">
        <f>'T09'!O236</f>
        <v>0</v>
      </c>
      <c r="E236" s="110">
        <f>'T09'!P236</f>
        <v>0</v>
      </c>
      <c r="F236" s="110"/>
      <c r="G236" s="102">
        <f t="shared" si="67"/>
        <v>0</v>
      </c>
      <c r="H236" s="102">
        <f t="shared" si="68"/>
        <v>0</v>
      </c>
      <c r="I236" s="102">
        <f t="shared" si="69"/>
        <v>0</v>
      </c>
      <c r="J236" s="103">
        <f t="shared" si="70"/>
        <v>0</v>
      </c>
      <c r="L236" s="115">
        <f t="shared" si="71"/>
        <v>0</v>
      </c>
      <c r="M236" s="111">
        <f t="shared" si="72"/>
        <v>0</v>
      </c>
      <c r="N236" s="111">
        <f t="shared" si="73"/>
        <v>0</v>
      </c>
      <c r="O236" s="115">
        <f t="shared" si="74"/>
        <v>0</v>
      </c>
      <c r="P236" s="111">
        <f t="shared" si="75"/>
        <v>0</v>
      </c>
      <c r="Q236" s="111">
        <f t="shared" si="76"/>
        <v>0</v>
      </c>
      <c r="R236" s="115">
        <f t="shared" si="77"/>
        <v>0</v>
      </c>
      <c r="S236" s="111">
        <f t="shared" si="78"/>
        <v>0</v>
      </c>
      <c r="T236" s="111">
        <f t="shared" si="79"/>
        <v>0</v>
      </c>
      <c r="V236" s="119">
        <f t="shared" si="85"/>
        <v>1.0250000000000001</v>
      </c>
      <c r="W236" s="119">
        <f t="shared" si="80"/>
        <v>0.6</v>
      </c>
      <c r="X236" s="120">
        <f t="shared" si="81"/>
        <v>100000</v>
      </c>
      <c r="Y236" s="120"/>
      <c r="Z236" s="120"/>
      <c r="AA236" s="120"/>
      <c r="AB236" s="120"/>
    </row>
    <row r="237" spans="1:28" ht="11.25" customHeight="1" x14ac:dyDescent="0.2">
      <c r="A237" s="102" t="str">
        <f>'T09'!A237</f>
        <v>Budimír</v>
      </c>
      <c r="B237" s="104">
        <f>'T09'!C237</f>
        <v>521221</v>
      </c>
      <c r="C237" s="109">
        <f>'T09'!K237</f>
        <v>1159063.1499999999</v>
      </c>
      <c r="D237" s="110">
        <f>'T09'!O237</f>
        <v>17.795300000000001</v>
      </c>
      <c r="E237" s="110">
        <f>'T09'!P237</f>
        <v>3.2281010745618128</v>
      </c>
      <c r="F237" s="110"/>
      <c r="G237" s="102">
        <f t="shared" si="67"/>
        <v>0</v>
      </c>
      <c r="H237" s="102">
        <f t="shared" si="68"/>
        <v>0</v>
      </c>
      <c r="I237" s="102">
        <f t="shared" si="69"/>
        <v>0</v>
      </c>
      <c r="J237" s="103">
        <f t="shared" si="70"/>
        <v>0</v>
      </c>
      <c r="L237" s="115">
        <f t="shared" si="71"/>
        <v>0</v>
      </c>
      <c r="M237" s="111">
        <f t="shared" si="72"/>
        <v>0</v>
      </c>
      <c r="N237" s="111">
        <f t="shared" si="73"/>
        <v>0</v>
      </c>
      <c r="O237" s="115">
        <f t="shared" si="74"/>
        <v>0</v>
      </c>
      <c r="P237" s="111">
        <f t="shared" si="75"/>
        <v>0</v>
      </c>
      <c r="Q237" s="111">
        <f t="shared" si="76"/>
        <v>0</v>
      </c>
      <c r="R237" s="115">
        <f t="shared" si="77"/>
        <v>0</v>
      </c>
      <c r="S237" s="111">
        <f t="shared" si="78"/>
        <v>0</v>
      </c>
      <c r="T237" s="111">
        <f t="shared" si="79"/>
        <v>0</v>
      </c>
      <c r="V237" s="119">
        <f t="shared" si="85"/>
        <v>1.03</v>
      </c>
      <c r="W237" s="119">
        <f t="shared" si="80"/>
        <v>0.6</v>
      </c>
      <c r="X237" s="120">
        <f t="shared" si="81"/>
        <v>100000</v>
      </c>
      <c r="Y237" s="120"/>
      <c r="Z237" s="120"/>
      <c r="AA237" s="120"/>
      <c r="AB237" s="120"/>
    </row>
    <row r="238" spans="1:28" ht="11.25" customHeight="1" x14ac:dyDescent="0.2">
      <c r="A238" s="102" t="str">
        <f>'T09'!A238</f>
        <v>Budiná</v>
      </c>
      <c r="B238" s="104">
        <f>'T09'!C238</f>
        <v>511277</v>
      </c>
      <c r="C238" s="109">
        <f>'T09'!K238</f>
        <v>62021.3</v>
      </c>
      <c r="D238" s="110">
        <f>'T09'!O238</f>
        <v>0</v>
      </c>
      <c r="E238" s="110">
        <f>'T09'!P238</f>
        <v>0</v>
      </c>
      <c r="F238" s="110"/>
      <c r="G238" s="102">
        <f t="shared" si="67"/>
        <v>0</v>
      </c>
      <c r="H238" s="102">
        <f t="shared" si="68"/>
        <v>0</v>
      </c>
      <c r="I238" s="102">
        <f t="shared" si="69"/>
        <v>0</v>
      </c>
      <c r="J238" s="103">
        <f t="shared" si="70"/>
        <v>0</v>
      </c>
      <c r="L238" s="115">
        <f t="shared" si="71"/>
        <v>0</v>
      </c>
      <c r="M238" s="111">
        <f t="shared" si="72"/>
        <v>0</v>
      </c>
      <c r="N238" s="111">
        <f t="shared" si="73"/>
        <v>0</v>
      </c>
      <c r="O238" s="115">
        <f t="shared" si="74"/>
        <v>0</v>
      </c>
      <c r="P238" s="111">
        <f t="shared" si="75"/>
        <v>0</v>
      </c>
      <c r="Q238" s="111">
        <f t="shared" si="76"/>
        <v>0</v>
      </c>
      <c r="R238" s="115">
        <f t="shared" si="77"/>
        <v>0</v>
      </c>
      <c r="S238" s="111">
        <f t="shared" si="78"/>
        <v>0</v>
      </c>
      <c r="T238" s="111">
        <f t="shared" si="79"/>
        <v>0</v>
      </c>
      <c r="V238" s="119">
        <f t="shared" si="85"/>
        <v>1.0349999999999999</v>
      </c>
      <c r="W238" s="119">
        <f t="shared" si="80"/>
        <v>0.6</v>
      </c>
      <c r="X238" s="120">
        <f t="shared" si="81"/>
        <v>100000</v>
      </c>
      <c r="Y238" s="120"/>
      <c r="Z238" s="120"/>
      <c r="AA238" s="120"/>
      <c r="AB238" s="120"/>
    </row>
    <row r="239" spans="1:28" ht="11.25" customHeight="1" x14ac:dyDescent="0.2">
      <c r="A239" s="102" t="str">
        <f>'T09'!A239</f>
        <v>Budince</v>
      </c>
      <c r="B239" s="104">
        <f>'T09'!C239</f>
        <v>513857</v>
      </c>
      <c r="C239" s="109">
        <f>'T09'!K239</f>
        <v>42040.99</v>
      </c>
      <c r="D239" s="110">
        <f>'T09'!O239</f>
        <v>11.3866</v>
      </c>
      <c r="E239" s="110">
        <f>'T09'!P239</f>
        <v>3.2604845889690037</v>
      </c>
      <c r="F239" s="110"/>
      <c r="G239" s="102">
        <f t="shared" si="67"/>
        <v>0</v>
      </c>
      <c r="H239" s="102">
        <f t="shared" si="68"/>
        <v>0</v>
      </c>
      <c r="I239" s="102">
        <f t="shared" si="69"/>
        <v>0</v>
      </c>
      <c r="J239" s="103">
        <f t="shared" si="70"/>
        <v>0</v>
      </c>
      <c r="L239" s="115">
        <f t="shared" si="71"/>
        <v>0</v>
      </c>
      <c r="M239" s="111">
        <f t="shared" si="72"/>
        <v>0</v>
      </c>
      <c r="N239" s="111">
        <f t="shared" si="73"/>
        <v>0</v>
      </c>
      <c r="O239" s="115">
        <f t="shared" si="74"/>
        <v>0</v>
      </c>
      <c r="P239" s="111">
        <f t="shared" si="75"/>
        <v>0</v>
      </c>
      <c r="Q239" s="111">
        <f t="shared" si="76"/>
        <v>0</v>
      </c>
      <c r="R239" s="115">
        <f t="shared" si="77"/>
        <v>0</v>
      </c>
      <c r="S239" s="111">
        <f t="shared" si="78"/>
        <v>0</v>
      </c>
      <c r="T239" s="111">
        <f t="shared" si="79"/>
        <v>0</v>
      </c>
      <c r="V239" s="119">
        <f t="shared" si="85"/>
        <v>1.0399999999999998</v>
      </c>
      <c r="W239" s="119">
        <f t="shared" si="80"/>
        <v>0.6</v>
      </c>
      <c r="X239" s="120">
        <f t="shared" si="81"/>
        <v>100000</v>
      </c>
      <c r="Y239" s="120"/>
      <c r="Z239" s="120"/>
      <c r="AA239" s="120"/>
      <c r="AB239" s="120"/>
    </row>
    <row r="240" spans="1:28" ht="11.25" customHeight="1" x14ac:dyDescent="0.2">
      <c r="A240" s="102" t="str">
        <f>'T09'!A240</f>
        <v>Budiš</v>
      </c>
      <c r="B240" s="104">
        <f>'T09'!C240</f>
        <v>512125</v>
      </c>
      <c r="C240" s="109">
        <f>'T09'!K240</f>
        <v>37954.870000000003</v>
      </c>
      <c r="D240" s="110">
        <f>'T09'!O240</f>
        <v>0</v>
      </c>
      <c r="E240" s="110">
        <f>'T09'!P240</f>
        <v>0</v>
      </c>
      <c r="F240" s="110"/>
      <c r="G240" s="102">
        <f t="shared" si="67"/>
        <v>0</v>
      </c>
      <c r="H240" s="102">
        <f t="shared" si="68"/>
        <v>0</v>
      </c>
      <c r="I240" s="102">
        <f t="shared" si="69"/>
        <v>0</v>
      </c>
      <c r="J240" s="103">
        <f t="shared" si="70"/>
        <v>0</v>
      </c>
      <c r="L240" s="115">
        <f t="shared" si="71"/>
        <v>0</v>
      </c>
      <c r="M240" s="111">
        <f t="shared" si="72"/>
        <v>0</v>
      </c>
      <c r="N240" s="111">
        <f t="shared" si="73"/>
        <v>0</v>
      </c>
      <c r="O240" s="115">
        <f t="shared" si="74"/>
        <v>0</v>
      </c>
      <c r="P240" s="111">
        <f t="shared" si="75"/>
        <v>0</v>
      </c>
      <c r="Q240" s="111">
        <f t="shared" si="76"/>
        <v>0</v>
      </c>
      <c r="R240" s="115">
        <f t="shared" si="77"/>
        <v>0</v>
      </c>
      <c r="S240" s="111">
        <f t="shared" si="78"/>
        <v>0</v>
      </c>
      <c r="T240" s="111">
        <f t="shared" si="79"/>
        <v>0</v>
      </c>
      <c r="V240" s="119">
        <f t="shared" si="85"/>
        <v>1.0449999999999997</v>
      </c>
      <c r="W240" s="119">
        <f t="shared" si="80"/>
        <v>0.6</v>
      </c>
      <c r="X240" s="120">
        <f t="shared" si="81"/>
        <v>100000</v>
      </c>
      <c r="Y240" s="120"/>
      <c r="Z240" s="120"/>
      <c r="AA240" s="120"/>
      <c r="AB240" s="120"/>
    </row>
    <row r="241" spans="1:28" ht="11.25" customHeight="1" x14ac:dyDescent="0.2">
      <c r="A241" s="102" t="str">
        <f>'T09'!A241</f>
        <v>Budkovce</v>
      </c>
      <c r="B241" s="104">
        <f>'T09'!C241</f>
        <v>522376</v>
      </c>
      <c r="C241" s="109">
        <f>'T09'!K241</f>
        <v>1069721.2200000002</v>
      </c>
      <c r="D241" s="110">
        <f>'T09'!O241</f>
        <v>6.4268999999999998</v>
      </c>
      <c r="E241" s="110">
        <f>'T09'!P241</f>
        <v>0.65915678479295747</v>
      </c>
      <c r="F241" s="110"/>
      <c r="G241" s="102">
        <f t="shared" si="67"/>
        <v>0</v>
      </c>
      <c r="H241" s="102">
        <f t="shared" si="68"/>
        <v>0</v>
      </c>
      <c r="I241" s="102">
        <f t="shared" si="69"/>
        <v>0</v>
      </c>
      <c r="J241" s="103">
        <f t="shared" si="70"/>
        <v>0</v>
      </c>
      <c r="L241" s="115">
        <f t="shared" si="71"/>
        <v>0</v>
      </c>
      <c r="M241" s="111">
        <f t="shared" si="72"/>
        <v>0</v>
      </c>
      <c r="N241" s="111">
        <f t="shared" si="73"/>
        <v>0</v>
      </c>
      <c r="O241" s="115">
        <f t="shared" si="74"/>
        <v>0</v>
      </c>
      <c r="P241" s="111">
        <f t="shared" si="75"/>
        <v>0</v>
      </c>
      <c r="Q241" s="111">
        <f t="shared" si="76"/>
        <v>0</v>
      </c>
      <c r="R241" s="115">
        <f t="shared" si="77"/>
        <v>0</v>
      </c>
      <c r="S241" s="111">
        <f t="shared" si="78"/>
        <v>0</v>
      </c>
      <c r="T241" s="111">
        <f t="shared" si="79"/>
        <v>0</v>
      </c>
      <c r="V241" s="119">
        <f t="shared" si="85"/>
        <v>1.0499999999999996</v>
      </c>
      <c r="W241" s="119">
        <f t="shared" si="80"/>
        <v>0.6</v>
      </c>
      <c r="X241" s="120">
        <f t="shared" si="81"/>
        <v>100000</v>
      </c>
      <c r="Y241" s="120"/>
      <c r="Z241" s="120"/>
      <c r="AA241" s="120"/>
      <c r="AB241" s="120"/>
    </row>
    <row r="242" spans="1:28" ht="11.25" customHeight="1" x14ac:dyDescent="0.2">
      <c r="A242" s="102" t="str">
        <f>'T09'!A242</f>
        <v>Budmerice</v>
      </c>
      <c r="B242" s="104">
        <f>'T09'!C242</f>
        <v>507849</v>
      </c>
      <c r="C242" s="109">
        <f>'T09'!K242</f>
        <v>1861271.42</v>
      </c>
      <c r="D242" s="110">
        <f>'T09'!O242</f>
        <v>23.238600000000002</v>
      </c>
      <c r="E242" s="110">
        <f>'T09'!P242</f>
        <v>5.8727775447172554</v>
      </c>
      <c r="F242" s="110"/>
      <c r="G242" s="102">
        <f t="shared" si="67"/>
        <v>0</v>
      </c>
      <c r="H242" s="102">
        <f t="shared" si="68"/>
        <v>0</v>
      </c>
      <c r="I242" s="102">
        <f t="shared" si="69"/>
        <v>0</v>
      </c>
      <c r="J242" s="103">
        <f t="shared" si="70"/>
        <v>0</v>
      </c>
      <c r="L242" s="115">
        <f t="shared" si="71"/>
        <v>0</v>
      </c>
      <c r="M242" s="111">
        <f t="shared" si="72"/>
        <v>0</v>
      </c>
      <c r="N242" s="111">
        <f t="shared" si="73"/>
        <v>0</v>
      </c>
      <c r="O242" s="115">
        <f t="shared" si="74"/>
        <v>0</v>
      </c>
      <c r="P242" s="111">
        <f t="shared" si="75"/>
        <v>0</v>
      </c>
      <c r="Q242" s="111">
        <f t="shared" si="76"/>
        <v>0</v>
      </c>
      <c r="R242" s="115">
        <f t="shared" si="77"/>
        <v>0</v>
      </c>
      <c r="S242" s="111">
        <f t="shared" si="78"/>
        <v>0</v>
      </c>
      <c r="T242" s="111">
        <f t="shared" si="79"/>
        <v>0</v>
      </c>
      <c r="V242" s="119">
        <f t="shared" si="85"/>
        <v>1.0549999999999995</v>
      </c>
      <c r="W242" s="119">
        <f t="shared" si="80"/>
        <v>0.6</v>
      </c>
      <c r="X242" s="120">
        <f t="shared" si="81"/>
        <v>100000</v>
      </c>
      <c r="Y242" s="120"/>
      <c r="Z242" s="120"/>
      <c r="AA242" s="120"/>
      <c r="AB242" s="120"/>
    </row>
    <row r="243" spans="1:28" ht="11.25" customHeight="1" x14ac:dyDescent="0.2">
      <c r="A243" s="102" t="str">
        <f>'T09'!A243</f>
        <v>Buglovce</v>
      </c>
      <c r="B243" s="104">
        <f>'T09'!C243</f>
        <v>526428</v>
      </c>
      <c r="C243" s="109">
        <f>'T09'!K243</f>
        <v>91194.880000000005</v>
      </c>
      <c r="D243" s="110">
        <f>'T09'!O243</f>
        <v>28.487300000000001</v>
      </c>
      <c r="E243" s="110">
        <f>'T09'!P243</f>
        <v>24.196204874659628</v>
      </c>
      <c r="F243" s="110"/>
      <c r="G243" s="102">
        <f t="shared" si="67"/>
        <v>0</v>
      </c>
      <c r="H243" s="102">
        <f t="shared" si="68"/>
        <v>0</v>
      </c>
      <c r="I243" s="102">
        <f t="shared" si="69"/>
        <v>0</v>
      </c>
      <c r="J243" s="103">
        <f t="shared" si="70"/>
        <v>0</v>
      </c>
      <c r="L243" s="115">
        <f t="shared" si="71"/>
        <v>0</v>
      </c>
      <c r="M243" s="111">
        <f t="shared" si="72"/>
        <v>0</v>
      </c>
      <c r="N243" s="111">
        <f t="shared" si="73"/>
        <v>0</v>
      </c>
      <c r="O243" s="115">
        <f t="shared" si="74"/>
        <v>0</v>
      </c>
      <c r="P243" s="111">
        <f t="shared" si="75"/>
        <v>0</v>
      </c>
      <c r="Q243" s="111">
        <f t="shared" si="76"/>
        <v>0</v>
      </c>
      <c r="R243" s="115">
        <f t="shared" si="77"/>
        <v>0</v>
      </c>
      <c r="S243" s="111">
        <f t="shared" si="78"/>
        <v>0</v>
      </c>
      <c r="T243" s="111">
        <f t="shared" si="79"/>
        <v>0</v>
      </c>
      <c r="V243" s="119">
        <f t="shared" si="85"/>
        <v>1.0599999999999994</v>
      </c>
      <c r="W243" s="119">
        <f t="shared" si="80"/>
        <v>0.6</v>
      </c>
      <c r="X243" s="120">
        <f t="shared" si="81"/>
        <v>100000</v>
      </c>
      <c r="Y243" s="120"/>
      <c r="Z243" s="120"/>
      <c r="AA243" s="120"/>
      <c r="AB243" s="120"/>
    </row>
    <row r="244" spans="1:28" ht="11.25" customHeight="1" x14ac:dyDescent="0.2">
      <c r="A244" s="102" t="str">
        <f>'T09'!A244</f>
        <v>Buková</v>
      </c>
      <c r="B244" s="104">
        <f>'T09'!C244</f>
        <v>506869</v>
      </c>
      <c r="C244" s="109">
        <f>'T09'!K244</f>
        <v>200073.48</v>
      </c>
      <c r="D244" s="110">
        <f>'T09'!O244</f>
        <v>9.2766000000000002</v>
      </c>
      <c r="E244" s="110">
        <f>'T09'!P244</f>
        <v>3.6528179546834489</v>
      </c>
      <c r="F244" s="110"/>
      <c r="G244" s="102">
        <f t="shared" si="67"/>
        <v>0</v>
      </c>
      <c r="H244" s="102">
        <f t="shared" si="68"/>
        <v>0</v>
      </c>
      <c r="I244" s="102">
        <f t="shared" si="69"/>
        <v>0</v>
      </c>
      <c r="J244" s="103">
        <f t="shared" si="70"/>
        <v>0</v>
      </c>
      <c r="L244" s="115">
        <f t="shared" si="71"/>
        <v>0</v>
      </c>
      <c r="M244" s="111">
        <f t="shared" si="72"/>
        <v>0</v>
      </c>
      <c r="N244" s="111">
        <f t="shared" si="73"/>
        <v>0</v>
      </c>
      <c r="O244" s="115">
        <f t="shared" si="74"/>
        <v>0</v>
      </c>
      <c r="P244" s="111">
        <f t="shared" si="75"/>
        <v>0</v>
      </c>
      <c r="Q244" s="111">
        <f t="shared" si="76"/>
        <v>0</v>
      </c>
      <c r="R244" s="115">
        <f t="shared" si="77"/>
        <v>0</v>
      </c>
      <c r="S244" s="111">
        <f t="shared" si="78"/>
        <v>0</v>
      </c>
      <c r="T244" s="111">
        <f t="shared" si="79"/>
        <v>0</v>
      </c>
      <c r="V244" s="119">
        <f t="shared" si="85"/>
        <v>1.0649999999999993</v>
      </c>
      <c r="W244" s="119">
        <f t="shared" si="80"/>
        <v>0.6</v>
      </c>
      <c r="X244" s="120">
        <f t="shared" si="81"/>
        <v>100000</v>
      </c>
      <c r="Y244" s="120"/>
      <c r="Z244" s="120"/>
      <c r="AA244" s="120"/>
      <c r="AB244" s="120"/>
    </row>
    <row r="245" spans="1:28" ht="11.25" customHeight="1" x14ac:dyDescent="0.2">
      <c r="A245" s="102" t="str">
        <f>'T09'!A245</f>
        <v>Bukovce</v>
      </c>
      <c r="B245" s="104">
        <f>'T09'!C245</f>
        <v>527181</v>
      </c>
      <c r="C245" s="109">
        <f>'T09'!K245</f>
        <v>493910.59</v>
      </c>
      <c r="D245" s="110">
        <f>'T09'!O245</f>
        <v>10.32</v>
      </c>
      <c r="E245" s="110">
        <f>'T09'!P245</f>
        <v>0.54505411596864117</v>
      </c>
      <c r="F245" s="110"/>
      <c r="G245" s="102">
        <f t="shared" si="67"/>
        <v>0</v>
      </c>
      <c r="H245" s="102">
        <f t="shared" si="68"/>
        <v>0</v>
      </c>
      <c r="I245" s="102">
        <f t="shared" si="69"/>
        <v>0</v>
      </c>
      <c r="J245" s="103">
        <f t="shared" si="70"/>
        <v>0</v>
      </c>
      <c r="L245" s="115">
        <f t="shared" si="71"/>
        <v>0</v>
      </c>
      <c r="M245" s="111">
        <f t="shared" si="72"/>
        <v>0</v>
      </c>
      <c r="N245" s="111">
        <f t="shared" si="73"/>
        <v>0</v>
      </c>
      <c r="O245" s="115">
        <f t="shared" si="74"/>
        <v>0</v>
      </c>
      <c r="P245" s="111">
        <f t="shared" si="75"/>
        <v>0</v>
      </c>
      <c r="Q245" s="111">
        <f t="shared" si="76"/>
        <v>0</v>
      </c>
      <c r="R245" s="115">
        <f t="shared" si="77"/>
        <v>0</v>
      </c>
      <c r="S245" s="111">
        <f t="shared" si="78"/>
        <v>0</v>
      </c>
      <c r="T245" s="111">
        <f t="shared" si="79"/>
        <v>0</v>
      </c>
      <c r="V245" s="119">
        <f t="shared" si="85"/>
        <v>1.0699999999999992</v>
      </c>
      <c r="W245" s="119">
        <f t="shared" si="80"/>
        <v>0.6</v>
      </c>
      <c r="X245" s="120">
        <f t="shared" si="81"/>
        <v>100000</v>
      </c>
      <c r="Y245" s="120"/>
      <c r="Z245" s="120"/>
      <c r="AA245" s="120"/>
      <c r="AB245" s="120"/>
    </row>
    <row r="246" spans="1:28" ht="11.25" customHeight="1" x14ac:dyDescent="0.2">
      <c r="A246" s="102" t="str">
        <f>'T09'!A246</f>
        <v>Bukovec</v>
      </c>
      <c r="B246" s="104">
        <f>'T09'!C246</f>
        <v>504289</v>
      </c>
      <c r="C246" s="109">
        <f>'T09'!K246</f>
        <v>119100.40000000001</v>
      </c>
      <c r="D246" s="110">
        <f>'T09'!O246</f>
        <v>0</v>
      </c>
      <c r="E246" s="110">
        <f>'T09'!P246</f>
        <v>8.3936577878831624</v>
      </c>
      <c r="F246" s="110"/>
      <c r="G246" s="102">
        <f t="shared" si="67"/>
        <v>0</v>
      </c>
      <c r="H246" s="102">
        <f t="shared" si="68"/>
        <v>0</v>
      </c>
      <c r="I246" s="102">
        <f t="shared" si="69"/>
        <v>0</v>
      </c>
      <c r="J246" s="103">
        <f t="shared" si="70"/>
        <v>0</v>
      </c>
      <c r="L246" s="115">
        <f t="shared" si="71"/>
        <v>0</v>
      </c>
      <c r="M246" s="111">
        <f t="shared" si="72"/>
        <v>0</v>
      </c>
      <c r="N246" s="111">
        <f t="shared" si="73"/>
        <v>0</v>
      </c>
      <c r="O246" s="115">
        <f t="shared" si="74"/>
        <v>0</v>
      </c>
      <c r="P246" s="111">
        <f t="shared" si="75"/>
        <v>0</v>
      </c>
      <c r="Q246" s="111">
        <f t="shared" si="76"/>
        <v>0</v>
      </c>
      <c r="R246" s="115">
        <f t="shared" si="77"/>
        <v>0</v>
      </c>
      <c r="S246" s="111">
        <f t="shared" si="78"/>
        <v>0</v>
      </c>
      <c r="T246" s="111">
        <f t="shared" si="79"/>
        <v>0</v>
      </c>
      <c r="V246" s="119">
        <f t="shared" si="85"/>
        <v>1.0749999999999991</v>
      </c>
      <c r="W246" s="119">
        <f t="shared" si="80"/>
        <v>0.6</v>
      </c>
      <c r="X246" s="120">
        <f t="shared" si="81"/>
        <v>100000</v>
      </c>
      <c r="Y246" s="120"/>
      <c r="Z246" s="120"/>
      <c r="AA246" s="120"/>
      <c r="AB246" s="120"/>
    </row>
    <row r="247" spans="1:28" ht="11.25" customHeight="1" x14ac:dyDescent="0.2">
      <c r="A247" s="102" t="str">
        <f>'T09'!A247</f>
        <v>Bukovec</v>
      </c>
      <c r="B247" s="104">
        <f>'T09'!C247</f>
        <v>521248</v>
      </c>
      <c r="C247" s="109">
        <f>'T09'!K247</f>
        <v>349860.52</v>
      </c>
      <c r="D247" s="110">
        <f>'T09'!O247</f>
        <v>0</v>
      </c>
      <c r="E247" s="110">
        <f>'T09'!P247</f>
        <v>0</v>
      </c>
      <c r="F247" s="110"/>
      <c r="G247" s="102">
        <f t="shared" si="67"/>
        <v>0</v>
      </c>
      <c r="H247" s="102">
        <f t="shared" si="68"/>
        <v>0</v>
      </c>
      <c r="I247" s="102">
        <f t="shared" si="69"/>
        <v>0</v>
      </c>
      <c r="J247" s="103">
        <f t="shared" si="70"/>
        <v>0</v>
      </c>
      <c r="L247" s="115">
        <f t="shared" si="71"/>
        <v>0</v>
      </c>
      <c r="M247" s="111">
        <f t="shared" si="72"/>
        <v>0</v>
      </c>
      <c r="N247" s="111">
        <f t="shared" si="73"/>
        <v>0</v>
      </c>
      <c r="O247" s="115">
        <f t="shared" si="74"/>
        <v>0</v>
      </c>
      <c r="P247" s="111">
        <f t="shared" si="75"/>
        <v>0</v>
      </c>
      <c r="Q247" s="111">
        <f t="shared" si="76"/>
        <v>0</v>
      </c>
      <c r="R247" s="115">
        <f t="shared" si="77"/>
        <v>0</v>
      </c>
      <c r="S247" s="111">
        <f t="shared" si="78"/>
        <v>0</v>
      </c>
      <c r="T247" s="111">
        <f t="shared" si="79"/>
        <v>0</v>
      </c>
      <c r="V247" s="119">
        <f t="shared" si="85"/>
        <v>1.079999999999999</v>
      </c>
      <c r="W247" s="119">
        <f t="shared" si="80"/>
        <v>0.6</v>
      </c>
      <c r="X247" s="120">
        <f t="shared" si="81"/>
        <v>100000</v>
      </c>
      <c r="Y247" s="120"/>
      <c r="Z247" s="120"/>
      <c r="AA247" s="120"/>
      <c r="AB247" s="120"/>
    </row>
    <row r="248" spans="1:28" ht="11.25" customHeight="1" x14ac:dyDescent="0.2">
      <c r="A248" s="102" t="str">
        <f>'T09'!A248</f>
        <v>Bukovina</v>
      </c>
      <c r="B248" s="104">
        <f>'T09'!C248</f>
        <v>510351</v>
      </c>
      <c r="C248" s="109">
        <f>'T09'!K248</f>
        <v>22369.24</v>
      </c>
      <c r="D248" s="110">
        <f>'T09'!O248</f>
        <v>0</v>
      </c>
      <c r="E248" s="110">
        <f>'T09'!P248</f>
        <v>0</v>
      </c>
      <c r="F248" s="110"/>
      <c r="G248" s="102">
        <f t="shared" si="67"/>
        <v>0</v>
      </c>
      <c r="H248" s="102">
        <f t="shared" si="68"/>
        <v>0</v>
      </c>
      <c r="I248" s="102">
        <f t="shared" si="69"/>
        <v>0</v>
      </c>
      <c r="J248" s="103">
        <f t="shared" si="70"/>
        <v>0</v>
      </c>
      <c r="L248" s="115">
        <f t="shared" si="71"/>
        <v>0</v>
      </c>
      <c r="M248" s="111">
        <f t="shared" si="72"/>
        <v>0</v>
      </c>
      <c r="N248" s="111">
        <f t="shared" si="73"/>
        <v>0</v>
      </c>
      <c r="O248" s="115">
        <f t="shared" si="74"/>
        <v>0</v>
      </c>
      <c r="P248" s="111">
        <f t="shared" si="75"/>
        <v>0</v>
      </c>
      <c r="Q248" s="111">
        <f t="shared" si="76"/>
        <v>0</v>
      </c>
      <c r="R248" s="115">
        <f t="shared" si="77"/>
        <v>0</v>
      </c>
      <c r="S248" s="111">
        <f t="shared" si="78"/>
        <v>0</v>
      </c>
      <c r="T248" s="111">
        <f t="shared" si="79"/>
        <v>0</v>
      </c>
      <c r="V248" s="119">
        <f t="shared" si="85"/>
        <v>1.0849999999999989</v>
      </c>
      <c r="W248" s="119">
        <f t="shared" si="80"/>
        <v>0.6</v>
      </c>
      <c r="X248" s="120">
        <f t="shared" si="81"/>
        <v>100000</v>
      </c>
      <c r="Y248" s="120"/>
      <c r="Z248" s="120"/>
      <c r="AA248" s="120"/>
      <c r="AB248" s="120"/>
    </row>
    <row r="249" spans="1:28" ht="11.25" customHeight="1" x14ac:dyDescent="0.2">
      <c r="A249" s="102" t="str">
        <f>'T09'!A249</f>
        <v>Bulhary</v>
      </c>
      <c r="B249" s="104">
        <f>'T09'!C249</f>
        <v>558273</v>
      </c>
      <c r="C249" s="109">
        <f>'T09'!K249</f>
        <v>164788.19</v>
      </c>
      <c r="D249" s="110">
        <f>'T09'!O249</f>
        <v>4.7294</v>
      </c>
      <c r="E249" s="110">
        <f>'T09'!P249</f>
        <v>0.44420659029023857</v>
      </c>
      <c r="F249" s="110"/>
      <c r="G249" s="102">
        <f t="shared" si="67"/>
        <v>0</v>
      </c>
      <c r="H249" s="102">
        <f t="shared" si="68"/>
        <v>0</v>
      </c>
      <c r="I249" s="102">
        <f t="shared" si="69"/>
        <v>0</v>
      </c>
      <c r="J249" s="103">
        <f t="shared" si="70"/>
        <v>0</v>
      </c>
      <c r="L249" s="115">
        <f t="shared" si="71"/>
        <v>0</v>
      </c>
      <c r="M249" s="111">
        <f t="shared" si="72"/>
        <v>0</v>
      </c>
      <c r="N249" s="111">
        <f t="shared" si="73"/>
        <v>0</v>
      </c>
      <c r="O249" s="115">
        <f t="shared" si="74"/>
        <v>0</v>
      </c>
      <c r="P249" s="111">
        <f t="shared" si="75"/>
        <v>0</v>
      </c>
      <c r="Q249" s="111">
        <f t="shared" si="76"/>
        <v>0</v>
      </c>
      <c r="R249" s="115">
        <f t="shared" si="77"/>
        <v>0</v>
      </c>
      <c r="S249" s="111">
        <f t="shared" si="78"/>
        <v>0</v>
      </c>
      <c r="T249" s="111">
        <f t="shared" si="79"/>
        <v>0</v>
      </c>
      <c r="V249" s="119">
        <f t="shared" si="85"/>
        <v>1.0899999999999987</v>
      </c>
      <c r="W249" s="119">
        <f t="shared" si="80"/>
        <v>0.6</v>
      </c>
      <c r="X249" s="120">
        <f t="shared" si="81"/>
        <v>100000</v>
      </c>
      <c r="Y249" s="120"/>
      <c r="Z249" s="120"/>
      <c r="AA249" s="120"/>
      <c r="AB249" s="120"/>
    </row>
    <row r="250" spans="1:28" ht="11.25" customHeight="1" x14ac:dyDescent="0.2">
      <c r="A250" s="102" t="str">
        <f>'T09'!A250</f>
        <v>Bunetice</v>
      </c>
      <c r="B250" s="104">
        <f>'T09'!C250</f>
        <v>521256</v>
      </c>
      <c r="C250" s="109">
        <f>'T09'!K250</f>
        <v>22717.93</v>
      </c>
      <c r="D250" s="110">
        <f>'T09'!O250</f>
        <v>0</v>
      </c>
      <c r="E250" s="110">
        <f>'T09'!P250</f>
        <v>0</v>
      </c>
      <c r="F250" s="110"/>
      <c r="G250" s="102">
        <f t="shared" si="67"/>
        <v>0</v>
      </c>
      <c r="H250" s="102">
        <f t="shared" si="68"/>
        <v>0</v>
      </c>
      <c r="I250" s="102">
        <f t="shared" si="69"/>
        <v>0</v>
      </c>
      <c r="J250" s="103">
        <f t="shared" si="70"/>
        <v>0</v>
      </c>
      <c r="L250" s="115">
        <f t="shared" si="71"/>
        <v>0</v>
      </c>
      <c r="M250" s="111">
        <f t="shared" si="72"/>
        <v>0</v>
      </c>
      <c r="N250" s="111">
        <f t="shared" si="73"/>
        <v>0</v>
      </c>
      <c r="O250" s="115">
        <f t="shared" si="74"/>
        <v>0</v>
      </c>
      <c r="P250" s="111">
        <f t="shared" si="75"/>
        <v>0</v>
      </c>
      <c r="Q250" s="111">
        <f t="shared" si="76"/>
        <v>0</v>
      </c>
      <c r="R250" s="115">
        <f t="shared" si="77"/>
        <v>0</v>
      </c>
      <c r="S250" s="111">
        <f t="shared" si="78"/>
        <v>0</v>
      </c>
      <c r="T250" s="111">
        <f t="shared" si="79"/>
        <v>0</v>
      </c>
      <c r="V250" s="119">
        <f t="shared" si="85"/>
        <v>1.0949999999999986</v>
      </c>
      <c r="W250" s="119">
        <f t="shared" si="80"/>
        <v>0.6</v>
      </c>
      <c r="X250" s="120">
        <f t="shared" si="81"/>
        <v>100000</v>
      </c>
      <c r="Y250" s="120"/>
      <c r="Z250" s="120"/>
      <c r="AA250" s="120"/>
      <c r="AB250" s="120"/>
    </row>
    <row r="251" spans="1:28" ht="11.25" customHeight="1" x14ac:dyDescent="0.2">
      <c r="A251" s="102" t="str">
        <f>'T09'!A251</f>
        <v>Bunkovce</v>
      </c>
      <c r="B251" s="104">
        <f>'T09'!C251</f>
        <v>522384</v>
      </c>
      <c r="C251" s="109">
        <f>'T09'!K251</f>
        <v>121162.55</v>
      </c>
      <c r="D251" s="110">
        <f>'T09'!O251</f>
        <v>42.8108</v>
      </c>
      <c r="E251" s="110">
        <f>'T09'!P251</f>
        <v>131.09037404709619</v>
      </c>
      <c r="F251" s="110"/>
      <c r="G251" s="102">
        <f t="shared" si="67"/>
        <v>0</v>
      </c>
      <c r="H251" s="102">
        <f t="shared" si="68"/>
        <v>1</v>
      </c>
      <c r="I251" s="102">
        <f t="shared" si="69"/>
        <v>0</v>
      </c>
      <c r="J251" s="103">
        <f t="shared" si="70"/>
        <v>1</v>
      </c>
      <c r="L251" s="115">
        <f t="shared" si="71"/>
        <v>0</v>
      </c>
      <c r="M251" s="111">
        <f t="shared" si="72"/>
        <v>0</v>
      </c>
      <c r="N251" s="111">
        <f t="shared" si="73"/>
        <v>0</v>
      </c>
      <c r="O251" s="115">
        <f t="shared" si="74"/>
        <v>121162.55</v>
      </c>
      <c r="P251" s="111">
        <f t="shared" si="75"/>
        <v>0.42810799999999999</v>
      </c>
      <c r="Q251" s="111">
        <f t="shared" si="76"/>
        <v>1.3109037404709618</v>
      </c>
      <c r="R251" s="115">
        <f t="shared" si="77"/>
        <v>0</v>
      </c>
      <c r="S251" s="111">
        <f t="shared" si="78"/>
        <v>0</v>
      </c>
      <c r="T251" s="111">
        <f t="shared" si="79"/>
        <v>0</v>
      </c>
      <c r="V251" s="119">
        <f t="shared" si="85"/>
        <v>1.0999999999999985</v>
      </c>
      <c r="W251" s="119">
        <f t="shared" si="80"/>
        <v>0.6</v>
      </c>
      <c r="X251" s="120">
        <f t="shared" si="81"/>
        <v>100000</v>
      </c>
      <c r="Y251" s="120"/>
      <c r="Z251" s="120"/>
      <c r="AA251" s="120"/>
      <c r="AB251" s="120"/>
    </row>
    <row r="252" spans="1:28" ht="11.25" customHeight="1" x14ac:dyDescent="0.2">
      <c r="A252" s="102" t="str">
        <f>'T09'!A252</f>
        <v>Bušince</v>
      </c>
      <c r="B252" s="104">
        <f>'T09'!C252</f>
        <v>515892</v>
      </c>
      <c r="C252" s="109">
        <f>'T09'!K252</f>
        <v>983576.45</v>
      </c>
      <c r="D252" s="110">
        <f>'T09'!O252</f>
        <v>6.2241</v>
      </c>
      <c r="E252" s="110">
        <f>'T09'!P252</f>
        <v>1.3053952237266357</v>
      </c>
      <c r="F252" s="110"/>
      <c r="G252" s="102">
        <f t="shared" si="67"/>
        <v>0</v>
      </c>
      <c r="H252" s="102">
        <f t="shared" si="68"/>
        <v>0</v>
      </c>
      <c r="I252" s="102">
        <f t="shared" si="69"/>
        <v>0</v>
      </c>
      <c r="J252" s="103">
        <f t="shared" si="70"/>
        <v>0</v>
      </c>
      <c r="L252" s="115">
        <f t="shared" si="71"/>
        <v>0</v>
      </c>
      <c r="M252" s="111">
        <f t="shared" si="72"/>
        <v>0</v>
      </c>
      <c r="N252" s="111">
        <f t="shared" si="73"/>
        <v>0</v>
      </c>
      <c r="O252" s="115">
        <f t="shared" si="74"/>
        <v>0</v>
      </c>
      <c r="P252" s="111">
        <f t="shared" si="75"/>
        <v>0</v>
      </c>
      <c r="Q252" s="111">
        <f t="shared" si="76"/>
        <v>0</v>
      </c>
      <c r="R252" s="115">
        <f t="shared" si="77"/>
        <v>0</v>
      </c>
      <c r="S252" s="111">
        <f t="shared" si="78"/>
        <v>0</v>
      </c>
      <c r="T252" s="111">
        <f t="shared" si="79"/>
        <v>0</v>
      </c>
      <c r="V252" s="119">
        <f t="shared" si="85"/>
        <v>1.1049999999999984</v>
      </c>
      <c r="W252" s="119">
        <f t="shared" si="80"/>
        <v>0.6</v>
      </c>
      <c r="X252" s="120">
        <f t="shared" si="81"/>
        <v>100000</v>
      </c>
      <c r="Y252" s="120"/>
      <c r="Z252" s="120"/>
      <c r="AA252" s="120"/>
      <c r="AB252" s="120"/>
    </row>
    <row r="253" spans="1:28" ht="11.25" customHeight="1" x14ac:dyDescent="0.2">
      <c r="A253" s="102" t="str">
        <f>'T09'!A253</f>
        <v>Bušovce</v>
      </c>
      <c r="B253" s="104">
        <f>'T09'!C253</f>
        <v>523411</v>
      </c>
      <c r="C253" s="109">
        <f>'T09'!K253</f>
        <v>62974.09</v>
      </c>
      <c r="D253" s="110">
        <f>'T09'!O253</f>
        <v>0</v>
      </c>
      <c r="E253" s="110">
        <f>'T09'!P253</f>
        <v>0</v>
      </c>
      <c r="F253" s="110"/>
      <c r="G253" s="102">
        <f t="shared" si="67"/>
        <v>0</v>
      </c>
      <c r="H253" s="102">
        <f t="shared" si="68"/>
        <v>0</v>
      </c>
      <c r="I253" s="102">
        <f t="shared" si="69"/>
        <v>0</v>
      </c>
      <c r="J253" s="103">
        <f t="shared" si="70"/>
        <v>0</v>
      </c>
      <c r="L253" s="115">
        <f t="shared" si="71"/>
        <v>0</v>
      </c>
      <c r="M253" s="111">
        <f t="shared" si="72"/>
        <v>0</v>
      </c>
      <c r="N253" s="111">
        <f t="shared" si="73"/>
        <v>0</v>
      </c>
      <c r="O253" s="115">
        <f t="shared" si="74"/>
        <v>0</v>
      </c>
      <c r="P253" s="111">
        <f t="shared" si="75"/>
        <v>0</v>
      </c>
      <c r="Q253" s="111">
        <f t="shared" si="76"/>
        <v>0</v>
      </c>
      <c r="R253" s="115">
        <f t="shared" si="77"/>
        <v>0</v>
      </c>
      <c r="S253" s="111">
        <f t="shared" si="78"/>
        <v>0</v>
      </c>
      <c r="T253" s="111">
        <f t="shared" si="79"/>
        <v>0</v>
      </c>
      <c r="V253" s="119">
        <f t="shared" si="85"/>
        <v>1.1099999999999983</v>
      </c>
      <c r="W253" s="119">
        <f t="shared" si="80"/>
        <v>0.6</v>
      </c>
      <c r="X253" s="120">
        <f t="shared" si="81"/>
        <v>100000</v>
      </c>
      <c r="Y253" s="120"/>
      <c r="Z253" s="120"/>
      <c r="AA253" s="120"/>
      <c r="AB253" s="120"/>
    </row>
    <row r="254" spans="1:28" ht="11.25" customHeight="1" x14ac:dyDescent="0.2">
      <c r="A254" s="102" t="str">
        <f>'T09'!A254</f>
        <v>Buzica</v>
      </c>
      <c r="B254" s="104">
        <f>'T09'!C254</f>
        <v>521264</v>
      </c>
      <c r="C254" s="109">
        <f>'T09'!K254</f>
        <v>902401.32</v>
      </c>
      <c r="D254" s="110">
        <f>'T09'!O254</f>
        <v>44.471400000000003</v>
      </c>
      <c r="E254" s="110">
        <f>'T09'!P254</f>
        <v>3.5763245559082302</v>
      </c>
      <c r="F254" s="110"/>
      <c r="G254" s="102">
        <f t="shared" si="67"/>
        <v>0</v>
      </c>
      <c r="H254" s="102">
        <f t="shared" si="68"/>
        <v>0</v>
      </c>
      <c r="I254" s="102">
        <f t="shared" si="69"/>
        <v>0</v>
      </c>
      <c r="J254" s="103">
        <f t="shared" si="70"/>
        <v>0</v>
      </c>
      <c r="L254" s="115">
        <f t="shared" si="71"/>
        <v>0</v>
      </c>
      <c r="M254" s="111">
        <f t="shared" si="72"/>
        <v>0</v>
      </c>
      <c r="N254" s="111">
        <f t="shared" si="73"/>
        <v>0</v>
      </c>
      <c r="O254" s="115">
        <f t="shared" si="74"/>
        <v>0</v>
      </c>
      <c r="P254" s="111">
        <f t="shared" si="75"/>
        <v>0</v>
      </c>
      <c r="Q254" s="111">
        <f t="shared" si="76"/>
        <v>0</v>
      </c>
      <c r="R254" s="115">
        <f t="shared" si="77"/>
        <v>0</v>
      </c>
      <c r="S254" s="111">
        <f t="shared" si="78"/>
        <v>0</v>
      </c>
      <c r="T254" s="111">
        <f t="shared" si="79"/>
        <v>0</v>
      </c>
      <c r="V254" s="119">
        <f t="shared" si="85"/>
        <v>1.1149999999999982</v>
      </c>
      <c r="W254" s="119">
        <f t="shared" si="80"/>
        <v>0.6</v>
      </c>
      <c r="X254" s="120">
        <f t="shared" si="81"/>
        <v>100000</v>
      </c>
      <c r="Y254" s="120"/>
      <c r="Z254" s="120"/>
      <c r="AA254" s="120"/>
      <c r="AB254" s="120"/>
    </row>
    <row r="255" spans="1:28" ht="11.25" customHeight="1" x14ac:dyDescent="0.2">
      <c r="A255" s="102" t="str">
        <f>'T09'!A255</f>
        <v>Buzitka</v>
      </c>
      <c r="B255" s="104">
        <f>'T09'!C255</f>
        <v>511293</v>
      </c>
      <c r="C255" s="109">
        <f>'T09'!K255</f>
        <v>244837.38</v>
      </c>
      <c r="D255" s="110">
        <f>'T09'!O255</f>
        <v>5.7691999999999997</v>
      </c>
      <c r="E255" s="110">
        <f>'T09'!P255</f>
        <v>1.6609106011508536</v>
      </c>
      <c r="F255" s="110"/>
      <c r="G255" s="102">
        <f t="shared" si="67"/>
        <v>0</v>
      </c>
      <c r="H255" s="102">
        <f t="shared" si="68"/>
        <v>0</v>
      </c>
      <c r="I255" s="102">
        <f t="shared" si="69"/>
        <v>0</v>
      </c>
      <c r="J255" s="103">
        <f t="shared" si="70"/>
        <v>0</v>
      </c>
      <c r="L255" s="115">
        <f t="shared" si="71"/>
        <v>0</v>
      </c>
      <c r="M255" s="111">
        <f t="shared" si="72"/>
        <v>0</v>
      </c>
      <c r="N255" s="111">
        <f t="shared" si="73"/>
        <v>0</v>
      </c>
      <c r="O255" s="115">
        <f t="shared" si="74"/>
        <v>0</v>
      </c>
      <c r="P255" s="111">
        <f t="shared" si="75"/>
        <v>0</v>
      </c>
      <c r="Q255" s="111">
        <f t="shared" si="76"/>
        <v>0</v>
      </c>
      <c r="R255" s="115">
        <f t="shared" si="77"/>
        <v>0</v>
      </c>
      <c r="S255" s="111">
        <f t="shared" si="78"/>
        <v>0</v>
      </c>
      <c r="T255" s="111">
        <f t="shared" si="79"/>
        <v>0</v>
      </c>
      <c r="V255" s="119">
        <f t="shared" si="85"/>
        <v>1.1199999999999981</v>
      </c>
      <c r="W255" s="119">
        <f t="shared" si="80"/>
        <v>0.6</v>
      </c>
      <c r="X255" s="120">
        <f t="shared" si="81"/>
        <v>100000</v>
      </c>
      <c r="Y255" s="120"/>
      <c r="Z255" s="120"/>
      <c r="AA255" s="120"/>
      <c r="AB255" s="120"/>
    </row>
    <row r="256" spans="1:28" ht="11.25" customHeight="1" x14ac:dyDescent="0.2">
      <c r="A256" s="102" t="str">
        <f>'T09'!A256</f>
        <v>Bystrá</v>
      </c>
      <c r="B256" s="104">
        <f>'T09'!C256</f>
        <v>527190</v>
      </c>
      <c r="C256" s="109">
        <f>'T09'!K256</f>
        <v>7175.05</v>
      </c>
      <c r="D256" s="110">
        <f>'T09'!O256</f>
        <v>0</v>
      </c>
      <c r="E256" s="110">
        <f>'T09'!P256</f>
        <v>0</v>
      </c>
      <c r="F256" s="110"/>
      <c r="G256" s="102">
        <f t="shared" si="67"/>
        <v>0</v>
      </c>
      <c r="H256" s="102">
        <f t="shared" si="68"/>
        <v>0</v>
      </c>
      <c r="I256" s="102">
        <f t="shared" si="69"/>
        <v>0</v>
      </c>
      <c r="J256" s="103">
        <f t="shared" si="70"/>
        <v>0</v>
      </c>
      <c r="L256" s="115">
        <f t="shared" si="71"/>
        <v>0</v>
      </c>
      <c r="M256" s="111">
        <f t="shared" si="72"/>
        <v>0</v>
      </c>
      <c r="N256" s="111">
        <f t="shared" si="73"/>
        <v>0</v>
      </c>
      <c r="O256" s="115">
        <f t="shared" si="74"/>
        <v>0</v>
      </c>
      <c r="P256" s="111">
        <f t="shared" si="75"/>
        <v>0</v>
      </c>
      <c r="Q256" s="111">
        <f t="shared" si="76"/>
        <v>0</v>
      </c>
      <c r="R256" s="115">
        <f t="shared" si="77"/>
        <v>0</v>
      </c>
      <c r="S256" s="111">
        <f t="shared" si="78"/>
        <v>0</v>
      </c>
      <c r="T256" s="111">
        <f t="shared" si="79"/>
        <v>0</v>
      </c>
      <c r="V256" s="119">
        <f t="shared" si="85"/>
        <v>1.124999999999998</v>
      </c>
      <c r="W256" s="119">
        <f t="shared" si="80"/>
        <v>0.6</v>
      </c>
      <c r="X256" s="120">
        <f t="shared" si="81"/>
        <v>100000</v>
      </c>
      <c r="Y256" s="120"/>
      <c r="Z256" s="120"/>
      <c r="AA256" s="120"/>
      <c r="AB256" s="120"/>
    </row>
    <row r="257" spans="1:28" ht="11.25" customHeight="1" x14ac:dyDescent="0.2">
      <c r="A257" s="102" t="str">
        <f>'T09'!A257</f>
        <v>Bystrá</v>
      </c>
      <c r="B257" s="104">
        <f>'T09'!C257</f>
        <v>557251</v>
      </c>
      <c r="C257" s="109">
        <f>'T09'!K257</f>
        <v>87859.08</v>
      </c>
      <c r="D257" s="110">
        <f>'T09'!O257</f>
        <v>49.624899999999997</v>
      </c>
      <c r="E257" s="110">
        <f>'T09'!P257</f>
        <v>252.58170242620341</v>
      </c>
      <c r="F257" s="110"/>
      <c r="G257" s="102">
        <f t="shared" si="67"/>
        <v>0</v>
      </c>
      <c r="H257" s="102">
        <f t="shared" si="68"/>
        <v>1</v>
      </c>
      <c r="I257" s="102">
        <f t="shared" si="69"/>
        <v>0</v>
      </c>
      <c r="J257" s="103">
        <f t="shared" si="70"/>
        <v>1</v>
      </c>
      <c r="L257" s="115">
        <f t="shared" si="71"/>
        <v>0</v>
      </c>
      <c r="M257" s="111">
        <f t="shared" si="72"/>
        <v>0</v>
      </c>
      <c r="N257" s="111">
        <f t="shared" si="73"/>
        <v>0</v>
      </c>
      <c r="O257" s="115">
        <f t="shared" si="74"/>
        <v>87859.08</v>
      </c>
      <c r="P257" s="111">
        <f t="shared" si="75"/>
        <v>0.49624899999999994</v>
      </c>
      <c r="Q257" s="111">
        <f t="shared" si="76"/>
        <v>2.5258170242620341</v>
      </c>
      <c r="R257" s="115">
        <f t="shared" si="77"/>
        <v>0</v>
      </c>
      <c r="S257" s="111">
        <f t="shared" si="78"/>
        <v>0</v>
      </c>
      <c r="T257" s="111">
        <f t="shared" si="79"/>
        <v>0</v>
      </c>
      <c r="V257" s="119">
        <f t="shared" si="85"/>
        <v>1.1299999999999979</v>
      </c>
      <c r="W257" s="119">
        <f t="shared" si="80"/>
        <v>0.6</v>
      </c>
      <c r="X257" s="120">
        <f t="shared" si="81"/>
        <v>100000</v>
      </c>
      <c r="Y257" s="120"/>
      <c r="Z257" s="120"/>
      <c r="AA257" s="120"/>
      <c r="AB257" s="120"/>
    </row>
    <row r="258" spans="1:28" ht="11.25" customHeight="1" x14ac:dyDescent="0.2">
      <c r="A258" s="102" t="str">
        <f>'T09'!A258</f>
        <v>Bystrany</v>
      </c>
      <c r="B258" s="104">
        <f>'T09'!C258</f>
        <v>526436</v>
      </c>
      <c r="C258" s="109">
        <f>'T09'!K258</f>
        <v>1971414.0499999998</v>
      </c>
      <c r="D258" s="110">
        <f>'T09'!O258</f>
        <v>0</v>
      </c>
      <c r="E258" s="110">
        <f>'T09'!P258</f>
        <v>0.25868538372240985</v>
      </c>
      <c r="F258" s="110"/>
      <c r="G258" s="102">
        <f t="shared" si="67"/>
        <v>0</v>
      </c>
      <c r="H258" s="102">
        <f t="shared" si="68"/>
        <v>0</v>
      </c>
      <c r="I258" s="102">
        <f t="shared" si="69"/>
        <v>0</v>
      </c>
      <c r="J258" s="103">
        <f t="shared" si="70"/>
        <v>0</v>
      </c>
      <c r="L258" s="115">
        <f t="shared" si="71"/>
        <v>0</v>
      </c>
      <c r="M258" s="111">
        <f t="shared" si="72"/>
        <v>0</v>
      </c>
      <c r="N258" s="111">
        <f t="shared" si="73"/>
        <v>0</v>
      </c>
      <c r="O258" s="115">
        <f t="shared" si="74"/>
        <v>0</v>
      </c>
      <c r="P258" s="111">
        <f t="shared" si="75"/>
        <v>0</v>
      </c>
      <c r="Q258" s="111">
        <f t="shared" si="76"/>
        <v>0</v>
      </c>
      <c r="R258" s="115">
        <f t="shared" si="77"/>
        <v>0</v>
      </c>
      <c r="S258" s="111">
        <f t="shared" si="78"/>
        <v>0</v>
      </c>
      <c r="T258" s="111">
        <f t="shared" si="79"/>
        <v>0</v>
      </c>
      <c r="V258" s="119">
        <f t="shared" si="85"/>
        <v>1.1349999999999978</v>
      </c>
      <c r="W258" s="119">
        <f t="shared" si="80"/>
        <v>0.6</v>
      </c>
      <c r="X258" s="120">
        <f t="shared" si="81"/>
        <v>100000</v>
      </c>
      <c r="Y258" s="120"/>
      <c r="Z258" s="120"/>
      <c r="AA258" s="120"/>
      <c r="AB258" s="120"/>
    </row>
    <row r="259" spans="1:28" ht="11.25" customHeight="1" x14ac:dyDescent="0.2">
      <c r="A259" s="102" t="str">
        <f>'T09'!A259</f>
        <v>Bystré</v>
      </c>
      <c r="B259" s="104">
        <f>'T09'!C259</f>
        <v>544094</v>
      </c>
      <c r="C259" s="109">
        <f>'T09'!K259</f>
        <v>1230182.7</v>
      </c>
      <c r="D259" s="110">
        <f>'T09'!O259</f>
        <v>0</v>
      </c>
      <c r="E259" s="110">
        <f>'T09'!P259</f>
        <v>1.2567791759711791</v>
      </c>
      <c r="F259" s="110"/>
      <c r="G259" s="102">
        <f t="shared" si="67"/>
        <v>0</v>
      </c>
      <c r="H259" s="102">
        <f t="shared" si="68"/>
        <v>0</v>
      </c>
      <c r="I259" s="102">
        <f t="shared" si="69"/>
        <v>0</v>
      </c>
      <c r="J259" s="103">
        <f t="shared" si="70"/>
        <v>0</v>
      </c>
      <c r="L259" s="115">
        <f t="shared" si="71"/>
        <v>0</v>
      </c>
      <c r="M259" s="111">
        <f t="shared" si="72"/>
        <v>0</v>
      </c>
      <c r="N259" s="111">
        <f t="shared" si="73"/>
        <v>0</v>
      </c>
      <c r="O259" s="115">
        <f t="shared" si="74"/>
        <v>0</v>
      </c>
      <c r="P259" s="111">
        <f t="shared" si="75"/>
        <v>0</v>
      </c>
      <c r="Q259" s="111">
        <f t="shared" si="76"/>
        <v>0</v>
      </c>
      <c r="R259" s="115">
        <f t="shared" si="77"/>
        <v>0</v>
      </c>
      <c r="S259" s="111">
        <f t="shared" si="78"/>
        <v>0</v>
      </c>
      <c r="T259" s="111">
        <f t="shared" si="79"/>
        <v>0</v>
      </c>
      <c r="V259" s="119">
        <f t="shared" si="85"/>
        <v>1.1399999999999977</v>
      </c>
      <c r="W259" s="119">
        <f t="shared" si="80"/>
        <v>0.6</v>
      </c>
      <c r="X259" s="120">
        <f t="shared" si="81"/>
        <v>100000</v>
      </c>
      <c r="Y259" s="120"/>
      <c r="Z259" s="120"/>
      <c r="AA259" s="120"/>
      <c r="AB259" s="120"/>
    </row>
    <row r="260" spans="1:28" ht="11.25" customHeight="1" x14ac:dyDescent="0.2">
      <c r="A260" s="102" t="str">
        <f>'T09'!A260</f>
        <v>Bystričany</v>
      </c>
      <c r="B260" s="104">
        <f>'T09'!C260</f>
        <v>513911</v>
      </c>
      <c r="C260" s="109">
        <f>'T09'!K260</f>
        <v>998043.64</v>
      </c>
      <c r="D260" s="110">
        <f>'T09'!O260</f>
        <v>0</v>
      </c>
      <c r="E260" s="110">
        <f>'T09'!P260</f>
        <v>5.7356530021072025</v>
      </c>
      <c r="F260" s="110"/>
      <c r="G260" s="102">
        <f t="shared" ref="G260:G323" si="86">IF(AND(ISNUMBER(D260),D260&gt;=$D$1),1,0)</f>
        <v>0</v>
      </c>
      <c r="H260" s="102">
        <f t="shared" ref="H260:H323" si="87">IF(AND(ISNUMBER(E260),E260&gt;=$E$1),1,0)</f>
        <v>0</v>
      </c>
      <c r="I260" s="102">
        <f t="shared" ref="I260:I323" si="88">IF(AND(AND(ISNUMBER(D260),D260&gt;=$D$1),AND(ISNUMBER(E260),E260&gt;=$E$1)),1,0)</f>
        <v>0</v>
      </c>
      <c r="J260" s="103">
        <f t="shared" ref="J260:J323" si="89">IF(OR(AND(ISNUMBER(D260),D260&gt;=$D$1),AND(ISNUMBER(E260),E260&gt;=$E$1)),1,0)</f>
        <v>0</v>
      </c>
      <c r="L260" s="115">
        <f t="shared" ref="L260:L323" si="90">IF($G260=1,C260,0)</f>
        <v>0</v>
      </c>
      <c r="M260" s="111">
        <f t="shared" ref="M260:M323" si="91">IF($G260=1,D260,0)/100</f>
        <v>0</v>
      </c>
      <c r="N260" s="111">
        <f t="shared" ref="N260:N323" si="92">IF($G260=1,E260,0)/100</f>
        <v>0</v>
      </c>
      <c r="O260" s="115">
        <f t="shared" ref="O260:O323" si="93">IF($H260=1,C260,0)</f>
        <v>0</v>
      </c>
      <c r="P260" s="111">
        <f t="shared" ref="P260:P323" si="94">IF($H260=1,D260,0)/100</f>
        <v>0</v>
      </c>
      <c r="Q260" s="111">
        <f t="shared" ref="Q260:Q323" si="95">IF($H260=1,E260,0)/100</f>
        <v>0</v>
      </c>
      <c r="R260" s="115">
        <f t="shared" ref="R260:R323" si="96">IF($I260=1,C260,0)</f>
        <v>0</v>
      </c>
      <c r="S260" s="111">
        <f t="shared" ref="S260:S323" si="97">IF($I260=1,D260,0)/100</f>
        <v>0</v>
      </c>
      <c r="T260" s="111">
        <f t="shared" ref="T260:T323" si="98">IF($I260=1,E260,0)/100</f>
        <v>0</v>
      </c>
      <c r="V260" s="119">
        <f t="shared" si="85"/>
        <v>1.1449999999999976</v>
      </c>
      <c r="W260" s="119">
        <f t="shared" si="80"/>
        <v>0.6</v>
      </c>
      <c r="X260" s="120">
        <f t="shared" si="81"/>
        <v>100000</v>
      </c>
      <c r="Y260" s="120"/>
      <c r="Z260" s="120"/>
      <c r="AA260" s="120"/>
      <c r="AB260" s="120"/>
    </row>
    <row r="261" spans="1:28" ht="11.25" customHeight="1" x14ac:dyDescent="0.2">
      <c r="A261" s="102" t="str">
        <f>'T09'!A261</f>
        <v>Bystrička</v>
      </c>
      <c r="B261" s="104">
        <f>'T09'!C261</f>
        <v>512133</v>
      </c>
      <c r="C261" s="109">
        <f>'T09'!K261</f>
        <v>451235.4</v>
      </c>
      <c r="D261" s="110">
        <f>'T09'!O261</f>
        <v>0</v>
      </c>
      <c r="E261" s="110">
        <f>'T09'!P261</f>
        <v>88.888713075259602</v>
      </c>
      <c r="F261" s="110"/>
      <c r="G261" s="102">
        <f t="shared" si="86"/>
        <v>0</v>
      </c>
      <c r="H261" s="102">
        <f t="shared" si="87"/>
        <v>1</v>
      </c>
      <c r="I261" s="102">
        <f t="shared" si="88"/>
        <v>0</v>
      </c>
      <c r="J261" s="103">
        <f t="shared" si="89"/>
        <v>1</v>
      </c>
      <c r="L261" s="115">
        <f t="shared" si="90"/>
        <v>0</v>
      </c>
      <c r="M261" s="111">
        <f t="shared" si="91"/>
        <v>0</v>
      </c>
      <c r="N261" s="111">
        <f t="shared" si="92"/>
        <v>0</v>
      </c>
      <c r="O261" s="115">
        <f t="shared" si="93"/>
        <v>451235.4</v>
      </c>
      <c r="P261" s="111">
        <f t="shared" si="94"/>
        <v>0</v>
      </c>
      <c r="Q261" s="111">
        <f t="shared" si="95"/>
        <v>0.88888713075259607</v>
      </c>
      <c r="R261" s="115">
        <f t="shared" si="96"/>
        <v>0</v>
      </c>
      <c r="S261" s="111">
        <f t="shared" si="97"/>
        <v>0</v>
      </c>
      <c r="T261" s="111">
        <f t="shared" si="98"/>
        <v>0</v>
      </c>
      <c r="V261" s="119">
        <f t="shared" si="85"/>
        <v>1.1499999999999975</v>
      </c>
      <c r="W261" s="119">
        <f t="shared" si="80"/>
        <v>0.6</v>
      </c>
      <c r="X261" s="120">
        <f t="shared" si="81"/>
        <v>100000</v>
      </c>
      <c r="Y261" s="120"/>
      <c r="Z261" s="120"/>
      <c r="AA261" s="120"/>
      <c r="AB261" s="120"/>
    </row>
    <row r="262" spans="1:28" ht="11.25" customHeight="1" x14ac:dyDescent="0.2">
      <c r="A262" s="102" t="str">
        <f>'T09'!A262</f>
        <v>Byšta</v>
      </c>
      <c r="B262" s="104">
        <f>'T09'!C262</f>
        <v>528226</v>
      </c>
      <c r="C262" s="109">
        <f>'T09'!K262</f>
        <v>45679.1</v>
      </c>
      <c r="D262" s="110">
        <f>'T09'!O262</f>
        <v>0</v>
      </c>
      <c r="E262" s="110">
        <f>'T09'!P262</f>
        <v>0</v>
      </c>
      <c r="F262" s="110"/>
      <c r="G262" s="102">
        <f t="shared" si="86"/>
        <v>0</v>
      </c>
      <c r="H262" s="102">
        <f t="shared" si="87"/>
        <v>0</v>
      </c>
      <c r="I262" s="102">
        <f t="shared" si="88"/>
        <v>0</v>
      </c>
      <c r="J262" s="103">
        <f t="shared" si="89"/>
        <v>0</v>
      </c>
      <c r="L262" s="115">
        <f t="shared" si="90"/>
        <v>0</v>
      </c>
      <c r="M262" s="111">
        <f t="shared" si="91"/>
        <v>0</v>
      </c>
      <c r="N262" s="111">
        <f t="shared" si="92"/>
        <v>0</v>
      </c>
      <c r="O262" s="115">
        <f t="shared" si="93"/>
        <v>0</v>
      </c>
      <c r="P262" s="111">
        <f t="shared" si="94"/>
        <v>0</v>
      </c>
      <c r="Q262" s="111">
        <f t="shared" si="95"/>
        <v>0</v>
      </c>
      <c r="R262" s="115">
        <f t="shared" si="96"/>
        <v>0</v>
      </c>
      <c r="S262" s="111">
        <f t="shared" si="97"/>
        <v>0</v>
      </c>
      <c r="T262" s="111">
        <f t="shared" si="98"/>
        <v>0</v>
      </c>
      <c r="V262" s="119">
        <f t="shared" si="85"/>
        <v>1.1549999999999974</v>
      </c>
      <c r="W262" s="119">
        <f t="shared" si="80"/>
        <v>0.6</v>
      </c>
      <c r="X262" s="120">
        <f t="shared" si="81"/>
        <v>100000</v>
      </c>
      <c r="Y262" s="120"/>
      <c r="Z262" s="120"/>
      <c r="AA262" s="120"/>
      <c r="AB262" s="120"/>
    </row>
    <row r="263" spans="1:28" ht="11.25" customHeight="1" x14ac:dyDescent="0.2">
      <c r="A263" s="102" t="str">
        <f>'T09'!A263</f>
        <v>Bytča</v>
      </c>
      <c r="B263" s="104">
        <f>'T09'!C263</f>
        <v>517461</v>
      </c>
      <c r="C263" s="109">
        <f>'T09'!K263</f>
        <v>6781212.3699999992</v>
      </c>
      <c r="D263" s="110">
        <f>'T09'!O263</f>
        <v>5.4557000000000002</v>
      </c>
      <c r="E263" s="110">
        <f>'T09'!P263</f>
        <v>1.1168408518667292</v>
      </c>
      <c r="F263" s="110"/>
      <c r="G263" s="102">
        <f t="shared" si="86"/>
        <v>0</v>
      </c>
      <c r="H263" s="102">
        <f t="shared" si="87"/>
        <v>0</v>
      </c>
      <c r="I263" s="102">
        <f t="shared" si="88"/>
        <v>0</v>
      </c>
      <c r="J263" s="103">
        <f t="shared" si="89"/>
        <v>0</v>
      </c>
      <c r="L263" s="115">
        <f t="shared" si="90"/>
        <v>0</v>
      </c>
      <c r="M263" s="111">
        <f t="shared" si="91"/>
        <v>0</v>
      </c>
      <c r="N263" s="111">
        <f t="shared" si="92"/>
        <v>0</v>
      </c>
      <c r="O263" s="115">
        <f t="shared" si="93"/>
        <v>0</v>
      </c>
      <c r="P263" s="111">
        <f t="shared" si="94"/>
        <v>0</v>
      </c>
      <c r="Q263" s="111">
        <f t="shared" si="95"/>
        <v>0</v>
      </c>
      <c r="R263" s="115">
        <f t="shared" si="96"/>
        <v>0</v>
      </c>
      <c r="S263" s="111">
        <f t="shared" si="97"/>
        <v>0</v>
      </c>
      <c r="T263" s="111">
        <f t="shared" si="98"/>
        <v>0</v>
      </c>
      <c r="V263" s="119">
        <f t="shared" si="85"/>
        <v>1.1599999999999973</v>
      </c>
      <c r="W263" s="119">
        <f t="shared" si="80"/>
        <v>0.6</v>
      </c>
      <c r="X263" s="120">
        <f t="shared" si="81"/>
        <v>100000</v>
      </c>
      <c r="Y263" s="120"/>
      <c r="Z263" s="120"/>
      <c r="AA263" s="120"/>
      <c r="AB263" s="120"/>
    </row>
    <row r="264" spans="1:28" ht="11.25" customHeight="1" x14ac:dyDescent="0.2">
      <c r="A264" s="102" t="str">
        <f>'T09'!A264</f>
        <v>Bzenica</v>
      </c>
      <c r="B264" s="104">
        <f>'T09'!C264</f>
        <v>516708</v>
      </c>
      <c r="C264" s="109">
        <f>'T09'!K264</f>
        <v>556166.75</v>
      </c>
      <c r="D264" s="110">
        <f>'T09'!O264</f>
        <v>199.6628</v>
      </c>
      <c r="E264" s="110">
        <f>'T09'!P264</f>
        <v>8.0267797382709407</v>
      </c>
      <c r="F264" s="110"/>
      <c r="G264" s="102">
        <f t="shared" si="86"/>
        <v>1</v>
      </c>
      <c r="H264" s="102">
        <f t="shared" si="87"/>
        <v>0</v>
      </c>
      <c r="I264" s="102">
        <f t="shared" si="88"/>
        <v>0</v>
      </c>
      <c r="J264" s="103">
        <f t="shared" si="89"/>
        <v>1</v>
      </c>
      <c r="L264" s="115">
        <f t="shared" si="90"/>
        <v>556166.75</v>
      </c>
      <c r="M264" s="111">
        <f t="shared" si="91"/>
        <v>1.9966280000000001</v>
      </c>
      <c r="N264" s="111">
        <f t="shared" si="92"/>
        <v>8.0267797382709408E-2</v>
      </c>
      <c r="O264" s="115">
        <f t="shared" si="93"/>
        <v>0</v>
      </c>
      <c r="P264" s="111">
        <f t="shared" si="94"/>
        <v>0</v>
      </c>
      <c r="Q264" s="111">
        <f t="shared" si="95"/>
        <v>0</v>
      </c>
      <c r="R264" s="115">
        <f t="shared" si="96"/>
        <v>0</v>
      </c>
      <c r="S264" s="111">
        <f t="shared" si="97"/>
        <v>0</v>
      </c>
      <c r="T264" s="111">
        <f t="shared" si="98"/>
        <v>0</v>
      </c>
      <c r="V264" s="119">
        <f t="shared" si="85"/>
        <v>1.1649999999999971</v>
      </c>
      <c r="W264" s="119">
        <f t="shared" si="80"/>
        <v>0.6</v>
      </c>
      <c r="X264" s="120">
        <f t="shared" si="81"/>
        <v>100000</v>
      </c>
      <c r="Y264" s="120"/>
      <c r="Z264" s="120"/>
      <c r="AA264" s="120"/>
      <c r="AB264" s="120"/>
    </row>
    <row r="265" spans="1:28" ht="11.25" customHeight="1" x14ac:dyDescent="0.2">
      <c r="A265" s="102" t="str">
        <f>'T09'!A265</f>
        <v>Bzenov</v>
      </c>
      <c r="B265" s="104">
        <f>'T09'!C265</f>
        <v>524263</v>
      </c>
      <c r="C265" s="109">
        <f>'T09'!K265</f>
        <v>364279.81</v>
      </c>
      <c r="D265" s="110">
        <f>'T09'!O265</f>
        <v>11.704000000000001</v>
      </c>
      <c r="E265" s="110">
        <f>'T09'!P265</f>
        <v>0.91289440389243637</v>
      </c>
      <c r="F265" s="110"/>
      <c r="G265" s="102">
        <f t="shared" si="86"/>
        <v>0</v>
      </c>
      <c r="H265" s="102">
        <f t="shared" si="87"/>
        <v>0</v>
      </c>
      <c r="I265" s="102">
        <f t="shared" si="88"/>
        <v>0</v>
      </c>
      <c r="J265" s="103">
        <f t="shared" si="89"/>
        <v>0</v>
      </c>
      <c r="L265" s="115">
        <f t="shared" si="90"/>
        <v>0</v>
      </c>
      <c r="M265" s="111">
        <f t="shared" si="91"/>
        <v>0</v>
      </c>
      <c r="N265" s="111">
        <f t="shared" si="92"/>
        <v>0</v>
      </c>
      <c r="O265" s="115">
        <f t="shared" si="93"/>
        <v>0</v>
      </c>
      <c r="P265" s="111">
        <f t="shared" si="94"/>
        <v>0</v>
      </c>
      <c r="Q265" s="111">
        <f t="shared" si="95"/>
        <v>0</v>
      </c>
      <c r="R265" s="115">
        <f t="shared" si="96"/>
        <v>0</v>
      </c>
      <c r="S265" s="111">
        <f t="shared" si="97"/>
        <v>0</v>
      </c>
      <c r="T265" s="111">
        <f t="shared" si="98"/>
        <v>0</v>
      </c>
      <c r="V265" s="119">
        <f t="shared" si="85"/>
        <v>1.169999999999997</v>
      </c>
      <c r="W265" s="119">
        <f t="shared" si="80"/>
        <v>0.6</v>
      </c>
      <c r="X265" s="120">
        <f t="shared" si="81"/>
        <v>100000</v>
      </c>
      <c r="Y265" s="120"/>
      <c r="Z265" s="120"/>
      <c r="AA265" s="120"/>
      <c r="AB265" s="120"/>
    </row>
    <row r="266" spans="1:28" ht="11.25" customHeight="1" x14ac:dyDescent="0.2">
      <c r="A266" s="102" t="str">
        <f>'T09'!A266</f>
        <v>Bzince pod Javorinou</v>
      </c>
      <c r="B266" s="104">
        <f>'T09'!C266</f>
        <v>505897</v>
      </c>
      <c r="C266" s="109">
        <f>'T09'!K266</f>
        <v>1016866.69</v>
      </c>
      <c r="D266" s="110">
        <f>'T09'!O266</f>
        <v>31.8505</v>
      </c>
      <c r="E266" s="110">
        <f>'T09'!P266</f>
        <v>4.2571598052838171</v>
      </c>
      <c r="F266" s="110"/>
      <c r="G266" s="102">
        <f t="shared" si="86"/>
        <v>0</v>
      </c>
      <c r="H266" s="102">
        <f t="shared" si="87"/>
        <v>0</v>
      </c>
      <c r="I266" s="102">
        <f t="shared" si="88"/>
        <v>0</v>
      </c>
      <c r="J266" s="103">
        <f t="shared" si="89"/>
        <v>0</v>
      </c>
      <c r="L266" s="115">
        <f t="shared" si="90"/>
        <v>0</v>
      </c>
      <c r="M266" s="111">
        <f t="shared" si="91"/>
        <v>0</v>
      </c>
      <c r="N266" s="111">
        <f t="shared" si="92"/>
        <v>0</v>
      </c>
      <c r="O266" s="115">
        <f t="shared" si="93"/>
        <v>0</v>
      </c>
      <c r="P266" s="111">
        <f t="shared" si="94"/>
        <v>0</v>
      </c>
      <c r="Q266" s="111">
        <f t="shared" si="95"/>
        <v>0</v>
      </c>
      <c r="R266" s="115">
        <f t="shared" si="96"/>
        <v>0</v>
      </c>
      <c r="S266" s="111">
        <f t="shared" si="97"/>
        <v>0</v>
      </c>
      <c r="T266" s="111">
        <f t="shared" si="98"/>
        <v>0</v>
      </c>
      <c r="V266" s="119">
        <f t="shared" si="85"/>
        <v>1.1749999999999969</v>
      </c>
      <c r="W266" s="119">
        <f t="shared" si="80"/>
        <v>0.6</v>
      </c>
      <c r="X266" s="120">
        <f t="shared" si="81"/>
        <v>100000</v>
      </c>
      <c r="Y266" s="120"/>
      <c r="Z266" s="120"/>
      <c r="AA266" s="120"/>
      <c r="AB266" s="120"/>
    </row>
    <row r="267" spans="1:28" ht="11.25" customHeight="1" x14ac:dyDescent="0.2">
      <c r="A267" s="102" t="str">
        <f>'T09'!A267</f>
        <v>Bziny</v>
      </c>
      <c r="B267" s="104">
        <f>'T09'!C267</f>
        <v>580813</v>
      </c>
      <c r="C267" s="109">
        <f>'T09'!K267</f>
        <v>144655.12</v>
      </c>
      <c r="D267" s="110">
        <f>'T09'!O267</f>
        <v>11.7521</v>
      </c>
      <c r="E267" s="110">
        <f>'T09'!P267</f>
        <v>0</v>
      </c>
      <c r="F267" s="110"/>
      <c r="G267" s="102">
        <f t="shared" si="86"/>
        <v>0</v>
      </c>
      <c r="H267" s="102">
        <f t="shared" si="87"/>
        <v>0</v>
      </c>
      <c r="I267" s="102">
        <f t="shared" si="88"/>
        <v>0</v>
      </c>
      <c r="J267" s="103">
        <f t="shared" si="89"/>
        <v>0</v>
      </c>
      <c r="L267" s="115">
        <f t="shared" si="90"/>
        <v>0</v>
      </c>
      <c r="M267" s="111">
        <f t="shared" si="91"/>
        <v>0</v>
      </c>
      <c r="N267" s="111">
        <f t="shared" si="92"/>
        <v>0</v>
      </c>
      <c r="O267" s="115">
        <f t="shared" si="93"/>
        <v>0</v>
      </c>
      <c r="P267" s="111">
        <f t="shared" si="94"/>
        <v>0</v>
      </c>
      <c r="Q267" s="111">
        <f t="shared" si="95"/>
        <v>0</v>
      </c>
      <c r="R267" s="115">
        <f t="shared" si="96"/>
        <v>0</v>
      </c>
      <c r="S267" s="111">
        <f t="shared" si="97"/>
        <v>0</v>
      </c>
      <c r="T267" s="111">
        <f t="shared" si="98"/>
        <v>0</v>
      </c>
      <c r="V267" s="119">
        <f t="shared" si="85"/>
        <v>1.1799999999999968</v>
      </c>
      <c r="W267" s="119">
        <f t="shared" si="80"/>
        <v>0.6</v>
      </c>
      <c r="X267" s="120">
        <f t="shared" si="81"/>
        <v>100000</v>
      </c>
      <c r="Y267" s="120"/>
      <c r="Z267" s="120"/>
      <c r="AA267" s="120"/>
      <c r="AB267" s="120"/>
    </row>
    <row r="268" spans="1:28" ht="11.25" customHeight="1" x14ac:dyDescent="0.2">
      <c r="A268" s="102" t="str">
        <f>'T09'!A268</f>
        <v>Bzovík</v>
      </c>
      <c r="B268" s="104">
        <f>'T09'!C268</f>
        <v>518212</v>
      </c>
      <c r="C268" s="109">
        <f>'T09'!K268</f>
        <v>750601.77999999991</v>
      </c>
      <c r="D268" s="110">
        <f>'T09'!O268</f>
        <v>1.2119</v>
      </c>
      <c r="E268" s="110">
        <f>'T09'!P268</f>
        <v>6.3042030089510313</v>
      </c>
      <c r="F268" s="110"/>
      <c r="G268" s="102">
        <f t="shared" si="86"/>
        <v>0</v>
      </c>
      <c r="H268" s="102">
        <f t="shared" si="87"/>
        <v>0</v>
      </c>
      <c r="I268" s="102">
        <f t="shared" si="88"/>
        <v>0</v>
      </c>
      <c r="J268" s="103">
        <f t="shared" si="89"/>
        <v>0</v>
      </c>
      <c r="L268" s="115">
        <f t="shared" si="90"/>
        <v>0</v>
      </c>
      <c r="M268" s="111">
        <f t="shared" si="91"/>
        <v>0</v>
      </c>
      <c r="N268" s="111">
        <f t="shared" si="92"/>
        <v>0</v>
      </c>
      <c r="O268" s="115">
        <f t="shared" si="93"/>
        <v>0</v>
      </c>
      <c r="P268" s="111">
        <f t="shared" si="94"/>
        <v>0</v>
      </c>
      <c r="Q268" s="111">
        <f t="shared" si="95"/>
        <v>0</v>
      </c>
      <c r="R268" s="115">
        <f t="shared" si="96"/>
        <v>0</v>
      </c>
      <c r="S268" s="111">
        <f t="shared" si="97"/>
        <v>0</v>
      </c>
      <c r="T268" s="111">
        <f t="shared" si="98"/>
        <v>0</v>
      </c>
      <c r="V268" s="119">
        <f t="shared" si="85"/>
        <v>1.1849999999999967</v>
      </c>
      <c r="W268" s="119">
        <f t="shared" si="80"/>
        <v>0.6</v>
      </c>
      <c r="X268" s="120">
        <f t="shared" si="81"/>
        <v>100000</v>
      </c>
      <c r="Y268" s="120"/>
      <c r="Z268" s="120"/>
      <c r="AA268" s="120"/>
      <c r="AB268" s="120"/>
    </row>
    <row r="269" spans="1:28" ht="11.25" customHeight="1" x14ac:dyDescent="0.2">
      <c r="A269" s="102" t="str">
        <f>'T09'!A269</f>
        <v>Bzovská Lehôtka</v>
      </c>
      <c r="B269" s="104">
        <f>'T09'!C269</f>
        <v>518221</v>
      </c>
      <c r="C269" s="109">
        <f>'T09'!K269</f>
        <v>28352.05</v>
      </c>
      <c r="D269" s="110">
        <f>'T09'!O269</f>
        <v>0</v>
      </c>
      <c r="E269" s="110">
        <f>'T09'!P269</f>
        <v>0</v>
      </c>
      <c r="F269" s="110"/>
      <c r="G269" s="102">
        <f t="shared" si="86"/>
        <v>0</v>
      </c>
      <c r="H269" s="102">
        <f t="shared" si="87"/>
        <v>0</v>
      </c>
      <c r="I269" s="102">
        <f t="shared" si="88"/>
        <v>0</v>
      </c>
      <c r="J269" s="103">
        <f t="shared" si="89"/>
        <v>0</v>
      </c>
      <c r="L269" s="115">
        <f t="shared" si="90"/>
        <v>0</v>
      </c>
      <c r="M269" s="111">
        <f t="shared" si="91"/>
        <v>0</v>
      </c>
      <c r="N269" s="111">
        <f t="shared" si="92"/>
        <v>0</v>
      </c>
      <c r="O269" s="115">
        <f t="shared" si="93"/>
        <v>0</v>
      </c>
      <c r="P269" s="111">
        <f t="shared" si="94"/>
        <v>0</v>
      </c>
      <c r="Q269" s="111">
        <f t="shared" si="95"/>
        <v>0</v>
      </c>
      <c r="R269" s="115">
        <f t="shared" si="96"/>
        <v>0</v>
      </c>
      <c r="S269" s="111">
        <f t="shared" si="97"/>
        <v>0</v>
      </c>
      <c r="T269" s="111">
        <f t="shared" si="98"/>
        <v>0</v>
      </c>
      <c r="V269" s="119">
        <f t="shared" si="85"/>
        <v>1.1899999999999966</v>
      </c>
      <c r="W269" s="119">
        <f t="shared" si="80"/>
        <v>0.6</v>
      </c>
      <c r="X269" s="120">
        <f t="shared" si="81"/>
        <v>100000</v>
      </c>
      <c r="Y269" s="120"/>
      <c r="Z269" s="120"/>
      <c r="AA269" s="120"/>
      <c r="AB269" s="120"/>
    </row>
    <row r="270" spans="1:28" ht="11.25" customHeight="1" x14ac:dyDescent="0.2">
      <c r="A270" s="102" t="str">
        <f>'T09'!A270</f>
        <v>Bžany</v>
      </c>
      <c r="B270" s="104">
        <f>'T09'!C270</f>
        <v>527203</v>
      </c>
      <c r="C270" s="109">
        <f>'T09'!K270</f>
        <v>136531.85</v>
      </c>
      <c r="D270" s="110">
        <f>'T09'!O270</f>
        <v>31.556999999999999</v>
      </c>
      <c r="E270" s="110">
        <f>'T09'!P270</f>
        <v>4.3832556286317077</v>
      </c>
      <c r="F270" s="110"/>
      <c r="G270" s="102">
        <f t="shared" si="86"/>
        <v>0</v>
      </c>
      <c r="H270" s="102">
        <f t="shared" si="87"/>
        <v>0</v>
      </c>
      <c r="I270" s="102">
        <f t="shared" si="88"/>
        <v>0</v>
      </c>
      <c r="J270" s="103">
        <f t="shared" si="89"/>
        <v>0</v>
      </c>
      <c r="L270" s="115">
        <f t="shared" si="90"/>
        <v>0</v>
      </c>
      <c r="M270" s="111">
        <f t="shared" si="91"/>
        <v>0</v>
      </c>
      <c r="N270" s="111">
        <f t="shared" si="92"/>
        <v>0</v>
      </c>
      <c r="O270" s="115">
        <f t="shared" si="93"/>
        <v>0</v>
      </c>
      <c r="P270" s="111">
        <f t="shared" si="94"/>
        <v>0</v>
      </c>
      <c r="Q270" s="111">
        <f t="shared" si="95"/>
        <v>0</v>
      </c>
      <c r="R270" s="115">
        <f t="shared" si="96"/>
        <v>0</v>
      </c>
      <c r="S270" s="111">
        <f t="shared" si="97"/>
        <v>0</v>
      </c>
      <c r="T270" s="111">
        <f t="shared" si="98"/>
        <v>0</v>
      </c>
      <c r="V270" s="119">
        <f t="shared" si="85"/>
        <v>1.1949999999999965</v>
      </c>
      <c r="W270" s="119">
        <f t="shared" si="80"/>
        <v>0.6</v>
      </c>
      <c r="X270" s="120">
        <f t="shared" si="81"/>
        <v>100000</v>
      </c>
      <c r="Y270" s="120"/>
      <c r="Z270" s="120"/>
      <c r="AA270" s="120"/>
      <c r="AB270" s="120"/>
    </row>
    <row r="271" spans="1:28" ht="11.25" customHeight="1" x14ac:dyDescent="0.2">
      <c r="A271" s="102" t="str">
        <f>'T09'!A271</f>
        <v>Cabaj - Čápor</v>
      </c>
      <c r="B271" s="104">
        <f>'T09'!C271</f>
        <v>545589</v>
      </c>
      <c r="C271" s="109">
        <f>'T09'!K271</f>
        <v>1584311.4000000001</v>
      </c>
      <c r="D271" s="110">
        <f>'T09'!O271</f>
        <v>0</v>
      </c>
      <c r="E271" s="110">
        <f>'T09'!P271</f>
        <v>12.625521725085106</v>
      </c>
      <c r="F271" s="110"/>
      <c r="G271" s="102">
        <f t="shared" si="86"/>
        <v>0</v>
      </c>
      <c r="H271" s="102">
        <f t="shared" si="87"/>
        <v>0</v>
      </c>
      <c r="I271" s="102">
        <f t="shared" si="88"/>
        <v>0</v>
      </c>
      <c r="J271" s="103">
        <f t="shared" si="89"/>
        <v>0</v>
      </c>
      <c r="L271" s="115">
        <f t="shared" si="90"/>
        <v>0</v>
      </c>
      <c r="M271" s="111">
        <f t="shared" si="91"/>
        <v>0</v>
      </c>
      <c r="N271" s="111">
        <f t="shared" si="92"/>
        <v>0</v>
      </c>
      <c r="O271" s="115">
        <f t="shared" si="93"/>
        <v>0</v>
      </c>
      <c r="P271" s="111">
        <f t="shared" si="94"/>
        <v>0</v>
      </c>
      <c r="Q271" s="111">
        <f t="shared" si="95"/>
        <v>0</v>
      </c>
      <c r="R271" s="115">
        <f t="shared" si="96"/>
        <v>0</v>
      </c>
      <c r="S271" s="111">
        <f t="shared" si="97"/>
        <v>0</v>
      </c>
      <c r="T271" s="111">
        <f t="shared" si="98"/>
        <v>0</v>
      </c>
      <c r="V271" s="119">
        <f t="shared" si="85"/>
        <v>1.1999999999999964</v>
      </c>
      <c r="W271" s="119">
        <f t="shared" si="80"/>
        <v>0.6</v>
      </c>
      <c r="X271" s="120">
        <f t="shared" si="81"/>
        <v>100000</v>
      </c>
      <c r="Y271" s="120"/>
      <c r="Z271" s="120"/>
      <c r="AA271" s="120"/>
      <c r="AB271" s="120"/>
    </row>
    <row r="272" spans="1:28" ht="11.25" customHeight="1" x14ac:dyDescent="0.2">
      <c r="A272" s="102" t="str">
        <f>'T09'!A272</f>
        <v>Cabov</v>
      </c>
      <c r="B272" s="104">
        <f>'T09'!C272</f>
        <v>544108</v>
      </c>
      <c r="C272" s="109">
        <f>'T09'!K272</f>
        <v>105352.38</v>
      </c>
      <c r="D272" s="110">
        <f>'T09'!O272</f>
        <v>3.5648</v>
      </c>
      <c r="E272" s="110">
        <f>'T09'!P272</f>
        <v>0</v>
      </c>
      <c r="F272" s="110"/>
      <c r="G272" s="102">
        <f t="shared" si="86"/>
        <v>0</v>
      </c>
      <c r="H272" s="102">
        <f t="shared" si="87"/>
        <v>0</v>
      </c>
      <c r="I272" s="102">
        <f t="shared" si="88"/>
        <v>0</v>
      </c>
      <c r="J272" s="103">
        <f t="shared" si="89"/>
        <v>0</v>
      </c>
      <c r="L272" s="115">
        <f t="shared" si="90"/>
        <v>0</v>
      </c>
      <c r="M272" s="111">
        <f t="shared" si="91"/>
        <v>0</v>
      </c>
      <c r="N272" s="111">
        <f t="shared" si="92"/>
        <v>0</v>
      </c>
      <c r="O272" s="115">
        <f t="shared" si="93"/>
        <v>0</v>
      </c>
      <c r="P272" s="111">
        <f t="shared" si="94"/>
        <v>0</v>
      </c>
      <c r="Q272" s="111">
        <f t="shared" si="95"/>
        <v>0</v>
      </c>
      <c r="R272" s="115">
        <f t="shared" si="96"/>
        <v>0</v>
      </c>
      <c r="S272" s="111">
        <f t="shared" si="97"/>
        <v>0</v>
      </c>
      <c r="T272" s="111">
        <f t="shared" si="98"/>
        <v>0</v>
      </c>
      <c r="V272" s="119">
        <f t="shared" si="85"/>
        <v>1.2049999999999963</v>
      </c>
      <c r="W272" s="119">
        <f t="shared" si="80"/>
        <v>0.6</v>
      </c>
      <c r="X272" s="120">
        <f t="shared" si="81"/>
        <v>100000</v>
      </c>
      <c r="Y272" s="120"/>
      <c r="Z272" s="120"/>
      <c r="AA272" s="120"/>
      <c r="AB272" s="120"/>
    </row>
    <row r="273" spans="1:28" ht="11.25" customHeight="1" x14ac:dyDescent="0.2">
      <c r="A273" s="102" t="str">
        <f>'T09'!A273</f>
        <v>Cakov</v>
      </c>
      <c r="B273" s="104">
        <f>'T09'!C273</f>
        <v>514594</v>
      </c>
      <c r="C273" s="109">
        <f>'T09'!K273</f>
        <v>142427.14000000001</v>
      </c>
      <c r="D273" s="110">
        <f>'T09'!O273</f>
        <v>0</v>
      </c>
      <c r="E273" s="110">
        <f>'T09'!P273</f>
        <v>0.60620468823568308</v>
      </c>
      <c r="F273" s="110"/>
      <c r="G273" s="102">
        <f t="shared" si="86"/>
        <v>0</v>
      </c>
      <c r="H273" s="102">
        <f t="shared" si="87"/>
        <v>0</v>
      </c>
      <c r="I273" s="102">
        <f t="shared" si="88"/>
        <v>0</v>
      </c>
      <c r="J273" s="103">
        <f t="shared" si="89"/>
        <v>0</v>
      </c>
      <c r="L273" s="115">
        <f t="shared" si="90"/>
        <v>0</v>
      </c>
      <c r="M273" s="111">
        <f t="shared" si="91"/>
        <v>0</v>
      </c>
      <c r="N273" s="111">
        <f t="shared" si="92"/>
        <v>0</v>
      </c>
      <c r="O273" s="115">
        <f t="shared" si="93"/>
        <v>0</v>
      </c>
      <c r="P273" s="111">
        <f t="shared" si="94"/>
        <v>0</v>
      </c>
      <c r="Q273" s="111">
        <f t="shared" si="95"/>
        <v>0</v>
      </c>
      <c r="R273" s="115">
        <f t="shared" si="96"/>
        <v>0</v>
      </c>
      <c r="S273" s="111">
        <f t="shared" si="97"/>
        <v>0</v>
      </c>
      <c r="T273" s="111">
        <f t="shared" si="98"/>
        <v>0</v>
      </c>
      <c r="V273" s="119">
        <f t="shared" si="85"/>
        <v>1.2099999999999962</v>
      </c>
      <c r="W273" s="119">
        <f t="shared" si="80"/>
        <v>0.6</v>
      </c>
      <c r="X273" s="120">
        <f t="shared" si="81"/>
        <v>100000</v>
      </c>
      <c r="Y273" s="120"/>
      <c r="Z273" s="120"/>
      <c r="AA273" s="120"/>
      <c r="AB273" s="120"/>
    </row>
    <row r="274" spans="1:28" ht="11.25" customHeight="1" x14ac:dyDescent="0.2">
      <c r="A274" s="102" t="str">
        <f>'T09'!A274</f>
        <v>Cejkov</v>
      </c>
      <c r="B274" s="104">
        <f>'T09'!C274</f>
        <v>528234</v>
      </c>
      <c r="C274" s="109">
        <f>'T09'!K274</f>
        <v>683469.51</v>
      </c>
      <c r="D274" s="110">
        <f>'T09'!O274</f>
        <v>27.613099999999999</v>
      </c>
      <c r="E274" s="110">
        <f>'T09'!P274</f>
        <v>1.3685380054481144</v>
      </c>
      <c r="F274" s="110"/>
      <c r="G274" s="102">
        <f t="shared" si="86"/>
        <v>0</v>
      </c>
      <c r="H274" s="102">
        <f t="shared" si="87"/>
        <v>0</v>
      </c>
      <c r="I274" s="102">
        <f t="shared" si="88"/>
        <v>0</v>
      </c>
      <c r="J274" s="103">
        <f t="shared" si="89"/>
        <v>0</v>
      </c>
      <c r="L274" s="115">
        <f t="shared" si="90"/>
        <v>0</v>
      </c>
      <c r="M274" s="111">
        <f t="shared" si="91"/>
        <v>0</v>
      </c>
      <c r="N274" s="111">
        <f t="shared" si="92"/>
        <v>0</v>
      </c>
      <c r="O274" s="115">
        <f t="shared" si="93"/>
        <v>0</v>
      </c>
      <c r="P274" s="111">
        <f t="shared" si="94"/>
        <v>0</v>
      </c>
      <c r="Q274" s="111">
        <f t="shared" si="95"/>
        <v>0</v>
      </c>
      <c r="R274" s="115">
        <f t="shared" si="96"/>
        <v>0</v>
      </c>
      <c r="S274" s="111">
        <f t="shared" si="97"/>
        <v>0</v>
      </c>
      <c r="T274" s="111">
        <f t="shared" si="98"/>
        <v>0</v>
      </c>
      <c r="V274" s="119">
        <f t="shared" si="85"/>
        <v>1.2149999999999961</v>
      </c>
      <c r="W274" s="119">
        <f t="shared" si="80"/>
        <v>0.6</v>
      </c>
      <c r="X274" s="120">
        <f t="shared" si="81"/>
        <v>100000</v>
      </c>
      <c r="Y274" s="120"/>
      <c r="Z274" s="120"/>
      <c r="AA274" s="120"/>
      <c r="AB274" s="120"/>
    </row>
    <row r="275" spans="1:28" ht="11.25" customHeight="1" x14ac:dyDescent="0.2">
      <c r="A275" s="102" t="str">
        <f>'T09'!A275</f>
        <v>Cernina</v>
      </c>
      <c r="B275" s="104">
        <f>'T09'!C275</f>
        <v>527211</v>
      </c>
      <c r="C275" s="109">
        <f>'T09'!K275</f>
        <v>561642.82999999996</v>
      </c>
      <c r="D275" s="110">
        <f>'T09'!O275</f>
        <v>0</v>
      </c>
      <c r="E275" s="110">
        <f>'T09'!P275</f>
        <v>3.6492943388950594E-2</v>
      </c>
      <c r="F275" s="110"/>
      <c r="G275" s="102">
        <f t="shared" si="86"/>
        <v>0</v>
      </c>
      <c r="H275" s="102">
        <f t="shared" si="87"/>
        <v>0</v>
      </c>
      <c r="I275" s="102">
        <f t="shared" si="88"/>
        <v>0</v>
      </c>
      <c r="J275" s="103">
        <f t="shared" si="89"/>
        <v>0</v>
      </c>
      <c r="L275" s="115">
        <f t="shared" si="90"/>
        <v>0</v>
      </c>
      <c r="M275" s="111">
        <f t="shared" si="91"/>
        <v>0</v>
      </c>
      <c r="N275" s="111">
        <f t="shared" si="92"/>
        <v>0</v>
      </c>
      <c r="O275" s="115">
        <f t="shared" si="93"/>
        <v>0</v>
      </c>
      <c r="P275" s="111">
        <f t="shared" si="94"/>
        <v>0</v>
      </c>
      <c r="Q275" s="111">
        <f t="shared" si="95"/>
        <v>0</v>
      </c>
      <c r="R275" s="115">
        <f t="shared" si="96"/>
        <v>0</v>
      </c>
      <c r="S275" s="111">
        <f t="shared" si="97"/>
        <v>0</v>
      </c>
      <c r="T275" s="111">
        <f t="shared" si="98"/>
        <v>0</v>
      </c>
      <c r="V275" s="119">
        <f t="shared" si="85"/>
        <v>1.219999999999996</v>
      </c>
      <c r="W275" s="119">
        <f t="shared" si="80"/>
        <v>0.6</v>
      </c>
      <c r="X275" s="120">
        <f t="shared" si="81"/>
        <v>100000</v>
      </c>
      <c r="Y275" s="120"/>
      <c r="Z275" s="120"/>
      <c r="AA275" s="120"/>
      <c r="AB275" s="120"/>
    </row>
    <row r="276" spans="1:28" ht="11.25" customHeight="1" x14ac:dyDescent="0.2">
      <c r="A276" s="102" t="str">
        <f>'T09'!A276</f>
        <v>Cerová</v>
      </c>
      <c r="B276" s="104">
        <f>'T09'!C276</f>
        <v>504297</v>
      </c>
      <c r="C276" s="109">
        <f>'T09'!K276</f>
        <v>822076.37000000011</v>
      </c>
      <c r="D276" s="110">
        <f>'T09'!O276</f>
        <v>0</v>
      </c>
      <c r="E276" s="110">
        <f>'T09'!P276</f>
        <v>0</v>
      </c>
      <c r="F276" s="110"/>
      <c r="G276" s="102">
        <f t="shared" si="86"/>
        <v>0</v>
      </c>
      <c r="H276" s="102">
        <f t="shared" si="87"/>
        <v>0</v>
      </c>
      <c r="I276" s="102">
        <f t="shared" si="88"/>
        <v>0</v>
      </c>
      <c r="J276" s="103">
        <f t="shared" si="89"/>
        <v>0</v>
      </c>
      <c r="L276" s="115">
        <f t="shared" si="90"/>
        <v>0</v>
      </c>
      <c r="M276" s="111">
        <f t="shared" si="91"/>
        <v>0</v>
      </c>
      <c r="N276" s="111">
        <f t="shared" si="92"/>
        <v>0</v>
      </c>
      <c r="O276" s="115">
        <f t="shared" si="93"/>
        <v>0</v>
      </c>
      <c r="P276" s="111">
        <f t="shared" si="94"/>
        <v>0</v>
      </c>
      <c r="Q276" s="111">
        <f t="shared" si="95"/>
        <v>0</v>
      </c>
      <c r="R276" s="115">
        <f t="shared" si="96"/>
        <v>0</v>
      </c>
      <c r="S276" s="111">
        <f t="shared" si="97"/>
        <v>0</v>
      </c>
      <c r="T276" s="111">
        <f t="shared" si="98"/>
        <v>0</v>
      </c>
      <c r="V276" s="119">
        <f t="shared" si="85"/>
        <v>1.2249999999999959</v>
      </c>
      <c r="W276" s="119">
        <f t="shared" si="80"/>
        <v>0.6</v>
      </c>
      <c r="X276" s="120">
        <f t="shared" si="81"/>
        <v>100000</v>
      </c>
      <c r="Y276" s="120"/>
      <c r="Z276" s="120"/>
      <c r="AA276" s="120"/>
      <c r="AB276" s="120"/>
    </row>
    <row r="277" spans="1:28" ht="11.25" customHeight="1" x14ac:dyDescent="0.2">
      <c r="A277" s="102" t="str">
        <f>'T09'!A277</f>
        <v>Cerovo</v>
      </c>
      <c r="B277" s="104">
        <f>'T09'!C277</f>
        <v>518239</v>
      </c>
      <c r="C277" s="109">
        <f>'T09'!K277</f>
        <v>378900.2</v>
      </c>
      <c r="D277" s="110">
        <f>'T09'!O277</f>
        <v>11.251899999999999</v>
      </c>
      <c r="E277" s="110">
        <f>'T09'!P277</f>
        <v>4.6640170683467579</v>
      </c>
      <c r="F277" s="110"/>
      <c r="G277" s="102">
        <f t="shared" si="86"/>
        <v>0</v>
      </c>
      <c r="H277" s="102">
        <f t="shared" si="87"/>
        <v>0</v>
      </c>
      <c r="I277" s="102">
        <f t="shared" si="88"/>
        <v>0</v>
      </c>
      <c r="J277" s="103">
        <f t="shared" si="89"/>
        <v>0</v>
      </c>
      <c r="L277" s="115">
        <f t="shared" si="90"/>
        <v>0</v>
      </c>
      <c r="M277" s="111">
        <f t="shared" si="91"/>
        <v>0</v>
      </c>
      <c r="N277" s="111">
        <f t="shared" si="92"/>
        <v>0</v>
      </c>
      <c r="O277" s="115">
        <f t="shared" si="93"/>
        <v>0</v>
      </c>
      <c r="P277" s="111">
        <f t="shared" si="94"/>
        <v>0</v>
      </c>
      <c r="Q277" s="111">
        <f t="shared" si="95"/>
        <v>0</v>
      </c>
      <c r="R277" s="115">
        <f t="shared" si="96"/>
        <v>0</v>
      </c>
      <c r="S277" s="111">
        <f t="shared" si="97"/>
        <v>0</v>
      </c>
      <c r="T277" s="111">
        <f t="shared" si="98"/>
        <v>0</v>
      </c>
      <c r="V277" s="119">
        <f t="shared" si="85"/>
        <v>1.2299999999999958</v>
      </c>
      <c r="W277" s="119">
        <f t="shared" si="80"/>
        <v>0.6</v>
      </c>
      <c r="X277" s="120">
        <f t="shared" si="81"/>
        <v>100000</v>
      </c>
      <c r="Y277" s="120"/>
      <c r="Z277" s="120"/>
      <c r="AA277" s="120"/>
      <c r="AB277" s="120"/>
    </row>
    <row r="278" spans="1:28" ht="11.25" customHeight="1" x14ac:dyDescent="0.2">
      <c r="A278" s="102" t="str">
        <f>'T09'!A278</f>
        <v>Cestice</v>
      </c>
      <c r="B278" s="104">
        <f>'T09'!C278</f>
        <v>521272</v>
      </c>
      <c r="C278" s="109">
        <f>'T09'!K278</f>
        <v>223178.84</v>
      </c>
      <c r="D278" s="110">
        <f>'T09'!O278</f>
        <v>0</v>
      </c>
      <c r="E278" s="110">
        <f>'T09'!P278</f>
        <v>3.8338491229724112</v>
      </c>
      <c r="F278" s="110"/>
      <c r="G278" s="102">
        <f t="shared" si="86"/>
        <v>0</v>
      </c>
      <c r="H278" s="102">
        <f t="shared" si="87"/>
        <v>0</v>
      </c>
      <c r="I278" s="102">
        <f t="shared" si="88"/>
        <v>0</v>
      </c>
      <c r="J278" s="103">
        <f t="shared" si="89"/>
        <v>0</v>
      </c>
      <c r="L278" s="115">
        <f t="shared" si="90"/>
        <v>0</v>
      </c>
      <c r="M278" s="111">
        <f t="shared" si="91"/>
        <v>0</v>
      </c>
      <c r="N278" s="111">
        <f t="shared" si="92"/>
        <v>0</v>
      </c>
      <c r="O278" s="115">
        <f t="shared" si="93"/>
        <v>0</v>
      </c>
      <c r="P278" s="111">
        <f t="shared" si="94"/>
        <v>0</v>
      </c>
      <c r="Q278" s="111">
        <f t="shared" si="95"/>
        <v>0</v>
      </c>
      <c r="R278" s="115">
        <f t="shared" si="96"/>
        <v>0</v>
      </c>
      <c r="S278" s="111">
        <f t="shared" si="97"/>
        <v>0</v>
      </c>
      <c r="T278" s="111">
        <f t="shared" si="98"/>
        <v>0</v>
      </c>
      <c r="V278" s="119">
        <f t="shared" si="85"/>
        <v>1.2349999999999957</v>
      </c>
      <c r="W278" s="119">
        <f t="shared" si="80"/>
        <v>0.6</v>
      </c>
      <c r="X278" s="120">
        <f t="shared" si="81"/>
        <v>100000</v>
      </c>
      <c r="Y278" s="120"/>
      <c r="Z278" s="120"/>
      <c r="AA278" s="120"/>
      <c r="AB278" s="120"/>
    </row>
    <row r="279" spans="1:28" ht="11.25" customHeight="1" x14ac:dyDescent="0.2">
      <c r="A279" s="102" t="str">
        <f>'T09'!A279</f>
        <v>Cífer</v>
      </c>
      <c r="B279" s="104">
        <f>'T09'!C279</f>
        <v>506877</v>
      </c>
      <c r="C279" s="109">
        <f>'T09'!K279</f>
        <v>1781072.18</v>
      </c>
      <c r="D279" s="110">
        <f>'T09'!O279</f>
        <v>19.790400000000002</v>
      </c>
      <c r="E279" s="110">
        <f>'T09'!P279</f>
        <v>6.1811947452910081</v>
      </c>
      <c r="F279" s="110"/>
      <c r="G279" s="102">
        <f t="shared" si="86"/>
        <v>0</v>
      </c>
      <c r="H279" s="102">
        <f t="shared" si="87"/>
        <v>0</v>
      </c>
      <c r="I279" s="102">
        <f t="shared" si="88"/>
        <v>0</v>
      </c>
      <c r="J279" s="103">
        <f t="shared" si="89"/>
        <v>0</v>
      </c>
      <c r="L279" s="115">
        <f t="shared" si="90"/>
        <v>0</v>
      </c>
      <c r="M279" s="111">
        <f t="shared" si="91"/>
        <v>0</v>
      </c>
      <c r="N279" s="111">
        <f t="shared" si="92"/>
        <v>0</v>
      </c>
      <c r="O279" s="115">
        <f t="shared" si="93"/>
        <v>0</v>
      </c>
      <c r="P279" s="111">
        <f t="shared" si="94"/>
        <v>0</v>
      </c>
      <c r="Q279" s="111">
        <f t="shared" si="95"/>
        <v>0</v>
      </c>
      <c r="R279" s="115">
        <f t="shared" si="96"/>
        <v>0</v>
      </c>
      <c r="S279" s="111">
        <f t="shared" si="97"/>
        <v>0</v>
      </c>
      <c r="T279" s="111">
        <f t="shared" si="98"/>
        <v>0</v>
      </c>
      <c r="V279" s="119">
        <f t="shared" si="85"/>
        <v>1.2399999999999956</v>
      </c>
      <c r="W279" s="119">
        <f t="shared" si="80"/>
        <v>0.6</v>
      </c>
      <c r="X279" s="120">
        <f t="shared" si="81"/>
        <v>100000</v>
      </c>
      <c r="Y279" s="120"/>
      <c r="Z279" s="120"/>
      <c r="AA279" s="120"/>
      <c r="AB279" s="120"/>
    </row>
    <row r="280" spans="1:28" ht="11.25" customHeight="1" x14ac:dyDescent="0.2">
      <c r="A280" s="102" t="str">
        <f>'T09'!A280</f>
        <v>Cigeľ</v>
      </c>
      <c r="B280" s="104">
        <f>'T09'!C280</f>
        <v>513920</v>
      </c>
      <c r="C280" s="109">
        <f>'T09'!K280</f>
        <v>633337.74</v>
      </c>
      <c r="D280" s="110">
        <f>'T09'!O280</f>
        <v>19.617599999999999</v>
      </c>
      <c r="E280" s="110">
        <f>'T09'!P280</f>
        <v>15.123436351669174</v>
      </c>
      <c r="F280" s="110"/>
      <c r="G280" s="102">
        <f t="shared" si="86"/>
        <v>0</v>
      </c>
      <c r="H280" s="102">
        <f t="shared" si="87"/>
        <v>0</v>
      </c>
      <c r="I280" s="102">
        <f t="shared" si="88"/>
        <v>0</v>
      </c>
      <c r="J280" s="103">
        <f t="shared" si="89"/>
        <v>0</v>
      </c>
      <c r="L280" s="115">
        <f t="shared" si="90"/>
        <v>0</v>
      </c>
      <c r="M280" s="111">
        <f t="shared" si="91"/>
        <v>0</v>
      </c>
      <c r="N280" s="111">
        <f t="shared" si="92"/>
        <v>0</v>
      </c>
      <c r="O280" s="115">
        <f t="shared" si="93"/>
        <v>0</v>
      </c>
      <c r="P280" s="111">
        <f t="shared" si="94"/>
        <v>0</v>
      </c>
      <c r="Q280" s="111">
        <f t="shared" si="95"/>
        <v>0</v>
      </c>
      <c r="R280" s="115">
        <f t="shared" si="96"/>
        <v>0</v>
      </c>
      <c r="S280" s="111">
        <f t="shared" si="97"/>
        <v>0</v>
      </c>
      <c r="T280" s="111">
        <f t="shared" si="98"/>
        <v>0</v>
      </c>
      <c r="V280" s="119">
        <f t="shared" si="85"/>
        <v>1.2449999999999954</v>
      </c>
      <c r="W280" s="119">
        <f t="shared" si="80"/>
        <v>0.6</v>
      </c>
      <c r="X280" s="120">
        <f t="shared" si="81"/>
        <v>100000</v>
      </c>
      <c r="Y280" s="120"/>
      <c r="Z280" s="120"/>
      <c r="AA280" s="120"/>
      <c r="AB280" s="120"/>
    </row>
    <row r="281" spans="1:28" ht="11.25" customHeight="1" x14ac:dyDescent="0.2">
      <c r="A281" s="102" t="str">
        <f>'T09'!A281</f>
        <v>Cigeľka</v>
      </c>
      <c r="B281" s="104">
        <f>'T09'!C281</f>
        <v>519111</v>
      </c>
      <c r="C281" s="109">
        <f>'T09'!K281</f>
        <v>293038.96999999997</v>
      </c>
      <c r="D281" s="110">
        <f>'T09'!O281</f>
        <v>14.6496</v>
      </c>
      <c r="E281" s="110">
        <f>'T09'!P281</f>
        <v>1.5963747074322572</v>
      </c>
      <c r="F281" s="110"/>
      <c r="G281" s="102">
        <f t="shared" si="86"/>
        <v>0</v>
      </c>
      <c r="H281" s="102">
        <f t="shared" si="87"/>
        <v>0</v>
      </c>
      <c r="I281" s="102">
        <f t="shared" si="88"/>
        <v>0</v>
      </c>
      <c r="J281" s="103">
        <f t="shared" si="89"/>
        <v>0</v>
      </c>
      <c r="L281" s="115">
        <f t="shared" si="90"/>
        <v>0</v>
      </c>
      <c r="M281" s="111">
        <f t="shared" si="91"/>
        <v>0</v>
      </c>
      <c r="N281" s="111">
        <f t="shared" si="92"/>
        <v>0</v>
      </c>
      <c r="O281" s="115">
        <f t="shared" si="93"/>
        <v>0</v>
      </c>
      <c r="P281" s="111">
        <f t="shared" si="94"/>
        <v>0</v>
      </c>
      <c r="Q281" s="111">
        <f t="shared" si="95"/>
        <v>0</v>
      </c>
      <c r="R281" s="115">
        <f t="shared" si="96"/>
        <v>0</v>
      </c>
      <c r="S281" s="111">
        <f t="shared" si="97"/>
        <v>0</v>
      </c>
      <c r="T281" s="111">
        <f t="shared" si="98"/>
        <v>0</v>
      </c>
      <c r="V281" s="119">
        <f t="shared" si="85"/>
        <v>1.2499999999999953</v>
      </c>
      <c r="W281" s="119">
        <f t="shared" si="80"/>
        <v>0.6</v>
      </c>
      <c r="X281" s="120">
        <f t="shared" si="81"/>
        <v>100000</v>
      </c>
      <c r="Y281" s="120"/>
      <c r="Z281" s="120"/>
      <c r="AA281" s="120"/>
      <c r="AB281" s="120"/>
    </row>
    <row r="282" spans="1:28" ht="11.25" customHeight="1" x14ac:dyDescent="0.2">
      <c r="A282" s="102" t="str">
        <f>'T09'!A282</f>
        <v>Cigla</v>
      </c>
      <c r="B282" s="104">
        <f>'T09'!C282</f>
        <v>527220</v>
      </c>
      <c r="C282" s="109">
        <f>'T09'!K282</f>
        <v>40064.400000000001</v>
      </c>
      <c r="D282" s="110">
        <f>'T09'!O282</f>
        <v>14.1371</v>
      </c>
      <c r="E282" s="110">
        <f>'T09'!P282</f>
        <v>4.9891175207915257</v>
      </c>
      <c r="F282" s="110"/>
      <c r="G282" s="102">
        <f t="shared" si="86"/>
        <v>0</v>
      </c>
      <c r="H282" s="102">
        <f t="shared" si="87"/>
        <v>0</v>
      </c>
      <c r="I282" s="102">
        <f t="shared" si="88"/>
        <v>0</v>
      </c>
      <c r="J282" s="103">
        <f t="shared" si="89"/>
        <v>0</v>
      </c>
      <c r="L282" s="115">
        <f t="shared" si="90"/>
        <v>0</v>
      </c>
      <c r="M282" s="111">
        <f t="shared" si="91"/>
        <v>0</v>
      </c>
      <c r="N282" s="111">
        <f t="shared" si="92"/>
        <v>0</v>
      </c>
      <c r="O282" s="115">
        <f t="shared" si="93"/>
        <v>0</v>
      </c>
      <c r="P282" s="111">
        <f t="shared" si="94"/>
        <v>0</v>
      </c>
      <c r="Q282" s="111">
        <f t="shared" si="95"/>
        <v>0</v>
      </c>
      <c r="R282" s="115">
        <f t="shared" si="96"/>
        <v>0</v>
      </c>
      <c r="S282" s="111">
        <f t="shared" si="97"/>
        <v>0</v>
      </c>
      <c r="T282" s="111">
        <f t="shared" si="98"/>
        <v>0</v>
      </c>
      <c r="V282" s="119">
        <f t="shared" si="85"/>
        <v>1.2549999999999952</v>
      </c>
      <c r="W282" s="119">
        <f t="shared" si="80"/>
        <v>0.6</v>
      </c>
      <c r="X282" s="120">
        <f t="shared" si="81"/>
        <v>100000</v>
      </c>
      <c r="Y282" s="120"/>
      <c r="Z282" s="120"/>
      <c r="AA282" s="120"/>
      <c r="AB282" s="120"/>
    </row>
    <row r="283" spans="1:28" ht="11.25" customHeight="1" x14ac:dyDescent="0.2">
      <c r="A283" s="102" t="str">
        <f>'T09'!A283</f>
        <v>Cimenná</v>
      </c>
      <c r="B283" s="104">
        <f>'T09'!C283</f>
        <v>542776</v>
      </c>
      <c r="C283" s="109">
        <f>'T09'!K283</f>
        <v>26070.7</v>
      </c>
      <c r="D283" s="110">
        <f>'T09'!O283</f>
        <v>0</v>
      </c>
      <c r="E283" s="110">
        <f>'T09'!P283</f>
        <v>0</v>
      </c>
      <c r="F283" s="110"/>
      <c r="G283" s="102">
        <f t="shared" si="86"/>
        <v>0</v>
      </c>
      <c r="H283" s="102">
        <f t="shared" si="87"/>
        <v>0</v>
      </c>
      <c r="I283" s="102">
        <f t="shared" si="88"/>
        <v>0</v>
      </c>
      <c r="J283" s="103">
        <f t="shared" si="89"/>
        <v>0</v>
      </c>
      <c r="L283" s="115">
        <f t="shared" si="90"/>
        <v>0</v>
      </c>
      <c r="M283" s="111">
        <f t="shared" si="91"/>
        <v>0</v>
      </c>
      <c r="N283" s="111">
        <f t="shared" si="92"/>
        <v>0</v>
      </c>
      <c r="O283" s="115">
        <f t="shared" si="93"/>
        <v>0</v>
      </c>
      <c r="P283" s="111">
        <f t="shared" si="94"/>
        <v>0</v>
      </c>
      <c r="Q283" s="111">
        <f t="shared" si="95"/>
        <v>0</v>
      </c>
      <c r="R283" s="115">
        <f t="shared" si="96"/>
        <v>0</v>
      </c>
      <c r="S283" s="111">
        <f t="shared" si="97"/>
        <v>0</v>
      </c>
      <c r="T283" s="111">
        <f t="shared" si="98"/>
        <v>0</v>
      </c>
      <c r="V283" s="119">
        <f t="shared" si="85"/>
        <v>1.2599999999999951</v>
      </c>
      <c r="W283" s="119">
        <f t="shared" si="80"/>
        <v>0.6</v>
      </c>
      <c r="X283" s="120">
        <f t="shared" si="81"/>
        <v>100000</v>
      </c>
      <c r="Y283" s="120"/>
      <c r="Z283" s="120"/>
      <c r="AA283" s="120"/>
      <c r="AB283" s="120"/>
    </row>
    <row r="284" spans="1:28" ht="11.25" customHeight="1" x14ac:dyDescent="0.2">
      <c r="A284" s="102" t="str">
        <f>'T09'!A284</f>
        <v>Cinobaňa</v>
      </c>
      <c r="B284" s="104">
        <f>'T09'!C284</f>
        <v>511315</v>
      </c>
      <c r="C284" s="109">
        <f>'T09'!K284</f>
        <v>1119537.81</v>
      </c>
      <c r="D284" s="110">
        <f>'T09'!O284</f>
        <v>28.8522</v>
      </c>
      <c r="E284" s="110">
        <f>'T09'!P284</f>
        <v>1.3031047160434894</v>
      </c>
      <c r="F284" s="110"/>
      <c r="G284" s="102">
        <f t="shared" si="86"/>
        <v>0</v>
      </c>
      <c r="H284" s="102">
        <f t="shared" si="87"/>
        <v>0</v>
      </c>
      <c r="I284" s="102">
        <f t="shared" si="88"/>
        <v>0</v>
      </c>
      <c r="J284" s="103">
        <f t="shared" si="89"/>
        <v>0</v>
      </c>
      <c r="L284" s="115">
        <f t="shared" si="90"/>
        <v>0</v>
      </c>
      <c r="M284" s="111">
        <f t="shared" si="91"/>
        <v>0</v>
      </c>
      <c r="N284" s="111">
        <f t="shared" si="92"/>
        <v>0</v>
      </c>
      <c r="O284" s="115">
        <f t="shared" si="93"/>
        <v>0</v>
      </c>
      <c r="P284" s="111">
        <f t="shared" si="94"/>
        <v>0</v>
      </c>
      <c r="Q284" s="111">
        <f t="shared" si="95"/>
        <v>0</v>
      </c>
      <c r="R284" s="115">
        <f t="shared" si="96"/>
        <v>0</v>
      </c>
      <c r="S284" s="111">
        <f t="shared" si="97"/>
        <v>0</v>
      </c>
      <c r="T284" s="111">
        <f t="shared" si="98"/>
        <v>0</v>
      </c>
      <c r="V284" s="119">
        <f t="shared" si="85"/>
        <v>1.264999999999995</v>
      </c>
      <c r="W284" s="119">
        <f t="shared" si="80"/>
        <v>0.6</v>
      </c>
      <c r="X284" s="120">
        <f t="shared" si="81"/>
        <v>100000</v>
      </c>
      <c r="Y284" s="120"/>
      <c r="Z284" s="120"/>
      <c r="AA284" s="120"/>
      <c r="AB284" s="120"/>
    </row>
    <row r="285" spans="1:28" ht="11.25" customHeight="1" x14ac:dyDescent="0.2">
      <c r="A285" s="102" t="str">
        <f>'T09'!A285</f>
        <v>Čab</v>
      </c>
      <c r="B285" s="104">
        <f>'T09'!C285</f>
        <v>582387</v>
      </c>
      <c r="C285" s="109">
        <f>'T09'!K285</f>
        <v>360806.56</v>
      </c>
      <c r="D285" s="110">
        <f>'T09'!O285</f>
        <v>59.150300000000001</v>
      </c>
      <c r="E285" s="110">
        <f>'T09'!P285</f>
        <v>18.727910601181975</v>
      </c>
      <c r="F285" s="110"/>
      <c r="G285" s="102">
        <f t="shared" si="86"/>
        <v>0</v>
      </c>
      <c r="H285" s="102">
        <f t="shared" si="87"/>
        <v>0</v>
      </c>
      <c r="I285" s="102">
        <f t="shared" si="88"/>
        <v>0</v>
      </c>
      <c r="J285" s="103">
        <f t="shared" si="89"/>
        <v>0</v>
      </c>
      <c r="L285" s="115">
        <f t="shared" si="90"/>
        <v>0</v>
      </c>
      <c r="M285" s="111">
        <f t="shared" si="91"/>
        <v>0</v>
      </c>
      <c r="N285" s="111">
        <f t="shared" si="92"/>
        <v>0</v>
      </c>
      <c r="O285" s="115">
        <f t="shared" si="93"/>
        <v>0</v>
      </c>
      <c r="P285" s="111">
        <f t="shared" si="94"/>
        <v>0</v>
      </c>
      <c r="Q285" s="111">
        <f t="shared" si="95"/>
        <v>0</v>
      </c>
      <c r="R285" s="115">
        <f t="shared" si="96"/>
        <v>0</v>
      </c>
      <c r="S285" s="111">
        <f t="shared" si="97"/>
        <v>0</v>
      </c>
      <c r="T285" s="111">
        <f t="shared" si="98"/>
        <v>0</v>
      </c>
      <c r="V285" s="119">
        <f t="shared" si="85"/>
        <v>1.2699999999999949</v>
      </c>
      <c r="W285" s="119">
        <f t="shared" si="80"/>
        <v>0.6</v>
      </c>
      <c r="X285" s="120">
        <f t="shared" si="81"/>
        <v>100000</v>
      </c>
      <c r="Y285" s="120"/>
      <c r="Z285" s="120"/>
      <c r="AA285" s="120"/>
      <c r="AB285" s="120"/>
    </row>
    <row r="286" spans="1:28" ht="11.25" customHeight="1" x14ac:dyDescent="0.2">
      <c r="A286" s="102" t="str">
        <f>'T09'!A286</f>
        <v>Čabalovce</v>
      </c>
      <c r="B286" s="104">
        <f>'T09'!C286</f>
        <v>520098</v>
      </c>
      <c r="C286" s="109">
        <f>'T09'!K286</f>
        <v>77187.320000000007</v>
      </c>
      <c r="D286" s="110">
        <f>'T09'!O286</f>
        <v>11.0273</v>
      </c>
      <c r="E286" s="110">
        <f>'T09'!P286</f>
        <v>3.1403474042109503</v>
      </c>
      <c r="F286" s="110"/>
      <c r="G286" s="102">
        <f t="shared" si="86"/>
        <v>0</v>
      </c>
      <c r="H286" s="102">
        <f t="shared" si="87"/>
        <v>0</v>
      </c>
      <c r="I286" s="102">
        <f t="shared" si="88"/>
        <v>0</v>
      </c>
      <c r="J286" s="103">
        <f t="shared" si="89"/>
        <v>0</v>
      </c>
      <c r="L286" s="115">
        <f t="shared" si="90"/>
        <v>0</v>
      </c>
      <c r="M286" s="111">
        <f t="shared" si="91"/>
        <v>0</v>
      </c>
      <c r="N286" s="111">
        <f t="shared" si="92"/>
        <v>0</v>
      </c>
      <c r="O286" s="115">
        <f t="shared" si="93"/>
        <v>0</v>
      </c>
      <c r="P286" s="111">
        <f t="shared" si="94"/>
        <v>0</v>
      </c>
      <c r="Q286" s="111">
        <f t="shared" si="95"/>
        <v>0</v>
      </c>
      <c r="R286" s="115">
        <f t="shared" si="96"/>
        <v>0</v>
      </c>
      <c r="S286" s="111">
        <f t="shared" si="97"/>
        <v>0</v>
      </c>
      <c r="T286" s="111">
        <f t="shared" si="98"/>
        <v>0</v>
      </c>
      <c r="V286" s="119">
        <f t="shared" si="85"/>
        <v>1.2749999999999948</v>
      </c>
      <c r="W286" s="119">
        <f t="shared" si="80"/>
        <v>0.6</v>
      </c>
      <c r="X286" s="120">
        <f t="shared" si="81"/>
        <v>100000</v>
      </c>
      <c r="Y286" s="120"/>
      <c r="Z286" s="120"/>
      <c r="AA286" s="120"/>
      <c r="AB286" s="120"/>
    </row>
    <row r="287" spans="1:28" ht="11.25" customHeight="1" x14ac:dyDescent="0.2">
      <c r="A287" s="102" t="str">
        <f>'T09'!A287</f>
        <v>Čabiny</v>
      </c>
      <c r="B287" s="104">
        <f>'T09'!C287</f>
        <v>520101</v>
      </c>
      <c r="C287" s="109">
        <f>'T09'!K287</f>
        <v>197643.79</v>
      </c>
      <c r="D287" s="110">
        <f>'T09'!O287</f>
        <v>44.473799999999997</v>
      </c>
      <c r="E287" s="110">
        <f>'T09'!P287</f>
        <v>7.9451825933918796</v>
      </c>
      <c r="F287" s="110"/>
      <c r="G287" s="102">
        <f t="shared" si="86"/>
        <v>0</v>
      </c>
      <c r="H287" s="102">
        <f t="shared" si="87"/>
        <v>0</v>
      </c>
      <c r="I287" s="102">
        <f t="shared" si="88"/>
        <v>0</v>
      </c>
      <c r="J287" s="103">
        <f t="shared" si="89"/>
        <v>0</v>
      </c>
      <c r="L287" s="115">
        <f t="shared" si="90"/>
        <v>0</v>
      </c>
      <c r="M287" s="111">
        <f t="shared" si="91"/>
        <v>0</v>
      </c>
      <c r="N287" s="111">
        <f t="shared" si="92"/>
        <v>0</v>
      </c>
      <c r="O287" s="115">
        <f t="shared" si="93"/>
        <v>0</v>
      </c>
      <c r="P287" s="111">
        <f t="shared" si="94"/>
        <v>0</v>
      </c>
      <c r="Q287" s="111">
        <f t="shared" si="95"/>
        <v>0</v>
      </c>
      <c r="R287" s="115">
        <f t="shared" si="96"/>
        <v>0</v>
      </c>
      <c r="S287" s="111">
        <f t="shared" si="97"/>
        <v>0</v>
      </c>
      <c r="T287" s="111">
        <f t="shared" si="98"/>
        <v>0</v>
      </c>
      <c r="V287" s="119">
        <f t="shared" si="85"/>
        <v>1.2799999999999947</v>
      </c>
      <c r="W287" s="119">
        <f t="shared" ref="W287:W350" si="99">$D$1/100</f>
        <v>0.6</v>
      </c>
      <c r="X287" s="120">
        <f t="shared" ref="X287:X350" si="100">$AB$1</f>
        <v>100000</v>
      </c>
      <c r="Y287" s="120"/>
      <c r="Z287" s="120"/>
      <c r="AA287" s="120"/>
      <c r="AB287" s="120"/>
    </row>
    <row r="288" spans="1:28" ht="11.25" customHeight="1" x14ac:dyDescent="0.2">
      <c r="A288" s="102" t="str">
        <f>'T09'!A288</f>
        <v>Čabradský Vrbovok</v>
      </c>
      <c r="B288" s="104">
        <f>'T09'!C288</f>
        <v>518247</v>
      </c>
      <c r="C288" s="109">
        <f>'T09'!K288</f>
        <v>112181.3</v>
      </c>
      <c r="D288" s="110">
        <f>'T09'!O288</f>
        <v>0</v>
      </c>
      <c r="E288" s="110">
        <f>'T09'!P288</f>
        <v>0.55154468703785753</v>
      </c>
      <c r="F288" s="110"/>
      <c r="G288" s="102">
        <f t="shared" si="86"/>
        <v>0</v>
      </c>
      <c r="H288" s="102">
        <f t="shared" si="87"/>
        <v>0</v>
      </c>
      <c r="I288" s="102">
        <f t="shared" si="88"/>
        <v>0</v>
      </c>
      <c r="J288" s="103">
        <f t="shared" si="89"/>
        <v>0</v>
      </c>
      <c r="L288" s="115">
        <f t="shared" si="90"/>
        <v>0</v>
      </c>
      <c r="M288" s="111">
        <f t="shared" si="91"/>
        <v>0</v>
      </c>
      <c r="N288" s="111">
        <f t="shared" si="92"/>
        <v>0</v>
      </c>
      <c r="O288" s="115">
        <f t="shared" si="93"/>
        <v>0</v>
      </c>
      <c r="P288" s="111">
        <f t="shared" si="94"/>
        <v>0</v>
      </c>
      <c r="Q288" s="111">
        <f t="shared" si="95"/>
        <v>0</v>
      </c>
      <c r="R288" s="115">
        <f t="shared" si="96"/>
        <v>0</v>
      </c>
      <c r="S288" s="111">
        <f t="shared" si="97"/>
        <v>0</v>
      </c>
      <c r="T288" s="111">
        <f t="shared" si="98"/>
        <v>0</v>
      </c>
      <c r="V288" s="119">
        <f t="shared" si="85"/>
        <v>1.2849999999999946</v>
      </c>
      <c r="W288" s="119">
        <f t="shared" si="99"/>
        <v>0.6</v>
      </c>
      <c r="X288" s="120">
        <f t="shared" si="100"/>
        <v>100000</v>
      </c>
      <c r="Y288" s="120"/>
      <c r="Z288" s="120"/>
      <c r="AA288" s="120"/>
      <c r="AB288" s="120"/>
    </row>
    <row r="289" spans="1:28" ht="11.25" customHeight="1" x14ac:dyDescent="0.2">
      <c r="A289" s="102" t="str">
        <f>'T09'!A289</f>
        <v>Čadca</v>
      </c>
      <c r="B289" s="104">
        <f>'T09'!C289</f>
        <v>509132</v>
      </c>
      <c r="C289" s="109">
        <f>'T09'!K289</f>
        <v>12897167.57</v>
      </c>
      <c r="D289" s="110">
        <f>'T09'!O289</f>
        <v>44.862400000000001</v>
      </c>
      <c r="E289" s="110">
        <f>'T09'!P289</f>
        <v>7.7595957761134997</v>
      </c>
      <c r="F289" s="110"/>
      <c r="G289" s="102">
        <f t="shared" si="86"/>
        <v>0</v>
      </c>
      <c r="H289" s="102">
        <f t="shared" si="87"/>
        <v>0</v>
      </c>
      <c r="I289" s="102">
        <f t="shared" si="88"/>
        <v>0</v>
      </c>
      <c r="J289" s="103">
        <f t="shared" si="89"/>
        <v>0</v>
      </c>
      <c r="L289" s="115">
        <f t="shared" si="90"/>
        <v>0</v>
      </c>
      <c r="M289" s="111">
        <f t="shared" si="91"/>
        <v>0</v>
      </c>
      <c r="N289" s="111">
        <f t="shared" si="92"/>
        <v>0</v>
      </c>
      <c r="O289" s="115">
        <f t="shared" si="93"/>
        <v>0</v>
      </c>
      <c r="P289" s="111">
        <f t="shared" si="94"/>
        <v>0</v>
      </c>
      <c r="Q289" s="111">
        <f t="shared" si="95"/>
        <v>0</v>
      </c>
      <c r="R289" s="115">
        <f t="shared" si="96"/>
        <v>0</v>
      </c>
      <c r="S289" s="111">
        <f t="shared" si="97"/>
        <v>0</v>
      </c>
      <c r="T289" s="111">
        <f t="shared" si="98"/>
        <v>0</v>
      </c>
      <c r="V289" s="119">
        <f t="shared" ref="V289:V352" si="101">V288+0.005</f>
        <v>1.2899999999999945</v>
      </c>
      <c r="W289" s="119">
        <f t="shared" si="99"/>
        <v>0.6</v>
      </c>
      <c r="X289" s="120">
        <f t="shared" si="100"/>
        <v>100000</v>
      </c>
      <c r="Y289" s="120"/>
      <c r="Z289" s="120"/>
      <c r="AA289" s="120"/>
      <c r="AB289" s="120"/>
    </row>
    <row r="290" spans="1:28" ht="11.25" customHeight="1" x14ac:dyDescent="0.2">
      <c r="A290" s="102" t="str">
        <f>'T09'!A290</f>
        <v>Čachtice</v>
      </c>
      <c r="B290" s="104">
        <f>'T09'!C290</f>
        <v>505901</v>
      </c>
      <c r="C290" s="109">
        <f>'T09'!K290</f>
        <v>2035819.28</v>
      </c>
      <c r="D290" s="110">
        <f>'T09'!O290</f>
        <v>0</v>
      </c>
      <c r="E290" s="110">
        <f>'T09'!P290</f>
        <v>8.0490602289609914</v>
      </c>
      <c r="F290" s="110"/>
      <c r="G290" s="102">
        <f t="shared" si="86"/>
        <v>0</v>
      </c>
      <c r="H290" s="102">
        <f t="shared" si="87"/>
        <v>0</v>
      </c>
      <c r="I290" s="102">
        <f t="shared" si="88"/>
        <v>0</v>
      </c>
      <c r="J290" s="103">
        <f t="shared" si="89"/>
        <v>0</v>
      </c>
      <c r="L290" s="115">
        <f t="shared" si="90"/>
        <v>0</v>
      </c>
      <c r="M290" s="111">
        <f t="shared" si="91"/>
        <v>0</v>
      </c>
      <c r="N290" s="111">
        <f t="shared" si="92"/>
        <v>0</v>
      </c>
      <c r="O290" s="115">
        <f t="shared" si="93"/>
        <v>0</v>
      </c>
      <c r="P290" s="111">
        <f t="shared" si="94"/>
        <v>0</v>
      </c>
      <c r="Q290" s="111">
        <f t="shared" si="95"/>
        <v>0</v>
      </c>
      <c r="R290" s="115">
        <f t="shared" si="96"/>
        <v>0</v>
      </c>
      <c r="S290" s="111">
        <f t="shared" si="97"/>
        <v>0</v>
      </c>
      <c r="T290" s="111">
        <f t="shared" si="98"/>
        <v>0</v>
      </c>
      <c r="V290" s="119">
        <f t="shared" si="101"/>
        <v>1.2949999999999944</v>
      </c>
      <c r="W290" s="119">
        <f t="shared" si="99"/>
        <v>0.6</v>
      </c>
      <c r="X290" s="120">
        <f t="shared" si="100"/>
        <v>100000</v>
      </c>
      <c r="Y290" s="120"/>
      <c r="Z290" s="120"/>
      <c r="AA290" s="120"/>
      <c r="AB290" s="120"/>
    </row>
    <row r="291" spans="1:28" ht="11.25" customHeight="1" x14ac:dyDescent="0.2">
      <c r="A291" s="102" t="str">
        <f>'T09'!A291</f>
        <v>Čajkov</v>
      </c>
      <c r="B291" s="104">
        <f>'T09'!C291</f>
        <v>502111</v>
      </c>
      <c r="C291" s="109">
        <f>'T09'!K291</f>
        <v>486972.96</v>
      </c>
      <c r="D291" s="110">
        <f>'T09'!O291</f>
        <v>0</v>
      </c>
      <c r="E291" s="110">
        <f>'T09'!P291</f>
        <v>2.4454745906220334</v>
      </c>
      <c r="F291" s="110"/>
      <c r="G291" s="102">
        <f t="shared" si="86"/>
        <v>0</v>
      </c>
      <c r="H291" s="102">
        <f t="shared" si="87"/>
        <v>0</v>
      </c>
      <c r="I291" s="102">
        <f t="shared" si="88"/>
        <v>0</v>
      </c>
      <c r="J291" s="103">
        <f t="shared" si="89"/>
        <v>0</v>
      </c>
      <c r="L291" s="115">
        <f t="shared" si="90"/>
        <v>0</v>
      </c>
      <c r="M291" s="111">
        <f t="shared" si="91"/>
        <v>0</v>
      </c>
      <c r="N291" s="111">
        <f t="shared" si="92"/>
        <v>0</v>
      </c>
      <c r="O291" s="115">
        <f t="shared" si="93"/>
        <v>0</v>
      </c>
      <c r="P291" s="111">
        <f t="shared" si="94"/>
        <v>0</v>
      </c>
      <c r="Q291" s="111">
        <f t="shared" si="95"/>
        <v>0</v>
      </c>
      <c r="R291" s="115">
        <f t="shared" si="96"/>
        <v>0</v>
      </c>
      <c r="S291" s="111">
        <f t="shared" si="97"/>
        <v>0</v>
      </c>
      <c r="T291" s="111">
        <f t="shared" si="98"/>
        <v>0</v>
      </c>
      <c r="V291" s="119">
        <f t="shared" si="101"/>
        <v>1.2999999999999943</v>
      </c>
      <c r="W291" s="119">
        <f t="shared" si="99"/>
        <v>0.6</v>
      </c>
      <c r="X291" s="120">
        <f t="shared" si="100"/>
        <v>100000</v>
      </c>
      <c r="Y291" s="120"/>
      <c r="Z291" s="120"/>
      <c r="AA291" s="120"/>
      <c r="AB291" s="120"/>
    </row>
    <row r="292" spans="1:28" ht="11.25" customHeight="1" x14ac:dyDescent="0.2">
      <c r="A292" s="102" t="str">
        <f>'T09'!A292</f>
        <v>Čaka</v>
      </c>
      <c r="B292" s="104">
        <f>'T09'!C292</f>
        <v>502120</v>
      </c>
      <c r="C292" s="109">
        <f>'T09'!K292</f>
        <v>458986.18</v>
      </c>
      <c r="D292" s="110">
        <f>'T09'!O292</f>
        <v>16.9876</v>
      </c>
      <c r="E292" s="110">
        <f>'T09'!P292</f>
        <v>3.9259286630373058</v>
      </c>
      <c r="F292" s="110"/>
      <c r="G292" s="102">
        <f t="shared" si="86"/>
        <v>0</v>
      </c>
      <c r="H292" s="102">
        <f t="shared" si="87"/>
        <v>0</v>
      </c>
      <c r="I292" s="102">
        <f t="shared" si="88"/>
        <v>0</v>
      </c>
      <c r="J292" s="103">
        <f t="shared" si="89"/>
        <v>0</v>
      </c>
      <c r="L292" s="115">
        <f t="shared" si="90"/>
        <v>0</v>
      </c>
      <c r="M292" s="111">
        <f t="shared" si="91"/>
        <v>0</v>
      </c>
      <c r="N292" s="111">
        <f t="shared" si="92"/>
        <v>0</v>
      </c>
      <c r="O292" s="115">
        <f t="shared" si="93"/>
        <v>0</v>
      </c>
      <c r="P292" s="111">
        <f t="shared" si="94"/>
        <v>0</v>
      </c>
      <c r="Q292" s="111">
        <f t="shared" si="95"/>
        <v>0</v>
      </c>
      <c r="R292" s="115">
        <f t="shared" si="96"/>
        <v>0</v>
      </c>
      <c r="S292" s="111">
        <f t="shared" si="97"/>
        <v>0</v>
      </c>
      <c r="T292" s="111">
        <f t="shared" si="98"/>
        <v>0</v>
      </c>
      <c r="V292" s="119">
        <f t="shared" si="101"/>
        <v>1.3049999999999942</v>
      </c>
      <c r="W292" s="119">
        <f t="shared" si="99"/>
        <v>0.6</v>
      </c>
      <c r="X292" s="120">
        <f t="shared" si="100"/>
        <v>100000</v>
      </c>
      <c r="Y292" s="120"/>
      <c r="Z292" s="120"/>
      <c r="AA292" s="120"/>
      <c r="AB292" s="120"/>
    </row>
    <row r="293" spans="1:28" ht="11.25" customHeight="1" x14ac:dyDescent="0.2">
      <c r="A293" s="102" t="str">
        <f>'T09'!A293</f>
        <v>Čakajovce</v>
      </c>
      <c r="B293" s="104">
        <f>'T09'!C293</f>
        <v>500101</v>
      </c>
      <c r="C293" s="109">
        <f>'T09'!K293</f>
        <v>452934.93</v>
      </c>
      <c r="D293" s="110">
        <f>'T09'!O293</f>
        <v>0</v>
      </c>
      <c r="E293" s="110">
        <f>'T09'!P293</f>
        <v>6.0297667923293092</v>
      </c>
      <c r="F293" s="110"/>
      <c r="G293" s="102">
        <f t="shared" si="86"/>
        <v>0</v>
      </c>
      <c r="H293" s="102">
        <f t="shared" si="87"/>
        <v>0</v>
      </c>
      <c r="I293" s="102">
        <f t="shared" si="88"/>
        <v>0</v>
      </c>
      <c r="J293" s="103">
        <f t="shared" si="89"/>
        <v>0</v>
      </c>
      <c r="L293" s="115">
        <f t="shared" si="90"/>
        <v>0</v>
      </c>
      <c r="M293" s="111">
        <f t="shared" si="91"/>
        <v>0</v>
      </c>
      <c r="N293" s="111">
        <f t="shared" si="92"/>
        <v>0</v>
      </c>
      <c r="O293" s="115">
        <f t="shared" si="93"/>
        <v>0</v>
      </c>
      <c r="P293" s="111">
        <f t="shared" si="94"/>
        <v>0</v>
      </c>
      <c r="Q293" s="111">
        <f t="shared" si="95"/>
        <v>0</v>
      </c>
      <c r="R293" s="115">
        <f t="shared" si="96"/>
        <v>0</v>
      </c>
      <c r="S293" s="111">
        <f t="shared" si="97"/>
        <v>0</v>
      </c>
      <c r="T293" s="111">
        <f t="shared" si="98"/>
        <v>0</v>
      </c>
      <c r="V293" s="119">
        <f t="shared" si="101"/>
        <v>1.3099999999999941</v>
      </c>
      <c r="W293" s="119">
        <f t="shared" si="99"/>
        <v>0.6</v>
      </c>
      <c r="X293" s="120">
        <f t="shared" si="100"/>
        <v>100000</v>
      </c>
      <c r="Y293" s="120"/>
      <c r="Z293" s="120"/>
      <c r="AA293" s="120"/>
      <c r="AB293" s="120"/>
    </row>
    <row r="294" spans="1:28" ht="11.25" customHeight="1" x14ac:dyDescent="0.2">
      <c r="A294" s="102" t="str">
        <f>'T09'!A294</f>
        <v>Čakanovce</v>
      </c>
      <c r="B294" s="104">
        <f>'T09'!C294</f>
        <v>511323</v>
      </c>
      <c r="C294" s="109">
        <f>'T09'!K294</f>
        <v>393450.49</v>
      </c>
      <c r="D294" s="110">
        <f>'T09'!O294</f>
        <v>0</v>
      </c>
      <c r="E294" s="110">
        <f>'T09'!P294</f>
        <v>0</v>
      </c>
      <c r="F294" s="110"/>
      <c r="G294" s="102">
        <f t="shared" si="86"/>
        <v>0</v>
      </c>
      <c r="H294" s="102">
        <f t="shared" si="87"/>
        <v>0</v>
      </c>
      <c r="I294" s="102">
        <f t="shared" si="88"/>
        <v>0</v>
      </c>
      <c r="J294" s="103">
        <f t="shared" si="89"/>
        <v>0</v>
      </c>
      <c r="L294" s="115">
        <f t="shared" si="90"/>
        <v>0</v>
      </c>
      <c r="M294" s="111">
        <f t="shared" si="91"/>
        <v>0</v>
      </c>
      <c r="N294" s="111">
        <f t="shared" si="92"/>
        <v>0</v>
      </c>
      <c r="O294" s="115">
        <f t="shared" si="93"/>
        <v>0</v>
      </c>
      <c r="P294" s="111">
        <f t="shared" si="94"/>
        <v>0</v>
      </c>
      <c r="Q294" s="111">
        <f t="shared" si="95"/>
        <v>0</v>
      </c>
      <c r="R294" s="115">
        <f t="shared" si="96"/>
        <v>0</v>
      </c>
      <c r="S294" s="111">
        <f t="shared" si="97"/>
        <v>0</v>
      </c>
      <c r="T294" s="111">
        <f t="shared" si="98"/>
        <v>0</v>
      </c>
      <c r="V294" s="119">
        <f t="shared" si="101"/>
        <v>1.314999999999994</v>
      </c>
      <c r="W294" s="119">
        <f t="shared" si="99"/>
        <v>0.6</v>
      </c>
      <c r="X294" s="120">
        <f t="shared" si="100"/>
        <v>100000</v>
      </c>
      <c r="Y294" s="120"/>
      <c r="Z294" s="120"/>
      <c r="AA294" s="120"/>
      <c r="AB294" s="120"/>
    </row>
    <row r="295" spans="1:28" ht="11.25" customHeight="1" x14ac:dyDescent="0.2">
      <c r="A295" s="102" t="str">
        <f>'T09'!A295</f>
        <v>Čakanovce</v>
      </c>
      <c r="B295" s="104">
        <f>'T09'!C295</f>
        <v>521281</v>
      </c>
      <c r="C295" s="109">
        <f>'T09'!K295</f>
        <v>269144.81</v>
      </c>
      <c r="D295" s="110">
        <f>'T09'!O295</f>
        <v>0</v>
      </c>
      <c r="E295" s="110">
        <f>'T09'!P295</f>
        <v>0.46126098437491697</v>
      </c>
      <c r="F295" s="110"/>
      <c r="G295" s="102">
        <f t="shared" si="86"/>
        <v>0</v>
      </c>
      <c r="H295" s="102">
        <f t="shared" si="87"/>
        <v>0</v>
      </c>
      <c r="I295" s="102">
        <f t="shared" si="88"/>
        <v>0</v>
      </c>
      <c r="J295" s="103">
        <f t="shared" si="89"/>
        <v>0</v>
      </c>
      <c r="L295" s="115">
        <f t="shared" si="90"/>
        <v>0</v>
      </c>
      <c r="M295" s="111">
        <f t="shared" si="91"/>
        <v>0</v>
      </c>
      <c r="N295" s="111">
        <f t="shared" si="92"/>
        <v>0</v>
      </c>
      <c r="O295" s="115">
        <f t="shared" si="93"/>
        <v>0</v>
      </c>
      <c r="P295" s="111">
        <f t="shared" si="94"/>
        <v>0</v>
      </c>
      <c r="Q295" s="111">
        <f t="shared" si="95"/>
        <v>0</v>
      </c>
      <c r="R295" s="115">
        <f t="shared" si="96"/>
        <v>0</v>
      </c>
      <c r="S295" s="111">
        <f t="shared" si="97"/>
        <v>0</v>
      </c>
      <c r="T295" s="111">
        <f t="shared" si="98"/>
        <v>0</v>
      </c>
      <c r="V295" s="119">
        <f t="shared" si="101"/>
        <v>1.3199999999999938</v>
      </c>
      <c r="W295" s="119">
        <f t="shared" si="99"/>
        <v>0.6</v>
      </c>
      <c r="X295" s="120">
        <f t="shared" si="100"/>
        <v>100000</v>
      </c>
      <c r="Y295" s="120"/>
      <c r="Z295" s="120"/>
      <c r="AA295" s="120"/>
      <c r="AB295" s="120"/>
    </row>
    <row r="296" spans="1:28" ht="11.25" customHeight="1" x14ac:dyDescent="0.2">
      <c r="A296" s="102" t="str">
        <f>'T09'!A296</f>
        <v>Čakany</v>
      </c>
      <c r="B296" s="104">
        <f>'T09'!C296</f>
        <v>501514</v>
      </c>
      <c r="C296" s="109">
        <f>'T09'!K296</f>
        <v>197022.95</v>
      </c>
      <c r="D296" s="110">
        <f>'T09'!O296</f>
        <v>4.1393000000000004</v>
      </c>
      <c r="E296" s="110">
        <f>'T09'!P296</f>
        <v>2.2484690235325372E-2</v>
      </c>
      <c r="F296" s="110"/>
      <c r="G296" s="102">
        <f t="shared" si="86"/>
        <v>0</v>
      </c>
      <c r="H296" s="102">
        <f t="shared" si="87"/>
        <v>0</v>
      </c>
      <c r="I296" s="102">
        <f t="shared" si="88"/>
        <v>0</v>
      </c>
      <c r="J296" s="103">
        <f t="shared" si="89"/>
        <v>0</v>
      </c>
      <c r="L296" s="115">
        <f t="shared" si="90"/>
        <v>0</v>
      </c>
      <c r="M296" s="111">
        <f t="shared" si="91"/>
        <v>0</v>
      </c>
      <c r="N296" s="111">
        <f t="shared" si="92"/>
        <v>0</v>
      </c>
      <c r="O296" s="115">
        <f t="shared" si="93"/>
        <v>0</v>
      </c>
      <c r="P296" s="111">
        <f t="shared" si="94"/>
        <v>0</v>
      </c>
      <c r="Q296" s="111">
        <f t="shared" si="95"/>
        <v>0</v>
      </c>
      <c r="R296" s="115">
        <f t="shared" si="96"/>
        <v>0</v>
      </c>
      <c r="S296" s="111">
        <f t="shared" si="97"/>
        <v>0</v>
      </c>
      <c r="T296" s="111">
        <f t="shared" si="98"/>
        <v>0</v>
      </c>
      <c r="V296" s="119">
        <f t="shared" si="101"/>
        <v>1.3249999999999937</v>
      </c>
      <c r="W296" s="119">
        <f t="shared" si="99"/>
        <v>0.6</v>
      </c>
      <c r="X296" s="120">
        <f t="shared" si="100"/>
        <v>100000</v>
      </c>
      <c r="Y296" s="120"/>
      <c r="Z296" s="120"/>
      <c r="AA296" s="120"/>
      <c r="AB296" s="120"/>
    </row>
    <row r="297" spans="1:28" ht="11.25" customHeight="1" x14ac:dyDescent="0.2">
      <c r="A297" s="102" t="str">
        <f>'T09'!A297</f>
        <v>Čaklov</v>
      </c>
      <c r="B297" s="104">
        <f>'T09'!C297</f>
        <v>544116</v>
      </c>
      <c r="C297" s="109">
        <f>'T09'!K297</f>
        <v>925589.03</v>
      </c>
      <c r="D297" s="110">
        <f>'T09'!O297</f>
        <v>8.0475999999999992</v>
      </c>
      <c r="E297" s="110">
        <f>'T09'!P297</f>
        <v>6.9514598719909202</v>
      </c>
      <c r="F297" s="110"/>
      <c r="G297" s="102">
        <f t="shared" si="86"/>
        <v>0</v>
      </c>
      <c r="H297" s="102">
        <f t="shared" si="87"/>
        <v>0</v>
      </c>
      <c r="I297" s="102">
        <f t="shared" si="88"/>
        <v>0</v>
      </c>
      <c r="J297" s="103">
        <f t="shared" si="89"/>
        <v>0</v>
      </c>
      <c r="L297" s="115">
        <f t="shared" si="90"/>
        <v>0</v>
      </c>
      <c r="M297" s="111">
        <f t="shared" si="91"/>
        <v>0</v>
      </c>
      <c r="N297" s="111">
        <f t="shared" si="92"/>
        <v>0</v>
      </c>
      <c r="O297" s="115">
        <f t="shared" si="93"/>
        <v>0</v>
      </c>
      <c r="P297" s="111">
        <f t="shared" si="94"/>
        <v>0</v>
      </c>
      <c r="Q297" s="111">
        <f t="shared" si="95"/>
        <v>0</v>
      </c>
      <c r="R297" s="115">
        <f t="shared" si="96"/>
        <v>0</v>
      </c>
      <c r="S297" s="111">
        <f t="shared" si="97"/>
        <v>0</v>
      </c>
      <c r="T297" s="111">
        <f t="shared" si="98"/>
        <v>0</v>
      </c>
      <c r="V297" s="119">
        <f t="shared" si="101"/>
        <v>1.3299999999999936</v>
      </c>
      <c r="W297" s="119">
        <f t="shared" si="99"/>
        <v>0.6</v>
      </c>
      <c r="X297" s="120">
        <f t="shared" si="100"/>
        <v>100000</v>
      </c>
      <c r="Y297" s="120"/>
      <c r="Z297" s="120"/>
      <c r="AA297" s="120"/>
      <c r="AB297" s="120"/>
    </row>
    <row r="298" spans="1:28" ht="11.25" customHeight="1" x14ac:dyDescent="0.2">
      <c r="A298" s="102" t="str">
        <f>'T09'!A298</f>
        <v>Čalovec</v>
      </c>
      <c r="B298" s="104">
        <f>'T09'!C298</f>
        <v>501085</v>
      </c>
      <c r="C298" s="109">
        <f>'T09'!K298</f>
        <v>447455.99</v>
      </c>
      <c r="D298" s="110">
        <f>'T09'!O298</f>
        <v>44.561599999999999</v>
      </c>
      <c r="E298" s="110">
        <f>'T09'!P298</f>
        <v>11.480150260140668</v>
      </c>
      <c r="F298" s="110"/>
      <c r="G298" s="102">
        <f t="shared" si="86"/>
        <v>0</v>
      </c>
      <c r="H298" s="102">
        <f t="shared" si="87"/>
        <v>0</v>
      </c>
      <c r="I298" s="102">
        <f t="shared" si="88"/>
        <v>0</v>
      </c>
      <c r="J298" s="103">
        <f t="shared" si="89"/>
        <v>0</v>
      </c>
      <c r="L298" s="115">
        <f t="shared" si="90"/>
        <v>0</v>
      </c>
      <c r="M298" s="111">
        <f t="shared" si="91"/>
        <v>0</v>
      </c>
      <c r="N298" s="111">
        <f t="shared" si="92"/>
        <v>0</v>
      </c>
      <c r="O298" s="115">
        <f t="shared" si="93"/>
        <v>0</v>
      </c>
      <c r="P298" s="111">
        <f t="shared" si="94"/>
        <v>0</v>
      </c>
      <c r="Q298" s="111">
        <f t="shared" si="95"/>
        <v>0</v>
      </c>
      <c r="R298" s="115">
        <f t="shared" si="96"/>
        <v>0</v>
      </c>
      <c r="S298" s="111">
        <f t="shared" si="97"/>
        <v>0</v>
      </c>
      <c r="T298" s="111">
        <f t="shared" si="98"/>
        <v>0</v>
      </c>
      <c r="V298" s="119">
        <f t="shared" si="101"/>
        <v>1.3349999999999935</v>
      </c>
      <c r="W298" s="119">
        <f t="shared" si="99"/>
        <v>0.6</v>
      </c>
      <c r="X298" s="120">
        <f t="shared" si="100"/>
        <v>100000</v>
      </c>
      <c r="Y298" s="120"/>
      <c r="Z298" s="120"/>
      <c r="AA298" s="120"/>
      <c r="AB298" s="120"/>
    </row>
    <row r="299" spans="1:28" ht="11.25" customHeight="1" x14ac:dyDescent="0.2">
      <c r="A299" s="102" t="str">
        <f>'T09'!A299</f>
        <v>Čamovce</v>
      </c>
      <c r="B299" s="104">
        <f>'T09'!C299</f>
        <v>511331</v>
      </c>
      <c r="C299" s="109">
        <f>'T09'!K299</f>
        <v>233735.33</v>
      </c>
      <c r="D299" s="110">
        <f>'T09'!O299</f>
        <v>0</v>
      </c>
      <c r="E299" s="110">
        <f>'T09'!P299</f>
        <v>0</v>
      </c>
      <c r="F299" s="110"/>
      <c r="G299" s="102">
        <f t="shared" si="86"/>
        <v>0</v>
      </c>
      <c r="H299" s="102">
        <f t="shared" si="87"/>
        <v>0</v>
      </c>
      <c r="I299" s="102">
        <f t="shared" si="88"/>
        <v>0</v>
      </c>
      <c r="J299" s="103">
        <f t="shared" si="89"/>
        <v>0</v>
      </c>
      <c r="L299" s="115">
        <f t="shared" si="90"/>
        <v>0</v>
      </c>
      <c r="M299" s="111">
        <f t="shared" si="91"/>
        <v>0</v>
      </c>
      <c r="N299" s="111">
        <f t="shared" si="92"/>
        <v>0</v>
      </c>
      <c r="O299" s="115">
        <f t="shared" si="93"/>
        <v>0</v>
      </c>
      <c r="P299" s="111">
        <f t="shared" si="94"/>
        <v>0</v>
      </c>
      <c r="Q299" s="111">
        <f t="shared" si="95"/>
        <v>0</v>
      </c>
      <c r="R299" s="115">
        <f t="shared" si="96"/>
        <v>0</v>
      </c>
      <c r="S299" s="111">
        <f t="shared" si="97"/>
        <v>0</v>
      </c>
      <c r="T299" s="111">
        <f t="shared" si="98"/>
        <v>0</v>
      </c>
      <c r="V299" s="119">
        <f t="shared" si="101"/>
        <v>1.3399999999999934</v>
      </c>
      <c r="W299" s="119">
        <f t="shared" si="99"/>
        <v>0.6</v>
      </c>
      <c r="X299" s="120">
        <f t="shared" si="100"/>
        <v>100000</v>
      </c>
      <c r="Y299" s="120"/>
      <c r="Z299" s="120"/>
      <c r="AA299" s="120"/>
      <c r="AB299" s="120"/>
    </row>
    <row r="300" spans="1:28" ht="11.25" customHeight="1" x14ac:dyDescent="0.2">
      <c r="A300" s="102" t="str">
        <f>'T09'!A300</f>
        <v>Čaňa</v>
      </c>
      <c r="B300" s="104">
        <f>'T09'!C300</f>
        <v>521299</v>
      </c>
      <c r="C300" s="109">
        <f>'T09'!K300</f>
        <v>2727478.5999999996</v>
      </c>
      <c r="D300" s="110">
        <f>'T09'!O300</f>
        <v>3.7545999999999999</v>
      </c>
      <c r="E300" s="110">
        <f>'T09'!P300</f>
        <v>6.5126765797539159</v>
      </c>
      <c r="F300" s="110"/>
      <c r="G300" s="102">
        <f t="shared" si="86"/>
        <v>0</v>
      </c>
      <c r="H300" s="102">
        <f t="shared" si="87"/>
        <v>0</v>
      </c>
      <c r="I300" s="102">
        <f t="shared" si="88"/>
        <v>0</v>
      </c>
      <c r="J300" s="103">
        <f t="shared" si="89"/>
        <v>0</v>
      </c>
      <c r="L300" s="115">
        <f t="shared" si="90"/>
        <v>0</v>
      </c>
      <c r="M300" s="111">
        <f t="shared" si="91"/>
        <v>0</v>
      </c>
      <c r="N300" s="111">
        <f t="shared" si="92"/>
        <v>0</v>
      </c>
      <c r="O300" s="115">
        <f t="shared" si="93"/>
        <v>0</v>
      </c>
      <c r="P300" s="111">
        <f t="shared" si="94"/>
        <v>0</v>
      </c>
      <c r="Q300" s="111">
        <f t="shared" si="95"/>
        <v>0</v>
      </c>
      <c r="R300" s="115">
        <f t="shared" si="96"/>
        <v>0</v>
      </c>
      <c r="S300" s="111">
        <f t="shared" si="97"/>
        <v>0</v>
      </c>
      <c r="T300" s="111">
        <f t="shared" si="98"/>
        <v>0</v>
      </c>
      <c r="V300" s="119">
        <f t="shared" si="101"/>
        <v>1.3449999999999933</v>
      </c>
      <c r="W300" s="119">
        <f t="shared" si="99"/>
        <v>0.6</v>
      </c>
      <c r="X300" s="120">
        <f t="shared" si="100"/>
        <v>100000</v>
      </c>
      <c r="Y300" s="120"/>
      <c r="Z300" s="120"/>
      <c r="AA300" s="120"/>
      <c r="AB300" s="120"/>
    </row>
    <row r="301" spans="1:28" ht="11.25" customHeight="1" x14ac:dyDescent="0.2">
      <c r="A301" s="102" t="str">
        <f>'T09'!A301</f>
        <v>Čaradice</v>
      </c>
      <c r="B301" s="104">
        <f>'T09'!C301</f>
        <v>500127</v>
      </c>
      <c r="C301" s="109">
        <f>'T09'!K301</f>
        <v>234316.75</v>
      </c>
      <c r="D301" s="110">
        <f>'T09'!O301</f>
        <v>0</v>
      </c>
      <c r="E301" s="110">
        <f>'T09'!P301</f>
        <v>0</v>
      </c>
      <c r="F301" s="110"/>
      <c r="G301" s="102">
        <f t="shared" si="86"/>
        <v>0</v>
      </c>
      <c r="H301" s="102">
        <f t="shared" si="87"/>
        <v>0</v>
      </c>
      <c r="I301" s="102">
        <f t="shared" si="88"/>
        <v>0</v>
      </c>
      <c r="J301" s="103">
        <f t="shared" si="89"/>
        <v>0</v>
      </c>
      <c r="L301" s="115">
        <f t="shared" si="90"/>
        <v>0</v>
      </c>
      <c r="M301" s="111">
        <f t="shared" si="91"/>
        <v>0</v>
      </c>
      <c r="N301" s="111">
        <f t="shared" si="92"/>
        <v>0</v>
      </c>
      <c r="O301" s="115">
        <f t="shared" si="93"/>
        <v>0</v>
      </c>
      <c r="P301" s="111">
        <f t="shared" si="94"/>
        <v>0</v>
      </c>
      <c r="Q301" s="111">
        <f t="shared" si="95"/>
        <v>0</v>
      </c>
      <c r="R301" s="115">
        <f t="shared" si="96"/>
        <v>0</v>
      </c>
      <c r="S301" s="111">
        <f t="shared" si="97"/>
        <v>0</v>
      </c>
      <c r="T301" s="111">
        <f t="shared" si="98"/>
        <v>0</v>
      </c>
      <c r="V301" s="119">
        <f t="shared" si="101"/>
        <v>1.3499999999999932</v>
      </c>
      <c r="W301" s="119">
        <f t="shared" si="99"/>
        <v>0.6</v>
      </c>
      <c r="X301" s="120">
        <f t="shared" si="100"/>
        <v>100000</v>
      </c>
      <c r="Y301" s="120"/>
      <c r="Z301" s="120"/>
      <c r="AA301" s="120"/>
      <c r="AB301" s="120"/>
    </row>
    <row r="302" spans="1:28" ht="11.25" customHeight="1" x14ac:dyDescent="0.2">
      <c r="A302" s="102" t="str">
        <f>'T09'!A302</f>
        <v>Čáry</v>
      </c>
      <c r="B302" s="104">
        <f>'T09'!C302</f>
        <v>504319</v>
      </c>
      <c r="C302" s="109">
        <f>'T09'!K302</f>
        <v>570034.51</v>
      </c>
      <c r="D302" s="110">
        <f>'T09'!O302</f>
        <v>0</v>
      </c>
      <c r="E302" s="110">
        <f>'T09'!P302</f>
        <v>0.24830601922680084</v>
      </c>
      <c r="F302" s="110"/>
      <c r="G302" s="102">
        <f t="shared" si="86"/>
        <v>0</v>
      </c>
      <c r="H302" s="102">
        <f t="shared" si="87"/>
        <v>0</v>
      </c>
      <c r="I302" s="102">
        <f t="shared" si="88"/>
        <v>0</v>
      </c>
      <c r="J302" s="103">
        <f t="shared" si="89"/>
        <v>0</v>
      </c>
      <c r="L302" s="115">
        <f t="shared" si="90"/>
        <v>0</v>
      </c>
      <c r="M302" s="111">
        <f t="shared" si="91"/>
        <v>0</v>
      </c>
      <c r="N302" s="111">
        <f t="shared" si="92"/>
        <v>0</v>
      </c>
      <c r="O302" s="115">
        <f t="shared" si="93"/>
        <v>0</v>
      </c>
      <c r="P302" s="111">
        <f t="shared" si="94"/>
        <v>0</v>
      </c>
      <c r="Q302" s="111">
        <f t="shared" si="95"/>
        <v>0</v>
      </c>
      <c r="R302" s="115">
        <f t="shared" si="96"/>
        <v>0</v>
      </c>
      <c r="S302" s="111">
        <f t="shared" si="97"/>
        <v>0</v>
      </c>
      <c r="T302" s="111">
        <f t="shared" si="98"/>
        <v>0</v>
      </c>
      <c r="V302" s="119">
        <f t="shared" si="101"/>
        <v>1.3549999999999931</v>
      </c>
      <c r="W302" s="119">
        <f t="shared" si="99"/>
        <v>0.6</v>
      </c>
      <c r="X302" s="120">
        <f t="shared" si="100"/>
        <v>100000</v>
      </c>
      <c r="Y302" s="120"/>
      <c r="Z302" s="120"/>
      <c r="AA302" s="120"/>
      <c r="AB302" s="120"/>
    </row>
    <row r="303" spans="1:28" ht="11.25" customHeight="1" x14ac:dyDescent="0.2">
      <c r="A303" s="102" t="str">
        <f>'T09'!A303</f>
        <v>Častá</v>
      </c>
      <c r="B303" s="104">
        <f>'T09'!C303</f>
        <v>507857</v>
      </c>
      <c r="C303" s="109">
        <f>'T09'!K303</f>
        <v>1113954.5900000001</v>
      </c>
      <c r="D303" s="110">
        <f>'T09'!O303</f>
        <v>13.183999999999999</v>
      </c>
      <c r="E303" s="110">
        <f>'T09'!P303</f>
        <v>4.056345779768276</v>
      </c>
      <c r="F303" s="110"/>
      <c r="G303" s="102">
        <f t="shared" si="86"/>
        <v>0</v>
      </c>
      <c r="H303" s="102">
        <f t="shared" si="87"/>
        <v>0</v>
      </c>
      <c r="I303" s="102">
        <f t="shared" si="88"/>
        <v>0</v>
      </c>
      <c r="J303" s="103">
        <f t="shared" si="89"/>
        <v>0</v>
      </c>
      <c r="L303" s="115">
        <f t="shared" si="90"/>
        <v>0</v>
      </c>
      <c r="M303" s="111">
        <f t="shared" si="91"/>
        <v>0</v>
      </c>
      <c r="N303" s="111">
        <f t="shared" si="92"/>
        <v>0</v>
      </c>
      <c r="O303" s="115">
        <f t="shared" si="93"/>
        <v>0</v>
      </c>
      <c r="P303" s="111">
        <f t="shared" si="94"/>
        <v>0</v>
      </c>
      <c r="Q303" s="111">
        <f t="shared" si="95"/>
        <v>0</v>
      </c>
      <c r="R303" s="115">
        <f t="shared" si="96"/>
        <v>0</v>
      </c>
      <c r="S303" s="111">
        <f t="shared" si="97"/>
        <v>0</v>
      </c>
      <c r="T303" s="111">
        <f t="shared" si="98"/>
        <v>0</v>
      </c>
      <c r="V303" s="119">
        <f t="shared" si="101"/>
        <v>1.359999999999993</v>
      </c>
      <c r="W303" s="119">
        <f t="shared" si="99"/>
        <v>0.6</v>
      </c>
      <c r="X303" s="120">
        <f t="shared" si="100"/>
        <v>100000</v>
      </c>
      <c r="Y303" s="120"/>
      <c r="Z303" s="120"/>
      <c r="AA303" s="120"/>
      <c r="AB303" s="120"/>
    </row>
    <row r="304" spans="1:28" ht="11.25" customHeight="1" x14ac:dyDescent="0.2">
      <c r="A304" s="102" t="str">
        <f>'T09'!A304</f>
        <v>Častkov</v>
      </c>
      <c r="B304" s="104">
        <f>'T09'!C304</f>
        <v>504327</v>
      </c>
      <c r="C304" s="109">
        <f>'T09'!K304</f>
        <v>278655.82</v>
      </c>
      <c r="D304" s="110">
        <f>'T09'!O304</f>
        <v>34.360799999999998</v>
      </c>
      <c r="E304" s="110">
        <f>'T09'!P304</f>
        <v>11.248263180004638</v>
      </c>
      <c r="F304" s="110"/>
      <c r="G304" s="102">
        <f t="shared" si="86"/>
        <v>0</v>
      </c>
      <c r="H304" s="102">
        <f t="shared" si="87"/>
        <v>0</v>
      </c>
      <c r="I304" s="102">
        <f t="shared" si="88"/>
        <v>0</v>
      </c>
      <c r="J304" s="103">
        <f t="shared" si="89"/>
        <v>0</v>
      </c>
      <c r="L304" s="115">
        <f t="shared" si="90"/>
        <v>0</v>
      </c>
      <c r="M304" s="111">
        <f t="shared" si="91"/>
        <v>0</v>
      </c>
      <c r="N304" s="111">
        <f t="shared" si="92"/>
        <v>0</v>
      </c>
      <c r="O304" s="115">
        <f t="shared" si="93"/>
        <v>0</v>
      </c>
      <c r="P304" s="111">
        <f t="shared" si="94"/>
        <v>0</v>
      </c>
      <c r="Q304" s="111">
        <f t="shared" si="95"/>
        <v>0</v>
      </c>
      <c r="R304" s="115">
        <f t="shared" si="96"/>
        <v>0</v>
      </c>
      <c r="S304" s="111">
        <f t="shared" si="97"/>
        <v>0</v>
      </c>
      <c r="T304" s="111">
        <f t="shared" si="98"/>
        <v>0</v>
      </c>
      <c r="V304" s="119">
        <f t="shared" si="101"/>
        <v>1.3649999999999929</v>
      </c>
      <c r="W304" s="119">
        <f t="shared" si="99"/>
        <v>0.6</v>
      </c>
      <c r="X304" s="120">
        <f t="shared" si="100"/>
        <v>100000</v>
      </c>
      <c r="Y304" s="120"/>
      <c r="Z304" s="120"/>
      <c r="AA304" s="120"/>
      <c r="AB304" s="120"/>
    </row>
    <row r="305" spans="1:28" ht="11.25" customHeight="1" x14ac:dyDescent="0.2">
      <c r="A305" s="102" t="str">
        <f>'T09'!A305</f>
        <v>Častkovce</v>
      </c>
      <c r="B305" s="104">
        <f>'T09'!C305</f>
        <v>505919</v>
      </c>
      <c r="C305" s="109">
        <f>'T09'!K305</f>
        <v>589375.56999999995</v>
      </c>
      <c r="D305" s="110">
        <f>'T09'!O305</f>
        <v>4.9138999999999999</v>
      </c>
      <c r="E305" s="110">
        <f>'T09'!P305</f>
        <v>16.103685804282662</v>
      </c>
      <c r="F305" s="110"/>
      <c r="G305" s="102">
        <f t="shared" si="86"/>
        <v>0</v>
      </c>
      <c r="H305" s="102">
        <f t="shared" si="87"/>
        <v>0</v>
      </c>
      <c r="I305" s="102">
        <f t="shared" si="88"/>
        <v>0</v>
      </c>
      <c r="J305" s="103">
        <f t="shared" si="89"/>
        <v>0</v>
      </c>
      <c r="L305" s="115">
        <f t="shared" si="90"/>
        <v>0</v>
      </c>
      <c r="M305" s="111">
        <f t="shared" si="91"/>
        <v>0</v>
      </c>
      <c r="N305" s="111">
        <f t="shared" si="92"/>
        <v>0</v>
      </c>
      <c r="O305" s="115">
        <f t="shared" si="93"/>
        <v>0</v>
      </c>
      <c r="P305" s="111">
        <f t="shared" si="94"/>
        <v>0</v>
      </c>
      <c r="Q305" s="111">
        <f t="shared" si="95"/>
        <v>0</v>
      </c>
      <c r="R305" s="115">
        <f t="shared" si="96"/>
        <v>0</v>
      </c>
      <c r="S305" s="111">
        <f t="shared" si="97"/>
        <v>0</v>
      </c>
      <c r="T305" s="111">
        <f t="shared" si="98"/>
        <v>0</v>
      </c>
      <c r="V305" s="119">
        <f t="shared" si="101"/>
        <v>1.3699999999999928</v>
      </c>
      <c r="W305" s="119">
        <f t="shared" si="99"/>
        <v>0.6</v>
      </c>
      <c r="X305" s="120">
        <f t="shared" si="100"/>
        <v>100000</v>
      </c>
      <c r="Y305" s="120"/>
      <c r="Z305" s="120"/>
      <c r="AA305" s="120"/>
      <c r="AB305" s="120"/>
    </row>
    <row r="306" spans="1:28" ht="11.25" customHeight="1" x14ac:dyDescent="0.2">
      <c r="A306" s="102" t="str">
        <f>'T09'!A306</f>
        <v>Čata</v>
      </c>
      <c r="B306" s="104">
        <f>'T09'!C306</f>
        <v>555843</v>
      </c>
      <c r="C306" s="109">
        <f>'T09'!K306</f>
        <v>525158.31000000006</v>
      </c>
      <c r="D306" s="110">
        <f>'T09'!O306</f>
        <v>0</v>
      </c>
      <c r="E306" s="110">
        <f>'T09'!P306</f>
        <v>9.6177017554954052</v>
      </c>
      <c r="F306" s="110"/>
      <c r="G306" s="102">
        <f t="shared" si="86"/>
        <v>0</v>
      </c>
      <c r="H306" s="102">
        <f t="shared" si="87"/>
        <v>0</v>
      </c>
      <c r="I306" s="102">
        <f t="shared" si="88"/>
        <v>0</v>
      </c>
      <c r="J306" s="103">
        <f t="shared" si="89"/>
        <v>0</v>
      </c>
      <c r="L306" s="115">
        <f t="shared" si="90"/>
        <v>0</v>
      </c>
      <c r="M306" s="111">
        <f t="shared" si="91"/>
        <v>0</v>
      </c>
      <c r="N306" s="111">
        <f t="shared" si="92"/>
        <v>0</v>
      </c>
      <c r="O306" s="115">
        <f t="shared" si="93"/>
        <v>0</v>
      </c>
      <c r="P306" s="111">
        <f t="shared" si="94"/>
        <v>0</v>
      </c>
      <c r="Q306" s="111">
        <f t="shared" si="95"/>
        <v>0</v>
      </c>
      <c r="R306" s="115">
        <f t="shared" si="96"/>
        <v>0</v>
      </c>
      <c r="S306" s="111">
        <f t="shared" si="97"/>
        <v>0</v>
      </c>
      <c r="T306" s="111">
        <f t="shared" si="98"/>
        <v>0</v>
      </c>
      <c r="V306" s="119">
        <f t="shared" si="101"/>
        <v>1.3749999999999927</v>
      </c>
      <c r="W306" s="119">
        <f t="shared" si="99"/>
        <v>0.6</v>
      </c>
      <c r="X306" s="120">
        <f t="shared" si="100"/>
        <v>100000</v>
      </c>
      <c r="Y306" s="120"/>
      <c r="Z306" s="120"/>
      <c r="AA306" s="120"/>
      <c r="AB306" s="120"/>
    </row>
    <row r="307" spans="1:28" ht="11.25" customHeight="1" x14ac:dyDescent="0.2">
      <c r="A307" s="102" t="str">
        <f>'T09'!A307</f>
        <v>Čataj</v>
      </c>
      <c r="B307" s="104">
        <f>'T09'!C307</f>
        <v>507865</v>
      </c>
      <c r="C307" s="109">
        <f>'T09'!K307</f>
        <v>391393.85</v>
      </c>
      <c r="D307" s="110">
        <f>'T09'!O307</f>
        <v>0</v>
      </c>
      <c r="E307" s="110">
        <f>'T09'!P307</f>
        <v>0</v>
      </c>
      <c r="F307" s="110"/>
      <c r="G307" s="102">
        <f t="shared" si="86"/>
        <v>0</v>
      </c>
      <c r="H307" s="102">
        <f t="shared" si="87"/>
        <v>0</v>
      </c>
      <c r="I307" s="102">
        <f t="shared" si="88"/>
        <v>0</v>
      </c>
      <c r="J307" s="103">
        <f t="shared" si="89"/>
        <v>0</v>
      </c>
      <c r="L307" s="115">
        <f t="shared" si="90"/>
        <v>0</v>
      </c>
      <c r="M307" s="111">
        <f t="shared" si="91"/>
        <v>0</v>
      </c>
      <c r="N307" s="111">
        <f t="shared" si="92"/>
        <v>0</v>
      </c>
      <c r="O307" s="115">
        <f t="shared" si="93"/>
        <v>0</v>
      </c>
      <c r="P307" s="111">
        <f t="shared" si="94"/>
        <v>0</v>
      </c>
      <c r="Q307" s="111">
        <f t="shared" si="95"/>
        <v>0</v>
      </c>
      <c r="R307" s="115">
        <f t="shared" si="96"/>
        <v>0</v>
      </c>
      <c r="S307" s="111">
        <f t="shared" si="97"/>
        <v>0</v>
      </c>
      <c r="T307" s="111">
        <f t="shared" si="98"/>
        <v>0</v>
      </c>
      <c r="V307" s="119">
        <f t="shared" si="101"/>
        <v>1.3799999999999926</v>
      </c>
      <c r="W307" s="119">
        <f t="shared" si="99"/>
        <v>0.6</v>
      </c>
      <c r="X307" s="120">
        <f t="shared" si="100"/>
        <v>100000</v>
      </c>
      <c r="Y307" s="120"/>
      <c r="Z307" s="120"/>
      <c r="AA307" s="120"/>
      <c r="AB307" s="120"/>
    </row>
    <row r="308" spans="1:28" ht="11.25" customHeight="1" x14ac:dyDescent="0.2">
      <c r="A308" s="102" t="str">
        <f>'T09'!A308</f>
        <v>Čavoj</v>
      </c>
      <c r="B308" s="104">
        <f>'T09'!C308</f>
        <v>513938</v>
      </c>
      <c r="C308" s="109">
        <f>'T09'!K308</f>
        <v>309926.34999999998</v>
      </c>
      <c r="D308" s="110">
        <f>'T09'!O308</f>
        <v>90.445700000000002</v>
      </c>
      <c r="E308" s="110">
        <f>'T09'!P308</f>
        <v>2.1024962866177725</v>
      </c>
      <c r="F308" s="110"/>
      <c r="G308" s="102">
        <f t="shared" si="86"/>
        <v>1</v>
      </c>
      <c r="H308" s="102">
        <f t="shared" si="87"/>
        <v>0</v>
      </c>
      <c r="I308" s="102">
        <f t="shared" si="88"/>
        <v>0</v>
      </c>
      <c r="J308" s="103">
        <f t="shared" si="89"/>
        <v>1</v>
      </c>
      <c r="L308" s="115">
        <f t="shared" si="90"/>
        <v>309926.34999999998</v>
      </c>
      <c r="M308" s="111">
        <f t="shared" si="91"/>
        <v>0.90445700000000007</v>
      </c>
      <c r="N308" s="111">
        <f t="shared" si="92"/>
        <v>2.1024962866177725E-2</v>
      </c>
      <c r="O308" s="115">
        <f t="shared" si="93"/>
        <v>0</v>
      </c>
      <c r="P308" s="111">
        <f t="shared" si="94"/>
        <v>0</v>
      </c>
      <c r="Q308" s="111">
        <f t="shared" si="95"/>
        <v>0</v>
      </c>
      <c r="R308" s="115">
        <f t="shared" si="96"/>
        <v>0</v>
      </c>
      <c r="S308" s="111">
        <f t="shared" si="97"/>
        <v>0</v>
      </c>
      <c r="T308" s="111">
        <f t="shared" si="98"/>
        <v>0</v>
      </c>
      <c r="V308" s="119">
        <f t="shared" si="101"/>
        <v>1.3849999999999925</v>
      </c>
      <c r="W308" s="119">
        <f t="shared" si="99"/>
        <v>0.6</v>
      </c>
      <c r="X308" s="120">
        <f t="shared" si="100"/>
        <v>100000</v>
      </c>
      <c r="Y308" s="120"/>
      <c r="Z308" s="120"/>
      <c r="AA308" s="120"/>
      <c r="AB308" s="120"/>
    </row>
    <row r="309" spans="1:28" ht="11.25" customHeight="1" x14ac:dyDescent="0.2">
      <c r="A309" s="102" t="str">
        <f>'T09'!A309</f>
        <v>Čebovce</v>
      </c>
      <c r="B309" s="104">
        <f>'T09'!C309</f>
        <v>515906</v>
      </c>
      <c r="C309" s="109">
        <f>'T09'!K309</f>
        <v>753554.55</v>
      </c>
      <c r="D309" s="110">
        <f>'T09'!O309</f>
        <v>0</v>
      </c>
      <c r="E309" s="110">
        <f>'T09'!P309</f>
        <v>3.6287538838429145</v>
      </c>
      <c r="F309" s="110"/>
      <c r="G309" s="102">
        <f t="shared" si="86"/>
        <v>0</v>
      </c>
      <c r="H309" s="102">
        <f t="shared" si="87"/>
        <v>0</v>
      </c>
      <c r="I309" s="102">
        <f t="shared" si="88"/>
        <v>0</v>
      </c>
      <c r="J309" s="103">
        <f t="shared" si="89"/>
        <v>0</v>
      </c>
      <c r="L309" s="115">
        <f t="shared" si="90"/>
        <v>0</v>
      </c>
      <c r="M309" s="111">
        <f t="shared" si="91"/>
        <v>0</v>
      </c>
      <c r="N309" s="111">
        <f t="shared" si="92"/>
        <v>0</v>
      </c>
      <c r="O309" s="115">
        <f t="shared" si="93"/>
        <v>0</v>
      </c>
      <c r="P309" s="111">
        <f t="shared" si="94"/>
        <v>0</v>
      </c>
      <c r="Q309" s="111">
        <f t="shared" si="95"/>
        <v>0</v>
      </c>
      <c r="R309" s="115">
        <f t="shared" si="96"/>
        <v>0</v>
      </c>
      <c r="S309" s="111">
        <f t="shared" si="97"/>
        <v>0</v>
      </c>
      <c r="T309" s="111">
        <f t="shared" si="98"/>
        <v>0</v>
      </c>
      <c r="V309" s="119">
        <f t="shared" si="101"/>
        <v>1.3899999999999924</v>
      </c>
      <c r="W309" s="119">
        <f t="shared" si="99"/>
        <v>0.6</v>
      </c>
      <c r="X309" s="120">
        <f t="shared" si="100"/>
        <v>100000</v>
      </c>
      <c r="Y309" s="120"/>
      <c r="Z309" s="120"/>
      <c r="AA309" s="120"/>
      <c r="AB309" s="120"/>
    </row>
    <row r="310" spans="1:28" ht="11.25" customHeight="1" x14ac:dyDescent="0.2">
      <c r="A310" s="102" t="str">
        <f>'T09'!A310</f>
        <v>Čečehov</v>
      </c>
      <c r="B310" s="104">
        <f>'T09'!C310</f>
        <v>522392</v>
      </c>
      <c r="C310" s="109">
        <f>'T09'!K310</f>
        <v>98012.59</v>
      </c>
      <c r="D310" s="110">
        <f>'T09'!O310</f>
        <v>8.1738999999999997</v>
      </c>
      <c r="E310" s="110">
        <f>'T09'!P310</f>
        <v>1.4041971546716601</v>
      </c>
      <c r="F310" s="110"/>
      <c r="G310" s="102">
        <f t="shared" si="86"/>
        <v>0</v>
      </c>
      <c r="H310" s="102">
        <f t="shared" si="87"/>
        <v>0</v>
      </c>
      <c r="I310" s="102">
        <f t="shared" si="88"/>
        <v>0</v>
      </c>
      <c r="J310" s="103">
        <f t="shared" si="89"/>
        <v>0</v>
      </c>
      <c r="L310" s="115">
        <f t="shared" si="90"/>
        <v>0</v>
      </c>
      <c r="M310" s="111">
        <f t="shared" si="91"/>
        <v>0</v>
      </c>
      <c r="N310" s="111">
        <f t="shared" si="92"/>
        <v>0</v>
      </c>
      <c r="O310" s="115">
        <f t="shared" si="93"/>
        <v>0</v>
      </c>
      <c r="P310" s="111">
        <f t="shared" si="94"/>
        <v>0</v>
      </c>
      <c r="Q310" s="111">
        <f t="shared" si="95"/>
        <v>0</v>
      </c>
      <c r="R310" s="115">
        <f t="shared" si="96"/>
        <v>0</v>
      </c>
      <c r="S310" s="111">
        <f t="shared" si="97"/>
        <v>0</v>
      </c>
      <c r="T310" s="111">
        <f t="shared" si="98"/>
        <v>0</v>
      </c>
      <c r="V310" s="119">
        <f t="shared" si="101"/>
        <v>1.3949999999999922</v>
      </c>
      <c r="W310" s="119">
        <f t="shared" si="99"/>
        <v>0.6</v>
      </c>
      <c r="X310" s="120">
        <f t="shared" si="100"/>
        <v>100000</v>
      </c>
      <c r="Y310" s="120"/>
      <c r="Z310" s="120"/>
      <c r="AA310" s="120"/>
      <c r="AB310" s="120"/>
    </row>
    <row r="311" spans="1:28" ht="11.25" customHeight="1" x14ac:dyDescent="0.2">
      <c r="A311" s="102" t="str">
        <f>'T09'!A311</f>
        <v>Čečejovce</v>
      </c>
      <c r="B311" s="104">
        <f>'T09'!C311</f>
        <v>521302</v>
      </c>
      <c r="C311" s="109">
        <f>'T09'!K311</f>
        <v>992140.86</v>
      </c>
      <c r="D311" s="110">
        <f>'T09'!O311</f>
        <v>0</v>
      </c>
      <c r="E311" s="110">
        <f>'T09'!P311</f>
        <v>0</v>
      </c>
      <c r="F311" s="110"/>
      <c r="G311" s="102">
        <f t="shared" si="86"/>
        <v>0</v>
      </c>
      <c r="H311" s="102">
        <f t="shared" si="87"/>
        <v>0</v>
      </c>
      <c r="I311" s="102">
        <f t="shared" si="88"/>
        <v>0</v>
      </c>
      <c r="J311" s="103">
        <f t="shared" si="89"/>
        <v>0</v>
      </c>
      <c r="L311" s="115">
        <f t="shared" si="90"/>
        <v>0</v>
      </c>
      <c r="M311" s="111">
        <f t="shared" si="91"/>
        <v>0</v>
      </c>
      <c r="N311" s="111">
        <f t="shared" si="92"/>
        <v>0</v>
      </c>
      <c r="O311" s="115">
        <f t="shared" si="93"/>
        <v>0</v>
      </c>
      <c r="P311" s="111">
        <f t="shared" si="94"/>
        <v>0</v>
      </c>
      <c r="Q311" s="111">
        <f t="shared" si="95"/>
        <v>0</v>
      </c>
      <c r="R311" s="115">
        <f t="shared" si="96"/>
        <v>0</v>
      </c>
      <c r="S311" s="111">
        <f t="shared" si="97"/>
        <v>0</v>
      </c>
      <c r="T311" s="111">
        <f t="shared" si="98"/>
        <v>0</v>
      </c>
      <c r="V311" s="119">
        <f t="shared" si="101"/>
        <v>1.3999999999999921</v>
      </c>
      <c r="W311" s="119">
        <f t="shared" si="99"/>
        <v>0.6</v>
      </c>
      <c r="X311" s="120">
        <f t="shared" si="100"/>
        <v>100000</v>
      </c>
      <c r="Y311" s="120"/>
      <c r="Z311" s="120"/>
      <c r="AA311" s="120"/>
      <c r="AB311" s="120"/>
    </row>
    <row r="312" spans="1:28" ht="11.25" customHeight="1" x14ac:dyDescent="0.2">
      <c r="A312" s="102" t="str">
        <f>'T09'!A312</f>
        <v>Čechy</v>
      </c>
      <c r="B312" s="104">
        <f>'T09'!C312</f>
        <v>503118</v>
      </c>
      <c r="C312" s="109">
        <f>'T09'!K312</f>
        <v>126058.97</v>
      </c>
      <c r="D312" s="110">
        <f>'T09'!O312</f>
        <v>1.4951000000000001</v>
      </c>
      <c r="E312" s="110">
        <f>'T09'!P312</f>
        <v>1.8902105895359926</v>
      </c>
      <c r="F312" s="110"/>
      <c r="G312" s="102">
        <f t="shared" si="86"/>
        <v>0</v>
      </c>
      <c r="H312" s="102">
        <f t="shared" si="87"/>
        <v>0</v>
      </c>
      <c r="I312" s="102">
        <f t="shared" si="88"/>
        <v>0</v>
      </c>
      <c r="J312" s="103">
        <f t="shared" si="89"/>
        <v>0</v>
      </c>
      <c r="L312" s="115">
        <f t="shared" si="90"/>
        <v>0</v>
      </c>
      <c r="M312" s="111">
        <f t="shared" si="91"/>
        <v>0</v>
      </c>
      <c r="N312" s="111">
        <f t="shared" si="92"/>
        <v>0</v>
      </c>
      <c r="O312" s="115">
        <f t="shared" si="93"/>
        <v>0</v>
      </c>
      <c r="P312" s="111">
        <f t="shared" si="94"/>
        <v>0</v>
      </c>
      <c r="Q312" s="111">
        <f t="shared" si="95"/>
        <v>0</v>
      </c>
      <c r="R312" s="115">
        <f t="shared" si="96"/>
        <v>0</v>
      </c>
      <c r="S312" s="111">
        <f t="shared" si="97"/>
        <v>0</v>
      </c>
      <c r="T312" s="111">
        <f t="shared" si="98"/>
        <v>0</v>
      </c>
      <c r="V312" s="119">
        <f t="shared" si="101"/>
        <v>1.404999999999992</v>
      </c>
      <c r="W312" s="119">
        <f t="shared" si="99"/>
        <v>0.6</v>
      </c>
      <c r="X312" s="120">
        <f t="shared" si="100"/>
        <v>100000</v>
      </c>
      <c r="Y312" s="120"/>
      <c r="Z312" s="120"/>
      <c r="AA312" s="120"/>
      <c r="AB312" s="120"/>
    </row>
    <row r="313" spans="1:28" ht="11.25" customHeight="1" x14ac:dyDescent="0.2">
      <c r="A313" s="102" t="str">
        <f>'T09'!A313</f>
        <v>Čechynce</v>
      </c>
      <c r="B313" s="104">
        <f>'T09'!C313</f>
        <v>555886</v>
      </c>
      <c r="C313" s="109">
        <f>'T09'!K313</f>
        <v>392465.59</v>
      </c>
      <c r="D313" s="110">
        <f>'T09'!O313</f>
        <v>0</v>
      </c>
      <c r="E313" s="110">
        <f>'T09'!P313</f>
        <v>9.6206574441341459</v>
      </c>
      <c r="F313" s="110"/>
      <c r="G313" s="102">
        <f t="shared" si="86"/>
        <v>0</v>
      </c>
      <c r="H313" s="102">
        <f t="shared" si="87"/>
        <v>0</v>
      </c>
      <c r="I313" s="102">
        <f t="shared" si="88"/>
        <v>0</v>
      </c>
      <c r="J313" s="103">
        <f t="shared" si="89"/>
        <v>0</v>
      </c>
      <c r="L313" s="115">
        <f t="shared" si="90"/>
        <v>0</v>
      </c>
      <c r="M313" s="111">
        <f t="shared" si="91"/>
        <v>0</v>
      </c>
      <c r="N313" s="111">
        <f t="shared" si="92"/>
        <v>0</v>
      </c>
      <c r="O313" s="115">
        <f t="shared" si="93"/>
        <v>0</v>
      </c>
      <c r="P313" s="111">
        <f t="shared" si="94"/>
        <v>0</v>
      </c>
      <c r="Q313" s="111">
        <f t="shared" si="95"/>
        <v>0</v>
      </c>
      <c r="R313" s="115">
        <f t="shared" si="96"/>
        <v>0</v>
      </c>
      <c r="S313" s="111">
        <f t="shared" si="97"/>
        <v>0</v>
      </c>
      <c r="T313" s="111">
        <f t="shared" si="98"/>
        <v>0</v>
      </c>
      <c r="V313" s="119">
        <f t="shared" si="101"/>
        <v>1.4099999999999919</v>
      </c>
      <c r="W313" s="119">
        <f t="shared" si="99"/>
        <v>0.6</v>
      </c>
      <c r="X313" s="120">
        <f t="shared" si="100"/>
        <v>100000</v>
      </c>
      <c r="Y313" s="120"/>
      <c r="Z313" s="120"/>
      <c r="AA313" s="120"/>
      <c r="AB313" s="120"/>
    </row>
    <row r="314" spans="1:28" ht="11.25" customHeight="1" x14ac:dyDescent="0.2">
      <c r="A314" s="102" t="str">
        <f>'T09'!A314</f>
        <v>Čekovce</v>
      </c>
      <c r="B314" s="104">
        <f>'T09'!C314</f>
        <v>518255</v>
      </c>
      <c r="C314" s="109">
        <f>'T09'!K314</f>
        <v>135035.76999999999</v>
      </c>
      <c r="D314" s="110">
        <f>'T09'!O314</f>
        <v>5.2896999999999998</v>
      </c>
      <c r="E314" s="110">
        <f>'T09'!P314</f>
        <v>9.583023816578379</v>
      </c>
      <c r="F314" s="110"/>
      <c r="G314" s="102">
        <f t="shared" si="86"/>
        <v>0</v>
      </c>
      <c r="H314" s="102">
        <f t="shared" si="87"/>
        <v>0</v>
      </c>
      <c r="I314" s="102">
        <f t="shared" si="88"/>
        <v>0</v>
      </c>
      <c r="J314" s="103">
        <f t="shared" si="89"/>
        <v>0</v>
      </c>
      <c r="L314" s="115">
        <f t="shared" si="90"/>
        <v>0</v>
      </c>
      <c r="M314" s="111">
        <f t="shared" si="91"/>
        <v>0</v>
      </c>
      <c r="N314" s="111">
        <f t="shared" si="92"/>
        <v>0</v>
      </c>
      <c r="O314" s="115">
        <f t="shared" si="93"/>
        <v>0</v>
      </c>
      <c r="P314" s="111">
        <f t="shared" si="94"/>
        <v>0</v>
      </c>
      <c r="Q314" s="111">
        <f t="shared" si="95"/>
        <v>0</v>
      </c>
      <c r="R314" s="115">
        <f t="shared" si="96"/>
        <v>0</v>
      </c>
      <c r="S314" s="111">
        <f t="shared" si="97"/>
        <v>0</v>
      </c>
      <c r="T314" s="111">
        <f t="shared" si="98"/>
        <v>0</v>
      </c>
      <c r="V314" s="119">
        <f t="shared" si="101"/>
        <v>1.4149999999999918</v>
      </c>
      <c r="W314" s="119">
        <f t="shared" si="99"/>
        <v>0.6</v>
      </c>
      <c r="X314" s="120">
        <f t="shared" si="100"/>
        <v>100000</v>
      </c>
      <c r="Y314" s="120"/>
      <c r="Z314" s="120"/>
      <c r="AA314" s="120"/>
      <c r="AB314" s="120"/>
    </row>
    <row r="315" spans="1:28" ht="11.25" customHeight="1" x14ac:dyDescent="0.2">
      <c r="A315" s="102" t="str">
        <f>'T09'!A315</f>
        <v>Čeľadice</v>
      </c>
      <c r="B315" s="104">
        <f>'T09'!C315</f>
        <v>500135</v>
      </c>
      <c r="C315" s="109">
        <f>'T09'!K315</f>
        <v>628999.47</v>
      </c>
      <c r="D315" s="110">
        <f>'T09'!O315</f>
        <v>63.846400000000003</v>
      </c>
      <c r="E315" s="110">
        <f>'T09'!P315</f>
        <v>16.384099655918629</v>
      </c>
      <c r="F315" s="110"/>
      <c r="G315" s="102">
        <f t="shared" si="86"/>
        <v>1</v>
      </c>
      <c r="H315" s="102">
        <f t="shared" si="87"/>
        <v>0</v>
      </c>
      <c r="I315" s="102">
        <f t="shared" si="88"/>
        <v>0</v>
      </c>
      <c r="J315" s="103">
        <f t="shared" si="89"/>
        <v>1</v>
      </c>
      <c r="L315" s="115">
        <f t="shared" si="90"/>
        <v>628999.47</v>
      </c>
      <c r="M315" s="111">
        <f t="shared" si="91"/>
        <v>0.63846400000000003</v>
      </c>
      <c r="N315" s="111">
        <f t="shared" si="92"/>
        <v>0.1638409965591863</v>
      </c>
      <c r="O315" s="115">
        <f t="shared" si="93"/>
        <v>0</v>
      </c>
      <c r="P315" s="111">
        <f t="shared" si="94"/>
        <v>0</v>
      </c>
      <c r="Q315" s="111">
        <f t="shared" si="95"/>
        <v>0</v>
      </c>
      <c r="R315" s="115">
        <f t="shared" si="96"/>
        <v>0</v>
      </c>
      <c r="S315" s="111">
        <f t="shared" si="97"/>
        <v>0</v>
      </c>
      <c r="T315" s="111">
        <f t="shared" si="98"/>
        <v>0</v>
      </c>
      <c r="V315" s="119">
        <f t="shared" si="101"/>
        <v>1.4199999999999917</v>
      </c>
      <c r="W315" s="119">
        <f t="shared" si="99"/>
        <v>0.6</v>
      </c>
      <c r="X315" s="120">
        <f t="shared" si="100"/>
        <v>100000</v>
      </c>
      <c r="Y315" s="120"/>
      <c r="Z315" s="120"/>
      <c r="AA315" s="120"/>
      <c r="AB315" s="120"/>
    </row>
    <row r="316" spans="1:28" ht="11.25" customHeight="1" x14ac:dyDescent="0.2">
      <c r="A316" s="102" t="str">
        <f>'T09'!A316</f>
        <v>Čeľadince</v>
      </c>
      <c r="B316" s="104">
        <f>'T09'!C316</f>
        <v>556297</v>
      </c>
      <c r="C316" s="109">
        <f>'T09'!K316</f>
        <v>234551.17</v>
      </c>
      <c r="D316" s="110">
        <f>'T09'!O316</f>
        <v>44.059699999999999</v>
      </c>
      <c r="E316" s="110">
        <f>'T09'!P316</f>
        <v>4.7947575789112458</v>
      </c>
      <c r="F316" s="110"/>
      <c r="G316" s="102">
        <f t="shared" si="86"/>
        <v>0</v>
      </c>
      <c r="H316" s="102">
        <f t="shared" si="87"/>
        <v>0</v>
      </c>
      <c r="I316" s="102">
        <f t="shared" si="88"/>
        <v>0</v>
      </c>
      <c r="J316" s="103">
        <f t="shared" si="89"/>
        <v>0</v>
      </c>
      <c r="L316" s="115">
        <f t="shared" si="90"/>
        <v>0</v>
      </c>
      <c r="M316" s="111">
        <f t="shared" si="91"/>
        <v>0</v>
      </c>
      <c r="N316" s="111">
        <f t="shared" si="92"/>
        <v>0</v>
      </c>
      <c r="O316" s="115">
        <f t="shared" si="93"/>
        <v>0</v>
      </c>
      <c r="P316" s="111">
        <f t="shared" si="94"/>
        <v>0</v>
      </c>
      <c r="Q316" s="111">
        <f t="shared" si="95"/>
        <v>0</v>
      </c>
      <c r="R316" s="115">
        <f t="shared" si="96"/>
        <v>0</v>
      </c>
      <c r="S316" s="111">
        <f t="shared" si="97"/>
        <v>0</v>
      </c>
      <c r="T316" s="111">
        <f t="shared" si="98"/>
        <v>0</v>
      </c>
      <c r="V316" s="119">
        <f t="shared" si="101"/>
        <v>1.4249999999999916</v>
      </c>
      <c r="W316" s="119">
        <f t="shared" si="99"/>
        <v>0.6</v>
      </c>
      <c r="X316" s="120">
        <f t="shared" si="100"/>
        <v>100000</v>
      </c>
      <c r="Y316" s="120"/>
      <c r="Z316" s="120"/>
      <c r="AA316" s="120"/>
      <c r="AB316" s="120"/>
    </row>
    <row r="317" spans="1:28" ht="11.25" customHeight="1" x14ac:dyDescent="0.2">
      <c r="A317" s="102" t="str">
        <f>'T09'!A317</f>
        <v>Čeláre</v>
      </c>
      <c r="B317" s="104">
        <f>'T09'!C317</f>
        <v>515914</v>
      </c>
      <c r="C317" s="109">
        <f>'T09'!K317</f>
        <v>99101.21</v>
      </c>
      <c r="D317" s="110">
        <f>'T09'!O317</f>
        <v>68.787899999999993</v>
      </c>
      <c r="E317" s="110">
        <f>'T09'!P317</f>
        <v>55.804979575930503</v>
      </c>
      <c r="F317" s="110"/>
      <c r="G317" s="102">
        <f t="shared" si="86"/>
        <v>1</v>
      </c>
      <c r="H317" s="102">
        <f t="shared" si="87"/>
        <v>1</v>
      </c>
      <c r="I317" s="102">
        <f t="shared" si="88"/>
        <v>1</v>
      </c>
      <c r="J317" s="103">
        <f t="shared" si="89"/>
        <v>1</v>
      </c>
      <c r="L317" s="115">
        <f t="shared" si="90"/>
        <v>99101.21</v>
      </c>
      <c r="M317" s="111">
        <f t="shared" si="91"/>
        <v>0.68787899999999991</v>
      </c>
      <c r="N317" s="111">
        <f t="shared" si="92"/>
        <v>0.55804979575930502</v>
      </c>
      <c r="O317" s="115">
        <f t="shared" si="93"/>
        <v>99101.21</v>
      </c>
      <c r="P317" s="111">
        <f t="shared" si="94"/>
        <v>0.68787899999999991</v>
      </c>
      <c r="Q317" s="111">
        <f t="shared" si="95"/>
        <v>0.55804979575930502</v>
      </c>
      <c r="R317" s="115">
        <f t="shared" si="96"/>
        <v>99101.21</v>
      </c>
      <c r="S317" s="111">
        <f t="shared" si="97"/>
        <v>0.68787899999999991</v>
      </c>
      <c r="T317" s="111">
        <f t="shared" si="98"/>
        <v>0.55804979575930502</v>
      </c>
      <c r="V317" s="119">
        <f t="shared" si="101"/>
        <v>1.4299999999999915</v>
      </c>
      <c r="W317" s="119">
        <f t="shared" si="99"/>
        <v>0.6</v>
      </c>
      <c r="X317" s="120">
        <f t="shared" si="100"/>
        <v>100000</v>
      </c>
      <c r="Y317" s="120"/>
      <c r="Z317" s="120"/>
      <c r="AA317" s="120"/>
      <c r="AB317" s="120"/>
    </row>
    <row r="318" spans="1:28" ht="11.25" customHeight="1" x14ac:dyDescent="0.2">
      <c r="A318" s="102" t="str">
        <f>'T09'!A318</f>
        <v>Čelkova Lehota</v>
      </c>
      <c r="B318" s="104">
        <f>'T09'!C318</f>
        <v>557561</v>
      </c>
      <c r="C318" s="109">
        <f>'T09'!K318</f>
        <v>31723.21</v>
      </c>
      <c r="D318" s="110">
        <f>'T09'!O318</f>
        <v>0</v>
      </c>
      <c r="E318" s="110">
        <f>'T09'!P318</f>
        <v>37.583838457709668</v>
      </c>
      <c r="F318" s="110"/>
      <c r="G318" s="102">
        <f t="shared" si="86"/>
        <v>0</v>
      </c>
      <c r="H318" s="102">
        <f t="shared" si="87"/>
        <v>1</v>
      </c>
      <c r="I318" s="102">
        <f t="shared" si="88"/>
        <v>0</v>
      </c>
      <c r="J318" s="103">
        <f t="shared" si="89"/>
        <v>1</v>
      </c>
      <c r="L318" s="115">
        <f t="shared" si="90"/>
        <v>0</v>
      </c>
      <c r="M318" s="111">
        <f t="shared" si="91"/>
        <v>0</v>
      </c>
      <c r="N318" s="111">
        <f t="shared" si="92"/>
        <v>0</v>
      </c>
      <c r="O318" s="115">
        <f t="shared" si="93"/>
        <v>31723.21</v>
      </c>
      <c r="P318" s="111">
        <f t="shared" si="94"/>
        <v>0</v>
      </c>
      <c r="Q318" s="111">
        <f t="shared" si="95"/>
        <v>0.37583838457709667</v>
      </c>
      <c r="R318" s="115">
        <f t="shared" si="96"/>
        <v>0</v>
      </c>
      <c r="S318" s="111">
        <f t="shared" si="97"/>
        <v>0</v>
      </c>
      <c r="T318" s="111">
        <f t="shared" si="98"/>
        <v>0</v>
      </c>
      <c r="V318" s="119">
        <f t="shared" si="101"/>
        <v>1.4349999999999914</v>
      </c>
      <c r="W318" s="119">
        <f t="shared" si="99"/>
        <v>0.6</v>
      </c>
      <c r="X318" s="120">
        <f t="shared" si="100"/>
        <v>100000</v>
      </c>
      <c r="Y318" s="120"/>
      <c r="Z318" s="120"/>
      <c r="AA318" s="120"/>
      <c r="AB318" s="120"/>
    </row>
    <row r="319" spans="1:28" ht="11.25" customHeight="1" x14ac:dyDescent="0.2">
      <c r="A319" s="102" t="str">
        <f>'T09'!A319</f>
        <v>Čelovce</v>
      </c>
      <c r="B319" s="104">
        <f>'T09'!C319</f>
        <v>515922</v>
      </c>
      <c r="C319" s="109">
        <f>'T09'!K319</f>
        <v>185628.21</v>
      </c>
      <c r="D319" s="110">
        <f>'T09'!O319</f>
        <v>0</v>
      </c>
      <c r="E319" s="110">
        <f>'T09'!P319</f>
        <v>0.60424005596994124</v>
      </c>
      <c r="F319" s="110"/>
      <c r="G319" s="102">
        <f t="shared" si="86"/>
        <v>0</v>
      </c>
      <c r="H319" s="102">
        <f t="shared" si="87"/>
        <v>0</v>
      </c>
      <c r="I319" s="102">
        <f t="shared" si="88"/>
        <v>0</v>
      </c>
      <c r="J319" s="103">
        <f t="shared" si="89"/>
        <v>0</v>
      </c>
      <c r="L319" s="115">
        <f t="shared" si="90"/>
        <v>0</v>
      </c>
      <c r="M319" s="111">
        <f t="shared" si="91"/>
        <v>0</v>
      </c>
      <c r="N319" s="111">
        <f t="shared" si="92"/>
        <v>0</v>
      </c>
      <c r="O319" s="115">
        <f t="shared" si="93"/>
        <v>0</v>
      </c>
      <c r="P319" s="111">
        <f t="shared" si="94"/>
        <v>0</v>
      </c>
      <c r="Q319" s="111">
        <f t="shared" si="95"/>
        <v>0</v>
      </c>
      <c r="R319" s="115">
        <f t="shared" si="96"/>
        <v>0</v>
      </c>
      <c r="S319" s="111">
        <f t="shared" si="97"/>
        <v>0</v>
      </c>
      <c r="T319" s="111">
        <f t="shared" si="98"/>
        <v>0</v>
      </c>
      <c r="V319" s="119">
        <f t="shared" si="101"/>
        <v>1.4399999999999913</v>
      </c>
      <c r="W319" s="119">
        <f t="shared" si="99"/>
        <v>0.6</v>
      </c>
      <c r="X319" s="120">
        <f t="shared" si="100"/>
        <v>100000</v>
      </c>
      <c r="Y319" s="120"/>
      <c r="Z319" s="120"/>
      <c r="AA319" s="120"/>
      <c r="AB319" s="120"/>
    </row>
    <row r="320" spans="1:28" ht="11.25" customHeight="1" x14ac:dyDescent="0.2">
      <c r="A320" s="102" t="str">
        <f>'T09'!A320</f>
        <v>Čelovce</v>
      </c>
      <c r="B320" s="104">
        <f>'T09'!C320</f>
        <v>524271</v>
      </c>
      <c r="C320" s="109">
        <f>'T09'!K320</f>
        <v>46806.01</v>
      </c>
      <c r="D320" s="110">
        <f>'T09'!O320</f>
        <v>0</v>
      </c>
      <c r="E320" s="110">
        <f>'T09'!P320</f>
        <v>138.19001021450023</v>
      </c>
      <c r="F320" s="110"/>
      <c r="G320" s="102">
        <f t="shared" si="86"/>
        <v>0</v>
      </c>
      <c r="H320" s="102">
        <f t="shared" si="87"/>
        <v>1</v>
      </c>
      <c r="I320" s="102">
        <f t="shared" si="88"/>
        <v>0</v>
      </c>
      <c r="J320" s="103">
        <f t="shared" si="89"/>
        <v>1</v>
      </c>
      <c r="L320" s="115">
        <f t="shared" si="90"/>
        <v>0</v>
      </c>
      <c r="M320" s="111">
        <f t="shared" si="91"/>
        <v>0</v>
      </c>
      <c r="N320" s="111">
        <f t="shared" si="92"/>
        <v>0</v>
      </c>
      <c r="O320" s="115">
        <f t="shared" si="93"/>
        <v>46806.01</v>
      </c>
      <c r="P320" s="111">
        <f t="shared" si="94"/>
        <v>0</v>
      </c>
      <c r="Q320" s="111">
        <f t="shared" si="95"/>
        <v>1.3819001021450024</v>
      </c>
      <c r="R320" s="115">
        <f t="shared" si="96"/>
        <v>0</v>
      </c>
      <c r="S320" s="111">
        <f t="shared" si="97"/>
        <v>0</v>
      </c>
      <c r="T320" s="111">
        <f t="shared" si="98"/>
        <v>0</v>
      </c>
      <c r="V320" s="119">
        <f t="shared" si="101"/>
        <v>1.4449999999999912</v>
      </c>
      <c r="W320" s="119">
        <f t="shared" si="99"/>
        <v>0.6</v>
      </c>
      <c r="X320" s="120">
        <f t="shared" si="100"/>
        <v>100000</v>
      </c>
      <c r="Y320" s="120"/>
      <c r="Z320" s="120"/>
      <c r="AA320" s="120"/>
      <c r="AB320" s="120"/>
    </row>
    <row r="321" spans="1:28" ht="11.25" customHeight="1" x14ac:dyDescent="0.2">
      <c r="A321" s="102" t="str">
        <f>'T09'!A321</f>
        <v>Čeľovce</v>
      </c>
      <c r="B321" s="104">
        <f>'T09'!C321</f>
        <v>528242</v>
      </c>
      <c r="C321" s="109">
        <f>'T09'!K321</f>
        <v>153194.81</v>
      </c>
      <c r="D321" s="110">
        <f>'T09'!O321</f>
        <v>40.481900000000003</v>
      </c>
      <c r="E321" s="110">
        <f>'T09'!P321</f>
        <v>13.799194633290776</v>
      </c>
      <c r="F321" s="110"/>
      <c r="G321" s="102">
        <f t="shared" si="86"/>
        <v>0</v>
      </c>
      <c r="H321" s="102">
        <f t="shared" si="87"/>
        <v>0</v>
      </c>
      <c r="I321" s="102">
        <f t="shared" si="88"/>
        <v>0</v>
      </c>
      <c r="J321" s="103">
        <f t="shared" si="89"/>
        <v>0</v>
      </c>
      <c r="L321" s="115">
        <f t="shared" si="90"/>
        <v>0</v>
      </c>
      <c r="M321" s="111">
        <f t="shared" si="91"/>
        <v>0</v>
      </c>
      <c r="N321" s="111">
        <f t="shared" si="92"/>
        <v>0</v>
      </c>
      <c r="O321" s="115">
        <f t="shared" si="93"/>
        <v>0</v>
      </c>
      <c r="P321" s="111">
        <f t="shared" si="94"/>
        <v>0</v>
      </c>
      <c r="Q321" s="111">
        <f t="shared" si="95"/>
        <v>0</v>
      </c>
      <c r="R321" s="115">
        <f t="shared" si="96"/>
        <v>0</v>
      </c>
      <c r="S321" s="111">
        <f t="shared" si="97"/>
        <v>0</v>
      </c>
      <c r="T321" s="111">
        <f t="shared" si="98"/>
        <v>0</v>
      </c>
      <c r="V321" s="119">
        <f t="shared" si="101"/>
        <v>1.4499999999999911</v>
      </c>
      <c r="W321" s="119">
        <f t="shared" si="99"/>
        <v>0.6</v>
      </c>
      <c r="X321" s="120">
        <f t="shared" si="100"/>
        <v>100000</v>
      </c>
      <c r="Y321" s="120"/>
      <c r="Z321" s="120"/>
      <c r="AA321" s="120"/>
      <c r="AB321" s="120"/>
    </row>
    <row r="322" spans="1:28" ht="11.25" customHeight="1" x14ac:dyDescent="0.2">
      <c r="A322" s="102" t="str">
        <f>'T09'!A322</f>
        <v>Čenkovce</v>
      </c>
      <c r="B322" s="104">
        <f>'T09'!C322</f>
        <v>580554</v>
      </c>
      <c r="C322" s="109">
        <f>'T09'!K322</f>
        <v>409931.7</v>
      </c>
      <c r="D322" s="110">
        <f>'T09'!O322</f>
        <v>0</v>
      </c>
      <c r="E322" s="110">
        <f>'T09'!P322</f>
        <v>5.9982480008255035</v>
      </c>
      <c r="F322" s="110"/>
      <c r="G322" s="102">
        <f t="shared" si="86"/>
        <v>0</v>
      </c>
      <c r="H322" s="102">
        <f t="shared" si="87"/>
        <v>0</v>
      </c>
      <c r="I322" s="102">
        <f t="shared" si="88"/>
        <v>0</v>
      </c>
      <c r="J322" s="103">
        <f t="shared" si="89"/>
        <v>0</v>
      </c>
      <c r="L322" s="115">
        <f t="shared" si="90"/>
        <v>0</v>
      </c>
      <c r="M322" s="111">
        <f t="shared" si="91"/>
        <v>0</v>
      </c>
      <c r="N322" s="111">
        <f t="shared" si="92"/>
        <v>0</v>
      </c>
      <c r="O322" s="115">
        <f t="shared" si="93"/>
        <v>0</v>
      </c>
      <c r="P322" s="111">
        <f t="shared" si="94"/>
        <v>0</v>
      </c>
      <c r="Q322" s="111">
        <f t="shared" si="95"/>
        <v>0</v>
      </c>
      <c r="R322" s="115">
        <f t="shared" si="96"/>
        <v>0</v>
      </c>
      <c r="S322" s="111">
        <f t="shared" si="97"/>
        <v>0</v>
      </c>
      <c r="T322" s="111">
        <f t="shared" si="98"/>
        <v>0</v>
      </c>
      <c r="V322" s="119">
        <f t="shared" si="101"/>
        <v>1.454999999999991</v>
      </c>
      <c r="W322" s="119">
        <f t="shared" si="99"/>
        <v>0.6</v>
      </c>
      <c r="X322" s="120">
        <f t="shared" si="100"/>
        <v>100000</v>
      </c>
      <c r="Y322" s="120"/>
      <c r="Z322" s="120"/>
      <c r="AA322" s="120"/>
      <c r="AB322" s="120"/>
    </row>
    <row r="323" spans="1:28" ht="11.25" customHeight="1" x14ac:dyDescent="0.2">
      <c r="A323" s="102" t="str">
        <f>'T09'!A323</f>
        <v>Čereňany</v>
      </c>
      <c r="B323" s="104">
        <f>'T09'!C323</f>
        <v>513946</v>
      </c>
      <c r="C323" s="109">
        <f>'T09'!K323</f>
        <v>554414.03</v>
      </c>
      <c r="D323" s="110">
        <f>'T09'!O323</f>
        <v>1.8313999999999999</v>
      </c>
      <c r="E323" s="110">
        <f>'T09'!P323</f>
        <v>5.5715869960938758</v>
      </c>
      <c r="F323" s="110"/>
      <c r="G323" s="102">
        <f t="shared" si="86"/>
        <v>0</v>
      </c>
      <c r="H323" s="102">
        <f t="shared" si="87"/>
        <v>0</v>
      </c>
      <c r="I323" s="102">
        <f t="shared" si="88"/>
        <v>0</v>
      </c>
      <c r="J323" s="103">
        <f t="shared" si="89"/>
        <v>0</v>
      </c>
      <c r="L323" s="115">
        <f t="shared" si="90"/>
        <v>0</v>
      </c>
      <c r="M323" s="111">
        <f t="shared" si="91"/>
        <v>0</v>
      </c>
      <c r="N323" s="111">
        <f t="shared" si="92"/>
        <v>0</v>
      </c>
      <c r="O323" s="115">
        <f t="shared" si="93"/>
        <v>0</v>
      </c>
      <c r="P323" s="111">
        <f t="shared" si="94"/>
        <v>0</v>
      </c>
      <c r="Q323" s="111">
        <f t="shared" si="95"/>
        <v>0</v>
      </c>
      <c r="R323" s="115">
        <f t="shared" si="96"/>
        <v>0</v>
      </c>
      <c r="S323" s="111">
        <f t="shared" si="97"/>
        <v>0</v>
      </c>
      <c r="T323" s="111">
        <f t="shared" si="98"/>
        <v>0</v>
      </c>
      <c r="V323" s="119">
        <f t="shared" si="101"/>
        <v>1.4599999999999909</v>
      </c>
      <c r="W323" s="119">
        <f t="shared" si="99"/>
        <v>0.6</v>
      </c>
      <c r="X323" s="120">
        <f t="shared" si="100"/>
        <v>100000</v>
      </c>
      <c r="Y323" s="120"/>
      <c r="Z323" s="120"/>
      <c r="AA323" s="120"/>
      <c r="AB323" s="120"/>
    </row>
    <row r="324" spans="1:28" ht="11.25" customHeight="1" x14ac:dyDescent="0.2">
      <c r="A324" s="102" t="str">
        <f>'T09'!A324</f>
        <v>Čerenčany</v>
      </c>
      <c r="B324" s="104">
        <f>'T09'!C324</f>
        <v>514608</v>
      </c>
      <c r="C324" s="109">
        <f>'T09'!K324</f>
        <v>97862.290000000008</v>
      </c>
      <c r="D324" s="110">
        <f>'T09'!O324</f>
        <v>22.485600000000002</v>
      </c>
      <c r="E324" s="110">
        <f>'T09'!P324</f>
        <v>4.3406505202361387</v>
      </c>
      <c r="F324" s="110"/>
      <c r="G324" s="102">
        <f t="shared" ref="G324:G387" si="102">IF(AND(ISNUMBER(D324),D324&gt;=$D$1),1,0)</f>
        <v>0</v>
      </c>
      <c r="H324" s="102">
        <f t="shared" ref="H324:H387" si="103">IF(AND(ISNUMBER(E324),E324&gt;=$E$1),1,0)</f>
        <v>0</v>
      </c>
      <c r="I324" s="102">
        <f t="shared" ref="I324:I387" si="104">IF(AND(AND(ISNUMBER(D324),D324&gt;=$D$1),AND(ISNUMBER(E324),E324&gt;=$E$1)),1,0)</f>
        <v>0</v>
      </c>
      <c r="J324" s="103">
        <f t="shared" ref="J324:J387" si="105">IF(OR(AND(ISNUMBER(D324),D324&gt;=$D$1),AND(ISNUMBER(E324),E324&gt;=$E$1)),1,0)</f>
        <v>0</v>
      </c>
      <c r="L324" s="115">
        <f t="shared" ref="L324:L387" si="106">IF($G324=1,C324,0)</f>
        <v>0</v>
      </c>
      <c r="M324" s="111">
        <f t="shared" ref="M324:M387" si="107">IF($G324=1,D324,0)/100</f>
        <v>0</v>
      </c>
      <c r="N324" s="111">
        <f t="shared" ref="N324:N387" si="108">IF($G324=1,E324,0)/100</f>
        <v>0</v>
      </c>
      <c r="O324" s="115">
        <f t="shared" ref="O324:O387" si="109">IF($H324=1,C324,0)</f>
        <v>0</v>
      </c>
      <c r="P324" s="111">
        <f t="shared" ref="P324:P387" si="110">IF($H324=1,D324,0)/100</f>
        <v>0</v>
      </c>
      <c r="Q324" s="111">
        <f t="shared" ref="Q324:Q387" si="111">IF($H324=1,E324,0)/100</f>
        <v>0</v>
      </c>
      <c r="R324" s="115">
        <f t="shared" ref="R324:R387" si="112">IF($I324=1,C324,0)</f>
        <v>0</v>
      </c>
      <c r="S324" s="111">
        <f t="shared" ref="S324:S387" si="113">IF($I324=1,D324,0)/100</f>
        <v>0</v>
      </c>
      <c r="T324" s="111">
        <f t="shared" ref="T324:T387" si="114">IF($I324=1,E324,0)/100</f>
        <v>0</v>
      </c>
      <c r="V324" s="119">
        <f t="shared" si="101"/>
        <v>1.4649999999999908</v>
      </c>
      <c r="W324" s="119">
        <f t="shared" si="99"/>
        <v>0.6</v>
      </c>
      <c r="X324" s="120">
        <f t="shared" si="100"/>
        <v>100000</v>
      </c>
      <c r="Y324" s="120"/>
      <c r="Z324" s="120"/>
      <c r="AA324" s="120"/>
      <c r="AB324" s="120"/>
    </row>
    <row r="325" spans="1:28" ht="11.25" customHeight="1" x14ac:dyDescent="0.2">
      <c r="A325" s="102" t="str">
        <f>'T09'!A325</f>
        <v>Čerhov</v>
      </c>
      <c r="B325" s="104">
        <f>'T09'!C325</f>
        <v>528251</v>
      </c>
      <c r="C325" s="109">
        <f>'T09'!K325</f>
        <v>586283.42999999993</v>
      </c>
      <c r="D325" s="110">
        <f>'T09'!O325</f>
        <v>43.971299999999999</v>
      </c>
      <c r="E325" s="110">
        <f>'T09'!P325</f>
        <v>3.146589014122402</v>
      </c>
      <c r="F325" s="110"/>
      <c r="G325" s="102">
        <f t="shared" si="102"/>
        <v>0</v>
      </c>
      <c r="H325" s="102">
        <f t="shared" si="103"/>
        <v>0</v>
      </c>
      <c r="I325" s="102">
        <f t="shared" si="104"/>
        <v>0</v>
      </c>
      <c r="J325" s="103">
        <f t="shared" si="105"/>
        <v>0</v>
      </c>
      <c r="L325" s="115">
        <f t="shared" si="106"/>
        <v>0</v>
      </c>
      <c r="M325" s="111">
        <f t="shared" si="107"/>
        <v>0</v>
      </c>
      <c r="N325" s="111">
        <f t="shared" si="108"/>
        <v>0</v>
      </c>
      <c r="O325" s="115">
        <f t="shared" si="109"/>
        <v>0</v>
      </c>
      <c r="P325" s="111">
        <f t="shared" si="110"/>
        <v>0</v>
      </c>
      <c r="Q325" s="111">
        <f t="shared" si="111"/>
        <v>0</v>
      </c>
      <c r="R325" s="115">
        <f t="shared" si="112"/>
        <v>0</v>
      </c>
      <c r="S325" s="111">
        <f t="shared" si="113"/>
        <v>0</v>
      </c>
      <c r="T325" s="111">
        <f t="shared" si="114"/>
        <v>0</v>
      </c>
      <c r="V325" s="119">
        <f t="shared" si="101"/>
        <v>1.4699999999999906</v>
      </c>
      <c r="W325" s="119">
        <f t="shared" si="99"/>
        <v>0.6</v>
      </c>
      <c r="X325" s="120">
        <f t="shared" si="100"/>
        <v>100000</v>
      </c>
      <c r="Y325" s="120"/>
      <c r="Z325" s="120"/>
      <c r="AA325" s="120"/>
      <c r="AB325" s="120"/>
    </row>
    <row r="326" spans="1:28" ht="11.25" customHeight="1" x14ac:dyDescent="0.2">
      <c r="A326" s="102" t="str">
        <f>'T09'!A326</f>
        <v>Čerín</v>
      </c>
      <c r="B326" s="104">
        <f>'T09'!C326</f>
        <v>508519</v>
      </c>
      <c r="C326" s="109">
        <f>'T09'!K326</f>
        <v>146101.70000000001</v>
      </c>
      <c r="D326" s="110">
        <f>'T09'!O326</f>
        <v>1.9663999999999999</v>
      </c>
      <c r="E326" s="110">
        <f>'T09'!P326</f>
        <v>2.5828583787868311</v>
      </c>
      <c r="F326" s="110"/>
      <c r="G326" s="102">
        <f t="shared" si="102"/>
        <v>0</v>
      </c>
      <c r="H326" s="102">
        <f t="shared" si="103"/>
        <v>0</v>
      </c>
      <c r="I326" s="102">
        <f t="shared" si="104"/>
        <v>0</v>
      </c>
      <c r="J326" s="103">
        <f t="shared" si="105"/>
        <v>0</v>
      </c>
      <c r="L326" s="115">
        <f t="shared" si="106"/>
        <v>0</v>
      </c>
      <c r="M326" s="111">
        <f t="shared" si="107"/>
        <v>0</v>
      </c>
      <c r="N326" s="111">
        <f t="shared" si="108"/>
        <v>0</v>
      </c>
      <c r="O326" s="115">
        <f t="shared" si="109"/>
        <v>0</v>
      </c>
      <c r="P326" s="111">
        <f t="shared" si="110"/>
        <v>0</v>
      </c>
      <c r="Q326" s="111">
        <f t="shared" si="111"/>
        <v>0</v>
      </c>
      <c r="R326" s="115">
        <f t="shared" si="112"/>
        <v>0</v>
      </c>
      <c r="S326" s="111">
        <f t="shared" si="113"/>
        <v>0</v>
      </c>
      <c r="T326" s="111">
        <f t="shared" si="114"/>
        <v>0</v>
      </c>
      <c r="V326" s="119">
        <f t="shared" si="101"/>
        <v>1.4749999999999905</v>
      </c>
      <c r="W326" s="119">
        <f t="shared" si="99"/>
        <v>0.6</v>
      </c>
      <c r="X326" s="120">
        <f t="shared" si="100"/>
        <v>100000</v>
      </c>
      <c r="Y326" s="120"/>
      <c r="Z326" s="120"/>
      <c r="AA326" s="120"/>
      <c r="AB326" s="120"/>
    </row>
    <row r="327" spans="1:28" ht="11.25" customHeight="1" x14ac:dyDescent="0.2">
      <c r="A327" s="102" t="str">
        <f>'T09'!A327</f>
        <v>Čermany</v>
      </c>
      <c r="B327" s="104">
        <f>'T09'!C327</f>
        <v>542792</v>
      </c>
      <c r="C327" s="109">
        <f>'T09'!K327</f>
        <v>109309.4</v>
      </c>
      <c r="D327" s="110">
        <f>'T09'!O327</f>
        <v>0</v>
      </c>
      <c r="E327" s="110">
        <f>'T09'!P327</f>
        <v>80.089370173104982</v>
      </c>
      <c r="F327" s="110"/>
      <c r="G327" s="102">
        <f t="shared" si="102"/>
        <v>0</v>
      </c>
      <c r="H327" s="102">
        <f t="shared" si="103"/>
        <v>1</v>
      </c>
      <c r="I327" s="102">
        <f t="shared" si="104"/>
        <v>0</v>
      </c>
      <c r="J327" s="103">
        <f t="shared" si="105"/>
        <v>1</v>
      </c>
      <c r="L327" s="115">
        <f t="shared" si="106"/>
        <v>0</v>
      </c>
      <c r="M327" s="111">
        <f t="shared" si="107"/>
        <v>0</v>
      </c>
      <c r="N327" s="111">
        <f t="shared" si="108"/>
        <v>0</v>
      </c>
      <c r="O327" s="115">
        <f t="shared" si="109"/>
        <v>109309.4</v>
      </c>
      <c r="P327" s="111">
        <f t="shared" si="110"/>
        <v>0</v>
      </c>
      <c r="Q327" s="111">
        <f t="shared" si="111"/>
        <v>0.80089370173104979</v>
      </c>
      <c r="R327" s="115">
        <f t="shared" si="112"/>
        <v>0</v>
      </c>
      <c r="S327" s="111">
        <f t="shared" si="113"/>
        <v>0</v>
      </c>
      <c r="T327" s="111">
        <f t="shared" si="114"/>
        <v>0</v>
      </c>
      <c r="V327" s="119">
        <f t="shared" si="101"/>
        <v>1.4799999999999904</v>
      </c>
      <c r="W327" s="119">
        <f t="shared" si="99"/>
        <v>0.6</v>
      </c>
      <c r="X327" s="120">
        <f t="shared" si="100"/>
        <v>100000</v>
      </c>
      <c r="Y327" s="120"/>
      <c r="Z327" s="120"/>
      <c r="AA327" s="120"/>
      <c r="AB327" s="120"/>
    </row>
    <row r="328" spans="1:28" ht="11.25" customHeight="1" x14ac:dyDescent="0.2">
      <c r="A328" s="102" t="str">
        <f>'T09'!A328</f>
        <v>Černík</v>
      </c>
      <c r="B328" s="104">
        <f>'T09'!C328</f>
        <v>503126</v>
      </c>
      <c r="C328" s="109">
        <f>'T09'!K328</f>
        <v>293847.74</v>
      </c>
      <c r="D328" s="110">
        <f>'T09'!O328</f>
        <v>0</v>
      </c>
      <c r="E328" s="110">
        <f>'T09'!P328</f>
        <v>2.7834823572235061</v>
      </c>
      <c r="F328" s="110"/>
      <c r="G328" s="102">
        <f t="shared" si="102"/>
        <v>0</v>
      </c>
      <c r="H328" s="102">
        <f t="shared" si="103"/>
        <v>0</v>
      </c>
      <c r="I328" s="102">
        <f t="shared" si="104"/>
        <v>0</v>
      </c>
      <c r="J328" s="103">
        <f t="shared" si="105"/>
        <v>0</v>
      </c>
      <c r="L328" s="115">
        <f t="shared" si="106"/>
        <v>0</v>
      </c>
      <c r="M328" s="111">
        <f t="shared" si="107"/>
        <v>0</v>
      </c>
      <c r="N328" s="111">
        <f t="shared" si="108"/>
        <v>0</v>
      </c>
      <c r="O328" s="115">
        <f t="shared" si="109"/>
        <v>0</v>
      </c>
      <c r="P328" s="111">
        <f t="shared" si="110"/>
        <v>0</v>
      </c>
      <c r="Q328" s="111">
        <f t="shared" si="111"/>
        <v>0</v>
      </c>
      <c r="R328" s="115">
        <f t="shared" si="112"/>
        <v>0</v>
      </c>
      <c r="S328" s="111">
        <f t="shared" si="113"/>
        <v>0</v>
      </c>
      <c r="T328" s="111">
        <f t="shared" si="114"/>
        <v>0</v>
      </c>
      <c r="V328" s="119">
        <f t="shared" si="101"/>
        <v>1.4849999999999903</v>
      </c>
      <c r="W328" s="119">
        <f t="shared" si="99"/>
        <v>0.6</v>
      </c>
      <c r="X328" s="120">
        <f t="shared" si="100"/>
        <v>100000</v>
      </c>
      <c r="Y328" s="120"/>
      <c r="Z328" s="120"/>
      <c r="AA328" s="120"/>
      <c r="AB328" s="120"/>
    </row>
    <row r="329" spans="1:28" ht="11.25" customHeight="1" x14ac:dyDescent="0.2">
      <c r="A329" s="102" t="str">
        <f>'T09'!A329</f>
        <v>Černina</v>
      </c>
      <c r="B329" s="104">
        <f>'T09'!C329</f>
        <v>520110</v>
      </c>
      <c r="C329" s="109">
        <f>'T09'!K329</f>
        <v>30071.51</v>
      </c>
      <c r="D329" s="110">
        <f>'T09'!O329</f>
        <v>69.833500000000001</v>
      </c>
      <c r="E329" s="110">
        <f>'T09'!P329</f>
        <v>10.961637776087732</v>
      </c>
      <c r="F329" s="110"/>
      <c r="G329" s="102">
        <f t="shared" si="102"/>
        <v>1</v>
      </c>
      <c r="H329" s="102">
        <f t="shared" si="103"/>
        <v>0</v>
      </c>
      <c r="I329" s="102">
        <f t="shared" si="104"/>
        <v>0</v>
      </c>
      <c r="J329" s="103">
        <f t="shared" si="105"/>
        <v>1</v>
      </c>
      <c r="L329" s="115">
        <f t="shared" si="106"/>
        <v>30071.51</v>
      </c>
      <c r="M329" s="111">
        <f t="shared" si="107"/>
        <v>0.69833500000000004</v>
      </c>
      <c r="N329" s="111">
        <f t="shared" si="108"/>
        <v>0.10961637776087732</v>
      </c>
      <c r="O329" s="115">
        <f t="shared" si="109"/>
        <v>0</v>
      </c>
      <c r="P329" s="111">
        <f t="shared" si="110"/>
        <v>0</v>
      </c>
      <c r="Q329" s="111">
        <f t="shared" si="111"/>
        <v>0</v>
      </c>
      <c r="R329" s="115">
        <f t="shared" si="112"/>
        <v>0</v>
      </c>
      <c r="S329" s="111">
        <f t="shared" si="113"/>
        <v>0</v>
      </c>
      <c r="T329" s="111">
        <f t="shared" si="114"/>
        <v>0</v>
      </c>
      <c r="V329" s="119">
        <f t="shared" si="101"/>
        <v>1.4899999999999902</v>
      </c>
      <c r="W329" s="119">
        <f t="shared" si="99"/>
        <v>0.6</v>
      </c>
      <c r="X329" s="120">
        <f t="shared" si="100"/>
        <v>100000</v>
      </c>
      <c r="Y329" s="120"/>
      <c r="Z329" s="120"/>
      <c r="AA329" s="120"/>
      <c r="AB329" s="120"/>
    </row>
    <row r="330" spans="1:28" ht="11.25" customHeight="1" x14ac:dyDescent="0.2">
      <c r="A330" s="102" t="str">
        <f>'T09'!A330</f>
        <v>Černochov</v>
      </c>
      <c r="B330" s="104">
        <f>'T09'!C330</f>
        <v>528269</v>
      </c>
      <c r="C330" s="109">
        <f>'T09'!K330</f>
        <v>71989.41</v>
      </c>
      <c r="D330" s="110">
        <f>'T09'!O330</f>
        <v>52.669800000000002</v>
      </c>
      <c r="E330" s="110">
        <f>'T09'!P330</f>
        <v>3.5988904479144912</v>
      </c>
      <c r="F330" s="110"/>
      <c r="G330" s="102">
        <f t="shared" si="102"/>
        <v>0</v>
      </c>
      <c r="H330" s="102">
        <f t="shared" si="103"/>
        <v>0</v>
      </c>
      <c r="I330" s="102">
        <f t="shared" si="104"/>
        <v>0</v>
      </c>
      <c r="J330" s="103">
        <f t="shared" si="105"/>
        <v>0</v>
      </c>
      <c r="L330" s="115">
        <f t="shared" si="106"/>
        <v>0</v>
      </c>
      <c r="M330" s="111">
        <f t="shared" si="107"/>
        <v>0</v>
      </c>
      <c r="N330" s="111">
        <f t="shared" si="108"/>
        <v>0</v>
      </c>
      <c r="O330" s="115">
        <f t="shared" si="109"/>
        <v>0</v>
      </c>
      <c r="P330" s="111">
        <f t="shared" si="110"/>
        <v>0</v>
      </c>
      <c r="Q330" s="111">
        <f t="shared" si="111"/>
        <v>0</v>
      </c>
      <c r="R330" s="115">
        <f t="shared" si="112"/>
        <v>0</v>
      </c>
      <c r="S330" s="111">
        <f t="shared" si="113"/>
        <v>0</v>
      </c>
      <c r="T330" s="111">
        <f t="shared" si="114"/>
        <v>0</v>
      </c>
      <c r="V330" s="119">
        <f t="shared" si="101"/>
        <v>1.4949999999999901</v>
      </c>
      <c r="W330" s="119">
        <f t="shared" si="99"/>
        <v>0.6</v>
      </c>
      <c r="X330" s="120">
        <f t="shared" si="100"/>
        <v>100000</v>
      </c>
      <c r="Y330" s="120"/>
      <c r="Z330" s="120"/>
      <c r="AA330" s="120"/>
      <c r="AB330" s="120"/>
    </row>
    <row r="331" spans="1:28" ht="11.25" customHeight="1" x14ac:dyDescent="0.2">
      <c r="A331" s="102" t="str">
        <f>'T09'!A331</f>
        <v>Čertižné</v>
      </c>
      <c r="B331" s="104">
        <f>'T09'!C331</f>
        <v>520128</v>
      </c>
      <c r="C331" s="109">
        <f>'T09'!K331</f>
        <v>69401.570000000007</v>
      </c>
      <c r="D331" s="110">
        <f>'T09'!O331</f>
        <v>57.394500000000001</v>
      </c>
      <c r="E331" s="110">
        <f>'T09'!P331</f>
        <v>0.99803217708187286</v>
      </c>
      <c r="F331" s="110"/>
      <c r="G331" s="102">
        <f t="shared" si="102"/>
        <v>0</v>
      </c>
      <c r="H331" s="102">
        <f t="shared" si="103"/>
        <v>0</v>
      </c>
      <c r="I331" s="102">
        <f t="shared" si="104"/>
        <v>0</v>
      </c>
      <c r="J331" s="103">
        <f t="shared" si="105"/>
        <v>0</v>
      </c>
      <c r="L331" s="115">
        <f t="shared" si="106"/>
        <v>0</v>
      </c>
      <c r="M331" s="111">
        <f t="shared" si="107"/>
        <v>0</v>
      </c>
      <c r="N331" s="111">
        <f t="shared" si="108"/>
        <v>0</v>
      </c>
      <c r="O331" s="115">
        <f t="shared" si="109"/>
        <v>0</v>
      </c>
      <c r="P331" s="111">
        <f t="shared" si="110"/>
        <v>0</v>
      </c>
      <c r="Q331" s="111">
        <f t="shared" si="111"/>
        <v>0</v>
      </c>
      <c r="R331" s="115">
        <f t="shared" si="112"/>
        <v>0</v>
      </c>
      <c r="S331" s="111">
        <f t="shared" si="113"/>
        <v>0</v>
      </c>
      <c r="T331" s="111">
        <f t="shared" si="114"/>
        <v>0</v>
      </c>
      <c r="V331" s="119">
        <f t="shared" si="101"/>
        <v>1.49999999999999</v>
      </c>
      <c r="W331" s="119">
        <f t="shared" si="99"/>
        <v>0.6</v>
      </c>
      <c r="X331" s="120">
        <f t="shared" si="100"/>
        <v>100000</v>
      </c>
      <c r="Y331" s="120"/>
      <c r="Z331" s="120"/>
      <c r="AA331" s="120"/>
      <c r="AB331" s="120"/>
    </row>
    <row r="332" spans="1:28" ht="11.25" customHeight="1" x14ac:dyDescent="0.2">
      <c r="A332" s="102" t="str">
        <f>'T09'!A332</f>
        <v>Červená Voda</v>
      </c>
      <c r="B332" s="104">
        <f>'T09'!C332</f>
        <v>524280</v>
      </c>
      <c r="C332" s="109">
        <f>'T09'!K332</f>
        <v>220419.56</v>
      </c>
      <c r="D332" s="110">
        <f>'T09'!O332</f>
        <v>0</v>
      </c>
      <c r="E332" s="110">
        <f>'T09'!P332</f>
        <v>0.60806763247327056</v>
      </c>
      <c r="F332" s="110"/>
      <c r="G332" s="102">
        <f t="shared" si="102"/>
        <v>0</v>
      </c>
      <c r="H332" s="102">
        <f t="shared" si="103"/>
        <v>0</v>
      </c>
      <c r="I332" s="102">
        <f t="shared" si="104"/>
        <v>0</v>
      </c>
      <c r="J332" s="103">
        <f t="shared" si="105"/>
        <v>0</v>
      </c>
      <c r="L332" s="115">
        <f t="shared" si="106"/>
        <v>0</v>
      </c>
      <c r="M332" s="111">
        <f t="shared" si="107"/>
        <v>0</v>
      </c>
      <c r="N332" s="111">
        <f t="shared" si="108"/>
        <v>0</v>
      </c>
      <c r="O332" s="115">
        <f t="shared" si="109"/>
        <v>0</v>
      </c>
      <c r="P332" s="111">
        <f t="shared" si="110"/>
        <v>0</v>
      </c>
      <c r="Q332" s="111">
        <f t="shared" si="111"/>
        <v>0</v>
      </c>
      <c r="R332" s="115">
        <f t="shared" si="112"/>
        <v>0</v>
      </c>
      <c r="S332" s="111">
        <f t="shared" si="113"/>
        <v>0</v>
      </c>
      <c r="T332" s="111">
        <f t="shared" si="114"/>
        <v>0</v>
      </c>
      <c r="V332" s="119">
        <f t="shared" si="101"/>
        <v>1.5049999999999899</v>
      </c>
      <c r="W332" s="119">
        <f t="shared" si="99"/>
        <v>0.6</v>
      </c>
      <c r="X332" s="120">
        <f t="shared" si="100"/>
        <v>100000</v>
      </c>
      <c r="Y332" s="120"/>
      <c r="Z332" s="120"/>
      <c r="AA332" s="120"/>
      <c r="AB332" s="120"/>
    </row>
    <row r="333" spans="1:28" ht="11.25" customHeight="1" x14ac:dyDescent="0.2">
      <c r="A333" s="102" t="str">
        <f>'T09'!A333</f>
        <v>Červeňany</v>
      </c>
      <c r="B333" s="104">
        <f>'T09'!C333</f>
        <v>515931</v>
      </c>
      <c r="C333" s="109">
        <f>'T09'!K333</f>
        <v>7485.63</v>
      </c>
      <c r="D333" s="110">
        <f>'T09'!O333</f>
        <v>0</v>
      </c>
      <c r="E333" s="110">
        <f>'T09'!P333</f>
        <v>0</v>
      </c>
      <c r="F333" s="110"/>
      <c r="G333" s="102">
        <f t="shared" si="102"/>
        <v>0</v>
      </c>
      <c r="H333" s="102">
        <f t="shared" si="103"/>
        <v>0</v>
      </c>
      <c r="I333" s="102">
        <f t="shared" si="104"/>
        <v>0</v>
      </c>
      <c r="J333" s="103">
        <f t="shared" si="105"/>
        <v>0</v>
      </c>
      <c r="L333" s="115">
        <f t="shared" si="106"/>
        <v>0</v>
      </c>
      <c r="M333" s="111">
        <f t="shared" si="107"/>
        <v>0</v>
      </c>
      <c r="N333" s="111">
        <f t="shared" si="108"/>
        <v>0</v>
      </c>
      <c r="O333" s="115">
        <f t="shared" si="109"/>
        <v>0</v>
      </c>
      <c r="P333" s="111">
        <f t="shared" si="110"/>
        <v>0</v>
      </c>
      <c r="Q333" s="111">
        <f t="shared" si="111"/>
        <v>0</v>
      </c>
      <c r="R333" s="115">
        <f t="shared" si="112"/>
        <v>0</v>
      </c>
      <c r="S333" s="111">
        <f t="shared" si="113"/>
        <v>0</v>
      </c>
      <c r="T333" s="111">
        <f t="shared" si="114"/>
        <v>0</v>
      </c>
      <c r="V333" s="119">
        <f t="shared" si="101"/>
        <v>1.5099999999999898</v>
      </c>
      <c r="W333" s="119">
        <f t="shared" si="99"/>
        <v>0.6</v>
      </c>
      <c r="X333" s="120">
        <f t="shared" si="100"/>
        <v>100000</v>
      </c>
      <c r="Y333" s="120"/>
      <c r="Z333" s="120"/>
      <c r="AA333" s="120"/>
      <c r="AB333" s="120"/>
    </row>
    <row r="334" spans="1:28" ht="11.25" customHeight="1" x14ac:dyDescent="0.2">
      <c r="A334" s="102" t="str">
        <f>'T09'!A334</f>
        <v>Červenica</v>
      </c>
      <c r="B334" s="104">
        <f>'T09'!C334</f>
        <v>524301</v>
      </c>
      <c r="C334" s="109">
        <f>'T09'!K334</f>
        <v>605392.1</v>
      </c>
      <c r="D334" s="110">
        <f>'T09'!O334</f>
        <v>31.729500000000002</v>
      </c>
      <c r="E334" s="110">
        <f>'T09'!P334</f>
        <v>1.6518220174990721</v>
      </c>
      <c r="F334" s="110"/>
      <c r="G334" s="102">
        <f t="shared" si="102"/>
        <v>0</v>
      </c>
      <c r="H334" s="102">
        <f t="shared" si="103"/>
        <v>0</v>
      </c>
      <c r="I334" s="102">
        <f t="shared" si="104"/>
        <v>0</v>
      </c>
      <c r="J334" s="103">
        <f t="shared" si="105"/>
        <v>0</v>
      </c>
      <c r="L334" s="115">
        <f t="shared" si="106"/>
        <v>0</v>
      </c>
      <c r="M334" s="111">
        <f t="shared" si="107"/>
        <v>0</v>
      </c>
      <c r="N334" s="111">
        <f t="shared" si="108"/>
        <v>0</v>
      </c>
      <c r="O334" s="115">
        <f t="shared" si="109"/>
        <v>0</v>
      </c>
      <c r="P334" s="111">
        <f t="shared" si="110"/>
        <v>0</v>
      </c>
      <c r="Q334" s="111">
        <f t="shared" si="111"/>
        <v>0</v>
      </c>
      <c r="R334" s="115">
        <f t="shared" si="112"/>
        <v>0</v>
      </c>
      <c r="S334" s="111">
        <f t="shared" si="113"/>
        <v>0</v>
      </c>
      <c r="T334" s="111">
        <f t="shared" si="114"/>
        <v>0</v>
      </c>
      <c r="V334" s="119">
        <f t="shared" si="101"/>
        <v>1.5149999999999897</v>
      </c>
      <c r="W334" s="119">
        <f t="shared" si="99"/>
        <v>0.6</v>
      </c>
      <c r="X334" s="120">
        <f t="shared" si="100"/>
        <v>100000</v>
      </c>
      <c r="Y334" s="120"/>
      <c r="Z334" s="120"/>
      <c r="AA334" s="120"/>
      <c r="AB334" s="120"/>
    </row>
    <row r="335" spans="1:28" ht="11.25" customHeight="1" x14ac:dyDescent="0.2">
      <c r="A335" s="102" t="str">
        <f>'T09'!A335</f>
        <v>Červenica pri Sabinove</v>
      </c>
      <c r="B335" s="104">
        <f>'T09'!C335</f>
        <v>524298</v>
      </c>
      <c r="C335" s="109">
        <f>'T09'!K335</f>
        <v>247223.64</v>
      </c>
      <c r="D335" s="110">
        <f>'T09'!O335</f>
        <v>0</v>
      </c>
      <c r="E335" s="110">
        <f>'T09'!P335</f>
        <v>0</v>
      </c>
      <c r="F335" s="110"/>
      <c r="G335" s="102">
        <f t="shared" si="102"/>
        <v>0</v>
      </c>
      <c r="H335" s="102">
        <f t="shared" si="103"/>
        <v>0</v>
      </c>
      <c r="I335" s="102">
        <f t="shared" si="104"/>
        <v>0</v>
      </c>
      <c r="J335" s="103">
        <f t="shared" si="105"/>
        <v>0</v>
      </c>
      <c r="L335" s="115">
        <f t="shared" si="106"/>
        <v>0</v>
      </c>
      <c r="M335" s="111">
        <f t="shared" si="107"/>
        <v>0</v>
      </c>
      <c r="N335" s="111">
        <f t="shared" si="108"/>
        <v>0</v>
      </c>
      <c r="O335" s="115">
        <f t="shared" si="109"/>
        <v>0</v>
      </c>
      <c r="P335" s="111">
        <f t="shared" si="110"/>
        <v>0</v>
      </c>
      <c r="Q335" s="111">
        <f t="shared" si="111"/>
        <v>0</v>
      </c>
      <c r="R335" s="115">
        <f t="shared" si="112"/>
        <v>0</v>
      </c>
      <c r="S335" s="111">
        <f t="shared" si="113"/>
        <v>0</v>
      </c>
      <c r="T335" s="111">
        <f t="shared" si="114"/>
        <v>0</v>
      </c>
      <c r="V335" s="119">
        <f t="shared" si="101"/>
        <v>1.5199999999999896</v>
      </c>
      <c r="W335" s="119">
        <f t="shared" si="99"/>
        <v>0.6</v>
      </c>
      <c r="X335" s="120">
        <f t="shared" si="100"/>
        <v>100000</v>
      </c>
      <c r="Y335" s="120"/>
      <c r="Z335" s="120"/>
      <c r="AA335" s="120"/>
      <c r="AB335" s="120"/>
    </row>
    <row r="336" spans="1:28" ht="11.25" customHeight="1" x14ac:dyDescent="0.2">
      <c r="A336" s="102" t="str">
        <f>'T09'!A336</f>
        <v>Červeník</v>
      </c>
      <c r="B336" s="104">
        <f>'T09'!C336</f>
        <v>506885</v>
      </c>
      <c r="C336" s="109">
        <f>'T09'!K336</f>
        <v>750593.93</v>
      </c>
      <c r="D336" s="110">
        <f>'T09'!O336</f>
        <v>26.683499999999999</v>
      </c>
      <c r="E336" s="110">
        <f>'T09'!P336</f>
        <v>3.2765719275134559</v>
      </c>
      <c r="F336" s="110"/>
      <c r="G336" s="102">
        <f t="shared" si="102"/>
        <v>0</v>
      </c>
      <c r="H336" s="102">
        <f t="shared" si="103"/>
        <v>0</v>
      </c>
      <c r="I336" s="102">
        <f t="shared" si="104"/>
        <v>0</v>
      </c>
      <c r="J336" s="103">
        <f t="shared" si="105"/>
        <v>0</v>
      </c>
      <c r="L336" s="115">
        <f t="shared" si="106"/>
        <v>0</v>
      </c>
      <c r="M336" s="111">
        <f t="shared" si="107"/>
        <v>0</v>
      </c>
      <c r="N336" s="111">
        <f t="shared" si="108"/>
        <v>0</v>
      </c>
      <c r="O336" s="115">
        <f t="shared" si="109"/>
        <v>0</v>
      </c>
      <c r="P336" s="111">
        <f t="shared" si="110"/>
        <v>0</v>
      </c>
      <c r="Q336" s="111">
        <f t="shared" si="111"/>
        <v>0</v>
      </c>
      <c r="R336" s="115">
        <f t="shared" si="112"/>
        <v>0</v>
      </c>
      <c r="S336" s="111">
        <f t="shared" si="113"/>
        <v>0</v>
      </c>
      <c r="T336" s="111">
        <f t="shared" si="114"/>
        <v>0</v>
      </c>
      <c r="V336" s="119">
        <f t="shared" si="101"/>
        <v>1.5249999999999895</v>
      </c>
      <c r="W336" s="119">
        <f t="shared" si="99"/>
        <v>0.6</v>
      </c>
      <c r="X336" s="120">
        <f t="shared" si="100"/>
        <v>100000</v>
      </c>
      <c r="Y336" s="120"/>
      <c r="Z336" s="120"/>
      <c r="AA336" s="120"/>
      <c r="AB336" s="120"/>
    </row>
    <row r="337" spans="1:28" ht="11.25" customHeight="1" x14ac:dyDescent="0.2">
      <c r="A337" s="102" t="str">
        <f>'T09'!A337</f>
        <v>Červený Hrádok</v>
      </c>
      <c r="B337" s="104">
        <f>'T09'!C337</f>
        <v>555916</v>
      </c>
      <c r="C337" s="109">
        <f>'T09'!K337</f>
        <v>503910.2</v>
      </c>
      <c r="D337" s="110">
        <f>'T09'!O337</f>
        <v>0</v>
      </c>
      <c r="E337" s="110">
        <f>'T09'!P337</f>
        <v>0</v>
      </c>
      <c r="F337" s="110"/>
      <c r="G337" s="102">
        <f t="shared" si="102"/>
        <v>0</v>
      </c>
      <c r="H337" s="102">
        <f t="shared" si="103"/>
        <v>0</v>
      </c>
      <c r="I337" s="102">
        <f t="shared" si="104"/>
        <v>0</v>
      </c>
      <c r="J337" s="103">
        <f t="shared" si="105"/>
        <v>0</v>
      </c>
      <c r="L337" s="115">
        <f t="shared" si="106"/>
        <v>0</v>
      </c>
      <c r="M337" s="111">
        <f t="shared" si="107"/>
        <v>0</v>
      </c>
      <c r="N337" s="111">
        <f t="shared" si="108"/>
        <v>0</v>
      </c>
      <c r="O337" s="115">
        <f t="shared" si="109"/>
        <v>0</v>
      </c>
      <c r="P337" s="111">
        <f t="shared" si="110"/>
        <v>0</v>
      </c>
      <c r="Q337" s="111">
        <f t="shared" si="111"/>
        <v>0</v>
      </c>
      <c r="R337" s="115">
        <f t="shared" si="112"/>
        <v>0</v>
      </c>
      <c r="S337" s="111">
        <f t="shared" si="113"/>
        <v>0</v>
      </c>
      <c r="T337" s="111">
        <f t="shared" si="114"/>
        <v>0</v>
      </c>
      <c r="V337" s="119">
        <f t="shared" si="101"/>
        <v>1.5299999999999894</v>
      </c>
      <c r="W337" s="119">
        <f t="shared" si="99"/>
        <v>0.6</v>
      </c>
      <c r="X337" s="120">
        <f t="shared" si="100"/>
        <v>100000</v>
      </c>
      <c r="Y337" s="120"/>
      <c r="Z337" s="120"/>
      <c r="AA337" s="120"/>
      <c r="AB337" s="120"/>
    </row>
    <row r="338" spans="1:28" ht="11.25" customHeight="1" x14ac:dyDescent="0.2">
      <c r="A338" s="102" t="str">
        <f>'T09'!A338</f>
        <v>Červený Kameň</v>
      </c>
      <c r="B338" s="104">
        <f>'T09'!C338</f>
        <v>512931</v>
      </c>
      <c r="C338" s="109">
        <f>'T09'!K338</f>
        <v>219398.46</v>
      </c>
      <c r="D338" s="110">
        <f>'T09'!O338</f>
        <v>0</v>
      </c>
      <c r="E338" s="110">
        <f>'T09'!P338</f>
        <v>6.4278573331827404</v>
      </c>
      <c r="F338" s="110"/>
      <c r="G338" s="102">
        <f t="shared" si="102"/>
        <v>0</v>
      </c>
      <c r="H338" s="102">
        <f t="shared" si="103"/>
        <v>0</v>
      </c>
      <c r="I338" s="102">
        <f t="shared" si="104"/>
        <v>0</v>
      </c>
      <c r="J338" s="103">
        <f t="shared" si="105"/>
        <v>0</v>
      </c>
      <c r="L338" s="115">
        <f t="shared" si="106"/>
        <v>0</v>
      </c>
      <c r="M338" s="111">
        <f t="shared" si="107"/>
        <v>0</v>
      </c>
      <c r="N338" s="111">
        <f t="shared" si="108"/>
        <v>0</v>
      </c>
      <c r="O338" s="115">
        <f t="shared" si="109"/>
        <v>0</v>
      </c>
      <c r="P338" s="111">
        <f t="shared" si="110"/>
        <v>0</v>
      </c>
      <c r="Q338" s="111">
        <f t="shared" si="111"/>
        <v>0</v>
      </c>
      <c r="R338" s="115">
        <f t="shared" si="112"/>
        <v>0</v>
      </c>
      <c r="S338" s="111">
        <f t="shared" si="113"/>
        <v>0</v>
      </c>
      <c r="T338" s="111">
        <f t="shared" si="114"/>
        <v>0</v>
      </c>
      <c r="V338" s="119">
        <f t="shared" si="101"/>
        <v>1.5349999999999893</v>
      </c>
      <c r="W338" s="119">
        <f t="shared" si="99"/>
        <v>0.6</v>
      </c>
      <c r="X338" s="120">
        <f t="shared" si="100"/>
        <v>100000</v>
      </c>
      <c r="Y338" s="120"/>
      <c r="Z338" s="120"/>
      <c r="AA338" s="120"/>
      <c r="AB338" s="120"/>
    </row>
    <row r="339" spans="1:28" ht="11.25" customHeight="1" x14ac:dyDescent="0.2">
      <c r="A339" s="102" t="str">
        <f>'T09'!A339</f>
        <v>Červený Kláštor</v>
      </c>
      <c r="B339" s="104">
        <f>'T09'!C339</f>
        <v>523429</v>
      </c>
      <c r="C339" s="109">
        <f>'T09'!K339</f>
        <v>156482.82999999999</v>
      </c>
      <c r="D339" s="110">
        <f>'T09'!O339</f>
        <v>0</v>
      </c>
      <c r="E339" s="110">
        <f>'T09'!P339</f>
        <v>3.8285350539736536E-2</v>
      </c>
      <c r="F339" s="110"/>
      <c r="G339" s="102">
        <f t="shared" si="102"/>
        <v>0</v>
      </c>
      <c r="H339" s="102">
        <f t="shared" si="103"/>
        <v>0</v>
      </c>
      <c r="I339" s="102">
        <f t="shared" si="104"/>
        <v>0</v>
      </c>
      <c r="J339" s="103">
        <f t="shared" si="105"/>
        <v>0</v>
      </c>
      <c r="L339" s="115">
        <f t="shared" si="106"/>
        <v>0</v>
      </c>
      <c r="M339" s="111">
        <f t="shared" si="107"/>
        <v>0</v>
      </c>
      <c r="N339" s="111">
        <f t="shared" si="108"/>
        <v>0</v>
      </c>
      <c r="O339" s="115">
        <f t="shared" si="109"/>
        <v>0</v>
      </c>
      <c r="P339" s="111">
        <f t="shared" si="110"/>
        <v>0</v>
      </c>
      <c r="Q339" s="111">
        <f t="shared" si="111"/>
        <v>0</v>
      </c>
      <c r="R339" s="115">
        <f t="shared" si="112"/>
        <v>0</v>
      </c>
      <c r="S339" s="111">
        <f t="shared" si="113"/>
        <v>0</v>
      </c>
      <c r="T339" s="111">
        <f t="shared" si="114"/>
        <v>0</v>
      </c>
      <c r="V339" s="119">
        <f t="shared" si="101"/>
        <v>1.5399999999999892</v>
      </c>
      <c r="W339" s="119">
        <f t="shared" si="99"/>
        <v>0.6</v>
      </c>
      <c r="X339" s="120">
        <f t="shared" si="100"/>
        <v>100000</v>
      </c>
      <c r="Y339" s="120"/>
      <c r="Z339" s="120"/>
      <c r="AA339" s="120"/>
      <c r="AB339" s="120"/>
    </row>
    <row r="340" spans="1:28" ht="11.25" customHeight="1" x14ac:dyDescent="0.2">
      <c r="A340" s="102" t="str">
        <f>'T09'!A340</f>
        <v>České Brezovo</v>
      </c>
      <c r="B340" s="104">
        <f>'T09'!C340</f>
        <v>511340</v>
      </c>
      <c r="C340" s="109">
        <f>'T09'!K340</f>
        <v>121137.60000000001</v>
      </c>
      <c r="D340" s="110">
        <f>'T09'!O340</f>
        <v>5.6725000000000003</v>
      </c>
      <c r="E340" s="110">
        <f>'T09'!P340</f>
        <v>0.14710544042477314</v>
      </c>
      <c r="F340" s="110"/>
      <c r="G340" s="102">
        <f t="shared" si="102"/>
        <v>0</v>
      </c>
      <c r="H340" s="102">
        <f t="shared" si="103"/>
        <v>0</v>
      </c>
      <c r="I340" s="102">
        <f t="shared" si="104"/>
        <v>0</v>
      </c>
      <c r="J340" s="103">
        <f t="shared" si="105"/>
        <v>0</v>
      </c>
      <c r="L340" s="115">
        <f t="shared" si="106"/>
        <v>0</v>
      </c>
      <c r="M340" s="111">
        <f t="shared" si="107"/>
        <v>0</v>
      </c>
      <c r="N340" s="111">
        <f t="shared" si="108"/>
        <v>0</v>
      </c>
      <c r="O340" s="115">
        <f t="shared" si="109"/>
        <v>0</v>
      </c>
      <c r="P340" s="111">
        <f t="shared" si="110"/>
        <v>0</v>
      </c>
      <c r="Q340" s="111">
        <f t="shared" si="111"/>
        <v>0</v>
      </c>
      <c r="R340" s="115">
        <f t="shared" si="112"/>
        <v>0</v>
      </c>
      <c r="S340" s="111">
        <f t="shared" si="113"/>
        <v>0</v>
      </c>
      <c r="T340" s="111">
        <f t="shared" si="114"/>
        <v>0</v>
      </c>
      <c r="V340" s="119">
        <f t="shared" si="101"/>
        <v>1.544999999999989</v>
      </c>
      <c r="W340" s="119">
        <f t="shared" si="99"/>
        <v>0.6</v>
      </c>
      <c r="X340" s="120">
        <f t="shared" si="100"/>
        <v>100000</v>
      </c>
      <c r="Y340" s="120"/>
      <c r="Z340" s="120"/>
      <c r="AA340" s="120"/>
      <c r="AB340" s="120"/>
    </row>
    <row r="341" spans="1:28" ht="11.25" customHeight="1" x14ac:dyDescent="0.2">
      <c r="A341" s="102" t="str">
        <f>'T09'!A341</f>
        <v>Čičarovce</v>
      </c>
      <c r="B341" s="104">
        <f>'T09'!C341</f>
        <v>528277</v>
      </c>
      <c r="C341" s="109">
        <f>'T09'!K341</f>
        <v>432908.57</v>
      </c>
      <c r="D341" s="110">
        <f>'T09'!O341</f>
        <v>0</v>
      </c>
      <c r="E341" s="110">
        <f>'T09'!P341</f>
        <v>0</v>
      </c>
      <c r="F341" s="110"/>
      <c r="G341" s="102">
        <f t="shared" si="102"/>
        <v>0</v>
      </c>
      <c r="H341" s="102">
        <f t="shared" si="103"/>
        <v>0</v>
      </c>
      <c r="I341" s="102">
        <f t="shared" si="104"/>
        <v>0</v>
      </c>
      <c r="J341" s="103">
        <f t="shared" si="105"/>
        <v>0</v>
      </c>
      <c r="L341" s="115">
        <f t="shared" si="106"/>
        <v>0</v>
      </c>
      <c r="M341" s="111">
        <f t="shared" si="107"/>
        <v>0</v>
      </c>
      <c r="N341" s="111">
        <f t="shared" si="108"/>
        <v>0</v>
      </c>
      <c r="O341" s="115">
        <f t="shared" si="109"/>
        <v>0</v>
      </c>
      <c r="P341" s="111">
        <f t="shared" si="110"/>
        <v>0</v>
      </c>
      <c r="Q341" s="111">
        <f t="shared" si="111"/>
        <v>0</v>
      </c>
      <c r="R341" s="115">
        <f t="shared" si="112"/>
        <v>0</v>
      </c>
      <c r="S341" s="111">
        <f t="shared" si="113"/>
        <v>0</v>
      </c>
      <c r="T341" s="111">
        <f t="shared" si="114"/>
        <v>0</v>
      </c>
      <c r="V341" s="119">
        <f t="shared" si="101"/>
        <v>1.5499999999999889</v>
      </c>
      <c r="W341" s="119">
        <f t="shared" si="99"/>
        <v>0.6</v>
      </c>
      <c r="X341" s="120">
        <f t="shared" si="100"/>
        <v>100000</v>
      </c>
      <c r="Y341" s="120"/>
      <c r="Z341" s="120"/>
      <c r="AA341" s="120"/>
      <c r="AB341" s="120"/>
    </row>
    <row r="342" spans="1:28" ht="11.25" customHeight="1" x14ac:dyDescent="0.2">
      <c r="A342" s="102" t="str">
        <f>'T09'!A342</f>
        <v>Čičava</v>
      </c>
      <c r="B342" s="104">
        <f>'T09'!C342</f>
        <v>544124</v>
      </c>
      <c r="C342" s="109">
        <f>'T09'!K342</f>
        <v>910641.6</v>
      </c>
      <c r="D342" s="110">
        <f>'T09'!O342</f>
        <v>0</v>
      </c>
      <c r="E342" s="110">
        <f>'T09'!P342</f>
        <v>0</v>
      </c>
      <c r="F342" s="110"/>
      <c r="G342" s="102">
        <f t="shared" si="102"/>
        <v>0</v>
      </c>
      <c r="H342" s="102">
        <f t="shared" si="103"/>
        <v>0</v>
      </c>
      <c r="I342" s="102">
        <f t="shared" si="104"/>
        <v>0</v>
      </c>
      <c r="J342" s="103">
        <f t="shared" si="105"/>
        <v>0</v>
      </c>
      <c r="L342" s="115">
        <f t="shared" si="106"/>
        <v>0</v>
      </c>
      <c r="M342" s="111">
        <f t="shared" si="107"/>
        <v>0</v>
      </c>
      <c r="N342" s="111">
        <f t="shared" si="108"/>
        <v>0</v>
      </c>
      <c r="O342" s="115">
        <f t="shared" si="109"/>
        <v>0</v>
      </c>
      <c r="P342" s="111">
        <f t="shared" si="110"/>
        <v>0</v>
      </c>
      <c r="Q342" s="111">
        <f t="shared" si="111"/>
        <v>0</v>
      </c>
      <c r="R342" s="115">
        <f t="shared" si="112"/>
        <v>0</v>
      </c>
      <c r="S342" s="111">
        <f t="shared" si="113"/>
        <v>0</v>
      </c>
      <c r="T342" s="111">
        <f t="shared" si="114"/>
        <v>0</v>
      </c>
      <c r="V342" s="119">
        <f t="shared" si="101"/>
        <v>1.5549999999999888</v>
      </c>
      <c r="W342" s="119">
        <f t="shared" si="99"/>
        <v>0.6</v>
      </c>
      <c r="X342" s="120">
        <f t="shared" si="100"/>
        <v>100000</v>
      </c>
      <c r="Y342" s="120"/>
      <c r="Z342" s="120"/>
      <c r="AA342" s="120"/>
      <c r="AB342" s="120"/>
    </row>
    <row r="343" spans="1:28" ht="11.25" customHeight="1" x14ac:dyDescent="0.2">
      <c r="A343" s="102" t="str">
        <f>'T09'!A343</f>
        <v>Čičmany</v>
      </c>
      <c r="B343" s="104">
        <f>'T09'!C343</f>
        <v>517470</v>
      </c>
      <c r="C343" s="109">
        <f>'T09'!K343</f>
        <v>91656.75</v>
      </c>
      <c r="D343" s="110">
        <f>'T09'!O343</f>
        <v>0</v>
      </c>
      <c r="E343" s="110">
        <f>'T09'!P343</f>
        <v>0</v>
      </c>
      <c r="F343" s="110"/>
      <c r="G343" s="102">
        <f t="shared" si="102"/>
        <v>0</v>
      </c>
      <c r="H343" s="102">
        <f t="shared" si="103"/>
        <v>0</v>
      </c>
      <c r="I343" s="102">
        <f t="shared" si="104"/>
        <v>0</v>
      </c>
      <c r="J343" s="103">
        <f t="shared" si="105"/>
        <v>0</v>
      </c>
      <c r="L343" s="115">
        <f t="shared" si="106"/>
        <v>0</v>
      </c>
      <c r="M343" s="111">
        <f t="shared" si="107"/>
        <v>0</v>
      </c>
      <c r="N343" s="111">
        <f t="shared" si="108"/>
        <v>0</v>
      </c>
      <c r="O343" s="115">
        <f t="shared" si="109"/>
        <v>0</v>
      </c>
      <c r="P343" s="111">
        <f t="shared" si="110"/>
        <v>0</v>
      </c>
      <c r="Q343" s="111">
        <f t="shared" si="111"/>
        <v>0</v>
      </c>
      <c r="R343" s="115">
        <f t="shared" si="112"/>
        <v>0</v>
      </c>
      <c r="S343" s="111">
        <f t="shared" si="113"/>
        <v>0</v>
      </c>
      <c r="T343" s="111">
        <f t="shared" si="114"/>
        <v>0</v>
      </c>
      <c r="V343" s="119">
        <f t="shared" si="101"/>
        <v>1.5599999999999887</v>
      </c>
      <c r="W343" s="119">
        <f t="shared" si="99"/>
        <v>0.6</v>
      </c>
      <c r="X343" s="120">
        <f t="shared" si="100"/>
        <v>100000</v>
      </c>
      <c r="Y343" s="120"/>
      <c r="Z343" s="120"/>
      <c r="AA343" s="120"/>
      <c r="AB343" s="120"/>
    </row>
    <row r="344" spans="1:28" ht="11.25" customHeight="1" x14ac:dyDescent="0.2">
      <c r="A344" s="102" t="str">
        <f>'T09'!A344</f>
        <v>Číčov</v>
      </c>
      <c r="B344" s="104">
        <f>'T09'!C344</f>
        <v>501093</v>
      </c>
      <c r="C344" s="109">
        <f>'T09'!K344</f>
        <v>650967.43000000005</v>
      </c>
      <c r="D344" s="110">
        <f>'T09'!O344</f>
        <v>36.156399999999998</v>
      </c>
      <c r="E344" s="110">
        <f>'T09'!P344</f>
        <v>8.1791265655180307</v>
      </c>
      <c r="F344" s="110"/>
      <c r="G344" s="102">
        <f t="shared" si="102"/>
        <v>0</v>
      </c>
      <c r="H344" s="102">
        <f t="shared" si="103"/>
        <v>0</v>
      </c>
      <c r="I344" s="102">
        <f t="shared" si="104"/>
        <v>0</v>
      </c>
      <c r="J344" s="103">
        <f t="shared" si="105"/>
        <v>0</v>
      </c>
      <c r="L344" s="115">
        <f t="shared" si="106"/>
        <v>0</v>
      </c>
      <c r="M344" s="111">
        <f t="shared" si="107"/>
        <v>0</v>
      </c>
      <c r="N344" s="111">
        <f t="shared" si="108"/>
        <v>0</v>
      </c>
      <c r="O344" s="115">
        <f t="shared" si="109"/>
        <v>0</v>
      </c>
      <c r="P344" s="111">
        <f t="shared" si="110"/>
        <v>0</v>
      </c>
      <c r="Q344" s="111">
        <f t="shared" si="111"/>
        <v>0</v>
      </c>
      <c r="R344" s="115">
        <f t="shared" si="112"/>
        <v>0</v>
      </c>
      <c r="S344" s="111">
        <f t="shared" si="113"/>
        <v>0</v>
      </c>
      <c r="T344" s="111">
        <f t="shared" si="114"/>
        <v>0</v>
      </c>
      <c r="V344" s="119">
        <f t="shared" si="101"/>
        <v>1.5649999999999886</v>
      </c>
      <c r="W344" s="119">
        <f t="shared" si="99"/>
        <v>0.6</v>
      </c>
      <c r="X344" s="120">
        <f t="shared" si="100"/>
        <v>100000</v>
      </c>
      <c r="Y344" s="120"/>
      <c r="Z344" s="120"/>
      <c r="AA344" s="120"/>
      <c r="AB344" s="120"/>
    </row>
    <row r="345" spans="1:28" ht="11.25" customHeight="1" x14ac:dyDescent="0.2">
      <c r="A345" s="102" t="str">
        <f>'T09'!A345</f>
        <v>Čierna</v>
      </c>
      <c r="B345" s="104">
        <f>'T09'!C345</f>
        <v>528285</v>
      </c>
      <c r="C345" s="109">
        <f>'T09'!K345</f>
        <v>128591.58</v>
      </c>
      <c r="D345" s="110">
        <f>'T09'!O345</f>
        <v>0</v>
      </c>
      <c r="E345" s="110">
        <f>'T09'!P345</f>
        <v>0</v>
      </c>
      <c r="F345" s="110"/>
      <c r="G345" s="102">
        <f t="shared" si="102"/>
        <v>0</v>
      </c>
      <c r="H345" s="102">
        <f t="shared" si="103"/>
        <v>0</v>
      </c>
      <c r="I345" s="102">
        <f t="shared" si="104"/>
        <v>0</v>
      </c>
      <c r="J345" s="103">
        <f t="shared" si="105"/>
        <v>0</v>
      </c>
      <c r="L345" s="115">
        <f t="shared" si="106"/>
        <v>0</v>
      </c>
      <c r="M345" s="111">
        <f t="shared" si="107"/>
        <v>0</v>
      </c>
      <c r="N345" s="111">
        <f t="shared" si="108"/>
        <v>0</v>
      </c>
      <c r="O345" s="115">
        <f t="shared" si="109"/>
        <v>0</v>
      </c>
      <c r="P345" s="111">
        <f t="shared" si="110"/>
        <v>0</v>
      </c>
      <c r="Q345" s="111">
        <f t="shared" si="111"/>
        <v>0</v>
      </c>
      <c r="R345" s="115">
        <f t="shared" si="112"/>
        <v>0</v>
      </c>
      <c r="S345" s="111">
        <f t="shared" si="113"/>
        <v>0</v>
      </c>
      <c r="T345" s="111">
        <f t="shared" si="114"/>
        <v>0</v>
      </c>
      <c r="V345" s="119">
        <f t="shared" si="101"/>
        <v>1.5699999999999885</v>
      </c>
      <c r="W345" s="119">
        <f t="shared" si="99"/>
        <v>0.6</v>
      </c>
      <c r="X345" s="120">
        <f t="shared" si="100"/>
        <v>100000</v>
      </c>
      <c r="Y345" s="120"/>
      <c r="Z345" s="120"/>
      <c r="AA345" s="120"/>
      <c r="AB345" s="120"/>
    </row>
    <row r="346" spans="1:28" ht="11.25" customHeight="1" x14ac:dyDescent="0.2">
      <c r="A346" s="102" t="str">
        <f>'T09'!A346</f>
        <v>Čierna Lehota</v>
      </c>
      <c r="B346" s="104">
        <f>'T09'!C346</f>
        <v>525596</v>
      </c>
      <c r="C346" s="109">
        <f>'T09'!K346</f>
        <v>176021.26</v>
      </c>
      <c r="D346" s="110">
        <f>'T09'!O346</f>
        <v>0</v>
      </c>
      <c r="E346" s="110">
        <f>'T09'!P346</f>
        <v>0</v>
      </c>
      <c r="F346" s="110"/>
      <c r="G346" s="102">
        <f t="shared" si="102"/>
        <v>0</v>
      </c>
      <c r="H346" s="102">
        <f t="shared" si="103"/>
        <v>0</v>
      </c>
      <c r="I346" s="102">
        <f t="shared" si="104"/>
        <v>0</v>
      </c>
      <c r="J346" s="103">
        <f t="shared" si="105"/>
        <v>0</v>
      </c>
      <c r="L346" s="115">
        <f t="shared" si="106"/>
        <v>0</v>
      </c>
      <c r="M346" s="111">
        <f t="shared" si="107"/>
        <v>0</v>
      </c>
      <c r="N346" s="111">
        <f t="shared" si="108"/>
        <v>0</v>
      </c>
      <c r="O346" s="115">
        <f t="shared" si="109"/>
        <v>0</v>
      </c>
      <c r="P346" s="111">
        <f t="shared" si="110"/>
        <v>0</v>
      </c>
      <c r="Q346" s="111">
        <f t="shared" si="111"/>
        <v>0</v>
      </c>
      <c r="R346" s="115">
        <f t="shared" si="112"/>
        <v>0</v>
      </c>
      <c r="S346" s="111">
        <f t="shared" si="113"/>
        <v>0</v>
      </c>
      <c r="T346" s="111">
        <f t="shared" si="114"/>
        <v>0</v>
      </c>
      <c r="V346" s="119">
        <f t="shared" si="101"/>
        <v>1.5749999999999884</v>
      </c>
      <c r="W346" s="119">
        <f t="shared" si="99"/>
        <v>0.6</v>
      </c>
      <c r="X346" s="120">
        <f t="shared" si="100"/>
        <v>100000</v>
      </c>
      <c r="Y346" s="120"/>
      <c r="Z346" s="120"/>
      <c r="AA346" s="120"/>
      <c r="AB346" s="120"/>
    </row>
    <row r="347" spans="1:28" ht="11.25" customHeight="1" x14ac:dyDescent="0.2">
      <c r="A347" s="102" t="str">
        <f>'T09'!A347</f>
        <v>Čierna Lehota</v>
      </c>
      <c r="B347" s="104">
        <f>'T09'!C347</f>
        <v>542806</v>
      </c>
      <c r="C347" s="109">
        <f>'T09'!K347</f>
        <v>31747.02</v>
      </c>
      <c r="D347" s="110">
        <f>'T09'!O347</f>
        <v>0</v>
      </c>
      <c r="E347" s="110">
        <f>'T09'!P347</f>
        <v>0</v>
      </c>
      <c r="F347" s="110"/>
      <c r="G347" s="102">
        <f t="shared" si="102"/>
        <v>0</v>
      </c>
      <c r="H347" s="102">
        <f t="shared" si="103"/>
        <v>0</v>
      </c>
      <c r="I347" s="102">
        <f t="shared" si="104"/>
        <v>0</v>
      </c>
      <c r="J347" s="103">
        <f t="shared" si="105"/>
        <v>0</v>
      </c>
      <c r="L347" s="115">
        <f t="shared" si="106"/>
        <v>0</v>
      </c>
      <c r="M347" s="111">
        <f t="shared" si="107"/>
        <v>0</v>
      </c>
      <c r="N347" s="111">
        <f t="shared" si="108"/>
        <v>0</v>
      </c>
      <c r="O347" s="115">
        <f t="shared" si="109"/>
        <v>0</v>
      </c>
      <c r="P347" s="111">
        <f t="shared" si="110"/>
        <v>0</v>
      </c>
      <c r="Q347" s="111">
        <f t="shared" si="111"/>
        <v>0</v>
      </c>
      <c r="R347" s="115">
        <f t="shared" si="112"/>
        <v>0</v>
      </c>
      <c r="S347" s="111">
        <f t="shared" si="113"/>
        <v>0</v>
      </c>
      <c r="T347" s="111">
        <f t="shared" si="114"/>
        <v>0</v>
      </c>
      <c r="V347" s="119">
        <f t="shared" si="101"/>
        <v>1.5799999999999883</v>
      </c>
      <c r="W347" s="119">
        <f t="shared" si="99"/>
        <v>0.6</v>
      </c>
      <c r="X347" s="120">
        <f t="shared" si="100"/>
        <v>100000</v>
      </c>
      <c r="Y347" s="120"/>
      <c r="Z347" s="120"/>
      <c r="AA347" s="120"/>
      <c r="AB347" s="120"/>
    </row>
    <row r="348" spans="1:28" ht="11.25" customHeight="1" x14ac:dyDescent="0.2">
      <c r="A348" s="102" t="str">
        <f>'T09'!A348</f>
        <v>Čierna nad Tisou</v>
      </c>
      <c r="B348" s="104">
        <f>'T09'!C348</f>
        <v>528293</v>
      </c>
      <c r="C348" s="109">
        <f>'T09'!K348</f>
        <v>2106422.63</v>
      </c>
      <c r="D348" s="110">
        <f>'T09'!O348</f>
        <v>8.8667999999999996</v>
      </c>
      <c r="E348" s="110">
        <f>'T09'!P348</f>
        <v>2.5245043061467678</v>
      </c>
      <c r="F348" s="110"/>
      <c r="G348" s="102">
        <f t="shared" si="102"/>
        <v>0</v>
      </c>
      <c r="H348" s="102">
        <f t="shared" si="103"/>
        <v>0</v>
      </c>
      <c r="I348" s="102">
        <f t="shared" si="104"/>
        <v>0</v>
      </c>
      <c r="J348" s="103">
        <f t="shared" si="105"/>
        <v>0</v>
      </c>
      <c r="L348" s="115">
        <f t="shared" si="106"/>
        <v>0</v>
      </c>
      <c r="M348" s="111">
        <f t="shared" si="107"/>
        <v>0</v>
      </c>
      <c r="N348" s="111">
        <f t="shared" si="108"/>
        <v>0</v>
      </c>
      <c r="O348" s="115">
        <f t="shared" si="109"/>
        <v>0</v>
      </c>
      <c r="P348" s="111">
        <f t="shared" si="110"/>
        <v>0</v>
      </c>
      <c r="Q348" s="111">
        <f t="shared" si="111"/>
        <v>0</v>
      </c>
      <c r="R348" s="115">
        <f t="shared" si="112"/>
        <v>0</v>
      </c>
      <c r="S348" s="111">
        <f t="shared" si="113"/>
        <v>0</v>
      </c>
      <c r="T348" s="111">
        <f t="shared" si="114"/>
        <v>0</v>
      </c>
      <c r="V348" s="119">
        <f t="shared" si="101"/>
        <v>1.5849999999999882</v>
      </c>
      <c r="W348" s="119">
        <f t="shared" si="99"/>
        <v>0.6</v>
      </c>
      <c r="X348" s="120">
        <f t="shared" si="100"/>
        <v>100000</v>
      </c>
      <c r="Y348" s="120"/>
      <c r="Z348" s="120"/>
      <c r="AA348" s="120"/>
      <c r="AB348" s="120"/>
    </row>
    <row r="349" spans="1:28" ht="11.25" customHeight="1" x14ac:dyDescent="0.2">
      <c r="A349" s="102" t="str">
        <f>'T09'!A349</f>
        <v>Čierna Voda</v>
      </c>
      <c r="B349" s="104">
        <f>'T09'!C349</f>
        <v>503690</v>
      </c>
      <c r="C349" s="109">
        <f>'T09'!K349</f>
        <v>480149.95</v>
      </c>
      <c r="D349" s="110">
        <f>'T09'!O349</f>
        <v>0.41649999999999998</v>
      </c>
      <c r="E349" s="110">
        <f>'T09'!P349</f>
        <v>5.8816584277474142</v>
      </c>
      <c r="F349" s="110"/>
      <c r="G349" s="102">
        <f t="shared" si="102"/>
        <v>0</v>
      </c>
      <c r="H349" s="102">
        <f t="shared" si="103"/>
        <v>0</v>
      </c>
      <c r="I349" s="102">
        <f t="shared" si="104"/>
        <v>0</v>
      </c>
      <c r="J349" s="103">
        <f t="shared" si="105"/>
        <v>0</v>
      </c>
      <c r="L349" s="115">
        <f t="shared" si="106"/>
        <v>0</v>
      </c>
      <c r="M349" s="111">
        <f t="shared" si="107"/>
        <v>0</v>
      </c>
      <c r="N349" s="111">
        <f t="shared" si="108"/>
        <v>0</v>
      </c>
      <c r="O349" s="115">
        <f t="shared" si="109"/>
        <v>0</v>
      </c>
      <c r="P349" s="111">
        <f t="shared" si="110"/>
        <v>0</v>
      </c>
      <c r="Q349" s="111">
        <f t="shared" si="111"/>
        <v>0</v>
      </c>
      <c r="R349" s="115">
        <f t="shared" si="112"/>
        <v>0</v>
      </c>
      <c r="S349" s="111">
        <f t="shared" si="113"/>
        <v>0</v>
      </c>
      <c r="T349" s="111">
        <f t="shared" si="114"/>
        <v>0</v>
      </c>
      <c r="V349" s="119">
        <f t="shared" si="101"/>
        <v>1.5899999999999881</v>
      </c>
      <c r="W349" s="119">
        <f t="shared" si="99"/>
        <v>0.6</v>
      </c>
      <c r="X349" s="120">
        <f t="shared" si="100"/>
        <v>100000</v>
      </c>
      <c r="Y349" s="120"/>
      <c r="Z349" s="120"/>
      <c r="AA349" s="120"/>
      <c r="AB349" s="120"/>
    </row>
    <row r="350" spans="1:28" ht="11.25" customHeight="1" x14ac:dyDescent="0.2">
      <c r="A350" s="102" t="str">
        <f>'T09'!A350</f>
        <v>Čierne</v>
      </c>
      <c r="B350" s="104">
        <f>'T09'!C350</f>
        <v>509159</v>
      </c>
      <c r="C350" s="109">
        <f>'T09'!K350</f>
        <v>2296037.6599999997</v>
      </c>
      <c r="D350" s="110">
        <f>'T09'!O350</f>
        <v>0</v>
      </c>
      <c r="E350" s="110">
        <f>'T09'!P350</f>
        <v>8.4060716146964243</v>
      </c>
      <c r="F350" s="110"/>
      <c r="G350" s="102">
        <f t="shared" si="102"/>
        <v>0</v>
      </c>
      <c r="H350" s="102">
        <f t="shared" si="103"/>
        <v>0</v>
      </c>
      <c r="I350" s="102">
        <f t="shared" si="104"/>
        <v>0</v>
      </c>
      <c r="J350" s="103">
        <f t="shared" si="105"/>
        <v>0</v>
      </c>
      <c r="L350" s="115">
        <f t="shared" si="106"/>
        <v>0</v>
      </c>
      <c r="M350" s="111">
        <f t="shared" si="107"/>
        <v>0</v>
      </c>
      <c r="N350" s="111">
        <f t="shared" si="108"/>
        <v>0</v>
      </c>
      <c r="O350" s="115">
        <f t="shared" si="109"/>
        <v>0</v>
      </c>
      <c r="P350" s="111">
        <f t="shared" si="110"/>
        <v>0</v>
      </c>
      <c r="Q350" s="111">
        <f t="shared" si="111"/>
        <v>0</v>
      </c>
      <c r="R350" s="115">
        <f t="shared" si="112"/>
        <v>0</v>
      </c>
      <c r="S350" s="111">
        <f t="shared" si="113"/>
        <v>0</v>
      </c>
      <c r="T350" s="111">
        <f t="shared" si="114"/>
        <v>0</v>
      </c>
      <c r="V350" s="119">
        <f t="shared" si="101"/>
        <v>1.594999999999988</v>
      </c>
      <c r="W350" s="119">
        <f t="shared" si="99"/>
        <v>0.6</v>
      </c>
      <c r="X350" s="120">
        <f t="shared" si="100"/>
        <v>100000</v>
      </c>
      <c r="Y350" s="120"/>
      <c r="Z350" s="120"/>
      <c r="AA350" s="120"/>
      <c r="AB350" s="120"/>
    </row>
    <row r="351" spans="1:28" ht="11.25" customHeight="1" x14ac:dyDescent="0.2">
      <c r="A351" s="102" t="str">
        <f>'T09'!A351</f>
        <v>Čierne Kľačany</v>
      </c>
      <c r="B351" s="104">
        <f>'T09'!C351</f>
        <v>500151</v>
      </c>
      <c r="C351" s="109">
        <f>'T09'!K351</f>
        <v>331604.47999999998</v>
      </c>
      <c r="D351" s="110">
        <f>'T09'!O351</f>
        <v>45.2346</v>
      </c>
      <c r="E351" s="110">
        <f>'T09'!P351</f>
        <v>1.8233981639813797</v>
      </c>
      <c r="F351" s="110"/>
      <c r="G351" s="102">
        <f t="shared" si="102"/>
        <v>0</v>
      </c>
      <c r="H351" s="102">
        <f t="shared" si="103"/>
        <v>0</v>
      </c>
      <c r="I351" s="102">
        <f t="shared" si="104"/>
        <v>0</v>
      </c>
      <c r="J351" s="103">
        <f t="shared" si="105"/>
        <v>0</v>
      </c>
      <c r="L351" s="115">
        <f t="shared" si="106"/>
        <v>0</v>
      </c>
      <c r="M351" s="111">
        <f t="shared" si="107"/>
        <v>0</v>
      </c>
      <c r="N351" s="111">
        <f t="shared" si="108"/>
        <v>0</v>
      </c>
      <c r="O351" s="115">
        <f t="shared" si="109"/>
        <v>0</v>
      </c>
      <c r="P351" s="111">
        <f t="shared" si="110"/>
        <v>0</v>
      </c>
      <c r="Q351" s="111">
        <f t="shared" si="111"/>
        <v>0</v>
      </c>
      <c r="R351" s="115">
        <f t="shared" si="112"/>
        <v>0</v>
      </c>
      <c r="S351" s="111">
        <f t="shared" si="113"/>
        <v>0</v>
      </c>
      <c r="T351" s="111">
        <f t="shared" si="114"/>
        <v>0</v>
      </c>
      <c r="V351" s="119">
        <f t="shared" si="101"/>
        <v>1.5999999999999879</v>
      </c>
      <c r="W351" s="119">
        <f t="shared" ref="W351:W414" si="115">$D$1/100</f>
        <v>0.6</v>
      </c>
      <c r="X351" s="120">
        <f t="shared" ref="X351:X414" si="116">$AB$1</f>
        <v>100000</v>
      </c>
      <c r="Y351" s="120"/>
      <c r="Z351" s="120"/>
      <c r="AA351" s="120"/>
      <c r="AB351" s="120"/>
    </row>
    <row r="352" spans="1:28" ht="11.25" customHeight="1" x14ac:dyDescent="0.2">
      <c r="A352" s="102" t="str">
        <f>'T09'!A352</f>
        <v>Čierne nad Topľou</v>
      </c>
      <c r="B352" s="104">
        <f>'T09'!C352</f>
        <v>544132</v>
      </c>
      <c r="C352" s="109">
        <f>'T09'!K352</f>
        <v>225271.31</v>
      </c>
      <c r="D352" s="110">
        <f>'T09'!O352</f>
        <v>0</v>
      </c>
      <c r="E352" s="110">
        <f>'T09'!P352</f>
        <v>0</v>
      </c>
      <c r="F352" s="110"/>
      <c r="G352" s="102">
        <f t="shared" si="102"/>
        <v>0</v>
      </c>
      <c r="H352" s="102">
        <f t="shared" si="103"/>
        <v>0</v>
      </c>
      <c r="I352" s="102">
        <f t="shared" si="104"/>
        <v>0</v>
      </c>
      <c r="J352" s="103">
        <f t="shared" si="105"/>
        <v>0</v>
      </c>
      <c r="L352" s="115">
        <f t="shared" si="106"/>
        <v>0</v>
      </c>
      <c r="M352" s="111">
        <f t="shared" si="107"/>
        <v>0</v>
      </c>
      <c r="N352" s="111">
        <f t="shared" si="108"/>
        <v>0</v>
      </c>
      <c r="O352" s="115">
        <f t="shared" si="109"/>
        <v>0</v>
      </c>
      <c r="P352" s="111">
        <f t="shared" si="110"/>
        <v>0</v>
      </c>
      <c r="Q352" s="111">
        <f t="shared" si="111"/>
        <v>0</v>
      </c>
      <c r="R352" s="115">
        <f t="shared" si="112"/>
        <v>0</v>
      </c>
      <c r="S352" s="111">
        <f t="shared" si="113"/>
        <v>0</v>
      </c>
      <c r="T352" s="111">
        <f t="shared" si="114"/>
        <v>0</v>
      </c>
      <c r="V352" s="119">
        <f t="shared" si="101"/>
        <v>1.6049999999999878</v>
      </c>
      <c r="W352" s="119">
        <f t="shared" si="115"/>
        <v>0.6</v>
      </c>
      <c r="X352" s="120">
        <f t="shared" si="116"/>
        <v>100000</v>
      </c>
      <c r="Y352" s="120"/>
      <c r="Z352" s="120"/>
      <c r="AA352" s="120"/>
      <c r="AB352" s="120"/>
    </row>
    <row r="353" spans="1:28" ht="11.25" customHeight="1" x14ac:dyDescent="0.2">
      <c r="A353" s="102" t="str">
        <f>'T09'!A353</f>
        <v>Čierne Pole</v>
      </c>
      <c r="B353" s="104">
        <f>'T09'!C353</f>
        <v>528307</v>
      </c>
      <c r="C353" s="109">
        <f>'T09'!K353</f>
        <v>69686.22</v>
      </c>
      <c r="D353" s="110">
        <f>'T09'!O353</f>
        <v>55.509900000000002</v>
      </c>
      <c r="E353" s="110">
        <f>'T09'!P353</f>
        <v>4.7683889296908335</v>
      </c>
      <c r="F353" s="110"/>
      <c r="G353" s="102">
        <f t="shared" si="102"/>
        <v>0</v>
      </c>
      <c r="H353" s="102">
        <f t="shared" si="103"/>
        <v>0</v>
      </c>
      <c r="I353" s="102">
        <f t="shared" si="104"/>
        <v>0</v>
      </c>
      <c r="J353" s="103">
        <f t="shared" si="105"/>
        <v>0</v>
      </c>
      <c r="L353" s="115">
        <f t="shared" si="106"/>
        <v>0</v>
      </c>
      <c r="M353" s="111">
        <f t="shared" si="107"/>
        <v>0</v>
      </c>
      <c r="N353" s="111">
        <f t="shared" si="108"/>
        <v>0</v>
      </c>
      <c r="O353" s="115">
        <f t="shared" si="109"/>
        <v>0</v>
      </c>
      <c r="P353" s="111">
        <f t="shared" si="110"/>
        <v>0</v>
      </c>
      <c r="Q353" s="111">
        <f t="shared" si="111"/>
        <v>0</v>
      </c>
      <c r="R353" s="115">
        <f t="shared" si="112"/>
        <v>0</v>
      </c>
      <c r="S353" s="111">
        <f t="shared" si="113"/>
        <v>0</v>
      </c>
      <c r="T353" s="111">
        <f t="shared" si="114"/>
        <v>0</v>
      </c>
      <c r="V353" s="119">
        <f t="shared" ref="V353:V371" si="117">V352+0.005</f>
        <v>1.6099999999999877</v>
      </c>
      <c r="W353" s="119">
        <f t="shared" si="115"/>
        <v>0.6</v>
      </c>
      <c r="X353" s="120">
        <f t="shared" si="116"/>
        <v>100000</v>
      </c>
      <c r="Y353" s="120"/>
      <c r="Z353" s="120"/>
      <c r="AA353" s="120"/>
      <c r="AB353" s="120"/>
    </row>
    <row r="354" spans="1:28" ht="11.25" customHeight="1" x14ac:dyDescent="0.2">
      <c r="A354" s="102" t="str">
        <f>'T09'!A354</f>
        <v>Čierny Balog</v>
      </c>
      <c r="B354" s="104">
        <f>'T09'!C354</f>
        <v>508527</v>
      </c>
      <c r="C354" s="109">
        <f>'T09'!K354</f>
        <v>2386148.54</v>
      </c>
      <c r="D354" s="110">
        <f>'T09'!O354</f>
        <v>8.1190999999999995</v>
      </c>
      <c r="E354" s="110">
        <f>'T09'!P354</f>
        <v>2.4916139545947966</v>
      </c>
      <c r="F354" s="110"/>
      <c r="G354" s="102">
        <f t="shared" si="102"/>
        <v>0</v>
      </c>
      <c r="H354" s="102">
        <f t="shared" si="103"/>
        <v>0</v>
      </c>
      <c r="I354" s="102">
        <f t="shared" si="104"/>
        <v>0</v>
      </c>
      <c r="J354" s="103">
        <f t="shared" si="105"/>
        <v>0</v>
      </c>
      <c r="L354" s="115">
        <f t="shared" si="106"/>
        <v>0</v>
      </c>
      <c r="M354" s="111">
        <f t="shared" si="107"/>
        <v>0</v>
      </c>
      <c r="N354" s="111">
        <f t="shared" si="108"/>
        <v>0</v>
      </c>
      <c r="O354" s="115">
        <f t="shared" si="109"/>
        <v>0</v>
      </c>
      <c r="P354" s="111">
        <f t="shared" si="110"/>
        <v>0</v>
      </c>
      <c r="Q354" s="111">
        <f t="shared" si="111"/>
        <v>0</v>
      </c>
      <c r="R354" s="115">
        <f t="shared" si="112"/>
        <v>0</v>
      </c>
      <c r="S354" s="111">
        <f t="shared" si="113"/>
        <v>0</v>
      </c>
      <c r="T354" s="111">
        <f t="shared" si="114"/>
        <v>0</v>
      </c>
      <c r="V354" s="119">
        <f t="shared" si="117"/>
        <v>1.6149999999999876</v>
      </c>
      <c r="W354" s="119">
        <f t="shared" si="115"/>
        <v>0.6</v>
      </c>
      <c r="X354" s="120">
        <f t="shared" si="116"/>
        <v>100000</v>
      </c>
      <c r="Y354" s="120"/>
      <c r="Z354" s="120"/>
      <c r="AA354" s="120"/>
      <c r="AB354" s="120"/>
    </row>
    <row r="355" spans="1:28" ht="11.25" customHeight="1" x14ac:dyDescent="0.2">
      <c r="A355" s="102" t="str">
        <f>'T09'!A355</f>
        <v>Čierny Brod</v>
      </c>
      <c r="B355" s="104">
        <f>'T09'!C355</f>
        <v>503703</v>
      </c>
      <c r="C355" s="109">
        <f>'T09'!K355</f>
        <v>745485.39</v>
      </c>
      <c r="D355" s="110">
        <f>'T09'!O355</f>
        <v>7.3075999999999999</v>
      </c>
      <c r="E355" s="110">
        <f>'T09'!P355</f>
        <v>18.882863686973124</v>
      </c>
      <c r="F355" s="110"/>
      <c r="G355" s="102">
        <f t="shared" si="102"/>
        <v>0</v>
      </c>
      <c r="H355" s="102">
        <f t="shared" si="103"/>
        <v>0</v>
      </c>
      <c r="I355" s="102">
        <f t="shared" si="104"/>
        <v>0</v>
      </c>
      <c r="J355" s="103">
        <f t="shared" si="105"/>
        <v>0</v>
      </c>
      <c r="L355" s="115">
        <f t="shared" si="106"/>
        <v>0</v>
      </c>
      <c r="M355" s="111">
        <f t="shared" si="107"/>
        <v>0</v>
      </c>
      <c r="N355" s="111">
        <f t="shared" si="108"/>
        <v>0</v>
      </c>
      <c r="O355" s="115">
        <f t="shared" si="109"/>
        <v>0</v>
      </c>
      <c r="P355" s="111">
        <f t="shared" si="110"/>
        <v>0</v>
      </c>
      <c r="Q355" s="111">
        <f t="shared" si="111"/>
        <v>0</v>
      </c>
      <c r="R355" s="115">
        <f t="shared" si="112"/>
        <v>0</v>
      </c>
      <c r="S355" s="111">
        <f t="shared" si="113"/>
        <v>0</v>
      </c>
      <c r="T355" s="111">
        <f t="shared" si="114"/>
        <v>0</v>
      </c>
      <c r="V355" s="119">
        <f t="shared" si="117"/>
        <v>1.6199999999999875</v>
      </c>
      <c r="W355" s="119">
        <f t="shared" si="115"/>
        <v>0.6</v>
      </c>
      <c r="X355" s="120">
        <f t="shared" si="116"/>
        <v>100000</v>
      </c>
      <c r="Y355" s="120"/>
      <c r="Z355" s="120"/>
      <c r="AA355" s="120"/>
      <c r="AB355" s="120"/>
    </row>
    <row r="356" spans="1:28" ht="11.25" customHeight="1" x14ac:dyDescent="0.2">
      <c r="A356" s="102" t="str">
        <f>'T09'!A356</f>
        <v>Čierny Potok</v>
      </c>
      <c r="B356" s="104">
        <f>'T09'!C356</f>
        <v>514616</v>
      </c>
      <c r="C356" s="109">
        <f>'T09'!K356</f>
        <v>25881.4</v>
      </c>
      <c r="D356" s="110">
        <f>'T09'!O356</f>
        <v>0</v>
      </c>
      <c r="E356" s="110">
        <f>'T09'!P356</f>
        <v>1.0854899657669215</v>
      </c>
      <c r="F356" s="110"/>
      <c r="G356" s="102">
        <f t="shared" si="102"/>
        <v>0</v>
      </c>
      <c r="H356" s="102">
        <f t="shared" si="103"/>
        <v>0</v>
      </c>
      <c r="I356" s="102">
        <f t="shared" si="104"/>
        <v>0</v>
      </c>
      <c r="J356" s="103">
        <f t="shared" si="105"/>
        <v>0</v>
      </c>
      <c r="L356" s="115">
        <f t="shared" si="106"/>
        <v>0</v>
      </c>
      <c r="M356" s="111">
        <f t="shared" si="107"/>
        <v>0</v>
      </c>
      <c r="N356" s="111">
        <f t="shared" si="108"/>
        <v>0</v>
      </c>
      <c r="O356" s="115">
        <f t="shared" si="109"/>
        <v>0</v>
      </c>
      <c r="P356" s="111">
        <f t="shared" si="110"/>
        <v>0</v>
      </c>
      <c r="Q356" s="111">
        <f t="shared" si="111"/>
        <v>0</v>
      </c>
      <c r="R356" s="115">
        <f t="shared" si="112"/>
        <v>0</v>
      </c>
      <c r="S356" s="111">
        <f t="shared" si="113"/>
        <v>0</v>
      </c>
      <c r="T356" s="111">
        <f t="shared" si="114"/>
        <v>0</v>
      </c>
      <c r="V356" s="119">
        <f t="shared" si="117"/>
        <v>1.6249999999999873</v>
      </c>
      <c r="W356" s="119">
        <f t="shared" si="115"/>
        <v>0.6</v>
      </c>
      <c r="X356" s="120">
        <f t="shared" si="116"/>
        <v>100000</v>
      </c>
      <c r="Y356" s="120"/>
      <c r="Z356" s="120"/>
      <c r="AA356" s="120"/>
      <c r="AB356" s="120"/>
    </row>
    <row r="357" spans="1:28" ht="11.25" customHeight="1" x14ac:dyDescent="0.2">
      <c r="A357" s="102" t="str">
        <f>'T09'!A357</f>
        <v>Čifáre</v>
      </c>
      <c r="B357" s="104">
        <f>'T09'!C357</f>
        <v>500160</v>
      </c>
      <c r="C357" s="109">
        <f>'T09'!K357</f>
        <v>323978.39</v>
      </c>
      <c r="D357" s="110">
        <f>'T09'!O357</f>
        <v>0</v>
      </c>
      <c r="E357" s="110">
        <f>'T09'!P357</f>
        <v>2.7105141179323717</v>
      </c>
      <c r="F357" s="110"/>
      <c r="G357" s="102">
        <f t="shared" si="102"/>
        <v>0</v>
      </c>
      <c r="H357" s="102">
        <f t="shared" si="103"/>
        <v>0</v>
      </c>
      <c r="I357" s="102">
        <f t="shared" si="104"/>
        <v>0</v>
      </c>
      <c r="J357" s="103">
        <f t="shared" si="105"/>
        <v>0</v>
      </c>
      <c r="L357" s="115">
        <f t="shared" si="106"/>
        <v>0</v>
      </c>
      <c r="M357" s="111">
        <f t="shared" si="107"/>
        <v>0</v>
      </c>
      <c r="N357" s="111">
        <f t="shared" si="108"/>
        <v>0</v>
      </c>
      <c r="O357" s="115">
        <f t="shared" si="109"/>
        <v>0</v>
      </c>
      <c r="P357" s="111">
        <f t="shared" si="110"/>
        <v>0</v>
      </c>
      <c r="Q357" s="111">
        <f t="shared" si="111"/>
        <v>0</v>
      </c>
      <c r="R357" s="115">
        <f t="shared" si="112"/>
        <v>0</v>
      </c>
      <c r="S357" s="111">
        <f t="shared" si="113"/>
        <v>0</v>
      </c>
      <c r="T357" s="111">
        <f t="shared" si="114"/>
        <v>0</v>
      </c>
      <c r="V357" s="119">
        <f t="shared" si="117"/>
        <v>1.6299999999999872</v>
      </c>
      <c r="W357" s="119">
        <f t="shared" si="115"/>
        <v>0.6</v>
      </c>
      <c r="X357" s="120">
        <f t="shared" si="116"/>
        <v>100000</v>
      </c>
      <c r="Y357" s="120"/>
      <c r="Z357" s="120"/>
      <c r="AA357" s="120"/>
      <c r="AB357" s="120"/>
    </row>
    <row r="358" spans="1:28" ht="11.25" customHeight="1" x14ac:dyDescent="0.2">
      <c r="A358" s="102" t="str">
        <f>'T09'!A358</f>
        <v>Čiližská Radvaň</v>
      </c>
      <c r="B358" s="104">
        <f>'T09'!C358</f>
        <v>501531</v>
      </c>
      <c r="C358" s="109">
        <f>'T09'!K358</f>
        <v>1196521.31</v>
      </c>
      <c r="D358" s="110">
        <f>'T09'!O358</f>
        <v>0</v>
      </c>
      <c r="E358" s="110">
        <f>'T09'!P358</f>
        <v>0.75969227827626407</v>
      </c>
      <c r="F358" s="110"/>
      <c r="G358" s="102">
        <f t="shared" si="102"/>
        <v>0</v>
      </c>
      <c r="H358" s="102">
        <f t="shared" si="103"/>
        <v>0</v>
      </c>
      <c r="I358" s="102">
        <f t="shared" si="104"/>
        <v>0</v>
      </c>
      <c r="J358" s="103">
        <f t="shared" si="105"/>
        <v>0</v>
      </c>
      <c r="L358" s="115">
        <f t="shared" si="106"/>
        <v>0</v>
      </c>
      <c r="M358" s="111">
        <f t="shared" si="107"/>
        <v>0</v>
      </c>
      <c r="N358" s="111">
        <f t="shared" si="108"/>
        <v>0</v>
      </c>
      <c r="O358" s="115">
        <f t="shared" si="109"/>
        <v>0</v>
      </c>
      <c r="P358" s="111">
        <f t="shared" si="110"/>
        <v>0</v>
      </c>
      <c r="Q358" s="111">
        <f t="shared" si="111"/>
        <v>0</v>
      </c>
      <c r="R358" s="115">
        <f t="shared" si="112"/>
        <v>0</v>
      </c>
      <c r="S358" s="111">
        <f t="shared" si="113"/>
        <v>0</v>
      </c>
      <c r="T358" s="111">
        <f t="shared" si="114"/>
        <v>0</v>
      </c>
      <c r="V358" s="119">
        <f t="shared" si="117"/>
        <v>1.6349999999999871</v>
      </c>
      <c r="W358" s="119">
        <f t="shared" si="115"/>
        <v>0.6</v>
      </c>
      <c r="X358" s="120">
        <f t="shared" si="116"/>
        <v>100000</v>
      </c>
      <c r="Y358" s="120"/>
      <c r="Z358" s="120"/>
      <c r="AA358" s="120"/>
      <c r="AB358" s="120"/>
    </row>
    <row r="359" spans="1:28" ht="11.25" customHeight="1" x14ac:dyDescent="0.2">
      <c r="A359" s="102" t="str">
        <f>'T09'!A359</f>
        <v>Čimhová</v>
      </c>
      <c r="B359" s="104">
        <f>'T09'!C359</f>
        <v>518719</v>
      </c>
      <c r="C359" s="109">
        <f>'T09'!K359</f>
        <v>343486.43</v>
      </c>
      <c r="D359" s="110">
        <f>'T09'!O359</f>
        <v>11.797700000000001</v>
      </c>
      <c r="E359" s="110">
        <f>'T09'!P359</f>
        <v>1.937805810843823</v>
      </c>
      <c r="F359" s="110"/>
      <c r="G359" s="102">
        <f t="shared" si="102"/>
        <v>0</v>
      </c>
      <c r="H359" s="102">
        <f t="shared" si="103"/>
        <v>0</v>
      </c>
      <c r="I359" s="102">
        <f t="shared" si="104"/>
        <v>0</v>
      </c>
      <c r="J359" s="103">
        <f t="shared" si="105"/>
        <v>0</v>
      </c>
      <c r="L359" s="115">
        <f t="shared" si="106"/>
        <v>0</v>
      </c>
      <c r="M359" s="111">
        <f t="shared" si="107"/>
        <v>0</v>
      </c>
      <c r="N359" s="111">
        <f t="shared" si="108"/>
        <v>0</v>
      </c>
      <c r="O359" s="115">
        <f t="shared" si="109"/>
        <v>0</v>
      </c>
      <c r="P359" s="111">
        <f t="shared" si="110"/>
        <v>0</v>
      </c>
      <c r="Q359" s="111">
        <f t="shared" si="111"/>
        <v>0</v>
      </c>
      <c r="R359" s="115">
        <f t="shared" si="112"/>
        <v>0</v>
      </c>
      <c r="S359" s="111">
        <f t="shared" si="113"/>
        <v>0</v>
      </c>
      <c r="T359" s="111">
        <f t="shared" si="114"/>
        <v>0</v>
      </c>
      <c r="V359" s="119">
        <f t="shared" si="117"/>
        <v>1.639999999999987</v>
      </c>
      <c r="W359" s="119">
        <f t="shared" si="115"/>
        <v>0.6</v>
      </c>
      <c r="X359" s="120">
        <f t="shared" si="116"/>
        <v>100000</v>
      </c>
      <c r="Y359" s="120"/>
      <c r="Z359" s="120"/>
      <c r="AA359" s="120"/>
      <c r="AB359" s="120"/>
    </row>
    <row r="360" spans="1:28" ht="11.25" customHeight="1" x14ac:dyDescent="0.2">
      <c r="A360" s="102" t="str">
        <f>'T09'!A360</f>
        <v>Čirč</v>
      </c>
      <c r="B360" s="104">
        <f>'T09'!C360</f>
        <v>526673</v>
      </c>
      <c r="C360" s="109">
        <f>'T09'!K360</f>
        <v>793481.77</v>
      </c>
      <c r="D360" s="110">
        <f>'T09'!O360</f>
        <v>5.9333</v>
      </c>
      <c r="E360" s="110">
        <f>'T09'!P360</f>
        <v>11.943893808675655</v>
      </c>
      <c r="F360" s="110"/>
      <c r="G360" s="102">
        <f t="shared" si="102"/>
        <v>0</v>
      </c>
      <c r="H360" s="102">
        <f t="shared" si="103"/>
        <v>0</v>
      </c>
      <c r="I360" s="102">
        <f t="shared" si="104"/>
        <v>0</v>
      </c>
      <c r="J360" s="103">
        <f t="shared" si="105"/>
        <v>0</v>
      </c>
      <c r="L360" s="115">
        <f t="shared" si="106"/>
        <v>0</v>
      </c>
      <c r="M360" s="111">
        <f t="shared" si="107"/>
        <v>0</v>
      </c>
      <c r="N360" s="111">
        <f t="shared" si="108"/>
        <v>0</v>
      </c>
      <c r="O360" s="115">
        <f t="shared" si="109"/>
        <v>0</v>
      </c>
      <c r="P360" s="111">
        <f t="shared" si="110"/>
        <v>0</v>
      </c>
      <c r="Q360" s="111">
        <f t="shared" si="111"/>
        <v>0</v>
      </c>
      <c r="R360" s="115">
        <f t="shared" si="112"/>
        <v>0</v>
      </c>
      <c r="S360" s="111">
        <f t="shared" si="113"/>
        <v>0</v>
      </c>
      <c r="T360" s="111">
        <f t="shared" si="114"/>
        <v>0</v>
      </c>
      <c r="V360" s="119">
        <f t="shared" si="117"/>
        <v>1.6449999999999869</v>
      </c>
      <c r="W360" s="119">
        <f t="shared" si="115"/>
        <v>0.6</v>
      </c>
      <c r="X360" s="120">
        <f t="shared" si="116"/>
        <v>100000</v>
      </c>
      <c r="Y360" s="120"/>
      <c r="Z360" s="120"/>
      <c r="AA360" s="120"/>
      <c r="AB360" s="120"/>
    </row>
    <row r="361" spans="1:28" ht="11.25" customHeight="1" x14ac:dyDescent="0.2">
      <c r="A361" s="102" t="str">
        <f>'T09'!A361</f>
        <v>Číž</v>
      </c>
      <c r="B361" s="104">
        <f>'T09'!C361</f>
        <v>514624</v>
      </c>
      <c r="C361" s="109">
        <f>'T09'!K361</f>
        <v>258542.6</v>
      </c>
      <c r="D361" s="110">
        <f>'T09'!O361</f>
        <v>6.3150000000000004</v>
      </c>
      <c r="E361" s="110">
        <f>'T09'!P361</f>
        <v>10.946412699493235</v>
      </c>
      <c r="F361" s="110"/>
      <c r="G361" s="102">
        <f t="shared" si="102"/>
        <v>0</v>
      </c>
      <c r="H361" s="102">
        <f t="shared" si="103"/>
        <v>0</v>
      </c>
      <c r="I361" s="102">
        <f t="shared" si="104"/>
        <v>0</v>
      </c>
      <c r="J361" s="103">
        <f t="shared" si="105"/>
        <v>0</v>
      </c>
      <c r="L361" s="115">
        <f t="shared" si="106"/>
        <v>0</v>
      </c>
      <c r="M361" s="111">
        <f t="shared" si="107"/>
        <v>0</v>
      </c>
      <c r="N361" s="111">
        <f t="shared" si="108"/>
        <v>0</v>
      </c>
      <c r="O361" s="115">
        <f t="shared" si="109"/>
        <v>0</v>
      </c>
      <c r="P361" s="111">
        <f t="shared" si="110"/>
        <v>0</v>
      </c>
      <c r="Q361" s="111">
        <f t="shared" si="111"/>
        <v>0</v>
      </c>
      <c r="R361" s="115">
        <f t="shared" si="112"/>
        <v>0</v>
      </c>
      <c r="S361" s="111">
        <f t="shared" si="113"/>
        <v>0</v>
      </c>
      <c r="T361" s="111">
        <f t="shared" si="114"/>
        <v>0</v>
      </c>
      <c r="V361" s="119">
        <f t="shared" si="117"/>
        <v>1.6499999999999868</v>
      </c>
      <c r="W361" s="119">
        <f t="shared" si="115"/>
        <v>0.6</v>
      </c>
      <c r="X361" s="120">
        <f t="shared" si="116"/>
        <v>100000</v>
      </c>
      <c r="Y361" s="120"/>
      <c r="Z361" s="120"/>
      <c r="AA361" s="120"/>
      <c r="AB361" s="120"/>
    </row>
    <row r="362" spans="1:28" ht="11.25" customHeight="1" x14ac:dyDescent="0.2">
      <c r="A362" s="102" t="str">
        <f>'T09'!A362</f>
        <v>Čižatice</v>
      </c>
      <c r="B362" s="104">
        <f>'T09'!C362</f>
        <v>521311</v>
      </c>
      <c r="C362" s="109">
        <f>'T09'!K362</f>
        <v>128797.72</v>
      </c>
      <c r="D362" s="110">
        <f>'T09'!O362</f>
        <v>36.994500000000002</v>
      </c>
      <c r="E362" s="110">
        <f>'T09'!P362</f>
        <v>5.8402353706261261</v>
      </c>
      <c r="F362" s="110"/>
      <c r="G362" s="102">
        <f t="shared" si="102"/>
        <v>0</v>
      </c>
      <c r="H362" s="102">
        <f t="shared" si="103"/>
        <v>0</v>
      </c>
      <c r="I362" s="102">
        <f t="shared" si="104"/>
        <v>0</v>
      </c>
      <c r="J362" s="103">
        <f t="shared" si="105"/>
        <v>0</v>
      </c>
      <c r="L362" s="115">
        <f t="shared" si="106"/>
        <v>0</v>
      </c>
      <c r="M362" s="111">
        <f t="shared" si="107"/>
        <v>0</v>
      </c>
      <c r="N362" s="111">
        <f t="shared" si="108"/>
        <v>0</v>
      </c>
      <c r="O362" s="115">
        <f t="shared" si="109"/>
        <v>0</v>
      </c>
      <c r="P362" s="111">
        <f t="shared" si="110"/>
        <v>0</v>
      </c>
      <c r="Q362" s="111">
        <f t="shared" si="111"/>
        <v>0</v>
      </c>
      <c r="R362" s="115">
        <f t="shared" si="112"/>
        <v>0</v>
      </c>
      <c r="S362" s="111">
        <f t="shared" si="113"/>
        <v>0</v>
      </c>
      <c r="T362" s="111">
        <f t="shared" si="114"/>
        <v>0</v>
      </c>
      <c r="V362" s="119">
        <f t="shared" si="117"/>
        <v>1.6549999999999867</v>
      </c>
      <c r="W362" s="119">
        <f t="shared" si="115"/>
        <v>0.6</v>
      </c>
      <c r="X362" s="120">
        <f t="shared" si="116"/>
        <v>100000</v>
      </c>
      <c r="Y362" s="120"/>
      <c r="Z362" s="120"/>
      <c r="AA362" s="120"/>
      <c r="AB362" s="120"/>
    </row>
    <row r="363" spans="1:28" ht="11.25" customHeight="1" x14ac:dyDescent="0.2">
      <c r="A363" s="102" t="str">
        <f>'T09'!A363</f>
        <v>Čoltovo</v>
      </c>
      <c r="B363" s="104">
        <f>'T09'!C363</f>
        <v>525600</v>
      </c>
      <c r="C363" s="109">
        <f>'T09'!K363</f>
        <v>210639.27</v>
      </c>
      <c r="D363" s="110">
        <f>'T09'!O363</f>
        <v>6.2911999999999999</v>
      </c>
      <c r="E363" s="110">
        <f>'T09'!P363</f>
        <v>32.485984213674882</v>
      </c>
      <c r="F363" s="110"/>
      <c r="G363" s="102">
        <f t="shared" si="102"/>
        <v>0</v>
      </c>
      <c r="H363" s="102">
        <f t="shared" si="103"/>
        <v>1</v>
      </c>
      <c r="I363" s="102">
        <f t="shared" si="104"/>
        <v>0</v>
      </c>
      <c r="J363" s="103">
        <f t="shared" si="105"/>
        <v>1</v>
      </c>
      <c r="L363" s="115">
        <f t="shared" si="106"/>
        <v>0</v>
      </c>
      <c r="M363" s="111">
        <f t="shared" si="107"/>
        <v>0</v>
      </c>
      <c r="N363" s="111">
        <f t="shared" si="108"/>
        <v>0</v>
      </c>
      <c r="O363" s="115">
        <f t="shared" si="109"/>
        <v>210639.27</v>
      </c>
      <c r="P363" s="111">
        <f t="shared" si="110"/>
        <v>6.2911999999999996E-2</v>
      </c>
      <c r="Q363" s="111">
        <f t="shared" si="111"/>
        <v>0.32485984213674884</v>
      </c>
      <c r="R363" s="115">
        <f t="shared" si="112"/>
        <v>0</v>
      </c>
      <c r="S363" s="111">
        <f t="shared" si="113"/>
        <v>0</v>
      </c>
      <c r="T363" s="111">
        <f t="shared" si="114"/>
        <v>0</v>
      </c>
      <c r="V363" s="119">
        <f t="shared" si="117"/>
        <v>1.6599999999999866</v>
      </c>
      <c r="W363" s="119">
        <f t="shared" si="115"/>
        <v>0.6</v>
      </c>
      <c r="X363" s="120">
        <f t="shared" si="116"/>
        <v>100000</v>
      </c>
      <c r="Y363" s="120"/>
      <c r="Z363" s="120"/>
      <c r="AA363" s="120"/>
      <c r="AB363" s="120"/>
    </row>
    <row r="364" spans="1:28" ht="11.25" customHeight="1" x14ac:dyDescent="0.2">
      <c r="A364" s="102" t="str">
        <f>'T09'!A364</f>
        <v>Čremošné</v>
      </c>
      <c r="B364" s="104">
        <f>'T09'!C364</f>
        <v>512141</v>
      </c>
      <c r="C364" s="109">
        <f>'T09'!K364</f>
        <v>37903.660000000003</v>
      </c>
      <c r="D364" s="110">
        <f>'T09'!O364</f>
        <v>6.0811999999999999</v>
      </c>
      <c r="E364" s="110">
        <f>'T09'!P364</f>
        <v>7.1312374583351573E-2</v>
      </c>
      <c r="F364" s="110"/>
      <c r="G364" s="102">
        <f t="shared" si="102"/>
        <v>0</v>
      </c>
      <c r="H364" s="102">
        <f t="shared" si="103"/>
        <v>0</v>
      </c>
      <c r="I364" s="102">
        <f t="shared" si="104"/>
        <v>0</v>
      </c>
      <c r="J364" s="103">
        <f t="shared" si="105"/>
        <v>0</v>
      </c>
      <c r="L364" s="115">
        <f t="shared" si="106"/>
        <v>0</v>
      </c>
      <c r="M364" s="111">
        <f t="shared" si="107"/>
        <v>0</v>
      </c>
      <c r="N364" s="111">
        <f t="shared" si="108"/>
        <v>0</v>
      </c>
      <c r="O364" s="115">
        <f t="shared" si="109"/>
        <v>0</v>
      </c>
      <c r="P364" s="111">
        <f t="shared" si="110"/>
        <v>0</v>
      </c>
      <c r="Q364" s="111">
        <f t="shared" si="111"/>
        <v>0</v>
      </c>
      <c r="R364" s="115">
        <f t="shared" si="112"/>
        <v>0</v>
      </c>
      <c r="S364" s="111">
        <f t="shared" si="113"/>
        <v>0</v>
      </c>
      <c r="T364" s="111">
        <f t="shared" si="114"/>
        <v>0</v>
      </c>
      <c r="V364" s="119">
        <f t="shared" si="117"/>
        <v>1.6649999999999865</v>
      </c>
      <c r="W364" s="119">
        <f t="shared" si="115"/>
        <v>0.6</v>
      </c>
      <c r="X364" s="120">
        <f t="shared" si="116"/>
        <v>100000</v>
      </c>
      <c r="Y364" s="120"/>
      <c r="Z364" s="120"/>
      <c r="AA364" s="120"/>
      <c r="AB364" s="120"/>
    </row>
    <row r="365" spans="1:28" ht="11.25" customHeight="1" x14ac:dyDescent="0.2">
      <c r="A365" s="102" t="str">
        <f>'T09'!A365</f>
        <v>Čučma</v>
      </c>
      <c r="B365" s="104">
        <f>'T09'!C365</f>
        <v>560031</v>
      </c>
      <c r="C365" s="109">
        <f>'T09'!K365</f>
        <v>171687.17</v>
      </c>
      <c r="D365" s="110">
        <f>'T09'!O365</f>
        <v>8.7368000000000006</v>
      </c>
      <c r="E365" s="110">
        <f>'T09'!P365</f>
        <v>18.02155047462195</v>
      </c>
      <c r="F365" s="110"/>
      <c r="G365" s="102">
        <f t="shared" si="102"/>
        <v>0</v>
      </c>
      <c r="H365" s="102">
        <f t="shared" si="103"/>
        <v>0</v>
      </c>
      <c r="I365" s="102">
        <f t="shared" si="104"/>
        <v>0</v>
      </c>
      <c r="J365" s="103">
        <f t="shared" si="105"/>
        <v>0</v>
      </c>
      <c r="L365" s="115">
        <f t="shared" si="106"/>
        <v>0</v>
      </c>
      <c r="M365" s="111">
        <f t="shared" si="107"/>
        <v>0</v>
      </c>
      <c r="N365" s="111">
        <f t="shared" si="108"/>
        <v>0</v>
      </c>
      <c r="O365" s="115">
        <f t="shared" si="109"/>
        <v>0</v>
      </c>
      <c r="P365" s="111">
        <f t="shared" si="110"/>
        <v>0</v>
      </c>
      <c r="Q365" s="111">
        <f t="shared" si="111"/>
        <v>0</v>
      </c>
      <c r="R365" s="115">
        <f t="shared" si="112"/>
        <v>0</v>
      </c>
      <c r="S365" s="111">
        <f t="shared" si="113"/>
        <v>0</v>
      </c>
      <c r="T365" s="111">
        <f t="shared" si="114"/>
        <v>0</v>
      </c>
      <c r="V365" s="119">
        <f t="shared" si="117"/>
        <v>1.6699999999999864</v>
      </c>
      <c r="W365" s="119">
        <f t="shared" si="115"/>
        <v>0.6</v>
      </c>
      <c r="X365" s="120">
        <f t="shared" si="116"/>
        <v>100000</v>
      </c>
      <c r="Y365" s="120"/>
      <c r="Z365" s="120"/>
      <c r="AA365" s="120"/>
      <c r="AB365" s="120"/>
    </row>
    <row r="366" spans="1:28" ht="11.25" customHeight="1" x14ac:dyDescent="0.2">
      <c r="A366" s="102" t="str">
        <f>'T09'!A366</f>
        <v>Čukalovce</v>
      </c>
      <c r="B366" s="104">
        <f>'T09'!C366</f>
        <v>520136</v>
      </c>
      <c r="C366" s="109">
        <f>'T09'!K366</f>
        <v>38980.550000000003</v>
      </c>
      <c r="D366" s="110">
        <f>'T09'!O366</f>
        <v>0</v>
      </c>
      <c r="E366" s="110">
        <f>'T09'!P366</f>
        <v>6.5451103178379988</v>
      </c>
      <c r="F366" s="110"/>
      <c r="G366" s="102">
        <f t="shared" si="102"/>
        <v>0</v>
      </c>
      <c r="H366" s="102">
        <f t="shared" si="103"/>
        <v>0</v>
      </c>
      <c r="I366" s="102">
        <f t="shared" si="104"/>
        <v>0</v>
      </c>
      <c r="J366" s="103">
        <f t="shared" si="105"/>
        <v>0</v>
      </c>
      <c r="L366" s="115">
        <f t="shared" si="106"/>
        <v>0</v>
      </c>
      <c r="M366" s="111">
        <f t="shared" si="107"/>
        <v>0</v>
      </c>
      <c r="N366" s="111">
        <f t="shared" si="108"/>
        <v>0</v>
      </c>
      <c r="O366" s="115">
        <f t="shared" si="109"/>
        <v>0</v>
      </c>
      <c r="P366" s="111">
        <f t="shared" si="110"/>
        <v>0</v>
      </c>
      <c r="Q366" s="111">
        <f t="shared" si="111"/>
        <v>0</v>
      </c>
      <c r="R366" s="115">
        <f t="shared" si="112"/>
        <v>0</v>
      </c>
      <c r="S366" s="111">
        <f t="shared" si="113"/>
        <v>0</v>
      </c>
      <c r="T366" s="111">
        <f t="shared" si="114"/>
        <v>0</v>
      </c>
      <c r="V366" s="119">
        <f t="shared" si="117"/>
        <v>1.6749999999999863</v>
      </c>
      <c r="W366" s="119">
        <f t="shared" si="115"/>
        <v>0.6</v>
      </c>
      <c r="X366" s="120">
        <f t="shared" si="116"/>
        <v>100000</v>
      </c>
      <c r="Y366" s="120"/>
      <c r="Z366" s="120"/>
      <c r="AA366" s="120"/>
      <c r="AB366" s="120"/>
    </row>
    <row r="367" spans="1:28" ht="11.25" customHeight="1" x14ac:dyDescent="0.2">
      <c r="A367" s="102" t="str">
        <f>'T09'!A367</f>
        <v>Ďačov</v>
      </c>
      <c r="B367" s="104">
        <f>'T09'!C367</f>
        <v>524310</v>
      </c>
      <c r="C367" s="109">
        <f>'T09'!K367</f>
        <v>228391.97</v>
      </c>
      <c r="D367" s="110">
        <f>'T09'!O367</f>
        <v>0</v>
      </c>
      <c r="E367" s="110">
        <f>'T09'!P367</f>
        <v>0</v>
      </c>
      <c r="F367" s="110"/>
      <c r="G367" s="102">
        <f t="shared" si="102"/>
        <v>0</v>
      </c>
      <c r="H367" s="102">
        <f t="shared" si="103"/>
        <v>0</v>
      </c>
      <c r="I367" s="102">
        <f t="shared" si="104"/>
        <v>0</v>
      </c>
      <c r="J367" s="103">
        <f t="shared" si="105"/>
        <v>0</v>
      </c>
      <c r="L367" s="115">
        <f t="shared" si="106"/>
        <v>0</v>
      </c>
      <c r="M367" s="111">
        <f t="shared" si="107"/>
        <v>0</v>
      </c>
      <c r="N367" s="111">
        <f t="shared" si="108"/>
        <v>0</v>
      </c>
      <c r="O367" s="115">
        <f t="shared" si="109"/>
        <v>0</v>
      </c>
      <c r="P367" s="111">
        <f t="shared" si="110"/>
        <v>0</v>
      </c>
      <c r="Q367" s="111">
        <f t="shared" si="111"/>
        <v>0</v>
      </c>
      <c r="R367" s="115">
        <f t="shared" si="112"/>
        <v>0</v>
      </c>
      <c r="S367" s="111">
        <f t="shared" si="113"/>
        <v>0</v>
      </c>
      <c r="T367" s="111">
        <f t="shared" si="114"/>
        <v>0</v>
      </c>
      <c r="V367" s="119">
        <f t="shared" si="117"/>
        <v>1.6799999999999862</v>
      </c>
      <c r="W367" s="119">
        <f t="shared" si="115"/>
        <v>0.6</v>
      </c>
      <c r="X367" s="120">
        <f t="shared" si="116"/>
        <v>100000</v>
      </c>
      <c r="Y367" s="120"/>
      <c r="Z367" s="120"/>
      <c r="AA367" s="120"/>
      <c r="AB367" s="120"/>
    </row>
    <row r="368" spans="1:28" ht="11.25" customHeight="1" x14ac:dyDescent="0.2">
      <c r="A368" s="102" t="str">
        <f>'T09'!A368</f>
        <v>Dačov Lom</v>
      </c>
      <c r="B368" s="104">
        <f>'T09'!C368</f>
        <v>515949</v>
      </c>
      <c r="C368" s="109">
        <f>'T09'!K368</f>
        <v>78660.56</v>
      </c>
      <c r="D368" s="110">
        <f>'T09'!O368</f>
        <v>0</v>
      </c>
      <c r="E368" s="110">
        <f>'T09'!P368</f>
        <v>0</v>
      </c>
      <c r="F368" s="110"/>
      <c r="G368" s="102">
        <f t="shared" si="102"/>
        <v>0</v>
      </c>
      <c r="H368" s="102">
        <f t="shared" si="103"/>
        <v>0</v>
      </c>
      <c r="I368" s="102">
        <f t="shared" si="104"/>
        <v>0</v>
      </c>
      <c r="J368" s="103">
        <f t="shared" si="105"/>
        <v>0</v>
      </c>
      <c r="L368" s="115">
        <f t="shared" si="106"/>
        <v>0</v>
      </c>
      <c r="M368" s="111">
        <f t="shared" si="107"/>
        <v>0</v>
      </c>
      <c r="N368" s="111">
        <f t="shared" si="108"/>
        <v>0</v>
      </c>
      <c r="O368" s="115">
        <f t="shared" si="109"/>
        <v>0</v>
      </c>
      <c r="P368" s="111">
        <f t="shared" si="110"/>
        <v>0</v>
      </c>
      <c r="Q368" s="111">
        <f t="shared" si="111"/>
        <v>0</v>
      </c>
      <c r="R368" s="115">
        <f t="shared" si="112"/>
        <v>0</v>
      </c>
      <c r="S368" s="111">
        <f t="shared" si="113"/>
        <v>0</v>
      </c>
      <c r="T368" s="111">
        <f t="shared" si="114"/>
        <v>0</v>
      </c>
      <c r="V368" s="119">
        <f t="shared" si="117"/>
        <v>1.6849999999999861</v>
      </c>
      <c r="W368" s="119">
        <f t="shared" si="115"/>
        <v>0.6</v>
      </c>
      <c r="X368" s="120">
        <f t="shared" si="116"/>
        <v>100000</v>
      </c>
      <c r="Y368" s="120"/>
      <c r="Z368" s="120"/>
      <c r="AA368" s="120"/>
      <c r="AB368" s="120"/>
    </row>
    <row r="369" spans="1:28" ht="11.25" customHeight="1" x14ac:dyDescent="0.2">
      <c r="A369" s="102" t="str">
        <f>'T09'!A369</f>
        <v>Daletice</v>
      </c>
      <c r="B369" s="104">
        <f>'T09'!C369</f>
        <v>524328</v>
      </c>
      <c r="C369" s="109">
        <f>'T09'!K369</f>
        <v>17493.009999999998</v>
      </c>
      <c r="D369" s="110">
        <f>'T09'!O369</f>
        <v>0</v>
      </c>
      <c r="E369" s="110">
        <f>'T09'!P369</f>
        <v>0</v>
      </c>
      <c r="F369" s="110"/>
      <c r="G369" s="102">
        <f t="shared" si="102"/>
        <v>0</v>
      </c>
      <c r="H369" s="102">
        <f t="shared" si="103"/>
        <v>0</v>
      </c>
      <c r="I369" s="102">
        <f t="shared" si="104"/>
        <v>0</v>
      </c>
      <c r="J369" s="103">
        <f t="shared" si="105"/>
        <v>0</v>
      </c>
      <c r="L369" s="115">
        <f t="shared" si="106"/>
        <v>0</v>
      </c>
      <c r="M369" s="111">
        <f t="shared" si="107"/>
        <v>0</v>
      </c>
      <c r="N369" s="111">
        <f t="shared" si="108"/>
        <v>0</v>
      </c>
      <c r="O369" s="115">
        <f t="shared" si="109"/>
        <v>0</v>
      </c>
      <c r="P369" s="111">
        <f t="shared" si="110"/>
        <v>0</v>
      </c>
      <c r="Q369" s="111">
        <f t="shared" si="111"/>
        <v>0</v>
      </c>
      <c r="R369" s="115">
        <f t="shared" si="112"/>
        <v>0</v>
      </c>
      <c r="S369" s="111">
        <f t="shared" si="113"/>
        <v>0</v>
      </c>
      <c r="T369" s="111">
        <f t="shared" si="114"/>
        <v>0</v>
      </c>
      <c r="V369" s="119">
        <f t="shared" si="117"/>
        <v>1.689999999999986</v>
      </c>
      <c r="W369" s="119">
        <f t="shared" si="115"/>
        <v>0.6</v>
      </c>
      <c r="X369" s="120">
        <f t="shared" si="116"/>
        <v>100000</v>
      </c>
      <c r="Y369" s="120"/>
      <c r="Z369" s="120"/>
      <c r="AA369" s="120"/>
      <c r="AB369" s="120"/>
    </row>
    <row r="370" spans="1:28" ht="11.25" customHeight="1" x14ac:dyDescent="0.2">
      <c r="A370" s="102" t="str">
        <f>'T09'!A370</f>
        <v>Danišovce</v>
      </c>
      <c r="B370" s="104">
        <f>'T09'!C370</f>
        <v>526444</v>
      </c>
      <c r="C370" s="109">
        <f>'T09'!K370</f>
        <v>220709.3</v>
      </c>
      <c r="D370" s="110">
        <f>'T09'!O370</f>
        <v>30.6815</v>
      </c>
      <c r="E370" s="110">
        <f>'T09'!P370</f>
        <v>21.479230825343564</v>
      </c>
      <c r="F370" s="110"/>
      <c r="G370" s="102">
        <f t="shared" si="102"/>
        <v>0</v>
      </c>
      <c r="H370" s="102">
        <f t="shared" si="103"/>
        <v>0</v>
      </c>
      <c r="I370" s="102">
        <f t="shared" si="104"/>
        <v>0</v>
      </c>
      <c r="J370" s="103">
        <f t="shared" si="105"/>
        <v>0</v>
      </c>
      <c r="L370" s="115">
        <f t="shared" si="106"/>
        <v>0</v>
      </c>
      <c r="M370" s="111">
        <f t="shared" si="107"/>
        <v>0</v>
      </c>
      <c r="N370" s="111">
        <f t="shared" si="108"/>
        <v>0</v>
      </c>
      <c r="O370" s="115">
        <f t="shared" si="109"/>
        <v>0</v>
      </c>
      <c r="P370" s="111">
        <f t="shared" si="110"/>
        <v>0</v>
      </c>
      <c r="Q370" s="111">
        <f t="shared" si="111"/>
        <v>0</v>
      </c>
      <c r="R370" s="115">
        <f t="shared" si="112"/>
        <v>0</v>
      </c>
      <c r="S370" s="111">
        <f t="shared" si="113"/>
        <v>0</v>
      </c>
      <c r="T370" s="111">
        <f t="shared" si="114"/>
        <v>0</v>
      </c>
      <c r="V370" s="119">
        <f t="shared" si="117"/>
        <v>1.6949999999999859</v>
      </c>
      <c r="W370" s="119">
        <f t="shared" si="115"/>
        <v>0.6</v>
      </c>
      <c r="X370" s="120">
        <f t="shared" si="116"/>
        <v>100000</v>
      </c>
      <c r="Y370" s="120"/>
      <c r="Z370" s="120"/>
      <c r="AA370" s="120"/>
      <c r="AB370" s="120"/>
    </row>
    <row r="371" spans="1:28" ht="11.25" customHeight="1" x14ac:dyDescent="0.2">
      <c r="A371" s="102" t="str">
        <f>'T09'!A371</f>
        <v>Ďanová</v>
      </c>
      <c r="B371" s="104">
        <f>'T09'!C371</f>
        <v>512150</v>
      </c>
      <c r="C371" s="109">
        <f>'T09'!K371</f>
        <v>154439.63999999998</v>
      </c>
      <c r="D371" s="110">
        <f>'T09'!O371</f>
        <v>6.1513</v>
      </c>
      <c r="E371" s="110">
        <f>'T09'!P371</f>
        <v>19.10131362647569</v>
      </c>
      <c r="F371" s="110"/>
      <c r="G371" s="102">
        <f t="shared" si="102"/>
        <v>0</v>
      </c>
      <c r="H371" s="102">
        <f t="shared" si="103"/>
        <v>0</v>
      </c>
      <c r="I371" s="102">
        <f t="shared" si="104"/>
        <v>0</v>
      </c>
      <c r="J371" s="103">
        <f t="shared" si="105"/>
        <v>0</v>
      </c>
      <c r="L371" s="115">
        <f t="shared" si="106"/>
        <v>0</v>
      </c>
      <c r="M371" s="111">
        <f t="shared" si="107"/>
        <v>0</v>
      </c>
      <c r="N371" s="111">
        <f t="shared" si="108"/>
        <v>0</v>
      </c>
      <c r="O371" s="115">
        <f t="shared" si="109"/>
        <v>0</v>
      </c>
      <c r="P371" s="111">
        <f t="shared" si="110"/>
        <v>0</v>
      </c>
      <c r="Q371" s="111">
        <f t="shared" si="111"/>
        <v>0</v>
      </c>
      <c r="R371" s="115">
        <f t="shared" si="112"/>
        <v>0</v>
      </c>
      <c r="S371" s="111">
        <f t="shared" si="113"/>
        <v>0</v>
      </c>
      <c r="T371" s="111">
        <f t="shared" si="114"/>
        <v>0</v>
      </c>
      <c r="V371" s="119">
        <f t="shared" si="117"/>
        <v>1.6999999999999857</v>
      </c>
      <c r="W371" s="119">
        <f t="shared" si="115"/>
        <v>0.6</v>
      </c>
      <c r="X371" s="120">
        <f t="shared" si="116"/>
        <v>100000</v>
      </c>
      <c r="Y371" s="120"/>
      <c r="Z371" s="120"/>
      <c r="AA371" s="120"/>
      <c r="AB371" s="120"/>
    </row>
    <row r="372" spans="1:28" ht="11.25" customHeight="1" x14ac:dyDescent="0.2">
      <c r="A372" s="102" t="str">
        <f>'T09'!A372</f>
        <v>Ďapalovce</v>
      </c>
      <c r="B372" s="104">
        <f>'T09'!C372</f>
        <v>544141</v>
      </c>
      <c r="C372" s="109">
        <f>'T09'!K372</f>
        <v>217162.88</v>
      </c>
      <c r="D372" s="110">
        <f>'T09'!O372</f>
        <v>0</v>
      </c>
      <c r="E372" s="110">
        <f>'T09'!P372</f>
        <v>0</v>
      </c>
      <c r="F372" s="110"/>
      <c r="G372" s="102">
        <f t="shared" si="102"/>
        <v>0</v>
      </c>
      <c r="H372" s="102">
        <f t="shared" si="103"/>
        <v>0</v>
      </c>
      <c r="I372" s="102">
        <f t="shared" si="104"/>
        <v>0</v>
      </c>
      <c r="J372" s="103">
        <f t="shared" si="105"/>
        <v>0</v>
      </c>
      <c r="L372" s="115">
        <f t="shared" si="106"/>
        <v>0</v>
      </c>
      <c r="M372" s="111">
        <f t="shared" si="107"/>
        <v>0</v>
      </c>
      <c r="N372" s="111">
        <f t="shared" si="108"/>
        <v>0</v>
      </c>
      <c r="O372" s="115">
        <f t="shared" si="109"/>
        <v>0</v>
      </c>
      <c r="P372" s="111">
        <f t="shared" si="110"/>
        <v>0</v>
      </c>
      <c r="Q372" s="111">
        <f t="shared" si="111"/>
        <v>0</v>
      </c>
      <c r="R372" s="115">
        <f t="shared" si="112"/>
        <v>0</v>
      </c>
      <c r="S372" s="111">
        <f t="shared" si="113"/>
        <v>0</v>
      </c>
      <c r="T372" s="111">
        <f t="shared" si="114"/>
        <v>0</v>
      </c>
      <c r="V372" s="119">
        <f>V371+0.005</f>
        <v>1.7049999999999856</v>
      </c>
      <c r="W372" s="119">
        <f t="shared" si="115"/>
        <v>0.6</v>
      </c>
      <c r="X372" s="120">
        <f t="shared" si="116"/>
        <v>100000</v>
      </c>
      <c r="Y372" s="120"/>
      <c r="Z372" s="120"/>
      <c r="AA372" s="120"/>
      <c r="AB372" s="120"/>
    </row>
    <row r="373" spans="1:28" ht="11.25" customHeight="1" x14ac:dyDescent="0.2">
      <c r="A373" s="102" t="str">
        <f>'T09'!A373</f>
        <v>Dargov</v>
      </c>
      <c r="B373" s="104">
        <f>'T09'!C373</f>
        <v>528315</v>
      </c>
      <c r="C373" s="109">
        <f>'T09'!K373</f>
        <v>341453.13</v>
      </c>
      <c r="D373" s="110">
        <f>'T09'!O373</f>
        <v>23.832999999999998</v>
      </c>
      <c r="E373" s="110">
        <f>'T09'!P373</f>
        <v>14.031498261562284</v>
      </c>
      <c r="F373" s="110"/>
      <c r="G373" s="102">
        <f t="shared" si="102"/>
        <v>0</v>
      </c>
      <c r="H373" s="102">
        <f t="shared" si="103"/>
        <v>0</v>
      </c>
      <c r="I373" s="102">
        <f t="shared" si="104"/>
        <v>0</v>
      </c>
      <c r="J373" s="103">
        <f t="shared" si="105"/>
        <v>0</v>
      </c>
      <c r="L373" s="115">
        <f t="shared" si="106"/>
        <v>0</v>
      </c>
      <c r="M373" s="111">
        <f t="shared" si="107"/>
        <v>0</v>
      </c>
      <c r="N373" s="111">
        <f t="shared" si="108"/>
        <v>0</v>
      </c>
      <c r="O373" s="115">
        <f t="shared" si="109"/>
        <v>0</v>
      </c>
      <c r="P373" s="111">
        <f t="shared" si="110"/>
        <v>0</v>
      </c>
      <c r="Q373" s="111">
        <f t="shared" si="111"/>
        <v>0</v>
      </c>
      <c r="R373" s="115">
        <f t="shared" si="112"/>
        <v>0</v>
      </c>
      <c r="S373" s="111">
        <f t="shared" si="113"/>
        <v>0</v>
      </c>
      <c r="T373" s="111">
        <f t="shared" si="114"/>
        <v>0</v>
      </c>
      <c r="V373" s="119">
        <f t="shared" ref="V373:V402" si="118">V372+0.005</f>
        <v>1.7099999999999855</v>
      </c>
      <c r="W373" s="119">
        <f t="shared" si="115"/>
        <v>0.6</v>
      </c>
      <c r="X373" s="120">
        <f t="shared" si="116"/>
        <v>100000</v>
      </c>
      <c r="Y373" s="120"/>
      <c r="Z373" s="120"/>
      <c r="AA373" s="120"/>
      <c r="AB373" s="120"/>
    </row>
    <row r="374" spans="1:28" ht="11.25" customHeight="1" x14ac:dyDescent="0.2">
      <c r="A374" s="102" t="str">
        <f>'T09'!A374</f>
        <v>Davidov</v>
      </c>
      <c r="B374" s="104">
        <f>'T09'!C374</f>
        <v>544159</v>
      </c>
      <c r="C374" s="109">
        <f>'T09'!K374</f>
        <v>271062.59000000003</v>
      </c>
      <c r="D374" s="110">
        <f>'T09'!O374</f>
        <v>28.1784</v>
      </c>
      <c r="E374" s="110">
        <f>'T09'!P374</f>
        <v>5.0195381074164453</v>
      </c>
      <c r="F374" s="110"/>
      <c r="G374" s="102">
        <f t="shared" si="102"/>
        <v>0</v>
      </c>
      <c r="H374" s="102">
        <f t="shared" si="103"/>
        <v>0</v>
      </c>
      <c r="I374" s="102">
        <f t="shared" si="104"/>
        <v>0</v>
      </c>
      <c r="J374" s="103">
        <f t="shared" si="105"/>
        <v>0</v>
      </c>
      <c r="L374" s="115">
        <f t="shared" si="106"/>
        <v>0</v>
      </c>
      <c r="M374" s="111">
        <f t="shared" si="107"/>
        <v>0</v>
      </c>
      <c r="N374" s="111">
        <f t="shared" si="108"/>
        <v>0</v>
      </c>
      <c r="O374" s="115">
        <f t="shared" si="109"/>
        <v>0</v>
      </c>
      <c r="P374" s="111">
        <f t="shared" si="110"/>
        <v>0</v>
      </c>
      <c r="Q374" s="111">
        <f t="shared" si="111"/>
        <v>0</v>
      </c>
      <c r="R374" s="115">
        <f t="shared" si="112"/>
        <v>0</v>
      </c>
      <c r="S374" s="111">
        <f t="shared" si="113"/>
        <v>0</v>
      </c>
      <c r="T374" s="111">
        <f t="shared" si="114"/>
        <v>0</v>
      </c>
      <c r="V374" s="119">
        <f t="shared" si="118"/>
        <v>1.7149999999999854</v>
      </c>
      <c r="W374" s="119">
        <f t="shared" si="115"/>
        <v>0.6</v>
      </c>
      <c r="X374" s="120">
        <f t="shared" si="116"/>
        <v>100000</v>
      </c>
      <c r="Y374" s="120"/>
      <c r="Z374" s="120"/>
      <c r="AA374" s="120"/>
      <c r="AB374" s="120"/>
    </row>
    <row r="375" spans="1:28" ht="11.25" customHeight="1" x14ac:dyDescent="0.2">
      <c r="A375" s="102" t="str">
        <f>'T09'!A375</f>
        <v>Debraď</v>
      </c>
      <c r="B375" s="104">
        <f>'T09'!C375</f>
        <v>521329</v>
      </c>
      <c r="C375" s="109">
        <f>'T09'!K375</f>
        <v>95227.46</v>
      </c>
      <c r="D375" s="110">
        <f>'T09'!O375</f>
        <v>23.025300000000001</v>
      </c>
      <c r="E375" s="110">
        <f>'T09'!P375</f>
        <v>5.9803548262234445</v>
      </c>
      <c r="F375" s="110"/>
      <c r="G375" s="102">
        <f t="shared" si="102"/>
        <v>0</v>
      </c>
      <c r="H375" s="102">
        <f t="shared" si="103"/>
        <v>0</v>
      </c>
      <c r="I375" s="102">
        <f t="shared" si="104"/>
        <v>0</v>
      </c>
      <c r="J375" s="103">
        <f t="shared" si="105"/>
        <v>0</v>
      </c>
      <c r="L375" s="115">
        <f t="shared" si="106"/>
        <v>0</v>
      </c>
      <c r="M375" s="111">
        <f t="shared" si="107"/>
        <v>0</v>
      </c>
      <c r="N375" s="111">
        <f t="shared" si="108"/>
        <v>0</v>
      </c>
      <c r="O375" s="115">
        <f t="shared" si="109"/>
        <v>0</v>
      </c>
      <c r="P375" s="111">
        <f t="shared" si="110"/>
        <v>0</v>
      </c>
      <c r="Q375" s="111">
        <f t="shared" si="111"/>
        <v>0</v>
      </c>
      <c r="R375" s="115">
        <f t="shared" si="112"/>
        <v>0</v>
      </c>
      <c r="S375" s="111">
        <f t="shared" si="113"/>
        <v>0</v>
      </c>
      <c r="T375" s="111">
        <f t="shared" si="114"/>
        <v>0</v>
      </c>
      <c r="V375" s="119">
        <f t="shared" si="118"/>
        <v>1.7199999999999853</v>
      </c>
      <c r="W375" s="119">
        <f t="shared" si="115"/>
        <v>0.6</v>
      </c>
      <c r="X375" s="120">
        <f t="shared" si="116"/>
        <v>100000</v>
      </c>
      <c r="Y375" s="120"/>
      <c r="Z375" s="120"/>
      <c r="AA375" s="120"/>
      <c r="AB375" s="120"/>
    </row>
    <row r="376" spans="1:28" ht="11.25" customHeight="1" x14ac:dyDescent="0.2">
      <c r="A376" s="102" t="str">
        <f>'T09'!A376</f>
        <v>Dedačov</v>
      </c>
      <c r="B376" s="104">
        <f>'T09'!C376</f>
        <v>520152</v>
      </c>
      <c r="C376" s="109">
        <f>'T09'!K376</f>
        <v>63420.81</v>
      </c>
      <c r="D376" s="110">
        <f>'T09'!O376</f>
        <v>40.185000000000002</v>
      </c>
      <c r="E376" s="110">
        <f>'T09'!P376</f>
        <v>7.0774561220520518</v>
      </c>
      <c r="F376" s="110"/>
      <c r="G376" s="102">
        <f t="shared" si="102"/>
        <v>0</v>
      </c>
      <c r="H376" s="102">
        <f t="shared" si="103"/>
        <v>0</v>
      </c>
      <c r="I376" s="102">
        <f t="shared" si="104"/>
        <v>0</v>
      </c>
      <c r="J376" s="103">
        <f t="shared" si="105"/>
        <v>0</v>
      </c>
      <c r="L376" s="115">
        <f t="shared" si="106"/>
        <v>0</v>
      </c>
      <c r="M376" s="111">
        <f t="shared" si="107"/>
        <v>0</v>
      </c>
      <c r="N376" s="111">
        <f t="shared" si="108"/>
        <v>0</v>
      </c>
      <c r="O376" s="115">
        <f t="shared" si="109"/>
        <v>0</v>
      </c>
      <c r="P376" s="111">
        <f t="shared" si="110"/>
        <v>0</v>
      </c>
      <c r="Q376" s="111">
        <f t="shared" si="111"/>
        <v>0</v>
      </c>
      <c r="R376" s="115">
        <f t="shared" si="112"/>
        <v>0</v>
      </c>
      <c r="S376" s="111">
        <f t="shared" si="113"/>
        <v>0</v>
      </c>
      <c r="T376" s="111">
        <f t="shared" si="114"/>
        <v>0</v>
      </c>
      <c r="V376" s="119">
        <f t="shared" si="118"/>
        <v>1.7249999999999852</v>
      </c>
      <c r="W376" s="119">
        <f t="shared" si="115"/>
        <v>0.6</v>
      </c>
      <c r="X376" s="120">
        <f t="shared" si="116"/>
        <v>100000</v>
      </c>
      <c r="Y376" s="120"/>
      <c r="Z376" s="120"/>
      <c r="AA376" s="120"/>
      <c r="AB376" s="120"/>
    </row>
    <row r="377" spans="1:28" ht="11.25" customHeight="1" x14ac:dyDescent="0.2">
      <c r="A377" s="102" t="str">
        <f>'T09'!A377</f>
        <v>Dedina Mládeže</v>
      </c>
      <c r="B377" s="104">
        <f>'T09'!C377</f>
        <v>501107</v>
      </c>
      <c r="C377" s="109">
        <f>'T09'!K377</f>
        <v>148358.18</v>
      </c>
      <c r="D377" s="110">
        <f>'T09'!O377</f>
        <v>0</v>
      </c>
      <c r="E377" s="110">
        <f>'T09'!P377</f>
        <v>35.268847326113061</v>
      </c>
      <c r="F377" s="110"/>
      <c r="G377" s="102">
        <f t="shared" si="102"/>
        <v>0</v>
      </c>
      <c r="H377" s="102">
        <f t="shared" si="103"/>
        <v>1</v>
      </c>
      <c r="I377" s="102">
        <f t="shared" si="104"/>
        <v>0</v>
      </c>
      <c r="J377" s="103">
        <f t="shared" si="105"/>
        <v>1</v>
      </c>
      <c r="L377" s="115">
        <f t="shared" si="106"/>
        <v>0</v>
      </c>
      <c r="M377" s="111">
        <f t="shared" si="107"/>
        <v>0</v>
      </c>
      <c r="N377" s="111">
        <f t="shared" si="108"/>
        <v>0</v>
      </c>
      <c r="O377" s="115">
        <f t="shared" si="109"/>
        <v>148358.18</v>
      </c>
      <c r="P377" s="111">
        <f t="shared" si="110"/>
        <v>0</v>
      </c>
      <c r="Q377" s="111">
        <f t="shared" si="111"/>
        <v>0.35268847326113062</v>
      </c>
      <c r="R377" s="115">
        <f t="shared" si="112"/>
        <v>0</v>
      </c>
      <c r="S377" s="111">
        <f t="shared" si="113"/>
        <v>0</v>
      </c>
      <c r="T377" s="111">
        <f t="shared" si="114"/>
        <v>0</v>
      </c>
      <c r="V377" s="119">
        <f t="shared" si="118"/>
        <v>1.7299999999999851</v>
      </c>
      <c r="W377" s="119">
        <f t="shared" si="115"/>
        <v>0.6</v>
      </c>
      <c r="X377" s="120">
        <f t="shared" si="116"/>
        <v>100000</v>
      </c>
      <c r="Y377" s="120"/>
      <c r="Z377" s="120"/>
      <c r="AA377" s="120"/>
      <c r="AB377" s="120"/>
    </row>
    <row r="378" spans="1:28" ht="11.25" customHeight="1" x14ac:dyDescent="0.2">
      <c r="A378" s="102" t="str">
        <f>'T09'!A378</f>
        <v>Dedinka</v>
      </c>
      <c r="B378" s="104">
        <f>'T09'!C378</f>
        <v>503134</v>
      </c>
      <c r="C378" s="109">
        <f>'T09'!K378</f>
        <v>359039.14</v>
      </c>
      <c r="D378" s="110">
        <f>'T09'!O378</f>
        <v>0</v>
      </c>
      <c r="E378" s="110">
        <f>'T09'!P378</f>
        <v>2.355186122604906</v>
      </c>
      <c r="F378" s="110"/>
      <c r="G378" s="102">
        <f t="shared" si="102"/>
        <v>0</v>
      </c>
      <c r="H378" s="102">
        <f t="shared" si="103"/>
        <v>0</v>
      </c>
      <c r="I378" s="102">
        <f t="shared" si="104"/>
        <v>0</v>
      </c>
      <c r="J378" s="103">
        <f t="shared" si="105"/>
        <v>0</v>
      </c>
      <c r="L378" s="115">
        <f t="shared" si="106"/>
        <v>0</v>
      </c>
      <c r="M378" s="111">
        <f t="shared" si="107"/>
        <v>0</v>
      </c>
      <c r="N378" s="111">
        <f t="shared" si="108"/>
        <v>0</v>
      </c>
      <c r="O378" s="115">
        <f t="shared" si="109"/>
        <v>0</v>
      </c>
      <c r="P378" s="111">
        <f t="shared" si="110"/>
        <v>0</v>
      </c>
      <c r="Q378" s="111">
        <f t="shared" si="111"/>
        <v>0</v>
      </c>
      <c r="R378" s="115">
        <f t="shared" si="112"/>
        <v>0</v>
      </c>
      <c r="S378" s="111">
        <f t="shared" si="113"/>
        <v>0</v>
      </c>
      <c r="T378" s="111">
        <f t="shared" si="114"/>
        <v>0</v>
      </c>
      <c r="V378" s="119">
        <f t="shared" si="118"/>
        <v>1.734999999999985</v>
      </c>
      <c r="W378" s="119">
        <f t="shared" si="115"/>
        <v>0.6</v>
      </c>
      <c r="X378" s="120">
        <f t="shared" si="116"/>
        <v>100000</v>
      </c>
      <c r="Y378" s="120"/>
      <c r="Z378" s="120"/>
      <c r="AA378" s="120"/>
      <c r="AB378" s="120"/>
    </row>
    <row r="379" spans="1:28" ht="11.25" customHeight="1" x14ac:dyDescent="0.2">
      <c r="A379" s="102" t="str">
        <f>'T09'!A379</f>
        <v>Dedinky</v>
      </c>
      <c r="B379" s="104">
        <f>'T09'!C379</f>
        <v>525618</v>
      </c>
      <c r="C379" s="109">
        <f>'T09'!K379</f>
        <v>163463.64000000001</v>
      </c>
      <c r="D379" s="110">
        <f>'T09'!O379</f>
        <v>6.1787000000000001</v>
      </c>
      <c r="E379" s="110">
        <f>'T09'!P379</f>
        <v>2.9346526236660333</v>
      </c>
      <c r="F379" s="110"/>
      <c r="G379" s="102">
        <f t="shared" si="102"/>
        <v>0</v>
      </c>
      <c r="H379" s="102">
        <f t="shared" si="103"/>
        <v>0</v>
      </c>
      <c r="I379" s="102">
        <f t="shared" si="104"/>
        <v>0</v>
      </c>
      <c r="J379" s="103">
        <f t="shared" si="105"/>
        <v>0</v>
      </c>
      <c r="L379" s="115">
        <f t="shared" si="106"/>
        <v>0</v>
      </c>
      <c r="M379" s="111">
        <f t="shared" si="107"/>
        <v>0</v>
      </c>
      <c r="N379" s="111">
        <f t="shared" si="108"/>
        <v>0</v>
      </c>
      <c r="O379" s="115">
        <f t="shared" si="109"/>
        <v>0</v>
      </c>
      <c r="P379" s="111">
        <f t="shared" si="110"/>
        <v>0</v>
      </c>
      <c r="Q379" s="111">
        <f t="shared" si="111"/>
        <v>0</v>
      </c>
      <c r="R379" s="115">
        <f t="shared" si="112"/>
        <v>0</v>
      </c>
      <c r="S379" s="111">
        <f t="shared" si="113"/>
        <v>0</v>
      </c>
      <c r="T379" s="111">
        <f t="shared" si="114"/>
        <v>0</v>
      </c>
      <c r="V379" s="119">
        <f t="shared" si="118"/>
        <v>1.7399999999999849</v>
      </c>
      <c r="W379" s="119">
        <f t="shared" si="115"/>
        <v>0.6</v>
      </c>
      <c r="X379" s="120">
        <f t="shared" si="116"/>
        <v>100000</v>
      </c>
      <c r="Y379" s="120"/>
      <c r="Z379" s="120"/>
      <c r="AA379" s="120"/>
      <c r="AB379" s="120"/>
    </row>
    <row r="380" spans="1:28" ht="11.25" customHeight="1" x14ac:dyDescent="0.2">
      <c r="A380" s="102" t="str">
        <f>'T09'!A380</f>
        <v>Dechtice</v>
      </c>
      <c r="B380" s="104">
        <f>'T09'!C380</f>
        <v>506893</v>
      </c>
      <c r="C380" s="109">
        <f>'T09'!K380</f>
        <v>878734.33</v>
      </c>
      <c r="D380" s="110">
        <f>'T09'!O380</f>
        <v>14.867599999999999</v>
      </c>
      <c r="E380" s="110">
        <f>'T09'!P380</f>
        <v>11.109036789310371</v>
      </c>
      <c r="F380" s="110"/>
      <c r="G380" s="102">
        <f t="shared" si="102"/>
        <v>0</v>
      </c>
      <c r="H380" s="102">
        <f t="shared" si="103"/>
        <v>0</v>
      </c>
      <c r="I380" s="102">
        <f t="shared" si="104"/>
        <v>0</v>
      </c>
      <c r="J380" s="103">
        <f t="shared" si="105"/>
        <v>0</v>
      </c>
      <c r="L380" s="115">
        <f t="shared" si="106"/>
        <v>0</v>
      </c>
      <c r="M380" s="111">
        <f t="shared" si="107"/>
        <v>0</v>
      </c>
      <c r="N380" s="111">
        <f t="shared" si="108"/>
        <v>0</v>
      </c>
      <c r="O380" s="115">
        <f t="shared" si="109"/>
        <v>0</v>
      </c>
      <c r="P380" s="111">
        <f t="shared" si="110"/>
        <v>0</v>
      </c>
      <c r="Q380" s="111">
        <f t="shared" si="111"/>
        <v>0</v>
      </c>
      <c r="R380" s="115">
        <f t="shared" si="112"/>
        <v>0</v>
      </c>
      <c r="S380" s="111">
        <f t="shared" si="113"/>
        <v>0</v>
      </c>
      <c r="T380" s="111">
        <f t="shared" si="114"/>
        <v>0</v>
      </c>
      <c r="V380" s="119">
        <f t="shared" si="118"/>
        <v>1.7449999999999848</v>
      </c>
      <c r="W380" s="119">
        <f t="shared" si="115"/>
        <v>0.6</v>
      </c>
      <c r="X380" s="120">
        <f t="shared" si="116"/>
        <v>100000</v>
      </c>
      <c r="Y380" s="120"/>
      <c r="Z380" s="120"/>
      <c r="AA380" s="120"/>
      <c r="AB380" s="120"/>
    </row>
    <row r="381" spans="1:28" ht="11.25" customHeight="1" x14ac:dyDescent="0.2">
      <c r="A381" s="102" t="str">
        <f>'T09'!A381</f>
        <v>Dekýš</v>
      </c>
      <c r="B381" s="104">
        <f>'T09'!C381</f>
        <v>516716</v>
      </c>
      <c r="C381" s="109">
        <f>'T09'!K381</f>
        <v>45349.03</v>
      </c>
      <c r="D381" s="110">
        <f>'T09'!O381</f>
        <v>0</v>
      </c>
      <c r="E381" s="110">
        <f>'T09'!P381</f>
        <v>74.764311386594173</v>
      </c>
      <c r="F381" s="110"/>
      <c r="G381" s="102">
        <f t="shared" si="102"/>
        <v>0</v>
      </c>
      <c r="H381" s="102">
        <f t="shared" si="103"/>
        <v>1</v>
      </c>
      <c r="I381" s="102">
        <f t="shared" si="104"/>
        <v>0</v>
      </c>
      <c r="J381" s="103">
        <f t="shared" si="105"/>
        <v>1</v>
      </c>
      <c r="L381" s="115">
        <f t="shared" si="106"/>
        <v>0</v>
      </c>
      <c r="M381" s="111">
        <f t="shared" si="107"/>
        <v>0</v>
      </c>
      <c r="N381" s="111">
        <f t="shared" si="108"/>
        <v>0</v>
      </c>
      <c r="O381" s="115">
        <f t="shared" si="109"/>
        <v>45349.03</v>
      </c>
      <c r="P381" s="111">
        <f t="shared" si="110"/>
        <v>0</v>
      </c>
      <c r="Q381" s="111">
        <f t="shared" si="111"/>
        <v>0.74764311386594173</v>
      </c>
      <c r="R381" s="115">
        <f t="shared" si="112"/>
        <v>0</v>
      </c>
      <c r="S381" s="111">
        <f t="shared" si="113"/>
        <v>0</v>
      </c>
      <c r="T381" s="111">
        <f t="shared" si="114"/>
        <v>0</v>
      </c>
      <c r="V381" s="119">
        <f t="shared" si="118"/>
        <v>1.7499999999999847</v>
      </c>
      <c r="W381" s="119">
        <f t="shared" si="115"/>
        <v>0.6</v>
      </c>
      <c r="X381" s="120">
        <f t="shared" si="116"/>
        <v>100000</v>
      </c>
      <c r="Y381" s="120"/>
      <c r="Z381" s="120"/>
      <c r="AA381" s="120"/>
      <c r="AB381" s="120"/>
    </row>
    <row r="382" spans="1:28" ht="11.25" customHeight="1" x14ac:dyDescent="0.2">
      <c r="A382" s="102" t="str">
        <f>'T09'!A382</f>
        <v>Demandice</v>
      </c>
      <c r="B382" s="104">
        <f>'T09'!C382</f>
        <v>502154</v>
      </c>
      <c r="C382" s="109">
        <f>'T09'!K382</f>
        <v>679717</v>
      </c>
      <c r="D382" s="110">
        <f>'T09'!O382</f>
        <v>16.968599999999999</v>
      </c>
      <c r="E382" s="110">
        <f>'T09'!P382</f>
        <v>3.810594703383908</v>
      </c>
      <c r="F382" s="110"/>
      <c r="G382" s="102">
        <f t="shared" si="102"/>
        <v>0</v>
      </c>
      <c r="H382" s="102">
        <f t="shared" si="103"/>
        <v>0</v>
      </c>
      <c r="I382" s="102">
        <f t="shared" si="104"/>
        <v>0</v>
      </c>
      <c r="J382" s="103">
        <f t="shared" si="105"/>
        <v>0</v>
      </c>
      <c r="L382" s="115">
        <f t="shared" si="106"/>
        <v>0</v>
      </c>
      <c r="M382" s="111">
        <f t="shared" si="107"/>
        <v>0</v>
      </c>
      <c r="N382" s="111">
        <f t="shared" si="108"/>
        <v>0</v>
      </c>
      <c r="O382" s="115">
        <f t="shared" si="109"/>
        <v>0</v>
      </c>
      <c r="P382" s="111">
        <f t="shared" si="110"/>
        <v>0</v>
      </c>
      <c r="Q382" s="111">
        <f t="shared" si="111"/>
        <v>0</v>
      </c>
      <c r="R382" s="115">
        <f t="shared" si="112"/>
        <v>0</v>
      </c>
      <c r="S382" s="111">
        <f t="shared" si="113"/>
        <v>0</v>
      </c>
      <c r="T382" s="111">
        <f t="shared" si="114"/>
        <v>0</v>
      </c>
      <c r="V382" s="119">
        <f t="shared" si="118"/>
        <v>1.7549999999999846</v>
      </c>
      <c r="W382" s="119">
        <f t="shared" si="115"/>
        <v>0.6</v>
      </c>
      <c r="X382" s="120">
        <f t="shared" si="116"/>
        <v>100000</v>
      </c>
      <c r="Y382" s="120"/>
      <c r="Z382" s="120"/>
      <c r="AA382" s="120"/>
      <c r="AB382" s="120"/>
    </row>
    <row r="383" spans="1:28" ht="11.25" customHeight="1" x14ac:dyDescent="0.2">
      <c r="A383" s="102" t="str">
        <f>'T09'!A383</f>
        <v>Demänovská Dolina</v>
      </c>
      <c r="B383" s="104">
        <f>'T09'!C383</f>
        <v>510386</v>
      </c>
      <c r="C383" s="109" t="str">
        <f>'T09'!K383</f>
        <v>NA</v>
      </c>
      <c r="D383" s="110" t="str">
        <f>'T09'!O383</f>
        <v>NA</v>
      </c>
      <c r="E383" s="110" t="str">
        <f>'T09'!P383</f>
        <v>NA</v>
      </c>
      <c r="F383" s="110"/>
      <c r="G383" s="102">
        <f t="shared" si="102"/>
        <v>0</v>
      </c>
      <c r="H383" s="102">
        <f t="shared" si="103"/>
        <v>0</v>
      </c>
      <c r="I383" s="102">
        <f t="shared" si="104"/>
        <v>0</v>
      </c>
      <c r="J383" s="103">
        <f t="shared" si="105"/>
        <v>0</v>
      </c>
      <c r="L383" s="115">
        <f t="shared" si="106"/>
        <v>0</v>
      </c>
      <c r="M383" s="111">
        <f t="shared" si="107"/>
        <v>0</v>
      </c>
      <c r="N383" s="111">
        <f t="shared" si="108"/>
        <v>0</v>
      </c>
      <c r="O383" s="115">
        <f t="shared" si="109"/>
        <v>0</v>
      </c>
      <c r="P383" s="111">
        <f t="shared" si="110"/>
        <v>0</v>
      </c>
      <c r="Q383" s="111">
        <f t="shared" si="111"/>
        <v>0</v>
      </c>
      <c r="R383" s="115">
        <f t="shared" si="112"/>
        <v>0</v>
      </c>
      <c r="S383" s="111">
        <f t="shared" si="113"/>
        <v>0</v>
      </c>
      <c r="T383" s="111">
        <f t="shared" si="114"/>
        <v>0</v>
      </c>
      <c r="V383" s="119">
        <f t="shared" si="118"/>
        <v>1.7599999999999845</v>
      </c>
      <c r="W383" s="119">
        <f t="shared" si="115"/>
        <v>0.6</v>
      </c>
      <c r="X383" s="120">
        <f t="shared" si="116"/>
        <v>100000</v>
      </c>
      <c r="Y383" s="120"/>
      <c r="Z383" s="120"/>
      <c r="AA383" s="120"/>
      <c r="AB383" s="120"/>
    </row>
    <row r="384" spans="1:28" ht="11.25" customHeight="1" x14ac:dyDescent="0.2">
      <c r="A384" s="102" t="str">
        <f>'T09'!A384</f>
        <v>Demjata</v>
      </c>
      <c r="B384" s="104">
        <f>'T09'!C384</f>
        <v>524336</v>
      </c>
      <c r="C384" s="109">
        <f>'T09'!K384</f>
        <v>355665.91000000003</v>
      </c>
      <c r="D384" s="110">
        <f>'T09'!O384</f>
        <v>10.2973</v>
      </c>
      <c r="E384" s="110">
        <f>'T09'!P384</f>
        <v>4.2563398893079176</v>
      </c>
      <c r="F384" s="110"/>
      <c r="G384" s="102">
        <f t="shared" si="102"/>
        <v>0</v>
      </c>
      <c r="H384" s="102">
        <f t="shared" si="103"/>
        <v>0</v>
      </c>
      <c r="I384" s="102">
        <f t="shared" si="104"/>
        <v>0</v>
      </c>
      <c r="J384" s="103">
        <f t="shared" si="105"/>
        <v>0</v>
      </c>
      <c r="L384" s="115">
        <f t="shared" si="106"/>
        <v>0</v>
      </c>
      <c r="M384" s="111">
        <f t="shared" si="107"/>
        <v>0</v>
      </c>
      <c r="N384" s="111">
        <f t="shared" si="108"/>
        <v>0</v>
      </c>
      <c r="O384" s="115">
        <f t="shared" si="109"/>
        <v>0</v>
      </c>
      <c r="P384" s="111">
        <f t="shared" si="110"/>
        <v>0</v>
      </c>
      <c r="Q384" s="111">
        <f t="shared" si="111"/>
        <v>0</v>
      </c>
      <c r="R384" s="115">
        <f t="shared" si="112"/>
        <v>0</v>
      </c>
      <c r="S384" s="111">
        <f t="shared" si="113"/>
        <v>0</v>
      </c>
      <c r="T384" s="111">
        <f t="shared" si="114"/>
        <v>0</v>
      </c>
      <c r="V384" s="119">
        <f t="shared" si="118"/>
        <v>1.7649999999999844</v>
      </c>
      <c r="W384" s="119">
        <f t="shared" si="115"/>
        <v>0.6</v>
      </c>
      <c r="X384" s="120">
        <f t="shared" si="116"/>
        <v>100000</v>
      </c>
      <c r="Y384" s="120"/>
      <c r="Z384" s="120"/>
      <c r="AA384" s="120"/>
      <c r="AB384" s="120"/>
    </row>
    <row r="385" spans="1:28" ht="11.25" customHeight="1" x14ac:dyDescent="0.2">
      <c r="A385" s="102" t="str">
        <f>'T09'!A385</f>
        <v>Detrík</v>
      </c>
      <c r="B385" s="104">
        <f>'T09'!C385</f>
        <v>544167</v>
      </c>
      <c r="C385" s="109">
        <f>'T09'!K385</f>
        <v>14593.89</v>
      </c>
      <c r="D385" s="110">
        <f>'T09'!O385</f>
        <v>0</v>
      </c>
      <c r="E385" s="110">
        <f>'T09'!P385</f>
        <v>0</v>
      </c>
      <c r="F385" s="110"/>
      <c r="G385" s="102">
        <f t="shared" si="102"/>
        <v>0</v>
      </c>
      <c r="H385" s="102">
        <f t="shared" si="103"/>
        <v>0</v>
      </c>
      <c r="I385" s="102">
        <f t="shared" si="104"/>
        <v>0</v>
      </c>
      <c r="J385" s="103">
        <f t="shared" si="105"/>
        <v>0</v>
      </c>
      <c r="L385" s="115">
        <f t="shared" si="106"/>
        <v>0</v>
      </c>
      <c r="M385" s="111">
        <f t="shared" si="107"/>
        <v>0</v>
      </c>
      <c r="N385" s="111">
        <f t="shared" si="108"/>
        <v>0</v>
      </c>
      <c r="O385" s="115">
        <f t="shared" si="109"/>
        <v>0</v>
      </c>
      <c r="P385" s="111">
        <f t="shared" si="110"/>
        <v>0</v>
      </c>
      <c r="Q385" s="111">
        <f t="shared" si="111"/>
        <v>0</v>
      </c>
      <c r="R385" s="115">
        <f t="shared" si="112"/>
        <v>0</v>
      </c>
      <c r="S385" s="111">
        <f t="shared" si="113"/>
        <v>0</v>
      </c>
      <c r="T385" s="111">
        <f t="shared" si="114"/>
        <v>0</v>
      </c>
      <c r="V385" s="119">
        <f t="shared" si="118"/>
        <v>1.7699999999999843</v>
      </c>
      <c r="W385" s="119">
        <f t="shared" si="115"/>
        <v>0.6</v>
      </c>
      <c r="X385" s="120">
        <f t="shared" si="116"/>
        <v>100000</v>
      </c>
      <c r="Y385" s="120"/>
      <c r="Z385" s="120"/>
      <c r="AA385" s="120"/>
      <c r="AB385" s="120"/>
    </row>
    <row r="386" spans="1:28" ht="11.25" customHeight="1" x14ac:dyDescent="0.2">
      <c r="A386" s="102" t="str">
        <f>'T09'!A386</f>
        <v>Detva</v>
      </c>
      <c r="B386" s="104">
        <f>'T09'!C386</f>
        <v>518263</v>
      </c>
      <c r="C386" s="109">
        <f>'T09'!K386</f>
        <v>8730475.209999999</v>
      </c>
      <c r="D386" s="110">
        <f>'T09'!O386</f>
        <v>22.629100000000001</v>
      </c>
      <c r="E386" s="110">
        <f>'T09'!P386</f>
        <v>3.5894033539097583</v>
      </c>
      <c r="F386" s="110"/>
      <c r="G386" s="102">
        <f t="shared" si="102"/>
        <v>0</v>
      </c>
      <c r="H386" s="102">
        <f t="shared" si="103"/>
        <v>0</v>
      </c>
      <c r="I386" s="102">
        <f t="shared" si="104"/>
        <v>0</v>
      </c>
      <c r="J386" s="103">
        <f t="shared" si="105"/>
        <v>0</v>
      </c>
      <c r="L386" s="115">
        <f t="shared" si="106"/>
        <v>0</v>
      </c>
      <c r="M386" s="111">
        <f t="shared" si="107"/>
        <v>0</v>
      </c>
      <c r="N386" s="111">
        <f t="shared" si="108"/>
        <v>0</v>
      </c>
      <c r="O386" s="115">
        <f t="shared" si="109"/>
        <v>0</v>
      </c>
      <c r="P386" s="111">
        <f t="shared" si="110"/>
        <v>0</v>
      </c>
      <c r="Q386" s="111">
        <f t="shared" si="111"/>
        <v>0</v>
      </c>
      <c r="R386" s="115">
        <f t="shared" si="112"/>
        <v>0</v>
      </c>
      <c r="S386" s="111">
        <f t="shared" si="113"/>
        <v>0</v>
      </c>
      <c r="T386" s="111">
        <f t="shared" si="114"/>
        <v>0</v>
      </c>
      <c r="V386" s="119">
        <f t="shared" si="118"/>
        <v>1.7749999999999841</v>
      </c>
      <c r="W386" s="119">
        <f t="shared" si="115"/>
        <v>0.6</v>
      </c>
      <c r="X386" s="120">
        <f t="shared" si="116"/>
        <v>100000</v>
      </c>
      <c r="Y386" s="120"/>
      <c r="Z386" s="120"/>
      <c r="AA386" s="120"/>
      <c r="AB386" s="120"/>
    </row>
    <row r="387" spans="1:28" ht="11.25" customHeight="1" x14ac:dyDescent="0.2">
      <c r="A387" s="102" t="str">
        <f>'T09'!A387</f>
        <v>Detvianska Huta</v>
      </c>
      <c r="B387" s="104">
        <f>'T09'!C387</f>
        <v>518271</v>
      </c>
      <c r="C387" s="109">
        <f>'T09'!K387</f>
        <v>455893.86</v>
      </c>
      <c r="D387" s="110">
        <f>'T09'!O387</f>
        <v>1.4113</v>
      </c>
      <c r="E387" s="110">
        <f>'T09'!P387</f>
        <v>7.25298647364981</v>
      </c>
      <c r="F387" s="110"/>
      <c r="G387" s="102">
        <f t="shared" si="102"/>
        <v>0</v>
      </c>
      <c r="H387" s="102">
        <f t="shared" si="103"/>
        <v>0</v>
      </c>
      <c r="I387" s="102">
        <f t="shared" si="104"/>
        <v>0</v>
      </c>
      <c r="J387" s="103">
        <f t="shared" si="105"/>
        <v>0</v>
      </c>
      <c r="L387" s="115">
        <f t="shared" si="106"/>
        <v>0</v>
      </c>
      <c r="M387" s="111">
        <f t="shared" si="107"/>
        <v>0</v>
      </c>
      <c r="N387" s="111">
        <f t="shared" si="108"/>
        <v>0</v>
      </c>
      <c r="O387" s="115">
        <f t="shared" si="109"/>
        <v>0</v>
      </c>
      <c r="P387" s="111">
        <f t="shared" si="110"/>
        <v>0</v>
      </c>
      <c r="Q387" s="111">
        <f t="shared" si="111"/>
        <v>0</v>
      </c>
      <c r="R387" s="115">
        <f t="shared" si="112"/>
        <v>0</v>
      </c>
      <c r="S387" s="111">
        <f t="shared" si="113"/>
        <v>0</v>
      </c>
      <c r="T387" s="111">
        <f t="shared" si="114"/>
        <v>0</v>
      </c>
      <c r="V387" s="119">
        <f t="shared" si="118"/>
        <v>1.779999999999984</v>
      </c>
      <c r="W387" s="119">
        <f t="shared" si="115"/>
        <v>0.6</v>
      </c>
      <c r="X387" s="120">
        <f t="shared" si="116"/>
        <v>100000</v>
      </c>
      <c r="Y387" s="120"/>
      <c r="Z387" s="120"/>
      <c r="AA387" s="120"/>
      <c r="AB387" s="120"/>
    </row>
    <row r="388" spans="1:28" ht="11.25" customHeight="1" x14ac:dyDescent="0.2">
      <c r="A388" s="102" t="str">
        <f>'T09'!A388</f>
        <v>Devičany</v>
      </c>
      <c r="B388" s="104">
        <f>'T09'!C388</f>
        <v>502162</v>
      </c>
      <c r="C388" s="109">
        <f>'T09'!K388</f>
        <v>114027.27</v>
      </c>
      <c r="D388" s="110">
        <f>'T09'!O388</f>
        <v>0</v>
      </c>
      <c r="E388" s="110">
        <f>'T09'!P388</f>
        <v>2.7722842088563548</v>
      </c>
      <c r="F388" s="110"/>
      <c r="G388" s="102">
        <f t="shared" ref="G388:G451" si="119">IF(AND(ISNUMBER(D388),D388&gt;=$D$1),1,0)</f>
        <v>0</v>
      </c>
      <c r="H388" s="102">
        <f t="shared" ref="H388:H451" si="120">IF(AND(ISNUMBER(E388),E388&gt;=$E$1),1,0)</f>
        <v>0</v>
      </c>
      <c r="I388" s="102">
        <f t="shared" ref="I388:I451" si="121">IF(AND(AND(ISNUMBER(D388),D388&gt;=$D$1),AND(ISNUMBER(E388),E388&gt;=$E$1)),1,0)</f>
        <v>0</v>
      </c>
      <c r="J388" s="103">
        <f t="shared" ref="J388:J451" si="122">IF(OR(AND(ISNUMBER(D388),D388&gt;=$D$1),AND(ISNUMBER(E388),E388&gt;=$E$1)),1,0)</f>
        <v>0</v>
      </c>
      <c r="L388" s="115">
        <f t="shared" ref="L388:L451" si="123">IF($G388=1,C388,0)</f>
        <v>0</v>
      </c>
      <c r="M388" s="111">
        <f t="shared" ref="M388:M451" si="124">IF($G388=1,D388,0)/100</f>
        <v>0</v>
      </c>
      <c r="N388" s="111">
        <f t="shared" ref="N388:N451" si="125">IF($G388=1,E388,0)/100</f>
        <v>0</v>
      </c>
      <c r="O388" s="115">
        <f t="shared" ref="O388:O451" si="126">IF($H388=1,C388,0)</f>
        <v>0</v>
      </c>
      <c r="P388" s="111">
        <f t="shared" ref="P388:P451" si="127">IF($H388=1,D388,0)/100</f>
        <v>0</v>
      </c>
      <c r="Q388" s="111">
        <f t="shared" ref="Q388:Q451" si="128">IF($H388=1,E388,0)/100</f>
        <v>0</v>
      </c>
      <c r="R388" s="115">
        <f t="shared" ref="R388:R451" si="129">IF($I388=1,C388,0)</f>
        <v>0</v>
      </c>
      <c r="S388" s="111">
        <f t="shared" ref="S388:S451" si="130">IF($I388=1,D388,0)/100</f>
        <v>0</v>
      </c>
      <c r="T388" s="111">
        <f t="shared" ref="T388:T451" si="131">IF($I388=1,E388,0)/100</f>
        <v>0</v>
      </c>
      <c r="V388" s="119">
        <f t="shared" si="118"/>
        <v>1.7849999999999839</v>
      </c>
      <c r="W388" s="119">
        <f t="shared" si="115"/>
        <v>0.6</v>
      </c>
      <c r="X388" s="120">
        <f t="shared" si="116"/>
        <v>100000</v>
      </c>
      <c r="Y388" s="120"/>
      <c r="Z388" s="120"/>
      <c r="AA388" s="120"/>
      <c r="AB388" s="120"/>
    </row>
    <row r="389" spans="1:28" ht="11.25" customHeight="1" x14ac:dyDescent="0.2">
      <c r="A389" s="102" t="str">
        <f>'T09'!A389</f>
        <v>Devičie</v>
      </c>
      <c r="B389" s="104">
        <f>'T09'!C389</f>
        <v>518280</v>
      </c>
      <c r="C389" s="109">
        <f>'T09'!K389</f>
        <v>84794.35</v>
      </c>
      <c r="D389" s="110">
        <f>'T09'!O389</f>
        <v>0</v>
      </c>
      <c r="E389" s="110">
        <f>'T09'!P389</f>
        <v>0</v>
      </c>
      <c r="F389" s="110"/>
      <c r="G389" s="102">
        <f t="shared" si="119"/>
        <v>0</v>
      </c>
      <c r="H389" s="102">
        <f t="shared" si="120"/>
        <v>0</v>
      </c>
      <c r="I389" s="102">
        <f t="shared" si="121"/>
        <v>0</v>
      </c>
      <c r="J389" s="103">
        <f t="shared" si="122"/>
        <v>0</v>
      </c>
      <c r="L389" s="115">
        <f t="shared" si="123"/>
        <v>0</v>
      </c>
      <c r="M389" s="111">
        <f t="shared" si="124"/>
        <v>0</v>
      </c>
      <c r="N389" s="111">
        <f t="shared" si="125"/>
        <v>0</v>
      </c>
      <c r="O389" s="115">
        <f t="shared" si="126"/>
        <v>0</v>
      </c>
      <c r="P389" s="111">
        <f t="shared" si="127"/>
        <v>0</v>
      </c>
      <c r="Q389" s="111">
        <f t="shared" si="128"/>
        <v>0</v>
      </c>
      <c r="R389" s="115">
        <f t="shared" si="129"/>
        <v>0</v>
      </c>
      <c r="S389" s="111">
        <f t="shared" si="130"/>
        <v>0</v>
      </c>
      <c r="T389" s="111">
        <f t="shared" si="131"/>
        <v>0</v>
      </c>
      <c r="V389" s="119">
        <f t="shared" si="118"/>
        <v>1.7899999999999838</v>
      </c>
      <c r="W389" s="119">
        <f t="shared" si="115"/>
        <v>0.6</v>
      </c>
      <c r="X389" s="120">
        <f t="shared" si="116"/>
        <v>100000</v>
      </c>
      <c r="Y389" s="120"/>
      <c r="Z389" s="120"/>
      <c r="AA389" s="120"/>
      <c r="AB389" s="120"/>
    </row>
    <row r="390" spans="1:28" ht="11.25" customHeight="1" x14ac:dyDescent="0.2">
      <c r="A390" s="102" t="str">
        <f>'T09'!A390</f>
        <v>Dežerice</v>
      </c>
      <c r="B390" s="104">
        <f>'T09'!C390</f>
        <v>542822</v>
      </c>
      <c r="C390" s="109">
        <f>'T09'!K390</f>
        <v>192073.16</v>
      </c>
      <c r="D390" s="110">
        <f>'T09'!O390</f>
        <v>27.154599999999999</v>
      </c>
      <c r="E390" s="110">
        <f>'T09'!P390</f>
        <v>3.6489741721331597</v>
      </c>
      <c r="F390" s="110"/>
      <c r="G390" s="102">
        <f t="shared" si="119"/>
        <v>0</v>
      </c>
      <c r="H390" s="102">
        <f t="shared" si="120"/>
        <v>0</v>
      </c>
      <c r="I390" s="102">
        <f t="shared" si="121"/>
        <v>0</v>
      </c>
      <c r="J390" s="103">
        <f t="shared" si="122"/>
        <v>0</v>
      </c>
      <c r="L390" s="115">
        <f t="shared" si="123"/>
        <v>0</v>
      </c>
      <c r="M390" s="111">
        <f t="shared" si="124"/>
        <v>0</v>
      </c>
      <c r="N390" s="111">
        <f t="shared" si="125"/>
        <v>0</v>
      </c>
      <c r="O390" s="115">
        <f t="shared" si="126"/>
        <v>0</v>
      </c>
      <c r="P390" s="111">
        <f t="shared" si="127"/>
        <v>0</v>
      </c>
      <c r="Q390" s="111">
        <f t="shared" si="128"/>
        <v>0</v>
      </c>
      <c r="R390" s="115">
        <f t="shared" si="129"/>
        <v>0</v>
      </c>
      <c r="S390" s="111">
        <f t="shared" si="130"/>
        <v>0</v>
      </c>
      <c r="T390" s="111">
        <f t="shared" si="131"/>
        <v>0</v>
      </c>
      <c r="V390" s="119">
        <f t="shared" si="118"/>
        <v>1.7949999999999837</v>
      </c>
      <c r="W390" s="119">
        <f t="shared" si="115"/>
        <v>0.6</v>
      </c>
      <c r="X390" s="120">
        <f t="shared" si="116"/>
        <v>100000</v>
      </c>
      <c r="Y390" s="120"/>
      <c r="Z390" s="120"/>
      <c r="AA390" s="120"/>
      <c r="AB390" s="120"/>
    </row>
    <row r="391" spans="1:28" ht="11.25" customHeight="1" x14ac:dyDescent="0.2">
      <c r="A391" s="102" t="str">
        <f>'T09'!A391</f>
        <v>Diaková</v>
      </c>
      <c r="B391" s="104">
        <f>'T09'!C391</f>
        <v>512168</v>
      </c>
      <c r="C391" s="109">
        <f>'T09'!K391</f>
        <v>82163.23</v>
      </c>
      <c r="D391" s="110">
        <f>'T09'!O391</f>
        <v>9.3031000000000006</v>
      </c>
      <c r="E391" s="110">
        <f>'T09'!P391</f>
        <v>0.24618068203988575</v>
      </c>
      <c r="F391" s="110"/>
      <c r="G391" s="102">
        <f t="shared" si="119"/>
        <v>0</v>
      </c>
      <c r="H391" s="102">
        <f t="shared" si="120"/>
        <v>0</v>
      </c>
      <c r="I391" s="102">
        <f t="shared" si="121"/>
        <v>0</v>
      </c>
      <c r="J391" s="103">
        <f t="shared" si="122"/>
        <v>0</v>
      </c>
      <c r="L391" s="115">
        <f t="shared" si="123"/>
        <v>0</v>
      </c>
      <c r="M391" s="111">
        <f t="shared" si="124"/>
        <v>0</v>
      </c>
      <c r="N391" s="111">
        <f t="shared" si="125"/>
        <v>0</v>
      </c>
      <c r="O391" s="115">
        <f t="shared" si="126"/>
        <v>0</v>
      </c>
      <c r="P391" s="111">
        <f t="shared" si="127"/>
        <v>0</v>
      </c>
      <c r="Q391" s="111">
        <f t="shared" si="128"/>
        <v>0</v>
      </c>
      <c r="R391" s="115">
        <f t="shared" si="129"/>
        <v>0</v>
      </c>
      <c r="S391" s="111">
        <f t="shared" si="130"/>
        <v>0</v>
      </c>
      <c r="T391" s="111">
        <f t="shared" si="131"/>
        <v>0</v>
      </c>
      <c r="V391" s="119">
        <f t="shared" si="118"/>
        <v>1.7999999999999836</v>
      </c>
      <c r="W391" s="119">
        <f t="shared" si="115"/>
        <v>0.6</v>
      </c>
      <c r="X391" s="120">
        <f t="shared" si="116"/>
        <v>100000</v>
      </c>
      <c r="Y391" s="120"/>
      <c r="Z391" s="120"/>
      <c r="AA391" s="120"/>
      <c r="AB391" s="120"/>
    </row>
    <row r="392" spans="1:28" ht="11.25" customHeight="1" x14ac:dyDescent="0.2">
      <c r="A392" s="102" t="str">
        <f>'T09'!A392</f>
        <v>Diakovce</v>
      </c>
      <c r="B392" s="104">
        <f>'T09'!C392</f>
        <v>503711</v>
      </c>
      <c r="C392" s="109">
        <f>'T09'!K392</f>
        <v>1099434.93</v>
      </c>
      <c r="D392" s="110">
        <f>'T09'!O392</f>
        <v>19.458300000000001</v>
      </c>
      <c r="E392" s="110">
        <f>'T09'!P392</f>
        <v>7.3766821288823348</v>
      </c>
      <c r="F392" s="110"/>
      <c r="G392" s="102">
        <f t="shared" si="119"/>
        <v>0</v>
      </c>
      <c r="H392" s="102">
        <f t="shared" si="120"/>
        <v>0</v>
      </c>
      <c r="I392" s="102">
        <f t="shared" si="121"/>
        <v>0</v>
      </c>
      <c r="J392" s="103">
        <f t="shared" si="122"/>
        <v>0</v>
      </c>
      <c r="L392" s="115">
        <f t="shared" si="123"/>
        <v>0</v>
      </c>
      <c r="M392" s="111">
        <f t="shared" si="124"/>
        <v>0</v>
      </c>
      <c r="N392" s="111">
        <f t="shared" si="125"/>
        <v>0</v>
      </c>
      <c r="O392" s="115">
        <f t="shared" si="126"/>
        <v>0</v>
      </c>
      <c r="P392" s="111">
        <f t="shared" si="127"/>
        <v>0</v>
      </c>
      <c r="Q392" s="111">
        <f t="shared" si="128"/>
        <v>0</v>
      </c>
      <c r="R392" s="115">
        <f t="shared" si="129"/>
        <v>0</v>
      </c>
      <c r="S392" s="111">
        <f t="shared" si="130"/>
        <v>0</v>
      </c>
      <c r="T392" s="111">
        <f t="shared" si="131"/>
        <v>0</v>
      </c>
      <c r="V392" s="119">
        <f t="shared" si="118"/>
        <v>1.8049999999999835</v>
      </c>
      <c r="W392" s="119">
        <f t="shared" si="115"/>
        <v>0.6</v>
      </c>
      <c r="X392" s="120">
        <f t="shared" si="116"/>
        <v>100000</v>
      </c>
      <c r="Y392" s="120"/>
      <c r="Z392" s="120"/>
      <c r="AA392" s="120"/>
      <c r="AB392" s="120"/>
    </row>
    <row r="393" spans="1:28" ht="11.25" customHeight="1" x14ac:dyDescent="0.2">
      <c r="A393" s="102" t="str">
        <f>'T09'!A393</f>
        <v>Diviacka Nová Ves</v>
      </c>
      <c r="B393" s="104">
        <f>'T09'!C393</f>
        <v>513954</v>
      </c>
      <c r="C393" s="109">
        <f>'T09'!K393</f>
        <v>652905.46</v>
      </c>
      <c r="D393" s="110">
        <f>'T09'!O393</f>
        <v>21.753</v>
      </c>
      <c r="E393" s="110">
        <f>'T09'!P393</f>
        <v>8.5800308669497127</v>
      </c>
      <c r="F393" s="110"/>
      <c r="G393" s="102">
        <f t="shared" si="119"/>
        <v>0</v>
      </c>
      <c r="H393" s="102">
        <f t="shared" si="120"/>
        <v>0</v>
      </c>
      <c r="I393" s="102">
        <f t="shared" si="121"/>
        <v>0</v>
      </c>
      <c r="J393" s="103">
        <f t="shared" si="122"/>
        <v>0</v>
      </c>
      <c r="L393" s="115">
        <f t="shared" si="123"/>
        <v>0</v>
      </c>
      <c r="M393" s="111">
        <f t="shared" si="124"/>
        <v>0</v>
      </c>
      <c r="N393" s="111">
        <f t="shared" si="125"/>
        <v>0</v>
      </c>
      <c r="O393" s="115">
        <f t="shared" si="126"/>
        <v>0</v>
      </c>
      <c r="P393" s="111">
        <f t="shared" si="127"/>
        <v>0</v>
      </c>
      <c r="Q393" s="111">
        <f t="shared" si="128"/>
        <v>0</v>
      </c>
      <c r="R393" s="115">
        <f t="shared" si="129"/>
        <v>0</v>
      </c>
      <c r="S393" s="111">
        <f t="shared" si="130"/>
        <v>0</v>
      </c>
      <c r="T393" s="111">
        <f t="shared" si="131"/>
        <v>0</v>
      </c>
      <c r="V393" s="119">
        <f t="shared" si="118"/>
        <v>1.8099999999999834</v>
      </c>
      <c r="W393" s="119">
        <f t="shared" si="115"/>
        <v>0.6</v>
      </c>
      <c r="X393" s="120">
        <f t="shared" si="116"/>
        <v>100000</v>
      </c>
      <c r="Y393" s="120"/>
      <c r="Z393" s="120"/>
      <c r="AA393" s="120"/>
      <c r="AB393" s="120"/>
    </row>
    <row r="394" spans="1:28" ht="11.25" customHeight="1" x14ac:dyDescent="0.2">
      <c r="A394" s="102" t="str">
        <f>'T09'!A394</f>
        <v>Diviaky nad Nitricou</v>
      </c>
      <c r="B394" s="104">
        <f>'T09'!C394</f>
        <v>513962</v>
      </c>
      <c r="C394" s="109">
        <f>'T09'!K394</f>
        <v>807587.35</v>
      </c>
      <c r="D394" s="110">
        <f>'T09'!O394</f>
        <v>0</v>
      </c>
      <c r="E394" s="110">
        <f>'T09'!P394</f>
        <v>2.9420272618187986</v>
      </c>
      <c r="F394" s="110"/>
      <c r="G394" s="102">
        <f t="shared" si="119"/>
        <v>0</v>
      </c>
      <c r="H394" s="102">
        <f t="shared" si="120"/>
        <v>0</v>
      </c>
      <c r="I394" s="102">
        <f t="shared" si="121"/>
        <v>0</v>
      </c>
      <c r="J394" s="103">
        <f t="shared" si="122"/>
        <v>0</v>
      </c>
      <c r="L394" s="115">
        <f t="shared" si="123"/>
        <v>0</v>
      </c>
      <c r="M394" s="111">
        <f t="shared" si="124"/>
        <v>0</v>
      </c>
      <c r="N394" s="111">
        <f t="shared" si="125"/>
        <v>0</v>
      </c>
      <c r="O394" s="115">
        <f t="shared" si="126"/>
        <v>0</v>
      </c>
      <c r="P394" s="111">
        <f t="shared" si="127"/>
        <v>0</v>
      </c>
      <c r="Q394" s="111">
        <f t="shared" si="128"/>
        <v>0</v>
      </c>
      <c r="R394" s="115">
        <f t="shared" si="129"/>
        <v>0</v>
      </c>
      <c r="S394" s="111">
        <f t="shared" si="130"/>
        <v>0</v>
      </c>
      <c r="T394" s="111">
        <f t="shared" si="131"/>
        <v>0</v>
      </c>
      <c r="V394" s="119">
        <f t="shared" si="118"/>
        <v>1.8149999999999833</v>
      </c>
      <c r="W394" s="119">
        <f t="shared" si="115"/>
        <v>0.6</v>
      </c>
      <c r="X394" s="120">
        <f t="shared" si="116"/>
        <v>100000</v>
      </c>
      <c r="Y394" s="120"/>
      <c r="Z394" s="120"/>
      <c r="AA394" s="120"/>
      <c r="AB394" s="120"/>
    </row>
    <row r="395" spans="1:28" ht="11.25" customHeight="1" x14ac:dyDescent="0.2">
      <c r="A395" s="102" t="str">
        <f>'T09'!A395</f>
        <v>Divín</v>
      </c>
      <c r="B395" s="104">
        <f>'T09'!C395</f>
        <v>511358</v>
      </c>
      <c r="C395" s="109">
        <f>'T09'!K395</f>
        <v>1205751.93</v>
      </c>
      <c r="D395" s="110">
        <f>'T09'!O395</f>
        <v>34.2973</v>
      </c>
      <c r="E395" s="110">
        <f>'T09'!P395</f>
        <v>6.0469469868482815</v>
      </c>
      <c r="F395" s="110"/>
      <c r="G395" s="102">
        <f t="shared" si="119"/>
        <v>0</v>
      </c>
      <c r="H395" s="102">
        <f t="shared" si="120"/>
        <v>0</v>
      </c>
      <c r="I395" s="102">
        <f t="shared" si="121"/>
        <v>0</v>
      </c>
      <c r="J395" s="103">
        <f t="shared" si="122"/>
        <v>0</v>
      </c>
      <c r="L395" s="115">
        <f t="shared" si="123"/>
        <v>0</v>
      </c>
      <c r="M395" s="111">
        <f t="shared" si="124"/>
        <v>0</v>
      </c>
      <c r="N395" s="111">
        <f t="shared" si="125"/>
        <v>0</v>
      </c>
      <c r="O395" s="115">
        <f t="shared" si="126"/>
        <v>0</v>
      </c>
      <c r="P395" s="111">
        <f t="shared" si="127"/>
        <v>0</v>
      </c>
      <c r="Q395" s="111">
        <f t="shared" si="128"/>
        <v>0</v>
      </c>
      <c r="R395" s="115">
        <f t="shared" si="129"/>
        <v>0</v>
      </c>
      <c r="S395" s="111">
        <f t="shared" si="130"/>
        <v>0</v>
      </c>
      <c r="T395" s="111">
        <f t="shared" si="131"/>
        <v>0</v>
      </c>
      <c r="V395" s="119">
        <f t="shared" si="118"/>
        <v>1.8199999999999832</v>
      </c>
      <c r="W395" s="119">
        <f t="shared" si="115"/>
        <v>0.6</v>
      </c>
      <c r="X395" s="120">
        <f t="shared" si="116"/>
        <v>100000</v>
      </c>
      <c r="Y395" s="120"/>
      <c r="Z395" s="120"/>
      <c r="AA395" s="120"/>
      <c r="AB395" s="120"/>
    </row>
    <row r="396" spans="1:28" ht="11.25" customHeight="1" x14ac:dyDescent="0.2">
      <c r="A396" s="102" t="str">
        <f>'T09'!A396</f>
        <v>Divina</v>
      </c>
      <c r="B396" s="104">
        <f>'T09'!C396</f>
        <v>517488</v>
      </c>
      <c r="C396" s="109">
        <f>'T09'!K396</f>
        <v>948466.04</v>
      </c>
      <c r="D396" s="110">
        <f>'T09'!O396</f>
        <v>0</v>
      </c>
      <c r="E396" s="110">
        <f>'T09'!P396</f>
        <v>0</v>
      </c>
      <c r="F396" s="110"/>
      <c r="G396" s="102">
        <f t="shared" si="119"/>
        <v>0</v>
      </c>
      <c r="H396" s="102">
        <f t="shared" si="120"/>
        <v>0</v>
      </c>
      <c r="I396" s="102">
        <f t="shared" si="121"/>
        <v>0</v>
      </c>
      <c r="J396" s="103">
        <f t="shared" si="122"/>
        <v>0</v>
      </c>
      <c r="L396" s="115">
        <f t="shared" si="123"/>
        <v>0</v>
      </c>
      <c r="M396" s="111">
        <f t="shared" si="124"/>
        <v>0</v>
      </c>
      <c r="N396" s="111">
        <f t="shared" si="125"/>
        <v>0</v>
      </c>
      <c r="O396" s="115">
        <f t="shared" si="126"/>
        <v>0</v>
      </c>
      <c r="P396" s="111">
        <f t="shared" si="127"/>
        <v>0</v>
      </c>
      <c r="Q396" s="111">
        <f t="shared" si="128"/>
        <v>0</v>
      </c>
      <c r="R396" s="115">
        <f t="shared" si="129"/>
        <v>0</v>
      </c>
      <c r="S396" s="111">
        <f t="shared" si="130"/>
        <v>0</v>
      </c>
      <c r="T396" s="111">
        <f t="shared" si="131"/>
        <v>0</v>
      </c>
      <c r="V396" s="119">
        <f t="shared" si="118"/>
        <v>1.8249999999999831</v>
      </c>
      <c r="W396" s="119">
        <f t="shared" si="115"/>
        <v>0.6</v>
      </c>
      <c r="X396" s="120">
        <f t="shared" si="116"/>
        <v>100000</v>
      </c>
      <c r="Y396" s="120"/>
      <c r="Z396" s="120"/>
      <c r="AA396" s="120"/>
      <c r="AB396" s="120"/>
    </row>
    <row r="397" spans="1:28" ht="11.25" customHeight="1" x14ac:dyDescent="0.2">
      <c r="A397" s="102" t="str">
        <f>'T09'!A397</f>
        <v>Divinka</v>
      </c>
      <c r="B397" s="104">
        <f>'T09'!C397</f>
        <v>517496</v>
      </c>
      <c r="C397" s="109">
        <f>'T09'!K397</f>
        <v>433061.57</v>
      </c>
      <c r="D397" s="110">
        <f>'T09'!O397</f>
        <v>0</v>
      </c>
      <c r="E397" s="110">
        <f>'T09'!P397</f>
        <v>0</v>
      </c>
      <c r="F397" s="110"/>
      <c r="G397" s="102">
        <f t="shared" si="119"/>
        <v>0</v>
      </c>
      <c r="H397" s="102">
        <f t="shared" si="120"/>
        <v>0</v>
      </c>
      <c r="I397" s="102">
        <f t="shared" si="121"/>
        <v>0</v>
      </c>
      <c r="J397" s="103">
        <f t="shared" si="122"/>
        <v>0</v>
      </c>
      <c r="L397" s="115">
        <f t="shared" si="123"/>
        <v>0</v>
      </c>
      <c r="M397" s="111">
        <f t="shared" si="124"/>
        <v>0</v>
      </c>
      <c r="N397" s="111">
        <f t="shared" si="125"/>
        <v>0</v>
      </c>
      <c r="O397" s="115">
        <f t="shared" si="126"/>
        <v>0</v>
      </c>
      <c r="P397" s="111">
        <f t="shared" si="127"/>
        <v>0</v>
      </c>
      <c r="Q397" s="111">
        <f t="shared" si="128"/>
        <v>0</v>
      </c>
      <c r="R397" s="115">
        <f t="shared" si="129"/>
        <v>0</v>
      </c>
      <c r="S397" s="111">
        <f t="shared" si="130"/>
        <v>0</v>
      </c>
      <c r="T397" s="111">
        <f t="shared" si="131"/>
        <v>0</v>
      </c>
      <c r="V397" s="119">
        <f t="shared" si="118"/>
        <v>1.829999999999983</v>
      </c>
      <c r="W397" s="119">
        <f t="shared" si="115"/>
        <v>0.6</v>
      </c>
      <c r="X397" s="120">
        <f t="shared" si="116"/>
        <v>100000</v>
      </c>
      <c r="Y397" s="120"/>
      <c r="Z397" s="120"/>
      <c r="AA397" s="120"/>
      <c r="AB397" s="120"/>
    </row>
    <row r="398" spans="1:28" ht="11.25" customHeight="1" x14ac:dyDescent="0.2">
      <c r="A398" s="102" t="str">
        <f>'T09'!A398</f>
        <v>Dlhá</v>
      </c>
      <c r="B398" s="104">
        <f>'T09'!C398</f>
        <v>556599</v>
      </c>
      <c r="C398" s="109">
        <f>'T09'!K398</f>
        <v>214068.44</v>
      </c>
      <c r="D398" s="110">
        <f>'T09'!O398</f>
        <v>0</v>
      </c>
      <c r="E398" s="110">
        <f>'T09'!P398</f>
        <v>23.272678588212255</v>
      </c>
      <c r="F398" s="110"/>
      <c r="G398" s="102">
        <f t="shared" si="119"/>
        <v>0</v>
      </c>
      <c r="H398" s="102">
        <f t="shared" si="120"/>
        <v>0</v>
      </c>
      <c r="I398" s="102">
        <f t="shared" si="121"/>
        <v>0</v>
      </c>
      <c r="J398" s="103">
        <f t="shared" si="122"/>
        <v>0</v>
      </c>
      <c r="L398" s="115">
        <f t="shared" si="123"/>
        <v>0</v>
      </c>
      <c r="M398" s="111">
        <f t="shared" si="124"/>
        <v>0</v>
      </c>
      <c r="N398" s="111">
        <f t="shared" si="125"/>
        <v>0</v>
      </c>
      <c r="O398" s="115">
        <f t="shared" si="126"/>
        <v>0</v>
      </c>
      <c r="P398" s="111">
        <f t="shared" si="127"/>
        <v>0</v>
      </c>
      <c r="Q398" s="111">
        <f t="shared" si="128"/>
        <v>0</v>
      </c>
      <c r="R398" s="115">
        <f t="shared" si="129"/>
        <v>0</v>
      </c>
      <c r="S398" s="111">
        <f t="shared" si="130"/>
        <v>0</v>
      </c>
      <c r="T398" s="111">
        <f t="shared" si="131"/>
        <v>0</v>
      </c>
      <c r="V398" s="119">
        <f t="shared" si="118"/>
        <v>1.8349999999999829</v>
      </c>
      <c r="W398" s="119">
        <f t="shared" si="115"/>
        <v>0.6</v>
      </c>
      <c r="X398" s="120">
        <f t="shared" si="116"/>
        <v>100000</v>
      </c>
      <c r="Y398" s="120"/>
      <c r="Z398" s="120"/>
      <c r="AA398" s="120"/>
      <c r="AB398" s="120"/>
    </row>
    <row r="399" spans="1:28" ht="11.25" customHeight="1" x14ac:dyDescent="0.2">
      <c r="A399" s="102" t="str">
        <f>'T09'!A399</f>
        <v>Dlhá nad Kysucou</v>
      </c>
      <c r="B399" s="104">
        <f>'T09'!C399</f>
        <v>509167</v>
      </c>
      <c r="C399" s="109">
        <f>'T09'!K399</f>
        <v>284049.15000000002</v>
      </c>
      <c r="D399" s="110">
        <f>'T09'!O399</f>
        <v>522.05650000000003</v>
      </c>
      <c r="E399" s="110">
        <f>'T09'!P399</f>
        <v>40.807374357571561</v>
      </c>
      <c r="F399" s="110"/>
      <c r="G399" s="102">
        <f t="shared" si="119"/>
        <v>1</v>
      </c>
      <c r="H399" s="102">
        <f t="shared" si="120"/>
        <v>1</v>
      </c>
      <c r="I399" s="102">
        <f t="shared" si="121"/>
        <v>1</v>
      </c>
      <c r="J399" s="103">
        <f t="shared" si="122"/>
        <v>1</v>
      </c>
      <c r="L399" s="115">
        <f t="shared" si="123"/>
        <v>284049.15000000002</v>
      </c>
      <c r="M399" s="111">
        <f t="shared" si="124"/>
        <v>5.2205650000000006</v>
      </c>
      <c r="N399" s="111">
        <f t="shared" si="125"/>
        <v>0.40807374357571563</v>
      </c>
      <c r="O399" s="115">
        <f t="shared" si="126"/>
        <v>284049.15000000002</v>
      </c>
      <c r="P399" s="111">
        <f t="shared" si="127"/>
        <v>5.2205650000000006</v>
      </c>
      <c r="Q399" s="111">
        <f t="shared" si="128"/>
        <v>0.40807374357571563</v>
      </c>
      <c r="R399" s="115">
        <f t="shared" si="129"/>
        <v>284049.15000000002</v>
      </c>
      <c r="S399" s="111">
        <f t="shared" si="130"/>
        <v>5.2205650000000006</v>
      </c>
      <c r="T399" s="111">
        <f t="shared" si="131"/>
        <v>0.40807374357571563</v>
      </c>
      <c r="V399" s="119">
        <f t="shared" si="118"/>
        <v>1.8399999999999828</v>
      </c>
      <c r="W399" s="119">
        <f t="shared" si="115"/>
        <v>0.6</v>
      </c>
      <c r="X399" s="120">
        <f t="shared" si="116"/>
        <v>100000</v>
      </c>
      <c r="Y399" s="120"/>
      <c r="Z399" s="120"/>
      <c r="AA399" s="120"/>
      <c r="AB399" s="120"/>
    </row>
    <row r="400" spans="1:28" ht="11.25" customHeight="1" x14ac:dyDescent="0.2">
      <c r="A400" s="102" t="str">
        <f>'T09'!A400</f>
        <v>Dlhá nad Oravou</v>
      </c>
      <c r="B400" s="104">
        <f>'T09'!C400</f>
        <v>509639</v>
      </c>
      <c r="C400" s="109">
        <f>'T09'!K400</f>
        <v>782127.11</v>
      </c>
      <c r="D400" s="110">
        <f>'T09'!O400</f>
        <v>0</v>
      </c>
      <c r="E400" s="110">
        <f>'T09'!P400</f>
        <v>2.6682286975067262</v>
      </c>
      <c r="F400" s="110"/>
      <c r="G400" s="102">
        <f t="shared" si="119"/>
        <v>0</v>
      </c>
      <c r="H400" s="102">
        <f t="shared" si="120"/>
        <v>0</v>
      </c>
      <c r="I400" s="102">
        <f t="shared" si="121"/>
        <v>0</v>
      </c>
      <c r="J400" s="103">
        <f t="shared" si="122"/>
        <v>0</v>
      </c>
      <c r="L400" s="115">
        <f t="shared" si="123"/>
        <v>0</v>
      </c>
      <c r="M400" s="111">
        <f t="shared" si="124"/>
        <v>0</v>
      </c>
      <c r="N400" s="111">
        <f t="shared" si="125"/>
        <v>0</v>
      </c>
      <c r="O400" s="115">
        <f t="shared" si="126"/>
        <v>0</v>
      </c>
      <c r="P400" s="111">
        <f t="shared" si="127"/>
        <v>0</v>
      </c>
      <c r="Q400" s="111">
        <f t="shared" si="128"/>
        <v>0</v>
      </c>
      <c r="R400" s="115">
        <f t="shared" si="129"/>
        <v>0</v>
      </c>
      <c r="S400" s="111">
        <f t="shared" si="130"/>
        <v>0</v>
      </c>
      <c r="T400" s="111">
        <f t="shared" si="131"/>
        <v>0</v>
      </c>
      <c r="V400" s="119">
        <f t="shared" si="118"/>
        <v>1.8449999999999827</v>
      </c>
      <c r="W400" s="119">
        <f t="shared" si="115"/>
        <v>0.6</v>
      </c>
      <c r="X400" s="120">
        <f t="shared" si="116"/>
        <v>100000</v>
      </c>
      <c r="Y400" s="120"/>
      <c r="Z400" s="120"/>
      <c r="AA400" s="120"/>
      <c r="AB400" s="120"/>
    </row>
    <row r="401" spans="1:28" ht="11.25" customHeight="1" x14ac:dyDescent="0.2">
      <c r="A401" s="102" t="str">
        <f>'T09'!A401</f>
        <v>Dlhá nad Váhom</v>
      </c>
      <c r="B401" s="104">
        <f>'T09'!C401</f>
        <v>503720</v>
      </c>
      <c r="C401" s="109">
        <f>'T09'!K401</f>
        <v>170606.36</v>
      </c>
      <c r="D401" s="110">
        <f>'T09'!O401</f>
        <v>0</v>
      </c>
      <c r="E401" s="110">
        <f>'T09'!P401</f>
        <v>0</v>
      </c>
      <c r="F401" s="110"/>
      <c r="G401" s="102">
        <f t="shared" si="119"/>
        <v>0</v>
      </c>
      <c r="H401" s="102">
        <f t="shared" si="120"/>
        <v>0</v>
      </c>
      <c r="I401" s="102">
        <f t="shared" si="121"/>
        <v>0</v>
      </c>
      <c r="J401" s="103">
        <f t="shared" si="122"/>
        <v>0</v>
      </c>
      <c r="L401" s="115">
        <f t="shared" si="123"/>
        <v>0</v>
      </c>
      <c r="M401" s="111">
        <f t="shared" si="124"/>
        <v>0</v>
      </c>
      <c r="N401" s="111">
        <f t="shared" si="125"/>
        <v>0</v>
      </c>
      <c r="O401" s="115">
        <f t="shared" si="126"/>
        <v>0</v>
      </c>
      <c r="P401" s="111">
        <f t="shared" si="127"/>
        <v>0</v>
      </c>
      <c r="Q401" s="111">
        <f t="shared" si="128"/>
        <v>0</v>
      </c>
      <c r="R401" s="115">
        <f t="shared" si="129"/>
        <v>0</v>
      </c>
      <c r="S401" s="111">
        <f t="shared" si="130"/>
        <v>0</v>
      </c>
      <c r="T401" s="111">
        <f t="shared" si="131"/>
        <v>0</v>
      </c>
      <c r="V401" s="119">
        <f t="shared" si="118"/>
        <v>1.8499999999999825</v>
      </c>
      <c r="W401" s="119">
        <f t="shared" si="115"/>
        <v>0.6</v>
      </c>
      <c r="X401" s="120">
        <f t="shared" si="116"/>
        <v>100000</v>
      </c>
      <c r="Y401" s="120"/>
      <c r="Z401" s="120"/>
      <c r="AA401" s="120"/>
      <c r="AB401" s="120"/>
    </row>
    <row r="402" spans="1:28" ht="11.25" customHeight="1" x14ac:dyDescent="0.2">
      <c r="A402" s="102" t="str">
        <f>'T09'!A402</f>
        <v>Dlhá Ves</v>
      </c>
      <c r="B402" s="104">
        <f>'T09'!C402</f>
        <v>525626</v>
      </c>
      <c r="C402" s="109">
        <f>'T09'!K402</f>
        <v>178238.24</v>
      </c>
      <c r="D402" s="110">
        <f>'T09'!O402</f>
        <v>1.8993</v>
      </c>
      <c r="E402" s="110">
        <f>'T09'!P402</f>
        <v>29.923870433190991</v>
      </c>
      <c r="F402" s="110"/>
      <c r="G402" s="102">
        <f t="shared" si="119"/>
        <v>0</v>
      </c>
      <c r="H402" s="102">
        <f t="shared" si="120"/>
        <v>1</v>
      </c>
      <c r="I402" s="102">
        <f t="shared" si="121"/>
        <v>0</v>
      </c>
      <c r="J402" s="103">
        <f t="shared" si="122"/>
        <v>1</v>
      </c>
      <c r="L402" s="115">
        <f t="shared" si="123"/>
        <v>0</v>
      </c>
      <c r="M402" s="111">
        <f t="shared" si="124"/>
        <v>0</v>
      </c>
      <c r="N402" s="111">
        <f t="shared" si="125"/>
        <v>0</v>
      </c>
      <c r="O402" s="115">
        <f t="shared" si="126"/>
        <v>178238.24</v>
      </c>
      <c r="P402" s="111">
        <f t="shared" si="127"/>
        <v>1.8992999999999999E-2</v>
      </c>
      <c r="Q402" s="111">
        <f t="shared" si="128"/>
        <v>0.29923870433190991</v>
      </c>
      <c r="R402" s="115">
        <f t="shared" si="129"/>
        <v>0</v>
      </c>
      <c r="S402" s="111">
        <f t="shared" si="130"/>
        <v>0</v>
      </c>
      <c r="T402" s="111">
        <f t="shared" si="131"/>
        <v>0</v>
      </c>
      <c r="V402" s="119">
        <f t="shared" si="118"/>
        <v>1.8549999999999824</v>
      </c>
      <c r="W402" s="119">
        <f t="shared" si="115"/>
        <v>0.6</v>
      </c>
      <c r="X402" s="120">
        <f t="shared" si="116"/>
        <v>100000</v>
      </c>
      <c r="Y402" s="120"/>
      <c r="Z402" s="120"/>
      <c r="AA402" s="120"/>
      <c r="AB402" s="120"/>
    </row>
    <row r="403" spans="1:28" ht="11.25" customHeight="1" x14ac:dyDescent="0.2">
      <c r="A403" s="102" t="str">
        <f>'T09'!A403</f>
        <v>Dlhé Klčovo</v>
      </c>
      <c r="B403" s="104">
        <f>'T09'!C403</f>
        <v>544175</v>
      </c>
      <c r="C403" s="109">
        <f>'T09'!K403</f>
        <v>480098.4</v>
      </c>
      <c r="D403" s="110">
        <f>'T09'!O403</f>
        <v>35.164299999999997</v>
      </c>
      <c r="E403" s="110">
        <f>'T09'!P403</f>
        <v>5.5888855284666645</v>
      </c>
      <c r="F403" s="110"/>
      <c r="G403" s="102">
        <f t="shared" si="119"/>
        <v>0</v>
      </c>
      <c r="H403" s="102">
        <f t="shared" si="120"/>
        <v>0</v>
      </c>
      <c r="I403" s="102">
        <f t="shared" si="121"/>
        <v>0</v>
      </c>
      <c r="J403" s="103">
        <f t="shared" si="122"/>
        <v>0</v>
      </c>
      <c r="L403" s="115">
        <f t="shared" si="123"/>
        <v>0</v>
      </c>
      <c r="M403" s="111">
        <f t="shared" si="124"/>
        <v>0</v>
      </c>
      <c r="N403" s="111">
        <f t="shared" si="125"/>
        <v>0</v>
      </c>
      <c r="O403" s="115">
        <f t="shared" si="126"/>
        <v>0</v>
      </c>
      <c r="P403" s="111">
        <f t="shared" si="127"/>
        <v>0</v>
      </c>
      <c r="Q403" s="111">
        <f t="shared" si="128"/>
        <v>0</v>
      </c>
      <c r="R403" s="115">
        <f t="shared" si="129"/>
        <v>0</v>
      </c>
      <c r="S403" s="111">
        <f t="shared" si="130"/>
        <v>0</v>
      </c>
      <c r="T403" s="111">
        <f t="shared" si="131"/>
        <v>0</v>
      </c>
      <c r="V403" s="119">
        <f>V402+0.005</f>
        <v>1.8599999999999823</v>
      </c>
      <c r="W403" s="119">
        <f t="shared" si="115"/>
        <v>0.6</v>
      </c>
      <c r="X403" s="120">
        <f t="shared" si="116"/>
        <v>100000</v>
      </c>
      <c r="Y403" s="120"/>
      <c r="Z403" s="120"/>
      <c r="AA403" s="120"/>
      <c r="AB403" s="120"/>
    </row>
    <row r="404" spans="1:28" ht="11.25" customHeight="1" x14ac:dyDescent="0.2">
      <c r="A404" s="102" t="str">
        <f>'T09'!A404</f>
        <v>Dlhé nad Cirochou</v>
      </c>
      <c r="B404" s="104">
        <f>'T09'!C404</f>
        <v>520161</v>
      </c>
      <c r="C404" s="109">
        <f>'T09'!K404</f>
        <v>766154.2699999999</v>
      </c>
      <c r="D404" s="110">
        <f>'T09'!O404</f>
        <v>0</v>
      </c>
      <c r="E404" s="110">
        <f>'T09'!P404</f>
        <v>0</v>
      </c>
      <c r="F404" s="110"/>
      <c r="G404" s="102">
        <f t="shared" si="119"/>
        <v>0</v>
      </c>
      <c r="H404" s="102">
        <f t="shared" si="120"/>
        <v>0</v>
      </c>
      <c r="I404" s="102">
        <f t="shared" si="121"/>
        <v>0</v>
      </c>
      <c r="J404" s="103">
        <f t="shared" si="122"/>
        <v>0</v>
      </c>
      <c r="L404" s="115">
        <f t="shared" si="123"/>
        <v>0</v>
      </c>
      <c r="M404" s="111">
        <f t="shared" si="124"/>
        <v>0</v>
      </c>
      <c r="N404" s="111">
        <f t="shared" si="125"/>
        <v>0</v>
      </c>
      <c r="O404" s="115">
        <f t="shared" si="126"/>
        <v>0</v>
      </c>
      <c r="P404" s="111">
        <f t="shared" si="127"/>
        <v>0</v>
      </c>
      <c r="Q404" s="111">
        <f t="shared" si="128"/>
        <v>0</v>
      </c>
      <c r="R404" s="115">
        <f t="shared" si="129"/>
        <v>0</v>
      </c>
      <c r="S404" s="111">
        <f t="shared" si="130"/>
        <v>0</v>
      </c>
      <c r="T404" s="111">
        <f t="shared" si="131"/>
        <v>0</v>
      </c>
      <c r="V404" s="119">
        <f t="shared" ref="V404:V410" si="132">V403+0.005</f>
        <v>1.8649999999999822</v>
      </c>
      <c r="W404" s="119">
        <f t="shared" si="115"/>
        <v>0.6</v>
      </c>
      <c r="X404" s="120">
        <f t="shared" si="116"/>
        <v>100000</v>
      </c>
      <c r="Y404" s="120"/>
      <c r="Z404" s="120"/>
      <c r="AA404" s="120"/>
      <c r="AB404" s="120"/>
    </row>
    <row r="405" spans="1:28" ht="11.25" customHeight="1" x14ac:dyDescent="0.2">
      <c r="A405" s="102" t="str">
        <f>'T09'!A405</f>
        <v>Dlhé Pole</v>
      </c>
      <c r="B405" s="104">
        <f>'T09'!C405</f>
        <v>517500</v>
      </c>
      <c r="C405" s="109">
        <f>'T09'!K405</f>
        <v>964213.39999999991</v>
      </c>
      <c r="D405" s="110">
        <f>'T09'!O405</f>
        <v>0</v>
      </c>
      <c r="E405" s="110">
        <f>'T09'!P405</f>
        <v>0.11681957541764099</v>
      </c>
      <c r="F405" s="110"/>
      <c r="G405" s="102">
        <f t="shared" si="119"/>
        <v>0</v>
      </c>
      <c r="H405" s="102">
        <f t="shared" si="120"/>
        <v>0</v>
      </c>
      <c r="I405" s="102">
        <f t="shared" si="121"/>
        <v>0</v>
      </c>
      <c r="J405" s="103">
        <f t="shared" si="122"/>
        <v>0</v>
      </c>
      <c r="L405" s="115">
        <f t="shared" si="123"/>
        <v>0</v>
      </c>
      <c r="M405" s="111">
        <f t="shared" si="124"/>
        <v>0</v>
      </c>
      <c r="N405" s="111">
        <f t="shared" si="125"/>
        <v>0</v>
      </c>
      <c r="O405" s="115">
        <f t="shared" si="126"/>
        <v>0</v>
      </c>
      <c r="P405" s="111">
        <f t="shared" si="127"/>
        <v>0</v>
      </c>
      <c r="Q405" s="111">
        <f t="shared" si="128"/>
        <v>0</v>
      </c>
      <c r="R405" s="115">
        <f t="shared" si="129"/>
        <v>0</v>
      </c>
      <c r="S405" s="111">
        <f t="shared" si="130"/>
        <v>0</v>
      </c>
      <c r="T405" s="111">
        <f t="shared" si="131"/>
        <v>0</v>
      </c>
      <c r="V405" s="119">
        <f t="shared" si="132"/>
        <v>1.8699999999999821</v>
      </c>
      <c r="W405" s="119">
        <f t="shared" si="115"/>
        <v>0.6</v>
      </c>
      <c r="X405" s="120">
        <f t="shared" si="116"/>
        <v>100000</v>
      </c>
      <c r="Y405" s="120"/>
      <c r="Z405" s="120"/>
      <c r="AA405" s="120"/>
      <c r="AB405" s="120"/>
    </row>
    <row r="406" spans="1:28" ht="11.25" customHeight="1" x14ac:dyDescent="0.2">
      <c r="A406" s="102" t="str">
        <f>'T09'!A406</f>
        <v>Dlhé Stráže</v>
      </c>
      <c r="B406" s="104">
        <f>'T09'!C406</f>
        <v>526452</v>
      </c>
      <c r="C406" s="109">
        <f>'T09'!K406</f>
        <v>255913.34</v>
      </c>
      <c r="D406" s="110">
        <f>'T09'!O406</f>
        <v>0</v>
      </c>
      <c r="E406" s="110">
        <f>'T09'!P406</f>
        <v>0</v>
      </c>
      <c r="F406" s="110"/>
      <c r="G406" s="102">
        <f t="shared" si="119"/>
        <v>0</v>
      </c>
      <c r="H406" s="102">
        <f t="shared" si="120"/>
        <v>0</v>
      </c>
      <c r="I406" s="102">
        <f t="shared" si="121"/>
        <v>0</v>
      </c>
      <c r="J406" s="103">
        <f t="shared" si="122"/>
        <v>0</v>
      </c>
      <c r="L406" s="115">
        <f t="shared" si="123"/>
        <v>0</v>
      </c>
      <c r="M406" s="111">
        <f t="shared" si="124"/>
        <v>0</v>
      </c>
      <c r="N406" s="111">
        <f t="shared" si="125"/>
        <v>0</v>
      </c>
      <c r="O406" s="115">
        <f t="shared" si="126"/>
        <v>0</v>
      </c>
      <c r="P406" s="111">
        <f t="shared" si="127"/>
        <v>0</v>
      </c>
      <c r="Q406" s="111">
        <f t="shared" si="128"/>
        <v>0</v>
      </c>
      <c r="R406" s="115">
        <f t="shared" si="129"/>
        <v>0</v>
      </c>
      <c r="S406" s="111">
        <f t="shared" si="130"/>
        <v>0</v>
      </c>
      <c r="T406" s="111">
        <f t="shared" si="131"/>
        <v>0</v>
      </c>
      <c r="V406" s="119">
        <f t="shared" si="132"/>
        <v>1.874999999999982</v>
      </c>
      <c r="W406" s="119">
        <f t="shared" si="115"/>
        <v>0.6</v>
      </c>
      <c r="X406" s="120">
        <f t="shared" si="116"/>
        <v>100000</v>
      </c>
      <c r="Y406" s="120"/>
      <c r="Z406" s="120"/>
      <c r="AA406" s="120"/>
      <c r="AB406" s="120"/>
    </row>
    <row r="407" spans="1:28" ht="11.25" customHeight="1" x14ac:dyDescent="0.2">
      <c r="A407" s="102" t="str">
        <f>'T09'!A407</f>
        <v>Dlhoňa</v>
      </c>
      <c r="B407" s="104">
        <f>'T09'!C407</f>
        <v>527238</v>
      </c>
      <c r="C407" s="109">
        <f>'T09'!K407</f>
        <v>13300.67</v>
      </c>
      <c r="D407" s="110">
        <f>'T09'!O407</f>
        <v>0</v>
      </c>
      <c r="E407" s="110">
        <f>'T09'!P407</f>
        <v>0</v>
      </c>
      <c r="F407" s="110"/>
      <c r="G407" s="102">
        <f t="shared" si="119"/>
        <v>0</v>
      </c>
      <c r="H407" s="102">
        <f t="shared" si="120"/>
        <v>0</v>
      </c>
      <c r="I407" s="102">
        <f t="shared" si="121"/>
        <v>0</v>
      </c>
      <c r="J407" s="103">
        <f t="shared" si="122"/>
        <v>0</v>
      </c>
      <c r="L407" s="115">
        <f t="shared" si="123"/>
        <v>0</v>
      </c>
      <c r="M407" s="111">
        <f t="shared" si="124"/>
        <v>0</v>
      </c>
      <c r="N407" s="111">
        <f t="shared" si="125"/>
        <v>0</v>
      </c>
      <c r="O407" s="115">
        <f t="shared" si="126"/>
        <v>0</v>
      </c>
      <c r="P407" s="111">
        <f t="shared" si="127"/>
        <v>0</v>
      </c>
      <c r="Q407" s="111">
        <f t="shared" si="128"/>
        <v>0</v>
      </c>
      <c r="R407" s="115">
        <f t="shared" si="129"/>
        <v>0</v>
      </c>
      <c r="S407" s="111">
        <f t="shared" si="130"/>
        <v>0</v>
      </c>
      <c r="T407" s="111">
        <f t="shared" si="131"/>
        <v>0</v>
      </c>
      <c r="V407" s="119">
        <f t="shared" si="132"/>
        <v>1.8799999999999819</v>
      </c>
      <c r="W407" s="119">
        <f t="shared" si="115"/>
        <v>0.6</v>
      </c>
      <c r="X407" s="120">
        <f t="shared" si="116"/>
        <v>100000</v>
      </c>
      <c r="Y407" s="120"/>
      <c r="Z407" s="120"/>
      <c r="AA407" s="120"/>
      <c r="AB407" s="120"/>
    </row>
    <row r="408" spans="1:28" ht="11.25" customHeight="1" x14ac:dyDescent="0.2">
      <c r="A408" s="102" t="str">
        <f>'T09'!A408</f>
        <v>Dlžín</v>
      </c>
      <c r="B408" s="104">
        <f>'T09'!C408</f>
        <v>513971</v>
      </c>
      <c r="C408" s="109">
        <f>'T09'!K408</f>
        <v>45499.87</v>
      </c>
      <c r="D408" s="110">
        <f>'T09'!O408</f>
        <v>0</v>
      </c>
      <c r="E408" s="110">
        <f>'T09'!P408</f>
        <v>0</v>
      </c>
      <c r="F408" s="110"/>
      <c r="G408" s="102">
        <f t="shared" si="119"/>
        <v>0</v>
      </c>
      <c r="H408" s="102">
        <f t="shared" si="120"/>
        <v>0</v>
      </c>
      <c r="I408" s="102">
        <f t="shared" si="121"/>
        <v>0</v>
      </c>
      <c r="J408" s="103">
        <f t="shared" si="122"/>
        <v>0</v>
      </c>
      <c r="L408" s="115">
        <f t="shared" si="123"/>
        <v>0</v>
      </c>
      <c r="M408" s="111">
        <f t="shared" si="124"/>
        <v>0</v>
      </c>
      <c r="N408" s="111">
        <f t="shared" si="125"/>
        <v>0</v>
      </c>
      <c r="O408" s="115">
        <f t="shared" si="126"/>
        <v>0</v>
      </c>
      <c r="P408" s="111">
        <f t="shared" si="127"/>
        <v>0</v>
      </c>
      <c r="Q408" s="111">
        <f t="shared" si="128"/>
        <v>0</v>
      </c>
      <c r="R408" s="115">
        <f t="shared" si="129"/>
        <v>0</v>
      </c>
      <c r="S408" s="111">
        <f t="shared" si="130"/>
        <v>0</v>
      </c>
      <c r="T408" s="111">
        <f t="shared" si="131"/>
        <v>0</v>
      </c>
      <c r="V408" s="119">
        <f t="shared" si="132"/>
        <v>1.8849999999999818</v>
      </c>
      <c r="W408" s="119">
        <f t="shared" si="115"/>
        <v>0.6</v>
      </c>
      <c r="X408" s="120">
        <f t="shared" si="116"/>
        <v>100000</v>
      </c>
      <c r="Y408" s="120"/>
      <c r="Z408" s="120"/>
      <c r="AA408" s="120"/>
      <c r="AB408" s="120"/>
    </row>
    <row r="409" spans="1:28" ht="11.25" customHeight="1" x14ac:dyDescent="0.2">
      <c r="A409" s="102" t="str">
        <f>'T09'!A409</f>
        <v>Dobrá</v>
      </c>
      <c r="B409" s="104">
        <f>'T09'!C409</f>
        <v>528323</v>
      </c>
      <c r="C409" s="109">
        <f>'T09'!K409</f>
        <v>149588.79999999999</v>
      </c>
      <c r="D409" s="110">
        <f>'T09'!O409</f>
        <v>55.552500000000002</v>
      </c>
      <c r="E409" s="110">
        <f>'T09'!P409</f>
        <v>19.391725851133241</v>
      </c>
      <c r="F409" s="110"/>
      <c r="G409" s="102">
        <f t="shared" si="119"/>
        <v>0</v>
      </c>
      <c r="H409" s="102">
        <f t="shared" si="120"/>
        <v>0</v>
      </c>
      <c r="I409" s="102">
        <f t="shared" si="121"/>
        <v>0</v>
      </c>
      <c r="J409" s="103">
        <f t="shared" si="122"/>
        <v>0</v>
      </c>
      <c r="L409" s="115">
        <f t="shared" si="123"/>
        <v>0</v>
      </c>
      <c r="M409" s="111">
        <f t="shared" si="124"/>
        <v>0</v>
      </c>
      <c r="N409" s="111">
        <f t="shared" si="125"/>
        <v>0</v>
      </c>
      <c r="O409" s="115">
        <f t="shared" si="126"/>
        <v>0</v>
      </c>
      <c r="P409" s="111">
        <f t="shared" si="127"/>
        <v>0</v>
      </c>
      <c r="Q409" s="111">
        <f t="shared" si="128"/>
        <v>0</v>
      </c>
      <c r="R409" s="115">
        <f t="shared" si="129"/>
        <v>0</v>
      </c>
      <c r="S409" s="111">
        <f t="shared" si="130"/>
        <v>0</v>
      </c>
      <c r="T409" s="111">
        <f t="shared" si="131"/>
        <v>0</v>
      </c>
      <c r="V409" s="119">
        <f t="shared" si="132"/>
        <v>1.8899999999999817</v>
      </c>
      <c r="W409" s="119">
        <f t="shared" si="115"/>
        <v>0.6</v>
      </c>
      <c r="X409" s="120">
        <f t="shared" si="116"/>
        <v>100000</v>
      </c>
      <c r="Y409" s="120"/>
      <c r="Z409" s="120"/>
      <c r="AA409" s="120"/>
      <c r="AB409" s="120"/>
    </row>
    <row r="410" spans="1:28" ht="11.25" customHeight="1" x14ac:dyDescent="0.2">
      <c r="A410" s="102" t="str">
        <f>'T09'!A410</f>
        <v>Dobrá Niva</v>
      </c>
      <c r="B410" s="104">
        <f>'T09'!C410</f>
        <v>518298</v>
      </c>
      <c r="C410" s="109">
        <f>'T09'!K410</f>
        <v>1082788.76</v>
      </c>
      <c r="D410" s="110">
        <f>'T09'!O410</f>
        <v>0</v>
      </c>
      <c r="E410" s="110">
        <f>'T09'!P410</f>
        <v>1.8108130342985826</v>
      </c>
      <c r="F410" s="110"/>
      <c r="G410" s="102">
        <f t="shared" si="119"/>
        <v>0</v>
      </c>
      <c r="H410" s="102">
        <f t="shared" si="120"/>
        <v>0</v>
      </c>
      <c r="I410" s="102">
        <f t="shared" si="121"/>
        <v>0</v>
      </c>
      <c r="J410" s="103">
        <f t="shared" si="122"/>
        <v>0</v>
      </c>
      <c r="L410" s="115">
        <f t="shared" si="123"/>
        <v>0</v>
      </c>
      <c r="M410" s="111">
        <f t="shared" si="124"/>
        <v>0</v>
      </c>
      <c r="N410" s="111">
        <f t="shared" si="125"/>
        <v>0</v>
      </c>
      <c r="O410" s="115">
        <f t="shared" si="126"/>
        <v>0</v>
      </c>
      <c r="P410" s="111">
        <f t="shared" si="127"/>
        <v>0</v>
      </c>
      <c r="Q410" s="111">
        <f t="shared" si="128"/>
        <v>0</v>
      </c>
      <c r="R410" s="115">
        <f t="shared" si="129"/>
        <v>0</v>
      </c>
      <c r="S410" s="111">
        <f t="shared" si="130"/>
        <v>0</v>
      </c>
      <c r="T410" s="111">
        <f t="shared" si="131"/>
        <v>0</v>
      </c>
      <c r="V410" s="119">
        <f t="shared" si="132"/>
        <v>1.8949999999999816</v>
      </c>
      <c r="W410" s="119">
        <f t="shared" si="115"/>
        <v>0.6</v>
      </c>
      <c r="X410" s="120">
        <f t="shared" si="116"/>
        <v>100000</v>
      </c>
      <c r="Y410" s="120"/>
      <c r="Z410" s="120"/>
      <c r="AA410" s="120"/>
      <c r="AB410" s="120"/>
    </row>
    <row r="411" spans="1:28" ht="11.25" customHeight="1" x14ac:dyDescent="0.2">
      <c r="A411" s="102" t="str">
        <f>'T09'!A411</f>
        <v>Dobrá Voda</v>
      </c>
      <c r="B411" s="104">
        <f>'T09'!C411</f>
        <v>506915</v>
      </c>
      <c r="C411" s="109">
        <f>'T09'!K411</f>
        <v>470379.7</v>
      </c>
      <c r="D411" s="110">
        <f>'T09'!O411</f>
        <v>0</v>
      </c>
      <c r="E411" s="110">
        <f>'T09'!P411</f>
        <v>0</v>
      </c>
      <c r="F411" s="110"/>
      <c r="G411" s="102">
        <f t="shared" si="119"/>
        <v>0</v>
      </c>
      <c r="H411" s="102">
        <f t="shared" si="120"/>
        <v>0</v>
      </c>
      <c r="I411" s="102">
        <f t="shared" si="121"/>
        <v>0</v>
      </c>
      <c r="J411" s="103">
        <f t="shared" si="122"/>
        <v>0</v>
      </c>
      <c r="L411" s="115">
        <f t="shared" si="123"/>
        <v>0</v>
      </c>
      <c r="M411" s="111">
        <f t="shared" si="124"/>
        <v>0</v>
      </c>
      <c r="N411" s="111">
        <f t="shared" si="125"/>
        <v>0</v>
      </c>
      <c r="O411" s="115">
        <f t="shared" si="126"/>
        <v>0</v>
      </c>
      <c r="P411" s="111">
        <f t="shared" si="127"/>
        <v>0</v>
      </c>
      <c r="Q411" s="111">
        <f t="shared" si="128"/>
        <v>0</v>
      </c>
      <c r="R411" s="115">
        <f t="shared" si="129"/>
        <v>0</v>
      </c>
      <c r="S411" s="111">
        <f t="shared" si="130"/>
        <v>0</v>
      </c>
      <c r="T411" s="111">
        <f t="shared" si="131"/>
        <v>0</v>
      </c>
      <c r="V411" s="119">
        <f>V410+0.005</f>
        <v>1.8999999999999815</v>
      </c>
      <c r="W411" s="119">
        <f t="shared" si="115"/>
        <v>0.6</v>
      </c>
      <c r="X411" s="120">
        <f t="shared" si="116"/>
        <v>100000</v>
      </c>
      <c r="Y411" s="120"/>
      <c r="Z411" s="120"/>
      <c r="AA411" s="120"/>
      <c r="AB411" s="120"/>
    </row>
    <row r="412" spans="1:28" ht="11.25" customHeight="1" x14ac:dyDescent="0.2">
      <c r="A412" s="102" t="str">
        <f>'T09'!A412</f>
        <v>Dobroč</v>
      </c>
      <c r="B412" s="104">
        <f>'T09'!C412</f>
        <v>511366</v>
      </c>
      <c r="C412" s="109">
        <f>'T09'!K412</f>
        <v>216273.52</v>
      </c>
      <c r="D412" s="110">
        <f>'T09'!O412</f>
        <v>0</v>
      </c>
      <c r="E412" s="110">
        <f>'T09'!P412</f>
        <v>0</v>
      </c>
      <c r="F412" s="110"/>
      <c r="G412" s="102">
        <f t="shared" si="119"/>
        <v>0</v>
      </c>
      <c r="H412" s="102">
        <f t="shared" si="120"/>
        <v>0</v>
      </c>
      <c r="I412" s="102">
        <f t="shared" si="121"/>
        <v>0</v>
      </c>
      <c r="J412" s="103">
        <f t="shared" si="122"/>
        <v>0</v>
      </c>
      <c r="L412" s="115">
        <f t="shared" si="123"/>
        <v>0</v>
      </c>
      <c r="M412" s="111">
        <f t="shared" si="124"/>
        <v>0</v>
      </c>
      <c r="N412" s="111">
        <f t="shared" si="125"/>
        <v>0</v>
      </c>
      <c r="O412" s="115">
        <f t="shared" si="126"/>
        <v>0</v>
      </c>
      <c r="P412" s="111">
        <f t="shared" si="127"/>
        <v>0</v>
      </c>
      <c r="Q412" s="111">
        <f t="shared" si="128"/>
        <v>0</v>
      </c>
      <c r="R412" s="115">
        <f t="shared" si="129"/>
        <v>0</v>
      </c>
      <c r="S412" s="111">
        <f t="shared" si="130"/>
        <v>0</v>
      </c>
      <c r="T412" s="111">
        <f t="shared" si="131"/>
        <v>0</v>
      </c>
      <c r="V412" s="119">
        <f t="shared" ref="V412:V426" si="133">V411+0.005</f>
        <v>1.9049999999999814</v>
      </c>
      <c r="W412" s="119">
        <f t="shared" si="115"/>
        <v>0.6</v>
      </c>
      <c r="X412" s="120">
        <f t="shared" si="116"/>
        <v>100000</v>
      </c>
      <c r="Y412" s="120"/>
      <c r="Z412" s="120"/>
      <c r="AA412" s="120"/>
      <c r="AB412" s="120"/>
    </row>
    <row r="413" spans="1:28" ht="11.25" customHeight="1" x14ac:dyDescent="0.2">
      <c r="A413" s="102" t="str">
        <f>'T09'!A413</f>
        <v>Dobrohošť</v>
      </c>
      <c r="B413" s="104">
        <f>'T09'!C413</f>
        <v>501549</v>
      </c>
      <c r="C413" s="109">
        <f>'T09'!K413</f>
        <v>223196.01</v>
      </c>
      <c r="D413" s="110">
        <f>'T09'!O413</f>
        <v>3.4569999999999999</v>
      </c>
      <c r="E413" s="110">
        <f>'T09'!P413</f>
        <v>2.0045698845602122</v>
      </c>
      <c r="F413" s="110"/>
      <c r="G413" s="102">
        <f t="shared" si="119"/>
        <v>0</v>
      </c>
      <c r="H413" s="102">
        <f t="shared" si="120"/>
        <v>0</v>
      </c>
      <c r="I413" s="102">
        <f t="shared" si="121"/>
        <v>0</v>
      </c>
      <c r="J413" s="103">
        <f t="shared" si="122"/>
        <v>0</v>
      </c>
      <c r="L413" s="115">
        <f t="shared" si="123"/>
        <v>0</v>
      </c>
      <c r="M413" s="111">
        <f t="shared" si="124"/>
        <v>0</v>
      </c>
      <c r="N413" s="111">
        <f t="shared" si="125"/>
        <v>0</v>
      </c>
      <c r="O413" s="115">
        <f t="shared" si="126"/>
        <v>0</v>
      </c>
      <c r="P413" s="111">
        <f t="shared" si="127"/>
        <v>0</v>
      </c>
      <c r="Q413" s="111">
        <f t="shared" si="128"/>
        <v>0</v>
      </c>
      <c r="R413" s="115">
        <f t="shared" si="129"/>
        <v>0</v>
      </c>
      <c r="S413" s="111">
        <f t="shared" si="130"/>
        <v>0</v>
      </c>
      <c r="T413" s="111">
        <f t="shared" si="131"/>
        <v>0</v>
      </c>
      <c r="V413" s="119">
        <f t="shared" si="133"/>
        <v>1.9099999999999813</v>
      </c>
      <c r="W413" s="119">
        <f t="shared" si="115"/>
        <v>0.6</v>
      </c>
      <c r="X413" s="120">
        <f t="shared" si="116"/>
        <v>100000</v>
      </c>
      <c r="Y413" s="120"/>
      <c r="Z413" s="120"/>
      <c r="AA413" s="120"/>
      <c r="AB413" s="120"/>
    </row>
    <row r="414" spans="1:28" ht="11.25" customHeight="1" x14ac:dyDescent="0.2">
      <c r="A414" s="102" t="str">
        <f>'T09'!A414</f>
        <v>Dobroslava</v>
      </c>
      <c r="B414" s="104">
        <f>'T09'!C414</f>
        <v>527246</v>
      </c>
      <c r="C414" s="109">
        <f>'T09'!K414</f>
        <v>13083.49</v>
      </c>
      <c r="D414" s="110">
        <f>'T09'!O414</f>
        <v>0</v>
      </c>
      <c r="E414" s="110">
        <f>'T09'!P414</f>
        <v>0</v>
      </c>
      <c r="F414" s="110"/>
      <c r="G414" s="102">
        <f t="shared" si="119"/>
        <v>0</v>
      </c>
      <c r="H414" s="102">
        <f t="shared" si="120"/>
        <v>0</v>
      </c>
      <c r="I414" s="102">
        <f t="shared" si="121"/>
        <v>0</v>
      </c>
      <c r="J414" s="103">
        <f t="shared" si="122"/>
        <v>0</v>
      </c>
      <c r="L414" s="115">
        <f t="shared" si="123"/>
        <v>0</v>
      </c>
      <c r="M414" s="111">
        <f t="shared" si="124"/>
        <v>0</v>
      </c>
      <c r="N414" s="111">
        <f t="shared" si="125"/>
        <v>0</v>
      </c>
      <c r="O414" s="115">
        <f t="shared" si="126"/>
        <v>0</v>
      </c>
      <c r="P414" s="111">
        <f t="shared" si="127"/>
        <v>0</v>
      </c>
      <c r="Q414" s="111">
        <f t="shared" si="128"/>
        <v>0</v>
      </c>
      <c r="R414" s="115">
        <f t="shared" si="129"/>
        <v>0</v>
      </c>
      <c r="S414" s="111">
        <f t="shared" si="130"/>
        <v>0</v>
      </c>
      <c r="T414" s="111">
        <f t="shared" si="131"/>
        <v>0</v>
      </c>
      <c r="V414" s="119">
        <f t="shared" si="133"/>
        <v>1.9149999999999812</v>
      </c>
      <c r="W414" s="119">
        <f t="shared" si="115"/>
        <v>0.6</v>
      </c>
      <c r="X414" s="120">
        <f t="shared" si="116"/>
        <v>100000</v>
      </c>
      <c r="Y414" s="120"/>
      <c r="Z414" s="120"/>
      <c r="AA414" s="120"/>
      <c r="AB414" s="120"/>
    </row>
    <row r="415" spans="1:28" ht="11.25" customHeight="1" x14ac:dyDescent="0.2">
      <c r="A415" s="102" t="str">
        <f>'T09'!A415</f>
        <v>Dobšiná</v>
      </c>
      <c r="B415" s="104">
        <f>'T09'!C415</f>
        <v>525634</v>
      </c>
      <c r="C415" s="109">
        <f>'T09'!K415</f>
        <v>3534402.75</v>
      </c>
      <c r="D415" s="110">
        <f>'T09'!O415</f>
        <v>9.2199000000000009</v>
      </c>
      <c r="E415" s="110">
        <f>'T09'!P415</f>
        <v>1.7518940081177787</v>
      </c>
      <c r="F415" s="110"/>
      <c r="G415" s="102">
        <f t="shared" si="119"/>
        <v>0</v>
      </c>
      <c r="H415" s="102">
        <f t="shared" si="120"/>
        <v>0</v>
      </c>
      <c r="I415" s="102">
        <f t="shared" si="121"/>
        <v>0</v>
      </c>
      <c r="J415" s="103">
        <f t="shared" si="122"/>
        <v>0</v>
      </c>
      <c r="L415" s="115">
        <f t="shared" si="123"/>
        <v>0</v>
      </c>
      <c r="M415" s="111">
        <f t="shared" si="124"/>
        <v>0</v>
      </c>
      <c r="N415" s="111">
        <f t="shared" si="125"/>
        <v>0</v>
      </c>
      <c r="O415" s="115">
        <f t="shared" si="126"/>
        <v>0</v>
      </c>
      <c r="P415" s="111">
        <f t="shared" si="127"/>
        <v>0</v>
      </c>
      <c r="Q415" s="111">
        <f t="shared" si="128"/>
        <v>0</v>
      </c>
      <c r="R415" s="115">
        <f t="shared" si="129"/>
        <v>0</v>
      </c>
      <c r="S415" s="111">
        <f t="shared" si="130"/>
        <v>0</v>
      </c>
      <c r="T415" s="111">
        <f t="shared" si="131"/>
        <v>0</v>
      </c>
      <c r="V415" s="119">
        <f t="shared" si="133"/>
        <v>1.9199999999999811</v>
      </c>
      <c r="W415" s="119">
        <f t="shared" ref="W415:W431" si="134">$D$1/100</f>
        <v>0.6</v>
      </c>
      <c r="X415" s="120">
        <f t="shared" ref="X415:X431" si="135">$AB$1</f>
        <v>100000</v>
      </c>
      <c r="Y415" s="120"/>
      <c r="Z415" s="120"/>
      <c r="AA415" s="120"/>
      <c r="AB415" s="120"/>
    </row>
    <row r="416" spans="1:28" ht="11.25" customHeight="1" x14ac:dyDescent="0.2">
      <c r="A416" s="102" t="str">
        <f>'T09'!A416</f>
        <v>Dohňany</v>
      </c>
      <c r="B416" s="104">
        <f>'T09'!C416</f>
        <v>512940</v>
      </c>
      <c r="C416" s="109">
        <f>'T09'!K416</f>
        <v>706299.16</v>
      </c>
      <c r="D416" s="110">
        <f>'T09'!O416</f>
        <v>45.801400000000001</v>
      </c>
      <c r="E416" s="110">
        <f>'T09'!P416</f>
        <v>9.0985751703286759</v>
      </c>
      <c r="F416" s="110"/>
      <c r="G416" s="102">
        <f t="shared" si="119"/>
        <v>0</v>
      </c>
      <c r="H416" s="102">
        <f t="shared" si="120"/>
        <v>0</v>
      </c>
      <c r="I416" s="102">
        <f t="shared" si="121"/>
        <v>0</v>
      </c>
      <c r="J416" s="103">
        <f t="shared" si="122"/>
        <v>0</v>
      </c>
      <c r="L416" s="115">
        <f t="shared" si="123"/>
        <v>0</v>
      </c>
      <c r="M416" s="111">
        <f t="shared" si="124"/>
        <v>0</v>
      </c>
      <c r="N416" s="111">
        <f t="shared" si="125"/>
        <v>0</v>
      </c>
      <c r="O416" s="115">
        <f t="shared" si="126"/>
        <v>0</v>
      </c>
      <c r="P416" s="111">
        <f t="shared" si="127"/>
        <v>0</v>
      </c>
      <c r="Q416" s="111">
        <f t="shared" si="128"/>
        <v>0</v>
      </c>
      <c r="R416" s="115">
        <f t="shared" si="129"/>
        <v>0</v>
      </c>
      <c r="S416" s="111">
        <f t="shared" si="130"/>
        <v>0</v>
      </c>
      <c r="T416" s="111">
        <f t="shared" si="131"/>
        <v>0</v>
      </c>
      <c r="V416" s="119">
        <f t="shared" si="133"/>
        <v>1.9249999999999809</v>
      </c>
      <c r="W416" s="119">
        <f t="shared" si="134"/>
        <v>0.6</v>
      </c>
      <c r="X416" s="120">
        <f t="shared" si="135"/>
        <v>100000</v>
      </c>
      <c r="Y416" s="120"/>
      <c r="Z416" s="120"/>
      <c r="AA416" s="120"/>
      <c r="AB416" s="120"/>
    </row>
    <row r="417" spans="1:28" ht="11.25" customHeight="1" x14ac:dyDescent="0.2">
      <c r="A417" s="102" t="str">
        <f>'T09'!A417</f>
        <v>Dojč</v>
      </c>
      <c r="B417" s="104">
        <f>'T09'!C417</f>
        <v>504335</v>
      </c>
      <c r="C417" s="109">
        <f>'T09'!K417</f>
        <v>668421.06999999995</v>
      </c>
      <c r="D417" s="110">
        <f>'T09'!O417</f>
        <v>0</v>
      </c>
      <c r="E417" s="110">
        <f>'T09'!P417</f>
        <v>0.25405542646942597</v>
      </c>
      <c r="F417" s="110"/>
      <c r="G417" s="102">
        <f t="shared" si="119"/>
        <v>0</v>
      </c>
      <c r="H417" s="102">
        <f t="shared" si="120"/>
        <v>0</v>
      </c>
      <c r="I417" s="102">
        <f t="shared" si="121"/>
        <v>0</v>
      </c>
      <c r="J417" s="103">
        <f t="shared" si="122"/>
        <v>0</v>
      </c>
      <c r="L417" s="115">
        <f t="shared" si="123"/>
        <v>0</v>
      </c>
      <c r="M417" s="111">
        <f t="shared" si="124"/>
        <v>0</v>
      </c>
      <c r="N417" s="111">
        <f t="shared" si="125"/>
        <v>0</v>
      </c>
      <c r="O417" s="115">
        <f t="shared" si="126"/>
        <v>0</v>
      </c>
      <c r="P417" s="111">
        <f t="shared" si="127"/>
        <v>0</v>
      </c>
      <c r="Q417" s="111">
        <f t="shared" si="128"/>
        <v>0</v>
      </c>
      <c r="R417" s="115">
        <f t="shared" si="129"/>
        <v>0</v>
      </c>
      <c r="S417" s="111">
        <f t="shared" si="130"/>
        <v>0</v>
      </c>
      <c r="T417" s="111">
        <f t="shared" si="131"/>
        <v>0</v>
      </c>
      <c r="V417" s="119">
        <f t="shared" si="133"/>
        <v>1.9299999999999808</v>
      </c>
      <c r="W417" s="119">
        <f t="shared" si="134"/>
        <v>0.6</v>
      </c>
      <c r="X417" s="120">
        <f t="shared" si="135"/>
        <v>100000</v>
      </c>
      <c r="Y417" s="120"/>
      <c r="Z417" s="120"/>
      <c r="AA417" s="120"/>
      <c r="AB417" s="120"/>
    </row>
    <row r="418" spans="1:28" ht="11.25" customHeight="1" x14ac:dyDescent="0.2">
      <c r="A418" s="102" t="str">
        <f>'T09'!A418</f>
        <v>Doľany</v>
      </c>
      <c r="B418" s="104">
        <f>'T09'!C418</f>
        <v>507873</v>
      </c>
      <c r="C418" s="109">
        <f>'T09'!K418</f>
        <v>265403.47000000003</v>
      </c>
      <c r="D418" s="110">
        <f>'T09'!O418</f>
        <v>0</v>
      </c>
      <c r="E418" s="110">
        <f>'T09'!P418</f>
        <v>7.0354468236605943</v>
      </c>
      <c r="F418" s="110"/>
      <c r="G418" s="102">
        <f t="shared" si="119"/>
        <v>0</v>
      </c>
      <c r="H418" s="102">
        <f t="shared" si="120"/>
        <v>0</v>
      </c>
      <c r="I418" s="102">
        <f t="shared" si="121"/>
        <v>0</v>
      </c>
      <c r="J418" s="103">
        <f t="shared" si="122"/>
        <v>0</v>
      </c>
      <c r="L418" s="115">
        <f t="shared" si="123"/>
        <v>0</v>
      </c>
      <c r="M418" s="111">
        <f t="shared" si="124"/>
        <v>0</v>
      </c>
      <c r="N418" s="111">
        <f t="shared" si="125"/>
        <v>0</v>
      </c>
      <c r="O418" s="115">
        <f t="shared" si="126"/>
        <v>0</v>
      </c>
      <c r="P418" s="111">
        <f t="shared" si="127"/>
        <v>0</v>
      </c>
      <c r="Q418" s="111">
        <f t="shared" si="128"/>
        <v>0</v>
      </c>
      <c r="R418" s="115">
        <f t="shared" si="129"/>
        <v>0</v>
      </c>
      <c r="S418" s="111">
        <f t="shared" si="130"/>
        <v>0</v>
      </c>
      <c r="T418" s="111">
        <f t="shared" si="131"/>
        <v>0</v>
      </c>
      <c r="V418" s="119">
        <f t="shared" si="133"/>
        <v>1.9349999999999807</v>
      </c>
      <c r="W418" s="119">
        <f t="shared" si="134"/>
        <v>0.6</v>
      </c>
      <c r="X418" s="120">
        <f t="shared" si="135"/>
        <v>100000</v>
      </c>
      <c r="Y418" s="120"/>
      <c r="Z418" s="120"/>
      <c r="AA418" s="120"/>
      <c r="AB418" s="120"/>
    </row>
    <row r="419" spans="1:28" ht="11.25" customHeight="1" x14ac:dyDescent="0.2">
      <c r="A419" s="102" t="str">
        <f>'T09'!A419</f>
        <v>Doľany</v>
      </c>
      <c r="B419" s="104">
        <f>'T09'!C419</f>
        <v>526461</v>
      </c>
      <c r="C419" s="109">
        <f>'T09'!K419</f>
        <v>206077.38</v>
      </c>
      <c r="D419" s="110">
        <f>'T09'!O419</f>
        <v>1.1136999999999999</v>
      </c>
      <c r="E419" s="110">
        <f>'T09'!P419</f>
        <v>3.2096244624228039</v>
      </c>
      <c r="F419" s="110"/>
      <c r="G419" s="102">
        <f t="shared" si="119"/>
        <v>0</v>
      </c>
      <c r="H419" s="102">
        <f t="shared" si="120"/>
        <v>0</v>
      </c>
      <c r="I419" s="102">
        <f t="shared" si="121"/>
        <v>0</v>
      </c>
      <c r="J419" s="103">
        <f t="shared" si="122"/>
        <v>0</v>
      </c>
      <c r="L419" s="115">
        <f t="shared" si="123"/>
        <v>0</v>
      </c>
      <c r="M419" s="111">
        <f t="shared" si="124"/>
        <v>0</v>
      </c>
      <c r="N419" s="111">
        <f t="shared" si="125"/>
        <v>0</v>
      </c>
      <c r="O419" s="115">
        <f t="shared" si="126"/>
        <v>0</v>
      </c>
      <c r="P419" s="111">
        <f t="shared" si="127"/>
        <v>0</v>
      </c>
      <c r="Q419" s="111">
        <f t="shared" si="128"/>
        <v>0</v>
      </c>
      <c r="R419" s="115">
        <f t="shared" si="129"/>
        <v>0</v>
      </c>
      <c r="S419" s="111">
        <f t="shared" si="130"/>
        <v>0</v>
      </c>
      <c r="T419" s="111">
        <f t="shared" si="131"/>
        <v>0</v>
      </c>
      <c r="V419" s="119">
        <f t="shared" si="133"/>
        <v>1.9399999999999806</v>
      </c>
      <c r="W419" s="119">
        <f t="shared" si="134"/>
        <v>0.6</v>
      </c>
      <c r="X419" s="120">
        <f t="shared" si="135"/>
        <v>100000</v>
      </c>
      <c r="Y419" s="120"/>
      <c r="Z419" s="120"/>
      <c r="AA419" s="120"/>
      <c r="AB419" s="120"/>
    </row>
    <row r="420" spans="1:28" ht="11.25" customHeight="1" x14ac:dyDescent="0.2">
      <c r="A420" s="102" t="str">
        <f>'T09'!A420</f>
        <v>Dolinka</v>
      </c>
      <c r="B420" s="104">
        <f>'T09'!C420</f>
        <v>515957</v>
      </c>
      <c r="C420" s="109">
        <f>'T09'!K420</f>
        <v>156510.15</v>
      </c>
      <c r="D420" s="110">
        <f>'T09'!O420</f>
        <v>57.339399999999998</v>
      </c>
      <c r="E420" s="110">
        <f>'T09'!P420</f>
        <v>35.060218139206945</v>
      </c>
      <c r="F420" s="110"/>
      <c r="G420" s="102">
        <f t="shared" si="119"/>
        <v>0</v>
      </c>
      <c r="H420" s="102">
        <f t="shared" si="120"/>
        <v>1</v>
      </c>
      <c r="I420" s="102">
        <f t="shared" si="121"/>
        <v>0</v>
      </c>
      <c r="J420" s="103">
        <f t="shared" si="122"/>
        <v>1</v>
      </c>
      <c r="L420" s="115">
        <f t="shared" si="123"/>
        <v>0</v>
      </c>
      <c r="M420" s="111">
        <f t="shared" si="124"/>
        <v>0</v>
      </c>
      <c r="N420" s="111">
        <f t="shared" si="125"/>
        <v>0</v>
      </c>
      <c r="O420" s="115">
        <f t="shared" si="126"/>
        <v>156510.15</v>
      </c>
      <c r="P420" s="111">
        <f t="shared" si="127"/>
        <v>0.57339399999999996</v>
      </c>
      <c r="Q420" s="111">
        <f t="shared" si="128"/>
        <v>0.35060218139206945</v>
      </c>
      <c r="R420" s="115">
        <f t="shared" si="129"/>
        <v>0</v>
      </c>
      <c r="S420" s="111">
        <f t="shared" si="130"/>
        <v>0</v>
      </c>
      <c r="T420" s="111">
        <f t="shared" si="131"/>
        <v>0</v>
      </c>
      <c r="V420" s="119">
        <f t="shared" si="133"/>
        <v>1.9449999999999805</v>
      </c>
      <c r="W420" s="119">
        <f t="shared" si="134"/>
        <v>0.6</v>
      </c>
      <c r="X420" s="120">
        <f t="shared" si="135"/>
        <v>100000</v>
      </c>
      <c r="Y420" s="120"/>
      <c r="Z420" s="120"/>
      <c r="AA420" s="120"/>
      <c r="AB420" s="120"/>
    </row>
    <row r="421" spans="1:28" ht="11.25" customHeight="1" x14ac:dyDescent="0.2">
      <c r="A421" s="102" t="str">
        <f>'T09'!A421</f>
        <v>Dolná Breznica</v>
      </c>
      <c r="B421" s="104">
        <f>'T09'!C421</f>
        <v>512958</v>
      </c>
      <c r="C421" s="109">
        <f>'T09'!K421</f>
        <v>200910.57</v>
      </c>
      <c r="D421" s="110">
        <f>'T09'!O421</f>
        <v>57.1282</v>
      </c>
      <c r="E421" s="110">
        <f>'T09'!P421</f>
        <v>12.35143576567425</v>
      </c>
      <c r="F421" s="110"/>
      <c r="G421" s="102">
        <f t="shared" si="119"/>
        <v>0</v>
      </c>
      <c r="H421" s="102">
        <f t="shared" si="120"/>
        <v>0</v>
      </c>
      <c r="I421" s="102">
        <f t="shared" si="121"/>
        <v>0</v>
      </c>
      <c r="J421" s="103">
        <f t="shared" si="122"/>
        <v>0</v>
      </c>
      <c r="L421" s="115">
        <f t="shared" si="123"/>
        <v>0</v>
      </c>
      <c r="M421" s="111">
        <f t="shared" si="124"/>
        <v>0</v>
      </c>
      <c r="N421" s="111">
        <f t="shared" si="125"/>
        <v>0</v>
      </c>
      <c r="O421" s="115">
        <f t="shared" si="126"/>
        <v>0</v>
      </c>
      <c r="P421" s="111">
        <f t="shared" si="127"/>
        <v>0</v>
      </c>
      <c r="Q421" s="111">
        <f t="shared" si="128"/>
        <v>0</v>
      </c>
      <c r="R421" s="115">
        <f t="shared" si="129"/>
        <v>0</v>
      </c>
      <c r="S421" s="111">
        <f t="shared" si="130"/>
        <v>0</v>
      </c>
      <c r="T421" s="111">
        <f t="shared" si="131"/>
        <v>0</v>
      </c>
      <c r="V421" s="119">
        <f t="shared" si="133"/>
        <v>1.9499999999999804</v>
      </c>
      <c r="W421" s="119">
        <f t="shared" si="134"/>
        <v>0.6</v>
      </c>
      <c r="X421" s="120">
        <f t="shared" si="135"/>
        <v>100000</v>
      </c>
      <c r="Y421" s="120"/>
      <c r="Z421" s="120"/>
      <c r="AA421" s="120"/>
      <c r="AB421" s="120"/>
    </row>
    <row r="422" spans="1:28" ht="11.25" customHeight="1" x14ac:dyDescent="0.2">
      <c r="A422" s="102" t="str">
        <f>'T09'!A422</f>
        <v>Dolná Krupá</v>
      </c>
      <c r="B422" s="104">
        <f>'T09'!C422</f>
        <v>506923</v>
      </c>
      <c r="C422" s="109">
        <f>'T09'!K422</f>
        <v>930375.56</v>
      </c>
      <c r="D422" s="110">
        <f>'T09'!O422</f>
        <v>0</v>
      </c>
      <c r="E422" s="110">
        <f>'T09'!P422</f>
        <v>0</v>
      </c>
      <c r="F422" s="110"/>
      <c r="G422" s="102">
        <f t="shared" si="119"/>
        <v>0</v>
      </c>
      <c r="H422" s="102">
        <f t="shared" si="120"/>
        <v>0</v>
      </c>
      <c r="I422" s="102">
        <f t="shared" si="121"/>
        <v>0</v>
      </c>
      <c r="J422" s="103">
        <f t="shared" si="122"/>
        <v>0</v>
      </c>
      <c r="L422" s="115">
        <f t="shared" si="123"/>
        <v>0</v>
      </c>
      <c r="M422" s="111">
        <f t="shared" si="124"/>
        <v>0</v>
      </c>
      <c r="N422" s="111">
        <f t="shared" si="125"/>
        <v>0</v>
      </c>
      <c r="O422" s="115">
        <f t="shared" si="126"/>
        <v>0</v>
      </c>
      <c r="P422" s="111">
        <f t="shared" si="127"/>
        <v>0</v>
      </c>
      <c r="Q422" s="111">
        <f t="shared" si="128"/>
        <v>0</v>
      </c>
      <c r="R422" s="115">
        <f t="shared" si="129"/>
        <v>0</v>
      </c>
      <c r="S422" s="111">
        <f t="shared" si="130"/>
        <v>0</v>
      </c>
      <c r="T422" s="111">
        <f t="shared" si="131"/>
        <v>0</v>
      </c>
      <c r="V422" s="119">
        <f t="shared" si="133"/>
        <v>1.9549999999999803</v>
      </c>
      <c r="W422" s="119">
        <f t="shared" si="134"/>
        <v>0.6</v>
      </c>
      <c r="X422" s="120">
        <f t="shared" si="135"/>
        <v>100000</v>
      </c>
      <c r="Y422" s="120"/>
      <c r="Z422" s="120"/>
      <c r="AA422" s="120"/>
      <c r="AB422" s="120"/>
    </row>
    <row r="423" spans="1:28" ht="11.25" customHeight="1" x14ac:dyDescent="0.2">
      <c r="A423" s="102" t="str">
        <f>'T09'!A423</f>
        <v>Dolná Lehota</v>
      </c>
      <c r="B423" s="104">
        <f>'T09'!C423</f>
        <v>508535</v>
      </c>
      <c r="C423" s="109">
        <f>'T09'!K423</f>
        <v>232952.16</v>
      </c>
      <c r="D423" s="110">
        <f>'T09'!O423</f>
        <v>0</v>
      </c>
      <c r="E423" s="110">
        <f>'T09'!P423</f>
        <v>34.970424828857567</v>
      </c>
      <c r="F423" s="110"/>
      <c r="G423" s="102">
        <f t="shared" si="119"/>
        <v>0</v>
      </c>
      <c r="H423" s="102">
        <f t="shared" si="120"/>
        <v>1</v>
      </c>
      <c r="I423" s="102">
        <f t="shared" si="121"/>
        <v>0</v>
      </c>
      <c r="J423" s="103">
        <f t="shared" si="122"/>
        <v>1</v>
      </c>
      <c r="L423" s="115">
        <f t="shared" si="123"/>
        <v>0</v>
      </c>
      <c r="M423" s="111">
        <f t="shared" si="124"/>
        <v>0</v>
      </c>
      <c r="N423" s="111">
        <f t="shared" si="125"/>
        <v>0</v>
      </c>
      <c r="O423" s="115">
        <f t="shared" si="126"/>
        <v>232952.16</v>
      </c>
      <c r="P423" s="111">
        <f t="shared" si="127"/>
        <v>0</v>
      </c>
      <c r="Q423" s="111">
        <f t="shared" si="128"/>
        <v>0.34970424828857566</v>
      </c>
      <c r="R423" s="115">
        <f t="shared" si="129"/>
        <v>0</v>
      </c>
      <c r="S423" s="111">
        <f t="shared" si="130"/>
        <v>0</v>
      </c>
      <c r="T423" s="111">
        <f t="shared" si="131"/>
        <v>0</v>
      </c>
      <c r="V423" s="119">
        <f t="shared" si="133"/>
        <v>1.9599999999999802</v>
      </c>
      <c r="W423" s="119">
        <f t="shared" si="134"/>
        <v>0.6</v>
      </c>
      <c r="X423" s="120">
        <f t="shared" si="135"/>
        <v>100000</v>
      </c>
      <c r="Y423" s="120"/>
      <c r="Z423" s="120"/>
      <c r="AA423" s="120"/>
      <c r="AB423" s="120"/>
    </row>
    <row r="424" spans="1:28" ht="11.25" customHeight="1" x14ac:dyDescent="0.2">
      <c r="A424" s="102" t="str">
        <f>'T09'!A424</f>
        <v>Dolná Mariková</v>
      </c>
      <c r="B424" s="104">
        <f>'T09'!C424</f>
        <v>512966</v>
      </c>
      <c r="C424" s="109">
        <f>'T09'!K424</f>
        <v>802823.96</v>
      </c>
      <c r="D424" s="110">
        <f>'T09'!O424</f>
        <v>3.617</v>
      </c>
      <c r="E424" s="110">
        <f>'T09'!P424</f>
        <v>8.2258344656280578</v>
      </c>
      <c r="F424" s="110"/>
      <c r="G424" s="102">
        <f t="shared" si="119"/>
        <v>0</v>
      </c>
      <c r="H424" s="102">
        <f t="shared" si="120"/>
        <v>0</v>
      </c>
      <c r="I424" s="102">
        <f t="shared" si="121"/>
        <v>0</v>
      </c>
      <c r="J424" s="103">
        <f t="shared" si="122"/>
        <v>0</v>
      </c>
      <c r="L424" s="115">
        <f t="shared" si="123"/>
        <v>0</v>
      </c>
      <c r="M424" s="111">
        <f t="shared" si="124"/>
        <v>0</v>
      </c>
      <c r="N424" s="111">
        <f t="shared" si="125"/>
        <v>0</v>
      </c>
      <c r="O424" s="115">
        <f t="shared" si="126"/>
        <v>0</v>
      </c>
      <c r="P424" s="111">
        <f t="shared" si="127"/>
        <v>0</v>
      </c>
      <c r="Q424" s="111">
        <f t="shared" si="128"/>
        <v>0</v>
      </c>
      <c r="R424" s="115">
        <f t="shared" si="129"/>
        <v>0</v>
      </c>
      <c r="S424" s="111">
        <f t="shared" si="130"/>
        <v>0</v>
      </c>
      <c r="T424" s="111">
        <f t="shared" si="131"/>
        <v>0</v>
      </c>
      <c r="V424" s="119">
        <f t="shared" si="133"/>
        <v>1.9649999999999801</v>
      </c>
      <c r="W424" s="119">
        <f t="shared" si="134"/>
        <v>0.6</v>
      </c>
      <c r="X424" s="120">
        <f t="shared" si="135"/>
        <v>100000</v>
      </c>
      <c r="Y424" s="120"/>
      <c r="Z424" s="120"/>
      <c r="AA424" s="120"/>
      <c r="AB424" s="120"/>
    </row>
    <row r="425" spans="1:28" ht="11.25" customHeight="1" x14ac:dyDescent="0.2">
      <c r="A425" s="102" t="str">
        <f>'T09'!A425</f>
        <v>Dolná Mičiná</v>
      </c>
      <c r="B425" s="104">
        <f>'T09'!C425</f>
        <v>508543</v>
      </c>
      <c r="C425" s="109">
        <f>'T09'!K425</f>
        <v>67873.259999999995</v>
      </c>
      <c r="D425" s="110">
        <f>'T09'!O425</f>
        <v>0</v>
      </c>
      <c r="E425" s="110">
        <f>'T09'!P425</f>
        <v>0</v>
      </c>
      <c r="F425" s="110"/>
      <c r="G425" s="102">
        <f t="shared" si="119"/>
        <v>0</v>
      </c>
      <c r="H425" s="102">
        <f t="shared" si="120"/>
        <v>0</v>
      </c>
      <c r="I425" s="102">
        <f t="shared" si="121"/>
        <v>0</v>
      </c>
      <c r="J425" s="103">
        <f t="shared" si="122"/>
        <v>0</v>
      </c>
      <c r="L425" s="115">
        <f t="shared" si="123"/>
        <v>0</v>
      </c>
      <c r="M425" s="111">
        <f t="shared" si="124"/>
        <v>0</v>
      </c>
      <c r="N425" s="111">
        <f t="shared" si="125"/>
        <v>0</v>
      </c>
      <c r="O425" s="115">
        <f t="shared" si="126"/>
        <v>0</v>
      </c>
      <c r="P425" s="111">
        <f t="shared" si="127"/>
        <v>0</v>
      </c>
      <c r="Q425" s="111">
        <f t="shared" si="128"/>
        <v>0</v>
      </c>
      <c r="R425" s="115">
        <f t="shared" si="129"/>
        <v>0</v>
      </c>
      <c r="S425" s="111">
        <f t="shared" si="130"/>
        <v>0</v>
      </c>
      <c r="T425" s="111">
        <f t="shared" si="131"/>
        <v>0</v>
      </c>
      <c r="V425" s="119">
        <f t="shared" si="133"/>
        <v>1.96999999999998</v>
      </c>
      <c r="W425" s="119">
        <f t="shared" si="134"/>
        <v>0.6</v>
      </c>
      <c r="X425" s="120">
        <f t="shared" si="135"/>
        <v>100000</v>
      </c>
      <c r="Y425" s="120"/>
      <c r="Z425" s="120"/>
      <c r="AA425" s="120"/>
      <c r="AB425" s="120"/>
    </row>
    <row r="426" spans="1:28" ht="11.25" customHeight="1" x14ac:dyDescent="0.2">
      <c r="A426" s="102" t="str">
        <f>'T09'!A426</f>
        <v>Dolná Poruba</v>
      </c>
      <c r="B426" s="104">
        <f>'T09'!C426</f>
        <v>505935</v>
      </c>
      <c r="C426" s="109">
        <f>'T09'!K426</f>
        <v>403540.63</v>
      </c>
      <c r="D426" s="110">
        <f>'T09'!O426</f>
        <v>24.328299999999999</v>
      </c>
      <c r="E426" s="110">
        <f>'T09'!P426</f>
        <v>24.712854812166</v>
      </c>
      <c r="F426" s="110"/>
      <c r="G426" s="102">
        <f t="shared" si="119"/>
        <v>0</v>
      </c>
      <c r="H426" s="102">
        <f t="shared" si="120"/>
        <v>0</v>
      </c>
      <c r="I426" s="102">
        <f t="shared" si="121"/>
        <v>0</v>
      </c>
      <c r="J426" s="103">
        <f t="shared" si="122"/>
        <v>0</v>
      </c>
      <c r="L426" s="115">
        <f t="shared" si="123"/>
        <v>0</v>
      </c>
      <c r="M426" s="111">
        <f t="shared" si="124"/>
        <v>0</v>
      </c>
      <c r="N426" s="111">
        <f t="shared" si="125"/>
        <v>0</v>
      </c>
      <c r="O426" s="115">
        <f t="shared" si="126"/>
        <v>0</v>
      </c>
      <c r="P426" s="111">
        <f t="shared" si="127"/>
        <v>0</v>
      </c>
      <c r="Q426" s="111">
        <f t="shared" si="128"/>
        <v>0</v>
      </c>
      <c r="R426" s="115">
        <f t="shared" si="129"/>
        <v>0</v>
      </c>
      <c r="S426" s="111">
        <f t="shared" si="130"/>
        <v>0</v>
      </c>
      <c r="T426" s="111">
        <f t="shared" si="131"/>
        <v>0</v>
      </c>
      <c r="V426" s="119">
        <f t="shared" si="133"/>
        <v>1.9749999999999799</v>
      </c>
      <c r="W426" s="119">
        <f t="shared" si="134"/>
        <v>0.6</v>
      </c>
      <c r="X426" s="120">
        <f t="shared" si="135"/>
        <v>100000</v>
      </c>
      <c r="Y426" s="120"/>
      <c r="Z426" s="120"/>
      <c r="AA426" s="120"/>
      <c r="AB426" s="120"/>
    </row>
    <row r="427" spans="1:28" ht="11.25" customHeight="1" x14ac:dyDescent="0.2">
      <c r="A427" s="102" t="str">
        <f>'T09'!A427</f>
        <v>Dolná Seč</v>
      </c>
      <c r="B427" s="104">
        <f>'T09'!C427</f>
        <v>502171</v>
      </c>
      <c r="C427" s="109">
        <f>'T09'!K427</f>
        <v>132869.54999999999</v>
      </c>
      <c r="D427" s="110">
        <f>'T09'!O427</f>
        <v>22.254999999999999</v>
      </c>
      <c r="E427" s="110">
        <f>'T09'!P427</f>
        <v>5.8991921023289384</v>
      </c>
      <c r="F427" s="110"/>
      <c r="G427" s="102">
        <f t="shared" si="119"/>
        <v>0</v>
      </c>
      <c r="H427" s="102">
        <f t="shared" si="120"/>
        <v>0</v>
      </c>
      <c r="I427" s="102">
        <f t="shared" si="121"/>
        <v>0</v>
      </c>
      <c r="J427" s="103">
        <f t="shared" si="122"/>
        <v>0</v>
      </c>
      <c r="L427" s="115">
        <f t="shared" si="123"/>
        <v>0</v>
      </c>
      <c r="M427" s="111">
        <f t="shared" si="124"/>
        <v>0</v>
      </c>
      <c r="N427" s="111">
        <f t="shared" si="125"/>
        <v>0</v>
      </c>
      <c r="O427" s="115">
        <f t="shared" si="126"/>
        <v>0</v>
      </c>
      <c r="P427" s="111">
        <f t="shared" si="127"/>
        <v>0</v>
      </c>
      <c r="Q427" s="111">
        <f t="shared" si="128"/>
        <v>0</v>
      </c>
      <c r="R427" s="115">
        <f t="shared" si="129"/>
        <v>0</v>
      </c>
      <c r="S427" s="111">
        <f t="shared" si="130"/>
        <v>0</v>
      </c>
      <c r="T427" s="111">
        <f t="shared" si="131"/>
        <v>0</v>
      </c>
      <c r="V427" s="119">
        <f>V426+0.005</f>
        <v>1.9799999999999798</v>
      </c>
      <c r="W427" s="119">
        <f t="shared" si="134"/>
        <v>0.6</v>
      </c>
      <c r="X427" s="120">
        <f t="shared" si="135"/>
        <v>100000</v>
      </c>
      <c r="Y427" s="120"/>
      <c r="Z427" s="120"/>
      <c r="AA427" s="120"/>
      <c r="AB427" s="120"/>
    </row>
    <row r="428" spans="1:28" ht="11.25" customHeight="1" x14ac:dyDescent="0.2">
      <c r="A428" s="102" t="str">
        <f>'T09'!A428</f>
        <v>Dolná Streda</v>
      </c>
      <c r="B428" s="104">
        <f>'T09'!C428</f>
        <v>555789</v>
      </c>
      <c r="C428" s="109">
        <f>'T09'!K428</f>
        <v>577000.53</v>
      </c>
      <c r="D428" s="110">
        <f>'T09'!O428</f>
        <v>3.4093</v>
      </c>
      <c r="E428" s="110">
        <f>'T09'!P428</f>
        <v>5.8234105954807349</v>
      </c>
      <c r="F428" s="110"/>
      <c r="G428" s="102">
        <f t="shared" si="119"/>
        <v>0</v>
      </c>
      <c r="H428" s="102">
        <f t="shared" si="120"/>
        <v>0</v>
      </c>
      <c r="I428" s="102">
        <f t="shared" si="121"/>
        <v>0</v>
      </c>
      <c r="J428" s="103">
        <f t="shared" si="122"/>
        <v>0</v>
      </c>
      <c r="L428" s="115">
        <f t="shared" si="123"/>
        <v>0</v>
      </c>
      <c r="M428" s="111">
        <f t="shared" si="124"/>
        <v>0</v>
      </c>
      <c r="N428" s="111">
        <f t="shared" si="125"/>
        <v>0</v>
      </c>
      <c r="O428" s="115">
        <f t="shared" si="126"/>
        <v>0</v>
      </c>
      <c r="P428" s="111">
        <f t="shared" si="127"/>
        <v>0</v>
      </c>
      <c r="Q428" s="111">
        <f t="shared" si="128"/>
        <v>0</v>
      </c>
      <c r="R428" s="115">
        <f t="shared" si="129"/>
        <v>0</v>
      </c>
      <c r="S428" s="111">
        <f t="shared" si="130"/>
        <v>0</v>
      </c>
      <c r="T428" s="111">
        <f t="shared" si="131"/>
        <v>0</v>
      </c>
      <c r="V428" s="119">
        <f>V427+0.005</f>
        <v>1.9849999999999797</v>
      </c>
      <c r="W428" s="119">
        <f t="shared" si="134"/>
        <v>0.6</v>
      </c>
      <c r="X428" s="120">
        <f t="shared" si="135"/>
        <v>100000</v>
      </c>
      <c r="Y428" s="120"/>
      <c r="Z428" s="120"/>
      <c r="AA428" s="120"/>
      <c r="AB428" s="120"/>
    </row>
    <row r="429" spans="1:28" ht="11.25" customHeight="1" x14ac:dyDescent="0.2">
      <c r="A429" s="102" t="str">
        <f>'T09'!A429</f>
        <v>Dolná Strehová</v>
      </c>
      <c r="B429" s="104">
        <f>'T09'!C429</f>
        <v>515965</v>
      </c>
      <c r="C429" s="109">
        <f>'T09'!K429</f>
        <v>837796.93</v>
      </c>
      <c r="D429" s="110">
        <f>'T09'!O429</f>
        <v>30.196400000000001</v>
      </c>
      <c r="E429" s="110">
        <f>'T09'!P429</f>
        <v>7.4852506322743384</v>
      </c>
      <c r="F429" s="110"/>
      <c r="G429" s="102">
        <f t="shared" si="119"/>
        <v>0</v>
      </c>
      <c r="H429" s="102">
        <f t="shared" si="120"/>
        <v>0</v>
      </c>
      <c r="I429" s="102">
        <f t="shared" si="121"/>
        <v>0</v>
      </c>
      <c r="J429" s="103">
        <f t="shared" si="122"/>
        <v>0</v>
      </c>
      <c r="L429" s="115">
        <f t="shared" si="123"/>
        <v>0</v>
      </c>
      <c r="M429" s="111">
        <f t="shared" si="124"/>
        <v>0</v>
      </c>
      <c r="N429" s="111">
        <f t="shared" si="125"/>
        <v>0</v>
      </c>
      <c r="O429" s="115">
        <f t="shared" si="126"/>
        <v>0</v>
      </c>
      <c r="P429" s="111">
        <f t="shared" si="127"/>
        <v>0</v>
      </c>
      <c r="Q429" s="111">
        <f t="shared" si="128"/>
        <v>0</v>
      </c>
      <c r="R429" s="115">
        <f t="shared" si="129"/>
        <v>0</v>
      </c>
      <c r="S429" s="111">
        <f t="shared" si="130"/>
        <v>0</v>
      </c>
      <c r="T429" s="111">
        <f t="shared" si="131"/>
        <v>0</v>
      </c>
      <c r="V429" s="119">
        <f>V428+0.005</f>
        <v>1.9899999999999796</v>
      </c>
      <c r="W429" s="119">
        <f t="shared" si="134"/>
        <v>0.6</v>
      </c>
      <c r="X429" s="120">
        <f t="shared" si="135"/>
        <v>100000</v>
      </c>
      <c r="Y429" s="120"/>
      <c r="Z429" s="120"/>
      <c r="AA429" s="120"/>
      <c r="AB429" s="120"/>
    </row>
    <row r="430" spans="1:28" ht="11.25" customHeight="1" x14ac:dyDescent="0.2">
      <c r="A430" s="102" t="str">
        <f>'T09'!A430</f>
        <v>Dolná Súča</v>
      </c>
      <c r="B430" s="104">
        <f>'T09'!C430</f>
        <v>505943</v>
      </c>
      <c r="C430" s="109">
        <f>'T09'!K430</f>
        <v>1581772.3099999998</v>
      </c>
      <c r="D430" s="110">
        <f>'T09'!O430</f>
        <v>18.004999999999999</v>
      </c>
      <c r="E430" s="110">
        <f>'T09'!P430</f>
        <v>31.014621820001388</v>
      </c>
      <c r="F430" s="110"/>
      <c r="G430" s="102">
        <f t="shared" si="119"/>
        <v>0</v>
      </c>
      <c r="H430" s="102">
        <f t="shared" si="120"/>
        <v>1</v>
      </c>
      <c r="I430" s="102">
        <f t="shared" si="121"/>
        <v>0</v>
      </c>
      <c r="J430" s="103">
        <f t="shared" si="122"/>
        <v>1</v>
      </c>
      <c r="L430" s="115">
        <f t="shared" si="123"/>
        <v>0</v>
      </c>
      <c r="M430" s="111">
        <f t="shared" si="124"/>
        <v>0</v>
      </c>
      <c r="N430" s="111">
        <f t="shared" si="125"/>
        <v>0</v>
      </c>
      <c r="O430" s="115">
        <f t="shared" si="126"/>
        <v>1581772.3099999998</v>
      </c>
      <c r="P430" s="111">
        <f t="shared" si="127"/>
        <v>0.18004999999999999</v>
      </c>
      <c r="Q430" s="111">
        <f t="shared" si="128"/>
        <v>0.31014621820001387</v>
      </c>
      <c r="R430" s="115">
        <f t="shared" si="129"/>
        <v>0</v>
      </c>
      <c r="S430" s="111">
        <f t="shared" si="130"/>
        <v>0</v>
      </c>
      <c r="T430" s="111">
        <f t="shared" si="131"/>
        <v>0</v>
      </c>
      <c r="V430" s="119">
        <f>V429+0.005</f>
        <v>1.9949999999999795</v>
      </c>
      <c r="W430" s="119">
        <f t="shared" si="134"/>
        <v>0.6</v>
      </c>
      <c r="X430" s="120">
        <f t="shared" si="135"/>
        <v>100000</v>
      </c>
      <c r="Y430" s="120"/>
      <c r="Z430" s="120"/>
      <c r="AA430" s="120"/>
      <c r="AB430" s="120"/>
    </row>
    <row r="431" spans="1:28" ht="11.25" customHeight="1" x14ac:dyDescent="0.2">
      <c r="A431" s="102" t="str">
        <f>'T09'!A431</f>
        <v>Dolná Tižina</v>
      </c>
      <c r="B431" s="104">
        <f>'T09'!C431</f>
        <v>517518</v>
      </c>
      <c r="C431" s="109">
        <f>'T09'!K431</f>
        <v>777915.31</v>
      </c>
      <c r="D431" s="110">
        <f>'T09'!O431</f>
        <v>0</v>
      </c>
      <c r="E431" s="110">
        <f>'T09'!P431</f>
        <v>6.3484777025406531</v>
      </c>
      <c r="F431" s="110"/>
      <c r="G431" s="102">
        <f t="shared" si="119"/>
        <v>0</v>
      </c>
      <c r="H431" s="102">
        <f t="shared" si="120"/>
        <v>0</v>
      </c>
      <c r="I431" s="102">
        <f t="shared" si="121"/>
        <v>0</v>
      </c>
      <c r="J431" s="103">
        <f t="shared" si="122"/>
        <v>0</v>
      </c>
      <c r="L431" s="115">
        <f t="shared" si="123"/>
        <v>0</v>
      </c>
      <c r="M431" s="111">
        <f t="shared" si="124"/>
        <v>0</v>
      </c>
      <c r="N431" s="111">
        <f t="shared" si="125"/>
        <v>0</v>
      </c>
      <c r="O431" s="115">
        <f t="shared" si="126"/>
        <v>0</v>
      </c>
      <c r="P431" s="111">
        <f t="shared" si="127"/>
        <v>0</v>
      </c>
      <c r="Q431" s="111">
        <f t="shared" si="128"/>
        <v>0</v>
      </c>
      <c r="R431" s="115">
        <f t="shared" si="129"/>
        <v>0</v>
      </c>
      <c r="S431" s="111">
        <f t="shared" si="130"/>
        <v>0</v>
      </c>
      <c r="T431" s="111">
        <f t="shared" si="131"/>
        <v>0</v>
      </c>
      <c r="V431" s="119">
        <f>V430+0.005</f>
        <v>1.9999999999999793</v>
      </c>
      <c r="W431" s="119">
        <f t="shared" si="134"/>
        <v>0.6</v>
      </c>
      <c r="X431" s="120">
        <f t="shared" si="135"/>
        <v>100000</v>
      </c>
      <c r="Y431" s="120"/>
      <c r="Z431" s="120"/>
      <c r="AA431" s="120"/>
      <c r="AB431" s="120"/>
    </row>
    <row r="432" spans="1:28" ht="11.25" customHeight="1" x14ac:dyDescent="0.2">
      <c r="A432" s="102" t="str">
        <f>'T09'!A432</f>
        <v>Dolná Trnávka</v>
      </c>
      <c r="B432" s="104">
        <f>'T09'!C432</f>
        <v>516724</v>
      </c>
      <c r="C432" s="109">
        <f>'T09'!K432</f>
        <v>77037.55</v>
      </c>
      <c r="D432" s="110">
        <f>'T09'!O432</f>
        <v>5.5530999999999997</v>
      </c>
      <c r="E432" s="110">
        <f>'T09'!P432</f>
        <v>3.0609748103359982</v>
      </c>
      <c r="F432" s="110"/>
      <c r="G432" s="102">
        <f t="shared" si="119"/>
        <v>0</v>
      </c>
      <c r="H432" s="102">
        <f t="shared" si="120"/>
        <v>0</v>
      </c>
      <c r="I432" s="102">
        <f t="shared" si="121"/>
        <v>0</v>
      </c>
      <c r="J432" s="103">
        <f t="shared" si="122"/>
        <v>0</v>
      </c>
      <c r="L432" s="115">
        <f t="shared" si="123"/>
        <v>0</v>
      </c>
      <c r="M432" s="111">
        <f t="shared" si="124"/>
        <v>0</v>
      </c>
      <c r="N432" s="111">
        <f t="shared" si="125"/>
        <v>0</v>
      </c>
      <c r="O432" s="115">
        <f t="shared" si="126"/>
        <v>0</v>
      </c>
      <c r="P432" s="111">
        <f t="shared" si="127"/>
        <v>0</v>
      </c>
      <c r="Q432" s="111">
        <f t="shared" si="128"/>
        <v>0</v>
      </c>
      <c r="R432" s="115">
        <f t="shared" si="129"/>
        <v>0</v>
      </c>
      <c r="S432" s="111">
        <f t="shared" si="130"/>
        <v>0</v>
      </c>
      <c r="T432" s="111">
        <f t="shared" si="131"/>
        <v>0</v>
      </c>
    </row>
    <row r="433" spans="1:20" ht="11.25" customHeight="1" x14ac:dyDescent="0.2">
      <c r="A433" s="102" t="str">
        <f>'T09'!A433</f>
        <v>Dolná Ves</v>
      </c>
      <c r="B433" s="104">
        <f>'T09'!C433</f>
        <v>516732</v>
      </c>
      <c r="C433" s="109">
        <f>'T09'!K433</f>
        <v>43776.89</v>
      </c>
      <c r="D433" s="110">
        <f>'T09'!O433</f>
        <v>0</v>
      </c>
      <c r="E433" s="110">
        <f>'T09'!P433</f>
        <v>0</v>
      </c>
      <c r="F433" s="110"/>
      <c r="G433" s="102">
        <f t="shared" si="119"/>
        <v>0</v>
      </c>
      <c r="H433" s="102">
        <f t="shared" si="120"/>
        <v>0</v>
      </c>
      <c r="I433" s="102">
        <f t="shared" si="121"/>
        <v>0</v>
      </c>
      <c r="J433" s="103">
        <f t="shared" si="122"/>
        <v>0</v>
      </c>
      <c r="L433" s="115">
        <f t="shared" si="123"/>
        <v>0</v>
      </c>
      <c r="M433" s="111">
        <f t="shared" si="124"/>
        <v>0</v>
      </c>
      <c r="N433" s="111">
        <f t="shared" si="125"/>
        <v>0</v>
      </c>
      <c r="O433" s="115">
        <f t="shared" si="126"/>
        <v>0</v>
      </c>
      <c r="P433" s="111">
        <f t="shared" si="127"/>
        <v>0</v>
      </c>
      <c r="Q433" s="111">
        <f t="shared" si="128"/>
        <v>0</v>
      </c>
      <c r="R433" s="115">
        <f t="shared" si="129"/>
        <v>0</v>
      </c>
      <c r="S433" s="111">
        <f t="shared" si="130"/>
        <v>0</v>
      </c>
      <c r="T433" s="111">
        <f t="shared" si="131"/>
        <v>0</v>
      </c>
    </row>
    <row r="434" spans="1:20" ht="11.25" customHeight="1" x14ac:dyDescent="0.2">
      <c r="A434" s="102" t="str">
        <f>'T09'!A434</f>
        <v>Dolná Ždaňa</v>
      </c>
      <c r="B434" s="104">
        <f>'T09'!C434</f>
        <v>516741</v>
      </c>
      <c r="C434" s="109">
        <f>'T09'!K434</f>
        <v>381521.64</v>
      </c>
      <c r="D434" s="110">
        <f>'T09'!O434</f>
        <v>8.0860000000000003</v>
      </c>
      <c r="E434" s="110">
        <f>'T09'!P434</f>
        <v>27.692520927515407</v>
      </c>
      <c r="F434" s="110"/>
      <c r="G434" s="102">
        <f t="shared" si="119"/>
        <v>0</v>
      </c>
      <c r="H434" s="102">
        <f t="shared" si="120"/>
        <v>1</v>
      </c>
      <c r="I434" s="102">
        <f t="shared" si="121"/>
        <v>0</v>
      </c>
      <c r="J434" s="103">
        <f t="shared" si="122"/>
        <v>1</v>
      </c>
      <c r="L434" s="115">
        <f t="shared" si="123"/>
        <v>0</v>
      </c>
      <c r="M434" s="111">
        <f t="shared" si="124"/>
        <v>0</v>
      </c>
      <c r="N434" s="111">
        <f t="shared" si="125"/>
        <v>0</v>
      </c>
      <c r="O434" s="115">
        <f t="shared" si="126"/>
        <v>381521.64</v>
      </c>
      <c r="P434" s="111">
        <f t="shared" si="127"/>
        <v>8.0860000000000001E-2</v>
      </c>
      <c r="Q434" s="111">
        <f t="shared" si="128"/>
        <v>0.27692520927515407</v>
      </c>
      <c r="R434" s="115">
        <f t="shared" si="129"/>
        <v>0</v>
      </c>
      <c r="S434" s="111">
        <f t="shared" si="130"/>
        <v>0</v>
      </c>
      <c r="T434" s="111">
        <f t="shared" si="131"/>
        <v>0</v>
      </c>
    </row>
    <row r="435" spans="1:20" ht="11.25" customHeight="1" x14ac:dyDescent="0.2">
      <c r="A435" s="102" t="str">
        <f>'T09'!A435</f>
        <v>Dolné Dubové</v>
      </c>
      <c r="B435" s="104">
        <f>'T09'!C435</f>
        <v>506931</v>
      </c>
      <c r="C435" s="109">
        <f>'T09'!K435</f>
        <v>322931.13</v>
      </c>
      <c r="D435" s="110">
        <f>'T09'!O435</f>
        <v>2.8645999999999998</v>
      </c>
      <c r="E435" s="110">
        <f>'T09'!P435</f>
        <v>9.5313573516433667</v>
      </c>
      <c r="F435" s="110"/>
      <c r="G435" s="102">
        <f t="shared" si="119"/>
        <v>0</v>
      </c>
      <c r="H435" s="102">
        <f t="shared" si="120"/>
        <v>0</v>
      </c>
      <c r="I435" s="102">
        <f t="shared" si="121"/>
        <v>0</v>
      </c>
      <c r="J435" s="103">
        <f t="shared" si="122"/>
        <v>0</v>
      </c>
      <c r="L435" s="115">
        <f t="shared" si="123"/>
        <v>0</v>
      </c>
      <c r="M435" s="111">
        <f t="shared" si="124"/>
        <v>0</v>
      </c>
      <c r="N435" s="111">
        <f t="shared" si="125"/>
        <v>0</v>
      </c>
      <c r="O435" s="115">
        <f t="shared" si="126"/>
        <v>0</v>
      </c>
      <c r="P435" s="111">
        <f t="shared" si="127"/>
        <v>0</v>
      </c>
      <c r="Q435" s="111">
        <f t="shared" si="128"/>
        <v>0</v>
      </c>
      <c r="R435" s="115">
        <f t="shared" si="129"/>
        <v>0</v>
      </c>
      <c r="S435" s="111">
        <f t="shared" si="130"/>
        <v>0</v>
      </c>
      <c r="T435" s="111">
        <f t="shared" si="131"/>
        <v>0</v>
      </c>
    </row>
    <row r="436" spans="1:20" ht="11.25" customHeight="1" x14ac:dyDescent="0.2">
      <c r="A436" s="102" t="str">
        <f>'T09'!A436</f>
        <v>Dolné Kočkovce</v>
      </c>
      <c r="B436" s="104">
        <f>'T09'!C436</f>
        <v>557439</v>
      </c>
      <c r="C436" s="109">
        <f>'T09'!K436</f>
        <v>402371.8</v>
      </c>
      <c r="D436" s="110">
        <f>'T09'!O436</f>
        <v>0</v>
      </c>
      <c r="E436" s="110">
        <f>'T09'!P436</f>
        <v>0</v>
      </c>
      <c r="F436" s="110"/>
      <c r="G436" s="102">
        <f t="shared" si="119"/>
        <v>0</v>
      </c>
      <c r="H436" s="102">
        <f t="shared" si="120"/>
        <v>0</v>
      </c>
      <c r="I436" s="102">
        <f t="shared" si="121"/>
        <v>0</v>
      </c>
      <c r="J436" s="103">
        <f t="shared" si="122"/>
        <v>0</v>
      </c>
      <c r="L436" s="115">
        <f t="shared" si="123"/>
        <v>0</v>
      </c>
      <c r="M436" s="111">
        <f t="shared" si="124"/>
        <v>0</v>
      </c>
      <c r="N436" s="111">
        <f t="shared" si="125"/>
        <v>0</v>
      </c>
      <c r="O436" s="115">
        <f t="shared" si="126"/>
        <v>0</v>
      </c>
      <c r="P436" s="111">
        <f t="shared" si="127"/>
        <v>0</v>
      </c>
      <c r="Q436" s="111">
        <f t="shared" si="128"/>
        <v>0</v>
      </c>
      <c r="R436" s="115">
        <f t="shared" si="129"/>
        <v>0</v>
      </c>
      <c r="S436" s="111">
        <f t="shared" si="130"/>
        <v>0</v>
      </c>
      <c r="T436" s="111">
        <f t="shared" si="131"/>
        <v>0</v>
      </c>
    </row>
    <row r="437" spans="1:20" ht="11.25" customHeight="1" x14ac:dyDescent="0.2">
      <c r="A437" s="102" t="str">
        <f>'T09'!A437</f>
        <v>Dolné Lefantovce</v>
      </c>
      <c r="B437" s="104">
        <f>'T09'!C437</f>
        <v>582425</v>
      </c>
      <c r="C437" s="109">
        <f>'T09'!K437</f>
        <v>145449.57999999999</v>
      </c>
      <c r="D437" s="110">
        <f>'T09'!O437</f>
        <v>54.997199999999999</v>
      </c>
      <c r="E437" s="110">
        <f>'T09'!P437</f>
        <v>4.9127952105465003</v>
      </c>
      <c r="F437" s="110"/>
      <c r="G437" s="102">
        <f t="shared" si="119"/>
        <v>0</v>
      </c>
      <c r="H437" s="102">
        <f t="shared" si="120"/>
        <v>0</v>
      </c>
      <c r="I437" s="102">
        <f t="shared" si="121"/>
        <v>0</v>
      </c>
      <c r="J437" s="103">
        <f t="shared" si="122"/>
        <v>0</v>
      </c>
      <c r="L437" s="115">
        <f t="shared" si="123"/>
        <v>0</v>
      </c>
      <c r="M437" s="111">
        <f t="shared" si="124"/>
        <v>0</v>
      </c>
      <c r="N437" s="111">
        <f t="shared" si="125"/>
        <v>0</v>
      </c>
      <c r="O437" s="115">
        <f t="shared" si="126"/>
        <v>0</v>
      </c>
      <c r="P437" s="111">
        <f t="shared" si="127"/>
        <v>0</v>
      </c>
      <c r="Q437" s="111">
        <f t="shared" si="128"/>
        <v>0</v>
      </c>
      <c r="R437" s="115">
        <f t="shared" si="129"/>
        <v>0</v>
      </c>
      <c r="S437" s="111">
        <f t="shared" si="130"/>
        <v>0</v>
      </c>
      <c r="T437" s="111">
        <f t="shared" si="131"/>
        <v>0</v>
      </c>
    </row>
    <row r="438" spans="1:20" ht="11.25" customHeight="1" x14ac:dyDescent="0.2">
      <c r="A438" s="102" t="str">
        <f>'T09'!A438</f>
        <v>Dolné Lovčice</v>
      </c>
      <c r="B438" s="104">
        <f>'T09'!C438</f>
        <v>556661</v>
      </c>
      <c r="C438" s="109">
        <f>'T09'!K438</f>
        <v>212556.12</v>
      </c>
      <c r="D438" s="110">
        <f>'T09'!O438</f>
        <v>12.91</v>
      </c>
      <c r="E438" s="110">
        <f>'T09'!P438</f>
        <v>3.7606538922520789</v>
      </c>
      <c r="F438" s="110"/>
      <c r="G438" s="102">
        <f t="shared" si="119"/>
        <v>0</v>
      </c>
      <c r="H438" s="102">
        <f t="shared" si="120"/>
        <v>0</v>
      </c>
      <c r="I438" s="102">
        <f t="shared" si="121"/>
        <v>0</v>
      </c>
      <c r="J438" s="103">
        <f t="shared" si="122"/>
        <v>0</v>
      </c>
      <c r="L438" s="115">
        <f t="shared" si="123"/>
        <v>0</v>
      </c>
      <c r="M438" s="111">
        <f t="shared" si="124"/>
        <v>0</v>
      </c>
      <c r="N438" s="111">
        <f t="shared" si="125"/>
        <v>0</v>
      </c>
      <c r="O438" s="115">
        <f t="shared" si="126"/>
        <v>0</v>
      </c>
      <c r="P438" s="111">
        <f t="shared" si="127"/>
        <v>0</v>
      </c>
      <c r="Q438" s="111">
        <f t="shared" si="128"/>
        <v>0</v>
      </c>
      <c r="R438" s="115">
        <f t="shared" si="129"/>
        <v>0</v>
      </c>
      <c r="S438" s="111">
        <f t="shared" si="130"/>
        <v>0</v>
      </c>
      <c r="T438" s="111">
        <f t="shared" si="131"/>
        <v>0</v>
      </c>
    </row>
    <row r="439" spans="1:20" ht="11.25" customHeight="1" x14ac:dyDescent="0.2">
      <c r="A439" s="102" t="str">
        <f>'T09'!A439</f>
        <v>Dolné Mladonice</v>
      </c>
      <c r="B439" s="104">
        <f>'T09'!C439</f>
        <v>518301</v>
      </c>
      <c r="C439" s="109">
        <f>'T09'!K439</f>
        <v>27614.31</v>
      </c>
      <c r="D439" s="110">
        <f>'T09'!O439</f>
        <v>0</v>
      </c>
      <c r="E439" s="110">
        <f>'T09'!P439</f>
        <v>0</v>
      </c>
      <c r="F439" s="110"/>
      <c r="G439" s="102">
        <f t="shared" si="119"/>
        <v>0</v>
      </c>
      <c r="H439" s="102">
        <f t="shared" si="120"/>
        <v>0</v>
      </c>
      <c r="I439" s="102">
        <f t="shared" si="121"/>
        <v>0</v>
      </c>
      <c r="J439" s="103">
        <f t="shared" si="122"/>
        <v>0</v>
      </c>
      <c r="L439" s="115">
        <f t="shared" si="123"/>
        <v>0</v>
      </c>
      <c r="M439" s="111">
        <f t="shared" si="124"/>
        <v>0</v>
      </c>
      <c r="N439" s="111">
        <f t="shared" si="125"/>
        <v>0</v>
      </c>
      <c r="O439" s="115">
        <f t="shared" si="126"/>
        <v>0</v>
      </c>
      <c r="P439" s="111">
        <f t="shared" si="127"/>
        <v>0</v>
      </c>
      <c r="Q439" s="111">
        <f t="shared" si="128"/>
        <v>0</v>
      </c>
      <c r="R439" s="115">
        <f t="shared" si="129"/>
        <v>0</v>
      </c>
      <c r="S439" s="111">
        <f t="shared" si="130"/>
        <v>0</v>
      </c>
      <c r="T439" s="111">
        <f t="shared" si="131"/>
        <v>0</v>
      </c>
    </row>
    <row r="440" spans="1:20" ht="11.25" customHeight="1" x14ac:dyDescent="0.2">
      <c r="A440" s="102" t="str">
        <f>'T09'!A440</f>
        <v>Dolné Naštice</v>
      </c>
      <c r="B440" s="104">
        <f>'T09'!C440</f>
        <v>542849</v>
      </c>
      <c r="C440" s="109">
        <f>'T09'!K440</f>
        <v>167781.81</v>
      </c>
      <c r="D440" s="110">
        <f>'T09'!O440</f>
        <v>0</v>
      </c>
      <c r="E440" s="110">
        <f>'T09'!P440</f>
        <v>43.134091830336082</v>
      </c>
      <c r="F440" s="110"/>
      <c r="G440" s="102">
        <f t="shared" si="119"/>
        <v>0</v>
      </c>
      <c r="H440" s="102">
        <f t="shared" si="120"/>
        <v>1</v>
      </c>
      <c r="I440" s="102">
        <f t="shared" si="121"/>
        <v>0</v>
      </c>
      <c r="J440" s="103">
        <f t="shared" si="122"/>
        <v>1</v>
      </c>
      <c r="L440" s="115">
        <f t="shared" si="123"/>
        <v>0</v>
      </c>
      <c r="M440" s="111">
        <f t="shared" si="124"/>
        <v>0</v>
      </c>
      <c r="N440" s="111">
        <f t="shared" si="125"/>
        <v>0</v>
      </c>
      <c r="O440" s="115">
        <f t="shared" si="126"/>
        <v>167781.81</v>
      </c>
      <c r="P440" s="111">
        <f t="shared" si="127"/>
        <v>0</v>
      </c>
      <c r="Q440" s="111">
        <f t="shared" si="128"/>
        <v>0.4313409183033608</v>
      </c>
      <c r="R440" s="115">
        <f t="shared" si="129"/>
        <v>0</v>
      </c>
      <c r="S440" s="111">
        <f t="shared" si="130"/>
        <v>0</v>
      </c>
      <c r="T440" s="111">
        <f t="shared" si="131"/>
        <v>0</v>
      </c>
    </row>
    <row r="441" spans="1:20" ht="11.25" customHeight="1" x14ac:dyDescent="0.2">
      <c r="A441" s="102" t="str">
        <f>'T09'!A441</f>
        <v>Dolné Obdokovce</v>
      </c>
      <c r="B441" s="104">
        <f>'T09'!C441</f>
        <v>500194</v>
      </c>
      <c r="C441" s="109">
        <f>'T09'!K441</f>
        <v>467692.82</v>
      </c>
      <c r="D441" s="110">
        <f>'T09'!O441</f>
        <v>9.5184999999999995</v>
      </c>
      <c r="E441" s="110">
        <f>'T09'!P441</f>
        <v>16.763351209881737</v>
      </c>
      <c r="F441" s="110"/>
      <c r="G441" s="102">
        <f t="shared" si="119"/>
        <v>0</v>
      </c>
      <c r="H441" s="102">
        <f t="shared" si="120"/>
        <v>0</v>
      </c>
      <c r="I441" s="102">
        <f t="shared" si="121"/>
        <v>0</v>
      </c>
      <c r="J441" s="103">
        <f t="shared" si="122"/>
        <v>0</v>
      </c>
      <c r="L441" s="115">
        <f t="shared" si="123"/>
        <v>0</v>
      </c>
      <c r="M441" s="111">
        <f t="shared" si="124"/>
        <v>0</v>
      </c>
      <c r="N441" s="111">
        <f t="shared" si="125"/>
        <v>0</v>
      </c>
      <c r="O441" s="115">
        <f t="shared" si="126"/>
        <v>0</v>
      </c>
      <c r="P441" s="111">
        <f t="shared" si="127"/>
        <v>0</v>
      </c>
      <c r="Q441" s="111">
        <f t="shared" si="128"/>
        <v>0</v>
      </c>
      <c r="R441" s="115">
        <f t="shared" si="129"/>
        <v>0</v>
      </c>
      <c r="S441" s="111">
        <f t="shared" si="130"/>
        <v>0</v>
      </c>
      <c r="T441" s="111">
        <f t="shared" si="131"/>
        <v>0</v>
      </c>
    </row>
    <row r="442" spans="1:20" ht="11.25" customHeight="1" x14ac:dyDescent="0.2">
      <c r="A442" s="102" t="str">
        <f>'T09'!A442</f>
        <v>Dolné Orešany</v>
      </c>
      <c r="B442" s="104">
        <f>'T09'!C442</f>
        <v>506940</v>
      </c>
      <c r="C442" s="109">
        <f>'T09'!K442</f>
        <v>636443.07000000007</v>
      </c>
      <c r="D442" s="110">
        <f>'T09'!O442</f>
        <v>0</v>
      </c>
      <c r="E442" s="110">
        <f>'T09'!P442</f>
        <v>5.0096609583634866</v>
      </c>
      <c r="F442" s="110"/>
      <c r="G442" s="102">
        <f t="shared" si="119"/>
        <v>0</v>
      </c>
      <c r="H442" s="102">
        <f t="shared" si="120"/>
        <v>0</v>
      </c>
      <c r="I442" s="102">
        <f t="shared" si="121"/>
        <v>0</v>
      </c>
      <c r="J442" s="103">
        <f t="shared" si="122"/>
        <v>0</v>
      </c>
      <c r="L442" s="115">
        <f t="shared" si="123"/>
        <v>0</v>
      </c>
      <c r="M442" s="111">
        <f t="shared" si="124"/>
        <v>0</v>
      </c>
      <c r="N442" s="111">
        <f t="shared" si="125"/>
        <v>0</v>
      </c>
      <c r="O442" s="115">
        <f t="shared" si="126"/>
        <v>0</v>
      </c>
      <c r="P442" s="111">
        <f t="shared" si="127"/>
        <v>0</v>
      </c>
      <c r="Q442" s="111">
        <f t="shared" si="128"/>
        <v>0</v>
      </c>
      <c r="R442" s="115">
        <f t="shared" si="129"/>
        <v>0</v>
      </c>
      <c r="S442" s="111">
        <f t="shared" si="130"/>
        <v>0</v>
      </c>
      <c r="T442" s="111">
        <f t="shared" si="131"/>
        <v>0</v>
      </c>
    </row>
    <row r="443" spans="1:20" ht="11.25" customHeight="1" x14ac:dyDescent="0.2">
      <c r="A443" s="102" t="str">
        <f>'T09'!A443</f>
        <v>Dolné Otrokovce</v>
      </c>
      <c r="B443" s="104">
        <f>'T09'!C443</f>
        <v>506958</v>
      </c>
      <c r="C443" s="109">
        <f>'T09'!K443</f>
        <v>136213.16999999998</v>
      </c>
      <c r="D443" s="110">
        <f>'T09'!O443</f>
        <v>0</v>
      </c>
      <c r="E443" s="110">
        <f>'T09'!P443</f>
        <v>0</v>
      </c>
      <c r="F443" s="110"/>
      <c r="G443" s="102">
        <f t="shared" si="119"/>
        <v>0</v>
      </c>
      <c r="H443" s="102">
        <f t="shared" si="120"/>
        <v>0</v>
      </c>
      <c r="I443" s="102">
        <f t="shared" si="121"/>
        <v>0</v>
      </c>
      <c r="J443" s="103">
        <f t="shared" si="122"/>
        <v>0</v>
      </c>
      <c r="L443" s="115">
        <f t="shared" si="123"/>
        <v>0</v>
      </c>
      <c r="M443" s="111">
        <f t="shared" si="124"/>
        <v>0</v>
      </c>
      <c r="N443" s="111">
        <f t="shared" si="125"/>
        <v>0</v>
      </c>
      <c r="O443" s="115">
        <f t="shared" si="126"/>
        <v>0</v>
      </c>
      <c r="P443" s="111">
        <f t="shared" si="127"/>
        <v>0</v>
      </c>
      <c r="Q443" s="111">
        <f t="shared" si="128"/>
        <v>0</v>
      </c>
      <c r="R443" s="115">
        <f t="shared" si="129"/>
        <v>0</v>
      </c>
      <c r="S443" s="111">
        <f t="shared" si="130"/>
        <v>0</v>
      </c>
      <c r="T443" s="111">
        <f t="shared" si="131"/>
        <v>0</v>
      </c>
    </row>
    <row r="444" spans="1:20" ht="11.25" customHeight="1" x14ac:dyDescent="0.2">
      <c r="A444" s="102" t="str">
        <f>'T09'!A444</f>
        <v>Dolné Plachtince</v>
      </c>
      <c r="B444" s="104">
        <f>'T09'!C444</f>
        <v>515973</v>
      </c>
      <c r="C444" s="109">
        <f>'T09'!K444</f>
        <v>347553.84</v>
      </c>
      <c r="D444" s="110">
        <f>'T09'!O444</f>
        <v>21.940200000000001</v>
      </c>
      <c r="E444" s="110">
        <f>'T09'!P444</f>
        <v>11.44922179539147</v>
      </c>
      <c r="F444" s="110"/>
      <c r="G444" s="102">
        <f t="shared" si="119"/>
        <v>0</v>
      </c>
      <c r="H444" s="102">
        <f t="shared" si="120"/>
        <v>0</v>
      </c>
      <c r="I444" s="102">
        <f t="shared" si="121"/>
        <v>0</v>
      </c>
      <c r="J444" s="103">
        <f t="shared" si="122"/>
        <v>0</v>
      </c>
      <c r="L444" s="115">
        <f t="shared" si="123"/>
        <v>0</v>
      </c>
      <c r="M444" s="111">
        <f t="shared" si="124"/>
        <v>0</v>
      </c>
      <c r="N444" s="111">
        <f t="shared" si="125"/>
        <v>0</v>
      </c>
      <c r="O444" s="115">
        <f t="shared" si="126"/>
        <v>0</v>
      </c>
      <c r="P444" s="111">
        <f t="shared" si="127"/>
        <v>0</v>
      </c>
      <c r="Q444" s="111">
        <f t="shared" si="128"/>
        <v>0</v>
      </c>
      <c r="R444" s="115">
        <f t="shared" si="129"/>
        <v>0</v>
      </c>
      <c r="S444" s="111">
        <f t="shared" si="130"/>
        <v>0</v>
      </c>
      <c r="T444" s="111">
        <f t="shared" si="131"/>
        <v>0</v>
      </c>
    </row>
    <row r="445" spans="1:20" ht="11.25" customHeight="1" x14ac:dyDescent="0.2">
      <c r="A445" s="102" t="str">
        <f>'T09'!A445</f>
        <v>Dolné Saliby</v>
      </c>
      <c r="B445" s="104">
        <f>'T09'!C445</f>
        <v>503746</v>
      </c>
      <c r="C445" s="109">
        <f>'T09'!K445</f>
        <v>1365251.15</v>
      </c>
      <c r="D445" s="110">
        <f>'T09'!O445</f>
        <v>17.594000000000001</v>
      </c>
      <c r="E445" s="110">
        <f>'T09'!P445</f>
        <v>14.552718010894921</v>
      </c>
      <c r="F445" s="110"/>
      <c r="G445" s="102">
        <f t="shared" si="119"/>
        <v>0</v>
      </c>
      <c r="H445" s="102">
        <f t="shared" si="120"/>
        <v>0</v>
      </c>
      <c r="I445" s="102">
        <f t="shared" si="121"/>
        <v>0</v>
      </c>
      <c r="J445" s="103">
        <f t="shared" si="122"/>
        <v>0</v>
      </c>
      <c r="L445" s="115">
        <f t="shared" si="123"/>
        <v>0</v>
      </c>
      <c r="M445" s="111">
        <f t="shared" si="124"/>
        <v>0</v>
      </c>
      <c r="N445" s="111">
        <f t="shared" si="125"/>
        <v>0</v>
      </c>
      <c r="O445" s="115">
        <f t="shared" si="126"/>
        <v>0</v>
      </c>
      <c r="P445" s="111">
        <f t="shared" si="127"/>
        <v>0</v>
      </c>
      <c r="Q445" s="111">
        <f t="shared" si="128"/>
        <v>0</v>
      </c>
      <c r="R445" s="115">
        <f t="shared" si="129"/>
        <v>0</v>
      </c>
      <c r="S445" s="111">
        <f t="shared" si="130"/>
        <v>0</v>
      </c>
      <c r="T445" s="111">
        <f t="shared" si="131"/>
        <v>0</v>
      </c>
    </row>
    <row r="446" spans="1:20" ht="11.25" customHeight="1" x14ac:dyDescent="0.2">
      <c r="A446" s="102" t="str">
        <f>'T09'!A446</f>
        <v>Dolné Semerovce</v>
      </c>
      <c r="B446" s="104">
        <f>'T09'!C446</f>
        <v>502189</v>
      </c>
      <c r="C446" s="109">
        <f>'T09'!K446</f>
        <v>154615.65</v>
      </c>
      <c r="D446" s="110">
        <f>'T09'!O446</f>
        <v>1.2020999999999999</v>
      </c>
      <c r="E446" s="110">
        <f>'T09'!P446</f>
        <v>0.84247616589911845</v>
      </c>
      <c r="F446" s="110"/>
      <c r="G446" s="102">
        <f t="shared" si="119"/>
        <v>0</v>
      </c>
      <c r="H446" s="102">
        <f t="shared" si="120"/>
        <v>0</v>
      </c>
      <c r="I446" s="102">
        <f t="shared" si="121"/>
        <v>0</v>
      </c>
      <c r="J446" s="103">
        <f t="shared" si="122"/>
        <v>0</v>
      </c>
      <c r="L446" s="115">
        <f t="shared" si="123"/>
        <v>0</v>
      </c>
      <c r="M446" s="111">
        <f t="shared" si="124"/>
        <v>0</v>
      </c>
      <c r="N446" s="111">
        <f t="shared" si="125"/>
        <v>0</v>
      </c>
      <c r="O446" s="115">
        <f t="shared" si="126"/>
        <v>0</v>
      </c>
      <c r="P446" s="111">
        <f t="shared" si="127"/>
        <v>0</v>
      </c>
      <c r="Q446" s="111">
        <f t="shared" si="128"/>
        <v>0</v>
      </c>
      <c r="R446" s="115">
        <f t="shared" si="129"/>
        <v>0</v>
      </c>
      <c r="S446" s="111">
        <f t="shared" si="130"/>
        <v>0</v>
      </c>
      <c r="T446" s="111">
        <f t="shared" si="131"/>
        <v>0</v>
      </c>
    </row>
    <row r="447" spans="1:20" ht="11.25" customHeight="1" x14ac:dyDescent="0.2">
      <c r="A447" s="102" t="str">
        <f>'T09'!A447</f>
        <v>Dolné Srnie</v>
      </c>
      <c r="B447" s="104">
        <f>'T09'!C447</f>
        <v>505951</v>
      </c>
      <c r="C447" s="109">
        <f>'T09'!K447</f>
        <v>282982.42</v>
      </c>
      <c r="D447" s="110">
        <f>'T09'!O447</f>
        <v>0</v>
      </c>
      <c r="E447" s="110">
        <f>'T09'!P447</f>
        <v>10.471434939315312</v>
      </c>
      <c r="F447" s="110"/>
      <c r="G447" s="102">
        <f t="shared" si="119"/>
        <v>0</v>
      </c>
      <c r="H447" s="102">
        <f t="shared" si="120"/>
        <v>0</v>
      </c>
      <c r="I447" s="102">
        <f t="shared" si="121"/>
        <v>0</v>
      </c>
      <c r="J447" s="103">
        <f t="shared" si="122"/>
        <v>0</v>
      </c>
      <c r="L447" s="115">
        <f t="shared" si="123"/>
        <v>0</v>
      </c>
      <c r="M447" s="111">
        <f t="shared" si="124"/>
        <v>0</v>
      </c>
      <c r="N447" s="111">
        <f t="shared" si="125"/>
        <v>0</v>
      </c>
      <c r="O447" s="115">
        <f t="shared" si="126"/>
        <v>0</v>
      </c>
      <c r="P447" s="111">
        <f t="shared" si="127"/>
        <v>0</v>
      </c>
      <c r="Q447" s="111">
        <f t="shared" si="128"/>
        <v>0</v>
      </c>
      <c r="R447" s="115">
        <f t="shared" si="129"/>
        <v>0</v>
      </c>
      <c r="S447" s="111">
        <f t="shared" si="130"/>
        <v>0</v>
      </c>
      <c r="T447" s="111">
        <f t="shared" si="131"/>
        <v>0</v>
      </c>
    </row>
    <row r="448" spans="1:20" ht="11.25" customHeight="1" x14ac:dyDescent="0.2">
      <c r="A448" s="102" t="str">
        <f>'T09'!A448</f>
        <v>Dolné Strháre</v>
      </c>
      <c r="B448" s="104">
        <f>'T09'!C448</f>
        <v>515981</v>
      </c>
      <c r="C448" s="109">
        <f>'T09'!K448</f>
        <v>45296.65</v>
      </c>
      <c r="D448" s="110">
        <f>'T09'!O448</f>
        <v>0</v>
      </c>
      <c r="E448" s="110">
        <f>'T09'!P448</f>
        <v>0</v>
      </c>
      <c r="F448" s="110"/>
      <c r="G448" s="102">
        <f t="shared" si="119"/>
        <v>0</v>
      </c>
      <c r="H448" s="102">
        <f t="shared" si="120"/>
        <v>0</v>
      </c>
      <c r="I448" s="102">
        <f t="shared" si="121"/>
        <v>0</v>
      </c>
      <c r="J448" s="103">
        <f t="shared" si="122"/>
        <v>0</v>
      </c>
      <c r="L448" s="115">
        <f t="shared" si="123"/>
        <v>0</v>
      </c>
      <c r="M448" s="111">
        <f t="shared" si="124"/>
        <v>0</v>
      </c>
      <c r="N448" s="111">
        <f t="shared" si="125"/>
        <v>0</v>
      </c>
      <c r="O448" s="115">
        <f t="shared" si="126"/>
        <v>0</v>
      </c>
      <c r="P448" s="111">
        <f t="shared" si="127"/>
        <v>0</v>
      </c>
      <c r="Q448" s="111">
        <f t="shared" si="128"/>
        <v>0</v>
      </c>
      <c r="R448" s="115">
        <f t="shared" si="129"/>
        <v>0</v>
      </c>
      <c r="S448" s="111">
        <f t="shared" si="130"/>
        <v>0</v>
      </c>
      <c r="T448" s="111">
        <f t="shared" si="131"/>
        <v>0</v>
      </c>
    </row>
    <row r="449" spans="1:20" ht="11.25" customHeight="1" x14ac:dyDescent="0.2">
      <c r="A449" s="102" t="str">
        <f>'T09'!A449</f>
        <v>Dolné Trhovište</v>
      </c>
      <c r="B449" s="104">
        <f>'T09'!C449</f>
        <v>506966</v>
      </c>
      <c r="C449" s="109">
        <f>'T09'!K449</f>
        <v>185297.59</v>
      </c>
      <c r="D449" s="110">
        <f>'T09'!O449</f>
        <v>0</v>
      </c>
      <c r="E449" s="110">
        <f>'T09'!P449</f>
        <v>8.7702166013060392</v>
      </c>
      <c r="F449" s="110"/>
      <c r="G449" s="102">
        <f t="shared" si="119"/>
        <v>0</v>
      </c>
      <c r="H449" s="102">
        <f t="shared" si="120"/>
        <v>0</v>
      </c>
      <c r="I449" s="102">
        <f t="shared" si="121"/>
        <v>0</v>
      </c>
      <c r="J449" s="103">
        <f t="shared" si="122"/>
        <v>0</v>
      </c>
      <c r="L449" s="115">
        <f t="shared" si="123"/>
        <v>0</v>
      </c>
      <c r="M449" s="111">
        <f t="shared" si="124"/>
        <v>0</v>
      </c>
      <c r="N449" s="111">
        <f t="shared" si="125"/>
        <v>0</v>
      </c>
      <c r="O449" s="115">
        <f t="shared" si="126"/>
        <v>0</v>
      </c>
      <c r="P449" s="111">
        <f t="shared" si="127"/>
        <v>0</v>
      </c>
      <c r="Q449" s="111">
        <f t="shared" si="128"/>
        <v>0</v>
      </c>
      <c r="R449" s="115">
        <f t="shared" si="129"/>
        <v>0</v>
      </c>
      <c r="S449" s="111">
        <f t="shared" si="130"/>
        <v>0</v>
      </c>
      <c r="T449" s="111">
        <f t="shared" si="131"/>
        <v>0</v>
      </c>
    </row>
    <row r="450" spans="1:20" ht="11.25" customHeight="1" x14ac:dyDescent="0.2">
      <c r="A450" s="102" t="str">
        <f>'T09'!A450</f>
        <v>Dolné Vestenice</v>
      </c>
      <c r="B450" s="104">
        <f>'T09'!C450</f>
        <v>513989</v>
      </c>
      <c r="C450" s="109">
        <f>'T09'!K450</f>
        <v>1453331.81</v>
      </c>
      <c r="D450" s="110">
        <f>'T09'!O450</f>
        <v>23.5748</v>
      </c>
      <c r="E450" s="110">
        <f>'T09'!P450</f>
        <v>11.802286912030089</v>
      </c>
      <c r="F450" s="110"/>
      <c r="G450" s="102">
        <f t="shared" si="119"/>
        <v>0</v>
      </c>
      <c r="H450" s="102">
        <f t="shared" si="120"/>
        <v>0</v>
      </c>
      <c r="I450" s="102">
        <f t="shared" si="121"/>
        <v>0</v>
      </c>
      <c r="J450" s="103">
        <f t="shared" si="122"/>
        <v>0</v>
      </c>
      <c r="L450" s="115">
        <f t="shared" si="123"/>
        <v>0</v>
      </c>
      <c r="M450" s="111">
        <f t="shared" si="124"/>
        <v>0</v>
      </c>
      <c r="N450" s="111">
        <f t="shared" si="125"/>
        <v>0</v>
      </c>
      <c r="O450" s="115">
        <f t="shared" si="126"/>
        <v>0</v>
      </c>
      <c r="P450" s="111">
        <f t="shared" si="127"/>
        <v>0</v>
      </c>
      <c r="Q450" s="111">
        <f t="shared" si="128"/>
        <v>0</v>
      </c>
      <c r="R450" s="115">
        <f t="shared" si="129"/>
        <v>0</v>
      </c>
      <c r="S450" s="111">
        <f t="shared" si="130"/>
        <v>0</v>
      </c>
      <c r="T450" s="111">
        <f t="shared" si="131"/>
        <v>0</v>
      </c>
    </row>
    <row r="451" spans="1:20" ht="11.25" customHeight="1" x14ac:dyDescent="0.2">
      <c r="A451" s="102" t="str">
        <f>'T09'!A451</f>
        <v>Dolné Zahorany</v>
      </c>
      <c r="B451" s="104">
        <f>'T09'!C451</f>
        <v>514632</v>
      </c>
      <c r="C451" s="109">
        <f>'T09'!K451</f>
        <v>34529.870000000003</v>
      </c>
      <c r="D451" s="110">
        <f>'T09'!O451</f>
        <v>0</v>
      </c>
      <c r="E451" s="110">
        <f>'T09'!P451</f>
        <v>0</v>
      </c>
      <c r="F451" s="110"/>
      <c r="G451" s="102">
        <f t="shared" si="119"/>
        <v>0</v>
      </c>
      <c r="H451" s="102">
        <f t="shared" si="120"/>
        <v>0</v>
      </c>
      <c r="I451" s="102">
        <f t="shared" si="121"/>
        <v>0</v>
      </c>
      <c r="J451" s="103">
        <f t="shared" si="122"/>
        <v>0</v>
      </c>
      <c r="L451" s="115">
        <f t="shared" si="123"/>
        <v>0</v>
      </c>
      <c r="M451" s="111">
        <f t="shared" si="124"/>
        <v>0</v>
      </c>
      <c r="N451" s="111">
        <f t="shared" si="125"/>
        <v>0</v>
      </c>
      <c r="O451" s="115">
        <f t="shared" si="126"/>
        <v>0</v>
      </c>
      <c r="P451" s="111">
        <f t="shared" si="127"/>
        <v>0</v>
      </c>
      <c r="Q451" s="111">
        <f t="shared" si="128"/>
        <v>0</v>
      </c>
      <c r="R451" s="115">
        <f t="shared" si="129"/>
        <v>0</v>
      </c>
      <c r="S451" s="111">
        <f t="shared" si="130"/>
        <v>0</v>
      </c>
      <c r="T451" s="111">
        <f t="shared" si="131"/>
        <v>0</v>
      </c>
    </row>
    <row r="452" spans="1:20" ht="11.25" customHeight="1" x14ac:dyDescent="0.2">
      <c r="A452" s="102" t="str">
        <f>'T09'!A452</f>
        <v>Dolné Zelenice</v>
      </c>
      <c r="B452" s="104">
        <f>'T09'!C452</f>
        <v>556521</v>
      </c>
      <c r="C452" s="109">
        <f>'T09'!K452</f>
        <v>384626.59</v>
      </c>
      <c r="D452" s="110">
        <f>'T09'!O452</f>
        <v>0</v>
      </c>
      <c r="E452" s="110">
        <f>'T09'!P452</f>
        <v>0</v>
      </c>
      <c r="F452" s="110"/>
      <c r="G452" s="102">
        <f t="shared" ref="G452:G515" si="136">IF(AND(ISNUMBER(D452),D452&gt;=$D$1),1,0)</f>
        <v>0</v>
      </c>
      <c r="H452" s="102">
        <f t="shared" ref="H452:H515" si="137">IF(AND(ISNUMBER(E452),E452&gt;=$E$1),1,0)</f>
        <v>0</v>
      </c>
      <c r="I452" s="102">
        <f t="shared" ref="I452:I515" si="138">IF(AND(AND(ISNUMBER(D452),D452&gt;=$D$1),AND(ISNUMBER(E452),E452&gt;=$E$1)),1,0)</f>
        <v>0</v>
      </c>
      <c r="J452" s="103">
        <f t="shared" ref="J452:J515" si="139">IF(OR(AND(ISNUMBER(D452),D452&gt;=$D$1),AND(ISNUMBER(E452),E452&gt;=$E$1)),1,0)</f>
        <v>0</v>
      </c>
      <c r="L452" s="115">
        <f t="shared" ref="L452:L515" si="140">IF($G452=1,C452,0)</f>
        <v>0</v>
      </c>
      <c r="M452" s="111">
        <f t="shared" ref="M452:M515" si="141">IF($G452=1,D452,0)/100</f>
        <v>0</v>
      </c>
      <c r="N452" s="111">
        <f t="shared" ref="N452:N515" si="142">IF($G452=1,E452,0)/100</f>
        <v>0</v>
      </c>
      <c r="O452" s="115">
        <f t="shared" ref="O452:O515" si="143">IF($H452=1,C452,0)</f>
        <v>0</v>
      </c>
      <c r="P452" s="111">
        <f t="shared" ref="P452:P515" si="144">IF($H452=1,D452,0)/100</f>
        <v>0</v>
      </c>
      <c r="Q452" s="111">
        <f t="shared" ref="Q452:Q515" si="145">IF($H452=1,E452,0)/100</f>
        <v>0</v>
      </c>
      <c r="R452" s="115">
        <f t="shared" ref="R452:R515" si="146">IF($I452=1,C452,0)</f>
        <v>0</v>
      </c>
      <c r="S452" s="111">
        <f t="shared" ref="S452:S515" si="147">IF($I452=1,D452,0)/100</f>
        <v>0</v>
      </c>
      <c r="T452" s="111">
        <f t="shared" ref="T452:T515" si="148">IF($I452=1,E452,0)/100</f>
        <v>0</v>
      </c>
    </row>
    <row r="453" spans="1:20" ht="11.25" customHeight="1" x14ac:dyDescent="0.2">
      <c r="A453" s="102" t="str">
        <f>'T09'!A453</f>
        <v>Dolný Badín</v>
      </c>
      <c r="B453" s="104">
        <f>'T09'!C453</f>
        <v>518310</v>
      </c>
      <c r="C453" s="109">
        <f>'T09'!K453</f>
        <v>118143.21</v>
      </c>
      <c r="D453" s="110">
        <f>'T09'!O453</f>
        <v>0</v>
      </c>
      <c r="E453" s="110">
        <f>'T09'!P453</f>
        <v>0</v>
      </c>
      <c r="F453" s="110"/>
      <c r="G453" s="102">
        <f t="shared" si="136"/>
        <v>0</v>
      </c>
      <c r="H453" s="102">
        <f t="shared" si="137"/>
        <v>0</v>
      </c>
      <c r="I453" s="102">
        <f t="shared" si="138"/>
        <v>0</v>
      </c>
      <c r="J453" s="103">
        <f t="shared" si="139"/>
        <v>0</v>
      </c>
      <c r="L453" s="115">
        <f t="shared" si="140"/>
        <v>0</v>
      </c>
      <c r="M453" s="111">
        <f t="shared" si="141"/>
        <v>0</v>
      </c>
      <c r="N453" s="111">
        <f t="shared" si="142"/>
        <v>0</v>
      </c>
      <c r="O453" s="115">
        <f t="shared" si="143"/>
        <v>0</v>
      </c>
      <c r="P453" s="111">
        <f t="shared" si="144"/>
        <v>0</v>
      </c>
      <c r="Q453" s="111">
        <f t="shared" si="145"/>
        <v>0</v>
      </c>
      <c r="R453" s="115">
        <f t="shared" si="146"/>
        <v>0</v>
      </c>
      <c r="S453" s="111">
        <f t="shared" si="147"/>
        <v>0</v>
      </c>
      <c r="T453" s="111">
        <f t="shared" si="148"/>
        <v>0</v>
      </c>
    </row>
    <row r="454" spans="1:20" ht="11.25" customHeight="1" x14ac:dyDescent="0.2">
      <c r="A454" s="102" t="str">
        <f>'T09'!A454</f>
        <v>Dolný Bar</v>
      </c>
      <c r="B454" s="104">
        <f>'T09'!C454</f>
        <v>501557</v>
      </c>
      <c r="C454" s="109">
        <f>'T09'!K454</f>
        <v>558947.3600000001</v>
      </c>
      <c r="D454" s="110">
        <f>'T09'!O454</f>
        <v>92.562899999999999</v>
      </c>
      <c r="E454" s="110">
        <f>'T09'!P454</f>
        <v>25.493856881263373</v>
      </c>
      <c r="F454" s="110"/>
      <c r="G454" s="102">
        <f t="shared" si="136"/>
        <v>1</v>
      </c>
      <c r="H454" s="102">
        <f t="shared" si="137"/>
        <v>1</v>
      </c>
      <c r="I454" s="102">
        <f t="shared" si="138"/>
        <v>1</v>
      </c>
      <c r="J454" s="103">
        <f t="shared" si="139"/>
        <v>1</v>
      </c>
      <c r="L454" s="115">
        <f t="shared" si="140"/>
        <v>558947.3600000001</v>
      </c>
      <c r="M454" s="111">
        <f t="shared" si="141"/>
        <v>0.92562900000000004</v>
      </c>
      <c r="N454" s="111">
        <f t="shared" si="142"/>
        <v>0.25493856881263371</v>
      </c>
      <c r="O454" s="115">
        <f t="shared" si="143"/>
        <v>558947.3600000001</v>
      </c>
      <c r="P454" s="111">
        <f t="shared" si="144"/>
        <v>0.92562900000000004</v>
      </c>
      <c r="Q454" s="111">
        <f t="shared" si="145"/>
        <v>0.25493856881263371</v>
      </c>
      <c r="R454" s="115">
        <f t="shared" si="146"/>
        <v>558947.3600000001</v>
      </c>
      <c r="S454" s="111">
        <f t="shared" si="147"/>
        <v>0.92562900000000004</v>
      </c>
      <c r="T454" s="111">
        <f t="shared" si="148"/>
        <v>0.25493856881263371</v>
      </c>
    </row>
    <row r="455" spans="1:20" ht="11.25" customHeight="1" x14ac:dyDescent="0.2">
      <c r="A455" s="102" t="str">
        <f>'T09'!A455</f>
        <v>Dolný Harmanec</v>
      </c>
      <c r="B455" s="104">
        <f>'T09'!C455</f>
        <v>508551</v>
      </c>
      <c r="C455" s="109">
        <f>'T09'!K455</f>
        <v>100548.32</v>
      </c>
      <c r="D455" s="110">
        <f>'T09'!O455</f>
        <v>0</v>
      </c>
      <c r="E455" s="110">
        <f>'T09'!P455</f>
        <v>0</v>
      </c>
      <c r="F455" s="110"/>
      <c r="G455" s="102">
        <f t="shared" si="136"/>
        <v>0</v>
      </c>
      <c r="H455" s="102">
        <f t="shared" si="137"/>
        <v>0</v>
      </c>
      <c r="I455" s="102">
        <f t="shared" si="138"/>
        <v>0</v>
      </c>
      <c r="J455" s="103">
        <f t="shared" si="139"/>
        <v>0</v>
      </c>
      <c r="L455" s="115">
        <f t="shared" si="140"/>
        <v>0</v>
      </c>
      <c r="M455" s="111">
        <f t="shared" si="141"/>
        <v>0</v>
      </c>
      <c r="N455" s="111">
        <f t="shared" si="142"/>
        <v>0</v>
      </c>
      <c r="O455" s="115">
        <f t="shared" si="143"/>
        <v>0</v>
      </c>
      <c r="P455" s="111">
        <f t="shared" si="144"/>
        <v>0</v>
      </c>
      <c r="Q455" s="111">
        <f t="shared" si="145"/>
        <v>0</v>
      </c>
      <c r="R455" s="115">
        <f t="shared" si="146"/>
        <v>0</v>
      </c>
      <c r="S455" s="111">
        <f t="shared" si="147"/>
        <v>0</v>
      </c>
      <c r="T455" s="111">
        <f t="shared" si="148"/>
        <v>0</v>
      </c>
    </row>
    <row r="456" spans="1:20" ht="11.25" customHeight="1" x14ac:dyDescent="0.2">
      <c r="A456" s="102" t="str">
        <f>'T09'!A456</f>
        <v>Dolný Hričov</v>
      </c>
      <c r="B456" s="104">
        <f>'T09'!C456</f>
        <v>517526</v>
      </c>
      <c r="C456" s="109">
        <f>'T09'!K456</f>
        <v>853962.88</v>
      </c>
      <c r="D456" s="110">
        <f>'T09'!O456</f>
        <v>27.959800000000001</v>
      </c>
      <c r="E456" s="110">
        <f>'T09'!P456</f>
        <v>17.884122785290153</v>
      </c>
      <c r="F456" s="110"/>
      <c r="G456" s="102">
        <f t="shared" si="136"/>
        <v>0</v>
      </c>
      <c r="H456" s="102">
        <f t="shared" si="137"/>
        <v>0</v>
      </c>
      <c r="I456" s="102">
        <f t="shared" si="138"/>
        <v>0</v>
      </c>
      <c r="J456" s="103">
        <f t="shared" si="139"/>
        <v>0</v>
      </c>
      <c r="L456" s="115">
        <f t="shared" si="140"/>
        <v>0</v>
      </c>
      <c r="M456" s="111">
        <f t="shared" si="141"/>
        <v>0</v>
      </c>
      <c r="N456" s="111">
        <f t="shared" si="142"/>
        <v>0</v>
      </c>
      <c r="O456" s="115">
        <f t="shared" si="143"/>
        <v>0</v>
      </c>
      <c r="P456" s="111">
        <f t="shared" si="144"/>
        <v>0</v>
      </c>
      <c r="Q456" s="111">
        <f t="shared" si="145"/>
        <v>0</v>
      </c>
      <c r="R456" s="115">
        <f t="shared" si="146"/>
        <v>0</v>
      </c>
      <c r="S456" s="111">
        <f t="shared" si="147"/>
        <v>0</v>
      </c>
      <c r="T456" s="111">
        <f t="shared" si="148"/>
        <v>0</v>
      </c>
    </row>
    <row r="457" spans="1:20" ht="11.25" customHeight="1" x14ac:dyDescent="0.2">
      <c r="A457" s="102" t="str">
        <f>'T09'!A457</f>
        <v>Dolný Chotár</v>
      </c>
      <c r="B457" s="104">
        <f>'T09'!C457</f>
        <v>503754</v>
      </c>
      <c r="C457" s="109">
        <f>'T09'!K457</f>
        <v>316841.59000000003</v>
      </c>
      <c r="D457" s="110">
        <f>'T09'!O457</f>
        <v>8.0882000000000005</v>
      </c>
      <c r="E457" s="110">
        <f>'T09'!P457</f>
        <v>34.399278200819531</v>
      </c>
      <c r="F457" s="110"/>
      <c r="G457" s="102">
        <f t="shared" si="136"/>
        <v>0</v>
      </c>
      <c r="H457" s="102">
        <f t="shared" si="137"/>
        <v>1</v>
      </c>
      <c r="I457" s="102">
        <f t="shared" si="138"/>
        <v>0</v>
      </c>
      <c r="J457" s="103">
        <f t="shared" si="139"/>
        <v>1</v>
      </c>
      <c r="L457" s="115">
        <f t="shared" si="140"/>
        <v>0</v>
      </c>
      <c r="M457" s="111">
        <f t="shared" si="141"/>
        <v>0</v>
      </c>
      <c r="N457" s="111">
        <f t="shared" si="142"/>
        <v>0</v>
      </c>
      <c r="O457" s="115">
        <f t="shared" si="143"/>
        <v>316841.59000000003</v>
      </c>
      <c r="P457" s="111">
        <f t="shared" si="144"/>
        <v>8.0882000000000009E-2</v>
      </c>
      <c r="Q457" s="111">
        <f t="shared" si="145"/>
        <v>0.34399278200819533</v>
      </c>
      <c r="R457" s="115">
        <f t="shared" si="146"/>
        <v>0</v>
      </c>
      <c r="S457" s="111">
        <f t="shared" si="147"/>
        <v>0</v>
      </c>
      <c r="T457" s="111">
        <f t="shared" si="148"/>
        <v>0</v>
      </c>
    </row>
    <row r="458" spans="1:20" ht="11.25" customHeight="1" x14ac:dyDescent="0.2">
      <c r="A458" s="102" t="str">
        <f>'T09'!A458</f>
        <v>Dolný Kalník</v>
      </c>
      <c r="B458" s="104">
        <f>'T09'!C458</f>
        <v>512206</v>
      </c>
      <c r="C458" s="109">
        <f>'T09'!K458</f>
        <v>28193.39</v>
      </c>
      <c r="D458" s="110">
        <f>'T09'!O458</f>
        <v>0</v>
      </c>
      <c r="E458" s="110">
        <f>'T09'!P458</f>
        <v>0</v>
      </c>
      <c r="F458" s="110"/>
      <c r="G458" s="102">
        <f t="shared" si="136"/>
        <v>0</v>
      </c>
      <c r="H458" s="102">
        <f t="shared" si="137"/>
        <v>0</v>
      </c>
      <c r="I458" s="102">
        <f t="shared" si="138"/>
        <v>0</v>
      </c>
      <c r="J458" s="103">
        <f t="shared" si="139"/>
        <v>0</v>
      </c>
      <c r="L458" s="115">
        <f t="shared" si="140"/>
        <v>0</v>
      </c>
      <c r="M458" s="111">
        <f t="shared" si="141"/>
        <v>0</v>
      </c>
      <c r="N458" s="111">
        <f t="shared" si="142"/>
        <v>0</v>
      </c>
      <c r="O458" s="115">
        <f t="shared" si="143"/>
        <v>0</v>
      </c>
      <c r="P458" s="111">
        <f t="shared" si="144"/>
        <v>0</v>
      </c>
      <c r="Q458" s="111">
        <f t="shared" si="145"/>
        <v>0</v>
      </c>
      <c r="R458" s="115">
        <f t="shared" si="146"/>
        <v>0</v>
      </c>
      <c r="S458" s="111">
        <f t="shared" si="147"/>
        <v>0</v>
      </c>
      <c r="T458" s="111">
        <f t="shared" si="148"/>
        <v>0</v>
      </c>
    </row>
    <row r="459" spans="1:20" ht="11.25" customHeight="1" x14ac:dyDescent="0.2">
      <c r="A459" s="102" t="str">
        <f>'T09'!A459</f>
        <v>Dolný Kubín</v>
      </c>
      <c r="B459" s="104">
        <f>'T09'!C459</f>
        <v>509540</v>
      </c>
      <c r="C459" s="109">
        <f>'T09'!K459</f>
        <v>11479741.460000001</v>
      </c>
      <c r="D459" s="110">
        <f>'T09'!O459</f>
        <v>36.893900000000002</v>
      </c>
      <c r="E459" s="110">
        <f>'T09'!P459</f>
        <v>4.8418193209030678</v>
      </c>
      <c r="F459" s="110"/>
      <c r="G459" s="102">
        <f t="shared" si="136"/>
        <v>0</v>
      </c>
      <c r="H459" s="102">
        <f t="shared" si="137"/>
        <v>0</v>
      </c>
      <c r="I459" s="102">
        <f t="shared" si="138"/>
        <v>0</v>
      </c>
      <c r="J459" s="103">
        <f t="shared" si="139"/>
        <v>0</v>
      </c>
      <c r="L459" s="115">
        <f t="shared" si="140"/>
        <v>0</v>
      </c>
      <c r="M459" s="111">
        <f t="shared" si="141"/>
        <v>0</v>
      </c>
      <c r="N459" s="111">
        <f t="shared" si="142"/>
        <v>0</v>
      </c>
      <c r="O459" s="115">
        <f t="shared" si="143"/>
        <v>0</v>
      </c>
      <c r="P459" s="111">
        <f t="shared" si="144"/>
        <v>0</v>
      </c>
      <c r="Q459" s="111">
        <f t="shared" si="145"/>
        <v>0</v>
      </c>
      <c r="R459" s="115">
        <f t="shared" si="146"/>
        <v>0</v>
      </c>
      <c r="S459" s="111">
        <f t="shared" si="147"/>
        <v>0</v>
      </c>
      <c r="T459" s="111">
        <f t="shared" si="148"/>
        <v>0</v>
      </c>
    </row>
    <row r="460" spans="1:20" ht="11.25" customHeight="1" x14ac:dyDescent="0.2">
      <c r="A460" s="102" t="str">
        <f>'T09'!A460</f>
        <v>Dolný Lieskov</v>
      </c>
      <c r="B460" s="104">
        <f>'T09'!C460</f>
        <v>546640</v>
      </c>
      <c r="C460" s="109">
        <f>'T09'!K460</f>
        <v>210783.07</v>
      </c>
      <c r="D460" s="110">
        <f>'T09'!O460</f>
        <v>0</v>
      </c>
      <c r="E460" s="110">
        <f>'T09'!P460</f>
        <v>0</v>
      </c>
      <c r="F460" s="110"/>
      <c r="G460" s="102">
        <f t="shared" si="136"/>
        <v>0</v>
      </c>
      <c r="H460" s="102">
        <f t="shared" si="137"/>
        <v>0</v>
      </c>
      <c r="I460" s="102">
        <f t="shared" si="138"/>
        <v>0</v>
      </c>
      <c r="J460" s="103">
        <f t="shared" si="139"/>
        <v>0</v>
      </c>
      <c r="L460" s="115">
        <f t="shared" si="140"/>
        <v>0</v>
      </c>
      <c r="M460" s="111">
        <f t="shared" si="141"/>
        <v>0</v>
      </c>
      <c r="N460" s="111">
        <f t="shared" si="142"/>
        <v>0</v>
      </c>
      <c r="O460" s="115">
        <f t="shared" si="143"/>
        <v>0</v>
      </c>
      <c r="P460" s="111">
        <f t="shared" si="144"/>
        <v>0</v>
      </c>
      <c r="Q460" s="111">
        <f t="shared" si="145"/>
        <v>0</v>
      </c>
      <c r="R460" s="115">
        <f t="shared" si="146"/>
        <v>0</v>
      </c>
      <c r="S460" s="111">
        <f t="shared" si="147"/>
        <v>0</v>
      </c>
      <c r="T460" s="111">
        <f t="shared" si="148"/>
        <v>0</v>
      </c>
    </row>
    <row r="461" spans="1:20" ht="11.25" customHeight="1" x14ac:dyDescent="0.2">
      <c r="A461" s="102" t="str">
        <f>'T09'!A461</f>
        <v>Dolný Lopašov</v>
      </c>
      <c r="B461" s="104">
        <f>'T09'!C461</f>
        <v>506982</v>
      </c>
      <c r="C461" s="109">
        <f>'T09'!K461</f>
        <v>399751.06</v>
      </c>
      <c r="D461" s="110">
        <f>'T09'!O461</f>
        <v>0</v>
      </c>
      <c r="E461" s="110">
        <f>'T09'!P461</f>
        <v>4.2956433936660483</v>
      </c>
      <c r="F461" s="110"/>
      <c r="G461" s="102">
        <f t="shared" si="136"/>
        <v>0</v>
      </c>
      <c r="H461" s="102">
        <f t="shared" si="137"/>
        <v>0</v>
      </c>
      <c r="I461" s="102">
        <f t="shared" si="138"/>
        <v>0</v>
      </c>
      <c r="J461" s="103">
        <f t="shared" si="139"/>
        <v>0</v>
      </c>
      <c r="L461" s="115">
        <f t="shared" si="140"/>
        <v>0</v>
      </c>
      <c r="M461" s="111">
        <f t="shared" si="141"/>
        <v>0</v>
      </c>
      <c r="N461" s="111">
        <f t="shared" si="142"/>
        <v>0</v>
      </c>
      <c r="O461" s="115">
        <f t="shared" si="143"/>
        <v>0</v>
      </c>
      <c r="P461" s="111">
        <f t="shared" si="144"/>
        <v>0</v>
      </c>
      <c r="Q461" s="111">
        <f t="shared" si="145"/>
        <v>0</v>
      </c>
      <c r="R461" s="115">
        <f t="shared" si="146"/>
        <v>0</v>
      </c>
      <c r="S461" s="111">
        <f t="shared" si="147"/>
        <v>0</v>
      </c>
      <c r="T461" s="111">
        <f t="shared" si="148"/>
        <v>0</v>
      </c>
    </row>
    <row r="462" spans="1:20" ht="11.25" customHeight="1" x14ac:dyDescent="0.2">
      <c r="A462" s="102" t="str">
        <f>'T09'!A462</f>
        <v>Dolný Ohaj</v>
      </c>
      <c r="B462" s="104">
        <f>'T09'!C462</f>
        <v>503151</v>
      </c>
      <c r="C462" s="109">
        <f>'T09'!K462</f>
        <v>974951.35000000009</v>
      </c>
      <c r="D462" s="110">
        <f>'T09'!O462</f>
        <v>8.9367000000000001</v>
      </c>
      <c r="E462" s="110">
        <f>'T09'!P462</f>
        <v>3.8246257108111088</v>
      </c>
      <c r="F462" s="110"/>
      <c r="G462" s="102">
        <f t="shared" si="136"/>
        <v>0</v>
      </c>
      <c r="H462" s="102">
        <f t="shared" si="137"/>
        <v>0</v>
      </c>
      <c r="I462" s="102">
        <f t="shared" si="138"/>
        <v>0</v>
      </c>
      <c r="J462" s="103">
        <f t="shared" si="139"/>
        <v>0</v>
      </c>
      <c r="L462" s="115">
        <f t="shared" si="140"/>
        <v>0</v>
      </c>
      <c r="M462" s="111">
        <f t="shared" si="141"/>
        <v>0</v>
      </c>
      <c r="N462" s="111">
        <f t="shared" si="142"/>
        <v>0</v>
      </c>
      <c r="O462" s="115">
        <f t="shared" si="143"/>
        <v>0</v>
      </c>
      <c r="P462" s="111">
        <f t="shared" si="144"/>
        <v>0</v>
      </c>
      <c r="Q462" s="111">
        <f t="shared" si="145"/>
        <v>0</v>
      </c>
      <c r="R462" s="115">
        <f t="shared" si="146"/>
        <v>0</v>
      </c>
      <c r="S462" s="111">
        <f t="shared" si="147"/>
        <v>0</v>
      </c>
      <c r="T462" s="111">
        <f t="shared" si="148"/>
        <v>0</v>
      </c>
    </row>
    <row r="463" spans="1:20" ht="11.25" customHeight="1" x14ac:dyDescent="0.2">
      <c r="A463" s="102" t="str">
        <f>'T09'!A463</f>
        <v>Dolný Pial</v>
      </c>
      <c r="B463" s="104">
        <f>'T09'!C463</f>
        <v>502197</v>
      </c>
      <c r="C463" s="109">
        <f>'T09'!K463</f>
        <v>690052.98</v>
      </c>
      <c r="D463" s="110">
        <f>'T09'!O463</f>
        <v>18.8506</v>
      </c>
      <c r="E463" s="110">
        <f>'T09'!P463</f>
        <v>0.84517568491625084</v>
      </c>
      <c r="F463" s="110"/>
      <c r="G463" s="102">
        <f t="shared" si="136"/>
        <v>0</v>
      </c>
      <c r="H463" s="102">
        <f t="shared" si="137"/>
        <v>0</v>
      </c>
      <c r="I463" s="102">
        <f t="shared" si="138"/>
        <v>0</v>
      </c>
      <c r="J463" s="103">
        <f t="shared" si="139"/>
        <v>0</v>
      </c>
      <c r="L463" s="115">
        <f t="shared" si="140"/>
        <v>0</v>
      </c>
      <c r="M463" s="111">
        <f t="shared" si="141"/>
        <v>0</v>
      </c>
      <c r="N463" s="111">
        <f t="shared" si="142"/>
        <v>0</v>
      </c>
      <c r="O463" s="115">
        <f t="shared" si="143"/>
        <v>0</v>
      </c>
      <c r="P463" s="111">
        <f t="shared" si="144"/>
        <v>0</v>
      </c>
      <c r="Q463" s="111">
        <f t="shared" si="145"/>
        <v>0</v>
      </c>
      <c r="R463" s="115">
        <f t="shared" si="146"/>
        <v>0</v>
      </c>
      <c r="S463" s="111">
        <f t="shared" si="147"/>
        <v>0</v>
      </c>
      <c r="T463" s="111">
        <f t="shared" si="148"/>
        <v>0</v>
      </c>
    </row>
    <row r="464" spans="1:20" ht="11.25" customHeight="1" x14ac:dyDescent="0.2">
      <c r="A464" s="102" t="str">
        <f>'T09'!A464</f>
        <v>Dolný Štál</v>
      </c>
      <c r="B464" s="104">
        <f>'T09'!C464</f>
        <v>501611</v>
      </c>
      <c r="C464" s="109">
        <f>'T09'!K464</f>
        <v>1205733.3499999999</v>
      </c>
      <c r="D464" s="110">
        <f>'T09'!O464</f>
        <v>0</v>
      </c>
      <c r="E464" s="110">
        <f>'T09'!P464</f>
        <v>2.816354047103367</v>
      </c>
      <c r="F464" s="110"/>
      <c r="G464" s="102">
        <f t="shared" si="136"/>
        <v>0</v>
      </c>
      <c r="H464" s="102">
        <f t="shared" si="137"/>
        <v>0</v>
      </c>
      <c r="I464" s="102">
        <f t="shared" si="138"/>
        <v>0</v>
      </c>
      <c r="J464" s="103">
        <f t="shared" si="139"/>
        <v>0</v>
      </c>
      <c r="L464" s="115">
        <f t="shared" si="140"/>
        <v>0</v>
      </c>
      <c r="M464" s="111">
        <f t="shared" si="141"/>
        <v>0</v>
      </c>
      <c r="N464" s="111">
        <f t="shared" si="142"/>
        <v>0</v>
      </c>
      <c r="O464" s="115">
        <f t="shared" si="143"/>
        <v>0</v>
      </c>
      <c r="P464" s="111">
        <f t="shared" si="144"/>
        <v>0</v>
      </c>
      <c r="Q464" s="111">
        <f t="shared" si="145"/>
        <v>0</v>
      </c>
      <c r="R464" s="115">
        <f t="shared" si="146"/>
        <v>0</v>
      </c>
      <c r="S464" s="111">
        <f t="shared" si="147"/>
        <v>0</v>
      </c>
      <c r="T464" s="111">
        <f t="shared" si="148"/>
        <v>0</v>
      </c>
    </row>
    <row r="465" spans="1:20" ht="11.25" customHeight="1" x14ac:dyDescent="0.2">
      <c r="A465" s="102" t="str">
        <f>'T09'!A465</f>
        <v>Dolný Vadičov</v>
      </c>
      <c r="B465" s="104">
        <f>'T09'!C465</f>
        <v>509175</v>
      </c>
      <c r="C465" s="109">
        <f>'T09'!K465</f>
        <v>145701.04</v>
      </c>
      <c r="D465" s="110">
        <f>'T09'!O465</f>
        <v>10.587899999999999</v>
      </c>
      <c r="E465" s="110">
        <f>'T09'!P465</f>
        <v>2.3801271425378983</v>
      </c>
      <c r="F465" s="110"/>
      <c r="G465" s="102">
        <f t="shared" si="136"/>
        <v>0</v>
      </c>
      <c r="H465" s="102">
        <f t="shared" si="137"/>
        <v>0</v>
      </c>
      <c r="I465" s="102">
        <f t="shared" si="138"/>
        <v>0</v>
      </c>
      <c r="J465" s="103">
        <f t="shared" si="139"/>
        <v>0</v>
      </c>
      <c r="L465" s="115">
        <f t="shared" si="140"/>
        <v>0</v>
      </c>
      <c r="M465" s="111">
        <f t="shared" si="141"/>
        <v>0</v>
      </c>
      <c r="N465" s="111">
        <f t="shared" si="142"/>
        <v>0</v>
      </c>
      <c r="O465" s="115">
        <f t="shared" si="143"/>
        <v>0</v>
      </c>
      <c r="P465" s="111">
        <f t="shared" si="144"/>
        <v>0</v>
      </c>
      <c r="Q465" s="111">
        <f t="shared" si="145"/>
        <v>0</v>
      </c>
      <c r="R465" s="115">
        <f t="shared" si="146"/>
        <v>0</v>
      </c>
      <c r="S465" s="111">
        <f t="shared" si="147"/>
        <v>0</v>
      </c>
      <c r="T465" s="111">
        <f t="shared" si="148"/>
        <v>0</v>
      </c>
    </row>
    <row r="466" spans="1:20" ht="11.25" customHeight="1" x14ac:dyDescent="0.2">
      <c r="A466" s="102" t="str">
        <f>'T09'!A466</f>
        <v>Domadice</v>
      </c>
      <c r="B466" s="104">
        <f>'T09'!C466</f>
        <v>502201</v>
      </c>
      <c r="C466" s="109">
        <f>'T09'!K466</f>
        <v>71715.740000000005</v>
      </c>
      <c r="D466" s="110">
        <f>'T09'!O466</f>
        <v>18.173200000000001</v>
      </c>
      <c r="E466" s="110">
        <f>'T09'!P466</f>
        <v>24.694202416373304</v>
      </c>
      <c r="F466" s="110"/>
      <c r="G466" s="102">
        <f t="shared" si="136"/>
        <v>0</v>
      </c>
      <c r="H466" s="102">
        <f t="shared" si="137"/>
        <v>0</v>
      </c>
      <c r="I466" s="102">
        <f t="shared" si="138"/>
        <v>0</v>
      </c>
      <c r="J466" s="103">
        <f t="shared" si="139"/>
        <v>0</v>
      </c>
      <c r="L466" s="115">
        <f t="shared" si="140"/>
        <v>0</v>
      </c>
      <c r="M466" s="111">
        <f t="shared" si="141"/>
        <v>0</v>
      </c>
      <c r="N466" s="111">
        <f t="shared" si="142"/>
        <v>0</v>
      </c>
      <c r="O466" s="115">
        <f t="shared" si="143"/>
        <v>0</v>
      </c>
      <c r="P466" s="111">
        <f t="shared" si="144"/>
        <v>0</v>
      </c>
      <c r="Q466" s="111">
        <f t="shared" si="145"/>
        <v>0</v>
      </c>
      <c r="R466" s="115">
        <f t="shared" si="146"/>
        <v>0</v>
      </c>
      <c r="S466" s="111">
        <f t="shared" si="147"/>
        <v>0</v>
      </c>
      <c r="T466" s="111">
        <f t="shared" si="148"/>
        <v>0</v>
      </c>
    </row>
    <row r="467" spans="1:20" ht="11.25" customHeight="1" x14ac:dyDescent="0.2">
      <c r="A467" s="102" t="str">
        <f>'T09'!A467</f>
        <v>Domaníky</v>
      </c>
      <c r="B467" s="104">
        <f>'T09'!C467</f>
        <v>518336</v>
      </c>
      <c r="C467" s="109">
        <f>'T09'!K467</f>
        <v>38319.360000000001</v>
      </c>
      <c r="D467" s="110">
        <f>'T09'!O467</f>
        <v>0</v>
      </c>
      <c r="E467" s="110">
        <f>'T09'!P467</f>
        <v>0</v>
      </c>
      <c r="F467" s="110"/>
      <c r="G467" s="102">
        <f t="shared" si="136"/>
        <v>0</v>
      </c>
      <c r="H467" s="102">
        <f t="shared" si="137"/>
        <v>0</v>
      </c>
      <c r="I467" s="102">
        <f t="shared" si="138"/>
        <v>0</v>
      </c>
      <c r="J467" s="103">
        <f t="shared" si="139"/>
        <v>0</v>
      </c>
      <c r="L467" s="115">
        <f t="shared" si="140"/>
        <v>0</v>
      </c>
      <c r="M467" s="111">
        <f t="shared" si="141"/>
        <v>0</v>
      </c>
      <c r="N467" s="111">
        <f t="shared" si="142"/>
        <v>0</v>
      </c>
      <c r="O467" s="115">
        <f t="shared" si="143"/>
        <v>0</v>
      </c>
      <c r="P467" s="111">
        <f t="shared" si="144"/>
        <v>0</v>
      </c>
      <c r="Q467" s="111">
        <f t="shared" si="145"/>
        <v>0</v>
      </c>
      <c r="R467" s="115">
        <f t="shared" si="146"/>
        <v>0</v>
      </c>
      <c r="S467" s="111">
        <f t="shared" si="147"/>
        <v>0</v>
      </c>
      <c r="T467" s="111">
        <f t="shared" si="148"/>
        <v>0</v>
      </c>
    </row>
    <row r="468" spans="1:20" ht="11.25" customHeight="1" x14ac:dyDescent="0.2">
      <c r="A468" s="102" t="str">
        <f>'T09'!A468</f>
        <v>Domaniža</v>
      </c>
      <c r="B468" s="104">
        <f>'T09'!C468</f>
        <v>513008</v>
      </c>
      <c r="C468" s="109">
        <f>'T09'!K468</f>
        <v>929995.15999999992</v>
      </c>
      <c r="D468" s="110">
        <f>'T09'!O468</f>
        <v>33.556899999999999</v>
      </c>
      <c r="E468" s="110">
        <f>'T09'!P468</f>
        <v>6.3436620465852762</v>
      </c>
      <c r="F468" s="110"/>
      <c r="G468" s="102">
        <f t="shared" si="136"/>
        <v>0</v>
      </c>
      <c r="H468" s="102">
        <f t="shared" si="137"/>
        <v>0</v>
      </c>
      <c r="I468" s="102">
        <f t="shared" si="138"/>
        <v>0</v>
      </c>
      <c r="J468" s="103">
        <f t="shared" si="139"/>
        <v>0</v>
      </c>
      <c r="L468" s="115">
        <f t="shared" si="140"/>
        <v>0</v>
      </c>
      <c r="M468" s="111">
        <f t="shared" si="141"/>
        <v>0</v>
      </c>
      <c r="N468" s="111">
        <f t="shared" si="142"/>
        <v>0</v>
      </c>
      <c r="O468" s="115">
        <f t="shared" si="143"/>
        <v>0</v>
      </c>
      <c r="P468" s="111">
        <f t="shared" si="144"/>
        <v>0</v>
      </c>
      <c r="Q468" s="111">
        <f t="shared" si="145"/>
        <v>0</v>
      </c>
      <c r="R468" s="115">
        <f t="shared" si="146"/>
        <v>0</v>
      </c>
      <c r="S468" s="111">
        <f t="shared" si="147"/>
        <v>0</v>
      </c>
      <c r="T468" s="111">
        <f t="shared" si="148"/>
        <v>0</v>
      </c>
    </row>
    <row r="469" spans="1:20" ht="11.25" customHeight="1" x14ac:dyDescent="0.2">
      <c r="A469" s="102" t="str">
        <f>'T09'!A469</f>
        <v>Domaňovce</v>
      </c>
      <c r="B469" s="104">
        <f>'T09'!C469</f>
        <v>526479</v>
      </c>
      <c r="C469" s="109">
        <f>'T09'!K469</f>
        <v>329014.83</v>
      </c>
      <c r="D469" s="110">
        <f>'T09'!O469</f>
        <v>45.736800000000002</v>
      </c>
      <c r="E469" s="110">
        <f>'T09'!P469</f>
        <v>9.2161985525090131</v>
      </c>
      <c r="F469" s="110"/>
      <c r="G469" s="102">
        <f t="shared" si="136"/>
        <v>0</v>
      </c>
      <c r="H469" s="102">
        <f t="shared" si="137"/>
        <v>0</v>
      </c>
      <c r="I469" s="102">
        <f t="shared" si="138"/>
        <v>0</v>
      </c>
      <c r="J469" s="103">
        <f t="shared" si="139"/>
        <v>0</v>
      </c>
      <c r="L469" s="115">
        <f t="shared" si="140"/>
        <v>0</v>
      </c>
      <c r="M469" s="111">
        <f t="shared" si="141"/>
        <v>0</v>
      </c>
      <c r="N469" s="111">
        <f t="shared" si="142"/>
        <v>0</v>
      </c>
      <c r="O469" s="115">
        <f t="shared" si="143"/>
        <v>0</v>
      </c>
      <c r="P469" s="111">
        <f t="shared" si="144"/>
        <v>0</v>
      </c>
      <c r="Q469" s="111">
        <f t="shared" si="145"/>
        <v>0</v>
      </c>
      <c r="R469" s="115">
        <f t="shared" si="146"/>
        <v>0</v>
      </c>
      <c r="S469" s="111">
        <f t="shared" si="147"/>
        <v>0</v>
      </c>
      <c r="T469" s="111">
        <f t="shared" si="148"/>
        <v>0</v>
      </c>
    </row>
    <row r="470" spans="1:20" ht="11.25" customHeight="1" x14ac:dyDescent="0.2">
      <c r="A470" s="102" t="str">
        <f>'T09'!A470</f>
        <v>Donovaly</v>
      </c>
      <c r="B470" s="104">
        <f>'T09'!C470</f>
        <v>508560</v>
      </c>
      <c r="C470" s="109">
        <f>'T09'!K470</f>
        <v>515627.71</v>
      </c>
      <c r="D470" s="110">
        <f>'T09'!O470</f>
        <v>0</v>
      </c>
      <c r="E470" s="110">
        <f>'T09'!P470</f>
        <v>2.1354554432305432E-2</v>
      </c>
      <c r="F470" s="110"/>
      <c r="G470" s="102">
        <f t="shared" si="136"/>
        <v>0</v>
      </c>
      <c r="H470" s="102">
        <f t="shared" si="137"/>
        <v>0</v>
      </c>
      <c r="I470" s="102">
        <f t="shared" si="138"/>
        <v>0</v>
      </c>
      <c r="J470" s="103">
        <f t="shared" si="139"/>
        <v>0</v>
      </c>
      <c r="L470" s="115">
        <f t="shared" si="140"/>
        <v>0</v>
      </c>
      <c r="M470" s="111">
        <f t="shared" si="141"/>
        <v>0</v>
      </c>
      <c r="N470" s="111">
        <f t="shared" si="142"/>
        <v>0</v>
      </c>
      <c r="O470" s="115">
        <f t="shared" si="143"/>
        <v>0</v>
      </c>
      <c r="P470" s="111">
        <f t="shared" si="144"/>
        <v>0</v>
      </c>
      <c r="Q470" s="111">
        <f t="shared" si="145"/>
        <v>0</v>
      </c>
      <c r="R470" s="115">
        <f t="shared" si="146"/>
        <v>0</v>
      </c>
      <c r="S470" s="111">
        <f t="shared" si="147"/>
        <v>0</v>
      </c>
      <c r="T470" s="111">
        <f t="shared" si="148"/>
        <v>0</v>
      </c>
    </row>
    <row r="471" spans="1:20" ht="11.25" customHeight="1" x14ac:dyDescent="0.2">
      <c r="A471" s="102" t="str">
        <f>'T09'!A471</f>
        <v>Drábsko</v>
      </c>
      <c r="B471" s="104">
        <f>'T09'!C471</f>
        <v>508578</v>
      </c>
      <c r="C471" s="109">
        <f>'T09'!K471</f>
        <v>43155.76</v>
      </c>
      <c r="D471" s="110">
        <f>'T09'!O471</f>
        <v>0</v>
      </c>
      <c r="E471" s="110">
        <f>'T09'!P471</f>
        <v>0</v>
      </c>
      <c r="F471" s="110"/>
      <c r="G471" s="102">
        <f t="shared" si="136"/>
        <v>0</v>
      </c>
      <c r="H471" s="102">
        <f t="shared" si="137"/>
        <v>0</v>
      </c>
      <c r="I471" s="102">
        <f t="shared" si="138"/>
        <v>0</v>
      </c>
      <c r="J471" s="103">
        <f t="shared" si="139"/>
        <v>0</v>
      </c>
      <c r="L471" s="115">
        <f t="shared" si="140"/>
        <v>0</v>
      </c>
      <c r="M471" s="111">
        <f t="shared" si="141"/>
        <v>0</v>
      </c>
      <c r="N471" s="111">
        <f t="shared" si="142"/>
        <v>0</v>
      </c>
      <c r="O471" s="115">
        <f t="shared" si="143"/>
        <v>0</v>
      </c>
      <c r="P471" s="111">
        <f t="shared" si="144"/>
        <v>0</v>
      </c>
      <c r="Q471" s="111">
        <f t="shared" si="145"/>
        <v>0</v>
      </c>
      <c r="R471" s="115">
        <f t="shared" si="146"/>
        <v>0</v>
      </c>
      <c r="S471" s="111">
        <f t="shared" si="147"/>
        <v>0</v>
      </c>
      <c r="T471" s="111">
        <f t="shared" si="148"/>
        <v>0</v>
      </c>
    </row>
    <row r="472" spans="1:20" ht="11.25" customHeight="1" x14ac:dyDescent="0.2">
      <c r="A472" s="102" t="str">
        <f>'T09'!A472</f>
        <v>Drahňov</v>
      </c>
      <c r="B472" s="104">
        <f>'T09'!C472</f>
        <v>528331</v>
      </c>
      <c r="C472" s="109">
        <f>'T09'!K472</f>
        <v>1430884.61</v>
      </c>
      <c r="D472" s="110">
        <f>'T09'!O472</f>
        <v>13.977399999999999</v>
      </c>
      <c r="E472" s="110">
        <f>'T09'!P472</f>
        <v>8.5791180604004111</v>
      </c>
      <c r="F472" s="110"/>
      <c r="G472" s="102">
        <f t="shared" si="136"/>
        <v>0</v>
      </c>
      <c r="H472" s="102">
        <f t="shared" si="137"/>
        <v>0</v>
      </c>
      <c r="I472" s="102">
        <f t="shared" si="138"/>
        <v>0</v>
      </c>
      <c r="J472" s="103">
        <f t="shared" si="139"/>
        <v>0</v>
      </c>
      <c r="L472" s="115">
        <f t="shared" si="140"/>
        <v>0</v>
      </c>
      <c r="M472" s="111">
        <f t="shared" si="141"/>
        <v>0</v>
      </c>
      <c r="N472" s="111">
        <f t="shared" si="142"/>
        <v>0</v>
      </c>
      <c r="O472" s="115">
        <f t="shared" si="143"/>
        <v>0</v>
      </c>
      <c r="P472" s="111">
        <f t="shared" si="144"/>
        <v>0</v>
      </c>
      <c r="Q472" s="111">
        <f t="shared" si="145"/>
        <v>0</v>
      </c>
      <c r="R472" s="115">
        <f t="shared" si="146"/>
        <v>0</v>
      </c>
      <c r="S472" s="111">
        <f t="shared" si="147"/>
        <v>0</v>
      </c>
      <c r="T472" s="111">
        <f t="shared" si="148"/>
        <v>0</v>
      </c>
    </row>
    <row r="473" spans="1:20" ht="11.25" customHeight="1" x14ac:dyDescent="0.2">
      <c r="A473" s="102" t="str">
        <f>'T09'!A473</f>
        <v>Drahovce</v>
      </c>
      <c r="B473" s="104">
        <f>'T09'!C473</f>
        <v>506991</v>
      </c>
      <c r="C473" s="109">
        <f>'T09'!K473</f>
        <v>1075621.0199999998</v>
      </c>
      <c r="D473" s="110">
        <f>'T09'!O473</f>
        <v>16.411899999999999</v>
      </c>
      <c r="E473" s="110">
        <f>'T09'!P473</f>
        <v>0.7345412420445262</v>
      </c>
      <c r="F473" s="110"/>
      <c r="G473" s="102">
        <f t="shared" si="136"/>
        <v>0</v>
      </c>
      <c r="H473" s="102">
        <f t="shared" si="137"/>
        <v>0</v>
      </c>
      <c r="I473" s="102">
        <f t="shared" si="138"/>
        <v>0</v>
      </c>
      <c r="J473" s="103">
        <f t="shared" si="139"/>
        <v>0</v>
      </c>
      <c r="L473" s="115">
        <f t="shared" si="140"/>
        <v>0</v>
      </c>
      <c r="M473" s="111">
        <f t="shared" si="141"/>
        <v>0</v>
      </c>
      <c r="N473" s="111">
        <f t="shared" si="142"/>
        <v>0</v>
      </c>
      <c r="O473" s="115">
        <f t="shared" si="143"/>
        <v>0</v>
      </c>
      <c r="P473" s="111">
        <f t="shared" si="144"/>
        <v>0</v>
      </c>
      <c r="Q473" s="111">
        <f t="shared" si="145"/>
        <v>0</v>
      </c>
      <c r="R473" s="115">
        <f t="shared" si="146"/>
        <v>0</v>
      </c>
      <c r="S473" s="111">
        <f t="shared" si="147"/>
        <v>0</v>
      </c>
      <c r="T473" s="111">
        <f t="shared" si="148"/>
        <v>0</v>
      </c>
    </row>
    <row r="474" spans="1:20" ht="11.25" customHeight="1" x14ac:dyDescent="0.2">
      <c r="A474" s="102" t="str">
        <f>'T09'!A474</f>
        <v>Dravce</v>
      </c>
      <c r="B474" s="104">
        <f>'T09'!C474</f>
        <v>526487</v>
      </c>
      <c r="C474" s="109">
        <f>'T09'!K474</f>
        <v>285784.08999999997</v>
      </c>
      <c r="D474" s="110">
        <f>'T09'!O474</f>
        <v>9.0893999999999995</v>
      </c>
      <c r="E474" s="110">
        <f>'T09'!P474</f>
        <v>7.824893261202889</v>
      </c>
      <c r="F474" s="110"/>
      <c r="G474" s="102">
        <f t="shared" si="136"/>
        <v>0</v>
      </c>
      <c r="H474" s="102">
        <f t="shared" si="137"/>
        <v>0</v>
      </c>
      <c r="I474" s="102">
        <f t="shared" si="138"/>
        <v>0</v>
      </c>
      <c r="J474" s="103">
        <f t="shared" si="139"/>
        <v>0</v>
      </c>
      <c r="L474" s="115">
        <f t="shared" si="140"/>
        <v>0</v>
      </c>
      <c r="M474" s="111">
        <f t="shared" si="141"/>
        <v>0</v>
      </c>
      <c r="N474" s="111">
        <f t="shared" si="142"/>
        <v>0</v>
      </c>
      <c r="O474" s="115">
        <f t="shared" si="143"/>
        <v>0</v>
      </c>
      <c r="P474" s="111">
        <f t="shared" si="144"/>
        <v>0</v>
      </c>
      <c r="Q474" s="111">
        <f t="shared" si="145"/>
        <v>0</v>
      </c>
      <c r="R474" s="115">
        <f t="shared" si="146"/>
        <v>0</v>
      </c>
      <c r="S474" s="111">
        <f t="shared" si="147"/>
        <v>0</v>
      </c>
      <c r="T474" s="111">
        <f t="shared" si="148"/>
        <v>0</v>
      </c>
    </row>
    <row r="475" spans="1:20" ht="11.25" customHeight="1" x14ac:dyDescent="0.2">
      <c r="A475" s="102" t="str">
        <f>'T09'!A475</f>
        <v>Dražice</v>
      </c>
      <c r="B475" s="104">
        <f>'T09'!C475</f>
        <v>514641</v>
      </c>
      <c r="C475" s="109">
        <f>'T09'!K475</f>
        <v>42774.400000000001</v>
      </c>
      <c r="D475" s="110">
        <f>'T09'!O475</f>
        <v>16.6632</v>
      </c>
      <c r="E475" s="110">
        <f>'T09'!P475</f>
        <v>8.6453345926535494</v>
      </c>
      <c r="F475" s="110"/>
      <c r="G475" s="102">
        <f t="shared" si="136"/>
        <v>0</v>
      </c>
      <c r="H475" s="102">
        <f t="shared" si="137"/>
        <v>0</v>
      </c>
      <c r="I475" s="102">
        <f t="shared" si="138"/>
        <v>0</v>
      </c>
      <c r="J475" s="103">
        <f t="shared" si="139"/>
        <v>0</v>
      </c>
      <c r="L475" s="115">
        <f t="shared" si="140"/>
        <v>0</v>
      </c>
      <c r="M475" s="111">
        <f t="shared" si="141"/>
        <v>0</v>
      </c>
      <c r="N475" s="111">
        <f t="shared" si="142"/>
        <v>0</v>
      </c>
      <c r="O475" s="115">
        <f t="shared" si="143"/>
        <v>0</v>
      </c>
      <c r="P475" s="111">
        <f t="shared" si="144"/>
        <v>0</v>
      </c>
      <c r="Q475" s="111">
        <f t="shared" si="145"/>
        <v>0</v>
      </c>
      <c r="R475" s="115">
        <f t="shared" si="146"/>
        <v>0</v>
      </c>
      <c r="S475" s="111">
        <f t="shared" si="147"/>
        <v>0</v>
      </c>
      <c r="T475" s="111">
        <f t="shared" si="148"/>
        <v>0</v>
      </c>
    </row>
    <row r="476" spans="1:20" ht="11.25" customHeight="1" x14ac:dyDescent="0.2">
      <c r="A476" s="102" t="str">
        <f>'T09'!A476</f>
        <v>Dražkovce</v>
      </c>
      <c r="B476" s="104">
        <f>'T09'!C476</f>
        <v>512214</v>
      </c>
      <c r="C476" s="109">
        <f>'T09'!K476</f>
        <v>370919.22</v>
      </c>
      <c r="D476" s="110">
        <f>'T09'!O476</f>
        <v>29.006900000000002</v>
      </c>
      <c r="E476" s="110">
        <f>'T09'!P476</f>
        <v>4.921761670910449</v>
      </c>
      <c r="F476" s="110"/>
      <c r="G476" s="102">
        <f t="shared" si="136"/>
        <v>0</v>
      </c>
      <c r="H476" s="102">
        <f t="shared" si="137"/>
        <v>0</v>
      </c>
      <c r="I476" s="102">
        <f t="shared" si="138"/>
        <v>0</v>
      </c>
      <c r="J476" s="103">
        <f t="shared" si="139"/>
        <v>0</v>
      </c>
      <c r="L476" s="115">
        <f t="shared" si="140"/>
        <v>0</v>
      </c>
      <c r="M476" s="111">
        <f t="shared" si="141"/>
        <v>0</v>
      </c>
      <c r="N476" s="111">
        <f t="shared" si="142"/>
        <v>0</v>
      </c>
      <c r="O476" s="115">
        <f t="shared" si="143"/>
        <v>0</v>
      </c>
      <c r="P476" s="111">
        <f t="shared" si="144"/>
        <v>0</v>
      </c>
      <c r="Q476" s="111">
        <f t="shared" si="145"/>
        <v>0</v>
      </c>
      <c r="R476" s="115">
        <f t="shared" si="146"/>
        <v>0</v>
      </c>
      <c r="S476" s="111">
        <f t="shared" si="147"/>
        <v>0</v>
      </c>
      <c r="T476" s="111">
        <f t="shared" si="148"/>
        <v>0</v>
      </c>
    </row>
    <row r="477" spans="1:20" ht="11.25" customHeight="1" x14ac:dyDescent="0.2">
      <c r="A477" s="102" t="str">
        <f>'T09'!A477</f>
        <v>Drážovce</v>
      </c>
      <c r="B477" s="104">
        <f>'T09'!C477</f>
        <v>518344</v>
      </c>
      <c r="C477" s="109">
        <f>'T09'!K477</f>
        <v>25501.99</v>
      </c>
      <c r="D477" s="110">
        <f>'T09'!O477</f>
        <v>0</v>
      </c>
      <c r="E477" s="110">
        <f>'T09'!P477</f>
        <v>143.26752539703764</v>
      </c>
      <c r="F477" s="110"/>
      <c r="G477" s="102">
        <f t="shared" si="136"/>
        <v>0</v>
      </c>
      <c r="H477" s="102">
        <f t="shared" si="137"/>
        <v>1</v>
      </c>
      <c r="I477" s="102">
        <f t="shared" si="138"/>
        <v>0</v>
      </c>
      <c r="J477" s="103">
        <f t="shared" si="139"/>
        <v>1</v>
      </c>
      <c r="L477" s="115">
        <f t="shared" si="140"/>
        <v>0</v>
      </c>
      <c r="M477" s="111">
        <f t="shared" si="141"/>
        <v>0</v>
      </c>
      <c r="N477" s="111">
        <f t="shared" si="142"/>
        <v>0</v>
      </c>
      <c r="O477" s="115">
        <f t="shared" si="143"/>
        <v>25501.99</v>
      </c>
      <c r="P477" s="111">
        <f t="shared" si="144"/>
        <v>0</v>
      </c>
      <c r="Q477" s="111">
        <f t="shared" si="145"/>
        <v>1.4326752539703764</v>
      </c>
      <c r="R477" s="115">
        <f t="shared" si="146"/>
        <v>0</v>
      </c>
      <c r="S477" s="111">
        <f t="shared" si="147"/>
        <v>0</v>
      </c>
      <c r="T477" s="111">
        <f t="shared" si="148"/>
        <v>0</v>
      </c>
    </row>
    <row r="478" spans="1:20" ht="11.25" customHeight="1" x14ac:dyDescent="0.2">
      <c r="A478" s="102" t="str">
        <f>'T09'!A478</f>
        <v>Drienčany</v>
      </c>
      <c r="B478" s="104">
        <f>'T09'!C478</f>
        <v>514659</v>
      </c>
      <c r="C478" s="109">
        <f>'T09'!K478</f>
        <v>47125.83</v>
      </c>
      <c r="D478" s="110">
        <f>'T09'!O478</f>
        <v>53.718400000000003</v>
      </c>
      <c r="E478" s="110">
        <f>'T09'!P478</f>
        <v>0.494654417757735</v>
      </c>
      <c r="F478" s="110"/>
      <c r="G478" s="102">
        <f t="shared" si="136"/>
        <v>0</v>
      </c>
      <c r="H478" s="102">
        <f t="shared" si="137"/>
        <v>0</v>
      </c>
      <c r="I478" s="102">
        <f t="shared" si="138"/>
        <v>0</v>
      </c>
      <c r="J478" s="103">
        <f t="shared" si="139"/>
        <v>0</v>
      </c>
      <c r="L478" s="115">
        <f t="shared" si="140"/>
        <v>0</v>
      </c>
      <c r="M478" s="111">
        <f t="shared" si="141"/>
        <v>0</v>
      </c>
      <c r="N478" s="111">
        <f t="shared" si="142"/>
        <v>0</v>
      </c>
      <c r="O478" s="115">
        <f t="shared" si="143"/>
        <v>0</v>
      </c>
      <c r="P478" s="111">
        <f t="shared" si="144"/>
        <v>0</v>
      </c>
      <c r="Q478" s="111">
        <f t="shared" si="145"/>
        <v>0</v>
      </c>
      <c r="R478" s="115">
        <f t="shared" si="146"/>
        <v>0</v>
      </c>
      <c r="S478" s="111">
        <f t="shared" si="147"/>
        <v>0</v>
      </c>
      <c r="T478" s="111">
        <f t="shared" si="148"/>
        <v>0</v>
      </c>
    </row>
    <row r="479" spans="1:20" ht="11.25" customHeight="1" x14ac:dyDescent="0.2">
      <c r="A479" s="102" t="str">
        <f>'T09'!A479</f>
        <v>Drienica</v>
      </c>
      <c r="B479" s="104">
        <f>'T09'!C479</f>
        <v>524344</v>
      </c>
      <c r="C479" s="109">
        <f>'T09'!K479</f>
        <v>466817.44</v>
      </c>
      <c r="D479" s="110">
        <f>'T09'!O479</f>
        <v>0</v>
      </c>
      <c r="E479" s="110">
        <f>'T09'!P479</f>
        <v>0</v>
      </c>
      <c r="F479" s="110"/>
      <c r="G479" s="102">
        <f t="shared" si="136"/>
        <v>0</v>
      </c>
      <c r="H479" s="102">
        <f t="shared" si="137"/>
        <v>0</v>
      </c>
      <c r="I479" s="102">
        <f t="shared" si="138"/>
        <v>0</v>
      </c>
      <c r="J479" s="103">
        <f t="shared" si="139"/>
        <v>0</v>
      </c>
      <c r="L479" s="115">
        <f t="shared" si="140"/>
        <v>0</v>
      </c>
      <c r="M479" s="111">
        <f t="shared" si="141"/>
        <v>0</v>
      </c>
      <c r="N479" s="111">
        <f t="shared" si="142"/>
        <v>0</v>
      </c>
      <c r="O479" s="115">
        <f t="shared" si="143"/>
        <v>0</v>
      </c>
      <c r="P479" s="111">
        <f t="shared" si="144"/>
        <v>0</v>
      </c>
      <c r="Q479" s="111">
        <f t="shared" si="145"/>
        <v>0</v>
      </c>
      <c r="R479" s="115">
        <f t="shared" si="146"/>
        <v>0</v>
      </c>
      <c r="S479" s="111">
        <f t="shared" si="147"/>
        <v>0</v>
      </c>
      <c r="T479" s="111">
        <f t="shared" si="148"/>
        <v>0</v>
      </c>
    </row>
    <row r="480" spans="1:20" ht="11.25" customHeight="1" x14ac:dyDescent="0.2">
      <c r="A480" s="102" t="str">
        <f>'T09'!A480</f>
        <v>Drienov</v>
      </c>
      <c r="B480" s="104">
        <f>'T09'!C480</f>
        <v>524352</v>
      </c>
      <c r="C480" s="109">
        <f>'T09'!K480</f>
        <v>893424.66</v>
      </c>
      <c r="D480" s="110">
        <f>'T09'!O480</f>
        <v>0</v>
      </c>
      <c r="E480" s="110">
        <f>'T09'!P480</f>
        <v>0</v>
      </c>
      <c r="F480" s="110"/>
      <c r="G480" s="102">
        <f t="shared" si="136"/>
        <v>0</v>
      </c>
      <c r="H480" s="102">
        <f t="shared" si="137"/>
        <v>0</v>
      </c>
      <c r="I480" s="102">
        <f t="shared" si="138"/>
        <v>0</v>
      </c>
      <c r="J480" s="103">
        <f t="shared" si="139"/>
        <v>0</v>
      </c>
      <c r="L480" s="115">
        <f t="shared" si="140"/>
        <v>0</v>
      </c>
      <c r="M480" s="111">
        <f t="shared" si="141"/>
        <v>0</v>
      </c>
      <c r="N480" s="111">
        <f t="shared" si="142"/>
        <v>0</v>
      </c>
      <c r="O480" s="115">
        <f t="shared" si="143"/>
        <v>0</v>
      </c>
      <c r="P480" s="111">
        <f t="shared" si="144"/>
        <v>0</v>
      </c>
      <c r="Q480" s="111">
        <f t="shared" si="145"/>
        <v>0</v>
      </c>
      <c r="R480" s="115">
        <f t="shared" si="146"/>
        <v>0</v>
      </c>
      <c r="S480" s="111">
        <f t="shared" si="147"/>
        <v>0</v>
      </c>
      <c r="T480" s="111">
        <f t="shared" si="148"/>
        <v>0</v>
      </c>
    </row>
    <row r="481" spans="1:20" ht="11.25" customHeight="1" x14ac:dyDescent="0.2">
      <c r="A481" s="102" t="str">
        <f>'T09'!A481</f>
        <v>Drienovec</v>
      </c>
      <c r="B481" s="104">
        <f>'T09'!C481</f>
        <v>521337</v>
      </c>
      <c r="C481" s="109">
        <f>'T09'!K481</f>
        <v>1005353.18</v>
      </c>
      <c r="D481" s="110">
        <f>'T09'!O481</f>
        <v>14.1602</v>
      </c>
      <c r="E481" s="110">
        <f>'T09'!P481</f>
        <v>3.0921034138470622</v>
      </c>
      <c r="F481" s="110"/>
      <c r="G481" s="102">
        <f t="shared" si="136"/>
        <v>0</v>
      </c>
      <c r="H481" s="102">
        <f t="shared" si="137"/>
        <v>0</v>
      </c>
      <c r="I481" s="102">
        <f t="shared" si="138"/>
        <v>0</v>
      </c>
      <c r="J481" s="103">
        <f t="shared" si="139"/>
        <v>0</v>
      </c>
      <c r="L481" s="115">
        <f t="shared" si="140"/>
        <v>0</v>
      </c>
      <c r="M481" s="111">
        <f t="shared" si="141"/>
        <v>0</v>
      </c>
      <c r="N481" s="111">
        <f t="shared" si="142"/>
        <v>0</v>
      </c>
      <c r="O481" s="115">
        <f t="shared" si="143"/>
        <v>0</v>
      </c>
      <c r="P481" s="111">
        <f t="shared" si="144"/>
        <v>0</v>
      </c>
      <c r="Q481" s="111">
        <f t="shared" si="145"/>
        <v>0</v>
      </c>
      <c r="R481" s="115">
        <f t="shared" si="146"/>
        <v>0</v>
      </c>
      <c r="S481" s="111">
        <f t="shared" si="147"/>
        <v>0</v>
      </c>
      <c r="T481" s="111">
        <f t="shared" si="148"/>
        <v>0</v>
      </c>
    </row>
    <row r="482" spans="1:20" ht="11.25" customHeight="1" x14ac:dyDescent="0.2">
      <c r="A482" s="102" t="str">
        <f>'T09'!A482</f>
        <v>Drienovo</v>
      </c>
      <c r="B482" s="104">
        <f>'T09'!C482</f>
        <v>518352</v>
      </c>
      <c r="C482" s="109">
        <f>'T09'!K482</f>
        <v>37796.769999999997</v>
      </c>
      <c r="D482" s="110">
        <f>'T09'!O482</f>
        <v>0</v>
      </c>
      <c r="E482" s="110">
        <f>'T09'!P482</f>
        <v>0</v>
      </c>
      <c r="F482" s="110"/>
      <c r="G482" s="102">
        <f t="shared" si="136"/>
        <v>0</v>
      </c>
      <c r="H482" s="102">
        <f t="shared" si="137"/>
        <v>0</v>
      </c>
      <c r="I482" s="102">
        <f t="shared" si="138"/>
        <v>0</v>
      </c>
      <c r="J482" s="103">
        <f t="shared" si="139"/>
        <v>0</v>
      </c>
      <c r="L482" s="115">
        <f t="shared" si="140"/>
        <v>0</v>
      </c>
      <c r="M482" s="111">
        <f t="shared" si="141"/>
        <v>0</v>
      </c>
      <c r="N482" s="111">
        <f t="shared" si="142"/>
        <v>0</v>
      </c>
      <c r="O482" s="115">
        <f t="shared" si="143"/>
        <v>0</v>
      </c>
      <c r="P482" s="111">
        <f t="shared" si="144"/>
        <v>0</v>
      </c>
      <c r="Q482" s="111">
        <f t="shared" si="145"/>
        <v>0</v>
      </c>
      <c r="R482" s="115">
        <f t="shared" si="146"/>
        <v>0</v>
      </c>
      <c r="S482" s="111">
        <f t="shared" si="147"/>
        <v>0</v>
      </c>
      <c r="T482" s="111">
        <f t="shared" si="148"/>
        <v>0</v>
      </c>
    </row>
    <row r="483" spans="1:20" ht="11.25" customHeight="1" x14ac:dyDescent="0.2">
      <c r="A483" s="102" t="str">
        <f>'T09'!A483</f>
        <v>Drienovská Nová Ves</v>
      </c>
      <c r="B483" s="104">
        <f>'T09'!C483</f>
        <v>524361</v>
      </c>
      <c r="C483" s="109">
        <f>'T09'!K483</f>
        <v>275502.87</v>
      </c>
      <c r="D483" s="110">
        <f>'T09'!O483</f>
        <v>1.8149</v>
      </c>
      <c r="E483" s="110">
        <f>'T09'!P483</f>
        <v>0</v>
      </c>
      <c r="F483" s="110"/>
      <c r="G483" s="102">
        <f t="shared" si="136"/>
        <v>0</v>
      </c>
      <c r="H483" s="102">
        <f t="shared" si="137"/>
        <v>0</v>
      </c>
      <c r="I483" s="102">
        <f t="shared" si="138"/>
        <v>0</v>
      </c>
      <c r="J483" s="103">
        <f t="shared" si="139"/>
        <v>0</v>
      </c>
      <c r="L483" s="115">
        <f t="shared" si="140"/>
        <v>0</v>
      </c>
      <c r="M483" s="111">
        <f t="shared" si="141"/>
        <v>0</v>
      </c>
      <c r="N483" s="111">
        <f t="shared" si="142"/>
        <v>0</v>
      </c>
      <c r="O483" s="115">
        <f t="shared" si="143"/>
        <v>0</v>
      </c>
      <c r="P483" s="111">
        <f t="shared" si="144"/>
        <v>0</v>
      </c>
      <c r="Q483" s="111">
        <f t="shared" si="145"/>
        <v>0</v>
      </c>
      <c r="R483" s="115">
        <f t="shared" si="146"/>
        <v>0</v>
      </c>
      <c r="S483" s="111">
        <f t="shared" si="147"/>
        <v>0</v>
      </c>
      <c r="T483" s="111">
        <f t="shared" si="148"/>
        <v>0</v>
      </c>
    </row>
    <row r="484" spans="1:20" ht="11.25" customHeight="1" x14ac:dyDescent="0.2">
      <c r="A484" s="102" t="str">
        <f>'T09'!A484</f>
        <v>Drietoma</v>
      </c>
      <c r="B484" s="104">
        <f>'T09'!C484</f>
        <v>505960</v>
      </c>
      <c r="C484" s="109">
        <f>'T09'!K484</f>
        <v>1011938.79</v>
      </c>
      <c r="D484" s="110">
        <f>'T09'!O484</f>
        <v>0.60050000000000003</v>
      </c>
      <c r="E484" s="110">
        <f>'T09'!P484</f>
        <v>2.6413148961312176</v>
      </c>
      <c r="F484" s="110"/>
      <c r="G484" s="102">
        <f t="shared" si="136"/>
        <v>0</v>
      </c>
      <c r="H484" s="102">
        <f t="shared" si="137"/>
        <v>0</v>
      </c>
      <c r="I484" s="102">
        <f t="shared" si="138"/>
        <v>0</v>
      </c>
      <c r="J484" s="103">
        <f t="shared" si="139"/>
        <v>0</v>
      </c>
      <c r="L484" s="115">
        <f t="shared" si="140"/>
        <v>0</v>
      </c>
      <c r="M484" s="111">
        <f t="shared" si="141"/>
        <v>0</v>
      </c>
      <c r="N484" s="111">
        <f t="shared" si="142"/>
        <v>0</v>
      </c>
      <c r="O484" s="115">
        <f t="shared" si="143"/>
        <v>0</v>
      </c>
      <c r="P484" s="111">
        <f t="shared" si="144"/>
        <v>0</v>
      </c>
      <c r="Q484" s="111">
        <f t="shared" si="145"/>
        <v>0</v>
      </c>
      <c r="R484" s="115">
        <f t="shared" si="146"/>
        <v>0</v>
      </c>
      <c r="S484" s="111">
        <f t="shared" si="147"/>
        <v>0</v>
      </c>
      <c r="T484" s="111">
        <f t="shared" si="148"/>
        <v>0</v>
      </c>
    </row>
    <row r="485" spans="1:20" ht="11.25" customHeight="1" x14ac:dyDescent="0.2">
      <c r="A485" s="102" t="str">
        <f>'T09'!A485</f>
        <v>Drňa</v>
      </c>
      <c r="B485" s="104">
        <f>'T09'!C485</f>
        <v>514667</v>
      </c>
      <c r="C485" s="109">
        <f>'T09'!K485</f>
        <v>37567.86</v>
      </c>
      <c r="D485" s="110">
        <f>'T09'!O485</f>
        <v>14.335100000000001</v>
      </c>
      <c r="E485" s="110">
        <f>'T09'!P485</f>
        <v>2.8411519847018165</v>
      </c>
      <c r="F485" s="110"/>
      <c r="G485" s="102">
        <f t="shared" si="136"/>
        <v>0</v>
      </c>
      <c r="H485" s="102">
        <f t="shared" si="137"/>
        <v>0</v>
      </c>
      <c r="I485" s="102">
        <f t="shared" si="138"/>
        <v>0</v>
      </c>
      <c r="J485" s="103">
        <f t="shared" si="139"/>
        <v>0</v>
      </c>
      <c r="L485" s="115">
        <f t="shared" si="140"/>
        <v>0</v>
      </c>
      <c r="M485" s="111">
        <f t="shared" si="141"/>
        <v>0</v>
      </c>
      <c r="N485" s="111">
        <f t="shared" si="142"/>
        <v>0</v>
      </c>
      <c r="O485" s="115">
        <f t="shared" si="143"/>
        <v>0</v>
      </c>
      <c r="P485" s="111">
        <f t="shared" si="144"/>
        <v>0</v>
      </c>
      <c r="Q485" s="111">
        <f t="shared" si="145"/>
        <v>0</v>
      </c>
      <c r="R485" s="115">
        <f t="shared" si="146"/>
        <v>0</v>
      </c>
      <c r="S485" s="111">
        <f t="shared" si="147"/>
        <v>0</v>
      </c>
      <c r="T485" s="111">
        <f t="shared" si="148"/>
        <v>0</v>
      </c>
    </row>
    <row r="486" spans="1:20" ht="11.25" customHeight="1" x14ac:dyDescent="0.2">
      <c r="A486" s="102" t="str">
        <f>'T09'!A486</f>
        <v>Drnava</v>
      </c>
      <c r="B486" s="104">
        <f>'T09'!C486</f>
        <v>525642</v>
      </c>
      <c r="C486" s="109">
        <f>'T09'!K486</f>
        <v>719495.04999999993</v>
      </c>
      <c r="D486" s="110">
        <f>'T09'!O486</f>
        <v>0</v>
      </c>
      <c r="E486" s="110">
        <f>'T09'!P486</f>
        <v>8.0023719412663095</v>
      </c>
      <c r="F486" s="110"/>
      <c r="G486" s="102">
        <f t="shared" si="136"/>
        <v>0</v>
      </c>
      <c r="H486" s="102">
        <f t="shared" si="137"/>
        <v>0</v>
      </c>
      <c r="I486" s="102">
        <f t="shared" si="138"/>
        <v>0</v>
      </c>
      <c r="J486" s="103">
        <f t="shared" si="139"/>
        <v>0</v>
      </c>
      <c r="L486" s="115">
        <f t="shared" si="140"/>
        <v>0</v>
      </c>
      <c r="M486" s="111">
        <f t="shared" si="141"/>
        <v>0</v>
      </c>
      <c r="N486" s="111">
        <f t="shared" si="142"/>
        <v>0</v>
      </c>
      <c r="O486" s="115">
        <f t="shared" si="143"/>
        <v>0</v>
      </c>
      <c r="P486" s="111">
        <f t="shared" si="144"/>
        <v>0</v>
      </c>
      <c r="Q486" s="111">
        <f t="shared" si="145"/>
        <v>0</v>
      </c>
      <c r="R486" s="115">
        <f t="shared" si="146"/>
        <v>0</v>
      </c>
      <c r="S486" s="111">
        <f t="shared" si="147"/>
        <v>0</v>
      </c>
      <c r="T486" s="111">
        <f t="shared" si="148"/>
        <v>0</v>
      </c>
    </row>
    <row r="487" spans="1:20" ht="11.25" customHeight="1" x14ac:dyDescent="0.2">
      <c r="A487" s="102" t="str">
        <f>'T09'!A487</f>
        <v>Družstevná pri Hornáde</v>
      </c>
      <c r="B487" s="104">
        <f>'T09'!C487</f>
        <v>521345</v>
      </c>
      <c r="C487" s="109">
        <f>'T09'!K487</f>
        <v>1260584.98</v>
      </c>
      <c r="D487" s="110">
        <f>'T09'!O487</f>
        <v>10.410299999999999</v>
      </c>
      <c r="E487" s="110">
        <f>'T09'!P487</f>
        <v>13.402077819458075</v>
      </c>
      <c r="F487" s="110"/>
      <c r="G487" s="102">
        <f t="shared" si="136"/>
        <v>0</v>
      </c>
      <c r="H487" s="102">
        <f t="shared" si="137"/>
        <v>0</v>
      </c>
      <c r="I487" s="102">
        <f t="shared" si="138"/>
        <v>0</v>
      </c>
      <c r="J487" s="103">
        <f t="shared" si="139"/>
        <v>0</v>
      </c>
      <c r="L487" s="115">
        <f t="shared" si="140"/>
        <v>0</v>
      </c>
      <c r="M487" s="111">
        <f t="shared" si="141"/>
        <v>0</v>
      </c>
      <c r="N487" s="111">
        <f t="shared" si="142"/>
        <v>0</v>
      </c>
      <c r="O487" s="115">
        <f t="shared" si="143"/>
        <v>0</v>
      </c>
      <c r="P487" s="111">
        <f t="shared" si="144"/>
        <v>0</v>
      </c>
      <c r="Q487" s="111">
        <f t="shared" si="145"/>
        <v>0</v>
      </c>
      <c r="R487" s="115">
        <f t="shared" si="146"/>
        <v>0</v>
      </c>
      <c r="S487" s="111">
        <f t="shared" si="147"/>
        <v>0</v>
      </c>
      <c r="T487" s="111">
        <f t="shared" si="148"/>
        <v>0</v>
      </c>
    </row>
    <row r="488" spans="1:20" ht="11.25" customHeight="1" x14ac:dyDescent="0.2">
      <c r="A488" s="102" t="str">
        <f>'T09'!A488</f>
        <v>Drženice</v>
      </c>
      <c r="B488" s="104">
        <f>'T09'!C488</f>
        <v>502219</v>
      </c>
      <c r="C488" s="109">
        <f>'T09'!K488</f>
        <v>83601.5</v>
      </c>
      <c r="D488" s="110">
        <f>'T09'!O488</f>
        <v>0</v>
      </c>
      <c r="E488" s="110">
        <f>'T09'!P488</f>
        <v>0</v>
      </c>
      <c r="F488" s="110"/>
      <c r="G488" s="102">
        <f t="shared" si="136"/>
        <v>0</v>
      </c>
      <c r="H488" s="102">
        <f t="shared" si="137"/>
        <v>0</v>
      </c>
      <c r="I488" s="102">
        <f t="shared" si="138"/>
        <v>0</v>
      </c>
      <c r="J488" s="103">
        <f t="shared" si="139"/>
        <v>0</v>
      </c>
      <c r="L488" s="115">
        <f t="shared" si="140"/>
        <v>0</v>
      </c>
      <c r="M488" s="111">
        <f t="shared" si="141"/>
        <v>0</v>
      </c>
      <c r="N488" s="111">
        <f t="shared" si="142"/>
        <v>0</v>
      </c>
      <c r="O488" s="115">
        <f t="shared" si="143"/>
        <v>0</v>
      </c>
      <c r="P488" s="111">
        <f t="shared" si="144"/>
        <v>0</v>
      </c>
      <c r="Q488" s="111">
        <f t="shared" si="145"/>
        <v>0</v>
      </c>
      <c r="R488" s="115">
        <f t="shared" si="146"/>
        <v>0</v>
      </c>
      <c r="S488" s="111">
        <f t="shared" si="147"/>
        <v>0</v>
      </c>
      <c r="T488" s="111">
        <f t="shared" si="148"/>
        <v>0</v>
      </c>
    </row>
    <row r="489" spans="1:20" ht="11.25" customHeight="1" x14ac:dyDescent="0.2">
      <c r="A489" s="102" t="str">
        <f>'T09'!A489</f>
        <v>Držkovce</v>
      </c>
      <c r="B489" s="104">
        <f>'T09'!C489</f>
        <v>514675</v>
      </c>
      <c r="C489" s="109">
        <f>'T09'!K489</f>
        <v>247129.77</v>
      </c>
      <c r="D489" s="110">
        <f>'T09'!O489</f>
        <v>0</v>
      </c>
      <c r="E489" s="110">
        <f>'T09'!P489</f>
        <v>0</v>
      </c>
      <c r="F489" s="110"/>
      <c r="G489" s="102">
        <f t="shared" si="136"/>
        <v>0</v>
      </c>
      <c r="H489" s="102">
        <f t="shared" si="137"/>
        <v>0</v>
      </c>
      <c r="I489" s="102">
        <f t="shared" si="138"/>
        <v>0</v>
      </c>
      <c r="J489" s="103">
        <f t="shared" si="139"/>
        <v>0</v>
      </c>
      <c r="L489" s="115">
        <f t="shared" si="140"/>
        <v>0</v>
      </c>
      <c r="M489" s="111">
        <f t="shared" si="141"/>
        <v>0</v>
      </c>
      <c r="N489" s="111">
        <f t="shared" si="142"/>
        <v>0</v>
      </c>
      <c r="O489" s="115">
        <f t="shared" si="143"/>
        <v>0</v>
      </c>
      <c r="P489" s="111">
        <f t="shared" si="144"/>
        <v>0</v>
      </c>
      <c r="Q489" s="111">
        <f t="shared" si="145"/>
        <v>0</v>
      </c>
      <c r="R489" s="115">
        <f t="shared" si="146"/>
        <v>0</v>
      </c>
      <c r="S489" s="111">
        <f t="shared" si="147"/>
        <v>0</v>
      </c>
      <c r="T489" s="111">
        <f t="shared" si="148"/>
        <v>0</v>
      </c>
    </row>
    <row r="490" spans="1:20" ht="11.25" customHeight="1" x14ac:dyDescent="0.2">
      <c r="A490" s="102" t="str">
        <f>'T09'!A490</f>
        <v>Ďubákovo</v>
      </c>
      <c r="B490" s="104">
        <f>'T09'!C490</f>
        <v>557323</v>
      </c>
      <c r="C490" s="109">
        <f>'T09'!K490</f>
        <v>28519.94</v>
      </c>
      <c r="D490" s="110">
        <f>'T09'!O490</f>
        <v>0</v>
      </c>
      <c r="E490" s="110">
        <f>'T09'!P490</f>
        <v>0</v>
      </c>
      <c r="F490" s="110"/>
      <c r="G490" s="102">
        <f t="shared" si="136"/>
        <v>0</v>
      </c>
      <c r="H490" s="102">
        <f t="shared" si="137"/>
        <v>0</v>
      </c>
      <c r="I490" s="102">
        <f t="shared" si="138"/>
        <v>0</v>
      </c>
      <c r="J490" s="103">
        <f t="shared" si="139"/>
        <v>0</v>
      </c>
      <c r="L490" s="115">
        <f t="shared" si="140"/>
        <v>0</v>
      </c>
      <c r="M490" s="111">
        <f t="shared" si="141"/>
        <v>0</v>
      </c>
      <c r="N490" s="111">
        <f t="shared" si="142"/>
        <v>0</v>
      </c>
      <c r="O490" s="115">
        <f t="shared" si="143"/>
        <v>0</v>
      </c>
      <c r="P490" s="111">
        <f t="shared" si="144"/>
        <v>0</v>
      </c>
      <c r="Q490" s="111">
        <f t="shared" si="145"/>
        <v>0</v>
      </c>
      <c r="R490" s="115">
        <f t="shared" si="146"/>
        <v>0</v>
      </c>
      <c r="S490" s="111">
        <f t="shared" si="147"/>
        <v>0</v>
      </c>
      <c r="T490" s="111">
        <f t="shared" si="148"/>
        <v>0</v>
      </c>
    </row>
    <row r="491" spans="1:20" ht="11.25" customHeight="1" x14ac:dyDescent="0.2">
      <c r="A491" s="102" t="str">
        <f>'T09'!A491</f>
        <v>Dubinné</v>
      </c>
      <c r="B491" s="104">
        <f>'T09'!C491</f>
        <v>519138</v>
      </c>
      <c r="C491" s="109">
        <f>'T09'!K491</f>
        <v>89151.27</v>
      </c>
      <c r="D491" s="110">
        <f>'T09'!O491</f>
        <v>54.093499999999999</v>
      </c>
      <c r="E491" s="110">
        <f>'T09'!P491</f>
        <v>11.760236281547082</v>
      </c>
      <c r="F491" s="110"/>
      <c r="G491" s="102">
        <f t="shared" si="136"/>
        <v>0</v>
      </c>
      <c r="H491" s="102">
        <f t="shared" si="137"/>
        <v>0</v>
      </c>
      <c r="I491" s="102">
        <f t="shared" si="138"/>
        <v>0</v>
      </c>
      <c r="J491" s="103">
        <f t="shared" si="139"/>
        <v>0</v>
      </c>
      <c r="L491" s="115">
        <f t="shared" si="140"/>
        <v>0</v>
      </c>
      <c r="M491" s="111">
        <f t="shared" si="141"/>
        <v>0</v>
      </c>
      <c r="N491" s="111">
        <f t="shared" si="142"/>
        <v>0</v>
      </c>
      <c r="O491" s="115">
        <f t="shared" si="143"/>
        <v>0</v>
      </c>
      <c r="P491" s="111">
        <f t="shared" si="144"/>
        <v>0</v>
      </c>
      <c r="Q491" s="111">
        <f t="shared" si="145"/>
        <v>0</v>
      </c>
      <c r="R491" s="115">
        <f t="shared" si="146"/>
        <v>0</v>
      </c>
      <c r="S491" s="111">
        <f t="shared" si="147"/>
        <v>0</v>
      </c>
      <c r="T491" s="111">
        <f t="shared" si="148"/>
        <v>0</v>
      </c>
    </row>
    <row r="492" spans="1:20" ht="11.25" customHeight="1" x14ac:dyDescent="0.2">
      <c r="A492" s="102" t="str">
        <f>'T09'!A492</f>
        <v>Dubnica nad Váhom</v>
      </c>
      <c r="B492" s="104">
        <f>'T09'!C492</f>
        <v>513016</v>
      </c>
      <c r="C492" s="109">
        <f>'T09'!K492</f>
        <v>12633537.07</v>
      </c>
      <c r="D492" s="110">
        <f>'T09'!O492</f>
        <v>0</v>
      </c>
      <c r="E492" s="110">
        <f>'T09'!P492</f>
        <v>3.7762138770531979</v>
      </c>
      <c r="F492" s="110"/>
      <c r="G492" s="102">
        <f t="shared" si="136"/>
        <v>0</v>
      </c>
      <c r="H492" s="102">
        <f t="shared" si="137"/>
        <v>0</v>
      </c>
      <c r="I492" s="102">
        <f t="shared" si="138"/>
        <v>0</v>
      </c>
      <c r="J492" s="103">
        <f t="shared" si="139"/>
        <v>0</v>
      </c>
      <c r="L492" s="115">
        <f t="shared" si="140"/>
        <v>0</v>
      </c>
      <c r="M492" s="111">
        <f t="shared" si="141"/>
        <v>0</v>
      </c>
      <c r="N492" s="111">
        <f t="shared" si="142"/>
        <v>0</v>
      </c>
      <c r="O492" s="115">
        <f t="shared" si="143"/>
        <v>0</v>
      </c>
      <c r="P492" s="111">
        <f t="shared" si="144"/>
        <v>0</v>
      </c>
      <c r="Q492" s="111">
        <f t="shared" si="145"/>
        <v>0</v>
      </c>
      <c r="R492" s="115">
        <f t="shared" si="146"/>
        <v>0</v>
      </c>
      <c r="S492" s="111">
        <f t="shared" si="147"/>
        <v>0</v>
      </c>
      <c r="T492" s="111">
        <f t="shared" si="148"/>
        <v>0</v>
      </c>
    </row>
    <row r="493" spans="1:20" ht="11.25" customHeight="1" x14ac:dyDescent="0.2">
      <c r="A493" s="102" t="str">
        <f>'T09'!A493</f>
        <v>Dubnička</v>
      </c>
      <c r="B493" s="104">
        <f>'T09'!C493</f>
        <v>542857</v>
      </c>
      <c r="C493" s="109">
        <f>'T09'!K493</f>
        <v>24135.26</v>
      </c>
      <c r="D493" s="110">
        <f>'T09'!O493</f>
        <v>0</v>
      </c>
      <c r="E493" s="110">
        <f>'T09'!P493</f>
        <v>0</v>
      </c>
      <c r="F493" s="110"/>
      <c r="G493" s="102">
        <f t="shared" si="136"/>
        <v>0</v>
      </c>
      <c r="H493" s="102">
        <f t="shared" si="137"/>
        <v>0</v>
      </c>
      <c r="I493" s="102">
        <f t="shared" si="138"/>
        <v>0</v>
      </c>
      <c r="J493" s="103">
        <f t="shared" si="139"/>
        <v>0</v>
      </c>
      <c r="L493" s="115">
        <f t="shared" si="140"/>
        <v>0</v>
      </c>
      <c r="M493" s="111">
        <f t="shared" si="141"/>
        <v>0</v>
      </c>
      <c r="N493" s="111">
        <f t="shared" si="142"/>
        <v>0</v>
      </c>
      <c r="O493" s="115">
        <f t="shared" si="143"/>
        <v>0</v>
      </c>
      <c r="P493" s="111">
        <f t="shared" si="144"/>
        <v>0</v>
      </c>
      <c r="Q493" s="111">
        <f t="shared" si="145"/>
        <v>0</v>
      </c>
      <c r="R493" s="115">
        <f t="shared" si="146"/>
        <v>0</v>
      </c>
      <c r="S493" s="111">
        <f t="shared" si="147"/>
        <v>0</v>
      </c>
      <c r="T493" s="111">
        <f t="shared" si="148"/>
        <v>0</v>
      </c>
    </row>
    <row r="494" spans="1:20" ht="11.25" customHeight="1" x14ac:dyDescent="0.2">
      <c r="A494" s="102" t="str">
        <f>'T09'!A494</f>
        <v>Dubník</v>
      </c>
      <c r="B494" s="104">
        <f>'T09'!C494</f>
        <v>503169</v>
      </c>
      <c r="C494" s="109">
        <f>'T09'!K494</f>
        <v>790259.67999999993</v>
      </c>
      <c r="D494" s="110">
        <f>'T09'!O494</f>
        <v>18.387599999999999</v>
      </c>
      <c r="E494" s="110">
        <f>'T09'!P494</f>
        <v>5.0031541530753536</v>
      </c>
      <c r="F494" s="110"/>
      <c r="G494" s="102">
        <f t="shared" si="136"/>
        <v>0</v>
      </c>
      <c r="H494" s="102">
        <f t="shared" si="137"/>
        <v>0</v>
      </c>
      <c r="I494" s="102">
        <f t="shared" si="138"/>
        <v>0</v>
      </c>
      <c r="J494" s="103">
        <f t="shared" si="139"/>
        <v>0</v>
      </c>
      <c r="L494" s="115">
        <f t="shared" si="140"/>
        <v>0</v>
      </c>
      <c r="M494" s="111">
        <f t="shared" si="141"/>
        <v>0</v>
      </c>
      <c r="N494" s="111">
        <f t="shared" si="142"/>
        <v>0</v>
      </c>
      <c r="O494" s="115">
        <f t="shared" si="143"/>
        <v>0</v>
      </c>
      <c r="P494" s="111">
        <f t="shared" si="144"/>
        <v>0</v>
      </c>
      <c r="Q494" s="111">
        <f t="shared" si="145"/>
        <v>0</v>
      </c>
      <c r="R494" s="115">
        <f t="shared" si="146"/>
        <v>0</v>
      </c>
      <c r="S494" s="111">
        <f t="shared" si="147"/>
        <v>0</v>
      </c>
      <c r="T494" s="111">
        <f t="shared" si="148"/>
        <v>0</v>
      </c>
    </row>
    <row r="495" spans="1:20" ht="11.25" customHeight="1" x14ac:dyDescent="0.2">
      <c r="A495" s="102" t="str">
        <f>'T09'!A495</f>
        <v>Dubno</v>
      </c>
      <c r="B495" s="104">
        <f>'T09'!C495</f>
        <v>514683</v>
      </c>
      <c r="C495" s="109">
        <f>'T09'!K495</f>
        <v>55913.67</v>
      </c>
      <c r="D495" s="110">
        <f>'T09'!O495</f>
        <v>0</v>
      </c>
      <c r="E495" s="110">
        <f>'T09'!P495</f>
        <v>0</v>
      </c>
      <c r="F495" s="110"/>
      <c r="G495" s="102">
        <f t="shared" si="136"/>
        <v>0</v>
      </c>
      <c r="H495" s="102">
        <f t="shared" si="137"/>
        <v>0</v>
      </c>
      <c r="I495" s="102">
        <f t="shared" si="138"/>
        <v>0</v>
      </c>
      <c r="J495" s="103">
        <f t="shared" si="139"/>
        <v>0</v>
      </c>
      <c r="L495" s="115">
        <f t="shared" si="140"/>
        <v>0</v>
      </c>
      <c r="M495" s="111">
        <f t="shared" si="141"/>
        <v>0</v>
      </c>
      <c r="N495" s="111">
        <f t="shared" si="142"/>
        <v>0</v>
      </c>
      <c r="O495" s="115">
        <f t="shared" si="143"/>
        <v>0</v>
      </c>
      <c r="P495" s="111">
        <f t="shared" si="144"/>
        <v>0</v>
      </c>
      <c r="Q495" s="111">
        <f t="shared" si="145"/>
        <v>0</v>
      </c>
      <c r="R495" s="115">
        <f t="shared" si="146"/>
        <v>0</v>
      </c>
      <c r="S495" s="111">
        <f t="shared" si="147"/>
        <v>0</v>
      </c>
      <c r="T495" s="111">
        <f t="shared" si="148"/>
        <v>0</v>
      </c>
    </row>
    <row r="496" spans="1:20" ht="11.25" customHeight="1" x14ac:dyDescent="0.2">
      <c r="A496" s="102" t="str">
        <f>'T09'!A496</f>
        <v>Dubodiel</v>
      </c>
      <c r="B496" s="104">
        <f>'T09'!C496</f>
        <v>505978</v>
      </c>
      <c r="C496" s="109">
        <f>'T09'!K496</f>
        <v>318027.61</v>
      </c>
      <c r="D496" s="110">
        <f>'T09'!O496</f>
        <v>41.971800000000002</v>
      </c>
      <c r="E496" s="110">
        <f>'T09'!P496</f>
        <v>11.345857675690485</v>
      </c>
      <c r="F496" s="110"/>
      <c r="G496" s="102">
        <f t="shared" si="136"/>
        <v>0</v>
      </c>
      <c r="H496" s="102">
        <f t="shared" si="137"/>
        <v>0</v>
      </c>
      <c r="I496" s="102">
        <f t="shared" si="138"/>
        <v>0</v>
      </c>
      <c r="J496" s="103">
        <f t="shared" si="139"/>
        <v>0</v>
      </c>
      <c r="L496" s="115">
        <f t="shared" si="140"/>
        <v>0</v>
      </c>
      <c r="M496" s="111">
        <f t="shared" si="141"/>
        <v>0</v>
      </c>
      <c r="N496" s="111">
        <f t="shared" si="142"/>
        <v>0</v>
      </c>
      <c r="O496" s="115">
        <f t="shared" si="143"/>
        <v>0</v>
      </c>
      <c r="P496" s="111">
        <f t="shared" si="144"/>
        <v>0</v>
      </c>
      <c r="Q496" s="111">
        <f t="shared" si="145"/>
        <v>0</v>
      </c>
      <c r="R496" s="115">
        <f t="shared" si="146"/>
        <v>0</v>
      </c>
      <c r="S496" s="111">
        <f t="shared" si="147"/>
        <v>0</v>
      </c>
      <c r="T496" s="111">
        <f t="shared" si="148"/>
        <v>0</v>
      </c>
    </row>
    <row r="497" spans="1:20" ht="11.25" customHeight="1" x14ac:dyDescent="0.2">
      <c r="A497" s="102" t="str">
        <f>'T09'!A497</f>
        <v>Dubová</v>
      </c>
      <c r="B497" s="104">
        <f>'T09'!C497</f>
        <v>507881</v>
      </c>
      <c r="C497" s="109">
        <f>'T09'!K497</f>
        <v>467621.92000000004</v>
      </c>
      <c r="D497" s="110">
        <f>'T09'!O497</f>
        <v>13.1676</v>
      </c>
      <c r="E497" s="110">
        <f>'T09'!P497</f>
        <v>3.0724393758102697</v>
      </c>
      <c r="F497" s="110"/>
      <c r="G497" s="102">
        <f t="shared" si="136"/>
        <v>0</v>
      </c>
      <c r="H497" s="102">
        <f t="shared" si="137"/>
        <v>0</v>
      </c>
      <c r="I497" s="102">
        <f t="shared" si="138"/>
        <v>0</v>
      </c>
      <c r="J497" s="103">
        <f t="shared" si="139"/>
        <v>0</v>
      </c>
      <c r="L497" s="115">
        <f t="shared" si="140"/>
        <v>0</v>
      </c>
      <c r="M497" s="111">
        <f t="shared" si="141"/>
        <v>0</v>
      </c>
      <c r="N497" s="111">
        <f t="shared" si="142"/>
        <v>0</v>
      </c>
      <c r="O497" s="115">
        <f t="shared" si="143"/>
        <v>0</v>
      </c>
      <c r="P497" s="111">
        <f t="shared" si="144"/>
        <v>0</v>
      </c>
      <c r="Q497" s="111">
        <f t="shared" si="145"/>
        <v>0</v>
      </c>
      <c r="R497" s="115">
        <f t="shared" si="146"/>
        <v>0</v>
      </c>
      <c r="S497" s="111">
        <f t="shared" si="147"/>
        <v>0</v>
      </c>
      <c r="T497" s="111">
        <f t="shared" si="148"/>
        <v>0</v>
      </c>
    </row>
    <row r="498" spans="1:20" ht="11.25" customHeight="1" x14ac:dyDescent="0.2">
      <c r="A498" s="102" t="str">
        <f>'T09'!A498</f>
        <v>Dubová</v>
      </c>
      <c r="B498" s="104">
        <f>'T09'!C498</f>
        <v>527254</v>
      </c>
      <c r="C498" s="109">
        <f>'T09'!K498</f>
        <v>38410.22</v>
      </c>
      <c r="D498" s="110">
        <f>'T09'!O498</f>
        <v>10.3567</v>
      </c>
      <c r="E498" s="110">
        <f>'T09'!P498</f>
        <v>7.7059178520716616</v>
      </c>
      <c r="F498" s="110"/>
      <c r="G498" s="102">
        <f t="shared" si="136"/>
        <v>0</v>
      </c>
      <c r="H498" s="102">
        <f t="shared" si="137"/>
        <v>0</v>
      </c>
      <c r="I498" s="102">
        <f t="shared" si="138"/>
        <v>0</v>
      </c>
      <c r="J498" s="103">
        <f t="shared" si="139"/>
        <v>0</v>
      </c>
      <c r="L498" s="115">
        <f t="shared" si="140"/>
        <v>0</v>
      </c>
      <c r="M498" s="111">
        <f t="shared" si="141"/>
        <v>0</v>
      </c>
      <c r="N498" s="111">
        <f t="shared" si="142"/>
        <v>0</v>
      </c>
      <c r="O498" s="115">
        <f t="shared" si="143"/>
        <v>0</v>
      </c>
      <c r="P498" s="111">
        <f t="shared" si="144"/>
        <v>0</v>
      </c>
      <c r="Q498" s="111">
        <f t="shared" si="145"/>
        <v>0</v>
      </c>
      <c r="R498" s="115">
        <f t="shared" si="146"/>
        <v>0</v>
      </c>
      <c r="S498" s="111">
        <f t="shared" si="147"/>
        <v>0</v>
      </c>
      <c r="T498" s="111">
        <f t="shared" si="148"/>
        <v>0</v>
      </c>
    </row>
    <row r="499" spans="1:20" ht="11.25" customHeight="1" x14ac:dyDescent="0.2">
      <c r="A499" s="102" t="str">
        <f>'T09'!A499</f>
        <v>Dubovany</v>
      </c>
      <c r="B499" s="104">
        <f>'T09'!C499</f>
        <v>507008</v>
      </c>
      <c r="C499" s="109">
        <f>'T09'!K499</f>
        <v>363739.75</v>
      </c>
      <c r="D499" s="110">
        <f>'T09'!O499</f>
        <v>22.532499999999999</v>
      </c>
      <c r="E499" s="110">
        <f>'T09'!P499</f>
        <v>15.383982641435257</v>
      </c>
      <c r="F499" s="110"/>
      <c r="G499" s="102">
        <f t="shared" si="136"/>
        <v>0</v>
      </c>
      <c r="H499" s="102">
        <f t="shared" si="137"/>
        <v>0</v>
      </c>
      <c r="I499" s="102">
        <f t="shared" si="138"/>
        <v>0</v>
      </c>
      <c r="J499" s="103">
        <f t="shared" si="139"/>
        <v>0</v>
      </c>
      <c r="L499" s="115">
        <f t="shared" si="140"/>
        <v>0</v>
      </c>
      <c r="M499" s="111">
        <f t="shared" si="141"/>
        <v>0</v>
      </c>
      <c r="N499" s="111">
        <f t="shared" si="142"/>
        <v>0</v>
      </c>
      <c r="O499" s="115">
        <f t="shared" si="143"/>
        <v>0</v>
      </c>
      <c r="P499" s="111">
        <f t="shared" si="144"/>
        <v>0</v>
      </c>
      <c r="Q499" s="111">
        <f t="shared" si="145"/>
        <v>0</v>
      </c>
      <c r="R499" s="115">
        <f t="shared" si="146"/>
        <v>0</v>
      </c>
      <c r="S499" s="111">
        <f t="shared" si="147"/>
        <v>0</v>
      </c>
      <c r="T499" s="111">
        <f t="shared" si="148"/>
        <v>0</v>
      </c>
    </row>
    <row r="500" spans="1:20" ht="11.25" customHeight="1" x14ac:dyDescent="0.2">
      <c r="A500" s="102" t="str">
        <f>'T09'!A500</f>
        <v>Dubovce</v>
      </c>
      <c r="B500" s="104">
        <f>'T09'!C500</f>
        <v>504343</v>
      </c>
      <c r="C500" s="109">
        <f>'T09'!K500</f>
        <v>216344.58</v>
      </c>
      <c r="D500" s="110">
        <f>'T09'!O500</f>
        <v>0</v>
      </c>
      <c r="E500" s="110">
        <f>'T09'!P500</f>
        <v>0</v>
      </c>
      <c r="F500" s="110"/>
      <c r="G500" s="102">
        <f t="shared" si="136"/>
        <v>0</v>
      </c>
      <c r="H500" s="102">
        <f t="shared" si="137"/>
        <v>0</v>
      </c>
      <c r="I500" s="102">
        <f t="shared" si="138"/>
        <v>0</v>
      </c>
      <c r="J500" s="103">
        <f t="shared" si="139"/>
        <v>0</v>
      </c>
      <c r="L500" s="115">
        <f t="shared" si="140"/>
        <v>0</v>
      </c>
      <c r="M500" s="111">
        <f t="shared" si="141"/>
        <v>0</v>
      </c>
      <c r="N500" s="111">
        <f t="shared" si="142"/>
        <v>0</v>
      </c>
      <c r="O500" s="115">
        <f t="shared" si="143"/>
        <v>0</v>
      </c>
      <c r="P500" s="111">
        <f t="shared" si="144"/>
        <v>0</v>
      </c>
      <c r="Q500" s="111">
        <f t="shared" si="145"/>
        <v>0</v>
      </c>
      <c r="R500" s="115">
        <f t="shared" si="146"/>
        <v>0</v>
      </c>
      <c r="S500" s="111">
        <f t="shared" si="147"/>
        <v>0</v>
      </c>
      <c r="T500" s="111">
        <f t="shared" si="148"/>
        <v>0</v>
      </c>
    </row>
    <row r="501" spans="1:20" ht="11.25" customHeight="1" x14ac:dyDescent="0.2">
      <c r="A501" s="102" t="str">
        <f>'T09'!A501</f>
        <v>Dubové</v>
      </c>
      <c r="B501" s="104">
        <f>'T09'!C501</f>
        <v>512222</v>
      </c>
      <c r="C501" s="109">
        <f>'T09'!K501</f>
        <v>310287.46000000002</v>
      </c>
      <c r="D501" s="110">
        <f>'T09'!O501</f>
        <v>0</v>
      </c>
      <c r="E501" s="110">
        <f>'T09'!P501</f>
        <v>0</v>
      </c>
      <c r="F501" s="110"/>
      <c r="G501" s="102">
        <f t="shared" si="136"/>
        <v>0</v>
      </c>
      <c r="H501" s="102">
        <f t="shared" si="137"/>
        <v>0</v>
      </c>
      <c r="I501" s="102">
        <f t="shared" si="138"/>
        <v>0</v>
      </c>
      <c r="J501" s="103">
        <f t="shared" si="139"/>
        <v>0</v>
      </c>
      <c r="L501" s="115">
        <f t="shared" si="140"/>
        <v>0</v>
      </c>
      <c r="M501" s="111">
        <f t="shared" si="141"/>
        <v>0</v>
      </c>
      <c r="N501" s="111">
        <f t="shared" si="142"/>
        <v>0</v>
      </c>
      <c r="O501" s="115">
        <f t="shared" si="143"/>
        <v>0</v>
      </c>
      <c r="P501" s="111">
        <f t="shared" si="144"/>
        <v>0</v>
      </c>
      <c r="Q501" s="111">
        <f t="shared" si="145"/>
        <v>0</v>
      </c>
      <c r="R501" s="115">
        <f t="shared" si="146"/>
        <v>0</v>
      </c>
      <c r="S501" s="111">
        <f t="shared" si="147"/>
        <v>0</v>
      </c>
      <c r="T501" s="111">
        <f t="shared" si="148"/>
        <v>0</v>
      </c>
    </row>
    <row r="502" spans="1:20" ht="11.25" customHeight="1" x14ac:dyDescent="0.2">
      <c r="A502" s="102" t="str">
        <f>'T09'!A502</f>
        <v>Dubové</v>
      </c>
      <c r="B502" s="104">
        <f>'T09'!C502</f>
        <v>518361</v>
      </c>
      <c r="C502" s="109">
        <f>'T09'!K502</f>
        <v>99083.069999999992</v>
      </c>
      <c r="D502" s="110">
        <f>'T09'!O502</f>
        <v>0</v>
      </c>
      <c r="E502" s="110">
        <f>'T09'!P502</f>
        <v>0</v>
      </c>
      <c r="F502" s="110"/>
      <c r="G502" s="102">
        <f t="shared" si="136"/>
        <v>0</v>
      </c>
      <c r="H502" s="102">
        <f t="shared" si="137"/>
        <v>0</v>
      </c>
      <c r="I502" s="102">
        <f t="shared" si="138"/>
        <v>0</v>
      </c>
      <c r="J502" s="103">
        <f t="shared" si="139"/>
        <v>0</v>
      </c>
      <c r="L502" s="115">
        <f t="shared" si="140"/>
        <v>0</v>
      </c>
      <c r="M502" s="111">
        <f t="shared" si="141"/>
        <v>0</v>
      </c>
      <c r="N502" s="111">
        <f t="shared" si="142"/>
        <v>0</v>
      </c>
      <c r="O502" s="115">
        <f t="shared" si="143"/>
        <v>0</v>
      </c>
      <c r="P502" s="111">
        <f t="shared" si="144"/>
        <v>0</v>
      </c>
      <c r="Q502" s="111">
        <f t="shared" si="145"/>
        <v>0</v>
      </c>
      <c r="R502" s="115">
        <f t="shared" si="146"/>
        <v>0</v>
      </c>
      <c r="S502" s="111">
        <f t="shared" si="147"/>
        <v>0</v>
      </c>
      <c r="T502" s="111">
        <f t="shared" si="148"/>
        <v>0</v>
      </c>
    </row>
    <row r="503" spans="1:20" ht="11.25" customHeight="1" x14ac:dyDescent="0.2">
      <c r="A503" s="102" t="str">
        <f>'T09'!A503</f>
        <v>Dubovec</v>
      </c>
      <c r="B503" s="104">
        <f>'T09'!C503</f>
        <v>514691</v>
      </c>
      <c r="C503" s="109">
        <f>'T09'!K503</f>
        <v>380188.69</v>
      </c>
      <c r="D503" s="110">
        <f>'T09'!O503</f>
        <v>6.6271000000000004</v>
      </c>
      <c r="E503" s="110">
        <f>'T09'!P503</f>
        <v>0.16959210438374692</v>
      </c>
      <c r="F503" s="110"/>
      <c r="G503" s="102">
        <f t="shared" si="136"/>
        <v>0</v>
      </c>
      <c r="H503" s="102">
        <f t="shared" si="137"/>
        <v>0</v>
      </c>
      <c r="I503" s="102">
        <f t="shared" si="138"/>
        <v>0</v>
      </c>
      <c r="J503" s="103">
        <f t="shared" si="139"/>
        <v>0</v>
      </c>
      <c r="L503" s="115">
        <f t="shared" si="140"/>
        <v>0</v>
      </c>
      <c r="M503" s="111">
        <f t="shared" si="141"/>
        <v>0</v>
      </c>
      <c r="N503" s="111">
        <f t="shared" si="142"/>
        <v>0</v>
      </c>
      <c r="O503" s="115">
        <f t="shared" si="143"/>
        <v>0</v>
      </c>
      <c r="P503" s="111">
        <f t="shared" si="144"/>
        <v>0</v>
      </c>
      <c r="Q503" s="111">
        <f t="shared" si="145"/>
        <v>0</v>
      </c>
      <c r="R503" s="115">
        <f t="shared" si="146"/>
        <v>0</v>
      </c>
      <c r="S503" s="111">
        <f t="shared" si="147"/>
        <v>0</v>
      </c>
      <c r="T503" s="111">
        <f t="shared" si="148"/>
        <v>0</v>
      </c>
    </row>
    <row r="504" spans="1:20" ht="11.25" customHeight="1" x14ac:dyDescent="0.2">
      <c r="A504" s="102" t="str">
        <f>'T09'!A504</f>
        <v>Dubovica</v>
      </c>
      <c r="B504" s="104">
        <f>'T09'!C504</f>
        <v>524379</v>
      </c>
      <c r="C504" s="109">
        <f>'T09'!K504</f>
        <v>481950.63999999996</v>
      </c>
      <c r="D504" s="110">
        <f>'T09'!O504</f>
        <v>0</v>
      </c>
      <c r="E504" s="110">
        <f>'T09'!P504</f>
        <v>0</v>
      </c>
      <c r="F504" s="110"/>
      <c r="G504" s="102">
        <f t="shared" si="136"/>
        <v>0</v>
      </c>
      <c r="H504" s="102">
        <f t="shared" si="137"/>
        <v>0</v>
      </c>
      <c r="I504" s="102">
        <f t="shared" si="138"/>
        <v>0</v>
      </c>
      <c r="J504" s="103">
        <f t="shared" si="139"/>
        <v>0</v>
      </c>
      <c r="L504" s="115">
        <f t="shared" si="140"/>
        <v>0</v>
      </c>
      <c r="M504" s="111">
        <f t="shared" si="141"/>
        <v>0</v>
      </c>
      <c r="N504" s="111">
        <f t="shared" si="142"/>
        <v>0</v>
      </c>
      <c r="O504" s="115">
        <f t="shared" si="143"/>
        <v>0</v>
      </c>
      <c r="P504" s="111">
        <f t="shared" si="144"/>
        <v>0</v>
      </c>
      <c r="Q504" s="111">
        <f t="shared" si="145"/>
        <v>0</v>
      </c>
      <c r="R504" s="115">
        <f t="shared" si="146"/>
        <v>0</v>
      </c>
      <c r="S504" s="111">
        <f t="shared" si="147"/>
        <v>0</v>
      </c>
      <c r="T504" s="111">
        <f t="shared" si="148"/>
        <v>0</v>
      </c>
    </row>
    <row r="505" spans="1:20" ht="11.25" customHeight="1" x14ac:dyDescent="0.2">
      <c r="A505" s="102" t="str">
        <f>'T09'!A505</f>
        <v>Dúbrava</v>
      </c>
      <c r="B505" s="104">
        <f>'T09'!C505</f>
        <v>510408</v>
      </c>
      <c r="C505" s="109">
        <f>'T09'!K505</f>
        <v>470445.13</v>
      </c>
      <c r="D505" s="110">
        <f>'T09'!O505</f>
        <v>0</v>
      </c>
      <c r="E505" s="110">
        <f>'T09'!P505</f>
        <v>2.1302293000673642</v>
      </c>
      <c r="F505" s="110"/>
      <c r="G505" s="102">
        <f t="shared" si="136"/>
        <v>0</v>
      </c>
      <c r="H505" s="102">
        <f t="shared" si="137"/>
        <v>0</v>
      </c>
      <c r="I505" s="102">
        <f t="shared" si="138"/>
        <v>0</v>
      </c>
      <c r="J505" s="103">
        <f t="shared" si="139"/>
        <v>0</v>
      </c>
      <c r="L505" s="115">
        <f t="shared" si="140"/>
        <v>0</v>
      </c>
      <c r="M505" s="111">
        <f t="shared" si="141"/>
        <v>0</v>
      </c>
      <c r="N505" s="111">
        <f t="shared" si="142"/>
        <v>0</v>
      </c>
      <c r="O505" s="115">
        <f t="shared" si="143"/>
        <v>0</v>
      </c>
      <c r="P505" s="111">
        <f t="shared" si="144"/>
        <v>0</v>
      </c>
      <c r="Q505" s="111">
        <f t="shared" si="145"/>
        <v>0</v>
      </c>
      <c r="R505" s="115">
        <f t="shared" si="146"/>
        <v>0</v>
      </c>
      <c r="S505" s="111">
        <f t="shared" si="147"/>
        <v>0</v>
      </c>
      <c r="T505" s="111">
        <f t="shared" si="148"/>
        <v>0</v>
      </c>
    </row>
    <row r="506" spans="1:20" ht="11.25" customHeight="1" x14ac:dyDescent="0.2">
      <c r="A506" s="102" t="str">
        <f>'T09'!A506</f>
        <v>Dúbrava</v>
      </c>
      <c r="B506" s="104">
        <f>'T09'!C506</f>
        <v>520179</v>
      </c>
      <c r="C506" s="109">
        <f>'T09'!K506</f>
        <v>39282.089999999997</v>
      </c>
      <c r="D506" s="110">
        <f>'T09'!O506</f>
        <v>0</v>
      </c>
      <c r="E506" s="110">
        <f>'T09'!P506</f>
        <v>0</v>
      </c>
      <c r="F506" s="110"/>
      <c r="G506" s="102">
        <f t="shared" si="136"/>
        <v>0</v>
      </c>
      <c r="H506" s="102">
        <f t="shared" si="137"/>
        <v>0</v>
      </c>
      <c r="I506" s="102">
        <f t="shared" si="138"/>
        <v>0</v>
      </c>
      <c r="J506" s="103">
        <f t="shared" si="139"/>
        <v>0</v>
      </c>
      <c r="L506" s="115">
        <f t="shared" si="140"/>
        <v>0</v>
      </c>
      <c r="M506" s="111">
        <f t="shared" si="141"/>
        <v>0</v>
      </c>
      <c r="N506" s="111">
        <f t="shared" si="142"/>
        <v>0</v>
      </c>
      <c r="O506" s="115">
        <f t="shared" si="143"/>
        <v>0</v>
      </c>
      <c r="P506" s="111">
        <f t="shared" si="144"/>
        <v>0</v>
      </c>
      <c r="Q506" s="111">
        <f t="shared" si="145"/>
        <v>0</v>
      </c>
      <c r="R506" s="115">
        <f t="shared" si="146"/>
        <v>0</v>
      </c>
      <c r="S506" s="111">
        <f t="shared" si="147"/>
        <v>0</v>
      </c>
      <c r="T506" s="111">
        <f t="shared" si="148"/>
        <v>0</v>
      </c>
    </row>
    <row r="507" spans="1:20" ht="11.25" customHeight="1" x14ac:dyDescent="0.2">
      <c r="A507" s="102" t="str">
        <f>'T09'!A507</f>
        <v>Dúbrava</v>
      </c>
      <c r="B507" s="104">
        <f>'T09'!C507</f>
        <v>526495</v>
      </c>
      <c r="C507" s="109">
        <f>'T09'!K507</f>
        <v>264568.57</v>
      </c>
      <c r="D507" s="110">
        <f>'T09'!O507</f>
        <v>1.5421</v>
      </c>
      <c r="E507" s="110">
        <f>'T09'!P507</f>
        <v>2.8093624272905884</v>
      </c>
      <c r="F507" s="110"/>
      <c r="G507" s="102">
        <f t="shared" si="136"/>
        <v>0</v>
      </c>
      <c r="H507" s="102">
        <f t="shared" si="137"/>
        <v>0</v>
      </c>
      <c r="I507" s="102">
        <f t="shared" si="138"/>
        <v>0</v>
      </c>
      <c r="J507" s="103">
        <f t="shared" si="139"/>
        <v>0</v>
      </c>
      <c r="L507" s="115">
        <f t="shared" si="140"/>
        <v>0</v>
      </c>
      <c r="M507" s="111">
        <f t="shared" si="141"/>
        <v>0</v>
      </c>
      <c r="N507" s="111">
        <f t="shared" si="142"/>
        <v>0</v>
      </c>
      <c r="O507" s="115">
        <f t="shared" si="143"/>
        <v>0</v>
      </c>
      <c r="P507" s="111">
        <f t="shared" si="144"/>
        <v>0</v>
      </c>
      <c r="Q507" s="111">
        <f t="shared" si="145"/>
        <v>0</v>
      </c>
      <c r="R507" s="115">
        <f t="shared" si="146"/>
        <v>0</v>
      </c>
      <c r="S507" s="111">
        <f t="shared" si="147"/>
        <v>0</v>
      </c>
      <c r="T507" s="111">
        <f t="shared" si="148"/>
        <v>0</v>
      </c>
    </row>
    <row r="508" spans="1:20" ht="11.25" customHeight="1" x14ac:dyDescent="0.2">
      <c r="A508" s="102" t="str">
        <f>'T09'!A508</f>
        <v>Dúbravica</v>
      </c>
      <c r="B508" s="104">
        <f>'T09'!C508</f>
        <v>508586</v>
      </c>
      <c r="C508" s="109">
        <f>'T09'!K508</f>
        <v>63741.29</v>
      </c>
      <c r="D508" s="110">
        <f>'T09'!O508</f>
        <v>0</v>
      </c>
      <c r="E508" s="110">
        <f>'T09'!P508</f>
        <v>0</v>
      </c>
      <c r="F508" s="110"/>
      <c r="G508" s="102">
        <f t="shared" si="136"/>
        <v>0</v>
      </c>
      <c r="H508" s="102">
        <f t="shared" si="137"/>
        <v>0</v>
      </c>
      <c r="I508" s="102">
        <f t="shared" si="138"/>
        <v>0</v>
      </c>
      <c r="J508" s="103">
        <f t="shared" si="139"/>
        <v>0</v>
      </c>
      <c r="L508" s="115">
        <f t="shared" si="140"/>
        <v>0</v>
      </c>
      <c r="M508" s="111">
        <f t="shared" si="141"/>
        <v>0</v>
      </c>
      <c r="N508" s="111">
        <f t="shared" si="142"/>
        <v>0</v>
      </c>
      <c r="O508" s="115">
        <f t="shared" si="143"/>
        <v>0</v>
      </c>
      <c r="P508" s="111">
        <f t="shared" si="144"/>
        <v>0</v>
      </c>
      <c r="Q508" s="111">
        <f t="shared" si="145"/>
        <v>0</v>
      </c>
      <c r="R508" s="115">
        <f t="shared" si="146"/>
        <v>0</v>
      </c>
      <c r="S508" s="111">
        <f t="shared" si="147"/>
        <v>0</v>
      </c>
      <c r="T508" s="111">
        <f t="shared" si="148"/>
        <v>0</v>
      </c>
    </row>
    <row r="509" spans="1:20" ht="11.25" customHeight="1" x14ac:dyDescent="0.2">
      <c r="A509" s="102" t="str">
        <f>'T09'!A509</f>
        <v>Dúbravka</v>
      </c>
      <c r="B509" s="104">
        <f>'T09'!C509</f>
        <v>522406</v>
      </c>
      <c r="C509" s="109">
        <f>'T09'!K509</f>
        <v>188795.67</v>
      </c>
      <c r="D509" s="110">
        <f>'T09'!O509</f>
        <v>0</v>
      </c>
      <c r="E509" s="110">
        <f>'T09'!P509</f>
        <v>0</v>
      </c>
      <c r="F509" s="110"/>
      <c r="G509" s="102">
        <f t="shared" si="136"/>
        <v>0</v>
      </c>
      <c r="H509" s="102">
        <f t="shared" si="137"/>
        <v>0</v>
      </c>
      <c r="I509" s="102">
        <f t="shared" si="138"/>
        <v>0</v>
      </c>
      <c r="J509" s="103">
        <f t="shared" si="139"/>
        <v>0</v>
      </c>
      <c r="L509" s="115">
        <f t="shared" si="140"/>
        <v>0</v>
      </c>
      <c r="M509" s="111">
        <f t="shared" si="141"/>
        <v>0</v>
      </c>
      <c r="N509" s="111">
        <f t="shared" si="142"/>
        <v>0</v>
      </c>
      <c r="O509" s="115">
        <f t="shared" si="143"/>
        <v>0</v>
      </c>
      <c r="P509" s="111">
        <f t="shared" si="144"/>
        <v>0</v>
      </c>
      <c r="Q509" s="111">
        <f t="shared" si="145"/>
        <v>0</v>
      </c>
      <c r="R509" s="115">
        <f t="shared" si="146"/>
        <v>0</v>
      </c>
      <c r="S509" s="111">
        <f t="shared" si="147"/>
        <v>0</v>
      </c>
      <c r="T509" s="111">
        <f t="shared" si="148"/>
        <v>0</v>
      </c>
    </row>
    <row r="510" spans="1:20" ht="11.25" customHeight="1" x14ac:dyDescent="0.2">
      <c r="A510" s="102" t="str">
        <f>'T09'!A510</f>
        <v>Dúbravy</v>
      </c>
      <c r="B510" s="104">
        <f>'T09'!C510</f>
        <v>518379</v>
      </c>
      <c r="C510" s="109">
        <f>'T09'!K510</f>
        <v>284114.67</v>
      </c>
      <c r="D510" s="110">
        <f>'T09'!O510</f>
        <v>5.7786999999999997</v>
      </c>
      <c r="E510" s="110">
        <f>'T09'!P510</f>
        <v>3.9529215439667373</v>
      </c>
      <c r="F510" s="110"/>
      <c r="G510" s="102">
        <f t="shared" si="136"/>
        <v>0</v>
      </c>
      <c r="H510" s="102">
        <f t="shared" si="137"/>
        <v>0</v>
      </c>
      <c r="I510" s="102">
        <f t="shared" si="138"/>
        <v>0</v>
      </c>
      <c r="J510" s="103">
        <f t="shared" si="139"/>
        <v>0</v>
      </c>
      <c r="L510" s="115">
        <f t="shared" si="140"/>
        <v>0</v>
      </c>
      <c r="M510" s="111">
        <f t="shared" si="141"/>
        <v>0</v>
      </c>
      <c r="N510" s="111">
        <f t="shared" si="142"/>
        <v>0</v>
      </c>
      <c r="O510" s="115">
        <f t="shared" si="143"/>
        <v>0</v>
      </c>
      <c r="P510" s="111">
        <f t="shared" si="144"/>
        <v>0</v>
      </c>
      <c r="Q510" s="111">
        <f t="shared" si="145"/>
        <v>0</v>
      </c>
      <c r="R510" s="115">
        <f t="shared" si="146"/>
        <v>0</v>
      </c>
      <c r="S510" s="111">
        <f t="shared" si="147"/>
        <v>0</v>
      </c>
      <c r="T510" s="111">
        <f t="shared" si="148"/>
        <v>0</v>
      </c>
    </row>
    <row r="511" spans="1:20" ht="11.25" customHeight="1" x14ac:dyDescent="0.2">
      <c r="A511" s="102" t="str">
        <f>'T09'!A511</f>
        <v>Ducové</v>
      </c>
      <c r="B511" s="104">
        <f>'T09'!C511</f>
        <v>558338</v>
      </c>
      <c r="C511" s="109">
        <f>'T09'!K511</f>
        <v>156126.42000000001</v>
      </c>
      <c r="D511" s="110">
        <f>'T09'!O511</f>
        <v>0</v>
      </c>
      <c r="E511" s="110">
        <f>'T09'!P511</f>
        <v>0</v>
      </c>
      <c r="F511" s="110"/>
      <c r="G511" s="102">
        <f t="shared" si="136"/>
        <v>0</v>
      </c>
      <c r="H511" s="102">
        <f t="shared" si="137"/>
        <v>0</v>
      </c>
      <c r="I511" s="102">
        <f t="shared" si="138"/>
        <v>0</v>
      </c>
      <c r="J511" s="103">
        <f t="shared" si="139"/>
        <v>0</v>
      </c>
      <c r="L511" s="115">
        <f t="shared" si="140"/>
        <v>0</v>
      </c>
      <c r="M511" s="111">
        <f t="shared" si="141"/>
        <v>0</v>
      </c>
      <c r="N511" s="111">
        <f t="shared" si="142"/>
        <v>0</v>
      </c>
      <c r="O511" s="115">
        <f t="shared" si="143"/>
        <v>0</v>
      </c>
      <c r="P511" s="111">
        <f t="shared" si="144"/>
        <v>0</v>
      </c>
      <c r="Q511" s="111">
        <f t="shared" si="145"/>
        <v>0</v>
      </c>
      <c r="R511" s="115">
        <f t="shared" si="146"/>
        <v>0</v>
      </c>
      <c r="S511" s="111">
        <f t="shared" si="147"/>
        <v>0</v>
      </c>
      <c r="T511" s="111">
        <f t="shared" si="148"/>
        <v>0</v>
      </c>
    </row>
    <row r="512" spans="1:20" ht="11.25" customHeight="1" x14ac:dyDescent="0.2">
      <c r="A512" s="102" t="str">
        <f>'T09'!A512</f>
        <v>Dudince</v>
      </c>
      <c r="B512" s="104">
        <f>'T09'!C512</f>
        <v>518387</v>
      </c>
      <c r="C512" s="109">
        <f>'T09'!K512</f>
        <v>1581158.12</v>
      </c>
      <c r="D512" s="110">
        <f>'T09'!O512</f>
        <v>5.6566000000000001</v>
      </c>
      <c r="E512" s="110">
        <f>'T09'!P512</f>
        <v>8.0016639955022342</v>
      </c>
      <c r="F512" s="110"/>
      <c r="G512" s="102">
        <f t="shared" si="136"/>
        <v>0</v>
      </c>
      <c r="H512" s="102">
        <f t="shared" si="137"/>
        <v>0</v>
      </c>
      <c r="I512" s="102">
        <f t="shared" si="138"/>
        <v>0</v>
      </c>
      <c r="J512" s="103">
        <f t="shared" si="139"/>
        <v>0</v>
      </c>
      <c r="L512" s="115">
        <f t="shared" si="140"/>
        <v>0</v>
      </c>
      <c r="M512" s="111">
        <f t="shared" si="141"/>
        <v>0</v>
      </c>
      <c r="N512" s="111">
        <f t="shared" si="142"/>
        <v>0</v>
      </c>
      <c r="O512" s="115">
        <f t="shared" si="143"/>
        <v>0</v>
      </c>
      <c r="P512" s="111">
        <f t="shared" si="144"/>
        <v>0</v>
      </c>
      <c r="Q512" s="111">
        <f t="shared" si="145"/>
        <v>0</v>
      </c>
      <c r="R512" s="115">
        <f t="shared" si="146"/>
        <v>0</v>
      </c>
      <c r="S512" s="111">
        <f t="shared" si="147"/>
        <v>0</v>
      </c>
      <c r="T512" s="111">
        <f t="shared" si="148"/>
        <v>0</v>
      </c>
    </row>
    <row r="513" spans="1:20" ht="11.25" customHeight="1" x14ac:dyDescent="0.2">
      <c r="A513" s="102" t="str">
        <f>'T09'!A513</f>
        <v>Dukovce</v>
      </c>
      <c r="B513" s="104">
        <f>'T09'!C513</f>
        <v>580601</v>
      </c>
      <c r="C513" s="109">
        <f>'T09'!K513</f>
        <v>85866.25</v>
      </c>
      <c r="D513" s="110">
        <f>'T09'!O513</f>
        <v>23.964500000000001</v>
      </c>
      <c r="E513" s="110">
        <f>'T09'!P513</f>
        <v>5.9514186307192869</v>
      </c>
      <c r="F513" s="110"/>
      <c r="G513" s="102">
        <f t="shared" si="136"/>
        <v>0</v>
      </c>
      <c r="H513" s="102">
        <f t="shared" si="137"/>
        <v>0</v>
      </c>
      <c r="I513" s="102">
        <f t="shared" si="138"/>
        <v>0</v>
      </c>
      <c r="J513" s="103">
        <f t="shared" si="139"/>
        <v>0</v>
      </c>
      <c r="L513" s="115">
        <f t="shared" si="140"/>
        <v>0</v>
      </c>
      <c r="M513" s="111">
        <f t="shared" si="141"/>
        <v>0</v>
      </c>
      <c r="N513" s="111">
        <f t="shared" si="142"/>
        <v>0</v>
      </c>
      <c r="O513" s="115">
        <f t="shared" si="143"/>
        <v>0</v>
      </c>
      <c r="P513" s="111">
        <f t="shared" si="144"/>
        <v>0</v>
      </c>
      <c r="Q513" s="111">
        <f t="shared" si="145"/>
        <v>0</v>
      </c>
      <c r="R513" s="115">
        <f t="shared" si="146"/>
        <v>0</v>
      </c>
      <c r="S513" s="111">
        <f t="shared" si="147"/>
        <v>0</v>
      </c>
      <c r="T513" s="111">
        <f t="shared" si="148"/>
        <v>0</v>
      </c>
    </row>
    <row r="514" spans="1:20" ht="11.25" customHeight="1" x14ac:dyDescent="0.2">
      <c r="A514" s="102" t="str">
        <f>'T09'!A514</f>
        <v>Dulov</v>
      </c>
      <c r="B514" s="104">
        <f>'T09'!C514</f>
        <v>513024</v>
      </c>
      <c r="C514" s="109">
        <f>'T09'!K514</f>
        <v>309506.18000000005</v>
      </c>
      <c r="D514" s="110">
        <f>'T09'!O514</f>
        <v>32.805900000000001</v>
      </c>
      <c r="E514" s="110">
        <f>'T09'!P514</f>
        <v>19.514010996484785</v>
      </c>
      <c r="F514" s="110"/>
      <c r="G514" s="102">
        <f t="shared" si="136"/>
        <v>0</v>
      </c>
      <c r="H514" s="102">
        <f t="shared" si="137"/>
        <v>0</v>
      </c>
      <c r="I514" s="102">
        <f t="shared" si="138"/>
        <v>0</v>
      </c>
      <c r="J514" s="103">
        <f t="shared" si="139"/>
        <v>0</v>
      </c>
      <c r="L514" s="115">
        <f t="shared" si="140"/>
        <v>0</v>
      </c>
      <c r="M514" s="111">
        <f t="shared" si="141"/>
        <v>0</v>
      </c>
      <c r="N514" s="111">
        <f t="shared" si="142"/>
        <v>0</v>
      </c>
      <c r="O514" s="115">
        <f t="shared" si="143"/>
        <v>0</v>
      </c>
      <c r="P514" s="111">
        <f t="shared" si="144"/>
        <v>0</v>
      </c>
      <c r="Q514" s="111">
        <f t="shared" si="145"/>
        <v>0</v>
      </c>
      <c r="R514" s="115">
        <f t="shared" si="146"/>
        <v>0</v>
      </c>
      <c r="S514" s="111">
        <f t="shared" si="147"/>
        <v>0</v>
      </c>
      <c r="T514" s="111">
        <f t="shared" si="148"/>
        <v>0</v>
      </c>
    </row>
    <row r="515" spans="1:20" ht="11.25" customHeight="1" x14ac:dyDescent="0.2">
      <c r="A515" s="102" t="str">
        <f>'T09'!A515</f>
        <v>Dulova Ves</v>
      </c>
      <c r="B515" s="104">
        <f>'T09'!C515</f>
        <v>524387</v>
      </c>
      <c r="C515" s="109">
        <f>'T09'!K515</f>
        <v>151608.54999999999</v>
      </c>
      <c r="D515" s="110">
        <f>'T09'!O515</f>
        <v>10.1684</v>
      </c>
      <c r="E515" s="110">
        <f>'T09'!P515</f>
        <v>3.7938163777702512</v>
      </c>
      <c r="F515" s="110"/>
      <c r="G515" s="102">
        <f t="shared" si="136"/>
        <v>0</v>
      </c>
      <c r="H515" s="102">
        <f t="shared" si="137"/>
        <v>0</v>
      </c>
      <c r="I515" s="102">
        <f t="shared" si="138"/>
        <v>0</v>
      </c>
      <c r="J515" s="103">
        <f t="shared" si="139"/>
        <v>0</v>
      </c>
      <c r="L515" s="115">
        <f t="shared" si="140"/>
        <v>0</v>
      </c>
      <c r="M515" s="111">
        <f t="shared" si="141"/>
        <v>0</v>
      </c>
      <c r="N515" s="111">
        <f t="shared" si="142"/>
        <v>0</v>
      </c>
      <c r="O515" s="115">
        <f t="shared" si="143"/>
        <v>0</v>
      </c>
      <c r="P515" s="111">
        <f t="shared" si="144"/>
        <v>0</v>
      </c>
      <c r="Q515" s="111">
        <f t="shared" si="145"/>
        <v>0</v>
      </c>
      <c r="R515" s="115">
        <f t="shared" si="146"/>
        <v>0</v>
      </c>
      <c r="S515" s="111">
        <f t="shared" si="147"/>
        <v>0</v>
      </c>
      <c r="T515" s="111">
        <f t="shared" si="148"/>
        <v>0</v>
      </c>
    </row>
    <row r="516" spans="1:20" ht="11.25" customHeight="1" x14ac:dyDescent="0.2">
      <c r="A516" s="102" t="str">
        <f>'T09'!A516</f>
        <v>Dulovce</v>
      </c>
      <c r="B516" s="104">
        <f>'T09'!C516</f>
        <v>501123</v>
      </c>
      <c r="C516" s="109">
        <f>'T09'!K516</f>
        <v>712020.30999999994</v>
      </c>
      <c r="D516" s="110">
        <f>'T09'!O516</f>
        <v>0.60360000000000003</v>
      </c>
      <c r="E516" s="110">
        <f>'T09'!P516</f>
        <v>4.8801290513749542</v>
      </c>
      <c r="F516" s="110"/>
      <c r="G516" s="102">
        <f t="shared" ref="G516:G579" si="149">IF(AND(ISNUMBER(D516),D516&gt;=$D$1),1,0)</f>
        <v>0</v>
      </c>
      <c r="H516" s="102">
        <f t="shared" ref="H516:H579" si="150">IF(AND(ISNUMBER(E516),E516&gt;=$E$1),1,0)</f>
        <v>0</v>
      </c>
      <c r="I516" s="102">
        <f t="shared" ref="I516:I579" si="151">IF(AND(AND(ISNUMBER(D516),D516&gt;=$D$1),AND(ISNUMBER(E516),E516&gt;=$E$1)),1,0)</f>
        <v>0</v>
      </c>
      <c r="J516" s="103">
        <f t="shared" ref="J516:J579" si="152">IF(OR(AND(ISNUMBER(D516),D516&gt;=$D$1),AND(ISNUMBER(E516),E516&gt;=$E$1)),1,0)</f>
        <v>0</v>
      </c>
      <c r="L516" s="115">
        <f t="shared" ref="L516:L579" si="153">IF($G516=1,C516,0)</f>
        <v>0</v>
      </c>
      <c r="M516" s="111">
        <f t="shared" ref="M516:M579" si="154">IF($G516=1,D516,0)/100</f>
        <v>0</v>
      </c>
      <c r="N516" s="111">
        <f t="shared" ref="N516:N579" si="155">IF($G516=1,E516,0)/100</f>
        <v>0</v>
      </c>
      <c r="O516" s="115">
        <f t="shared" ref="O516:O579" si="156">IF($H516=1,C516,0)</f>
        <v>0</v>
      </c>
      <c r="P516" s="111">
        <f t="shared" ref="P516:P579" si="157">IF($H516=1,D516,0)/100</f>
        <v>0</v>
      </c>
      <c r="Q516" s="111">
        <f t="shared" ref="Q516:Q579" si="158">IF($H516=1,E516,0)/100</f>
        <v>0</v>
      </c>
      <c r="R516" s="115">
        <f t="shared" ref="R516:R579" si="159">IF($I516=1,C516,0)</f>
        <v>0</v>
      </c>
      <c r="S516" s="111">
        <f t="shared" ref="S516:S579" si="160">IF($I516=1,D516,0)/100</f>
        <v>0</v>
      </c>
      <c r="T516" s="111">
        <f t="shared" ref="T516:T579" si="161">IF($I516=1,E516,0)/100</f>
        <v>0</v>
      </c>
    </row>
    <row r="517" spans="1:20" ht="11.25" customHeight="1" x14ac:dyDescent="0.2">
      <c r="A517" s="102" t="str">
        <f>'T09'!A517</f>
        <v>Dulovo</v>
      </c>
      <c r="B517" s="104">
        <f>'T09'!C517</f>
        <v>557919</v>
      </c>
      <c r="C517" s="109">
        <f>'T09'!K517</f>
        <v>28615.34</v>
      </c>
      <c r="D517" s="110">
        <f>'T09'!O517</f>
        <v>0</v>
      </c>
      <c r="E517" s="110">
        <f>'T09'!P517</f>
        <v>0</v>
      </c>
      <c r="F517" s="110"/>
      <c r="G517" s="102">
        <f t="shared" si="149"/>
        <v>0</v>
      </c>
      <c r="H517" s="102">
        <f t="shared" si="150"/>
        <v>0</v>
      </c>
      <c r="I517" s="102">
        <f t="shared" si="151"/>
        <v>0</v>
      </c>
      <c r="J517" s="103">
        <f t="shared" si="152"/>
        <v>0</v>
      </c>
      <c r="L517" s="115">
        <f t="shared" si="153"/>
        <v>0</v>
      </c>
      <c r="M517" s="111">
        <f t="shared" si="154"/>
        <v>0</v>
      </c>
      <c r="N517" s="111">
        <f t="shared" si="155"/>
        <v>0</v>
      </c>
      <c r="O517" s="115">
        <f t="shared" si="156"/>
        <v>0</v>
      </c>
      <c r="P517" s="111">
        <f t="shared" si="157"/>
        <v>0</v>
      </c>
      <c r="Q517" s="111">
        <f t="shared" si="158"/>
        <v>0</v>
      </c>
      <c r="R517" s="115">
        <f t="shared" si="159"/>
        <v>0</v>
      </c>
      <c r="S517" s="111">
        <f t="shared" si="160"/>
        <v>0</v>
      </c>
      <c r="T517" s="111">
        <f t="shared" si="161"/>
        <v>0</v>
      </c>
    </row>
    <row r="518" spans="1:20" ht="11.25" customHeight="1" x14ac:dyDescent="0.2">
      <c r="A518" s="102" t="str">
        <f>'T09'!A518</f>
        <v>Dunajov</v>
      </c>
      <c r="B518" s="104">
        <f>'T09'!C518</f>
        <v>509183</v>
      </c>
      <c r="C518" s="109">
        <f>'T09'!K518</f>
        <v>652226.63</v>
      </c>
      <c r="D518" s="110">
        <f>'T09'!O518</f>
        <v>0</v>
      </c>
      <c r="E518" s="110">
        <f>'T09'!P518</f>
        <v>26.241049066027859</v>
      </c>
      <c r="F518" s="110"/>
      <c r="G518" s="102">
        <f t="shared" si="149"/>
        <v>0</v>
      </c>
      <c r="H518" s="102">
        <f t="shared" si="150"/>
        <v>1</v>
      </c>
      <c r="I518" s="102">
        <f t="shared" si="151"/>
        <v>0</v>
      </c>
      <c r="J518" s="103">
        <f t="shared" si="152"/>
        <v>1</v>
      </c>
      <c r="L518" s="115">
        <f t="shared" si="153"/>
        <v>0</v>
      </c>
      <c r="M518" s="111">
        <f t="shared" si="154"/>
        <v>0</v>
      </c>
      <c r="N518" s="111">
        <f t="shared" si="155"/>
        <v>0</v>
      </c>
      <c r="O518" s="115">
        <f t="shared" si="156"/>
        <v>652226.63</v>
      </c>
      <c r="P518" s="111">
        <f t="shared" si="157"/>
        <v>0</v>
      </c>
      <c r="Q518" s="111">
        <f t="shared" si="158"/>
        <v>0.26241049066027861</v>
      </c>
      <c r="R518" s="115">
        <f t="shared" si="159"/>
        <v>0</v>
      </c>
      <c r="S518" s="111">
        <f t="shared" si="160"/>
        <v>0</v>
      </c>
      <c r="T518" s="111">
        <f t="shared" si="161"/>
        <v>0</v>
      </c>
    </row>
    <row r="519" spans="1:20" ht="11.25" customHeight="1" x14ac:dyDescent="0.2">
      <c r="A519" s="102" t="str">
        <f>'T09'!A519</f>
        <v>Dunajská Lužná</v>
      </c>
      <c r="B519" s="104">
        <f>'T09'!C519</f>
        <v>545333</v>
      </c>
      <c r="C519" s="109">
        <f>'T09'!K519</f>
        <v>2481588.0299999998</v>
      </c>
      <c r="D519" s="110">
        <f>'T09'!O519</f>
        <v>0</v>
      </c>
      <c r="E519" s="110">
        <f>'T09'!P519</f>
        <v>1.2018251877206227</v>
      </c>
      <c r="F519" s="110"/>
      <c r="G519" s="102">
        <f t="shared" si="149"/>
        <v>0</v>
      </c>
      <c r="H519" s="102">
        <f t="shared" si="150"/>
        <v>0</v>
      </c>
      <c r="I519" s="102">
        <f t="shared" si="151"/>
        <v>0</v>
      </c>
      <c r="J519" s="103">
        <f t="shared" si="152"/>
        <v>0</v>
      </c>
      <c r="L519" s="115">
        <f t="shared" si="153"/>
        <v>0</v>
      </c>
      <c r="M519" s="111">
        <f t="shared" si="154"/>
        <v>0</v>
      </c>
      <c r="N519" s="111">
        <f t="shared" si="155"/>
        <v>0</v>
      </c>
      <c r="O519" s="115">
        <f t="shared" si="156"/>
        <v>0</v>
      </c>
      <c r="P519" s="111">
        <f t="shared" si="157"/>
        <v>0</v>
      </c>
      <c r="Q519" s="111">
        <f t="shared" si="158"/>
        <v>0</v>
      </c>
      <c r="R519" s="115">
        <f t="shared" si="159"/>
        <v>0</v>
      </c>
      <c r="S519" s="111">
        <f t="shared" si="160"/>
        <v>0</v>
      </c>
      <c r="T519" s="111">
        <f t="shared" si="161"/>
        <v>0</v>
      </c>
    </row>
    <row r="520" spans="1:20" ht="11.25" customHeight="1" x14ac:dyDescent="0.2">
      <c r="A520" s="102" t="str">
        <f>'T09'!A520</f>
        <v>Dunajská Streda</v>
      </c>
      <c r="B520" s="104">
        <f>'T09'!C520</f>
        <v>501433</v>
      </c>
      <c r="C520" s="109">
        <f>'T09'!K520</f>
        <v>14870473.560000001</v>
      </c>
      <c r="D520" s="110">
        <f>'T09'!O520</f>
        <v>30.439800000000002</v>
      </c>
      <c r="E520" s="110">
        <f>'T09'!P520</f>
        <v>3.039966670705005</v>
      </c>
      <c r="F520" s="110"/>
      <c r="G520" s="102">
        <f t="shared" si="149"/>
        <v>0</v>
      </c>
      <c r="H520" s="102">
        <f t="shared" si="150"/>
        <v>0</v>
      </c>
      <c r="I520" s="102">
        <f t="shared" si="151"/>
        <v>0</v>
      </c>
      <c r="J520" s="103">
        <f t="shared" si="152"/>
        <v>0</v>
      </c>
      <c r="L520" s="115">
        <f t="shared" si="153"/>
        <v>0</v>
      </c>
      <c r="M520" s="111">
        <f t="shared" si="154"/>
        <v>0</v>
      </c>
      <c r="N520" s="111">
        <f t="shared" si="155"/>
        <v>0</v>
      </c>
      <c r="O520" s="115">
        <f t="shared" si="156"/>
        <v>0</v>
      </c>
      <c r="P520" s="111">
        <f t="shared" si="157"/>
        <v>0</v>
      </c>
      <c r="Q520" s="111">
        <f t="shared" si="158"/>
        <v>0</v>
      </c>
      <c r="R520" s="115">
        <f t="shared" si="159"/>
        <v>0</v>
      </c>
      <c r="S520" s="111">
        <f t="shared" si="160"/>
        <v>0</v>
      </c>
      <c r="T520" s="111">
        <f t="shared" si="161"/>
        <v>0</v>
      </c>
    </row>
    <row r="521" spans="1:20" ht="11.25" customHeight="1" x14ac:dyDescent="0.2">
      <c r="A521" s="102" t="str">
        <f>'T09'!A521</f>
        <v>Dunajský Klátov</v>
      </c>
      <c r="B521" s="104">
        <f>'T09'!C521</f>
        <v>555541</v>
      </c>
      <c r="C521" s="109">
        <f>'T09'!K521</f>
        <v>166124.57</v>
      </c>
      <c r="D521" s="110">
        <f>'T09'!O521</f>
        <v>29.9392</v>
      </c>
      <c r="E521" s="110">
        <f>'T09'!P521</f>
        <v>118.40982342347071</v>
      </c>
      <c r="F521" s="110"/>
      <c r="G521" s="102">
        <f t="shared" si="149"/>
        <v>0</v>
      </c>
      <c r="H521" s="102">
        <f t="shared" si="150"/>
        <v>1</v>
      </c>
      <c r="I521" s="102">
        <f t="shared" si="151"/>
        <v>0</v>
      </c>
      <c r="J521" s="103">
        <f t="shared" si="152"/>
        <v>1</v>
      </c>
      <c r="L521" s="115">
        <f t="shared" si="153"/>
        <v>0</v>
      </c>
      <c r="M521" s="111">
        <f t="shared" si="154"/>
        <v>0</v>
      </c>
      <c r="N521" s="111">
        <f t="shared" si="155"/>
        <v>0</v>
      </c>
      <c r="O521" s="115">
        <f t="shared" si="156"/>
        <v>166124.57</v>
      </c>
      <c r="P521" s="111">
        <f t="shared" si="157"/>
        <v>0.29939199999999999</v>
      </c>
      <c r="Q521" s="111">
        <f t="shared" si="158"/>
        <v>1.1840982342347071</v>
      </c>
      <c r="R521" s="115">
        <f t="shared" si="159"/>
        <v>0</v>
      </c>
      <c r="S521" s="111">
        <f t="shared" si="160"/>
        <v>0</v>
      </c>
      <c r="T521" s="111">
        <f t="shared" si="161"/>
        <v>0</v>
      </c>
    </row>
    <row r="522" spans="1:20" ht="11.25" customHeight="1" x14ac:dyDescent="0.2">
      <c r="A522" s="102" t="str">
        <f>'T09'!A522</f>
        <v>Duplín</v>
      </c>
      <c r="B522" s="104">
        <f>'T09'!C522</f>
        <v>527262</v>
      </c>
      <c r="C522" s="109">
        <f>'T09'!K522</f>
        <v>212545.12</v>
      </c>
      <c r="D522" s="110">
        <f>'T09'!O522</f>
        <v>0</v>
      </c>
      <c r="E522" s="110">
        <f>'T09'!P522</f>
        <v>0</v>
      </c>
      <c r="F522" s="110"/>
      <c r="G522" s="102">
        <f t="shared" si="149"/>
        <v>0</v>
      </c>
      <c r="H522" s="102">
        <f t="shared" si="150"/>
        <v>0</v>
      </c>
      <c r="I522" s="102">
        <f t="shared" si="151"/>
        <v>0</v>
      </c>
      <c r="J522" s="103">
        <f t="shared" si="152"/>
        <v>0</v>
      </c>
      <c r="L522" s="115">
        <f t="shared" si="153"/>
        <v>0</v>
      </c>
      <c r="M522" s="111">
        <f t="shared" si="154"/>
        <v>0</v>
      </c>
      <c r="N522" s="111">
        <f t="shared" si="155"/>
        <v>0</v>
      </c>
      <c r="O522" s="115">
        <f t="shared" si="156"/>
        <v>0</v>
      </c>
      <c r="P522" s="111">
        <f t="shared" si="157"/>
        <v>0</v>
      </c>
      <c r="Q522" s="111">
        <f t="shared" si="158"/>
        <v>0</v>
      </c>
      <c r="R522" s="115">
        <f t="shared" si="159"/>
        <v>0</v>
      </c>
      <c r="S522" s="111">
        <f t="shared" si="160"/>
        <v>0</v>
      </c>
      <c r="T522" s="111">
        <f t="shared" si="161"/>
        <v>0</v>
      </c>
    </row>
    <row r="523" spans="1:20" ht="11.25" customHeight="1" x14ac:dyDescent="0.2">
      <c r="A523" s="102" t="str">
        <f>'T09'!A523</f>
        <v>Ďurčiná</v>
      </c>
      <c r="B523" s="104">
        <f>'T09'!C523</f>
        <v>557986</v>
      </c>
      <c r="C523" s="109">
        <f>'T09'!K523</f>
        <v>439392.08</v>
      </c>
      <c r="D523" s="110">
        <f>'T09'!O523</f>
        <v>8.8161000000000005</v>
      </c>
      <c r="E523" s="110">
        <f>'T09'!P523</f>
        <v>4.1876539968585691</v>
      </c>
      <c r="F523" s="110"/>
      <c r="G523" s="102">
        <f t="shared" si="149"/>
        <v>0</v>
      </c>
      <c r="H523" s="102">
        <f t="shared" si="150"/>
        <v>0</v>
      </c>
      <c r="I523" s="102">
        <f t="shared" si="151"/>
        <v>0</v>
      </c>
      <c r="J523" s="103">
        <f t="shared" si="152"/>
        <v>0</v>
      </c>
      <c r="L523" s="115">
        <f t="shared" si="153"/>
        <v>0</v>
      </c>
      <c r="M523" s="111">
        <f t="shared" si="154"/>
        <v>0</v>
      </c>
      <c r="N523" s="111">
        <f t="shared" si="155"/>
        <v>0</v>
      </c>
      <c r="O523" s="115">
        <f t="shared" si="156"/>
        <v>0</v>
      </c>
      <c r="P523" s="111">
        <f t="shared" si="157"/>
        <v>0</v>
      </c>
      <c r="Q523" s="111">
        <f t="shared" si="158"/>
        <v>0</v>
      </c>
      <c r="R523" s="115">
        <f t="shared" si="159"/>
        <v>0</v>
      </c>
      <c r="S523" s="111">
        <f t="shared" si="160"/>
        <v>0</v>
      </c>
      <c r="T523" s="111">
        <f t="shared" si="161"/>
        <v>0</v>
      </c>
    </row>
    <row r="524" spans="1:20" ht="11.25" customHeight="1" x14ac:dyDescent="0.2">
      <c r="A524" s="102" t="str">
        <f>'T09'!A524</f>
        <v>Ďurďoš</v>
      </c>
      <c r="B524" s="104">
        <f>'T09'!C524</f>
        <v>544183</v>
      </c>
      <c r="C524" s="109">
        <f>'T09'!K524</f>
        <v>36221.03</v>
      </c>
      <c r="D524" s="110">
        <f>'T09'!O524</f>
        <v>0</v>
      </c>
      <c r="E524" s="110">
        <f>'T09'!P524</f>
        <v>0</v>
      </c>
      <c r="F524" s="110"/>
      <c r="G524" s="102">
        <f t="shared" si="149"/>
        <v>0</v>
      </c>
      <c r="H524" s="102">
        <f t="shared" si="150"/>
        <v>0</v>
      </c>
      <c r="I524" s="102">
        <f t="shared" si="151"/>
        <v>0</v>
      </c>
      <c r="J524" s="103">
        <f t="shared" si="152"/>
        <v>0</v>
      </c>
      <c r="L524" s="115">
        <f t="shared" si="153"/>
        <v>0</v>
      </c>
      <c r="M524" s="111">
        <f t="shared" si="154"/>
        <v>0</v>
      </c>
      <c r="N524" s="111">
        <f t="shared" si="155"/>
        <v>0</v>
      </c>
      <c r="O524" s="115">
        <f t="shared" si="156"/>
        <v>0</v>
      </c>
      <c r="P524" s="111">
        <f t="shared" si="157"/>
        <v>0</v>
      </c>
      <c r="Q524" s="111">
        <f t="shared" si="158"/>
        <v>0</v>
      </c>
      <c r="R524" s="115">
        <f t="shared" si="159"/>
        <v>0</v>
      </c>
      <c r="S524" s="111">
        <f t="shared" si="160"/>
        <v>0</v>
      </c>
      <c r="T524" s="111">
        <f t="shared" si="161"/>
        <v>0</v>
      </c>
    </row>
    <row r="525" spans="1:20" ht="11.25" customHeight="1" x14ac:dyDescent="0.2">
      <c r="A525" s="102" t="str">
        <f>'T09'!A525</f>
        <v>Ďurďošík</v>
      </c>
      <c r="B525" s="104">
        <f>'T09'!C525</f>
        <v>521353</v>
      </c>
      <c r="C525" s="109">
        <f>'T09'!K525</f>
        <v>165312.28</v>
      </c>
      <c r="D525" s="110">
        <f>'T09'!O525</f>
        <v>0</v>
      </c>
      <c r="E525" s="110">
        <f>'T09'!P525</f>
        <v>0</v>
      </c>
      <c r="F525" s="110"/>
      <c r="G525" s="102">
        <f t="shared" si="149"/>
        <v>0</v>
      </c>
      <c r="H525" s="102">
        <f t="shared" si="150"/>
        <v>0</v>
      </c>
      <c r="I525" s="102">
        <f t="shared" si="151"/>
        <v>0</v>
      </c>
      <c r="J525" s="103">
        <f t="shared" si="152"/>
        <v>0</v>
      </c>
      <c r="L525" s="115">
        <f t="shared" si="153"/>
        <v>0</v>
      </c>
      <c r="M525" s="111">
        <f t="shared" si="154"/>
        <v>0</v>
      </c>
      <c r="N525" s="111">
        <f t="shared" si="155"/>
        <v>0</v>
      </c>
      <c r="O525" s="115">
        <f t="shared" si="156"/>
        <v>0</v>
      </c>
      <c r="P525" s="111">
        <f t="shared" si="157"/>
        <v>0</v>
      </c>
      <c r="Q525" s="111">
        <f t="shared" si="158"/>
        <v>0</v>
      </c>
      <c r="R525" s="115">
        <f t="shared" si="159"/>
        <v>0</v>
      </c>
      <c r="S525" s="111">
        <f t="shared" si="160"/>
        <v>0</v>
      </c>
      <c r="T525" s="111">
        <f t="shared" si="161"/>
        <v>0</v>
      </c>
    </row>
    <row r="526" spans="1:20" ht="11.25" customHeight="1" x14ac:dyDescent="0.2">
      <c r="A526" s="102" t="str">
        <f>'T09'!A526</f>
        <v>Ďurďové</v>
      </c>
      <c r="B526" s="104">
        <f>'T09'!C526</f>
        <v>557609</v>
      </c>
      <c r="C526" s="109">
        <f>'T09'!K526</f>
        <v>30211.279999999999</v>
      </c>
      <c r="D526" s="110">
        <f>'T09'!O526</f>
        <v>12.543100000000001</v>
      </c>
      <c r="E526" s="110">
        <f>'T09'!P526</f>
        <v>7.2237257077488941</v>
      </c>
      <c r="F526" s="110"/>
      <c r="G526" s="102">
        <f t="shared" si="149"/>
        <v>0</v>
      </c>
      <c r="H526" s="102">
        <f t="shared" si="150"/>
        <v>0</v>
      </c>
      <c r="I526" s="102">
        <f t="shared" si="151"/>
        <v>0</v>
      </c>
      <c r="J526" s="103">
        <f t="shared" si="152"/>
        <v>0</v>
      </c>
      <c r="L526" s="115">
        <f t="shared" si="153"/>
        <v>0</v>
      </c>
      <c r="M526" s="111">
        <f t="shared" si="154"/>
        <v>0</v>
      </c>
      <c r="N526" s="111">
        <f t="shared" si="155"/>
        <v>0</v>
      </c>
      <c r="O526" s="115">
        <f t="shared" si="156"/>
        <v>0</v>
      </c>
      <c r="P526" s="111">
        <f t="shared" si="157"/>
        <v>0</v>
      </c>
      <c r="Q526" s="111">
        <f t="shared" si="158"/>
        <v>0</v>
      </c>
      <c r="R526" s="115">
        <f t="shared" si="159"/>
        <v>0</v>
      </c>
      <c r="S526" s="111">
        <f t="shared" si="160"/>
        <v>0</v>
      </c>
      <c r="T526" s="111">
        <f t="shared" si="161"/>
        <v>0</v>
      </c>
    </row>
    <row r="527" spans="1:20" ht="11.25" customHeight="1" x14ac:dyDescent="0.2">
      <c r="A527" s="102" t="str">
        <f>'T09'!A527</f>
        <v>Ďurkov</v>
      </c>
      <c r="B527" s="104">
        <f>'T09'!C527</f>
        <v>521361</v>
      </c>
      <c r="C527" s="109">
        <f>'T09'!K527</f>
        <v>873735.18</v>
      </c>
      <c r="D527" s="110">
        <f>'T09'!O527</f>
        <v>14.975099999999999</v>
      </c>
      <c r="E527" s="110">
        <f>'T09'!P527</f>
        <v>2.0824421880323052</v>
      </c>
      <c r="F527" s="110"/>
      <c r="G527" s="102">
        <f t="shared" si="149"/>
        <v>0</v>
      </c>
      <c r="H527" s="102">
        <f t="shared" si="150"/>
        <v>0</v>
      </c>
      <c r="I527" s="102">
        <f t="shared" si="151"/>
        <v>0</v>
      </c>
      <c r="J527" s="103">
        <f t="shared" si="152"/>
        <v>0</v>
      </c>
      <c r="L527" s="115">
        <f t="shared" si="153"/>
        <v>0</v>
      </c>
      <c r="M527" s="111">
        <f t="shared" si="154"/>
        <v>0</v>
      </c>
      <c r="N527" s="111">
        <f t="shared" si="155"/>
        <v>0</v>
      </c>
      <c r="O527" s="115">
        <f t="shared" si="156"/>
        <v>0</v>
      </c>
      <c r="P527" s="111">
        <f t="shared" si="157"/>
        <v>0</v>
      </c>
      <c r="Q527" s="111">
        <f t="shared" si="158"/>
        <v>0</v>
      </c>
      <c r="R527" s="115">
        <f t="shared" si="159"/>
        <v>0</v>
      </c>
      <c r="S527" s="111">
        <f t="shared" si="160"/>
        <v>0</v>
      </c>
      <c r="T527" s="111">
        <f t="shared" si="161"/>
        <v>0</v>
      </c>
    </row>
    <row r="528" spans="1:20" ht="11.25" customHeight="1" x14ac:dyDescent="0.2">
      <c r="A528" s="102" t="str">
        <f>'T09'!A528</f>
        <v>Ďurková</v>
      </c>
      <c r="B528" s="104">
        <f>'T09'!C528</f>
        <v>526681</v>
      </c>
      <c r="C528" s="109">
        <f>'T09'!K528</f>
        <v>42020.93</v>
      </c>
      <c r="D528" s="110">
        <f>'T09'!O528</f>
        <v>5.1116999999999999</v>
      </c>
      <c r="E528" s="110">
        <f>'T09'!P528</f>
        <v>9.8094925552575809</v>
      </c>
      <c r="F528" s="110"/>
      <c r="G528" s="102">
        <f t="shared" si="149"/>
        <v>0</v>
      </c>
      <c r="H528" s="102">
        <f t="shared" si="150"/>
        <v>0</v>
      </c>
      <c r="I528" s="102">
        <f t="shared" si="151"/>
        <v>0</v>
      </c>
      <c r="J528" s="103">
        <f t="shared" si="152"/>
        <v>0</v>
      </c>
      <c r="L528" s="115">
        <f t="shared" si="153"/>
        <v>0</v>
      </c>
      <c r="M528" s="111">
        <f t="shared" si="154"/>
        <v>0</v>
      </c>
      <c r="N528" s="111">
        <f t="shared" si="155"/>
        <v>0</v>
      </c>
      <c r="O528" s="115">
        <f t="shared" si="156"/>
        <v>0</v>
      </c>
      <c r="P528" s="111">
        <f t="shared" si="157"/>
        <v>0</v>
      </c>
      <c r="Q528" s="111">
        <f t="shared" si="158"/>
        <v>0</v>
      </c>
      <c r="R528" s="115">
        <f t="shared" si="159"/>
        <v>0</v>
      </c>
      <c r="S528" s="111">
        <f t="shared" si="160"/>
        <v>0</v>
      </c>
      <c r="T528" s="111">
        <f t="shared" si="161"/>
        <v>0</v>
      </c>
    </row>
    <row r="529" spans="1:20" ht="11.25" customHeight="1" x14ac:dyDescent="0.2">
      <c r="A529" s="102" t="str">
        <f>'T09'!A529</f>
        <v>Ďurkovce</v>
      </c>
      <c r="B529" s="104">
        <f>'T09'!C529</f>
        <v>515990</v>
      </c>
      <c r="C529" s="109">
        <f>'T09'!K529</f>
        <v>25172.11</v>
      </c>
      <c r="D529" s="110">
        <f>'T09'!O529</f>
        <v>0</v>
      </c>
      <c r="E529" s="110">
        <f>'T09'!P529</f>
        <v>0</v>
      </c>
      <c r="F529" s="110"/>
      <c r="G529" s="102">
        <f t="shared" si="149"/>
        <v>0</v>
      </c>
      <c r="H529" s="102">
        <f t="shared" si="150"/>
        <v>0</v>
      </c>
      <c r="I529" s="102">
        <f t="shared" si="151"/>
        <v>0</v>
      </c>
      <c r="J529" s="103">
        <f t="shared" si="152"/>
        <v>0</v>
      </c>
      <c r="L529" s="115">
        <f t="shared" si="153"/>
        <v>0</v>
      </c>
      <c r="M529" s="111">
        <f t="shared" si="154"/>
        <v>0</v>
      </c>
      <c r="N529" s="111">
        <f t="shared" si="155"/>
        <v>0</v>
      </c>
      <c r="O529" s="115">
        <f t="shared" si="156"/>
        <v>0</v>
      </c>
      <c r="P529" s="111">
        <f t="shared" si="157"/>
        <v>0</v>
      </c>
      <c r="Q529" s="111">
        <f t="shared" si="158"/>
        <v>0</v>
      </c>
      <c r="R529" s="115">
        <f t="shared" si="159"/>
        <v>0</v>
      </c>
      <c r="S529" s="111">
        <f t="shared" si="160"/>
        <v>0</v>
      </c>
      <c r="T529" s="111">
        <f t="shared" si="161"/>
        <v>0</v>
      </c>
    </row>
    <row r="530" spans="1:20" ht="11.25" customHeight="1" x14ac:dyDescent="0.2">
      <c r="A530" s="102" t="str">
        <f>'T09'!A530</f>
        <v>Dvorany nad Nitrou</v>
      </c>
      <c r="B530" s="104">
        <f>'T09'!C530</f>
        <v>556262</v>
      </c>
      <c r="C530" s="109">
        <f>'T09'!K530</f>
        <v>176987.66</v>
      </c>
      <c r="D530" s="110">
        <f>'T09'!O530</f>
        <v>0</v>
      </c>
      <c r="E530" s="110">
        <f>'T09'!P530</f>
        <v>0</v>
      </c>
      <c r="F530" s="110"/>
      <c r="G530" s="102">
        <f t="shared" si="149"/>
        <v>0</v>
      </c>
      <c r="H530" s="102">
        <f t="shared" si="150"/>
        <v>0</v>
      </c>
      <c r="I530" s="102">
        <f t="shared" si="151"/>
        <v>0</v>
      </c>
      <c r="J530" s="103">
        <f t="shared" si="152"/>
        <v>0</v>
      </c>
      <c r="L530" s="115">
        <f t="shared" si="153"/>
        <v>0</v>
      </c>
      <c r="M530" s="111">
        <f t="shared" si="154"/>
        <v>0</v>
      </c>
      <c r="N530" s="111">
        <f t="shared" si="155"/>
        <v>0</v>
      </c>
      <c r="O530" s="115">
        <f t="shared" si="156"/>
        <v>0</v>
      </c>
      <c r="P530" s="111">
        <f t="shared" si="157"/>
        <v>0</v>
      </c>
      <c r="Q530" s="111">
        <f t="shared" si="158"/>
        <v>0</v>
      </c>
      <c r="R530" s="115">
        <f t="shared" si="159"/>
        <v>0</v>
      </c>
      <c r="S530" s="111">
        <f t="shared" si="160"/>
        <v>0</v>
      </c>
      <c r="T530" s="111">
        <f t="shared" si="161"/>
        <v>0</v>
      </c>
    </row>
    <row r="531" spans="1:20" ht="11.25" customHeight="1" x14ac:dyDescent="0.2">
      <c r="A531" s="102" t="str">
        <f>'T09'!A531</f>
        <v>Dvorec</v>
      </c>
      <c r="B531" s="104">
        <f>'T09'!C531</f>
        <v>542873</v>
      </c>
      <c r="C531" s="109">
        <f>'T09'!K531</f>
        <v>327391.74</v>
      </c>
      <c r="D531" s="110">
        <f>'T09'!O531</f>
        <v>0</v>
      </c>
      <c r="E531" s="110">
        <f>'T09'!P531</f>
        <v>0</v>
      </c>
      <c r="F531" s="110"/>
      <c r="G531" s="102">
        <f t="shared" si="149"/>
        <v>0</v>
      </c>
      <c r="H531" s="102">
        <f t="shared" si="150"/>
        <v>0</v>
      </c>
      <c r="I531" s="102">
        <f t="shared" si="151"/>
        <v>0</v>
      </c>
      <c r="J531" s="103">
        <f t="shared" si="152"/>
        <v>0</v>
      </c>
      <c r="L531" s="115">
        <f t="shared" si="153"/>
        <v>0</v>
      </c>
      <c r="M531" s="111">
        <f t="shared" si="154"/>
        <v>0</v>
      </c>
      <c r="N531" s="111">
        <f t="shared" si="155"/>
        <v>0</v>
      </c>
      <c r="O531" s="115">
        <f t="shared" si="156"/>
        <v>0</v>
      </c>
      <c r="P531" s="111">
        <f t="shared" si="157"/>
        <v>0</v>
      </c>
      <c r="Q531" s="111">
        <f t="shared" si="158"/>
        <v>0</v>
      </c>
      <c r="R531" s="115">
        <f t="shared" si="159"/>
        <v>0</v>
      </c>
      <c r="S531" s="111">
        <f t="shared" si="160"/>
        <v>0</v>
      </c>
      <c r="T531" s="111">
        <f t="shared" si="161"/>
        <v>0</v>
      </c>
    </row>
    <row r="532" spans="1:20" ht="11.25" customHeight="1" x14ac:dyDescent="0.2">
      <c r="A532" s="102" t="str">
        <f>'T09'!A532</f>
        <v>Dvorianky</v>
      </c>
      <c r="B532" s="104">
        <f>'T09'!C532</f>
        <v>528340</v>
      </c>
      <c r="C532" s="109">
        <f>'T09'!K532</f>
        <v>172015.18</v>
      </c>
      <c r="D532" s="110">
        <f>'T09'!O532</f>
        <v>67.345699999999994</v>
      </c>
      <c r="E532" s="110">
        <f>'T09'!P532</f>
        <v>13.953809192886348</v>
      </c>
      <c r="F532" s="110"/>
      <c r="G532" s="102">
        <f t="shared" si="149"/>
        <v>1</v>
      </c>
      <c r="H532" s="102">
        <f t="shared" si="150"/>
        <v>0</v>
      </c>
      <c r="I532" s="102">
        <f t="shared" si="151"/>
        <v>0</v>
      </c>
      <c r="J532" s="103">
        <f t="shared" si="152"/>
        <v>1</v>
      </c>
      <c r="L532" s="115">
        <f t="shared" si="153"/>
        <v>172015.18</v>
      </c>
      <c r="M532" s="111">
        <f t="shared" si="154"/>
        <v>0.67345699999999997</v>
      </c>
      <c r="N532" s="111">
        <f t="shared" si="155"/>
        <v>0.13953809192886349</v>
      </c>
      <c r="O532" s="115">
        <f t="shared" si="156"/>
        <v>0</v>
      </c>
      <c r="P532" s="111">
        <f t="shared" si="157"/>
        <v>0</v>
      </c>
      <c r="Q532" s="111">
        <f t="shared" si="158"/>
        <v>0</v>
      </c>
      <c r="R532" s="115">
        <f t="shared" si="159"/>
        <v>0</v>
      </c>
      <c r="S532" s="111">
        <f t="shared" si="160"/>
        <v>0</v>
      </c>
      <c r="T532" s="111">
        <f t="shared" si="161"/>
        <v>0</v>
      </c>
    </row>
    <row r="533" spans="1:20" ht="11.25" customHeight="1" x14ac:dyDescent="0.2">
      <c r="A533" s="102" t="str">
        <f>'T09'!A533</f>
        <v>Dvorníky</v>
      </c>
      <c r="B533" s="104">
        <f>'T09'!C533</f>
        <v>507024</v>
      </c>
      <c r="C533" s="109">
        <f>'T09'!K533</f>
        <v>938948.41</v>
      </c>
      <c r="D533" s="110">
        <f>'T09'!O533</f>
        <v>0</v>
      </c>
      <c r="E533" s="110">
        <f>'T09'!P533</f>
        <v>2.5284328454211877</v>
      </c>
      <c r="F533" s="110"/>
      <c r="G533" s="102">
        <f t="shared" si="149"/>
        <v>0</v>
      </c>
      <c r="H533" s="102">
        <f t="shared" si="150"/>
        <v>0</v>
      </c>
      <c r="I533" s="102">
        <f t="shared" si="151"/>
        <v>0</v>
      </c>
      <c r="J533" s="103">
        <f t="shared" si="152"/>
        <v>0</v>
      </c>
      <c r="L533" s="115">
        <f t="shared" si="153"/>
        <v>0</v>
      </c>
      <c r="M533" s="111">
        <f t="shared" si="154"/>
        <v>0</v>
      </c>
      <c r="N533" s="111">
        <f t="shared" si="155"/>
        <v>0</v>
      </c>
      <c r="O533" s="115">
        <f t="shared" si="156"/>
        <v>0</v>
      </c>
      <c r="P533" s="111">
        <f t="shared" si="157"/>
        <v>0</v>
      </c>
      <c r="Q533" s="111">
        <f t="shared" si="158"/>
        <v>0</v>
      </c>
      <c r="R533" s="115">
        <f t="shared" si="159"/>
        <v>0</v>
      </c>
      <c r="S533" s="111">
        <f t="shared" si="160"/>
        <v>0</v>
      </c>
      <c r="T533" s="111">
        <f t="shared" si="161"/>
        <v>0</v>
      </c>
    </row>
    <row r="534" spans="1:20" ht="11.25" customHeight="1" x14ac:dyDescent="0.2">
      <c r="A534" s="102" t="str">
        <f>'T09'!A534</f>
        <v>Dvorníky - Včeláre</v>
      </c>
      <c r="B534" s="104">
        <f>'T09'!C534</f>
        <v>559873</v>
      </c>
      <c r="C534" s="109">
        <f>'T09'!K534</f>
        <v>375091.05</v>
      </c>
      <c r="D534" s="110">
        <f>'T09'!O534</f>
        <v>0</v>
      </c>
      <c r="E534" s="110">
        <f>'T09'!P534</f>
        <v>14.129017474557177</v>
      </c>
      <c r="F534" s="110"/>
      <c r="G534" s="102">
        <f t="shared" si="149"/>
        <v>0</v>
      </c>
      <c r="H534" s="102">
        <f t="shared" si="150"/>
        <v>0</v>
      </c>
      <c r="I534" s="102">
        <f t="shared" si="151"/>
        <v>0</v>
      </c>
      <c r="J534" s="103">
        <f t="shared" si="152"/>
        <v>0</v>
      </c>
      <c r="L534" s="115">
        <f t="shared" si="153"/>
        <v>0</v>
      </c>
      <c r="M534" s="111">
        <f t="shared" si="154"/>
        <v>0</v>
      </c>
      <c r="N534" s="111">
        <f t="shared" si="155"/>
        <v>0</v>
      </c>
      <c r="O534" s="115">
        <f t="shared" si="156"/>
        <v>0</v>
      </c>
      <c r="P534" s="111">
        <f t="shared" si="157"/>
        <v>0</v>
      </c>
      <c r="Q534" s="111">
        <f t="shared" si="158"/>
        <v>0</v>
      </c>
      <c r="R534" s="115">
        <f t="shared" si="159"/>
        <v>0</v>
      </c>
      <c r="S534" s="111">
        <f t="shared" si="160"/>
        <v>0</v>
      </c>
      <c r="T534" s="111">
        <f t="shared" si="161"/>
        <v>0</v>
      </c>
    </row>
    <row r="535" spans="1:20" ht="11.25" customHeight="1" x14ac:dyDescent="0.2">
      <c r="A535" s="102" t="str">
        <f>'T09'!A535</f>
        <v>Dvory nad Žitavou</v>
      </c>
      <c r="B535" s="104">
        <f>'T09'!C535</f>
        <v>503177</v>
      </c>
      <c r="C535" s="109">
        <f>'T09'!K535</f>
        <v>2310634.1999999997</v>
      </c>
      <c r="D535" s="110">
        <f>'T09'!O535</f>
        <v>0</v>
      </c>
      <c r="E535" s="110">
        <f>'T09'!P535</f>
        <v>0.68302286878641383</v>
      </c>
      <c r="F535" s="110"/>
      <c r="G535" s="102">
        <f t="shared" si="149"/>
        <v>0</v>
      </c>
      <c r="H535" s="102">
        <f t="shared" si="150"/>
        <v>0</v>
      </c>
      <c r="I535" s="102">
        <f t="shared" si="151"/>
        <v>0</v>
      </c>
      <c r="J535" s="103">
        <f t="shared" si="152"/>
        <v>0</v>
      </c>
      <c r="L535" s="115">
        <f t="shared" si="153"/>
        <v>0</v>
      </c>
      <c r="M535" s="111">
        <f t="shared" si="154"/>
        <v>0</v>
      </c>
      <c r="N535" s="111">
        <f t="shared" si="155"/>
        <v>0</v>
      </c>
      <c r="O535" s="115">
        <f t="shared" si="156"/>
        <v>0</v>
      </c>
      <c r="P535" s="111">
        <f t="shared" si="157"/>
        <v>0</v>
      </c>
      <c r="Q535" s="111">
        <f t="shared" si="158"/>
        <v>0</v>
      </c>
      <c r="R535" s="115">
        <f t="shared" si="159"/>
        <v>0</v>
      </c>
      <c r="S535" s="111">
        <f t="shared" si="160"/>
        <v>0</v>
      </c>
      <c r="T535" s="111">
        <f t="shared" si="161"/>
        <v>0</v>
      </c>
    </row>
    <row r="536" spans="1:20" ht="11.25" customHeight="1" x14ac:dyDescent="0.2">
      <c r="A536" s="102" t="str">
        <f>'T09'!A536</f>
        <v>Egreš</v>
      </c>
      <c r="B536" s="104">
        <f>'T09'!C536</f>
        <v>528358</v>
      </c>
      <c r="C536" s="109">
        <f>'T09'!K536</f>
        <v>81381.23</v>
      </c>
      <c r="D536" s="110">
        <f>'T09'!O536</f>
        <v>0</v>
      </c>
      <c r="E536" s="110">
        <f>'T09'!P536</f>
        <v>4.8106916054230196E-2</v>
      </c>
      <c r="F536" s="110"/>
      <c r="G536" s="102">
        <f t="shared" si="149"/>
        <v>0</v>
      </c>
      <c r="H536" s="102">
        <f t="shared" si="150"/>
        <v>0</v>
      </c>
      <c r="I536" s="102">
        <f t="shared" si="151"/>
        <v>0</v>
      </c>
      <c r="J536" s="103">
        <f t="shared" si="152"/>
        <v>0</v>
      </c>
      <c r="L536" s="115">
        <f t="shared" si="153"/>
        <v>0</v>
      </c>
      <c r="M536" s="111">
        <f t="shared" si="154"/>
        <v>0</v>
      </c>
      <c r="N536" s="111">
        <f t="shared" si="155"/>
        <v>0</v>
      </c>
      <c r="O536" s="115">
        <f t="shared" si="156"/>
        <v>0</v>
      </c>
      <c r="P536" s="111">
        <f t="shared" si="157"/>
        <v>0</v>
      </c>
      <c r="Q536" s="111">
        <f t="shared" si="158"/>
        <v>0</v>
      </c>
      <c r="R536" s="115">
        <f t="shared" si="159"/>
        <v>0</v>
      </c>
      <c r="S536" s="111">
        <f t="shared" si="160"/>
        <v>0</v>
      </c>
      <c r="T536" s="111">
        <f t="shared" si="161"/>
        <v>0</v>
      </c>
    </row>
    <row r="537" spans="1:20" ht="11.25" customHeight="1" x14ac:dyDescent="0.2">
      <c r="A537" s="102" t="str">
        <f>'T09'!A537</f>
        <v>Fačkov</v>
      </c>
      <c r="B537" s="104">
        <f>'T09'!C537</f>
        <v>517542</v>
      </c>
      <c r="C537" s="109">
        <f>'T09'!K537</f>
        <v>239005.37</v>
      </c>
      <c r="D537" s="110">
        <f>'T09'!O537</f>
        <v>0</v>
      </c>
      <c r="E537" s="110">
        <f>'T09'!P537</f>
        <v>0</v>
      </c>
      <c r="F537" s="110"/>
      <c r="G537" s="102">
        <f t="shared" si="149"/>
        <v>0</v>
      </c>
      <c r="H537" s="102">
        <f t="shared" si="150"/>
        <v>0</v>
      </c>
      <c r="I537" s="102">
        <f t="shared" si="151"/>
        <v>0</v>
      </c>
      <c r="J537" s="103">
        <f t="shared" si="152"/>
        <v>0</v>
      </c>
      <c r="L537" s="115">
        <f t="shared" si="153"/>
        <v>0</v>
      </c>
      <c r="M537" s="111">
        <f t="shared" si="154"/>
        <v>0</v>
      </c>
      <c r="N537" s="111">
        <f t="shared" si="155"/>
        <v>0</v>
      </c>
      <c r="O537" s="115">
        <f t="shared" si="156"/>
        <v>0</v>
      </c>
      <c r="P537" s="111">
        <f t="shared" si="157"/>
        <v>0</v>
      </c>
      <c r="Q537" s="111">
        <f t="shared" si="158"/>
        <v>0</v>
      </c>
      <c r="R537" s="115">
        <f t="shared" si="159"/>
        <v>0</v>
      </c>
      <c r="S537" s="111">
        <f t="shared" si="160"/>
        <v>0</v>
      </c>
      <c r="T537" s="111">
        <f t="shared" si="161"/>
        <v>0</v>
      </c>
    </row>
    <row r="538" spans="1:20" ht="11.25" customHeight="1" x14ac:dyDescent="0.2">
      <c r="A538" s="102" t="str">
        <f>'T09'!A538</f>
        <v>Falkušovce</v>
      </c>
      <c r="B538" s="104">
        <f>'T09'!C538</f>
        <v>522414</v>
      </c>
      <c r="C538" s="109">
        <f>'T09'!K538</f>
        <v>151997.79999999999</v>
      </c>
      <c r="D538" s="110">
        <f>'T09'!O538</f>
        <v>0</v>
      </c>
      <c r="E538" s="110">
        <f>'T09'!P538</f>
        <v>0</v>
      </c>
      <c r="F538" s="110"/>
      <c r="G538" s="102">
        <f t="shared" si="149"/>
        <v>0</v>
      </c>
      <c r="H538" s="102">
        <f t="shared" si="150"/>
        <v>0</v>
      </c>
      <c r="I538" s="102">
        <f t="shared" si="151"/>
        <v>0</v>
      </c>
      <c r="J538" s="103">
        <f t="shared" si="152"/>
        <v>0</v>
      </c>
      <c r="L538" s="115">
        <f t="shared" si="153"/>
        <v>0</v>
      </c>
      <c r="M538" s="111">
        <f t="shared" si="154"/>
        <v>0</v>
      </c>
      <c r="N538" s="111">
        <f t="shared" si="155"/>
        <v>0</v>
      </c>
      <c r="O538" s="115">
        <f t="shared" si="156"/>
        <v>0</v>
      </c>
      <c r="P538" s="111">
        <f t="shared" si="157"/>
        <v>0</v>
      </c>
      <c r="Q538" s="111">
        <f t="shared" si="158"/>
        <v>0</v>
      </c>
      <c r="R538" s="115">
        <f t="shared" si="159"/>
        <v>0</v>
      </c>
      <c r="S538" s="111">
        <f t="shared" si="160"/>
        <v>0</v>
      </c>
      <c r="T538" s="111">
        <f t="shared" si="161"/>
        <v>0</v>
      </c>
    </row>
    <row r="539" spans="1:20" ht="11.25" customHeight="1" x14ac:dyDescent="0.2">
      <c r="A539" s="102" t="str">
        <f>'T09'!A539</f>
        <v>Farná</v>
      </c>
      <c r="B539" s="104">
        <f>'T09'!C539</f>
        <v>502227</v>
      </c>
      <c r="C539" s="109">
        <f>'T09'!K539</f>
        <v>792314.62</v>
      </c>
      <c r="D539" s="110">
        <f>'T09'!O539</f>
        <v>0</v>
      </c>
      <c r="E539" s="110">
        <f>'T09'!P539</f>
        <v>21.580983826854037</v>
      </c>
      <c r="F539" s="110"/>
      <c r="G539" s="102">
        <f t="shared" si="149"/>
        <v>0</v>
      </c>
      <c r="H539" s="102">
        <f t="shared" si="150"/>
        <v>0</v>
      </c>
      <c r="I539" s="102">
        <f t="shared" si="151"/>
        <v>0</v>
      </c>
      <c r="J539" s="103">
        <f t="shared" si="152"/>
        <v>0</v>
      </c>
      <c r="L539" s="115">
        <f t="shared" si="153"/>
        <v>0</v>
      </c>
      <c r="M539" s="111">
        <f t="shared" si="154"/>
        <v>0</v>
      </c>
      <c r="N539" s="111">
        <f t="shared" si="155"/>
        <v>0</v>
      </c>
      <c r="O539" s="115">
        <f t="shared" si="156"/>
        <v>0</v>
      </c>
      <c r="P539" s="111">
        <f t="shared" si="157"/>
        <v>0</v>
      </c>
      <c r="Q539" s="111">
        <f t="shared" si="158"/>
        <v>0</v>
      </c>
      <c r="R539" s="115">
        <f t="shared" si="159"/>
        <v>0</v>
      </c>
      <c r="S539" s="111">
        <f t="shared" si="160"/>
        <v>0</v>
      </c>
      <c r="T539" s="111">
        <f t="shared" si="161"/>
        <v>0</v>
      </c>
    </row>
    <row r="540" spans="1:20" ht="11.25" customHeight="1" x14ac:dyDescent="0.2">
      <c r="A540" s="102" t="str">
        <f>'T09'!A540</f>
        <v>Fekišovce</v>
      </c>
      <c r="B540" s="104">
        <f>'T09'!C540</f>
        <v>522422</v>
      </c>
      <c r="C540" s="109">
        <f>'T09'!K540</f>
        <v>44093.84</v>
      </c>
      <c r="D540" s="110">
        <f>'T09'!O540</f>
        <v>60.409799999999997</v>
      </c>
      <c r="E540" s="110">
        <f>'T09'!P540</f>
        <v>3.9536134752609433</v>
      </c>
      <c r="F540" s="110"/>
      <c r="G540" s="102">
        <f t="shared" si="149"/>
        <v>1</v>
      </c>
      <c r="H540" s="102">
        <f t="shared" si="150"/>
        <v>0</v>
      </c>
      <c r="I540" s="102">
        <f t="shared" si="151"/>
        <v>0</v>
      </c>
      <c r="J540" s="103">
        <f t="shared" si="152"/>
        <v>1</v>
      </c>
      <c r="L540" s="115">
        <f t="shared" si="153"/>
        <v>44093.84</v>
      </c>
      <c r="M540" s="111">
        <f t="shared" si="154"/>
        <v>0.60409800000000002</v>
      </c>
      <c r="N540" s="111">
        <f t="shared" si="155"/>
        <v>3.9536134752609434E-2</v>
      </c>
      <c r="O540" s="115">
        <f t="shared" si="156"/>
        <v>0</v>
      </c>
      <c r="P540" s="111">
        <f t="shared" si="157"/>
        <v>0</v>
      </c>
      <c r="Q540" s="111">
        <f t="shared" si="158"/>
        <v>0</v>
      </c>
      <c r="R540" s="115">
        <f t="shared" si="159"/>
        <v>0</v>
      </c>
      <c r="S540" s="111">
        <f t="shared" si="160"/>
        <v>0</v>
      </c>
      <c r="T540" s="111">
        <f t="shared" si="161"/>
        <v>0</v>
      </c>
    </row>
    <row r="541" spans="1:20" ht="11.25" customHeight="1" x14ac:dyDescent="0.2">
      <c r="A541" s="102" t="str">
        <f>'T09'!A541</f>
        <v>Figa</v>
      </c>
      <c r="B541" s="104">
        <f>'T09'!C541</f>
        <v>514713</v>
      </c>
      <c r="C541" s="109">
        <f>'T09'!K541</f>
        <v>205049.85</v>
      </c>
      <c r="D541" s="110">
        <f>'T09'!O541</f>
        <v>0</v>
      </c>
      <c r="E541" s="110">
        <f>'T09'!P541</f>
        <v>0</v>
      </c>
      <c r="F541" s="110"/>
      <c r="G541" s="102">
        <f t="shared" si="149"/>
        <v>0</v>
      </c>
      <c r="H541" s="102">
        <f t="shared" si="150"/>
        <v>0</v>
      </c>
      <c r="I541" s="102">
        <f t="shared" si="151"/>
        <v>0</v>
      </c>
      <c r="J541" s="103">
        <f t="shared" si="152"/>
        <v>0</v>
      </c>
      <c r="L541" s="115">
        <f t="shared" si="153"/>
        <v>0</v>
      </c>
      <c r="M541" s="111">
        <f t="shared" si="154"/>
        <v>0</v>
      </c>
      <c r="N541" s="111">
        <f t="shared" si="155"/>
        <v>0</v>
      </c>
      <c r="O541" s="115">
        <f t="shared" si="156"/>
        <v>0</v>
      </c>
      <c r="P541" s="111">
        <f t="shared" si="157"/>
        <v>0</v>
      </c>
      <c r="Q541" s="111">
        <f t="shared" si="158"/>
        <v>0</v>
      </c>
      <c r="R541" s="115">
        <f t="shared" si="159"/>
        <v>0</v>
      </c>
      <c r="S541" s="111">
        <f t="shared" si="160"/>
        <v>0</v>
      </c>
      <c r="T541" s="111">
        <f t="shared" si="161"/>
        <v>0</v>
      </c>
    </row>
    <row r="542" spans="1:20" ht="11.25" customHeight="1" x14ac:dyDescent="0.2">
      <c r="A542" s="102" t="str">
        <f>'T09'!A542</f>
        <v>Fijaš</v>
      </c>
      <c r="B542" s="104">
        <f>'T09'!C542</f>
        <v>527271</v>
      </c>
      <c r="C542" s="109">
        <f>'T09'!K542</f>
        <v>22756.560000000001</v>
      </c>
      <c r="D542" s="110">
        <f>'T09'!O542</f>
        <v>0</v>
      </c>
      <c r="E542" s="110">
        <f>'T09'!P542</f>
        <v>0</v>
      </c>
      <c r="F542" s="110"/>
      <c r="G542" s="102">
        <f t="shared" si="149"/>
        <v>0</v>
      </c>
      <c r="H542" s="102">
        <f t="shared" si="150"/>
        <v>0</v>
      </c>
      <c r="I542" s="102">
        <f t="shared" si="151"/>
        <v>0</v>
      </c>
      <c r="J542" s="103">
        <f t="shared" si="152"/>
        <v>0</v>
      </c>
      <c r="L542" s="115">
        <f t="shared" si="153"/>
        <v>0</v>
      </c>
      <c r="M542" s="111">
        <f t="shared" si="154"/>
        <v>0</v>
      </c>
      <c r="N542" s="111">
        <f t="shared" si="155"/>
        <v>0</v>
      </c>
      <c r="O542" s="115">
        <f t="shared" si="156"/>
        <v>0</v>
      </c>
      <c r="P542" s="111">
        <f t="shared" si="157"/>
        <v>0</v>
      </c>
      <c r="Q542" s="111">
        <f t="shared" si="158"/>
        <v>0</v>
      </c>
      <c r="R542" s="115">
        <f t="shared" si="159"/>
        <v>0</v>
      </c>
      <c r="S542" s="111">
        <f t="shared" si="160"/>
        <v>0</v>
      </c>
      <c r="T542" s="111">
        <f t="shared" si="161"/>
        <v>0</v>
      </c>
    </row>
    <row r="543" spans="1:20" ht="11.25" customHeight="1" x14ac:dyDescent="0.2">
      <c r="A543" s="102" t="str">
        <f>'T09'!A543</f>
        <v>Fiľakovo</v>
      </c>
      <c r="B543" s="104">
        <f>'T09'!C543</f>
        <v>511391</v>
      </c>
      <c r="C543" s="109">
        <f>'T09'!K543</f>
        <v>5953112.9700000007</v>
      </c>
      <c r="D543" s="110">
        <f>'T09'!O543</f>
        <v>6.1634000000000002</v>
      </c>
      <c r="E543" s="110">
        <f>'T09'!P543</f>
        <v>1.5575024439692429</v>
      </c>
      <c r="F543" s="110"/>
      <c r="G543" s="102">
        <f t="shared" si="149"/>
        <v>0</v>
      </c>
      <c r="H543" s="102">
        <f t="shared" si="150"/>
        <v>0</v>
      </c>
      <c r="I543" s="102">
        <f t="shared" si="151"/>
        <v>0</v>
      </c>
      <c r="J543" s="103">
        <f t="shared" si="152"/>
        <v>0</v>
      </c>
      <c r="L543" s="115">
        <f t="shared" si="153"/>
        <v>0</v>
      </c>
      <c r="M543" s="111">
        <f t="shared" si="154"/>
        <v>0</v>
      </c>
      <c r="N543" s="111">
        <f t="shared" si="155"/>
        <v>0</v>
      </c>
      <c r="O543" s="115">
        <f t="shared" si="156"/>
        <v>0</v>
      </c>
      <c r="P543" s="111">
        <f t="shared" si="157"/>
        <v>0</v>
      </c>
      <c r="Q543" s="111">
        <f t="shared" si="158"/>
        <v>0</v>
      </c>
      <c r="R543" s="115">
        <f t="shared" si="159"/>
        <v>0</v>
      </c>
      <c r="S543" s="111">
        <f t="shared" si="160"/>
        <v>0</v>
      </c>
      <c r="T543" s="111">
        <f t="shared" si="161"/>
        <v>0</v>
      </c>
    </row>
    <row r="544" spans="1:20" ht="11.25" customHeight="1" x14ac:dyDescent="0.2">
      <c r="A544" s="102" t="str">
        <f>'T09'!A544</f>
        <v>Fiľakovské Kováče</v>
      </c>
      <c r="B544" s="104">
        <f>'T09'!C544</f>
        <v>511404</v>
      </c>
      <c r="C544" s="109">
        <f>'T09'!K544</f>
        <v>296804.12</v>
      </c>
      <c r="D544" s="110">
        <f>'T09'!O544</f>
        <v>0</v>
      </c>
      <c r="E544" s="110">
        <f>'T09'!P544</f>
        <v>0</v>
      </c>
      <c r="F544" s="110"/>
      <c r="G544" s="102">
        <f t="shared" si="149"/>
        <v>0</v>
      </c>
      <c r="H544" s="102">
        <f t="shared" si="150"/>
        <v>0</v>
      </c>
      <c r="I544" s="102">
        <f t="shared" si="151"/>
        <v>0</v>
      </c>
      <c r="J544" s="103">
        <f t="shared" si="152"/>
        <v>0</v>
      </c>
      <c r="L544" s="115">
        <f t="shared" si="153"/>
        <v>0</v>
      </c>
      <c r="M544" s="111">
        <f t="shared" si="154"/>
        <v>0</v>
      </c>
      <c r="N544" s="111">
        <f t="shared" si="155"/>
        <v>0</v>
      </c>
      <c r="O544" s="115">
        <f t="shared" si="156"/>
        <v>0</v>
      </c>
      <c r="P544" s="111">
        <f t="shared" si="157"/>
        <v>0</v>
      </c>
      <c r="Q544" s="111">
        <f t="shared" si="158"/>
        <v>0</v>
      </c>
      <c r="R544" s="115">
        <f t="shared" si="159"/>
        <v>0</v>
      </c>
      <c r="S544" s="111">
        <f t="shared" si="160"/>
        <v>0</v>
      </c>
      <c r="T544" s="111">
        <f t="shared" si="161"/>
        <v>0</v>
      </c>
    </row>
    <row r="545" spans="1:20" ht="11.25" customHeight="1" x14ac:dyDescent="0.2">
      <c r="A545" s="102" t="str">
        <f>'T09'!A545</f>
        <v>Fintice</v>
      </c>
      <c r="B545" s="104">
        <f>'T09'!C545</f>
        <v>524395</v>
      </c>
      <c r="C545" s="109">
        <f>'T09'!K545</f>
        <v>902071.37</v>
      </c>
      <c r="D545" s="110">
        <f>'T09'!O545</f>
        <v>9.5106000000000002</v>
      </c>
      <c r="E545" s="110">
        <f>'T09'!P545</f>
        <v>14.728427751786425</v>
      </c>
      <c r="F545" s="110"/>
      <c r="G545" s="102">
        <f t="shared" si="149"/>
        <v>0</v>
      </c>
      <c r="H545" s="102">
        <f t="shared" si="150"/>
        <v>0</v>
      </c>
      <c r="I545" s="102">
        <f t="shared" si="151"/>
        <v>0</v>
      </c>
      <c r="J545" s="103">
        <f t="shared" si="152"/>
        <v>0</v>
      </c>
      <c r="L545" s="115">
        <f t="shared" si="153"/>
        <v>0</v>
      </c>
      <c r="M545" s="111">
        <f t="shared" si="154"/>
        <v>0</v>
      </c>
      <c r="N545" s="111">
        <f t="shared" si="155"/>
        <v>0</v>
      </c>
      <c r="O545" s="115">
        <f t="shared" si="156"/>
        <v>0</v>
      </c>
      <c r="P545" s="111">
        <f t="shared" si="157"/>
        <v>0</v>
      </c>
      <c r="Q545" s="111">
        <f t="shared" si="158"/>
        <v>0</v>
      </c>
      <c r="R545" s="115">
        <f t="shared" si="159"/>
        <v>0</v>
      </c>
      <c r="S545" s="111">
        <f t="shared" si="160"/>
        <v>0</v>
      </c>
      <c r="T545" s="111">
        <f t="shared" si="161"/>
        <v>0</v>
      </c>
    </row>
    <row r="546" spans="1:20" ht="11.25" customHeight="1" x14ac:dyDescent="0.2">
      <c r="A546" s="102" t="str">
        <f>'T09'!A546</f>
        <v>Folkušová</v>
      </c>
      <c r="B546" s="104">
        <f>'T09'!C546</f>
        <v>512257</v>
      </c>
      <c r="C546" s="109">
        <f>'T09'!K546</f>
        <v>25259.84</v>
      </c>
      <c r="D546" s="110">
        <f>'T09'!O546</f>
        <v>0</v>
      </c>
      <c r="E546" s="110">
        <f>'T09'!P546</f>
        <v>0</v>
      </c>
      <c r="F546" s="110"/>
      <c r="G546" s="102">
        <f t="shared" si="149"/>
        <v>0</v>
      </c>
      <c r="H546" s="102">
        <f t="shared" si="150"/>
        <v>0</v>
      </c>
      <c r="I546" s="102">
        <f t="shared" si="151"/>
        <v>0</v>
      </c>
      <c r="J546" s="103">
        <f t="shared" si="152"/>
        <v>0</v>
      </c>
      <c r="L546" s="115">
        <f t="shared" si="153"/>
        <v>0</v>
      </c>
      <c r="M546" s="111">
        <f t="shared" si="154"/>
        <v>0</v>
      </c>
      <c r="N546" s="111">
        <f t="shared" si="155"/>
        <v>0</v>
      </c>
      <c r="O546" s="115">
        <f t="shared" si="156"/>
        <v>0</v>
      </c>
      <c r="P546" s="111">
        <f t="shared" si="157"/>
        <v>0</v>
      </c>
      <c r="Q546" s="111">
        <f t="shared" si="158"/>
        <v>0</v>
      </c>
      <c r="R546" s="115">
        <f t="shared" si="159"/>
        <v>0</v>
      </c>
      <c r="S546" s="111">
        <f t="shared" si="160"/>
        <v>0</v>
      </c>
      <c r="T546" s="111">
        <f t="shared" si="161"/>
        <v>0</v>
      </c>
    </row>
    <row r="547" spans="1:20" ht="11.25" customHeight="1" x14ac:dyDescent="0.2">
      <c r="A547" s="102" t="str">
        <f>'T09'!A547</f>
        <v>Forbasy</v>
      </c>
      <c r="B547" s="104">
        <f>'T09'!C547</f>
        <v>526690</v>
      </c>
      <c r="C547" s="109">
        <f>'T09'!K547</f>
        <v>150428.58000000002</v>
      </c>
      <c r="D547" s="110">
        <f>'T09'!O547</f>
        <v>31.742000000000001</v>
      </c>
      <c r="E547" s="110">
        <f>'T09'!P547</f>
        <v>5.8893329977588023</v>
      </c>
      <c r="F547" s="110"/>
      <c r="G547" s="102">
        <f t="shared" si="149"/>
        <v>0</v>
      </c>
      <c r="H547" s="102">
        <f t="shared" si="150"/>
        <v>0</v>
      </c>
      <c r="I547" s="102">
        <f t="shared" si="151"/>
        <v>0</v>
      </c>
      <c r="J547" s="103">
        <f t="shared" si="152"/>
        <v>0</v>
      </c>
      <c r="L547" s="115">
        <f t="shared" si="153"/>
        <v>0</v>
      </c>
      <c r="M547" s="111">
        <f t="shared" si="154"/>
        <v>0</v>
      </c>
      <c r="N547" s="111">
        <f t="shared" si="155"/>
        <v>0</v>
      </c>
      <c r="O547" s="115">
        <f t="shared" si="156"/>
        <v>0</v>
      </c>
      <c r="P547" s="111">
        <f t="shared" si="157"/>
        <v>0</v>
      </c>
      <c r="Q547" s="111">
        <f t="shared" si="158"/>
        <v>0</v>
      </c>
      <c r="R547" s="115">
        <f t="shared" si="159"/>
        <v>0</v>
      </c>
      <c r="S547" s="111">
        <f t="shared" si="160"/>
        <v>0</v>
      </c>
      <c r="T547" s="111">
        <f t="shared" si="161"/>
        <v>0</v>
      </c>
    </row>
    <row r="548" spans="1:20" ht="11.25" customHeight="1" x14ac:dyDescent="0.2">
      <c r="A548" s="102" t="str">
        <f>'T09'!A548</f>
        <v>Frička</v>
      </c>
      <c r="B548" s="104">
        <f>'T09'!C548</f>
        <v>519154</v>
      </c>
      <c r="C548" s="109">
        <f>'T09'!K548</f>
        <v>52165.55</v>
      </c>
      <c r="D548" s="110">
        <f>'T09'!O548</f>
        <v>8.6105999999999998</v>
      </c>
      <c r="E548" s="110">
        <f>'T09'!P548</f>
        <v>5.3098069511392092</v>
      </c>
      <c r="F548" s="110"/>
      <c r="G548" s="102">
        <f t="shared" si="149"/>
        <v>0</v>
      </c>
      <c r="H548" s="102">
        <f t="shared" si="150"/>
        <v>0</v>
      </c>
      <c r="I548" s="102">
        <f t="shared" si="151"/>
        <v>0</v>
      </c>
      <c r="J548" s="103">
        <f t="shared" si="152"/>
        <v>0</v>
      </c>
      <c r="L548" s="115">
        <f t="shared" si="153"/>
        <v>0</v>
      </c>
      <c r="M548" s="111">
        <f t="shared" si="154"/>
        <v>0</v>
      </c>
      <c r="N548" s="111">
        <f t="shared" si="155"/>
        <v>0</v>
      </c>
      <c r="O548" s="115">
        <f t="shared" si="156"/>
        <v>0</v>
      </c>
      <c r="P548" s="111">
        <f t="shared" si="157"/>
        <v>0</v>
      </c>
      <c r="Q548" s="111">
        <f t="shared" si="158"/>
        <v>0</v>
      </c>
      <c r="R548" s="115">
        <f t="shared" si="159"/>
        <v>0</v>
      </c>
      <c r="S548" s="111">
        <f t="shared" si="160"/>
        <v>0</v>
      </c>
      <c r="T548" s="111">
        <f t="shared" si="161"/>
        <v>0</v>
      </c>
    </row>
    <row r="549" spans="1:20" ht="11.25" customHeight="1" x14ac:dyDescent="0.2">
      <c r="A549" s="102" t="str">
        <f>'T09'!A549</f>
        <v>Fričkovce</v>
      </c>
      <c r="B549" s="104">
        <f>'T09'!C549</f>
        <v>519162</v>
      </c>
      <c r="C549" s="109">
        <f>'T09'!K549</f>
        <v>260878.65000000002</v>
      </c>
      <c r="D549" s="110">
        <f>'T09'!O549</f>
        <v>20.048400000000001</v>
      </c>
      <c r="E549" s="110">
        <f>'T09'!P549</f>
        <v>4.4522769494552357</v>
      </c>
      <c r="F549" s="110"/>
      <c r="G549" s="102">
        <f t="shared" si="149"/>
        <v>0</v>
      </c>
      <c r="H549" s="102">
        <f t="shared" si="150"/>
        <v>0</v>
      </c>
      <c r="I549" s="102">
        <f t="shared" si="151"/>
        <v>0</v>
      </c>
      <c r="J549" s="103">
        <f t="shared" si="152"/>
        <v>0</v>
      </c>
      <c r="L549" s="115">
        <f t="shared" si="153"/>
        <v>0</v>
      </c>
      <c r="M549" s="111">
        <f t="shared" si="154"/>
        <v>0</v>
      </c>
      <c r="N549" s="111">
        <f t="shared" si="155"/>
        <v>0</v>
      </c>
      <c r="O549" s="115">
        <f t="shared" si="156"/>
        <v>0</v>
      </c>
      <c r="P549" s="111">
        <f t="shared" si="157"/>
        <v>0</v>
      </c>
      <c r="Q549" s="111">
        <f t="shared" si="158"/>
        <v>0</v>
      </c>
      <c r="R549" s="115">
        <f t="shared" si="159"/>
        <v>0</v>
      </c>
      <c r="S549" s="111">
        <f t="shared" si="160"/>
        <v>0</v>
      </c>
      <c r="T549" s="111">
        <f t="shared" si="161"/>
        <v>0</v>
      </c>
    </row>
    <row r="550" spans="1:20" ht="11.25" customHeight="1" x14ac:dyDescent="0.2">
      <c r="A550" s="102" t="str">
        <f>'T09'!A550</f>
        <v>Fričovce</v>
      </c>
      <c r="B550" s="104">
        <f>'T09'!C550</f>
        <v>524409</v>
      </c>
      <c r="C550" s="109">
        <f>'T09'!K550</f>
        <v>425471.27</v>
      </c>
      <c r="D550" s="110">
        <f>'T09'!O550</f>
        <v>0.70209999999999995</v>
      </c>
      <c r="E550" s="110">
        <f>'T09'!P550</f>
        <v>1.131651027812054</v>
      </c>
      <c r="F550" s="110"/>
      <c r="G550" s="102">
        <f t="shared" si="149"/>
        <v>0</v>
      </c>
      <c r="H550" s="102">
        <f t="shared" si="150"/>
        <v>0</v>
      </c>
      <c r="I550" s="102">
        <f t="shared" si="151"/>
        <v>0</v>
      </c>
      <c r="J550" s="103">
        <f t="shared" si="152"/>
        <v>0</v>
      </c>
      <c r="L550" s="115">
        <f t="shared" si="153"/>
        <v>0</v>
      </c>
      <c r="M550" s="111">
        <f t="shared" si="154"/>
        <v>0</v>
      </c>
      <c r="N550" s="111">
        <f t="shared" si="155"/>
        <v>0</v>
      </c>
      <c r="O550" s="115">
        <f t="shared" si="156"/>
        <v>0</v>
      </c>
      <c r="P550" s="111">
        <f t="shared" si="157"/>
        <v>0</v>
      </c>
      <c r="Q550" s="111">
        <f t="shared" si="158"/>
        <v>0</v>
      </c>
      <c r="R550" s="115">
        <f t="shared" si="159"/>
        <v>0</v>
      </c>
      <c r="S550" s="111">
        <f t="shared" si="160"/>
        <v>0</v>
      </c>
      <c r="T550" s="111">
        <f t="shared" si="161"/>
        <v>0</v>
      </c>
    </row>
    <row r="551" spans="1:20" ht="11.25" customHeight="1" x14ac:dyDescent="0.2">
      <c r="A551" s="102" t="str">
        <f>'T09'!A551</f>
        <v>Fulianka</v>
      </c>
      <c r="B551" s="104">
        <f>'T09'!C551</f>
        <v>524417</v>
      </c>
      <c r="C551" s="109">
        <f>'T09'!K551</f>
        <v>142432.79</v>
      </c>
      <c r="D551" s="110">
        <f>'T09'!O551</f>
        <v>80.844999999999999</v>
      </c>
      <c r="E551" s="110">
        <f>'T09'!P551</f>
        <v>9.1540227499580666</v>
      </c>
      <c r="F551" s="110"/>
      <c r="G551" s="102">
        <f t="shared" si="149"/>
        <v>1</v>
      </c>
      <c r="H551" s="102">
        <f t="shared" si="150"/>
        <v>0</v>
      </c>
      <c r="I551" s="102">
        <f t="shared" si="151"/>
        <v>0</v>
      </c>
      <c r="J551" s="103">
        <f t="shared" si="152"/>
        <v>1</v>
      </c>
      <c r="L551" s="115">
        <f t="shared" si="153"/>
        <v>142432.79</v>
      </c>
      <c r="M551" s="111">
        <f t="shared" si="154"/>
        <v>0.80845</v>
      </c>
      <c r="N551" s="111">
        <f t="shared" si="155"/>
        <v>9.154022749958067E-2</v>
      </c>
      <c r="O551" s="115">
        <f t="shared" si="156"/>
        <v>0</v>
      </c>
      <c r="P551" s="111">
        <f t="shared" si="157"/>
        <v>0</v>
      </c>
      <c r="Q551" s="111">
        <f t="shared" si="158"/>
        <v>0</v>
      </c>
      <c r="R551" s="115">
        <f t="shared" si="159"/>
        <v>0</v>
      </c>
      <c r="S551" s="111">
        <f t="shared" si="160"/>
        <v>0</v>
      </c>
      <c r="T551" s="111">
        <f t="shared" si="161"/>
        <v>0</v>
      </c>
    </row>
    <row r="552" spans="1:20" ht="11.25" customHeight="1" x14ac:dyDescent="0.2">
      <c r="A552" s="102" t="str">
        <f>'T09'!A552</f>
        <v>Gabčíkovo</v>
      </c>
      <c r="B552" s="104">
        <f>'T09'!C552</f>
        <v>501573</v>
      </c>
      <c r="C552" s="109">
        <f>'T09'!K552</f>
        <v>3263952.95</v>
      </c>
      <c r="D552" s="110">
        <f>'T09'!O552</f>
        <v>27.431999999999999</v>
      </c>
      <c r="E552" s="110">
        <f>'T09'!P552</f>
        <v>30.43351896356226</v>
      </c>
      <c r="F552" s="110"/>
      <c r="G552" s="102">
        <f t="shared" si="149"/>
        <v>0</v>
      </c>
      <c r="H552" s="102">
        <f t="shared" si="150"/>
        <v>1</v>
      </c>
      <c r="I552" s="102">
        <f t="shared" si="151"/>
        <v>0</v>
      </c>
      <c r="J552" s="103">
        <f t="shared" si="152"/>
        <v>1</v>
      </c>
      <c r="L552" s="115">
        <f t="shared" si="153"/>
        <v>0</v>
      </c>
      <c r="M552" s="111">
        <f t="shared" si="154"/>
        <v>0</v>
      </c>
      <c r="N552" s="111">
        <f t="shared" si="155"/>
        <v>0</v>
      </c>
      <c r="O552" s="115">
        <f t="shared" si="156"/>
        <v>3263952.95</v>
      </c>
      <c r="P552" s="111">
        <f t="shared" si="157"/>
        <v>0.27432000000000001</v>
      </c>
      <c r="Q552" s="111">
        <f t="shared" si="158"/>
        <v>0.30433518963562262</v>
      </c>
      <c r="R552" s="115">
        <f t="shared" si="159"/>
        <v>0</v>
      </c>
      <c r="S552" s="111">
        <f t="shared" si="160"/>
        <v>0</v>
      </c>
      <c r="T552" s="111">
        <f t="shared" si="161"/>
        <v>0</v>
      </c>
    </row>
    <row r="553" spans="1:20" ht="11.25" customHeight="1" x14ac:dyDescent="0.2">
      <c r="A553" s="102" t="str">
        <f>'T09'!A553</f>
        <v>Gaboltov</v>
      </c>
      <c r="B553" s="104">
        <f>'T09'!C553</f>
        <v>519171</v>
      </c>
      <c r="C553" s="109">
        <f>'T09'!K553</f>
        <v>847677.51</v>
      </c>
      <c r="D553" s="110">
        <f>'T09'!O553</f>
        <v>12.6462</v>
      </c>
      <c r="E553" s="110">
        <f>'T09'!P553</f>
        <v>5.1097309400127893</v>
      </c>
      <c r="F553" s="110"/>
      <c r="G553" s="102">
        <f t="shared" si="149"/>
        <v>0</v>
      </c>
      <c r="H553" s="102">
        <f t="shared" si="150"/>
        <v>0</v>
      </c>
      <c r="I553" s="102">
        <f t="shared" si="151"/>
        <v>0</v>
      </c>
      <c r="J553" s="103">
        <f t="shared" si="152"/>
        <v>0</v>
      </c>
      <c r="L553" s="115">
        <f t="shared" si="153"/>
        <v>0</v>
      </c>
      <c r="M553" s="111">
        <f t="shared" si="154"/>
        <v>0</v>
      </c>
      <c r="N553" s="111">
        <f t="shared" si="155"/>
        <v>0</v>
      </c>
      <c r="O553" s="115">
        <f t="shared" si="156"/>
        <v>0</v>
      </c>
      <c r="P553" s="111">
        <f t="shared" si="157"/>
        <v>0</v>
      </c>
      <c r="Q553" s="111">
        <f t="shared" si="158"/>
        <v>0</v>
      </c>
      <c r="R553" s="115">
        <f t="shared" si="159"/>
        <v>0</v>
      </c>
      <c r="S553" s="111">
        <f t="shared" si="160"/>
        <v>0</v>
      </c>
      <c r="T553" s="111">
        <f t="shared" si="161"/>
        <v>0</v>
      </c>
    </row>
    <row r="554" spans="1:20" ht="11.25" customHeight="1" x14ac:dyDescent="0.2">
      <c r="A554" s="102" t="str">
        <f>'T09'!A554</f>
        <v>Gajary</v>
      </c>
      <c r="B554" s="104">
        <f>'T09'!C554</f>
        <v>507890</v>
      </c>
      <c r="C554" s="109">
        <f>'T09'!K554</f>
        <v>1274027.2999999998</v>
      </c>
      <c r="D554" s="110">
        <f>'T09'!O554</f>
        <v>18.117899999999999</v>
      </c>
      <c r="E554" s="110">
        <f>'T09'!P554</f>
        <v>11.422116307868759</v>
      </c>
      <c r="F554" s="110"/>
      <c r="G554" s="102">
        <f t="shared" si="149"/>
        <v>0</v>
      </c>
      <c r="H554" s="102">
        <f t="shared" si="150"/>
        <v>0</v>
      </c>
      <c r="I554" s="102">
        <f t="shared" si="151"/>
        <v>0</v>
      </c>
      <c r="J554" s="103">
        <f t="shared" si="152"/>
        <v>0</v>
      </c>
      <c r="L554" s="115">
        <f t="shared" si="153"/>
        <v>0</v>
      </c>
      <c r="M554" s="111">
        <f t="shared" si="154"/>
        <v>0</v>
      </c>
      <c r="N554" s="111">
        <f t="shared" si="155"/>
        <v>0</v>
      </c>
      <c r="O554" s="115">
        <f t="shared" si="156"/>
        <v>0</v>
      </c>
      <c r="P554" s="111">
        <f t="shared" si="157"/>
        <v>0</v>
      </c>
      <c r="Q554" s="111">
        <f t="shared" si="158"/>
        <v>0</v>
      </c>
      <c r="R554" s="115">
        <f t="shared" si="159"/>
        <v>0</v>
      </c>
      <c r="S554" s="111">
        <f t="shared" si="160"/>
        <v>0</v>
      </c>
      <c r="T554" s="111">
        <f t="shared" si="161"/>
        <v>0</v>
      </c>
    </row>
    <row r="555" spans="1:20" ht="11.25" customHeight="1" x14ac:dyDescent="0.2">
      <c r="A555" s="102" t="str">
        <f>'T09'!A555</f>
        <v>Galanta</v>
      </c>
      <c r="B555" s="104">
        <f>'T09'!C555</f>
        <v>503665</v>
      </c>
      <c r="C555" s="109">
        <f>'T09'!K555</f>
        <v>9853716.8499999996</v>
      </c>
      <c r="D555" s="110">
        <f>'T09'!O555</f>
        <v>2.4386000000000001</v>
      </c>
      <c r="E555" s="110">
        <f>'T09'!P555</f>
        <v>1.1577704305558567</v>
      </c>
      <c r="F555" s="110"/>
      <c r="G555" s="102">
        <f t="shared" si="149"/>
        <v>0</v>
      </c>
      <c r="H555" s="102">
        <f t="shared" si="150"/>
        <v>0</v>
      </c>
      <c r="I555" s="102">
        <f t="shared" si="151"/>
        <v>0</v>
      </c>
      <c r="J555" s="103">
        <f t="shared" si="152"/>
        <v>0</v>
      </c>
      <c r="L555" s="115">
        <f t="shared" si="153"/>
        <v>0</v>
      </c>
      <c r="M555" s="111">
        <f t="shared" si="154"/>
        <v>0</v>
      </c>
      <c r="N555" s="111">
        <f t="shared" si="155"/>
        <v>0</v>
      </c>
      <c r="O555" s="115">
        <f t="shared" si="156"/>
        <v>0</v>
      </c>
      <c r="P555" s="111">
        <f t="shared" si="157"/>
        <v>0</v>
      </c>
      <c r="Q555" s="111">
        <f t="shared" si="158"/>
        <v>0</v>
      </c>
      <c r="R555" s="115">
        <f t="shared" si="159"/>
        <v>0</v>
      </c>
      <c r="S555" s="111">
        <f t="shared" si="160"/>
        <v>0</v>
      </c>
      <c r="T555" s="111">
        <f t="shared" si="161"/>
        <v>0</v>
      </c>
    </row>
    <row r="556" spans="1:20" ht="11.25" customHeight="1" x14ac:dyDescent="0.2">
      <c r="A556" s="102" t="str">
        <f>'T09'!A556</f>
        <v>Galovany</v>
      </c>
      <c r="B556" s="104">
        <f>'T09'!C556</f>
        <v>510416</v>
      </c>
      <c r="C556" s="109">
        <f>'T09'!K556</f>
        <v>57589.33</v>
      </c>
      <c r="D556" s="110">
        <f>'T09'!O556</f>
        <v>4.0613999999999999</v>
      </c>
      <c r="E556" s="110">
        <f>'T09'!P556</f>
        <v>6.940869081130133</v>
      </c>
      <c r="F556" s="110"/>
      <c r="G556" s="102">
        <f t="shared" si="149"/>
        <v>0</v>
      </c>
      <c r="H556" s="102">
        <f t="shared" si="150"/>
        <v>0</v>
      </c>
      <c r="I556" s="102">
        <f t="shared" si="151"/>
        <v>0</v>
      </c>
      <c r="J556" s="103">
        <f t="shared" si="152"/>
        <v>0</v>
      </c>
      <c r="L556" s="115">
        <f t="shared" si="153"/>
        <v>0</v>
      </c>
      <c r="M556" s="111">
        <f t="shared" si="154"/>
        <v>0</v>
      </c>
      <c r="N556" s="111">
        <f t="shared" si="155"/>
        <v>0</v>
      </c>
      <c r="O556" s="115">
        <f t="shared" si="156"/>
        <v>0</v>
      </c>
      <c r="P556" s="111">
        <f t="shared" si="157"/>
        <v>0</v>
      </c>
      <c r="Q556" s="111">
        <f t="shared" si="158"/>
        <v>0</v>
      </c>
      <c r="R556" s="115">
        <f t="shared" si="159"/>
        <v>0</v>
      </c>
      <c r="S556" s="111">
        <f t="shared" si="160"/>
        <v>0</v>
      </c>
      <c r="T556" s="111">
        <f t="shared" si="161"/>
        <v>0</v>
      </c>
    </row>
    <row r="557" spans="1:20" ht="11.25" customHeight="1" x14ac:dyDescent="0.2">
      <c r="A557" s="102" t="str">
        <f>'T09'!A557</f>
        <v>Gáň</v>
      </c>
      <c r="B557" s="104">
        <f>'T09'!C557</f>
        <v>503762</v>
      </c>
      <c r="C557" s="109">
        <f>'T09'!K557</f>
        <v>499689.6</v>
      </c>
      <c r="D557" s="110">
        <f>'T09'!O557</f>
        <v>0</v>
      </c>
      <c r="E557" s="110">
        <f>'T09'!P557</f>
        <v>0</v>
      </c>
      <c r="F557" s="110"/>
      <c r="G557" s="102">
        <f t="shared" si="149"/>
        <v>0</v>
      </c>
      <c r="H557" s="102">
        <f t="shared" si="150"/>
        <v>0</v>
      </c>
      <c r="I557" s="102">
        <f t="shared" si="151"/>
        <v>0</v>
      </c>
      <c r="J557" s="103">
        <f t="shared" si="152"/>
        <v>0</v>
      </c>
      <c r="L557" s="115">
        <f t="shared" si="153"/>
        <v>0</v>
      </c>
      <c r="M557" s="111">
        <f t="shared" si="154"/>
        <v>0</v>
      </c>
      <c r="N557" s="111">
        <f t="shared" si="155"/>
        <v>0</v>
      </c>
      <c r="O557" s="115">
        <f t="shared" si="156"/>
        <v>0</v>
      </c>
      <c r="P557" s="111">
        <f t="shared" si="157"/>
        <v>0</v>
      </c>
      <c r="Q557" s="111">
        <f t="shared" si="158"/>
        <v>0</v>
      </c>
      <c r="R557" s="115">
        <f t="shared" si="159"/>
        <v>0</v>
      </c>
      <c r="S557" s="111">
        <f t="shared" si="160"/>
        <v>0</v>
      </c>
      <c r="T557" s="111">
        <f t="shared" si="161"/>
        <v>0</v>
      </c>
    </row>
    <row r="558" spans="1:20" ht="11.25" customHeight="1" x14ac:dyDescent="0.2">
      <c r="A558" s="102" t="str">
        <f>'T09'!A558</f>
        <v>Gánovce</v>
      </c>
      <c r="B558" s="104">
        <f>'T09'!C558</f>
        <v>523437</v>
      </c>
      <c r="C558" s="109">
        <f>'T09'!K558</f>
        <v>287286.76</v>
      </c>
      <c r="D558" s="110">
        <f>'T09'!O558</f>
        <v>32.676499999999997</v>
      </c>
      <c r="E558" s="110">
        <f>'T09'!P558</f>
        <v>5.8202960693350434</v>
      </c>
      <c r="F558" s="110"/>
      <c r="G558" s="102">
        <f t="shared" si="149"/>
        <v>0</v>
      </c>
      <c r="H558" s="102">
        <f t="shared" si="150"/>
        <v>0</v>
      </c>
      <c r="I558" s="102">
        <f t="shared" si="151"/>
        <v>0</v>
      </c>
      <c r="J558" s="103">
        <f t="shared" si="152"/>
        <v>0</v>
      </c>
      <c r="L558" s="115">
        <f t="shared" si="153"/>
        <v>0</v>
      </c>
      <c r="M558" s="111">
        <f t="shared" si="154"/>
        <v>0</v>
      </c>
      <c r="N558" s="111">
        <f t="shared" si="155"/>
        <v>0</v>
      </c>
      <c r="O558" s="115">
        <f t="shared" si="156"/>
        <v>0</v>
      </c>
      <c r="P558" s="111">
        <f t="shared" si="157"/>
        <v>0</v>
      </c>
      <c r="Q558" s="111">
        <f t="shared" si="158"/>
        <v>0</v>
      </c>
      <c r="R558" s="115">
        <f t="shared" si="159"/>
        <v>0</v>
      </c>
      <c r="S558" s="111">
        <f t="shared" si="160"/>
        <v>0</v>
      </c>
      <c r="T558" s="111">
        <f t="shared" si="161"/>
        <v>0</v>
      </c>
    </row>
    <row r="559" spans="1:20" ht="11.25" customHeight="1" x14ac:dyDescent="0.2">
      <c r="A559" s="102" t="str">
        <f>'T09'!A559</f>
        <v>Gbeľany</v>
      </c>
      <c r="B559" s="104">
        <f>'T09'!C559</f>
        <v>517551</v>
      </c>
      <c r="C559" s="109">
        <f>'T09'!K559</f>
        <v>1284710.02</v>
      </c>
      <c r="D559" s="110">
        <f>'T09'!O559</f>
        <v>0</v>
      </c>
      <c r="E559" s="110">
        <f>'T09'!P559</f>
        <v>0</v>
      </c>
      <c r="F559" s="110"/>
      <c r="G559" s="102">
        <f t="shared" si="149"/>
        <v>0</v>
      </c>
      <c r="H559" s="102">
        <f t="shared" si="150"/>
        <v>0</v>
      </c>
      <c r="I559" s="102">
        <f t="shared" si="151"/>
        <v>0</v>
      </c>
      <c r="J559" s="103">
        <f t="shared" si="152"/>
        <v>0</v>
      </c>
      <c r="L559" s="115">
        <f t="shared" si="153"/>
        <v>0</v>
      </c>
      <c r="M559" s="111">
        <f t="shared" si="154"/>
        <v>0</v>
      </c>
      <c r="N559" s="111">
        <f t="shared" si="155"/>
        <v>0</v>
      </c>
      <c r="O559" s="115">
        <f t="shared" si="156"/>
        <v>0</v>
      </c>
      <c r="P559" s="111">
        <f t="shared" si="157"/>
        <v>0</v>
      </c>
      <c r="Q559" s="111">
        <f t="shared" si="158"/>
        <v>0</v>
      </c>
      <c r="R559" s="115">
        <f t="shared" si="159"/>
        <v>0</v>
      </c>
      <c r="S559" s="111">
        <f t="shared" si="160"/>
        <v>0</v>
      </c>
      <c r="T559" s="111">
        <f t="shared" si="161"/>
        <v>0</v>
      </c>
    </row>
    <row r="560" spans="1:20" ht="11.25" customHeight="1" x14ac:dyDescent="0.2">
      <c r="A560" s="102" t="str">
        <f>'T09'!A560</f>
        <v>Gbelce</v>
      </c>
      <c r="B560" s="104">
        <f>'T09'!C560</f>
        <v>503185</v>
      </c>
      <c r="C560" s="109">
        <f>'T09'!K560</f>
        <v>1304402.3799999999</v>
      </c>
      <c r="D560" s="110">
        <f>'T09'!O560</f>
        <v>8.1321999999999992</v>
      </c>
      <c r="E560" s="110">
        <f>'T09'!P560</f>
        <v>2.6661688550430278</v>
      </c>
      <c r="F560" s="110"/>
      <c r="G560" s="102">
        <f t="shared" si="149"/>
        <v>0</v>
      </c>
      <c r="H560" s="102">
        <f t="shared" si="150"/>
        <v>0</v>
      </c>
      <c r="I560" s="102">
        <f t="shared" si="151"/>
        <v>0</v>
      </c>
      <c r="J560" s="103">
        <f t="shared" si="152"/>
        <v>0</v>
      </c>
      <c r="L560" s="115">
        <f t="shared" si="153"/>
        <v>0</v>
      </c>
      <c r="M560" s="111">
        <f t="shared" si="154"/>
        <v>0</v>
      </c>
      <c r="N560" s="111">
        <f t="shared" si="155"/>
        <v>0</v>
      </c>
      <c r="O560" s="115">
        <f t="shared" si="156"/>
        <v>0</v>
      </c>
      <c r="P560" s="111">
        <f t="shared" si="157"/>
        <v>0</v>
      </c>
      <c r="Q560" s="111">
        <f t="shared" si="158"/>
        <v>0</v>
      </c>
      <c r="R560" s="115">
        <f t="shared" si="159"/>
        <v>0</v>
      </c>
      <c r="S560" s="111">
        <f t="shared" si="160"/>
        <v>0</v>
      </c>
      <c r="T560" s="111">
        <f t="shared" si="161"/>
        <v>0</v>
      </c>
    </row>
    <row r="561" spans="1:20" ht="11.25" customHeight="1" x14ac:dyDescent="0.2">
      <c r="A561" s="102" t="str">
        <f>'T09'!A561</f>
        <v>Gbely</v>
      </c>
      <c r="B561" s="104">
        <f>'T09'!C561</f>
        <v>504351</v>
      </c>
      <c r="C561" s="109">
        <f>'T09'!K561</f>
        <v>3100190.5300000003</v>
      </c>
      <c r="D561" s="110">
        <f>'T09'!O561</f>
        <v>28.847100000000001</v>
      </c>
      <c r="E561" s="110">
        <f>'T09'!P561</f>
        <v>21.662395697983115</v>
      </c>
      <c r="F561" s="110"/>
      <c r="G561" s="102">
        <f t="shared" si="149"/>
        <v>0</v>
      </c>
      <c r="H561" s="102">
        <f t="shared" si="150"/>
        <v>0</v>
      </c>
      <c r="I561" s="102">
        <f t="shared" si="151"/>
        <v>0</v>
      </c>
      <c r="J561" s="103">
        <f t="shared" si="152"/>
        <v>0</v>
      </c>
      <c r="L561" s="115">
        <f t="shared" si="153"/>
        <v>0</v>
      </c>
      <c r="M561" s="111">
        <f t="shared" si="154"/>
        <v>0</v>
      </c>
      <c r="N561" s="111">
        <f t="shared" si="155"/>
        <v>0</v>
      </c>
      <c r="O561" s="115">
        <f t="shared" si="156"/>
        <v>0</v>
      </c>
      <c r="P561" s="111">
        <f t="shared" si="157"/>
        <v>0</v>
      </c>
      <c r="Q561" s="111">
        <f t="shared" si="158"/>
        <v>0</v>
      </c>
      <c r="R561" s="115">
        <f t="shared" si="159"/>
        <v>0</v>
      </c>
      <c r="S561" s="111">
        <f t="shared" si="160"/>
        <v>0</v>
      </c>
      <c r="T561" s="111">
        <f t="shared" si="161"/>
        <v>0</v>
      </c>
    </row>
    <row r="562" spans="1:20" ht="11.25" customHeight="1" x14ac:dyDescent="0.2">
      <c r="A562" s="102" t="str">
        <f>'T09'!A562</f>
        <v>Geča</v>
      </c>
      <c r="B562" s="104">
        <f>'T09'!C562</f>
        <v>521370</v>
      </c>
      <c r="C562" s="109">
        <f>'T09'!K562</f>
        <v>358560.59</v>
      </c>
      <c r="D562" s="110">
        <f>'T09'!O562</f>
        <v>38.308700000000002</v>
      </c>
      <c r="E562" s="110">
        <f>'T09'!P562</f>
        <v>12.495140639968266</v>
      </c>
      <c r="F562" s="110"/>
      <c r="G562" s="102">
        <f t="shared" si="149"/>
        <v>0</v>
      </c>
      <c r="H562" s="102">
        <f t="shared" si="150"/>
        <v>0</v>
      </c>
      <c r="I562" s="102">
        <f t="shared" si="151"/>
        <v>0</v>
      </c>
      <c r="J562" s="103">
        <f t="shared" si="152"/>
        <v>0</v>
      </c>
      <c r="L562" s="115">
        <f t="shared" si="153"/>
        <v>0</v>
      </c>
      <c r="M562" s="111">
        <f t="shared" si="154"/>
        <v>0</v>
      </c>
      <c r="N562" s="111">
        <f t="shared" si="155"/>
        <v>0</v>
      </c>
      <c r="O562" s="115">
        <f t="shared" si="156"/>
        <v>0</v>
      </c>
      <c r="P562" s="111">
        <f t="shared" si="157"/>
        <v>0</v>
      </c>
      <c r="Q562" s="111">
        <f t="shared" si="158"/>
        <v>0</v>
      </c>
      <c r="R562" s="115">
        <f t="shared" si="159"/>
        <v>0</v>
      </c>
      <c r="S562" s="111">
        <f t="shared" si="160"/>
        <v>0</v>
      </c>
      <c r="T562" s="111">
        <f t="shared" si="161"/>
        <v>0</v>
      </c>
    </row>
    <row r="563" spans="1:20" ht="11.25" customHeight="1" x14ac:dyDescent="0.2">
      <c r="A563" s="102" t="str">
        <f>'T09'!A563</f>
        <v>Gelnica</v>
      </c>
      <c r="B563" s="104">
        <f>'T09'!C563</f>
        <v>526509</v>
      </c>
      <c r="C563" s="109">
        <f>'T09'!K563</f>
        <v>3507319.53</v>
      </c>
      <c r="D563" s="110">
        <f>'T09'!O563</f>
        <v>26.176100000000002</v>
      </c>
      <c r="E563" s="110">
        <f>'T09'!P563</f>
        <v>5.1438247486963355</v>
      </c>
      <c r="F563" s="110"/>
      <c r="G563" s="102">
        <f t="shared" si="149"/>
        <v>0</v>
      </c>
      <c r="H563" s="102">
        <f t="shared" si="150"/>
        <v>0</v>
      </c>
      <c r="I563" s="102">
        <f t="shared" si="151"/>
        <v>0</v>
      </c>
      <c r="J563" s="103">
        <f t="shared" si="152"/>
        <v>0</v>
      </c>
      <c r="L563" s="115">
        <f t="shared" si="153"/>
        <v>0</v>
      </c>
      <c r="M563" s="111">
        <f t="shared" si="154"/>
        <v>0</v>
      </c>
      <c r="N563" s="111">
        <f t="shared" si="155"/>
        <v>0</v>
      </c>
      <c r="O563" s="115">
        <f t="shared" si="156"/>
        <v>0</v>
      </c>
      <c r="P563" s="111">
        <f t="shared" si="157"/>
        <v>0</v>
      </c>
      <c r="Q563" s="111">
        <f t="shared" si="158"/>
        <v>0</v>
      </c>
      <c r="R563" s="115">
        <f t="shared" si="159"/>
        <v>0</v>
      </c>
      <c r="S563" s="111">
        <f t="shared" si="160"/>
        <v>0</v>
      </c>
      <c r="T563" s="111">
        <f t="shared" si="161"/>
        <v>0</v>
      </c>
    </row>
    <row r="564" spans="1:20" ht="11.25" customHeight="1" x14ac:dyDescent="0.2">
      <c r="A564" s="102" t="str">
        <f>'T09'!A564</f>
        <v>Gemer</v>
      </c>
      <c r="B564" s="104">
        <f>'T09'!C564</f>
        <v>514721</v>
      </c>
      <c r="C564" s="109">
        <f>'T09'!K564</f>
        <v>660946.38</v>
      </c>
      <c r="D564" s="110">
        <f>'T09'!O564</f>
        <v>0</v>
      </c>
      <c r="E564" s="110">
        <f>'T09'!P564</f>
        <v>0</v>
      </c>
      <c r="F564" s="110"/>
      <c r="G564" s="102">
        <f t="shared" si="149"/>
        <v>0</v>
      </c>
      <c r="H564" s="102">
        <f t="shared" si="150"/>
        <v>0</v>
      </c>
      <c r="I564" s="102">
        <f t="shared" si="151"/>
        <v>0</v>
      </c>
      <c r="J564" s="103">
        <f t="shared" si="152"/>
        <v>0</v>
      </c>
      <c r="L564" s="115">
        <f t="shared" si="153"/>
        <v>0</v>
      </c>
      <c r="M564" s="111">
        <f t="shared" si="154"/>
        <v>0</v>
      </c>
      <c r="N564" s="111">
        <f t="shared" si="155"/>
        <v>0</v>
      </c>
      <c r="O564" s="115">
        <f t="shared" si="156"/>
        <v>0</v>
      </c>
      <c r="P564" s="111">
        <f t="shared" si="157"/>
        <v>0</v>
      </c>
      <c r="Q564" s="111">
        <f t="shared" si="158"/>
        <v>0</v>
      </c>
      <c r="R564" s="115">
        <f t="shared" si="159"/>
        <v>0</v>
      </c>
      <c r="S564" s="111">
        <f t="shared" si="160"/>
        <v>0</v>
      </c>
      <c r="T564" s="111">
        <f t="shared" si="161"/>
        <v>0</v>
      </c>
    </row>
    <row r="565" spans="1:20" ht="11.25" customHeight="1" x14ac:dyDescent="0.2">
      <c r="A565" s="102" t="str">
        <f>'T09'!A565</f>
        <v>Gemerček</v>
      </c>
      <c r="B565" s="104">
        <f>'T09'!C565</f>
        <v>514730</v>
      </c>
      <c r="C565" s="109">
        <f>'T09'!K565</f>
        <v>24944.42</v>
      </c>
      <c r="D565" s="110">
        <f>'T09'!O565</f>
        <v>0</v>
      </c>
      <c r="E565" s="110">
        <f>'T09'!P565</f>
        <v>0</v>
      </c>
      <c r="F565" s="110"/>
      <c r="G565" s="102">
        <f t="shared" si="149"/>
        <v>0</v>
      </c>
      <c r="H565" s="102">
        <f t="shared" si="150"/>
        <v>0</v>
      </c>
      <c r="I565" s="102">
        <f t="shared" si="151"/>
        <v>0</v>
      </c>
      <c r="J565" s="103">
        <f t="shared" si="152"/>
        <v>0</v>
      </c>
      <c r="L565" s="115">
        <f t="shared" si="153"/>
        <v>0</v>
      </c>
      <c r="M565" s="111">
        <f t="shared" si="154"/>
        <v>0</v>
      </c>
      <c r="N565" s="111">
        <f t="shared" si="155"/>
        <v>0</v>
      </c>
      <c r="O565" s="115">
        <f t="shared" si="156"/>
        <v>0</v>
      </c>
      <c r="P565" s="111">
        <f t="shared" si="157"/>
        <v>0</v>
      </c>
      <c r="Q565" s="111">
        <f t="shared" si="158"/>
        <v>0</v>
      </c>
      <c r="R565" s="115">
        <f t="shared" si="159"/>
        <v>0</v>
      </c>
      <c r="S565" s="111">
        <f t="shared" si="160"/>
        <v>0</v>
      </c>
      <c r="T565" s="111">
        <f t="shared" si="161"/>
        <v>0</v>
      </c>
    </row>
    <row r="566" spans="1:20" ht="11.25" customHeight="1" x14ac:dyDescent="0.2">
      <c r="A566" s="102" t="str">
        <f>'T09'!A566</f>
        <v>Gemerská Hôrka</v>
      </c>
      <c r="B566" s="104">
        <f>'T09'!C566</f>
        <v>525651</v>
      </c>
      <c r="C566" s="109">
        <f>'T09'!K566</f>
        <v>448511.22000000003</v>
      </c>
      <c r="D566" s="110">
        <f>'T09'!O566</f>
        <v>0</v>
      </c>
      <c r="E566" s="110">
        <f>'T09'!P566</f>
        <v>0.79219422871962919</v>
      </c>
      <c r="F566" s="110"/>
      <c r="G566" s="102">
        <f t="shared" si="149"/>
        <v>0</v>
      </c>
      <c r="H566" s="102">
        <f t="shared" si="150"/>
        <v>0</v>
      </c>
      <c r="I566" s="102">
        <f t="shared" si="151"/>
        <v>0</v>
      </c>
      <c r="J566" s="103">
        <f t="shared" si="152"/>
        <v>0</v>
      </c>
      <c r="L566" s="115">
        <f t="shared" si="153"/>
        <v>0</v>
      </c>
      <c r="M566" s="111">
        <f t="shared" si="154"/>
        <v>0</v>
      </c>
      <c r="N566" s="111">
        <f t="shared" si="155"/>
        <v>0</v>
      </c>
      <c r="O566" s="115">
        <f t="shared" si="156"/>
        <v>0</v>
      </c>
      <c r="P566" s="111">
        <f t="shared" si="157"/>
        <v>0</v>
      </c>
      <c r="Q566" s="111">
        <f t="shared" si="158"/>
        <v>0</v>
      </c>
      <c r="R566" s="115">
        <f t="shared" si="159"/>
        <v>0</v>
      </c>
      <c r="S566" s="111">
        <f t="shared" si="160"/>
        <v>0</v>
      </c>
      <c r="T566" s="111">
        <f t="shared" si="161"/>
        <v>0</v>
      </c>
    </row>
    <row r="567" spans="1:20" ht="11.25" customHeight="1" x14ac:dyDescent="0.2">
      <c r="A567" s="102" t="str">
        <f>'T09'!A567</f>
        <v>Gemerská Panica</v>
      </c>
      <c r="B567" s="104">
        <f>'T09'!C567</f>
        <v>514748</v>
      </c>
      <c r="C567" s="109">
        <f>'T09'!K567</f>
        <v>202613.98</v>
      </c>
      <c r="D567" s="110">
        <f>'T09'!O567</f>
        <v>0</v>
      </c>
      <c r="E567" s="110">
        <f>'T09'!P567</f>
        <v>38.766520454314154</v>
      </c>
      <c r="F567" s="110"/>
      <c r="G567" s="102">
        <f t="shared" si="149"/>
        <v>0</v>
      </c>
      <c r="H567" s="102">
        <f t="shared" si="150"/>
        <v>1</v>
      </c>
      <c r="I567" s="102">
        <f t="shared" si="151"/>
        <v>0</v>
      </c>
      <c r="J567" s="103">
        <f t="shared" si="152"/>
        <v>1</v>
      </c>
      <c r="L567" s="115">
        <f t="shared" si="153"/>
        <v>0</v>
      </c>
      <c r="M567" s="111">
        <f t="shared" si="154"/>
        <v>0</v>
      </c>
      <c r="N567" s="111">
        <f t="shared" si="155"/>
        <v>0</v>
      </c>
      <c r="O567" s="115">
        <f t="shared" si="156"/>
        <v>202613.98</v>
      </c>
      <c r="P567" s="111">
        <f t="shared" si="157"/>
        <v>0</v>
      </c>
      <c r="Q567" s="111">
        <f t="shared" si="158"/>
        <v>0.38766520454314152</v>
      </c>
      <c r="R567" s="115">
        <f t="shared" si="159"/>
        <v>0</v>
      </c>
      <c r="S567" s="111">
        <f t="shared" si="160"/>
        <v>0</v>
      </c>
      <c r="T567" s="111">
        <f t="shared" si="161"/>
        <v>0</v>
      </c>
    </row>
    <row r="568" spans="1:20" ht="11.25" customHeight="1" x14ac:dyDescent="0.2">
      <c r="A568" s="102" t="str">
        <f>'T09'!A568</f>
        <v>Gemerská Poloma</v>
      </c>
      <c r="B568" s="104">
        <f>'T09'!C568</f>
        <v>525669</v>
      </c>
      <c r="C568" s="109">
        <f>'T09'!K568</f>
        <v>1092142.06</v>
      </c>
      <c r="D568" s="110">
        <f>'T09'!O568</f>
        <v>3.5621999999999998</v>
      </c>
      <c r="E568" s="110">
        <f>'T09'!P568</f>
        <v>2.8853728058051349</v>
      </c>
      <c r="F568" s="110"/>
      <c r="G568" s="102">
        <f t="shared" si="149"/>
        <v>0</v>
      </c>
      <c r="H568" s="102">
        <f t="shared" si="150"/>
        <v>0</v>
      </c>
      <c r="I568" s="102">
        <f t="shared" si="151"/>
        <v>0</v>
      </c>
      <c r="J568" s="103">
        <f t="shared" si="152"/>
        <v>0</v>
      </c>
      <c r="L568" s="115">
        <f t="shared" si="153"/>
        <v>0</v>
      </c>
      <c r="M568" s="111">
        <f t="shared" si="154"/>
        <v>0</v>
      </c>
      <c r="N568" s="111">
        <f t="shared" si="155"/>
        <v>0</v>
      </c>
      <c r="O568" s="115">
        <f t="shared" si="156"/>
        <v>0</v>
      </c>
      <c r="P568" s="111">
        <f t="shared" si="157"/>
        <v>0</v>
      </c>
      <c r="Q568" s="111">
        <f t="shared" si="158"/>
        <v>0</v>
      </c>
      <c r="R568" s="115">
        <f t="shared" si="159"/>
        <v>0</v>
      </c>
      <c r="S568" s="111">
        <f t="shared" si="160"/>
        <v>0</v>
      </c>
      <c r="T568" s="111">
        <f t="shared" si="161"/>
        <v>0</v>
      </c>
    </row>
    <row r="569" spans="1:20" ht="11.25" customHeight="1" x14ac:dyDescent="0.2">
      <c r="A569" s="102" t="str">
        <f>'T09'!A569</f>
        <v>Gemerská Ves</v>
      </c>
      <c r="B569" s="104">
        <f>'T09'!C569</f>
        <v>514756</v>
      </c>
      <c r="C569" s="109">
        <f>'T09'!K569</f>
        <v>1181335.24</v>
      </c>
      <c r="D569" s="110">
        <f>'T09'!O569</f>
        <v>6.1588000000000003</v>
      </c>
      <c r="E569" s="110">
        <f>'T09'!P569</f>
        <v>0.16757224646917329</v>
      </c>
      <c r="F569" s="110"/>
      <c r="G569" s="102">
        <f t="shared" si="149"/>
        <v>0</v>
      </c>
      <c r="H569" s="102">
        <f t="shared" si="150"/>
        <v>0</v>
      </c>
      <c r="I569" s="102">
        <f t="shared" si="151"/>
        <v>0</v>
      </c>
      <c r="J569" s="103">
        <f t="shared" si="152"/>
        <v>0</v>
      </c>
      <c r="L569" s="115">
        <f t="shared" si="153"/>
        <v>0</v>
      </c>
      <c r="M569" s="111">
        <f t="shared" si="154"/>
        <v>0</v>
      </c>
      <c r="N569" s="111">
        <f t="shared" si="155"/>
        <v>0</v>
      </c>
      <c r="O569" s="115">
        <f t="shared" si="156"/>
        <v>0</v>
      </c>
      <c r="P569" s="111">
        <f t="shared" si="157"/>
        <v>0</v>
      </c>
      <c r="Q569" s="111">
        <f t="shared" si="158"/>
        <v>0</v>
      </c>
      <c r="R569" s="115">
        <f t="shared" si="159"/>
        <v>0</v>
      </c>
      <c r="S569" s="111">
        <f t="shared" si="160"/>
        <v>0</v>
      </c>
      <c r="T569" s="111">
        <f t="shared" si="161"/>
        <v>0</v>
      </c>
    </row>
    <row r="570" spans="1:20" ht="11.25" customHeight="1" x14ac:dyDescent="0.2">
      <c r="A570" s="102" t="str">
        <f>'T09'!A570</f>
        <v>Gemerské Dechtáre</v>
      </c>
      <c r="B570" s="104">
        <f>'T09'!C570</f>
        <v>514764</v>
      </c>
      <c r="C570" s="109">
        <f>'T09'!K570</f>
        <v>161568.63</v>
      </c>
      <c r="D570" s="110">
        <f>'T09'!O570</f>
        <v>12.3786</v>
      </c>
      <c r="E570" s="110">
        <f>'T09'!P570</f>
        <v>6.3355367932500251</v>
      </c>
      <c r="F570" s="110"/>
      <c r="G570" s="102">
        <f t="shared" si="149"/>
        <v>0</v>
      </c>
      <c r="H570" s="102">
        <f t="shared" si="150"/>
        <v>0</v>
      </c>
      <c r="I570" s="102">
        <f t="shared" si="151"/>
        <v>0</v>
      </c>
      <c r="J570" s="103">
        <f t="shared" si="152"/>
        <v>0</v>
      </c>
      <c r="L570" s="115">
        <f t="shared" si="153"/>
        <v>0</v>
      </c>
      <c r="M570" s="111">
        <f t="shared" si="154"/>
        <v>0</v>
      </c>
      <c r="N570" s="111">
        <f t="shared" si="155"/>
        <v>0</v>
      </c>
      <c r="O570" s="115">
        <f t="shared" si="156"/>
        <v>0</v>
      </c>
      <c r="P570" s="111">
        <f t="shared" si="157"/>
        <v>0</v>
      </c>
      <c r="Q570" s="111">
        <f t="shared" si="158"/>
        <v>0</v>
      </c>
      <c r="R570" s="115">
        <f t="shared" si="159"/>
        <v>0</v>
      </c>
      <c r="S570" s="111">
        <f t="shared" si="160"/>
        <v>0</v>
      </c>
      <c r="T570" s="111">
        <f t="shared" si="161"/>
        <v>0</v>
      </c>
    </row>
    <row r="571" spans="1:20" ht="11.25" customHeight="1" x14ac:dyDescent="0.2">
      <c r="A571" s="102" t="str">
        <f>'T09'!A571</f>
        <v>Gemerské Michalovce</v>
      </c>
      <c r="B571" s="104">
        <f>'T09'!C571</f>
        <v>557889</v>
      </c>
      <c r="C571" s="109">
        <f>'T09'!K571</f>
        <v>101036.38</v>
      </c>
      <c r="D571" s="110">
        <f>'T09'!O571</f>
        <v>0.43380000000000002</v>
      </c>
      <c r="E571" s="110">
        <f>'T09'!P571</f>
        <v>2.8649581467586231</v>
      </c>
      <c r="F571" s="110"/>
      <c r="G571" s="102">
        <f t="shared" si="149"/>
        <v>0</v>
      </c>
      <c r="H571" s="102">
        <f t="shared" si="150"/>
        <v>0</v>
      </c>
      <c r="I571" s="102">
        <f t="shared" si="151"/>
        <v>0</v>
      </c>
      <c r="J571" s="103">
        <f t="shared" si="152"/>
        <v>0</v>
      </c>
      <c r="L571" s="115">
        <f t="shared" si="153"/>
        <v>0</v>
      </c>
      <c r="M571" s="111">
        <f t="shared" si="154"/>
        <v>0</v>
      </c>
      <c r="N571" s="111">
        <f t="shared" si="155"/>
        <v>0</v>
      </c>
      <c r="O571" s="115">
        <f t="shared" si="156"/>
        <v>0</v>
      </c>
      <c r="P571" s="111">
        <f t="shared" si="157"/>
        <v>0</v>
      </c>
      <c r="Q571" s="111">
        <f t="shared" si="158"/>
        <v>0</v>
      </c>
      <c r="R571" s="115">
        <f t="shared" si="159"/>
        <v>0</v>
      </c>
      <c r="S571" s="111">
        <f t="shared" si="160"/>
        <v>0</v>
      </c>
      <c r="T571" s="111">
        <f t="shared" si="161"/>
        <v>0</v>
      </c>
    </row>
    <row r="572" spans="1:20" ht="11.25" customHeight="1" x14ac:dyDescent="0.2">
      <c r="A572" s="102" t="str">
        <f>'T09'!A572</f>
        <v>Gemerské Teplice</v>
      </c>
      <c r="B572" s="104">
        <f>'T09'!C572</f>
        <v>525677</v>
      </c>
      <c r="C572" s="109">
        <f>'T09'!K572</f>
        <v>61024.15</v>
      </c>
      <c r="D572" s="110">
        <f>'T09'!O572</f>
        <v>0</v>
      </c>
      <c r="E572" s="110">
        <f>'T09'!P572</f>
        <v>0</v>
      </c>
      <c r="F572" s="110"/>
      <c r="G572" s="102">
        <f t="shared" si="149"/>
        <v>0</v>
      </c>
      <c r="H572" s="102">
        <f t="shared" si="150"/>
        <v>0</v>
      </c>
      <c r="I572" s="102">
        <f t="shared" si="151"/>
        <v>0</v>
      </c>
      <c r="J572" s="103">
        <f t="shared" si="152"/>
        <v>0</v>
      </c>
      <c r="L572" s="115">
        <f t="shared" si="153"/>
        <v>0</v>
      </c>
      <c r="M572" s="111">
        <f t="shared" si="154"/>
        <v>0</v>
      </c>
      <c r="N572" s="111">
        <f t="shared" si="155"/>
        <v>0</v>
      </c>
      <c r="O572" s="115">
        <f t="shared" si="156"/>
        <v>0</v>
      </c>
      <c r="P572" s="111">
        <f t="shared" si="157"/>
        <v>0</v>
      </c>
      <c r="Q572" s="111">
        <f t="shared" si="158"/>
        <v>0</v>
      </c>
      <c r="R572" s="115">
        <f t="shared" si="159"/>
        <v>0</v>
      </c>
      <c r="S572" s="111">
        <f t="shared" si="160"/>
        <v>0</v>
      </c>
      <c r="T572" s="111">
        <f t="shared" si="161"/>
        <v>0</v>
      </c>
    </row>
    <row r="573" spans="1:20" ht="11.25" customHeight="1" x14ac:dyDescent="0.2">
      <c r="A573" s="102" t="str">
        <f>'T09'!A573</f>
        <v>Gemerský Jablonec</v>
      </c>
      <c r="B573" s="104">
        <f>'T09'!C573</f>
        <v>514781</v>
      </c>
      <c r="C573" s="109">
        <f>'T09'!K573</f>
        <v>652537.69999999995</v>
      </c>
      <c r="D573" s="110">
        <f>'T09'!O573</f>
        <v>6.5553999999999997</v>
      </c>
      <c r="E573" s="110">
        <f>'T09'!P573</f>
        <v>11.335254652719682</v>
      </c>
      <c r="F573" s="110"/>
      <c r="G573" s="102">
        <f t="shared" si="149"/>
        <v>0</v>
      </c>
      <c r="H573" s="102">
        <f t="shared" si="150"/>
        <v>0</v>
      </c>
      <c r="I573" s="102">
        <f t="shared" si="151"/>
        <v>0</v>
      </c>
      <c r="J573" s="103">
        <f t="shared" si="152"/>
        <v>0</v>
      </c>
      <c r="L573" s="115">
        <f t="shared" si="153"/>
        <v>0</v>
      </c>
      <c r="M573" s="111">
        <f t="shared" si="154"/>
        <v>0</v>
      </c>
      <c r="N573" s="111">
        <f t="shared" si="155"/>
        <v>0</v>
      </c>
      <c r="O573" s="115">
        <f t="shared" si="156"/>
        <v>0</v>
      </c>
      <c r="P573" s="111">
        <f t="shared" si="157"/>
        <v>0</v>
      </c>
      <c r="Q573" s="111">
        <f t="shared" si="158"/>
        <v>0</v>
      </c>
      <c r="R573" s="115">
        <f t="shared" si="159"/>
        <v>0</v>
      </c>
      <c r="S573" s="111">
        <f t="shared" si="160"/>
        <v>0</v>
      </c>
      <c r="T573" s="111">
        <f t="shared" si="161"/>
        <v>0</v>
      </c>
    </row>
    <row r="574" spans="1:20" ht="11.25" customHeight="1" x14ac:dyDescent="0.2">
      <c r="A574" s="102" t="str">
        <f>'T09'!A574</f>
        <v>Gemerský Sad</v>
      </c>
      <c r="B574" s="104">
        <f>'T09'!C574</f>
        <v>525685</v>
      </c>
      <c r="C574" s="109">
        <f>'T09'!K574</f>
        <v>72021.240000000005</v>
      </c>
      <c r="D574" s="110">
        <f>'T09'!O574</f>
        <v>0</v>
      </c>
      <c r="E574" s="110">
        <f>'T09'!P574</f>
        <v>0</v>
      </c>
      <c r="F574" s="110"/>
      <c r="G574" s="102">
        <f t="shared" si="149"/>
        <v>0</v>
      </c>
      <c r="H574" s="102">
        <f t="shared" si="150"/>
        <v>0</v>
      </c>
      <c r="I574" s="102">
        <f t="shared" si="151"/>
        <v>0</v>
      </c>
      <c r="J574" s="103">
        <f t="shared" si="152"/>
        <v>0</v>
      </c>
      <c r="L574" s="115">
        <f t="shared" si="153"/>
        <v>0</v>
      </c>
      <c r="M574" s="111">
        <f t="shared" si="154"/>
        <v>0</v>
      </c>
      <c r="N574" s="111">
        <f t="shared" si="155"/>
        <v>0</v>
      </c>
      <c r="O574" s="115">
        <f t="shared" si="156"/>
        <v>0</v>
      </c>
      <c r="P574" s="111">
        <f t="shared" si="157"/>
        <v>0</v>
      </c>
      <c r="Q574" s="111">
        <f t="shared" si="158"/>
        <v>0</v>
      </c>
      <c r="R574" s="115">
        <f t="shared" si="159"/>
        <v>0</v>
      </c>
      <c r="S574" s="111">
        <f t="shared" si="160"/>
        <v>0</v>
      </c>
      <c r="T574" s="111">
        <f t="shared" si="161"/>
        <v>0</v>
      </c>
    </row>
    <row r="575" spans="1:20" ht="11.25" customHeight="1" x14ac:dyDescent="0.2">
      <c r="A575" s="102" t="str">
        <f>'T09'!A575</f>
        <v>Geraltov</v>
      </c>
      <c r="B575" s="104">
        <f>'T09'!C575</f>
        <v>524425</v>
      </c>
      <c r="C575" s="109">
        <f>'T09'!K575</f>
        <v>70133.679999999993</v>
      </c>
      <c r="D575" s="110">
        <f>'T09'!O575</f>
        <v>14.390700000000001</v>
      </c>
      <c r="E575" s="110">
        <f>'T09'!P575</f>
        <v>2.1725653067114119</v>
      </c>
      <c r="F575" s="110"/>
      <c r="G575" s="102">
        <f t="shared" si="149"/>
        <v>0</v>
      </c>
      <c r="H575" s="102">
        <f t="shared" si="150"/>
        <v>0</v>
      </c>
      <c r="I575" s="102">
        <f t="shared" si="151"/>
        <v>0</v>
      </c>
      <c r="J575" s="103">
        <f t="shared" si="152"/>
        <v>0</v>
      </c>
      <c r="L575" s="115">
        <f t="shared" si="153"/>
        <v>0</v>
      </c>
      <c r="M575" s="111">
        <f t="shared" si="154"/>
        <v>0</v>
      </c>
      <c r="N575" s="111">
        <f t="shared" si="155"/>
        <v>0</v>
      </c>
      <c r="O575" s="115">
        <f t="shared" si="156"/>
        <v>0</v>
      </c>
      <c r="P575" s="111">
        <f t="shared" si="157"/>
        <v>0</v>
      </c>
      <c r="Q575" s="111">
        <f t="shared" si="158"/>
        <v>0</v>
      </c>
      <c r="R575" s="115">
        <f t="shared" si="159"/>
        <v>0</v>
      </c>
      <c r="S575" s="111">
        <f t="shared" si="160"/>
        <v>0</v>
      </c>
      <c r="T575" s="111">
        <f t="shared" si="161"/>
        <v>0</v>
      </c>
    </row>
    <row r="576" spans="1:20" ht="11.25" customHeight="1" x14ac:dyDescent="0.2">
      <c r="A576" s="102" t="str">
        <f>'T09'!A576</f>
        <v>Gerlachov</v>
      </c>
      <c r="B576" s="104">
        <f>'T09'!C576</f>
        <v>519189</v>
      </c>
      <c r="C576" s="109">
        <f>'T09'!K576</f>
        <v>371283.32</v>
      </c>
      <c r="D576" s="110">
        <f>'T09'!O576</f>
        <v>0</v>
      </c>
      <c r="E576" s="110">
        <f>'T09'!P576</f>
        <v>0</v>
      </c>
      <c r="F576" s="110"/>
      <c r="G576" s="102">
        <f t="shared" si="149"/>
        <v>0</v>
      </c>
      <c r="H576" s="102">
        <f t="shared" si="150"/>
        <v>0</v>
      </c>
      <c r="I576" s="102">
        <f t="shared" si="151"/>
        <v>0</v>
      </c>
      <c r="J576" s="103">
        <f t="shared" si="152"/>
        <v>0</v>
      </c>
      <c r="L576" s="115">
        <f t="shared" si="153"/>
        <v>0</v>
      </c>
      <c r="M576" s="111">
        <f t="shared" si="154"/>
        <v>0</v>
      </c>
      <c r="N576" s="111">
        <f t="shared" si="155"/>
        <v>0</v>
      </c>
      <c r="O576" s="115">
        <f t="shared" si="156"/>
        <v>0</v>
      </c>
      <c r="P576" s="111">
        <f t="shared" si="157"/>
        <v>0</v>
      </c>
      <c r="Q576" s="111">
        <f t="shared" si="158"/>
        <v>0</v>
      </c>
      <c r="R576" s="115">
        <f t="shared" si="159"/>
        <v>0</v>
      </c>
      <c r="S576" s="111">
        <f t="shared" si="160"/>
        <v>0</v>
      </c>
      <c r="T576" s="111">
        <f t="shared" si="161"/>
        <v>0</v>
      </c>
    </row>
    <row r="577" spans="1:20" ht="11.25" customHeight="1" x14ac:dyDescent="0.2">
      <c r="A577" s="102" t="str">
        <f>'T09'!A577</f>
        <v>Gerlachov</v>
      </c>
      <c r="B577" s="104">
        <f>'T09'!C577</f>
        <v>523445</v>
      </c>
      <c r="C577" s="109">
        <f>'T09'!K577</f>
        <v>330810.7</v>
      </c>
      <c r="D577" s="110">
        <f>'T09'!O577</f>
        <v>78.275999999999996</v>
      </c>
      <c r="E577" s="110">
        <f>'T09'!P577</f>
        <v>15.521771212358004</v>
      </c>
      <c r="F577" s="110"/>
      <c r="G577" s="102">
        <f t="shared" si="149"/>
        <v>1</v>
      </c>
      <c r="H577" s="102">
        <f t="shared" si="150"/>
        <v>0</v>
      </c>
      <c r="I577" s="102">
        <f t="shared" si="151"/>
        <v>0</v>
      </c>
      <c r="J577" s="103">
        <f t="shared" si="152"/>
        <v>1</v>
      </c>
      <c r="L577" s="115">
        <f t="shared" si="153"/>
        <v>330810.7</v>
      </c>
      <c r="M577" s="111">
        <f t="shared" si="154"/>
        <v>0.78276000000000001</v>
      </c>
      <c r="N577" s="111">
        <f t="shared" si="155"/>
        <v>0.15521771212358004</v>
      </c>
      <c r="O577" s="115">
        <f t="shared" si="156"/>
        <v>0</v>
      </c>
      <c r="P577" s="111">
        <f t="shared" si="157"/>
        <v>0</v>
      </c>
      <c r="Q577" s="111">
        <f t="shared" si="158"/>
        <v>0</v>
      </c>
      <c r="R577" s="115">
        <f t="shared" si="159"/>
        <v>0</v>
      </c>
      <c r="S577" s="111">
        <f t="shared" si="160"/>
        <v>0</v>
      </c>
      <c r="T577" s="111">
        <f t="shared" si="161"/>
        <v>0</v>
      </c>
    </row>
    <row r="578" spans="1:20" ht="11.25" customHeight="1" x14ac:dyDescent="0.2">
      <c r="A578" s="102" t="str">
        <f>'T09'!A578</f>
        <v>Giglovce</v>
      </c>
      <c r="B578" s="104">
        <f>'T09'!C578</f>
        <v>544191</v>
      </c>
      <c r="C578" s="109">
        <f>'T09'!K578</f>
        <v>61455.23</v>
      </c>
      <c r="D578" s="110">
        <f>'T09'!O578</f>
        <v>0</v>
      </c>
      <c r="E578" s="110">
        <f>'T09'!P578</f>
        <v>0</v>
      </c>
      <c r="F578" s="110"/>
      <c r="G578" s="102">
        <f t="shared" si="149"/>
        <v>0</v>
      </c>
      <c r="H578" s="102">
        <f t="shared" si="150"/>
        <v>0</v>
      </c>
      <c r="I578" s="102">
        <f t="shared" si="151"/>
        <v>0</v>
      </c>
      <c r="J578" s="103">
        <f t="shared" si="152"/>
        <v>0</v>
      </c>
      <c r="L578" s="115">
        <f t="shared" si="153"/>
        <v>0</v>
      </c>
      <c r="M578" s="111">
        <f t="shared" si="154"/>
        <v>0</v>
      </c>
      <c r="N578" s="111">
        <f t="shared" si="155"/>
        <v>0</v>
      </c>
      <c r="O578" s="115">
        <f t="shared" si="156"/>
        <v>0</v>
      </c>
      <c r="P578" s="111">
        <f t="shared" si="157"/>
        <v>0</v>
      </c>
      <c r="Q578" s="111">
        <f t="shared" si="158"/>
        <v>0</v>
      </c>
      <c r="R578" s="115">
        <f t="shared" si="159"/>
        <v>0</v>
      </c>
      <c r="S578" s="111">
        <f t="shared" si="160"/>
        <v>0</v>
      </c>
      <c r="T578" s="111">
        <f t="shared" si="161"/>
        <v>0</v>
      </c>
    </row>
    <row r="579" spans="1:20" ht="11.25" customHeight="1" x14ac:dyDescent="0.2">
      <c r="A579" s="102" t="str">
        <f>'T09'!A579</f>
        <v>Giraltovce</v>
      </c>
      <c r="B579" s="104">
        <f>'T09'!C579</f>
        <v>519197</v>
      </c>
      <c r="C579" s="109">
        <f>'T09'!K579</f>
        <v>3913066.5</v>
      </c>
      <c r="D579" s="110">
        <f>'T09'!O579</f>
        <v>27.492899999999999</v>
      </c>
      <c r="E579" s="110">
        <f>'T09'!P579</f>
        <v>20.985699834132642</v>
      </c>
      <c r="F579" s="110"/>
      <c r="G579" s="102">
        <f t="shared" si="149"/>
        <v>0</v>
      </c>
      <c r="H579" s="102">
        <f t="shared" si="150"/>
        <v>0</v>
      </c>
      <c r="I579" s="102">
        <f t="shared" si="151"/>
        <v>0</v>
      </c>
      <c r="J579" s="103">
        <f t="shared" si="152"/>
        <v>0</v>
      </c>
      <c r="L579" s="115">
        <f t="shared" si="153"/>
        <v>0</v>
      </c>
      <c r="M579" s="111">
        <f t="shared" si="154"/>
        <v>0</v>
      </c>
      <c r="N579" s="111">
        <f t="shared" si="155"/>
        <v>0</v>
      </c>
      <c r="O579" s="115">
        <f t="shared" si="156"/>
        <v>0</v>
      </c>
      <c r="P579" s="111">
        <f t="shared" si="157"/>
        <v>0</v>
      </c>
      <c r="Q579" s="111">
        <f t="shared" si="158"/>
        <v>0</v>
      </c>
      <c r="R579" s="115">
        <f t="shared" si="159"/>
        <v>0</v>
      </c>
      <c r="S579" s="111">
        <f t="shared" si="160"/>
        <v>0</v>
      </c>
      <c r="T579" s="111">
        <f t="shared" si="161"/>
        <v>0</v>
      </c>
    </row>
    <row r="580" spans="1:20" ht="11.25" customHeight="1" x14ac:dyDescent="0.2">
      <c r="A580" s="102" t="str">
        <f>'T09'!A580</f>
        <v>Girovce</v>
      </c>
      <c r="B580" s="104">
        <f>'T09'!C580</f>
        <v>544205</v>
      </c>
      <c r="C580" s="109">
        <f>'T09'!K580</f>
        <v>18298.43</v>
      </c>
      <c r="D580" s="110">
        <f>'T09'!O580</f>
        <v>0</v>
      </c>
      <c r="E580" s="110">
        <f>'T09'!P580</f>
        <v>0</v>
      </c>
      <c r="F580" s="110"/>
      <c r="G580" s="102">
        <f t="shared" ref="G580:G643" si="162">IF(AND(ISNUMBER(D580),D580&gt;=$D$1),1,0)</f>
        <v>0</v>
      </c>
      <c r="H580" s="102">
        <f t="shared" ref="H580:H643" si="163">IF(AND(ISNUMBER(E580),E580&gt;=$E$1),1,0)</f>
        <v>0</v>
      </c>
      <c r="I580" s="102">
        <f t="shared" ref="I580:I643" si="164">IF(AND(AND(ISNUMBER(D580),D580&gt;=$D$1),AND(ISNUMBER(E580),E580&gt;=$E$1)),1,0)</f>
        <v>0</v>
      </c>
      <c r="J580" s="103">
        <f t="shared" ref="J580:J643" si="165">IF(OR(AND(ISNUMBER(D580),D580&gt;=$D$1),AND(ISNUMBER(E580),E580&gt;=$E$1)),1,0)</f>
        <v>0</v>
      </c>
      <c r="L580" s="115">
        <f t="shared" ref="L580:L643" si="166">IF($G580=1,C580,0)</f>
        <v>0</v>
      </c>
      <c r="M580" s="111">
        <f t="shared" ref="M580:M643" si="167">IF($G580=1,D580,0)/100</f>
        <v>0</v>
      </c>
      <c r="N580" s="111">
        <f t="shared" ref="N580:N643" si="168">IF($G580=1,E580,0)/100</f>
        <v>0</v>
      </c>
      <c r="O580" s="115">
        <f t="shared" ref="O580:O643" si="169">IF($H580=1,C580,0)</f>
        <v>0</v>
      </c>
      <c r="P580" s="111">
        <f t="shared" ref="P580:P643" si="170">IF($H580=1,D580,0)/100</f>
        <v>0</v>
      </c>
      <c r="Q580" s="111">
        <f t="shared" ref="Q580:Q643" si="171">IF($H580=1,E580,0)/100</f>
        <v>0</v>
      </c>
      <c r="R580" s="115">
        <f t="shared" ref="R580:R643" si="172">IF($I580=1,C580,0)</f>
        <v>0</v>
      </c>
      <c r="S580" s="111">
        <f t="shared" ref="S580:S643" si="173">IF($I580=1,D580,0)/100</f>
        <v>0</v>
      </c>
      <c r="T580" s="111">
        <f t="shared" ref="T580:T643" si="174">IF($I580=1,E580,0)/100</f>
        <v>0</v>
      </c>
    </row>
    <row r="581" spans="1:20" ht="11.25" customHeight="1" x14ac:dyDescent="0.2">
      <c r="A581" s="102" t="str">
        <f>'T09'!A581</f>
        <v>Glabušovce</v>
      </c>
      <c r="B581" s="104">
        <f>'T09'!C581</f>
        <v>516007</v>
      </c>
      <c r="C581" s="109">
        <f>'T09'!K581</f>
        <v>30320.639999999999</v>
      </c>
      <c r="D581" s="110">
        <f>'T09'!O581</f>
        <v>0</v>
      </c>
      <c r="E581" s="110">
        <f>'T09'!P581</f>
        <v>0</v>
      </c>
      <c r="F581" s="110"/>
      <c r="G581" s="102">
        <f t="shared" si="162"/>
        <v>0</v>
      </c>
      <c r="H581" s="102">
        <f t="shared" si="163"/>
        <v>0</v>
      </c>
      <c r="I581" s="102">
        <f t="shared" si="164"/>
        <v>0</v>
      </c>
      <c r="J581" s="103">
        <f t="shared" si="165"/>
        <v>0</v>
      </c>
      <c r="L581" s="115">
        <f t="shared" si="166"/>
        <v>0</v>
      </c>
      <c r="M581" s="111">
        <f t="shared" si="167"/>
        <v>0</v>
      </c>
      <c r="N581" s="111">
        <f t="shared" si="168"/>
        <v>0</v>
      </c>
      <c r="O581" s="115">
        <f t="shared" si="169"/>
        <v>0</v>
      </c>
      <c r="P581" s="111">
        <f t="shared" si="170"/>
        <v>0</v>
      </c>
      <c r="Q581" s="111">
        <f t="shared" si="171"/>
        <v>0</v>
      </c>
      <c r="R581" s="115">
        <f t="shared" si="172"/>
        <v>0</v>
      </c>
      <c r="S581" s="111">
        <f t="shared" si="173"/>
        <v>0</v>
      </c>
      <c r="T581" s="111">
        <f t="shared" si="174"/>
        <v>0</v>
      </c>
    </row>
    <row r="582" spans="1:20" ht="11.25" customHeight="1" x14ac:dyDescent="0.2">
      <c r="A582" s="102" t="str">
        <f>'T09'!A582</f>
        <v>Gočaltovo</v>
      </c>
      <c r="B582" s="104">
        <f>'T09'!C582</f>
        <v>525693</v>
      </c>
      <c r="C582" s="109">
        <f>'T09'!K582</f>
        <v>43109</v>
      </c>
      <c r="D582" s="110">
        <f>'T09'!O582</f>
        <v>0</v>
      </c>
      <c r="E582" s="110">
        <f>'T09'!P582</f>
        <v>0</v>
      </c>
      <c r="F582" s="110"/>
      <c r="G582" s="102">
        <f t="shared" si="162"/>
        <v>0</v>
      </c>
      <c r="H582" s="102">
        <f t="shared" si="163"/>
        <v>0</v>
      </c>
      <c r="I582" s="102">
        <f t="shared" si="164"/>
        <v>0</v>
      </c>
      <c r="J582" s="103">
        <f t="shared" si="165"/>
        <v>0</v>
      </c>
      <c r="L582" s="115">
        <f t="shared" si="166"/>
        <v>0</v>
      </c>
      <c r="M582" s="111">
        <f t="shared" si="167"/>
        <v>0</v>
      </c>
      <c r="N582" s="111">
        <f t="shared" si="168"/>
        <v>0</v>
      </c>
      <c r="O582" s="115">
        <f t="shared" si="169"/>
        <v>0</v>
      </c>
      <c r="P582" s="111">
        <f t="shared" si="170"/>
        <v>0</v>
      </c>
      <c r="Q582" s="111">
        <f t="shared" si="171"/>
        <v>0</v>
      </c>
      <c r="R582" s="115">
        <f t="shared" si="172"/>
        <v>0</v>
      </c>
      <c r="S582" s="111">
        <f t="shared" si="173"/>
        <v>0</v>
      </c>
      <c r="T582" s="111">
        <f t="shared" si="174"/>
        <v>0</v>
      </c>
    </row>
    <row r="583" spans="1:20" ht="11.25" customHeight="1" x14ac:dyDescent="0.2">
      <c r="A583" s="102" t="str">
        <f>'T09'!A583</f>
        <v>Gočovo</v>
      </c>
      <c r="B583" s="104">
        <f>'T09'!C583</f>
        <v>525707</v>
      </c>
      <c r="C583" s="109">
        <f>'T09'!K583</f>
        <v>106949.84</v>
      </c>
      <c r="D583" s="110">
        <f>'T09'!O583</f>
        <v>2.5640000000000001</v>
      </c>
      <c r="E583" s="110">
        <f>'T09'!P583</f>
        <v>8.5492975024553566</v>
      </c>
      <c r="F583" s="110"/>
      <c r="G583" s="102">
        <f t="shared" si="162"/>
        <v>0</v>
      </c>
      <c r="H583" s="102">
        <f t="shared" si="163"/>
        <v>0</v>
      </c>
      <c r="I583" s="102">
        <f t="shared" si="164"/>
        <v>0</v>
      </c>
      <c r="J583" s="103">
        <f t="shared" si="165"/>
        <v>0</v>
      </c>
      <c r="L583" s="115">
        <f t="shared" si="166"/>
        <v>0</v>
      </c>
      <c r="M583" s="111">
        <f t="shared" si="167"/>
        <v>0</v>
      </c>
      <c r="N583" s="111">
        <f t="shared" si="168"/>
        <v>0</v>
      </c>
      <c r="O583" s="115">
        <f t="shared" si="169"/>
        <v>0</v>
      </c>
      <c r="P583" s="111">
        <f t="shared" si="170"/>
        <v>0</v>
      </c>
      <c r="Q583" s="111">
        <f t="shared" si="171"/>
        <v>0</v>
      </c>
      <c r="R583" s="115">
        <f t="shared" si="172"/>
        <v>0</v>
      </c>
      <c r="S583" s="111">
        <f t="shared" si="173"/>
        <v>0</v>
      </c>
      <c r="T583" s="111">
        <f t="shared" si="174"/>
        <v>0</v>
      </c>
    </row>
    <row r="584" spans="1:20" ht="11.25" customHeight="1" x14ac:dyDescent="0.2">
      <c r="A584" s="102" t="str">
        <f>'T09'!A584</f>
        <v>Golianovo</v>
      </c>
      <c r="B584" s="104">
        <f>'T09'!C584</f>
        <v>500232</v>
      </c>
      <c r="C584" s="109">
        <f>'T09'!K584</f>
        <v>705221.27</v>
      </c>
      <c r="D584" s="110">
        <f>'T09'!O584</f>
        <v>23.670300000000001</v>
      </c>
      <c r="E584" s="110">
        <f>'T09'!P584</f>
        <v>11.602415224940678</v>
      </c>
      <c r="F584" s="110"/>
      <c r="G584" s="102">
        <f t="shared" si="162"/>
        <v>0</v>
      </c>
      <c r="H584" s="102">
        <f t="shared" si="163"/>
        <v>0</v>
      </c>
      <c r="I584" s="102">
        <f t="shared" si="164"/>
        <v>0</v>
      </c>
      <c r="J584" s="103">
        <f t="shared" si="165"/>
        <v>0</v>
      </c>
      <c r="L584" s="115">
        <f t="shared" si="166"/>
        <v>0</v>
      </c>
      <c r="M584" s="111">
        <f t="shared" si="167"/>
        <v>0</v>
      </c>
      <c r="N584" s="111">
        <f t="shared" si="168"/>
        <v>0</v>
      </c>
      <c r="O584" s="115">
        <f t="shared" si="169"/>
        <v>0</v>
      </c>
      <c r="P584" s="111">
        <f t="shared" si="170"/>
        <v>0</v>
      </c>
      <c r="Q584" s="111">
        <f t="shared" si="171"/>
        <v>0</v>
      </c>
      <c r="R584" s="115">
        <f t="shared" si="172"/>
        <v>0</v>
      </c>
      <c r="S584" s="111">
        <f t="shared" si="173"/>
        <v>0</v>
      </c>
      <c r="T584" s="111">
        <f t="shared" si="174"/>
        <v>0</v>
      </c>
    </row>
    <row r="585" spans="1:20" ht="11.25" customHeight="1" x14ac:dyDescent="0.2">
      <c r="A585" s="102" t="str">
        <f>'T09'!A585</f>
        <v>Gortva</v>
      </c>
      <c r="B585" s="104">
        <f>'T09'!C585</f>
        <v>514799</v>
      </c>
      <c r="C585" s="109">
        <f>'T09'!K585</f>
        <v>209607.27</v>
      </c>
      <c r="D585" s="110">
        <f>'T09'!O585</f>
        <v>19.083300000000001</v>
      </c>
      <c r="E585" s="110">
        <f>'T09'!P585</f>
        <v>0</v>
      </c>
      <c r="F585" s="110"/>
      <c r="G585" s="102">
        <f t="shared" si="162"/>
        <v>0</v>
      </c>
      <c r="H585" s="102">
        <f t="shared" si="163"/>
        <v>0</v>
      </c>
      <c r="I585" s="102">
        <f t="shared" si="164"/>
        <v>0</v>
      </c>
      <c r="J585" s="103">
        <f t="shared" si="165"/>
        <v>0</v>
      </c>
      <c r="L585" s="115">
        <f t="shared" si="166"/>
        <v>0</v>
      </c>
      <c r="M585" s="111">
        <f t="shared" si="167"/>
        <v>0</v>
      </c>
      <c r="N585" s="111">
        <f t="shared" si="168"/>
        <v>0</v>
      </c>
      <c r="O585" s="115">
        <f t="shared" si="169"/>
        <v>0</v>
      </c>
      <c r="P585" s="111">
        <f t="shared" si="170"/>
        <v>0</v>
      </c>
      <c r="Q585" s="111">
        <f t="shared" si="171"/>
        <v>0</v>
      </c>
      <c r="R585" s="115">
        <f t="shared" si="172"/>
        <v>0</v>
      </c>
      <c r="S585" s="111">
        <f t="shared" si="173"/>
        <v>0</v>
      </c>
      <c r="T585" s="111">
        <f t="shared" si="174"/>
        <v>0</v>
      </c>
    </row>
    <row r="586" spans="1:20" ht="11.25" customHeight="1" x14ac:dyDescent="0.2">
      <c r="A586" s="102" t="str">
        <f>'T09'!A586</f>
        <v>Gôtovany</v>
      </c>
      <c r="B586" s="104">
        <f>'T09'!C586</f>
        <v>510424</v>
      </c>
      <c r="C586" s="109">
        <f>'T09'!K586</f>
        <v>161348.34</v>
      </c>
      <c r="D586" s="110">
        <f>'T09'!O586</f>
        <v>0</v>
      </c>
      <c r="E586" s="110">
        <f>'T09'!P586</f>
        <v>21.138438734479699</v>
      </c>
      <c r="F586" s="110"/>
      <c r="G586" s="102">
        <f t="shared" si="162"/>
        <v>0</v>
      </c>
      <c r="H586" s="102">
        <f t="shared" si="163"/>
        <v>0</v>
      </c>
      <c r="I586" s="102">
        <f t="shared" si="164"/>
        <v>0</v>
      </c>
      <c r="J586" s="103">
        <f t="shared" si="165"/>
        <v>0</v>
      </c>
      <c r="L586" s="115">
        <f t="shared" si="166"/>
        <v>0</v>
      </c>
      <c r="M586" s="111">
        <f t="shared" si="167"/>
        <v>0</v>
      </c>
      <c r="N586" s="111">
        <f t="shared" si="168"/>
        <v>0</v>
      </c>
      <c r="O586" s="115">
        <f t="shared" si="169"/>
        <v>0</v>
      </c>
      <c r="P586" s="111">
        <f t="shared" si="170"/>
        <v>0</v>
      </c>
      <c r="Q586" s="111">
        <f t="shared" si="171"/>
        <v>0</v>
      </c>
      <c r="R586" s="115">
        <f t="shared" si="172"/>
        <v>0</v>
      </c>
      <c r="S586" s="111">
        <f t="shared" si="173"/>
        <v>0</v>
      </c>
      <c r="T586" s="111">
        <f t="shared" si="174"/>
        <v>0</v>
      </c>
    </row>
    <row r="587" spans="1:20" ht="11.25" customHeight="1" x14ac:dyDescent="0.2">
      <c r="A587" s="102" t="str">
        <f>'T09'!A587</f>
        <v>Granč - Petrovce</v>
      </c>
      <c r="B587" s="104">
        <f>'T09'!C587</f>
        <v>526517</v>
      </c>
      <c r="C587" s="109">
        <f>'T09'!K587</f>
        <v>514764.2</v>
      </c>
      <c r="D587" s="110">
        <f>'T09'!O587</f>
        <v>53.005600000000001</v>
      </c>
      <c r="E587" s="110">
        <f>'T09'!P587</f>
        <v>7.3567683999780877</v>
      </c>
      <c r="F587" s="110"/>
      <c r="G587" s="102">
        <f t="shared" si="162"/>
        <v>0</v>
      </c>
      <c r="H587" s="102">
        <f t="shared" si="163"/>
        <v>0</v>
      </c>
      <c r="I587" s="102">
        <f t="shared" si="164"/>
        <v>0</v>
      </c>
      <c r="J587" s="103">
        <f t="shared" si="165"/>
        <v>0</v>
      </c>
      <c r="L587" s="115">
        <f t="shared" si="166"/>
        <v>0</v>
      </c>
      <c r="M587" s="111">
        <f t="shared" si="167"/>
        <v>0</v>
      </c>
      <c r="N587" s="111">
        <f t="shared" si="168"/>
        <v>0</v>
      </c>
      <c r="O587" s="115">
        <f t="shared" si="169"/>
        <v>0</v>
      </c>
      <c r="P587" s="111">
        <f t="shared" si="170"/>
        <v>0</v>
      </c>
      <c r="Q587" s="111">
        <f t="shared" si="171"/>
        <v>0</v>
      </c>
      <c r="R587" s="115">
        <f t="shared" si="172"/>
        <v>0</v>
      </c>
      <c r="S587" s="111">
        <f t="shared" si="173"/>
        <v>0</v>
      </c>
      <c r="T587" s="111">
        <f t="shared" si="174"/>
        <v>0</v>
      </c>
    </row>
    <row r="588" spans="1:20" ht="11.25" customHeight="1" x14ac:dyDescent="0.2">
      <c r="A588" s="102" t="str">
        <f>'T09'!A588</f>
        <v>Gregorova Vieska</v>
      </c>
      <c r="B588" s="104">
        <f>'T09'!C588</f>
        <v>557331</v>
      </c>
      <c r="C588" s="109">
        <f>'T09'!K588</f>
        <v>26030.84</v>
      </c>
      <c r="D588" s="110">
        <f>'T09'!O588</f>
        <v>0</v>
      </c>
      <c r="E588" s="110">
        <f>'T09'!P588</f>
        <v>0</v>
      </c>
      <c r="F588" s="110"/>
      <c r="G588" s="102">
        <f t="shared" si="162"/>
        <v>0</v>
      </c>
      <c r="H588" s="102">
        <f t="shared" si="163"/>
        <v>0</v>
      </c>
      <c r="I588" s="102">
        <f t="shared" si="164"/>
        <v>0</v>
      </c>
      <c r="J588" s="103">
        <f t="shared" si="165"/>
        <v>0</v>
      </c>
      <c r="L588" s="115">
        <f t="shared" si="166"/>
        <v>0</v>
      </c>
      <c r="M588" s="111">
        <f t="shared" si="167"/>
        <v>0</v>
      </c>
      <c r="N588" s="111">
        <f t="shared" si="168"/>
        <v>0</v>
      </c>
      <c r="O588" s="115">
        <f t="shared" si="169"/>
        <v>0</v>
      </c>
      <c r="P588" s="111">
        <f t="shared" si="170"/>
        <v>0</v>
      </c>
      <c r="Q588" s="111">
        <f t="shared" si="171"/>
        <v>0</v>
      </c>
      <c r="R588" s="115">
        <f t="shared" si="172"/>
        <v>0</v>
      </c>
      <c r="S588" s="111">
        <f t="shared" si="173"/>
        <v>0</v>
      </c>
      <c r="T588" s="111">
        <f t="shared" si="174"/>
        <v>0</v>
      </c>
    </row>
    <row r="589" spans="1:20" ht="11.25" customHeight="1" x14ac:dyDescent="0.2">
      <c r="A589" s="102" t="str">
        <f>'T09'!A589</f>
        <v>Gregorovce</v>
      </c>
      <c r="B589" s="104">
        <f>'T09'!C589</f>
        <v>524433</v>
      </c>
      <c r="C589" s="109">
        <f>'T09'!K589</f>
        <v>195418.57</v>
      </c>
      <c r="D589" s="110">
        <f>'T09'!O589</f>
        <v>0</v>
      </c>
      <c r="E589" s="110">
        <f>'T09'!P589</f>
        <v>0</v>
      </c>
      <c r="F589" s="110"/>
      <c r="G589" s="102">
        <f t="shared" si="162"/>
        <v>0</v>
      </c>
      <c r="H589" s="102">
        <f t="shared" si="163"/>
        <v>0</v>
      </c>
      <c r="I589" s="102">
        <f t="shared" si="164"/>
        <v>0</v>
      </c>
      <c r="J589" s="103">
        <f t="shared" si="165"/>
        <v>0</v>
      </c>
      <c r="L589" s="115">
        <f t="shared" si="166"/>
        <v>0</v>
      </c>
      <c r="M589" s="111">
        <f t="shared" si="167"/>
        <v>0</v>
      </c>
      <c r="N589" s="111">
        <f t="shared" si="168"/>
        <v>0</v>
      </c>
      <c r="O589" s="115">
        <f t="shared" si="169"/>
        <v>0</v>
      </c>
      <c r="P589" s="111">
        <f t="shared" si="170"/>
        <v>0</v>
      </c>
      <c r="Q589" s="111">
        <f t="shared" si="171"/>
        <v>0</v>
      </c>
      <c r="R589" s="115">
        <f t="shared" si="172"/>
        <v>0</v>
      </c>
      <c r="S589" s="111">
        <f t="shared" si="173"/>
        <v>0</v>
      </c>
      <c r="T589" s="111">
        <f t="shared" si="174"/>
        <v>0</v>
      </c>
    </row>
    <row r="590" spans="1:20" ht="11.25" customHeight="1" x14ac:dyDescent="0.2">
      <c r="A590" s="102" t="str">
        <f>'T09'!A590</f>
        <v>Gribov</v>
      </c>
      <c r="B590" s="104">
        <f>'T09'!C590</f>
        <v>527289</v>
      </c>
      <c r="C590" s="109">
        <f>'T09'!K590</f>
        <v>56517.55</v>
      </c>
      <c r="D590" s="110">
        <f>'T09'!O590</f>
        <v>24.133299999999998</v>
      </c>
      <c r="E590" s="110">
        <f>'T09'!P590</f>
        <v>4.9441456680270104</v>
      </c>
      <c r="F590" s="110"/>
      <c r="G590" s="102">
        <f t="shared" si="162"/>
        <v>0</v>
      </c>
      <c r="H590" s="102">
        <f t="shared" si="163"/>
        <v>0</v>
      </c>
      <c r="I590" s="102">
        <f t="shared" si="164"/>
        <v>0</v>
      </c>
      <c r="J590" s="103">
        <f t="shared" si="165"/>
        <v>0</v>
      </c>
      <c r="L590" s="115">
        <f t="shared" si="166"/>
        <v>0</v>
      </c>
      <c r="M590" s="111">
        <f t="shared" si="167"/>
        <v>0</v>
      </c>
      <c r="N590" s="111">
        <f t="shared" si="168"/>
        <v>0</v>
      </c>
      <c r="O590" s="115">
        <f t="shared" si="169"/>
        <v>0</v>
      </c>
      <c r="P590" s="111">
        <f t="shared" si="170"/>
        <v>0</v>
      </c>
      <c r="Q590" s="111">
        <f t="shared" si="171"/>
        <v>0</v>
      </c>
      <c r="R590" s="115">
        <f t="shared" si="172"/>
        <v>0</v>
      </c>
      <c r="S590" s="111">
        <f t="shared" si="173"/>
        <v>0</v>
      </c>
      <c r="T590" s="111">
        <f t="shared" si="174"/>
        <v>0</v>
      </c>
    </row>
    <row r="591" spans="1:20" ht="11.25" customHeight="1" x14ac:dyDescent="0.2">
      <c r="A591" s="102" t="str">
        <f>'T09'!A591</f>
        <v>Gruzovce</v>
      </c>
      <c r="B591" s="104">
        <f>'T09'!C591</f>
        <v>559644</v>
      </c>
      <c r="C591" s="109">
        <f>'T09'!K591</f>
        <v>22918.52</v>
      </c>
      <c r="D591" s="110">
        <f>'T09'!O591</f>
        <v>188.19110000000001</v>
      </c>
      <c r="E591" s="110">
        <f>'T09'!P591</f>
        <v>2.5660033893986176</v>
      </c>
      <c r="F591" s="110"/>
      <c r="G591" s="102">
        <f t="shared" si="162"/>
        <v>1</v>
      </c>
      <c r="H591" s="102">
        <f t="shared" si="163"/>
        <v>0</v>
      </c>
      <c r="I591" s="102">
        <f t="shared" si="164"/>
        <v>0</v>
      </c>
      <c r="J591" s="103">
        <f t="shared" si="165"/>
        <v>1</v>
      </c>
      <c r="L591" s="115">
        <f t="shared" si="166"/>
        <v>22918.52</v>
      </c>
      <c r="M591" s="111">
        <f t="shared" si="167"/>
        <v>1.8819110000000001</v>
      </c>
      <c r="N591" s="111">
        <f t="shared" si="168"/>
        <v>2.5660033893986176E-2</v>
      </c>
      <c r="O591" s="115">
        <f t="shared" si="169"/>
        <v>0</v>
      </c>
      <c r="P591" s="111">
        <f t="shared" si="170"/>
        <v>0</v>
      </c>
      <c r="Q591" s="111">
        <f t="shared" si="171"/>
        <v>0</v>
      </c>
      <c r="R591" s="115">
        <f t="shared" si="172"/>
        <v>0</v>
      </c>
      <c r="S591" s="111">
        <f t="shared" si="173"/>
        <v>0</v>
      </c>
      <c r="T591" s="111">
        <f t="shared" si="174"/>
        <v>0</v>
      </c>
    </row>
    <row r="592" spans="1:20" ht="11.25" customHeight="1" x14ac:dyDescent="0.2">
      <c r="A592" s="102" t="str">
        <f>'T09'!A592</f>
        <v>Gyňov</v>
      </c>
      <c r="B592" s="104">
        <f>'T09'!C592</f>
        <v>521388</v>
      </c>
      <c r="C592" s="109">
        <f>'T09'!K592</f>
        <v>202650.08000000002</v>
      </c>
      <c r="D592" s="110">
        <f>'T09'!O592</f>
        <v>2.7017000000000002</v>
      </c>
      <c r="E592" s="110">
        <f>'T09'!P592</f>
        <v>52.923966277240055</v>
      </c>
      <c r="F592" s="110"/>
      <c r="G592" s="102">
        <f t="shared" si="162"/>
        <v>0</v>
      </c>
      <c r="H592" s="102">
        <f t="shared" si="163"/>
        <v>1</v>
      </c>
      <c r="I592" s="102">
        <f t="shared" si="164"/>
        <v>0</v>
      </c>
      <c r="J592" s="103">
        <f t="shared" si="165"/>
        <v>1</v>
      </c>
      <c r="L592" s="115">
        <f t="shared" si="166"/>
        <v>0</v>
      </c>
      <c r="M592" s="111">
        <f t="shared" si="167"/>
        <v>0</v>
      </c>
      <c r="N592" s="111">
        <f t="shared" si="168"/>
        <v>0</v>
      </c>
      <c r="O592" s="115">
        <f t="shared" si="169"/>
        <v>202650.08000000002</v>
      </c>
      <c r="P592" s="111">
        <f t="shared" si="170"/>
        <v>2.7017000000000003E-2</v>
      </c>
      <c r="Q592" s="111">
        <f t="shared" si="171"/>
        <v>0.52923966277240053</v>
      </c>
      <c r="R592" s="115">
        <f t="shared" si="172"/>
        <v>0</v>
      </c>
      <c r="S592" s="111">
        <f t="shared" si="173"/>
        <v>0</v>
      </c>
      <c r="T592" s="111">
        <f t="shared" si="174"/>
        <v>0</v>
      </c>
    </row>
    <row r="593" spans="1:20" ht="11.25" customHeight="1" x14ac:dyDescent="0.2">
      <c r="A593" s="102" t="str">
        <f>'T09'!A593</f>
        <v>Habovka</v>
      </c>
      <c r="B593" s="104">
        <f>'T09'!C593</f>
        <v>509655</v>
      </c>
      <c r="C593" s="109">
        <f>'T09'!K593</f>
        <v>712560.5</v>
      </c>
      <c r="D593" s="110">
        <f>'T09'!O593</f>
        <v>0</v>
      </c>
      <c r="E593" s="110">
        <f>'T09'!P593</f>
        <v>0</v>
      </c>
      <c r="F593" s="110"/>
      <c r="G593" s="102">
        <f t="shared" si="162"/>
        <v>0</v>
      </c>
      <c r="H593" s="102">
        <f t="shared" si="163"/>
        <v>0</v>
      </c>
      <c r="I593" s="102">
        <f t="shared" si="164"/>
        <v>0</v>
      </c>
      <c r="J593" s="103">
        <f t="shared" si="165"/>
        <v>0</v>
      </c>
      <c r="L593" s="115">
        <f t="shared" si="166"/>
        <v>0</v>
      </c>
      <c r="M593" s="111">
        <f t="shared" si="167"/>
        <v>0</v>
      </c>
      <c r="N593" s="111">
        <f t="shared" si="168"/>
        <v>0</v>
      </c>
      <c r="O593" s="115">
        <f t="shared" si="169"/>
        <v>0</v>
      </c>
      <c r="P593" s="111">
        <f t="shared" si="170"/>
        <v>0</v>
      </c>
      <c r="Q593" s="111">
        <f t="shared" si="171"/>
        <v>0</v>
      </c>
      <c r="R593" s="115">
        <f t="shared" si="172"/>
        <v>0</v>
      </c>
      <c r="S593" s="111">
        <f t="shared" si="173"/>
        <v>0</v>
      </c>
      <c r="T593" s="111">
        <f t="shared" si="174"/>
        <v>0</v>
      </c>
    </row>
    <row r="594" spans="1:20" ht="11.25" customHeight="1" x14ac:dyDescent="0.2">
      <c r="A594" s="102" t="str">
        <f>'T09'!A594</f>
        <v>Habura</v>
      </c>
      <c r="B594" s="104">
        <f>'T09'!C594</f>
        <v>520187</v>
      </c>
      <c r="C594" s="109">
        <f>'T09'!K594</f>
        <v>284274.84999999998</v>
      </c>
      <c r="D594" s="110">
        <f>'T09'!O594</f>
        <v>35.4328</v>
      </c>
      <c r="E594" s="110">
        <f>'T09'!P594</f>
        <v>2.0982967715927034</v>
      </c>
      <c r="F594" s="110"/>
      <c r="G594" s="102">
        <f t="shared" si="162"/>
        <v>0</v>
      </c>
      <c r="H594" s="102">
        <f t="shared" si="163"/>
        <v>0</v>
      </c>
      <c r="I594" s="102">
        <f t="shared" si="164"/>
        <v>0</v>
      </c>
      <c r="J594" s="103">
        <f t="shared" si="165"/>
        <v>0</v>
      </c>
      <c r="L594" s="115">
        <f t="shared" si="166"/>
        <v>0</v>
      </c>
      <c r="M594" s="111">
        <f t="shared" si="167"/>
        <v>0</v>
      </c>
      <c r="N594" s="111">
        <f t="shared" si="168"/>
        <v>0</v>
      </c>
      <c r="O594" s="115">
        <f t="shared" si="169"/>
        <v>0</v>
      </c>
      <c r="P594" s="111">
        <f t="shared" si="170"/>
        <v>0</v>
      </c>
      <c r="Q594" s="111">
        <f t="shared" si="171"/>
        <v>0</v>
      </c>
      <c r="R594" s="115">
        <f t="shared" si="172"/>
        <v>0</v>
      </c>
      <c r="S594" s="111">
        <f t="shared" si="173"/>
        <v>0</v>
      </c>
      <c r="T594" s="111">
        <f t="shared" si="174"/>
        <v>0</v>
      </c>
    </row>
    <row r="595" spans="1:20" ht="11.25" customHeight="1" x14ac:dyDescent="0.2">
      <c r="A595" s="102" t="str">
        <f>'T09'!A595</f>
        <v>Hačava</v>
      </c>
      <c r="B595" s="104">
        <f>'T09'!C595</f>
        <v>521396</v>
      </c>
      <c r="C595" s="109">
        <f>'T09'!K595</f>
        <v>59153.62</v>
      </c>
      <c r="D595" s="110">
        <f>'T09'!O595</f>
        <v>26.167400000000001</v>
      </c>
      <c r="E595" s="110">
        <f>'T09'!P595</f>
        <v>123.85328235195072</v>
      </c>
      <c r="F595" s="110"/>
      <c r="G595" s="102">
        <f t="shared" si="162"/>
        <v>0</v>
      </c>
      <c r="H595" s="102">
        <f t="shared" si="163"/>
        <v>1</v>
      </c>
      <c r="I595" s="102">
        <f t="shared" si="164"/>
        <v>0</v>
      </c>
      <c r="J595" s="103">
        <f t="shared" si="165"/>
        <v>1</v>
      </c>
      <c r="L595" s="115">
        <f t="shared" si="166"/>
        <v>0</v>
      </c>
      <c r="M595" s="111">
        <f t="shared" si="167"/>
        <v>0</v>
      </c>
      <c r="N595" s="111">
        <f t="shared" si="168"/>
        <v>0</v>
      </c>
      <c r="O595" s="115">
        <f t="shared" si="169"/>
        <v>59153.62</v>
      </c>
      <c r="P595" s="111">
        <f t="shared" si="170"/>
        <v>0.26167400000000002</v>
      </c>
      <c r="Q595" s="111">
        <f t="shared" si="171"/>
        <v>1.2385328235195072</v>
      </c>
      <c r="R595" s="115">
        <f t="shared" si="172"/>
        <v>0</v>
      </c>
      <c r="S595" s="111">
        <f t="shared" si="173"/>
        <v>0</v>
      </c>
      <c r="T595" s="111">
        <f t="shared" si="174"/>
        <v>0</v>
      </c>
    </row>
    <row r="596" spans="1:20" ht="11.25" customHeight="1" x14ac:dyDescent="0.2">
      <c r="A596" s="102" t="str">
        <f>'T09'!A596</f>
        <v>Háj</v>
      </c>
      <c r="B596" s="104">
        <f>'T09'!C596</f>
        <v>512265</v>
      </c>
      <c r="C596" s="109">
        <f>'T09'!K596</f>
        <v>182804.62</v>
      </c>
      <c r="D596" s="110">
        <f>'T09'!O596</f>
        <v>0</v>
      </c>
      <c r="E596" s="110">
        <f>'T09'!P596</f>
        <v>0</v>
      </c>
      <c r="F596" s="110"/>
      <c r="G596" s="102">
        <f t="shared" si="162"/>
        <v>0</v>
      </c>
      <c r="H596" s="102">
        <f t="shared" si="163"/>
        <v>0</v>
      </c>
      <c r="I596" s="102">
        <f t="shared" si="164"/>
        <v>0</v>
      </c>
      <c r="J596" s="103">
        <f t="shared" si="165"/>
        <v>0</v>
      </c>
      <c r="L596" s="115">
        <f t="shared" si="166"/>
        <v>0</v>
      </c>
      <c r="M596" s="111">
        <f t="shared" si="167"/>
        <v>0</v>
      </c>
      <c r="N596" s="111">
        <f t="shared" si="168"/>
        <v>0</v>
      </c>
      <c r="O596" s="115">
        <f t="shared" si="169"/>
        <v>0</v>
      </c>
      <c r="P596" s="111">
        <f t="shared" si="170"/>
        <v>0</v>
      </c>
      <c r="Q596" s="111">
        <f t="shared" si="171"/>
        <v>0</v>
      </c>
      <c r="R596" s="115">
        <f t="shared" si="172"/>
        <v>0</v>
      </c>
      <c r="S596" s="111">
        <f t="shared" si="173"/>
        <v>0</v>
      </c>
      <c r="T596" s="111">
        <f t="shared" si="174"/>
        <v>0</v>
      </c>
    </row>
    <row r="597" spans="1:20" ht="11.25" customHeight="1" x14ac:dyDescent="0.2">
      <c r="A597" s="102" t="str">
        <f>'T09'!A597</f>
        <v>Háj</v>
      </c>
      <c r="B597" s="104">
        <f>'T09'!C597</f>
        <v>518123</v>
      </c>
      <c r="C597" s="109">
        <f>'T09'!K597</f>
        <v>60722.63</v>
      </c>
      <c r="D597" s="110">
        <f>'T09'!O597</f>
        <v>0</v>
      </c>
      <c r="E597" s="110">
        <f>'T09'!P597</f>
        <v>0</v>
      </c>
      <c r="F597" s="110"/>
      <c r="G597" s="102">
        <f t="shared" si="162"/>
        <v>0</v>
      </c>
      <c r="H597" s="102">
        <f t="shared" si="163"/>
        <v>0</v>
      </c>
      <c r="I597" s="102">
        <f t="shared" si="164"/>
        <v>0</v>
      </c>
      <c r="J597" s="103">
        <f t="shared" si="165"/>
        <v>0</v>
      </c>
      <c r="L597" s="115">
        <f t="shared" si="166"/>
        <v>0</v>
      </c>
      <c r="M597" s="111">
        <f t="shared" si="167"/>
        <v>0</v>
      </c>
      <c r="N597" s="111">
        <f t="shared" si="168"/>
        <v>0</v>
      </c>
      <c r="O597" s="115">
        <f t="shared" si="169"/>
        <v>0</v>
      </c>
      <c r="P597" s="111">
        <f t="shared" si="170"/>
        <v>0</v>
      </c>
      <c r="Q597" s="111">
        <f t="shared" si="171"/>
        <v>0</v>
      </c>
      <c r="R597" s="115">
        <f t="shared" si="172"/>
        <v>0</v>
      </c>
      <c r="S597" s="111">
        <f t="shared" si="173"/>
        <v>0</v>
      </c>
      <c r="T597" s="111">
        <f t="shared" si="174"/>
        <v>0</v>
      </c>
    </row>
    <row r="598" spans="1:20" ht="11.25" customHeight="1" x14ac:dyDescent="0.2">
      <c r="A598" s="102" t="str">
        <f>'T09'!A598</f>
        <v>Hajná Nová Ves</v>
      </c>
      <c r="B598" s="104">
        <f>'T09'!C598</f>
        <v>542881</v>
      </c>
      <c r="C598" s="109">
        <f>'T09'!K598</f>
        <v>81291.69</v>
      </c>
      <c r="D598" s="110">
        <f>'T09'!O598</f>
        <v>0</v>
      </c>
      <c r="E598" s="110">
        <f>'T09'!P598</f>
        <v>0</v>
      </c>
      <c r="F598" s="110"/>
      <c r="G598" s="102">
        <f t="shared" si="162"/>
        <v>0</v>
      </c>
      <c r="H598" s="102">
        <f t="shared" si="163"/>
        <v>0</v>
      </c>
      <c r="I598" s="102">
        <f t="shared" si="164"/>
        <v>0</v>
      </c>
      <c r="J598" s="103">
        <f t="shared" si="165"/>
        <v>0</v>
      </c>
      <c r="L598" s="115">
        <f t="shared" si="166"/>
        <v>0</v>
      </c>
      <c r="M598" s="111">
        <f t="shared" si="167"/>
        <v>0</v>
      </c>
      <c r="N598" s="111">
        <f t="shared" si="168"/>
        <v>0</v>
      </c>
      <c r="O598" s="115">
        <f t="shared" si="169"/>
        <v>0</v>
      </c>
      <c r="P598" s="111">
        <f t="shared" si="170"/>
        <v>0</v>
      </c>
      <c r="Q598" s="111">
        <f t="shared" si="171"/>
        <v>0</v>
      </c>
      <c r="R598" s="115">
        <f t="shared" si="172"/>
        <v>0</v>
      </c>
      <c r="S598" s="111">
        <f t="shared" si="173"/>
        <v>0</v>
      </c>
      <c r="T598" s="111">
        <f t="shared" si="174"/>
        <v>0</v>
      </c>
    </row>
    <row r="599" spans="1:20" ht="11.25" customHeight="1" x14ac:dyDescent="0.2">
      <c r="A599" s="102" t="str">
        <f>'T09'!A599</f>
        <v>Hajnáčka</v>
      </c>
      <c r="B599" s="104">
        <f>'T09'!C599</f>
        <v>514811</v>
      </c>
      <c r="C599" s="109">
        <f>'T09'!K599</f>
        <v>435900.04</v>
      </c>
      <c r="D599" s="110">
        <f>'T09'!O599</f>
        <v>0</v>
      </c>
      <c r="E599" s="110">
        <f>'T09'!P599</f>
        <v>2.4904884156468539</v>
      </c>
      <c r="F599" s="110"/>
      <c r="G599" s="102">
        <f t="shared" si="162"/>
        <v>0</v>
      </c>
      <c r="H599" s="102">
        <f t="shared" si="163"/>
        <v>0</v>
      </c>
      <c r="I599" s="102">
        <f t="shared" si="164"/>
        <v>0</v>
      </c>
      <c r="J599" s="103">
        <f t="shared" si="165"/>
        <v>0</v>
      </c>
      <c r="L599" s="115">
        <f t="shared" si="166"/>
        <v>0</v>
      </c>
      <c r="M599" s="111">
        <f t="shared" si="167"/>
        <v>0</v>
      </c>
      <c r="N599" s="111">
        <f t="shared" si="168"/>
        <v>0</v>
      </c>
      <c r="O599" s="115">
        <f t="shared" si="169"/>
        <v>0</v>
      </c>
      <c r="P599" s="111">
        <f t="shared" si="170"/>
        <v>0</v>
      </c>
      <c r="Q599" s="111">
        <f t="shared" si="171"/>
        <v>0</v>
      </c>
      <c r="R599" s="115">
        <f t="shared" si="172"/>
        <v>0</v>
      </c>
      <c r="S599" s="111">
        <f t="shared" si="173"/>
        <v>0</v>
      </c>
      <c r="T599" s="111">
        <f t="shared" si="174"/>
        <v>0</v>
      </c>
    </row>
    <row r="600" spans="1:20" ht="11.25" customHeight="1" x14ac:dyDescent="0.2">
      <c r="A600" s="102" t="str">
        <f>'T09'!A600</f>
        <v>Hájske</v>
      </c>
      <c r="B600" s="104">
        <f>'T09'!C600</f>
        <v>500241</v>
      </c>
      <c r="C600" s="109">
        <f>'T09'!K600</f>
        <v>454895.51</v>
      </c>
      <c r="D600" s="110">
        <f>'T09'!O600</f>
        <v>4.5399000000000003</v>
      </c>
      <c r="E600" s="110">
        <f>'T09'!P600</f>
        <v>2.5007061511774431</v>
      </c>
      <c r="F600" s="110"/>
      <c r="G600" s="102">
        <f t="shared" si="162"/>
        <v>0</v>
      </c>
      <c r="H600" s="102">
        <f t="shared" si="163"/>
        <v>0</v>
      </c>
      <c r="I600" s="102">
        <f t="shared" si="164"/>
        <v>0</v>
      </c>
      <c r="J600" s="103">
        <f t="shared" si="165"/>
        <v>0</v>
      </c>
      <c r="L600" s="115">
        <f t="shared" si="166"/>
        <v>0</v>
      </c>
      <c r="M600" s="111">
        <f t="shared" si="167"/>
        <v>0</v>
      </c>
      <c r="N600" s="111">
        <f t="shared" si="168"/>
        <v>0</v>
      </c>
      <c r="O600" s="115">
        <f t="shared" si="169"/>
        <v>0</v>
      </c>
      <c r="P600" s="111">
        <f t="shared" si="170"/>
        <v>0</v>
      </c>
      <c r="Q600" s="111">
        <f t="shared" si="171"/>
        <v>0</v>
      </c>
      <c r="R600" s="115">
        <f t="shared" si="172"/>
        <v>0</v>
      </c>
      <c r="S600" s="111">
        <f t="shared" si="173"/>
        <v>0</v>
      </c>
      <c r="T600" s="111">
        <f t="shared" si="174"/>
        <v>0</v>
      </c>
    </row>
    <row r="601" spans="1:20" ht="11.25" customHeight="1" x14ac:dyDescent="0.2">
      <c r="A601" s="102" t="str">
        <f>'T09'!A601</f>
        <v>Hajtovka</v>
      </c>
      <c r="B601" s="104">
        <f>'T09'!C601</f>
        <v>526703</v>
      </c>
      <c r="C601" s="109">
        <f>'T09'!K601</f>
        <v>53127.41</v>
      </c>
      <c r="D601" s="110">
        <f>'T09'!O601</f>
        <v>0</v>
      </c>
      <c r="E601" s="110">
        <f>'T09'!P601</f>
        <v>0</v>
      </c>
      <c r="F601" s="110"/>
      <c r="G601" s="102">
        <f t="shared" si="162"/>
        <v>0</v>
      </c>
      <c r="H601" s="102">
        <f t="shared" si="163"/>
        <v>0</v>
      </c>
      <c r="I601" s="102">
        <f t="shared" si="164"/>
        <v>0</v>
      </c>
      <c r="J601" s="103">
        <f t="shared" si="165"/>
        <v>0</v>
      </c>
      <c r="L601" s="115">
        <f t="shared" si="166"/>
        <v>0</v>
      </c>
      <c r="M601" s="111">
        <f t="shared" si="167"/>
        <v>0</v>
      </c>
      <c r="N601" s="111">
        <f t="shared" si="168"/>
        <v>0</v>
      </c>
      <c r="O601" s="115">
        <f t="shared" si="169"/>
        <v>0</v>
      </c>
      <c r="P601" s="111">
        <f t="shared" si="170"/>
        <v>0</v>
      </c>
      <c r="Q601" s="111">
        <f t="shared" si="171"/>
        <v>0</v>
      </c>
      <c r="R601" s="115">
        <f t="shared" si="172"/>
        <v>0</v>
      </c>
      <c r="S601" s="111">
        <f t="shared" si="173"/>
        <v>0</v>
      </c>
      <c r="T601" s="111">
        <f t="shared" si="174"/>
        <v>0</v>
      </c>
    </row>
    <row r="602" spans="1:20" ht="11.25" customHeight="1" x14ac:dyDescent="0.2">
      <c r="A602" s="102" t="str">
        <f>'T09'!A602</f>
        <v>Haláčovce</v>
      </c>
      <c r="B602" s="104">
        <f>'T09'!C602</f>
        <v>542890</v>
      </c>
      <c r="C602" s="109">
        <f>'T09'!K602</f>
        <v>80630.820000000007</v>
      </c>
      <c r="D602" s="110">
        <f>'T09'!O602</f>
        <v>15.890700000000001</v>
      </c>
      <c r="E602" s="110">
        <f>'T09'!P602</f>
        <v>21.084245453537491</v>
      </c>
      <c r="F602" s="110"/>
      <c r="G602" s="102">
        <f t="shared" si="162"/>
        <v>0</v>
      </c>
      <c r="H602" s="102">
        <f t="shared" si="163"/>
        <v>0</v>
      </c>
      <c r="I602" s="102">
        <f t="shared" si="164"/>
        <v>0</v>
      </c>
      <c r="J602" s="103">
        <f t="shared" si="165"/>
        <v>0</v>
      </c>
      <c r="L602" s="115">
        <f t="shared" si="166"/>
        <v>0</v>
      </c>
      <c r="M602" s="111">
        <f t="shared" si="167"/>
        <v>0</v>
      </c>
      <c r="N602" s="111">
        <f t="shared" si="168"/>
        <v>0</v>
      </c>
      <c r="O602" s="115">
        <f t="shared" si="169"/>
        <v>0</v>
      </c>
      <c r="P602" s="111">
        <f t="shared" si="170"/>
        <v>0</v>
      </c>
      <c r="Q602" s="111">
        <f t="shared" si="171"/>
        <v>0</v>
      </c>
      <c r="R602" s="115">
        <f t="shared" si="172"/>
        <v>0</v>
      </c>
      <c r="S602" s="111">
        <f t="shared" si="173"/>
        <v>0</v>
      </c>
      <c r="T602" s="111">
        <f t="shared" si="174"/>
        <v>0</v>
      </c>
    </row>
    <row r="603" spans="1:20" ht="11.25" customHeight="1" x14ac:dyDescent="0.2">
      <c r="A603" s="102" t="str">
        <f>'T09'!A603</f>
        <v>Halič</v>
      </c>
      <c r="B603" s="104">
        <f>'T09'!C603</f>
        <v>511421</v>
      </c>
      <c r="C603" s="109">
        <f>'T09'!K603</f>
        <v>1038139.8</v>
      </c>
      <c r="D603" s="110">
        <f>'T09'!O603</f>
        <v>4.6058000000000003</v>
      </c>
      <c r="E603" s="110">
        <f>'T09'!P603</f>
        <v>1.3460884555240056</v>
      </c>
      <c r="F603" s="110"/>
      <c r="G603" s="102">
        <f t="shared" si="162"/>
        <v>0</v>
      </c>
      <c r="H603" s="102">
        <f t="shared" si="163"/>
        <v>0</v>
      </c>
      <c r="I603" s="102">
        <f t="shared" si="164"/>
        <v>0</v>
      </c>
      <c r="J603" s="103">
        <f t="shared" si="165"/>
        <v>0</v>
      </c>
      <c r="L603" s="115">
        <f t="shared" si="166"/>
        <v>0</v>
      </c>
      <c r="M603" s="111">
        <f t="shared" si="167"/>
        <v>0</v>
      </c>
      <c r="N603" s="111">
        <f t="shared" si="168"/>
        <v>0</v>
      </c>
      <c r="O603" s="115">
        <f t="shared" si="169"/>
        <v>0</v>
      </c>
      <c r="P603" s="111">
        <f t="shared" si="170"/>
        <v>0</v>
      </c>
      <c r="Q603" s="111">
        <f t="shared" si="171"/>
        <v>0</v>
      </c>
      <c r="R603" s="115">
        <f t="shared" si="172"/>
        <v>0</v>
      </c>
      <c r="S603" s="111">
        <f t="shared" si="173"/>
        <v>0</v>
      </c>
      <c r="T603" s="111">
        <f t="shared" si="174"/>
        <v>0</v>
      </c>
    </row>
    <row r="604" spans="1:20" ht="11.25" customHeight="1" x14ac:dyDescent="0.2">
      <c r="A604" s="102" t="str">
        <f>'T09'!A604</f>
        <v>Haligovce</v>
      </c>
      <c r="B604" s="104">
        <f>'T09'!C604</f>
        <v>526711</v>
      </c>
      <c r="C604" s="109">
        <f>'T09'!K604</f>
        <v>172188.28</v>
      </c>
      <c r="D604" s="110">
        <f>'T09'!O604</f>
        <v>0</v>
      </c>
      <c r="E604" s="110">
        <f>'T09'!P604</f>
        <v>0</v>
      </c>
      <c r="F604" s="110"/>
      <c r="G604" s="102">
        <f t="shared" si="162"/>
        <v>0</v>
      </c>
      <c r="H604" s="102">
        <f t="shared" si="163"/>
        <v>0</v>
      </c>
      <c r="I604" s="102">
        <f t="shared" si="164"/>
        <v>0</v>
      </c>
      <c r="J604" s="103">
        <f t="shared" si="165"/>
        <v>0</v>
      </c>
      <c r="L604" s="115">
        <f t="shared" si="166"/>
        <v>0</v>
      </c>
      <c r="M604" s="111">
        <f t="shared" si="167"/>
        <v>0</v>
      </c>
      <c r="N604" s="111">
        <f t="shared" si="168"/>
        <v>0</v>
      </c>
      <c r="O604" s="115">
        <f t="shared" si="169"/>
        <v>0</v>
      </c>
      <c r="P604" s="111">
        <f t="shared" si="170"/>
        <v>0</v>
      </c>
      <c r="Q604" s="111">
        <f t="shared" si="171"/>
        <v>0</v>
      </c>
      <c r="R604" s="115">
        <f t="shared" si="172"/>
        <v>0</v>
      </c>
      <c r="S604" s="111">
        <f t="shared" si="173"/>
        <v>0</v>
      </c>
      <c r="T604" s="111">
        <f t="shared" si="174"/>
        <v>0</v>
      </c>
    </row>
    <row r="605" spans="1:20" ht="11.25" customHeight="1" x14ac:dyDescent="0.2">
      <c r="A605" s="102" t="str">
        <f>'T09'!A605</f>
        <v>Haluzice</v>
      </c>
      <c r="B605" s="104">
        <f>'T09'!C605</f>
        <v>556424</v>
      </c>
      <c r="C605" s="109">
        <f>'T09'!K605</f>
        <v>21346.79</v>
      </c>
      <c r="D605" s="110">
        <f>'T09'!O605</f>
        <v>0</v>
      </c>
      <c r="E605" s="110">
        <f>'T09'!P605</f>
        <v>0</v>
      </c>
      <c r="F605" s="110"/>
      <c r="G605" s="102">
        <f t="shared" si="162"/>
        <v>0</v>
      </c>
      <c r="H605" s="102">
        <f t="shared" si="163"/>
        <v>0</v>
      </c>
      <c r="I605" s="102">
        <f t="shared" si="164"/>
        <v>0</v>
      </c>
      <c r="J605" s="103">
        <f t="shared" si="165"/>
        <v>0</v>
      </c>
      <c r="L605" s="115">
        <f t="shared" si="166"/>
        <v>0</v>
      </c>
      <c r="M605" s="111">
        <f t="shared" si="167"/>
        <v>0</v>
      </c>
      <c r="N605" s="111">
        <f t="shared" si="168"/>
        <v>0</v>
      </c>
      <c r="O605" s="115">
        <f t="shared" si="169"/>
        <v>0</v>
      </c>
      <c r="P605" s="111">
        <f t="shared" si="170"/>
        <v>0</v>
      </c>
      <c r="Q605" s="111">
        <f t="shared" si="171"/>
        <v>0</v>
      </c>
      <c r="R605" s="115">
        <f t="shared" si="172"/>
        <v>0</v>
      </c>
      <c r="S605" s="111">
        <f t="shared" si="173"/>
        <v>0</v>
      </c>
      <c r="T605" s="111">
        <f t="shared" si="174"/>
        <v>0</v>
      </c>
    </row>
    <row r="606" spans="1:20" ht="11.25" customHeight="1" x14ac:dyDescent="0.2">
      <c r="A606" s="102" t="str">
        <f>'T09'!A606</f>
        <v>Hamuliakovo</v>
      </c>
      <c r="B606" s="104">
        <f>'T09'!C606</f>
        <v>507903</v>
      </c>
      <c r="C606" s="109">
        <f>'T09'!K606</f>
        <v>813064.69000000006</v>
      </c>
      <c r="D606" s="110">
        <f>'T09'!O606</f>
        <v>10.0596</v>
      </c>
      <c r="E606" s="110">
        <f>'T09'!P606</f>
        <v>11.232787639566538</v>
      </c>
      <c r="F606" s="110"/>
      <c r="G606" s="102">
        <f t="shared" si="162"/>
        <v>0</v>
      </c>
      <c r="H606" s="102">
        <f t="shared" si="163"/>
        <v>0</v>
      </c>
      <c r="I606" s="102">
        <f t="shared" si="164"/>
        <v>0</v>
      </c>
      <c r="J606" s="103">
        <f t="shared" si="165"/>
        <v>0</v>
      </c>
      <c r="L606" s="115">
        <f t="shared" si="166"/>
        <v>0</v>
      </c>
      <c r="M606" s="111">
        <f t="shared" si="167"/>
        <v>0</v>
      </c>
      <c r="N606" s="111">
        <f t="shared" si="168"/>
        <v>0</v>
      </c>
      <c r="O606" s="115">
        <f t="shared" si="169"/>
        <v>0</v>
      </c>
      <c r="P606" s="111">
        <f t="shared" si="170"/>
        <v>0</v>
      </c>
      <c r="Q606" s="111">
        <f t="shared" si="171"/>
        <v>0</v>
      </c>
      <c r="R606" s="115">
        <f t="shared" si="172"/>
        <v>0</v>
      </c>
      <c r="S606" s="111">
        <f t="shared" si="173"/>
        <v>0</v>
      </c>
      <c r="T606" s="111">
        <f t="shared" si="174"/>
        <v>0</v>
      </c>
    </row>
    <row r="607" spans="1:20" ht="11.25" customHeight="1" x14ac:dyDescent="0.2">
      <c r="A607" s="102" t="str">
        <f>'T09'!A607</f>
        <v>Handlová</v>
      </c>
      <c r="B607" s="104">
        <f>'T09'!C607</f>
        <v>513997</v>
      </c>
      <c r="C607" s="109">
        <f>'T09'!K607</f>
        <v>7392407.0300000003</v>
      </c>
      <c r="D607" s="110">
        <f>'T09'!O607</f>
        <v>27.8047</v>
      </c>
      <c r="E607" s="110">
        <f>'T09'!P607</f>
        <v>10.965880892518982</v>
      </c>
      <c r="F607" s="110"/>
      <c r="G607" s="102">
        <f t="shared" si="162"/>
        <v>0</v>
      </c>
      <c r="H607" s="102">
        <f t="shared" si="163"/>
        <v>0</v>
      </c>
      <c r="I607" s="102">
        <f t="shared" si="164"/>
        <v>0</v>
      </c>
      <c r="J607" s="103">
        <f t="shared" si="165"/>
        <v>0</v>
      </c>
      <c r="L607" s="115">
        <f t="shared" si="166"/>
        <v>0</v>
      </c>
      <c r="M607" s="111">
        <f t="shared" si="167"/>
        <v>0</v>
      </c>
      <c r="N607" s="111">
        <f t="shared" si="168"/>
        <v>0</v>
      </c>
      <c r="O607" s="115">
        <f t="shared" si="169"/>
        <v>0</v>
      </c>
      <c r="P607" s="111">
        <f t="shared" si="170"/>
        <v>0</v>
      </c>
      <c r="Q607" s="111">
        <f t="shared" si="171"/>
        <v>0</v>
      </c>
      <c r="R607" s="115">
        <f t="shared" si="172"/>
        <v>0</v>
      </c>
      <c r="S607" s="111">
        <f t="shared" si="173"/>
        <v>0</v>
      </c>
      <c r="T607" s="111">
        <f t="shared" si="174"/>
        <v>0</v>
      </c>
    </row>
    <row r="608" spans="1:20" ht="11.25" customHeight="1" x14ac:dyDescent="0.2">
      <c r="A608" s="102" t="str">
        <f>'T09'!A608</f>
        <v>Hanigovce</v>
      </c>
      <c r="B608" s="104">
        <f>'T09'!C608</f>
        <v>524441</v>
      </c>
      <c r="C608" s="109">
        <f>'T09'!K608</f>
        <v>35260.07</v>
      </c>
      <c r="D608" s="110">
        <f>'T09'!O608</f>
        <v>15.996499999999999</v>
      </c>
      <c r="E608" s="110">
        <f>'T09'!P608</f>
        <v>2.7233922110761548</v>
      </c>
      <c r="F608" s="110"/>
      <c r="G608" s="102">
        <f t="shared" si="162"/>
        <v>0</v>
      </c>
      <c r="H608" s="102">
        <f t="shared" si="163"/>
        <v>0</v>
      </c>
      <c r="I608" s="102">
        <f t="shared" si="164"/>
        <v>0</v>
      </c>
      <c r="J608" s="103">
        <f t="shared" si="165"/>
        <v>0</v>
      </c>
      <c r="L608" s="115">
        <f t="shared" si="166"/>
        <v>0</v>
      </c>
      <c r="M608" s="111">
        <f t="shared" si="167"/>
        <v>0</v>
      </c>
      <c r="N608" s="111">
        <f t="shared" si="168"/>
        <v>0</v>
      </c>
      <c r="O608" s="115">
        <f t="shared" si="169"/>
        <v>0</v>
      </c>
      <c r="P608" s="111">
        <f t="shared" si="170"/>
        <v>0</v>
      </c>
      <c r="Q608" s="111">
        <f t="shared" si="171"/>
        <v>0</v>
      </c>
      <c r="R608" s="115">
        <f t="shared" si="172"/>
        <v>0</v>
      </c>
      <c r="S608" s="111">
        <f t="shared" si="173"/>
        <v>0</v>
      </c>
      <c r="T608" s="111">
        <f t="shared" si="174"/>
        <v>0</v>
      </c>
    </row>
    <row r="609" spans="1:20" ht="11.25" customHeight="1" x14ac:dyDescent="0.2">
      <c r="A609" s="102" t="str">
        <f>'T09'!A609</f>
        <v>Haniska</v>
      </c>
      <c r="B609" s="104">
        <f>'T09'!C609</f>
        <v>518522</v>
      </c>
      <c r="C609" s="109">
        <f>'T09'!K609</f>
        <v>233227.38</v>
      </c>
      <c r="D609" s="110">
        <f>'T09'!O609</f>
        <v>0</v>
      </c>
      <c r="E609" s="110">
        <f>'T09'!P609</f>
        <v>0</v>
      </c>
      <c r="F609" s="110"/>
      <c r="G609" s="102">
        <f t="shared" si="162"/>
        <v>0</v>
      </c>
      <c r="H609" s="102">
        <f t="shared" si="163"/>
        <v>0</v>
      </c>
      <c r="I609" s="102">
        <f t="shared" si="164"/>
        <v>0</v>
      </c>
      <c r="J609" s="103">
        <f t="shared" si="165"/>
        <v>0</v>
      </c>
      <c r="L609" s="115">
        <f t="shared" si="166"/>
        <v>0</v>
      </c>
      <c r="M609" s="111">
        <f t="shared" si="167"/>
        <v>0</v>
      </c>
      <c r="N609" s="111">
        <f t="shared" si="168"/>
        <v>0</v>
      </c>
      <c r="O609" s="115">
        <f t="shared" si="169"/>
        <v>0</v>
      </c>
      <c r="P609" s="111">
        <f t="shared" si="170"/>
        <v>0</v>
      </c>
      <c r="Q609" s="111">
        <f t="shared" si="171"/>
        <v>0</v>
      </c>
      <c r="R609" s="115">
        <f t="shared" si="172"/>
        <v>0</v>
      </c>
      <c r="S609" s="111">
        <f t="shared" si="173"/>
        <v>0</v>
      </c>
      <c r="T609" s="111">
        <f t="shared" si="174"/>
        <v>0</v>
      </c>
    </row>
    <row r="610" spans="1:20" ht="11.25" customHeight="1" x14ac:dyDescent="0.2">
      <c r="A610" s="102" t="str">
        <f>'T09'!A610</f>
        <v>Haniska</v>
      </c>
      <c r="B610" s="104">
        <f>'T09'!C610</f>
        <v>521400</v>
      </c>
      <c r="C610" s="109">
        <f>'T09'!K610</f>
        <v>867855.6</v>
      </c>
      <c r="D610" s="110">
        <f>'T09'!O610</f>
        <v>0</v>
      </c>
      <c r="E610" s="110">
        <f>'T09'!P610</f>
        <v>0</v>
      </c>
      <c r="F610" s="110"/>
      <c r="G610" s="102">
        <f t="shared" si="162"/>
        <v>0</v>
      </c>
      <c r="H610" s="102">
        <f t="shared" si="163"/>
        <v>0</v>
      </c>
      <c r="I610" s="102">
        <f t="shared" si="164"/>
        <v>0</v>
      </c>
      <c r="J610" s="103">
        <f t="shared" si="165"/>
        <v>0</v>
      </c>
      <c r="L610" s="115">
        <f t="shared" si="166"/>
        <v>0</v>
      </c>
      <c r="M610" s="111">
        <f t="shared" si="167"/>
        <v>0</v>
      </c>
      <c r="N610" s="111">
        <f t="shared" si="168"/>
        <v>0</v>
      </c>
      <c r="O610" s="115">
        <f t="shared" si="169"/>
        <v>0</v>
      </c>
      <c r="P610" s="111">
        <f t="shared" si="170"/>
        <v>0</v>
      </c>
      <c r="Q610" s="111">
        <f t="shared" si="171"/>
        <v>0</v>
      </c>
      <c r="R610" s="115">
        <f t="shared" si="172"/>
        <v>0</v>
      </c>
      <c r="S610" s="111">
        <f t="shared" si="173"/>
        <v>0</v>
      </c>
      <c r="T610" s="111">
        <f t="shared" si="174"/>
        <v>0</v>
      </c>
    </row>
    <row r="611" spans="1:20" ht="11.25" customHeight="1" x14ac:dyDescent="0.2">
      <c r="A611" s="102" t="str">
        <f>'T09'!A611</f>
        <v>Hanková</v>
      </c>
      <c r="B611" s="104">
        <f>'T09'!C611</f>
        <v>525715</v>
      </c>
      <c r="C611" s="109">
        <f>'T09'!K611</f>
        <v>17711.66</v>
      </c>
      <c r="D611" s="110">
        <f>'T09'!O611</f>
        <v>0</v>
      </c>
      <c r="E611" s="110">
        <f>'T09'!P611</f>
        <v>0</v>
      </c>
      <c r="F611" s="110"/>
      <c r="G611" s="102">
        <f t="shared" si="162"/>
        <v>0</v>
      </c>
      <c r="H611" s="102">
        <f t="shared" si="163"/>
        <v>0</v>
      </c>
      <c r="I611" s="102">
        <f t="shared" si="164"/>
        <v>0</v>
      </c>
      <c r="J611" s="103">
        <f t="shared" si="165"/>
        <v>0</v>
      </c>
      <c r="L611" s="115">
        <f t="shared" si="166"/>
        <v>0</v>
      </c>
      <c r="M611" s="111">
        <f t="shared" si="167"/>
        <v>0</v>
      </c>
      <c r="N611" s="111">
        <f t="shared" si="168"/>
        <v>0</v>
      </c>
      <c r="O611" s="115">
        <f t="shared" si="169"/>
        <v>0</v>
      </c>
      <c r="P611" s="111">
        <f t="shared" si="170"/>
        <v>0</v>
      </c>
      <c r="Q611" s="111">
        <f t="shared" si="171"/>
        <v>0</v>
      </c>
      <c r="R611" s="115">
        <f t="shared" si="172"/>
        <v>0</v>
      </c>
      <c r="S611" s="111">
        <f t="shared" si="173"/>
        <v>0</v>
      </c>
      <c r="T611" s="111">
        <f t="shared" si="174"/>
        <v>0</v>
      </c>
    </row>
    <row r="612" spans="1:20" ht="11.25" customHeight="1" x14ac:dyDescent="0.2">
      <c r="A612" s="102" t="str">
        <f>'T09'!A612</f>
        <v>Hankovce</v>
      </c>
      <c r="B612" s="104">
        <f>'T09'!C612</f>
        <v>519201</v>
      </c>
      <c r="C612" s="109">
        <f>'T09'!K612</f>
        <v>180530.65000000002</v>
      </c>
      <c r="D612" s="110">
        <f>'T09'!O612</f>
        <v>6.5538999999999996</v>
      </c>
      <c r="E612" s="110">
        <f>'T09'!P612</f>
        <v>24.857236153528497</v>
      </c>
      <c r="F612" s="110"/>
      <c r="G612" s="102">
        <f t="shared" si="162"/>
        <v>0</v>
      </c>
      <c r="H612" s="102">
        <f t="shared" si="163"/>
        <v>0</v>
      </c>
      <c r="I612" s="102">
        <f t="shared" si="164"/>
        <v>0</v>
      </c>
      <c r="J612" s="103">
        <f t="shared" si="165"/>
        <v>0</v>
      </c>
      <c r="L612" s="115">
        <f t="shared" si="166"/>
        <v>0</v>
      </c>
      <c r="M612" s="111">
        <f t="shared" si="167"/>
        <v>0</v>
      </c>
      <c r="N612" s="111">
        <f t="shared" si="168"/>
        <v>0</v>
      </c>
      <c r="O612" s="115">
        <f t="shared" si="169"/>
        <v>0</v>
      </c>
      <c r="P612" s="111">
        <f t="shared" si="170"/>
        <v>0</v>
      </c>
      <c r="Q612" s="111">
        <f t="shared" si="171"/>
        <v>0</v>
      </c>
      <c r="R612" s="115">
        <f t="shared" si="172"/>
        <v>0</v>
      </c>
      <c r="S612" s="111">
        <f t="shared" si="173"/>
        <v>0</v>
      </c>
      <c r="T612" s="111">
        <f t="shared" si="174"/>
        <v>0</v>
      </c>
    </row>
    <row r="613" spans="1:20" ht="11.25" customHeight="1" x14ac:dyDescent="0.2">
      <c r="A613" s="102" t="str">
        <f>'T09'!A613</f>
        <v>Hankovce</v>
      </c>
      <c r="B613" s="104">
        <f>'T09'!C613</f>
        <v>520195</v>
      </c>
      <c r="C613" s="109">
        <f>'T09'!K613</f>
        <v>136099.55000000002</v>
      </c>
      <c r="D613" s="110">
        <f>'T09'!O613</f>
        <v>35.268300000000004</v>
      </c>
      <c r="E613" s="110">
        <f>'T09'!P613</f>
        <v>1.0981593987636253</v>
      </c>
      <c r="F613" s="110"/>
      <c r="G613" s="102">
        <f t="shared" si="162"/>
        <v>0</v>
      </c>
      <c r="H613" s="102">
        <f t="shared" si="163"/>
        <v>0</v>
      </c>
      <c r="I613" s="102">
        <f t="shared" si="164"/>
        <v>0</v>
      </c>
      <c r="J613" s="103">
        <f t="shared" si="165"/>
        <v>0</v>
      </c>
      <c r="L613" s="115">
        <f t="shared" si="166"/>
        <v>0</v>
      </c>
      <c r="M613" s="111">
        <f t="shared" si="167"/>
        <v>0</v>
      </c>
      <c r="N613" s="111">
        <f t="shared" si="168"/>
        <v>0</v>
      </c>
      <c r="O613" s="115">
        <f t="shared" si="169"/>
        <v>0</v>
      </c>
      <c r="P613" s="111">
        <f t="shared" si="170"/>
        <v>0</v>
      </c>
      <c r="Q613" s="111">
        <f t="shared" si="171"/>
        <v>0</v>
      </c>
      <c r="R613" s="115">
        <f t="shared" si="172"/>
        <v>0</v>
      </c>
      <c r="S613" s="111">
        <f t="shared" si="173"/>
        <v>0</v>
      </c>
      <c r="T613" s="111">
        <f t="shared" si="174"/>
        <v>0</v>
      </c>
    </row>
    <row r="614" spans="1:20" ht="11.25" customHeight="1" x14ac:dyDescent="0.2">
      <c r="A614" s="102" t="str">
        <f>'T09'!A614</f>
        <v>Hanušovce nad Topľou</v>
      </c>
      <c r="B614" s="104">
        <f>'T09'!C614</f>
        <v>544213</v>
      </c>
      <c r="C614" s="109">
        <f>'T09'!K614</f>
        <v>2436883.13</v>
      </c>
      <c r="D614" s="110">
        <f>'T09'!O614</f>
        <v>11.855700000000001</v>
      </c>
      <c r="E614" s="110">
        <f>'T09'!P614</f>
        <v>10.655305820923797</v>
      </c>
      <c r="F614" s="110"/>
      <c r="G614" s="102">
        <f t="shared" si="162"/>
        <v>0</v>
      </c>
      <c r="H614" s="102">
        <f t="shared" si="163"/>
        <v>0</v>
      </c>
      <c r="I614" s="102">
        <f t="shared" si="164"/>
        <v>0</v>
      </c>
      <c r="J614" s="103">
        <f t="shared" si="165"/>
        <v>0</v>
      </c>
      <c r="L614" s="115">
        <f t="shared" si="166"/>
        <v>0</v>
      </c>
      <c r="M614" s="111">
        <f t="shared" si="167"/>
        <v>0</v>
      </c>
      <c r="N614" s="111">
        <f t="shared" si="168"/>
        <v>0</v>
      </c>
      <c r="O614" s="115">
        <f t="shared" si="169"/>
        <v>0</v>
      </c>
      <c r="P614" s="111">
        <f t="shared" si="170"/>
        <v>0</v>
      </c>
      <c r="Q614" s="111">
        <f t="shared" si="171"/>
        <v>0</v>
      </c>
      <c r="R614" s="115">
        <f t="shared" si="172"/>
        <v>0</v>
      </c>
      <c r="S614" s="111">
        <f t="shared" si="173"/>
        <v>0</v>
      </c>
      <c r="T614" s="111">
        <f t="shared" si="174"/>
        <v>0</v>
      </c>
    </row>
    <row r="615" spans="1:20" ht="11.25" customHeight="1" x14ac:dyDescent="0.2">
      <c r="A615" s="102" t="str">
        <f>'T09'!A615</f>
        <v>Harakovce</v>
      </c>
      <c r="B615" s="104">
        <f>'T09'!C615</f>
        <v>526525</v>
      </c>
      <c r="C615" s="109">
        <f>'T09'!K615</f>
        <v>12364.01</v>
      </c>
      <c r="D615" s="110">
        <f>'T09'!O615</f>
        <v>0</v>
      </c>
      <c r="E615" s="110">
        <f>'T09'!P615</f>
        <v>0</v>
      </c>
      <c r="F615" s="110"/>
      <c r="G615" s="102">
        <f t="shared" si="162"/>
        <v>0</v>
      </c>
      <c r="H615" s="102">
        <f t="shared" si="163"/>
        <v>0</v>
      </c>
      <c r="I615" s="102">
        <f t="shared" si="164"/>
        <v>0</v>
      </c>
      <c r="J615" s="103">
        <f t="shared" si="165"/>
        <v>0</v>
      </c>
      <c r="L615" s="115">
        <f t="shared" si="166"/>
        <v>0</v>
      </c>
      <c r="M615" s="111">
        <f t="shared" si="167"/>
        <v>0</v>
      </c>
      <c r="N615" s="111">
        <f t="shared" si="168"/>
        <v>0</v>
      </c>
      <c r="O615" s="115">
        <f t="shared" si="169"/>
        <v>0</v>
      </c>
      <c r="P615" s="111">
        <f t="shared" si="170"/>
        <v>0</v>
      </c>
      <c r="Q615" s="111">
        <f t="shared" si="171"/>
        <v>0</v>
      </c>
      <c r="R615" s="115">
        <f t="shared" si="172"/>
        <v>0</v>
      </c>
      <c r="S615" s="111">
        <f t="shared" si="173"/>
        <v>0</v>
      </c>
      <c r="T615" s="111">
        <f t="shared" si="174"/>
        <v>0</v>
      </c>
    </row>
    <row r="616" spans="1:20" ht="11.25" customHeight="1" x14ac:dyDescent="0.2">
      <c r="A616" s="102" t="str">
        <f>'T09'!A616</f>
        <v>Harhaj</v>
      </c>
      <c r="B616" s="104">
        <f>'T09'!C616</f>
        <v>519219</v>
      </c>
      <c r="C616" s="109">
        <f>'T09'!K616</f>
        <v>107449.66</v>
      </c>
      <c r="D616" s="110">
        <f>'T09'!O616</f>
        <v>55.344799999999999</v>
      </c>
      <c r="E616" s="110">
        <f>'T09'!P616</f>
        <v>5.8585573932946833</v>
      </c>
      <c r="F616" s="110"/>
      <c r="G616" s="102">
        <f t="shared" si="162"/>
        <v>0</v>
      </c>
      <c r="H616" s="102">
        <f t="shared" si="163"/>
        <v>0</v>
      </c>
      <c r="I616" s="102">
        <f t="shared" si="164"/>
        <v>0</v>
      </c>
      <c r="J616" s="103">
        <f t="shared" si="165"/>
        <v>0</v>
      </c>
      <c r="L616" s="115">
        <f t="shared" si="166"/>
        <v>0</v>
      </c>
      <c r="M616" s="111">
        <f t="shared" si="167"/>
        <v>0</v>
      </c>
      <c r="N616" s="111">
        <f t="shared" si="168"/>
        <v>0</v>
      </c>
      <c r="O616" s="115">
        <f t="shared" si="169"/>
        <v>0</v>
      </c>
      <c r="P616" s="111">
        <f t="shared" si="170"/>
        <v>0</v>
      </c>
      <c r="Q616" s="111">
        <f t="shared" si="171"/>
        <v>0</v>
      </c>
      <c r="R616" s="115">
        <f t="shared" si="172"/>
        <v>0</v>
      </c>
      <c r="S616" s="111">
        <f t="shared" si="173"/>
        <v>0</v>
      </c>
      <c r="T616" s="111">
        <f t="shared" si="174"/>
        <v>0</v>
      </c>
    </row>
    <row r="617" spans="1:20" ht="11.25" customHeight="1" x14ac:dyDescent="0.2">
      <c r="A617" s="102" t="str">
        <f>'T09'!A617</f>
        <v>Harichovce</v>
      </c>
      <c r="B617" s="104">
        <f>'T09'!C617</f>
        <v>526533</v>
      </c>
      <c r="C617" s="109">
        <f>'T09'!K617</f>
        <v>786417.68</v>
      </c>
      <c r="D617" s="110">
        <f>'T09'!O617</f>
        <v>20.282599999999999</v>
      </c>
      <c r="E617" s="110">
        <f>'T09'!P617</f>
        <v>3.1627213670984609</v>
      </c>
      <c r="F617" s="110"/>
      <c r="G617" s="102">
        <f t="shared" si="162"/>
        <v>0</v>
      </c>
      <c r="H617" s="102">
        <f t="shared" si="163"/>
        <v>0</v>
      </c>
      <c r="I617" s="102">
        <f t="shared" si="164"/>
        <v>0</v>
      </c>
      <c r="J617" s="103">
        <f t="shared" si="165"/>
        <v>0</v>
      </c>
      <c r="L617" s="115">
        <f t="shared" si="166"/>
        <v>0</v>
      </c>
      <c r="M617" s="111">
        <f t="shared" si="167"/>
        <v>0</v>
      </c>
      <c r="N617" s="111">
        <f t="shared" si="168"/>
        <v>0</v>
      </c>
      <c r="O617" s="115">
        <f t="shared" si="169"/>
        <v>0</v>
      </c>
      <c r="P617" s="111">
        <f t="shared" si="170"/>
        <v>0</v>
      </c>
      <c r="Q617" s="111">
        <f t="shared" si="171"/>
        <v>0</v>
      </c>
      <c r="R617" s="115">
        <f t="shared" si="172"/>
        <v>0</v>
      </c>
      <c r="S617" s="111">
        <f t="shared" si="173"/>
        <v>0</v>
      </c>
      <c r="T617" s="111">
        <f t="shared" si="174"/>
        <v>0</v>
      </c>
    </row>
    <row r="618" spans="1:20" ht="11.25" customHeight="1" x14ac:dyDescent="0.2">
      <c r="A618" s="102" t="str">
        <f>'T09'!A618</f>
        <v>Harmanec</v>
      </c>
      <c r="B618" s="104">
        <f>'T09'!C618</f>
        <v>508594</v>
      </c>
      <c r="C618" s="109">
        <f>'T09'!K618</f>
        <v>489368.41</v>
      </c>
      <c r="D618" s="110">
        <f>'T09'!O618</f>
        <v>0</v>
      </c>
      <c r="E618" s="110">
        <f>'T09'!P618</f>
        <v>0</v>
      </c>
      <c r="F618" s="110"/>
      <c r="G618" s="102">
        <f t="shared" si="162"/>
        <v>0</v>
      </c>
      <c r="H618" s="102">
        <f t="shared" si="163"/>
        <v>0</v>
      </c>
      <c r="I618" s="102">
        <f t="shared" si="164"/>
        <v>0</v>
      </c>
      <c r="J618" s="103">
        <f t="shared" si="165"/>
        <v>0</v>
      </c>
      <c r="L618" s="115">
        <f t="shared" si="166"/>
        <v>0</v>
      </c>
      <c r="M618" s="111">
        <f t="shared" si="167"/>
        <v>0</v>
      </c>
      <c r="N618" s="111">
        <f t="shared" si="168"/>
        <v>0</v>
      </c>
      <c r="O618" s="115">
        <f t="shared" si="169"/>
        <v>0</v>
      </c>
      <c r="P618" s="111">
        <f t="shared" si="170"/>
        <v>0</v>
      </c>
      <c r="Q618" s="111">
        <f t="shared" si="171"/>
        <v>0</v>
      </c>
      <c r="R618" s="115">
        <f t="shared" si="172"/>
        <v>0</v>
      </c>
      <c r="S618" s="111">
        <f t="shared" si="173"/>
        <v>0</v>
      </c>
      <c r="T618" s="111">
        <f t="shared" si="174"/>
        <v>0</v>
      </c>
    </row>
    <row r="619" spans="1:20" ht="11.25" customHeight="1" x14ac:dyDescent="0.2">
      <c r="A619" s="102" t="str">
        <f>'T09'!A619</f>
        <v>Hatalov</v>
      </c>
      <c r="B619" s="104">
        <f>'T09'!C619</f>
        <v>522431</v>
      </c>
      <c r="C619" s="109">
        <f>'T09'!K619</f>
        <v>280276.36000000004</v>
      </c>
      <c r="D619" s="110">
        <f>'T09'!O619</f>
        <v>22.2681</v>
      </c>
      <c r="E619" s="110">
        <f>'T09'!P619</f>
        <v>8.9138377564201257</v>
      </c>
      <c r="F619" s="110"/>
      <c r="G619" s="102">
        <f t="shared" si="162"/>
        <v>0</v>
      </c>
      <c r="H619" s="102">
        <f t="shared" si="163"/>
        <v>0</v>
      </c>
      <c r="I619" s="102">
        <f t="shared" si="164"/>
        <v>0</v>
      </c>
      <c r="J619" s="103">
        <f t="shared" si="165"/>
        <v>0</v>
      </c>
      <c r="L619" s="115">
        <f t="shared" si="166"/>
        <v>0</v>
      </c>
      <c r="M619" s="111">
        <f t="shared" si="167"/>
        <v>0</v>
      </c>
      <c r="N619" s="111">
        <f t="shared" si="168"/>
        <v>0</v>
      </c>
      <c r="O619" s="115">
        <f t="shared" si="169"/>
        <v>0</v>
      </c>
      <c r="P619" s="111">
        <f t="shared" si="170"/>
        <v>0</v>
      </c>
      <c r="Q619" s="111">
        <f t="shared" si="171"/>
        <v>0</v>
      </c>
      <c r="R619" s="115">
        <f t="shared" si="172"/>
        <v>0</v>
      </c>
      <c r="S619" s="111">
        <f t="shared" si="173"/>
        <v>0</v>
      </c>
      <c r="T619" s="111">
        <f t="shared" si="174"/>
        <v>0</v>
      </c>
    </row>
    <row r="620" spans="1:20" ht="11.25" customHeight="1" x14ac:dyDescent="0.2">
      <c r="A620" s="102" t="str">
        <f>'T09'!A620</f>
        <v>Hatné</v>
      </c>
      <c r="B620" s="104">
        <f>'T09'!C620</f>
        <v>557510</v>
      </c>
      <c r="C620" s="109">
        <f>'T09'!K620</f>
        <v>179677.34</v>
      </c>
      <c r="D620" s="110">
        <f>'T09'!O620</f>
        <v>36.041600000000003</v>
      </c>
      <c r="E620" s="110">
        <f>'T09'!P620</f>
        <v>14.621782579817799</v>
      </c>
      <c r="F620" s="110"/>
      <c r="G620" s="102">
        <f t="shared" si="162"/>
        <v>0</v>
      </c>
      <c r="H620" s="102">
        <f t="shared" si="163"/>
        <v>0</v>
      </c>
      <c r="I620" s="102">
        <f t="shared" si="164"/>
        <v>0</v>
      </c>
      <c r="J620" s="103">
        <f t="shared" si="165"/>
        <v>0</v>
      </c>
      <c r="L620" s="115">
        <f t="shared" si="166"/>
        <v>0</v>
      </c>
      <c r="M620" s="111">
        <f t="shared" si="167"/>
        <v>0</v>
      </c>
      <c r="N620" s="111">
        <f t="shared" si="168"/>
        <v>0</v>
      </c>
      <c r="O620" s="115">
        <f t="shared" si="169"/>
        <v>0</v>
      </c>
      <c r="P620" s="111">
        <f t="shared" si="170"/>
        <v>0</v>
      </c>
      <c r="Q620" s="111">
        <f t="shared" si="171"/>
        <v>0</v>
      </c>
      <c r="R620" s="115">
        <f t="shared" si="172"/>
        <v>0</v>
      </c>
      <c r="S620" s="111">
        <f t="shared" si="173"/>
        <v>0</v>
      </c>
      <c r="T620" s="111">
        <f t="shared" si="174"/>
        <v>0</v>
      </c>
    </row>
    <row r="621" spans="1:20" ht="11.25" customHeight="1" x14ac:dyDescent="0.2">
      <c r="A621" s="102" t="str">
        <f>'T09'!A621</f>
        <v>Havaj</v>
      </c>
      <c r="B621" s="104">
        <f>'T09'!C621</f>
        <v>527297</v>
      </c>
      <c r="C621" s="109">
        <f>'T09'!K621</f>
        <v>526299.04</v>
      </c>
      <c r="D621" s="110">
        <f>'T09'!O621</f>
        <v>22.035900000000002</v>
      </c>
      <c r="E621" s="110">
        <f>'T09'!P621</f>
        <v>2.8646033631374284</v>
      </c>
      <c r="F621" s="110"/>
      <c r="G621" s="102">
        <f t="shared" si="162"/>
        <v>0</v>
      </c>
      <c r="H621" s="102">
        <f t="shared" si="163"/>
        <v>0</v>
      </c>
      <c r="I621" s="102">
        <f t="shared" si="164"/>
        <v>0</v>
      </c>
      <c r="J621" s="103">
        <f t="shared" si="165"/>
        <v>0</v>
      </c>
      <c r="L621" s="115">
        <f t="shared" si="166"/>
        <v>0</v>
      </c>
      <c r="M621" s="111">
        <f t="shared" si="167"/>
        <v>0</v>
      </c>
      <c r="N621" s="111">
        <f t="shared" si="168"/>
        <v>0</v>
      </c>
      <c r="O621" s="115">
        <f t="shared" si="169"/>
        <v>0</v>
      </c>
      <c r="P621" s="111">
        <f t="shared" si="170"/>
        <v>0</v>
      </c>
      <c r="Q621" s="111">
        <f t="shared" si="171"/>
        <v>0</v>
      </c>
      <c r="R621" s="115">
        <f t="shared" si="172"/>
        <v>0</v>
      </c>
      <c r="S621" s="111">
        <f t="shared" si="173"/>
        <v>0</v>
      </c>
      <c r="T621" s="111">
        <f t="shared" si="174"/>
        <v>0</v>
      </c>
    </row>
    <row r="622" spans="1:20" ht="11.25" customHeight="1" x14ac:dyDescent="0.2">
      <c r="A622" s="102" t="str">
        <f>'T09'!A622</f>
        <v>Havka</v>
      </c>
      <c r="B622" s="104">
        <f>'T09'!C622</f>
        <v>523461</v>
      </c>
      <c r="C622" s="109">
        <f>'T09'!K622</f>
        <v>21656.99</v>
      </c>
      <c r="D622" s="110">
        <f>'T09'!O622</f>
        <v>0</v>
      </c>
      <c r="E622" s="110">
        <f>'T09'!P622</f>
        <v>10.957847789558937</v>
      </c>
      <c r="F622" s="110"/>
      <c r="G622" s="102">
        <f t="shared" si="162"/>
        <v>0</v>
      </c>
      <c r="H622" s="102">
        <f t="shared" si="163"/>
        <v>0</v>
      </c>
      <c r="I622" s="102">
        <f t="shared" si="164"/>
        <v>0</v>
      </c>
      <c r="J622" s="103">
        <f t="shared" si="165"/>
        <v>0</v>
      </c>
      <c r="L622" s="115">
        <f t="shared" si="166"/>
        <v>0</v>
      </c>
      <c r="M622" s="111">
        <f t="shared" si="167"/>
        <v>0</v>
      </c>
      <c r="N622" s="111">
        <f t="shared" si="168"/>
        <v>0</v>
      </c>
      <c r="O622" s="115">
        <f t="shared" si="169"/>
        <v>0</v>
      </c>
      <c r="P622" s="111">
        <f t="shared" si="170"/>
        <v>0</v>
      </c>
      <c r="Q622" s="111">
        <f t="shared" si="171"/>
        <v>0</v>
      </c>
      <c r="R622" s="115">
        <f t="shared" si="172"/>
        <v>0</v>
      </c>
      <c r="S622" s="111">
        <f t="shared" si="173"/>
        <v>0</v>
      </c>
      <c r="T622" s="111">
        <f t="shared" si="174"/>
        <v>0</v>
      </c>
    </row>
    <row r="623" spans="1:20" ht="11.25" customHeight="1" x14ac:dyDescent="0.2">
      <c r="A623" s="102" t="str">
        <f>'T09'!A623</f>
        <v>Havranec</v>
      </c>
      <c r="B623" s="104">
        <f>'T09'!C623</f>
        <v>527301</v>
      </c>
      <c r="C623" s="109">
        <f>'T09'!K623</f>
        <v>27393.38</v>
      </c>
      <c r="D623" s="110">
        <f>'T09'!O623</f>
        <v>0</v>
      </c>
      <c r="E623" s="110">
        <f>'T09'!P623</f>
        <v>0</v>
      </c>
      <c r="F623" s="110"/>
      <c r="G623" s="102">
        <f t="shared" si="162"/>
        <v>0</v>
      </c>
      <c r="H623" s="102">
        <f t="shared" si="163"/>
        <v>0</v>
      </c>
      <c r="I623" s="102">
        <f t="shared" si="164"/>
        <v>0</v>
      </c>
      <c r="J623" s="103">
        <f t="shared" si="165"/>
        <v>0</v>
      </c>
      <c r="L623" s="115">
        <f t="shared" si="166"/>
        <v>0</v>
      </c>
      <c r="M623" s="111">
        <f t="shared" si="167"/>
        <v>0</v>
      </c>
      <c r="N623" s="111">
        <f t="shared" si="168"/>
        <v>0</v>
      </c>
      <c r="O623" s="115">
        <f t="shared" si="169"/>
        <v>0</v>
      </c>
      <c r="P623" s="111">
        <f t="shared" si="170"/>
        <v>0</v>
      </c>
      <c r="Q623" s="111">
        <f t="shared" si="171"/>
        <v>0</v>
      </c>
      <c r="R623" s="115">
        <f t="shared" si="172"/>
        <v>0</v>
      </c>
      <c r="S623" s="111">
        <f t="shared" si="173"/>
        <v>0</v>
      </c>
      <c r="T623" s="111">
        <f t="shared" si="174"/>
        <v>0</v>
      </c>
    </row>
    <row r="624" spans="1:20" ht="11.25" customHeight="1" x14ac:dyDescent="0.2">
      <c r="A624" s="102" t="str">
        <f>'T09'!A624</f>
        <v>Hažín</v>
      </c>
      <c r="B624" s="104">
        <f>'T09'!C624</f>
        <v>522449</v>
      </c>
      <c r="C624" s="109">
        <f>'T09'!K624</f>
        <v>103865.45</v>
      </c>
      <c r="D624" s="110">
        <f>'T09'!O624</f>
        <v>44.1783</v>
      </c>
      <c r="E624" s="110">
        <f>'T09'!P624</f>
        <v>30.156861593532792</v>
      </c>
      <c r="F624" s="110"/>
      <c r="G624" s="102">
        <f t="shared" si="162"/>
        <v>0</v>
      </c>
      <c r="H624" s="102">
        <f t="shared" si="163"/>
        <v>1</v>
      </c>
      <c r="I624" s="102">
        <f t="shared" si="164"/>
        <v>0</v>
      </c>
      <c r="J624" s="103">
        <f t="shared" si="165"/>
        <v>1</v>
      </c>
      <c r="L624" s="115">
        <f t="shared" si="166"/>
        <v>0</v>
      </c>
      <c r="M624" s="111">
        <f t="shared" si="167"/>
        <v>0</v>
      </c>
      <c r="N624" s="111">
        <f t="shared" si="168"/>
        <v>0</v>
      </c>
      <c r="O624" s="115">
        <f t="shared" si="169"/>
        <v>103865.45</v>
      </c>
      <c r="P624" s="111">
        <f t="shared" si="170"/>
        <v>0.44178299999999998</v>
      </c>
      <c r="Q624" s="111">
        <f t="shared" si="171"/>
        <v>0.30156861593532791</v>
      </c>
      <c r="R624" s="115">
        <f t="shared" si="172"/>
        <v>0</v>
      </c>
      <c r="S624" s="111">
        <f t="shared" si="173"/>
        <v>0</v>
      </c>
      <c r="T624" s="111">
        <f t="shared" si="174"/>
        <v>0</v>
      </c>
    </row>
    <row r="625" spans="1:20" ht="11.25" customHeight="1" x14ac:dyDescent="0.2">
      <c r="A625" s="102" t="str">
        <f>'T09'!A625</f>
        <v>Hažín nad Cirochou</v>
      </c>
      <c r="B625" s="104">
        <f>'T09'!C625</f>
        <v>559598</v>
      </c>
      <c r="C625" s="109">
        <f>'T09'!K625</f>
        <v>174207.33</v>
      </c>
      <c r="D625" s="110">
        <f>'T09'!O625</f>
        <v>39.366999999999997</v>
      </c>
      <c r="E625" s="110">
        <f>'T09'!P625</f>
        <v>23.837590530777327</v>
      </c>
      <c r="F625" s="110"/>
      <c r="G625" s="102">
        <f t="shared" si="162"/>
        <v>0</v>
      </c>
      <c r="H625" s="102">
        <f t="shared" si="163"/>
        <v>0</v>
      </c>
      <c r="I625" s="102">
        <f t="shared" si="164"/>
        <v>0</v>
      </c>
      <c r="J625" s="103">
        <f t="shared" si="165"/>
        <v>0</v>
      </c>
      <c r="L625" s="115">
        <f t="shared" si="166"/>
        <v>0</v>
      </c>
      <c r="M625" s="111">
        <f t="shared" si="167"/>
        <v>0</v>
      </c>
      <c r="N625" s="111">
        <f t="shared" si="168"/>
        <v>0</v>
      </c>
      <c r="O625" s="115">
        <f t="shared" si="169"/>
        <v>0</v>
      </c>
      <c r="P625" s="111">
        <f t="shared" si="170"/>
        <v>0</v>
      </c>
      <c r="Q625" s="111">
        <f t="shared" si="171"/>
        <v>0</v>
      </c>
      <c r="R625" s="115">
        <f t="shared" si="172"/>
        <v>0</v>
      </c>
      <c r="S625" s="111">
        <f t="shared" si="173"/>
        <v>0</v>
      </c>
      <c r="T625" s="111">
        <f t="shared" si="174"/>
        <v>0</v>
      </c>
    </row>
    <row r="626" spans="1:20" ht="11.25" customHeight="1" x14ac:dyDescent="0.2">
      <c r="A626" s="102" t="str">
        <f>'T09'!A626</f>
        <v>Hažlín</v>
      </c>
      <c r="B626" s="104">
        <f>'T09'!C626</f>
        <v>519227</v>
      </c>
      <c r="C626" s="109">
        <f>'T09'!K626</f>
        <v>560538.20000000007</v>
      </c>
      <c r="D626" s="110">
        <f>'T09'!O626</f>
        <v>12.5718</v>
      </c>
      <c r="E626" s="110">
        <f>'T09'!P626</f>
        <v>11.219463722543797</v>
      </c>
      <c r="F626" s="110"/>
      <c r="G626" s="102">
        <f t="shared" si="162"/>
        <v>0</v>
      </c>
      <c r="H626" s="102">
        <f t="shared" si="163"/>
        <v>0</v>
      </c>
      <c r="I626" s="102">
        <f t="shared" si="164"/>
        <v>0</v>
      </c>
      <c r="J626" s="103">
        <f t="shared" si="165"/>
        <v>0</v>
      </c>
      <c r="L626" s="115">
        <f t="shared" si="166"/>
        <v>0</v>
      </c>
      <c r="M626" s="111">
        <f t="shared" si="167"/>
        <v>0</v>
      </c>
      <c r="N626" s="111">
        <f t="shared" si="168"/>
        <v>0</v>
      </c>
      <c r="O626" s="115">
        <f t="shared" si="169"/>
        <v>0</v>
      </c>
      <c r="P626" s="111">
        <f t="shared" si="170"/>
        <v>0</v>
      </c>
      <c r="Q626" s="111">
        <f t="shared" si="171"/>
        <v>0</v>
      </c>
      <c r="R626" s="115">
        <f t="shared" si="172"/>
        <v>0</v>
      </c>
      <c r="S626" s="111">
        <f t="shared" si="173"/>
        <v>0</v>
      </c>
      <c r="T626" s="111">
        <f t="shared" si="174"/>
        <v>0</v>
      </c>
    </row>
    <row r="627" spans="1:20" ht="11.25" customHeight="1" x14ac:dyDescent="0.2">
      <c r="A627" s="102" t="str">
        <f>'T09'!A627</f>
        <v>Helcmanovce</v>
      </c>
      <c r="B627" s="104">
        <f>'T09'!C627</f>
        <v>526541</v>
      </c>
      <c r="C627" s="109">
        <f>'T09'!K627</f>
        <v>687369.6</v>
      </c>
      <c r="D627" s="110">
        <f>'T09'!O627</f>
        <v>45.301099999999998</v>
      </c>
      <c r="E627" s="110">
        <f>'T09'!P627</f>
        <v>2.8698941588339082</v>
      </c>
      <c r="F627" s="110"/>
      <c r="G627" s="102">
        <f t="shared" si="162"/>
        <v>0</v>
      </c>
      <c r="H627" s="102">
        <f t="shared" si="163"/>
        <v>0</v>
      </c>
      <c r="I627" s="102">
        <f t="shared" si="164"/>
        <v>0</v>
      </c>
      <c r="J627" s="103">
        <f t="shared" si="165"/>
        <v>0</v>
      </c>
      <c r="L627" s="115">
        <f t="shared" si="166"/>
        <v>0</v>
      </c>
      <c r="M627" s="111">
        <f t="shared" si="167"/>
        <v>0</v>
      </c>
      <c r="N627" s="111">
        <f t="shared" si="168"/>
        <v>0</v>
      </c>
      <c r="O627" s="115">
        <f t="shared" si="169"/>
        <v>0</v>
      </c>
      <c r="P627" s="111">
        <f t="shared" si="170"/>
        <v>0</v>
      </c>
      <c r="Q627" s="111">
        <f t="shared" si="171"/>
        <v>0</v>
      </c>
      <c r="R627" s="115">
        <f t="shared" si="172"/>
        <v>0</v>
      </c>
      <c r="S627" s="111">
        <f t="shared" si="173"/>
        <v>0</v>
      </c>
      <c r="T627" s="111">
        <f t="shared" si="174"/>
        <v>0</v>
      </c>
    </row>
    <row r="628" spans="1:20" ht="11.25" customHeight="1" x14ac:dyDescent="0.2">
      <c r="A628" s="102" t="str">
        <f>'T09'!A628</f>
        <v>Heľpa</v>
      </c>
      <c r="B628" s="104">
        <f>'T09'!C628</f>
        <v>508608</v>
      </c>
      <c r="C628" s="109">
        <f>'T09'!K628</f>
        <v>1267826.27</v>
      </c>
      <c r="D628" s="110">
        <f>'T09'!O628</f>
        <v>0</v>
      </c>
      <c r="E628" s="110">
        <f>'T09'!P628</f>
        <v>2.8106382430457129</v>
      </c>
      <c r="F628" s="110"/>
      <c r="G628" s="102">
        <f t="shared" si="162"/>
        <v>0</v>
      </c>
      <c r="H628" s="102">
        <f t="shared" si="163"/>
        <v>0</v>
      </c>
      <c r="I628" s="102">
        <f t="shared" si="164"/>
        <v>0</v>
      </c>
      <c r="J628" s="103">
        <f t="shared" si="165"/>
        <v>0</v>
      </c>
      <c r="L628" s="115">
        <f t="shared" si="166"/>
        <v>0</v>
      </c>
      <c r="M628" s="111">
        <f t="shared" si="167"/>
        <v>0</v>
      </c>
      <c r="N628" s="111">
        <f t="shared" si="168"/>
        <v>0</v>
      </c>
      <c r="O628" s="115">
        <f t="shared" si="169"/>
        <v>0</v>
      </c>
      <c r="P628" s="111">
        <f t="shared" si="170"/>
        <v>0</v>
      </c>
      <c r="Q628" s="111">
        <f t="shared" si="171"/>
        <v>0</v>
      </c>
      <c r="R628" s="115">
        <f t="shared" si="172"/>
        <v>0</v>
      </c>
      <c r="S628" s="111">
        <f t="shared" si="173"/>
        <v>0</v>
      </c>
      <c r="T628" s="111">
        <f t="shared" si="174"/>
        <v>0</v>
      </c>
    </row>
    <row r="629" spans="1:20" ht="11.25" customHeight="1" x14ac:dyDescent="0.2">
      <c r="A629" s="102" t="str">
        <f>'T09'!A629</f>
        <v>Henckovce</v>
      </c>
      <c r="B629" s="104">
        <f>'T09'!C629</f>
        <v>525723</v>
      </c>
      <c r="C629" s="109">
        <f>'T09'!K629</f>
        <v>140050.01</v>
      </c>
      <c r="D629" s="110">
        <f>'T09'!O629</f>
        <v>0</v>
      </c>
      <c r="E629" s="110">
        <f>'T09'!P629</f>
        <v>0.83368076874824926</v>
      </c>
      <c r="F629" s="110"/>
      <c r="G629" s="102">
        <f t="shared" si="162"/>
        <v>0</v>
      </c>
      <c r="H629" s="102">
        <f t="shared" si="163"/>
        <v>0</v>
      </c>
      <c r="I629" s="102">
        <f t="shared" si="164"/>
        <v>0</v>
      </c>
      <c r="J629" s="103">
        <f t="shared" si="165"/>
        <v>0</v>
      </c>
      <c r="L629" s="115">
        <f t="shared" si="166"/>
        <v>0</v>
      </c>
      <c r="M629" s="111">
        <f t="shared" si="167"/>
        <v>0</v>
      </c>
      <c r="N629" s="111">
        <f t="shared" si="168"/>
        <v>0</v>
      </c>
      <c r="O629" s="115">
        <f t="shared" si="169"/>
        <v>0</v>
      </c>
      <c r="P629" s="111">
        <f t="shared" si="170"/>
        <v>0</v>
      </c>
      <c r="Q629" s="111">
        <f t="shared" si="171"/>
        <v>0</v>
      </c>
      <c r="R629" s="115">
        <f t="shared" si="172"/>
        <v>0</v>
      </c>
      <c r="S629" s="111">
        <f t="shared" si="173"/>
        <v>0</v>
      </c>
      <c r="T629" s="111">
        <f t="shared" si="174"/>
        <v>0</v>
      </c>
    </row>
    <row r="630" spans="1:20" ht="11.25" customHeight="1" x14ac:dyDescent="0.2">
      <c r="A630" s="102" t="str">
        <f>'T09'!A630</f>
        <v>Henclová</v>
      </c>
      <c r="B630" s="104">
        <f>'T09'!C630</f>
        <v>526550</v>
      </c>
      <c r="C630" s="109">
        <f>'T09'!K630</f>
        <v>19606.490000000002</v>
      </c>
      <c r="D630" s="110">
        <f>'T09'!O630</f>
        <v>0</v>
      </c>
      <c r="E630" s="110">
        <f>'T09'!P630</f>
        <v>0</v>
      </c>
      <c r="F630" s="110"/>
      <c r="G630" s="102">
        <f t="shared" si="162"/>
        <v>0</v>
      </c>
      <c r="H630" s="102">
        <f t="shared" si="163"/>
        <v>0</v>
      </c>
      <c r="I630" s="102">
        <f t="shared" si="164"/>
        <v>0</v>
      </c>
      <c r="J630" s="103">
        <f t="shared" si="165"/>
        <v>0</v>
      </c>
      <c r="L630" s="115">
        <f t="shared" si="166"/>
        <v>0</v>
      </c>
      <c r="M630" s="111">
        <f t="shared" si="167"/>
        <v>0</v>
      </c>
      <c r="N630" s="111">
        <f t="shared" si="168"/>
        <v>0</v>
      </c>
      <c r="O630" s="115">
        <f t="shared" si="169"/>
        <v>0</v>
      </c>
      <c r="P630" s="111">
        <f t="shared" si="170"/>
        <v>0</v>
      </c>
      <c r="Q630" s="111">
        <f t="shared" si="171"/>
        <v>0</v>
      </c>
      <c r="R630" s="115">
        <f t="shared" si="172"/>
        <v>0</v>
      </c>
      <c r="S630" s="111">
        <f t="shared" si="173"/>
        <v>0</v>
      </c>
      <c r="T630" s="111">
        <f t="shared" si="174"/>
        <v>0</v>
      </c>
    </row>
    <row r="631" spans="1:20" ht="11.25" customHeight="1" x14ac:dyDescent="0.2">
      <c r="A631" s="102" t="str">
        <f>'T09'!A631</f>
        <v>Hencovce</v>
      </c>
      <c r="B631" s="104">
        <f>'T09'!C631</f>
        <v>581674</v>
      </c>
      <c r="C631" s="109">
        <f>'T09'!K631</f>
        <v>419635.14</v>
      </c>
      <c r="D631" s="110">
        <f>'T09'!O631</f>
        <v>0</v>
      </c>
      <c r="E631" s="110">
        <f>'T09'!P631</f>
        <v>0</v>
      </c>
      <c r="F631" s="110"/>
      <c r="G631" s="102">
        <f t="shared" si="162"/>
        <v>0</v>
      </c>
      <c r="H631" s="102">
        <f t="shared" si="163"/>
        <v>0</v>
      </c>
      <c r="I631" s="102">
        <f t="shared" si="164"/>
        <v>0</v>
      </c>
      <c r="J631" s="103">
        <f t="shared" si="165"/>
        <v>0</v>
      </c>
      <c r="L631" s="115">
        <f t="shared" si="166"/>
        <v>0</v>
      </c>
      <c r="M631" s="111">
        <f t="shared" si="167"/>
        <v>0</v>
      </c>
      <c r="N631" s="111">
        <f t="shared" si="168"/>
        <v>0</v>
      </c>
      <c r="O631" s="115">
        <f t="shared" si="169"/>
        <v>0</v>
      </c>
      <c r="P631" s="111">
        <f t="shared" si="170"/>
        <v>0</v>
      </c>
      <c r="Q631" s="111">
        <f t="shared" si="171"/>
        <v>0</v>
      </c>
      <c r="R631" s="115">
        <f t="shared" si="172"/>
        <v>0</v>
      </c>
      <c r="S631" s="111">
        <f t="shared" si="173"/>
        <v>0</v>
      </c>
      <c r="T631" s="111">
        <f t="shared" si="174"/>
        <v>0</v>
      </c>
    </row>
    <row r="632" spans="1:20" ht="11.25" customHeight="1" x14ac:dyDescent="0.2">
      <c r="A632" s="102" t="str">
        <f>'T09'!A632</f>
        <v>Hendrichovce</v>
      </c>
      <c r="B632" s="104">
        <f>'T09'!C632</f>
        <v>524450</v>
      </c>
      <c r="C632" s="109">
        <f>'T09'!K632</f>
        <v>86793.71</v>
      </c>
      <c r="D632" s="110">
        <f>'T09'!O632</f>
        <v>3.4277000000000002</v>
      </c>
      <c r="E632" s="110">
        <f>'T09'!P632</f>
        <v>0</v>
      </c>
      <c r="F632" s="110"/>
      <c r="G632" s="102">
        <f t="shared" si="162"/>
        <v>0</v>
      </c>
      <c r="H632" s="102">
        <f t="shared" si="163"/>
        <v>0</v>
      </c>
      <c r="I632" s="102">
        <f t="shared" si="164"/>
        <v>0</v>
      </c>
      <c r="J632" s="103">
        <f t="shared" si="165"/>
        <v>0</v>
      </c>
      <c r="L632" s="115">
        <f t="shared" si="166"/>
        <v>0</v>
      </c>
      <c r="M632" s="111">
        <f t="shared" si="167"/>
        <v>0</v>
      </c>
      <c r="N632" s="111">
        <f t="shared" si="168"/>
        <v>0</v>
      </c>
      <c r="O632" s="115">
        <f t="shared" si="169"/>
        <v>0</v>
      </c>
      <c r="P632" s="111">
        <f t="shared" si="170"/>
        <v>0</v>
      </c>
      <c r="Q632" s="111">
        <f t="shared" si="171"/>
        <v>0</v>
      </c>
      <c r="R632" s="115">
        <f t="shared" si="172"/>
        <v>0</v>
      </c>
      <c r="S632" s="111">
        <f t="shared" si="173"/>
        <v>0</v>
      </c>
      <c r="T632" s="111">
        <f t="shared" si="174"/>
        <v>0</v>
      </c>
    </row>
    <row r="633" spans="1:20" ht="11.25" customHeight="1" x14ac:dyDescent="0.2">
      <c r="A633" s="102" t="str">
        <f>'T09'!A633</f>
        <v>Herľany</v>
      </c>
      <c r="B633" s="104">
        <f>'T09'!C633</f>
        <v>521418</v>
      </c>
      <c r="C633" s="109">
        <f>'T09'!K633</f>
        <v>265089.19</v>
      </c>
      <c r="D633" s="110">
        <f>'T09'!O633</f>
        <v>0</v>
      </c>
      <c r="E633" s="110">
        <f>'T09'!P633</f>
        <v>0</v>
      </c>
      <c r="F633" s="110"/>
      <c r="G633" s="102">
        <f t="shared" si="162"/>
        <v>0</v>
      </c>
      <c r="H633" s="102">
        <f t="shared" si="163"/>
        <v>0</v>
      </c>
      <c r="I633" s="102">
        <f t="shared" si="164"/>
        <v>0</v>
      </c>
      <c r="J633" s="103">
        <f t="shared" si="165"/>
        <v>0</v>
      </c>
      <c r="L633" s="115">
        <f t="shared" si="166"/>
        <v>0</v>
      </c>
      <c r="M633" s="111">
        <f t="shared" si="167"/>
        <v>0</v>
      </c>
      <c r="N633" s="111">
        <f t="shared" si="168"/>
        <v>0</v>
      </c>
      <c r="O633" s="115">
        <f t="shared" si="169"/>
        <v>0</v>
      </c>
      <c r="P633" s="111">
        <f t="shared" si="170"/>
        <v>0</v>
      </c>
      <c r="Q633" s="111">
        <f t="shared" si="171"/>
        <v>0</v>
      </c>
      <c r="R633" s="115">
        <f t="shared" si="172"/>
        <v>0</v>
      </c>
      <c r="S633" s="111">
        <f t="shared" si="173"/>
        <v>0</v>
      </c>
      <c r="T633" s="111">
        <f t="shared" si="174"/>
        <v>0</v>
      </c>
    </row>
    <row r="634" spans="1:20" ht="11.25" customHeight="1" x14ac:dyDescent="0.2">
      <c r="A634" s="102" t="str">
        <f>'T09'!A634</f>
        <v>Hermanovce</v>
      </c>
      <c r="B634" s="104">
        <f>'T09'!C634</f>
        <v>524468</v>
      </c>
      <c r="C634" s="109">
        <f>'T09'!K634</f>
        <v>980881.25</v>
      </c>
      <c r="D634" s="110">
        <f>'T09'!O634</f>
        <v>21.187999999999999</v>
      </c>
      <c r="E634" s="110">
        <f>'T09'!P634</f>
        <v>5.0117626369145096</v>
      </c>
      <c r="F634" s="110"/>
      <c r="G634" s="102">
        <f t="shared" si="162"/>
        <v>0</v>
      </c>
      <c r="H634" s="102">
        <f t="shared" si="163"/>
        <v>0</v>
      </c>
      <c r="I634" s="102">
        <f t="shared" si="164"/>
        <v>0</v>
      </c>
      <c r="J634" s="103">
        <f t="shared" si="165"/>
        <v>0</v>
      </c>
      <c r="L634" s="115">
        <f t="shared" si="166"/>
        <v>0</v>
      </c>
      <c r="M634" s="111">
        <f t="shared" si="167"/>
        <v>0</v>
      </c>
      <c r="N634" s="111">
        <f t="shared" si="168"/>
        <v>0</v>
      </c>
      <c r="O634" s="115">
        <f t="shared" si="169"/>
        <v>0</v>
      </c>
      <c r="P634" s="111">
        <f t="shared" si="170"/>
        <v>0</v>
      </c>
      <c r="Q634" s="111">
        <f t="shared" si="171"/>
        <v>0</v>
      </c>
      <c r="R634" s="115">
        <f t="shared" si="172"/>
        <v>0</v>
      </c>
      <c r="S634" s="111">
        <f t="shared" si="173"/>
        <v>0</v>
      </c>
      <c r="T634" s="111">
        <f t="shared" si="174"/>
        <v>0</v>
      </c>
    </row>
    <row r="635" spans="1:20" ht="11.25" customHeight="1" x14ac:dyDescent="0.2">
      <c r="A635" s="102" t="str">
        <f>'T09'!A635</f>
        <v>Hermanovce nad Topľou</v>
      </c>
      <c r="B635" s="104">
        <f>'T09'!C635</f>
        <v>544221</v>
      </c>
      <c r="C635" s="109">
        <f>'T09'!K635</f>
        <v>245572.32</v>
      </c>
      <c r="D635" s="110">
        <f>'T09'!O635</f>
        <v>0</v>
      </c>
      <c r="E635" s="110">
        <f>'T09'!P635</f>
        <v>0</v>
      </c>
      <c r="F635" s="110"/>
      <c r="G635" s="102">
        <f t="shared" si="162"/>
        <v>0</v>
      </c>
      <c r="H635" s="102">
        <f t="shared" si="163"/>
        <v>0</v>
      </c>
      <c r="I635" s="102">
        <f t="shared" si="164"/>
        <v>0</v>
      </c>
      <c r="J635" s="103">
        <f t="shared" si="165"/>
        <v>0</v>
      </c>
      <c r="L635" s="115">
        <f t="shared" si="166"/>
        <v>0</v>
      </c>
      <c r="M635" s="111">
        <f t="shared" si="167"/>
        <v>0</v>
      </c>
      <c r="N635" s="111">
        <f t="shared" si="168"/>
        <v>0</v>
      </c>
      <c r="O635" s="115">
        <f t="shared" si="169"/>
        <v>0</v>
      </c>
      <c r="P635" s="111">
        <f t="shared" si="170"/>
        <v>0</v>
      </c>
      <c r="Q635" s="111">
        <f t="shared" si="171"/>
        <v>0</v>
      </c>
      <c r="R635" s="115">
        <f t="shared" si="172"/>
        <v>0</v>
      </c>
      <c r="S635" s="111">
        <f t="shared" si="173"/>
        <v>0</v>
      </c>
      <c r="T635" s="111">
        <f t="shared" si="174"/>
        <v>0</v>
      </c>
    </row>
    <row r="636" spans="1:20" ht="11.25" customHeight="1" x14ac:dyDescent="0.2">
      <c r="A636" s="102" t="str">
        <f>'T09'!A636</f>
        <v>Hertník</v>
      </c>
      <c r="B636" s="104">
        <f>'T09'!C636</f>
        <v>519235</v>
      </c>
      <c r="C636" s="109">
        <f>'T09'!K636</f>
        <v>705934.47000000009</v>
      </c>
      <c r="D636" s="110">
        <f>'T09'!O636</f>
        <v>23.423100000000002</v>
      </c>
      <c r="E636" s="110">
        <f>'T09'!P636</f>
        <v>2.5747928132762801</v>
      </c>
      <c r="F636" s="110"/>
      <c r="G636" s="102">
        <f t="shared" si="162"/>
        <v>0</v>
      </c>
      <c r="H636" s="102">
        <f t="shared" si="163"/>
        <v>0</v>
      </c>
      <c r="I636" s="102">
        <f t="shared" si="164"/>
        <v>0</v>
      </c>
      <c r="J636" s="103">
        <f t="shared" si="165"/>
        <v>0</v>
      </c>
      <c r="L636" s="115">
        <f t="shared" si="166"/>
        <v>0</v>
      </c>
      <c r="M636" s="111">
        <f t="shared" si="167"/>
        <v>0</v>
      </c>
      <c r="N636" s="111">
        <f t="shared" si="168"/>
        <v>0</v>
      </c>
      <c r="O636" s="115">
        <f t="shared" si="169"/>
        <v>0</v>
      </c>
      <c r="P636" s="111">
        <f t="shared" si="170"/>
        <v>0</v>
      </c>
      <c r="Q636" s="111">
        <f t="shared" si="171"/>
        <v>0</v>
      </c>
      <c r="R636" s="115">
        <f t="shared" si="172"/>
        <v>0</v>
      </c>
      <c r="S636" s="111">
        <f t="shared" si="173"/>
        <v>0</v>
      </c>
      <c r="T636" s="111">
        <f t="shared" si="174"/>
        <v>0</v>
      </c>
    </row>
    <row r="637" spans="1:20" ht="11.25" customHeight="1" x14ac:dyDescent="0.2">
      <c r="A637" s="102" t="str">
        <f>'T09'!A637</f>
        <v>Hervartov</v>
      </c>
      <c r="B637" s="104">
        <f>'T09'!C637</f>
        <v>519243</v>
      </c>
      <c r="C637" s="109">
        <f>'T09'!K637</f>
        <v>301884.58999999997</v>
      </c>
      <c r="D637" s="110">
        <f>'T09'!O637</f>
        <v>42.045299999999997</v>
      </c>
      <c r="E637" s="110">
        <f>'T09'!P637</f>
        <v>13.971137115677221</v>
      </c>
      <c r="F637" s="110"/>
      <c r="G637" s="102">
        <f t="shared" si="162"/>
        <v>0</v>
      </c>
      <c r="H637" s="102">
        <f t="shared" si="163"/>
        <v>0</v>
      </c>
      <c r="I637" s="102">
        <f t="shared" si="164"/>
        <v>0</v>
      </c>
      <c r="J637" s="103">
        <f t="shared" si="165"/>
        <v>0</v>
      </c>
      <c r="L637" s="115">
        <f t="shared" si="166"/>
        <v>0</v>
      </c>
      <c r="M637" s="111">
        <f t="shared" si="167"/>
        <v>0</v>
      </c>
      <c r="N637" s="111">
        <f t="shared" si="168"/>
        <v>0</v>
      </c>
      <c r="O637" s="115">
        <f t="shared" si="169"/>
        <v>0</v>
      </c>
      <c r="P637" s="111">
        <f t="shared" si="170"/>
        <v>0</v>
      </c>
      <c r="Q637" s="111">
        <f t="shared" si="171"/>
        <v>0</v>
      </c>
      <c r="R637" s="115">
        <f t="shared" si="172"/>
        <v>0</v>
      </c>
      <c r="S637" s="111">
        <f t="shared" si="173"/>
        <v>0</v>
      </c>
      <c r="T637" s="111">
        <f t="shared" si="174"/>
        <v>0</v>
      </c>
    </row>
    <row r="638" spans="1:20" ht="11.25" customHeight="1" x14ac:dyDescent="0.2">
      <c r="A638" s="102" t="str">
        <f>'T09'!A638</f>
        <v>Hiadeľ</v>
      </c>
      <c r="B638" s="104">
        <f>'T09'!C638</f>
        <v>508616</v>
      </c>
      <c r="C638" s="109">
        <f>'T09'!K638</f>
        <v>867035.27</v>
      </c>
      <c r="D638" s="110">
        <f>'T09'!O638</f>
        <v>2.7879999999999998</v>
      </c>
      <c r="E638" s="110">
        <f>'T09'!P638</f>
        <v>1.4075229027303582</v>
      </c>
      <c r="F638" s="110"/>
      <c r="G638" s="102">
        <f t="shared" si="162"/>
        <v>0</v>
      </c>
      <c r="H638" s="102">
        <f t="shared" si="163"/>
        <v>0</v>
      </c>
      <c r="I638" s="102">
        <f t="shared" si="164"/>
        <v>0</v>
      </c>
      <c r="J638" s="103">
        <f t="shared" si="165"/>
        <v>0</v>
      </c>
      <c r="L638" s="115">
        <f t="shared" si="166"/>
        <v>0</v>
      </c>
      <c r="M638" s="111">
        <f t="shared" si="167"/>
        <v>0</v>
      </c>
      <c r="N638" s="111">
        <f t="shared" si="168"/>
        <v>0</v>
      </c>
      <c r="O638" s="115">
        <f t="shared" si="169"/>
        <v>0</v>
      </c>
      <c r="P638" s="111">
        <f t="shared" si="170"/>
        <v>0</v>
      </c>
      <c r="Q638" s="111">
        <f t="shared" si="171"/>
        <v>0</v>
      </c>
      <c r="R638" s="115">
        <f t="shared" si="172"/>
        <v>0</v>
      </c>
      <c r="S638" s="111">
        <f t="shared" si="173"/>
        <v>0</v>
      </c>
      <c r="T638" s="111">
        <f t="shared" si="174"/>
        <v>0</v>
      </c>
    </row>
    <row r="639" spans="1:20" ht="11.25" customHeight="1" x14ac:dyDescent="0.2">
      <c r="A639" s="102" t="str">
        <f>'T09'!A639</f>
        <v>Hincovce</v>
      </c>
      <c r="B639" s="104">
        <f>'T09'!C639</f>
        <v>526568</v>
      </c>
      <c r="C639" s="109">
        <f>'T09'!K639</f>
        <v>70282.05</v>
      </c>
      <c r="D639" s="110">
        <f>'T09'!O639</f>
        <v>0</v>
      </c>
      <c r="E639" s="110">
        <f>'T09'!P639</f>
        <v>7.0469771442352638</v>
      </c>
      <c r="F639" s="110"/>
      <c r="G639" s="102">
        <f t="shared" si="162"/>
        <v>0</v>
      </c>
      <c r="H639" s="102">
        <f t="shared" si="163"/>
        <v>0</v>
      </c>
      <c r="I639" s="102">
        <f t="shared" si="164"/>
        <v>0</v>
      </c>
      <c r="J639" s="103">
        <f t="shared" si="165"/>
        <v>0</v>
      </c>
      <c r="L639" s="115">
        <f t="shared" si="166"/>
        <v>0</v>
      </c>
      <c r="M639" s="111">
        <f t="shared" si="167"/>
        <v>0</v>
      </c>
      <c r="N639" s="111">
        <f t="shared" si="168"/>
        <v>0</v>
      </c>
      <c r="O639" s="115">
        <f t="shared" si="169"/>
        <v>0</v>
      </c>
      <c r="P639" s="111">
        <f t="shared" si="170"/>
        <v>0</v>
      </c>
      <c r="Q639" s="111">
        <f t="shared" si="171"/>
        <v>0</v>
      </c>
      <c r="R639" s="115">
        <f t="shared" si="172"/>
        <v>0</v>
      </c>
      <c r="S639" s="111">
        <f t="shared" si="173"/>
        <v>0</v>
      </c>
      <c r="T639" s="111">
        <f t="shared" si="174"/>
        <v>0</v>
      </c>
    </row>
    <row r="640" spans="1:20" ht="11.25" customHeight="1" x14ac:dyDescent="0.2">
      <c r="A640" s="102" t="str">
        <f>'T09'!A640</f>
        <v>Hladovka</v>
      </c>
      <c r="B640" s="104">
        <f>'T09'!C640</f>
        <v>509663</v>
      </c>
      <c r="C640" s="109">
        <f>'T09'!K640</f>
        <v>742239.44</v>
      </c>
      <c r="D640" s="110">
        <f>'T09'!O640</f>
        <v>0</v>
      </c>
      <c r="E640" s="110">
        <f>'T09'!P640</f>
        <v>0.11345126041806672</v>
      </c>
      <c r="F640" s="110"/>
      <c r="G640" s="102">
        <f t="shared" si="162"/>
        <v>0</v>
      </c>
      <c r="H640" s="102">
        <f t="shared" si="163"/>
        <v>0</v>
      </c>
      <c r="I640" s="102">
        <f t="shared" si="164"/>
        <v>0</v>
      </c>
      <c r="J640" s="103">
        <f t="shared" si="165"/>
        <v>0</v>
      </c>
      <c r="L640" s="115">
        <f t="shared" si="166"/>
        <v>0</v>
      </c>
      <c r="M640" s="111">
        <f t="shared" si="167"/>
        <v>0</v>
      </c>
      <c r="N640" s="111">
        <f t="shared" si="168"/>
        <v>0</v>
      </c>
      <c r="O640" s="115">
        <f t="shared" si="169"/>
        <v>0</v>
      </c>
      <c r="P640" s="111">
        <f t="shared" si="170"/>
        <v>0</v>
      </c>
      <c r="Q640" s="111">
        <f t="shared" si="171"/>
        <v>0</v>
      </c>
      <c r="R640" s="115">
        <f t="shared" si="172"/>
        <v>0</v>
      </c>
      <c r="S640" s="111">
        <f t="shared" si="173"/>
        <v>0</v>
      </c>
      <c r="T640" s="111">
        <f t="shared" si="174"/>
        <v>0</v>
      </c>
    </row>
    <row r="641" spans="1:20" ht="11.25" customHeight="1" x14ac:dyDescent="0.2">
      <c r="A641" s="102" t="str">
        <f>'T09'!A641</f>
        <v>Hlboké</v>
      </c>
      <c r="B641" s="104">
        <f>'T09'!C641</f>
        <v>504360</v>
      </c>
      <c r="C641" s="109">
        <f>'T09'!K641</f>
        <v>321723.38</v>
      </c>
      <c r="D641" s="110">
        <f>'T09'!O641</f>
        <v>47.646500000000003</v>
      </c>
      <c r="E641" s="110">
        <f>'T09'!P641</f>
        <v>7.6892670964727534</v>
      </c>
      <c r="F641" s="110"/>
      <c r="G641" s="102">
        <f t="shared" si="162"/>
        <v>0</v>
      </c>
      <c r="H641" s="102">
        <f t="shared" si="163"/>
        <v>0</v>
      </c>
      <c r="I641" s="102">
        <f t="shared" si="164"/>
        <v>0</v>
      </c>
      <c r="J641" s="103">
        <f t="shared" si="165"/>
        <v>0</v>
      </c>
      <c r="L641" s="115">
        <f t="shared" si="166"/>
        <v>0</v>
      </c>
      <c r="M641" s="111">
        <f t="shared" si="167"/>
        <v>0</v>
      </c>
      <c r="N641" s="111">
        <f t="shared" si="168"/>
        <v>0</v>
      </c>
      <c r="O641" s="115">
        <f t="shared" si="169"/>
        <v>0</v>
      </c>
      <c r="P641" s="111">
        <f t="shared" si="170"/>
        <v>0</v>
      </c>
      <c r="Q641" s="111">
        <f t="shared" si="171"/>
        <v>0</v>
      </c>
      <c r="R641" s="115">
        <f t="shared" si="172"/>
        <v>0</v>
      </c>
      <c r="S641" s="111">
        <f t="shared" si="173"/>
        <v>0</v>
      </c>
      <c r="T641" s="111">
        <f t="shared" si="174"/>
        <v>0</v>
      </c>
    </row>
    <row r="642" spans="1:20" ht="11.25" customHeight="1" x14ac:dyDescent="0.2">
      <c r="A642" s="102" t="str">
        <f>'T09'!A642</f>
        <v>Hlboké nad Váhom</v>
      </c>
      <c r="B642" s="104">
        <f>'T09'!C642</f>
        <v>581984</v>
      </c>
      <c r="C642" s="109">
        <f>'T09'!K642</f>
        <v>277424.64000000001</v>
      </c>
      <c r="D642" s="110">
        <f>'T09'!O642</f>
        <v>8.4654000000000007</v>
      </c>
      <c r="E642" s="110">
        <f>'T09'!P642</f>
        <v>8.3202054439000062</v>
      </c>
      <c r="F642" s="110"/>
      <c r="G642" s="102">
        <f t="shared" si="162"/>
        <v>0</v>
      </c>
      <c r="H642" s="102">
        <f t="shared" si="163"/>
        <v>0</v>
      </c>
      <c r="I642" s="102">
        <f t="shared" si="164"/>
        <v>0</v>
      </c>
      <c r="J642" s="103">
        <f t="shared" si="165"/>
        <v>0</v>
      </c>
      <c r="L642" s="115">
        <f t="shared" si="166"/>
        <v>0</v>
      </c>
      <c r="M642" s="111">
        <f t="shared" si="167"/>
        <v>0</v>
      </c>
      <c r="N642" s="111">
        <f t="shared" si="168"/>
        <v>0</v>
      </c>
      <c r="O642" s="115">
        <f t="shared" si="169"/>
        <v>0</v>
      </c>
      <c r="P642" s="111">
        <f t="shared" si="170"/>
        <v>0</v>
      </c>
      <c r="Q642" s="111">
        <f t="shared" si="171"/>
        <v>0</v>
      </c>
      <c r="R642" s="115">
        <f t="shared" si="172"/>
        <v>0</v>
      </c>
      <c r="S642" s="111">
        <f t="shared" si="173"/>
        <v>0</v>
      </c>
      <c r="T642" s="111">
        <f t="shared" si="174"/>
        <v>0</v>
      </c>
    </row>
    <row r="643" spans="1:20" ht="11.25" customHeight="1" x14ac:dyDescent="0.2">
      <c r="A643" s="102" t="str">
        <f>'T09'!A643</f>
        <v>Hliník nad Hronom</v>
      </c>
      <c r="B643" s="104">
        <f>'T09'!C643</f>
        <v>516767</v>
      </c>
      <c r="C643" s="109">
        <f>'T09'!K643</f>
        <v>1751898.5599999998</v>
      </c>
      <c r="D643" s="110">
        <f>'T09'!O643</f>
        <v>0</v>
      </c>
      <c r="E643" s="110">
        <f>'T09'!P643</f>
        <v>30.009699876686931</v>
      </c>
      <c r="F643" s="110"/>
      <c r="G643" s="102">
        <f t="shared" si="162"/>
        <v>0</v>
      </c>
      <c r="H643" s="102">
        <f t="shared" si="163"/>
        <v>1</v>
      </c>
      <c r="I643" s="102">
        <f t="shared" si="164"/>
        <v>0</v>
      </c>
      <c r="J643" s="103">
        <f t="shared" si="165"/>
        <v>1</v>
      </c>
      <c r="L643" s="115">
        <f t="shared" si="166"/>
        <v>0</v>
      </c>
      <c r="M643" s="111">
        <f t="shared" si="167"/>
        <v>0</v>
      </c>
      <c r="N643" s="111">
        <f t="shared" si="168"/>
        <v>0</v>
      </c>
      <c r="O643" s="115">
        <f t="shared" si="169"/>
        <v>1751898.5599999998</v>
      </c>
      <c r="P643" s="111">
        <f t="shared" si="170"/>
        <v>0</v>
      </c>
      <c r="Q643" s="111">
        <f t="shared" si="171"/>
        <v>0.30009699876686929</v>
      </c>
      <c r="R643" s="115">
        <f t="shared" si="172"/>
        <v>0</v>
      </c>
      <c r="S643" s="111">
        <f t="shared" si="173"/>
        <v>0</v>
      </c>
      <c r="T643" s="111">
        <f t="shared" si="174"/>
        <v>0</v>
      </c>
    </row>
    <row r="644" spans="1:20" ht="11.25" customHeight="1" x14ac:dyDescent="0.2">
      <c r="A644" s="102" t="str">
        <f>'T09'!A644</f>
        <v>Hlinné</v>
      </c>
      <c r="B644" s="104">
        <f>'T09'!C644</f>
        <v>544230</v>
      </c>
      <c r="C644" s="109">
        <f>'T09'!K644</f>
        <v>820804.95</v>
      </c>
      <c r="D644" s="110">
        <f>'T09'!O644</f>
        <v>20.9773</v>
      </c>
      <c r="E644" s="110">
        <f>'T09'!P644</f>
        <v>14.105864005815269</v>
      </c>
      <c r="F644" s="110"/>
      <c r="G644" s="102">
        <f t="shared" ref="G644:G707" si="175">IF(AND(ISNUMBER(D644),D644&gt;=$D$1),1,0)</f>
        <v>0</v>
      </c>
      <c r="H644" s="102">
        <f t="shared" ref="H644:H707" si="176">IF(AND(ISNUMBER(E644),E644&gt;=$E$1),1,0)</f>
        <v>0</v>
      </c>
      <c r="I644" s="102">
        <f t="shared" ref="I644:I707" si="177">IF(AND(AND(ISNUMBER(D644),D644&gt;=$D$1),AND(ISNUMBER(E644),E644&gt;=$E$1)),1,0)</f>
        <v>0</v>
      </c>
      <c r="J644" s="103">
        <f t="shared" ref="J644:J707" si="178">IF(OR(AND(ISNUMBER(D644),D644&gt;=$D$1),AND(ISNUMBER(E644),E644&gt;=$E$1)),1,0)</f>
        <v>0</v>
      </c>
      <c r="L644" s="115">
        <f t="shared" ref="L644:L707" si="179">IF($G644=1,C644,0)</f>
        <v>0</v>
      </c>
      <c r="M644" s="111">
        <f t="shared" ref="M644:M707" si="180">IF($G644=1,D644,0)/100</f>
        <v>0</v>
      </c>
      <c r="N644" s="111">
        <f t="shared" ref="N644:N707" si="181">IF($G644=1,E644,0)/100</f>
        <v>0</v>
      </c>
      <c r="O644" s="115">
        <f t="shared" ref="O644:O707" si="182">IF($H644=1,C644,0)</f>
        <v>0</v>
      </c>
      <c r="P644" s="111">
        <f t="shared" ref="P644:P707" si="183">IF($H644=1,D644,0)/100</f>
        <v>0</v>
      </c>
      <c r="Q644" s="111">
        <f t="shared" ref="Q644:Q707" si="184">IF($H644=1,E644,0)/100</f>
        <v>0</v>
      </c>
      <c r="R644" s="115">
        <f t="shared" ref="R644:R707" si="185">IF($I644=1,C644,0)</f>
        <v>0</v>
      </c>
      <c r="S644" s="111">
        <f t="shared" ref="S644:S707" si="186">IF($I644=1,D644,0)/100</f>
        <v>0</v>
      </c>
      <c r="T644" s="111">
        <f t="shared" ref="T644:T707" si="187">IF($I644=1,E644,0)/100</f>
        <v>0</v>
      </c>
    </row>
    <row r="645" spans="1:20" ht="11.25" customHeight="1" x14ac:dyDescent="0.2">
      <c r="A645" s="102" t="str">
        <f>'T09'!A645</f>
        <v>Hlivištia</v>
      </c>
      <c r="B645" s="104">
        <f>'T09'!C645</f>
        <v>522457</v>
      </c>
      <c r="C645" s="109">
        <f>'T09'!K645</f>
        <v>117730.25</v>
      </c>
      <c r="D645" s="110">
        <f>'T09'!O645</f>
        <v>0</v>
      </c>
      <c r="E645" s="110">
        <f>'T09'!P645</f>
        <v>0</v>
      </c>
      <c r="F645" s="110"/>
      <c r="G645" s="102">
        <f t="shared" si="175"/>
        <v>0</v>
      </c>
      <c r="H645" s="102">
        <f t="shared" si="176"/>
        <v>0</v>
      </c>
      <c r="I645" s="102">
        <f t="shared" si="177"/>
        <v>0</v>
      </c>
      <c r="J645" s="103">
        <f t="shared" si="178"/>
        <v>0</v>
      </c>
      <c r="L645" s="115">
        <f t="shared" si="179"/>
        <v>0</v>
      </c>
      <c r="M645" s="111">
        <f t="shared" si="180"/>
        <v>0</v>
      </c>
      <c r="N645" s="111">
        <f t="shared" si="181"/>
        <v>0</v>
      </c>
      <c r="O645" s="115">
        <f t="shared" si="182"/>
        <v>0</v>
      </c>
      <c r="P645" s="111">
        <f t="shared" si="183"/>
        <v>0</v>
      </c>
      <c r="Q645" s="111">
        <f t="shared" si="184"/>
        <v>0</v>
      </c>
      <c r="R645" s="115">
        <f t="shared" si="185"/>
        <v>0</v>
      </c>
      <c r="S645" s="111">
        <f t="shared" si="186"/>
        <v>0</v>
      </c>
      <c r="T645" s="111">
        <f t="shared" si="187"/>
        <v>0</v>
      </c>
    </row>
    <row r="646" spans="1:20" ht="11.25" customHeight="1" x14ac:dyDescent="0.2">
      <c r="A646" s="102" t="str">
        <f>'T09'!A646</f>
        <v>Hlohovec</v>
      </c>
      <c r="B646" s="104">
        <f>'T09'!C646</f>
        <v>507032</v>
      </c>
      <c r="C646" s="109">
        <f>'T09'!K646</f>
        <v>12049013.359999999</v>
      </c>
      <c r="D646" s="110">
        <f>'T09'!O646</f>
        <v>1.3310999999999999</v>
      </c>
      <c r="E646" s="110">
        <f>'T09'!P646</f>
        <v>0.37435753992723603</v>
      </c>
      <c r="F646" s="110"/>
      <c r="G646" s="102">
        <f t="shared" si="175"/>
        <v>0</v>
      </c>
      <c r="H646" s="102">
        <f t="shared" si="176"/>
        <v>0</v>
      </c>
      <c r="I646" s="102">
        <f t="shared" si="177"/>
        <v>0</v>
      </c>
      <c r="J646" s="103">
        <f t="shared" si="178"/>
        <v>0</v>
      </c>
      <c r="L646" s="115">
        <f t="shared" si="179"/>
        <v>0</v>
      </c>
      <c r="M646" s="111">
        <f t="shared" si="180"/>
        <v>0</v>
      </c>
      <c r="N646" s="111">
        <f t="shared" si="181"/>
        <v>0</v>
      </c>
      <c r="O646" s="115">
        <f t="shared" si="182"/>
        <v>0</v>
      </c>
      <c r="P646" s="111">
        <f t="shared" si="183"/>
        <v>0</v>
      </c>
      <c r="Q646" s="111">
        <f t="shared" si="184"/>
        <v>0</v>
      </c>
      <c r="R646" s="115">
        <f t="shared" si="185"/>
        <v>0</v>
      </c>
      <c r="S646" s="111">
        <f t="shared" si="186"/>
        <v>0</v>
      </c>
      <c r="T646" s="111">
        <f t="shared" si="187"/>
        <v>0</v>
      </c>
    </row>
    <row r="647" spans="1:20" ht="11.25" customHeight="1" x14ac:dyDescent="0.2">
      <c r="A647" s="102" t="str">
        <f>'T09'!A647</f>
        <v>Hniezdne</v>
      </c>
      <c r="B647" s="104">
        <f>'T09'!C647</f>
        <v>526720</v>
      </c>
      <c r="C647" s="109">
        <f>'T09'!K647</f>
        <v>1220367.8199999998</v>
      </c>
      <c r="D647" s="110">
        <f>'T09'!O647</f>
        <v>32.135100000000001</v>
      </c>
      <c r="E647" s="110">
        <f>'T09'!P647</f>
        <v>4.8994548217438254</v>
      </c>
      <c r="F647" s="110"/>
      <c r="G647" s="102">
        <f t="shared" si="175"/>
        <v>0</v>
      </c>
      <c r="H647" s="102">
        <f t="shared" si="176"/>
        <v>0</v>
      </c>
      <c r="I647" s="102">
        <f t="shared" si="177"/>
        <v>0</v>
      </c>
      <c r="J647" s="103">
        <f t="shared" si="178"/>
        <v>0</v>
      </c>
      <c r="L647" s="115">
        <f t="shared" si="179"/>
        <v>0</v>
      </c>
      <c r="M647" s="111">
        <f t="shared" si="180"/>
        <v>0</v>
      </c>
      <c r="N647" s="111">
        <f t="shared" si="181"/>
        <v>0</v>
      </c>
      <c r="O647" s="115">
        <f t="shared" si="182"/>
        <v>0</v>
      </c>
      <c r="P647" s="111">
        <f t="shared" si="183"/>
        <v>0</v>
      </c>
      <c r="Q647" s="111">
        <f t="shared" si="184"/>
        <v>0</v>
      </c>
      <c r="R647" s="115">
        <f t="shared" si="185"/>
        <v>0</v>
      </c>
      <c r="S647" s="111">
        <f t="shared" si="186"/>
        <v>0</v>
      </c>
      <c r="T647" s="111">
        <f t="shared" si="187"/>
        <v>0</v>
      </c>
    </row>
    <row r="648" spans="1:20" ht="11.25" customHeight="1" x14ac:dyDescent="0.2">
      <c r="A648" s="102" t="str">
        <f>'T09'!A648</f>
        <v>Hnilčík</v>
      </c>
      <c r="B648" s="104">
        <f>'T09'!C648</f>
        <v>526576</v>
      </c>
      <c r="C648" s="109">
        <f>'T09'!K648</f>
        <v>174235.03</v>
      </c>
      <c r="D648" s="110">
        <f>'T09'!O648</f>
        <v>5.0941000000000001</v>
      </c>
      <c r="E648" s="110">
        <f>'T09'!P648</f>
        <v>38.750680618013497</v>
      </c>
      <c r="F648" s="110"/>
      <c r="G648" s="102">
        <f t="shared" si="175"/>
        <v>0</v>
      </c>
      <c r="H648" s="102">
        <f t="shared" si="176"/>
        <v>1</v>
      </c>
      <c r="I648" s="102">
        <f t="shared" si="177"/>
        <v>0</v>
      </c>
      <c r="J648" s="103">
        <f t="shared" si="178"/>
        <v>1</v>
      </c>
      <c r="L648" s="115">
        <f t="shared" si="179"/>
        <v>0</v>
      </c>
      <c r="M648" s="111">
        <f t="shared" si="180"/>
        <v>0</v>
      </c>
      <c r="N648" s="111">
        <f t="shared" si="181"/>
        <v>0</v>
      </c>
      <c r="O648" s="115">
        <f t="shared" si="182"/>
        <v>174235.03</v>
      </c>
      <c r="P648" s="111">
        <f t="shared" si="183"/>
        <v>5.0941E-2</v>
      </c>
      <c r="Q648" s="111">
        <f t="shared" si="184"/>
        <v>0.387506806180135</v>
      </c>
      <c r="R648" s="115">
        <f t="shared" si="185"/>
        <v>0</v>
      </c>
      <c r="S648" s="111">
        <f t="shared" si="186"/>
        <v>0</v>
      </c>
      <c r="T648" s="111">
        <f t="shared" si="187"/>
        <v>0</v>
      </c>
    </row>
    <row r="649" spans="1:20" ht="11.25" customHeight="1" x14ac:dyDescent="0.2">
      <c r="A649" s="102" t="str">
        <f>'T09'!A649</f>
        <v>Hnilec</v>
      </c>
      <c r="B649" s="104">
        <f>'T09'!C649</f>
        <v>526584</v>
      </c>
      <c r="C649" s="109">
        <f>'T09'!K649</f>
        <v>143100.14000000001</v>
      </c>
      <c r="D649" s="110">
        <f>'T09'!O649</f>
        <v>18.8185</v>
      </c>
      <c r="E649" s="110">
        <f>'T09'!P649</f>
        <v>4.3145590213957865</v>
      </c>
      <c r="F649" s="110"/>
      <c r="G649" s="102">
        <f t="shared" si="175"/>
        <v>0</v>
      </c>
      <c r="H649" s="102">
        <f t="shared" si="176"/>
        <v>0</v>
      </c>
      <c r="I649" s="102">
        <f t="shared" si="177"/>
        <v>0</v>
      </c>
      <c r="J649" s="103">
        <f t="shared" si="178"/>
        <v>0</v>
      </c>
      <c r="L649" s="115">
        <f t="shared" si="179"/>
        <v>0</v>
      </c>
      <c r="M649" s="111">
        <f t="shared" si="180"/>
        <v>0</v>
      </c>
      <c r="N649" s="111">
        <f t="shared" si="181"/>
        <v>0</v>
      </c>
      <c r="O649" s="115">
        <f t="shared" si="182"/>
        <v>0</v>
      </c>
      <c r="P649" s="111">
        <f t="shared" si="183"/>
        <v>0</v>
      </c>
      <c r="Q649" s="111">
        <f t="shared" si="184"/>
        <v>0</v>
      </c>
      <c r="R649" s="115">
        <f t="shared" si="185"/>
        <v>0</v>
      </c>
      <c r="S649" s="111">
        <f t="shared" si="186"/>
        <v>0</v>
      </c>
      <c r="T649" s="111">
        <f t="shared" si="187"/>
        <v>0</v>
      </c>
    </row>
    <row r="650" spans="1:20" ht="11.25" customHeight="1" x14ac:dyDescent="0.2">
      <c r="A650" s="102" t="str">
        <f>'T09'!A650</f>
        <v>Hnojné</v>
      </c>
      <c r="B650" s="104">
        <f>'T09'!C650</f>
        <v>522465</v>
      </c>
      <c r="C650" s="109">
        <f>'T09'!K650</f>
        <v>60928.3</v>
      </c>
      <c r="D650" s="110">
        <f>'T09'!O650</f>
        <v>39.817300000000003</v>
      </c>
      <c r="E650" s="110">
        <f>'T09'!P650</f>
        <v>5.4541813902570722</v>
      </c>
      <c r="F650" s="110"/>
      <c r="G650" s="102">
        <f t="shared" si="175"/>
        <v>0</v>
      </c>
      <c r="H650" s="102">
        <f t="shared" si="176"/>
        <v>0</v>
      </c>
      <c r="I650" s="102">
        <f t="shared" si="177"/>
        <v>0</v>
      </c>
      <c r="J650" s="103">
        <f t="shared" si="178"/>
        <v>0</v>
      </c>
      <c r="L650" s="115">
        <f t="shared" si="179"/>
        <v>0</v>
      </c>
      <c r="M650" s="111">
        <f t="shared" si="180"/>
        <v>0</v>
      </c>
      <c r="N650" s="111">
        <f t="shared" si="181"/>
        <v>0</v>
      </c>
      <c r="O650" s="115">
        <f t="shared" si="182"/>
        <v>0</v>
      </c>
      <c r="P650" s="111">
        <f t="shared" si="183"/>
        <v>0</v>
      </c>
      <c r="Q650" s="111">
        <f t="shared" si="184"/>
        <v>0</v>
      </c>
      <c r="R650" s="115">
        <f t="shared" si="185"/>
        <v>0</v>
      </c>
      <c r="S650" s="111">
        <f t="shared" si="186"/>
        <v>0</v>
      </c>
      <c r="T650" s="111">
        <f t="shared" si="187"/>
        <v>0</v>
      </c>
    </row>
    <row r="651" spans="1:20" ht="11.25" customHeight="1" x14ac:dyDescent="0.2">
      <c r="A651" s="102" t="str">
        <f>'T09'!A651</f>
        <v>Hnúšťa</v>
      </c>
      <c r="B651" s="104">
        <f>'T09'!C651</f>
        <v>514829</v>
      </c>
      <c r="C651" s="109">
        <f>'T09'!K651</f>
        <v>3975805.95</v>
      </c>
      <c r="D651" s="110">
        <f>'T09'!O651</f>
        <v>0</v>
      </c>
      <c r="E651" s="110">
        <f>'T09'!P651</f>
        <v>15.116546621195129</v>
      </c>
      <c r="F651" s="110"/>
      <c r="G651" s="102">
        <f t="shared" si="175"/>
        <v>0</v>
      </c>
      <c r="H651" s="102">
        <f t="shared" si="176"/>
        <v>0</v>
      </c>
      <c r="I651" s="102">
        <f t="shared" si="177"/>
        <v>0</v>
      </c>
      <c r="J651" s="103">
        <f t="shared" si="178"/>
        <v>0</v>
      </c>
      <c r="L651" s="115">
        <f t="shared" si="179"/>
        <v>0</v>
      </c>
      <c r="M651" s="111">
        <f t="shared" si="180"/>
        <v>0</v>
      </c>
      <c r="N651" s="111">
        <f t="shared" si="181"/>
        <v>0</v>
      </c>
      <c r="O651" s="115">
        <f t="shared" si="182"/>
        <v>0</v>
      </c>
      <c r="P651" s="111">
        <f t="shared" si="183"/>
        <v>0</v>
      </c>
      <c r="Q651" s="111">
        <f t="shared" si="184"/>
        <v>0</v>
      </c>
      <c r="R651" s="115">
        <f t="shared" si="185"/>
        <v>0</v>
      </c>
      <c r="S651" s="111">
        <f t="shared" si="186"/>
        <v>0</v>
      </c>
      <c r="T651" s="111">
        <f t="shared" si="187"/>
        <v>0</v>
      </c>
    </row>
    <row r="652" spans="1:20" ht="11.25" customHeight="1" x14ac:dyDescent="0.2">
      <c r="A652" s="102" t="str">
        <f>'T09'!A652</f>
        <v>Hodejov</v>
      </c>
      <c r="B652" s="104">
        <f>'T09'!C652</f>
        <v>514837</v>
      </c>
      <c r="C652" s="109">
        <f>'T09'!K652</f>
        <v>955312.64000000001</v>
      </c>
      <c r="D652" s="110">
        <f>'T09'!O652</f>
        <v>7.1765999999999996</v>
      </c>
      <c r="E652" s="110">
        <f>'T09'!P652</f>
        <v>2.2572055573346126</v>
      </c>
      <c r="F652" s="110"/>
      <c r="G652" s="102">
        <f t="shared" si="175"/>
        <v>0</v>
      </c>
      <c r="H652" s="102">
        <f t="shared" si="176"/>
        <v>0</v>
      </c>
      <c r="I652" s="102">
        <f t="shared" si="177"/>
        <v>0</v>
      </c>
      <c r="J652" s="103">
        <f t="shared" si="178"/>
        <v>0</v>
      </c>
      <c r="L652" s="115">
        <f t="shared" si="179"/>
        <v>0</v>
      </c>
      <c r="M652" s="111">
        <f t="shared" si="180"/>
        <v>0</v>
      </c>
      <c r="N652" s="111">
        <f t="shared" si="181"/>
        <v>0</v>
      </c>
      <c r="O652" s="115">
        <f t="shared" si="182"/>
        <v>0</v>
      </c>
      <c r="P652" s="111">
        <f t="shared" si="183"/>
        <v>0</v>
      </c>
      <c r="Q652" s="111">
        <f t="shared" si="184"/>
        <v>0</v>
      </c>
      <c r="R652" s="115">
        <f t="shared" si="185"/>
        <v>0</v>
      </c>
      <c r="S652" s="111">
        <f t="shared" si="186"/>
        <v>0</v>
      </c>
      <c r="T652" s="111">
        <f t="shared" si="187"/>
        <v>0</v>
      </c>
    </row>
    <row r="653" spans="1:20" ht="11.25" customHeight="1" x14ac:dyDescent="0.2">
      <c r="A653" s="102" t="str">
        <f>'T09'!A653</f>
        <v>Hodejovec</v>
      </c>
      <c r="B653" s="104">
        <f>'T09'!C653</f>
        <v>514845</v>
      </c>
      <c r="C653" s="109">
        <f>'T09'!K653</f>
        <v>33089.42</v>
      </c>
      <c r="D653" s="110">
        <f>'T09'!O653</f>
        <v>21.565799999999999</v>
      </c>
      <c r="E653" s="110">
        <f>'T09'!P653</f>
        <v>0.65585918399295007</v>
      </c>
      <c r="F653" s="110"/>
      <c r="G653" s="102">
        <f t="shared" si="175"/>
        <v>0</v>
      </c>
      <c r="H653" s="102">
        <f t="shared" si="176"/>
        <v>0</v>
      </c>
      <c r="I653" s="102">
        <f t="shared" si="177"/>
        <v>0</v>
      </c>
      <c r="J653" s="103">
        <f t="shared" si="178"/>
        <v>0</v>
      </c>
      <c r="L653" s="115">
        <f t="shared" si="179"/>
        <v>0</v>
      </c>
      <c r="M653" s="111">
        <f t="shared" si="180"/>
        <v>0</v>
      </c>
      <c r="N653" s="111">
        <f t="shared" si="181"/>
        <v>0</v>
      </c>
      <c r="O653" s="115">
        <f t="shared" si="182"/>
        <v>0</v>
      </c>
      <c r="P653" s="111">
        <f t="shared" si="183"/>
        <v>0</v>
      </c>
      <c r="Q653" s="111">
        <f t="shared" si="184"/>
        <v>0</v>
      </c>
      <c r="R653" s="115">
        <f t="shared" si="185"/>
        <v>0</v>
      </c>
      <c r="S653" s="111">
        <f t="shared" si="186"/>
        <v>0</v>
      </c>
      <c r="T653" s="111">
        <f t="shared" si="187"/>
        <v>0</v>
      </c>
    </row>
    <row r="654" spans="1:20" ht="11.25" customHeight="1" x14ac:dyDescent="0.2">
      <c r="A654" s="102" t="str">
        <f>'T09'!A654</f>
        <v>Hodkovce</v>
      </c>
      <c r="B654" s="104">
        <f>'T09'!C654</f>
        <v>521426</v>
      </c>
      <c r="C654" s="109">
        <f>'T09'!K654</f>
        <v>96798.64</v>
      </c>
      <c r="D654" s="110">
        <f>'T09'!O654</f>
        <v>0</v>
      </c>
      <c r="E654" s="110">
        <f>'T09'!P654</f>
        <v>25.826809136987876</v>
      </c>
      <c r="F654" s="110"/>
      <c r="G654" s="102">
        <f t="shared" si="175"/>
        <v>0</v>
      </c>
      <c r="H654" s="102">
        <f t="shared" si="176"/>
        <v>1</v>
      </c>
      <c r="I654" s="102">
        <f t="shared" si="177"/>
        <v>0</v>
      </c>
      <c r="J654" s="103">
        <f t="shared" si="178"/>
        <v>1</v>
      </c>
      <c r="L654" s="115">
        <f t="shared" si="179"/>
        <v>0</v>
      </c>
      <c r="M654" s="111">
        <f t="shared" si="180"/>
        <v>0</v>
      </c>
      <c r="N654" s="111">
        <f t="shared" si="181"/>
        <v>0</v>
      </c>
      <c r="O654" s="115">
        <f t="shared" si="182"/>
        <v>96798.64</v>
      </c>
      <c r="P654" s="111">
        <f t="shared" si="183"/>
        <v>0</v>
      </c>
      <c r="Q654" s="111">
        <f t="shared" si="184"/>
        <v>0.25826809136987877</v>
      </c>
      <c r="R654" s="115">
        <f t="shared" si="185"/>
        <v>0</v>
      </c>
      <c r="S654" s="111">
        <f t="shared" si="186"/>
        <v>0</v>
      </c>
      <c r="T654" s="111">
        <f t="shared" si="187"/>
        <v>0</v>
      </c>
    </row>
    <row r="655" spans="1:20" ht="11.25" customHeight="1" x14ac:dyDescent="0.2">
      <c r="A655" s="102" t="str">
        <f>'T09'!A655</f>
        <v>Hodruša - Hámre</v>
      </c>
      <c r="B655" s="104">
        <f>'T09'!C655</f>
        <v>516759</v>
      </c>
      <c r="C655" s="109">
        <f>'T09'!K655</f>
        <v>1244083.8099999998</v>
      </c>
      <c r="D655" s="110">
        <f>'T09'!O655</f>
        <v>0</v>
      </c>
      <c r="E655" s="110">
        <f>'T09'!P655</f>
        <v>12.29785234485127</v>
      </c>
      <c r="F655" s="110"/>
      <c r="G655" s="102">
        <f t="shared" si="175"/>
        <v>0</v>
      </c>
      <c r="H655" s="102">
        <f t="shared" si="176"/>
        <v>0</v>
      </c>
      <c r="I655" s="102">
        <f t="shared" si="177"/>
        <v>0</v>
      </c>
      <c r="J655" s="103">
        <f t="shared" si="178"/>
        <v>0</v>
      </c>
      <c r="L655" s="115">
        <f t="shared" si="179"/>
        <v>0</v>
      </c>
      <c r="M655" s="111">
        <f t="shared" si="180"/>
        <v>0</v>
      </c>
      <c r="N655" s="111">
        <f t="shared" si="181"/>
        <v>0</v>
      </c>
      <c r="O655" s="115">
        <f t="shared" si="182"/>
        <v>0</v>
      </c>
      <c r="P655" s="111">
        <f t="shared" si="183"/>
        <v>0</v>
      </c>
      <c r="Q655" s="111">
        <f t="shared" si="184"/>
        <v>0</v>
      </c>
      <c r="R655" s="115">
        <f t="shared" si="185"/>
        <v>0</v>
      </c>
      <c r="S655" s="111">
        <f t="shared" si="186"/>
        <v>0</v>
      </c>
      <c r="T655" s="111">
        <f t="shared" si="187"/>
        <v>0</v>
      </c>
    </row>
    <row r="656" spans="1:20" ht="11.25" customHeight="1" x14ac:dyDescent="0.2">
      <c r="A656" s="102" t="str">
        <f>'T09'!A656</f>
        <v>Hokovce</v>
      </c>
      <c r="B656" s="104">
        <f>'T09'!C656</f>
        <v>502243</v>
      </c>
      <c r="C656" s="109">
        <f>'T09'!K656</f>
        <v>170110.42</v>
      </c>
      <c r="D656" s="110">
        <f>'T09'!O656</f>
        <v>2.0112999999999999</v>
      </c>
      <c r="E656" s="110">
        <f>'T09'!P656</f>
        <v>1.7635603980050134</v>
      </c>
      <c r="F656" s="110"/>
      <c r="G656" s="102">
        <f t="shared" si="175"/>
        <v>0</v>
      </c>
      <c r="H656" s="102">
        <f t="shared" si="176"/>
        <v>0</v>
      </c>
      <c r="I656" s="102">
        <f t="shared" si="177"/>
        <v>0</v>
      </c>
      <c r="J656" s="103">
        <f t="shared" si="178"/>
        <v>0</v>
      </c>
      <c r="L656" s="115">
        <f t="shared" si="179"/>
        <v>0</v>
      </c>
      <c r="M656" s="111">
        <f t="shared" si="180"/>
        <v>0</v>
      </c>
      <c r="N656" s="111">
        <f t="shared" si="181"/>
        <v>0</v>
      </c>
      <c r="O656" s="115">
        <f t="shared" si="182"/>
        <v>0</v>
      </c>
      <c r="P656" s="111">
        <f t="shared" si="183"/>
        <v>0</v>
      </c>
      <c r="Q656" s="111">
        <f t="shared" si="184"/>
        <v>0</v>
      </c>
      <c r="R656" s="115">
        <f t="shared" si="185"/>
        <v>0</v>
      </c>
      <c r="S656" s="111">
        <f t="shared" si="186"/>
        <v>0</v>
      </c>
      <c r="T656" s="111">
        <f t="shared" si="187"/>
        <v>0</v>
      </c>
    </row>
    <row r="657" spans="1:20" ht="11.25" customHeight="1" x14ac:dyDescent="0.2">
      <c r="A657" s="102" t="str">
        <f>'T09'!A657</f>
        <v>Holčíkovce</v>
      </c>
      <c r="B657" s="104">
        <f>'T09'!C657</f>
        <v>528731</v>
      </c>
      <c r="C657" s="109">
        <f>'T09'!K657</f>
        <v>547413.06000000006</v>
      </c>
      <c r="D657" s="110">
        <f>'T09'!O657</f>
        <v>0</v>
      </c>
      <c r="E657" s="110">
        <f>'T09'!P657</f>
        <v>3.0715306646136646</v>
      </c>
      <c r="F657" s="110"/>
      <c r="G657" s="102">
        <f t="shared" si="175"/>
        <v>0</v>
      </c>
      <c r="H657" s="102">
        <f t="shared" si="176"/>
        <v>0</v>
      </c>
      <c r="I657" s="102">
        <f t="shared" si="177"/>
        <v>0</v>
      </c>
      <c r="J657" s="103">
        <f t="shared" si="178"/>
        <v>0</v>
      </c>
      <c r="L657" s="115">
        <f t="shared" si="179"/>
        <v>0</v>
      </c>
      <c r="M657" s="111">
        <f t="shared" si="180"/>
        <v>0</v>
      </c>
      <c r="N657" s="111">
        <f t="shared" si="181"/>
        <v>0</v>
      </c>
      <c r="O657" s="115">
        <f t="shared" si="182"/>
        <v>0</v>
      </c>
      <c r="P657" s="111">
        <f t="shared" si="183"/>
        <v>0</v>
      </c>
      <c r="Q657" s="111">
        <f t="shared" si="184"/>
        <v>0</v>
      </c>
      <c r="R657" s="115">
        <f t="shared" si="185"/>
        <v>0</v>
      </c>
      <c r="S657" s="111">
        <f t="shared" si="186"/>
        <v>0</v>
      </c>
      <c r="T657" s="111">
        <f t="shared" si="187"/>
        <v>0</v>
      </c>
    </row>
    <row r="658" spans="1:20" ht="11.25" customHeight="1" x14ac:dyDescent="0.2">
      <c r="A658" s="102" t="str">
        <f>'T09'!A658</f>
        <v>Holiare</v>
      </c>
      <c r="B658" s="104">
        <f>'T09'!C658</f>
        <v>580911</v>
      </c>
      <c r="C658" s="109">
        <f>'T09'!K658</f>
        <v>198485.07</v>
      </c>
      <c r="D658" s="110">
        <f>'T09'!O658</f>
        <v>38.190300000000001</v>
      </c>
      <c r="E658" s="110">
        <f>'T09'!P658</f>
        <v>19.985629145809305</v>
      </c>
      <c r="F658" s="110"/>
      <c r="G658" s="102">
        <f t="shared" si="175"/>
        <v>0</v>
      </c>
      <c r="H658" s="102">
        <f t="shared" si="176"/>
        <v>0</v>
      </c>
      <c r="I658" s="102">
        <f t="shared" si="177"/>
        <v>0</v>
      </c>
      <c r="J658" s="103">
        <f t="shared" si="178"/>
        <v>0</v>
      </c>
      <c r="L658" s="115">
        <f t="shared" si="179"/>
        <v>0</v>
      </c>
      <c r="M658" s="111">
        <f t="shared" si="180"/>
        <v>0</v>
      </c>
      <c r="N658" s="111">
        <f t="shared" si="181"/>
        <v>0</v>
      </c>
      <c r="O658" s="115">
        <f t="shared" si="182"/>
        <v>0</v>
      </c>
      <c r="P658" s="111">
        <f t="shared" si="183"/>
        <v>0</v>
      </c>
      <c r="Q658" s="111">
        <f t="shared" si="184"/>
        <v>0</v>
      </c>
      <c r="R658" s="115">
        <f t="shared" si="185"/>
        <v>0</v>
      </c>
      <c r="S658" s="111">
        <f t="shared" si="186"/>
        <v>0</v>
      </c>
      <c r="T658" s="111">
        <f t="shared" si="187"/>
        <v>0</v>
      </c>
    </row>
    <row r="659" spans="1:20" ht="11.25" customHeight="1" x14ac:dyDescent="0.2">
      <c r="A659" s="102" t="str">
        <f>'T09'!A659</f>
        <v>Holice</v>
      </c>
      <c r="B659" s="104">
        <f>'T09'!C659</f>
        <v>501581</v>
      </c>
      <c r="C659" s="109">
        <f>'T09'!K659</f>
        <v>1038252.85</v>
      </c>
      <c r="D659" s="110">
        <f>'T09'!O659</f>
        <v>23.791</v>
      </c>
      <c r="E659" s="110">
        <f>'T09'!P659</f>
        <v>17.480315127475933</v>
      </c>
      <c r="F659" s="110"/>
      <c r="G659" s="102">
        <f t="shared" si="175"/>
        <v>0</v>
      </c>
      <c r="H659" s="102">
        <f t="shared" si="176"/>
        <v>0</v>
      </c>
      <c r="I659" s="102">
        <f t="shared" si="177"/>
        <v>0</v>
      </c>
      <c r="J659" s="103">
        <f t="shared" si="178"/>
        <v>0</v>
      </c>
      <c r="L659" s="115">
        <f t="shared" si="179"/>
        <v>0</v>
      </c>
      <c r="M659" s="111">
        <f t="shared" si="180"/>
        <v>0</v>
      </c>
      <c r="N659" s="111">
        <f t="shared" si="181"/>
        <v>0</v>
      </c>
      <c r="O659" s="115">
        <f t="shared" si="182"/>
        <v>0</v>
      </c>
      <c r="P659" s="111">
        <f t="shared" si="183"/>
        <v>0</v>
      </c>
      <c r="Q659" s="111">
        <f t="shared" si="184"/>
        <v>0</v>
      </c>
      <c r="R659" s="115">
        <f t="shared" si="185"/>
        <v>0</v>
      </c>
      <c r="S659" s="111">
        <f t="shared" si="186"/>
        <v>0</v>
      </c>
      <c r="T659" s="111">
        <f t="shared" si="187"/>
        <v>0</v>
      </c>
    </row>
    <row r="660" spans="1:20" ht="11.25" customHeight="1" x14ac:dyDescent="0.2">
      <c r="A660" s="102" t="str">
        <f>'T09'!A660</f>
        <v>Holíč</v>
      </c>
      <c r="B660" s="104">
        <f>'T09'!C660</f>
        <v>504378</v>
      </c>
      <c r="C660" s="109">
        <f>'T09'!K660</f>
        <v>5880169.6100000003</v>
      </c>
      <c r="D660" s="110">
        <f>'T09'!O660</f>
        <v>38.786499999999997</v>
      </c>
      <c r="E660" s="110">
        <f>'T09'!P660</f>
        <v>7.9961407779868443</v>
      </c>
      <c r="F660" s="110"/>
      <c r="G660" s="102">
        <f t="shared" si="175"/>
        <v>0</v>
      </c>
      <c r="H660" s="102">
        <f t="shared" si="176"/>
        <v>0</v>
      </c>
      <c r="I660" s="102">
        <f t="shared" si="177"/>
        <v>0</v>
      </c>
      <c r="J660" s="103">
        <f t="shared" si="178"/>
        <v>0</v>
      </c>
      <c r="L660" s="115">
        <f t="shared" si="179"/>
        <v>0</v>
      </c>
      <c r="M660" s="111">
        <f t="shared" si="180"/>
        <v>0</v>
      </c>
      <c r="N660" s="111">
        <f t="shared" si="181"/>
        <v>0</v>
      </c>
      <c r="O660" s="115">
        <f t="shared" si="182"/>
        <v>0</v>
      </c>
      <c r="P660" s="111">
        <f t="shared" si="183"/>
        <v>0</v>
      </c>
      <c r="Q660" s="111">
        <f t="shared" si="184"/>
        <v>0</v>
      </c>
      <c r="R660" s="115">
        <f t="shared" si="185"/>
        <v>0</v>
      </c>
      <c r="S660" s="111">
        <f t="shared" si="186"/>
        <v>0</v>
      </c>
      <c r="T660" s="111">
        <f t="shared" si="187"/>
        <v>0</v>
      </c>
    </row>
    <row r="661" spans="1:20" ht="11.25" customHeight="1" x14ac:dyDescent="0.2">
      <c r="A661" s="102" t="str">
        <f>'T09'!A661</f>
        <v>Holiša</v>
      </c>
      <c r="B661" s="104">
        <f>'T09'!C661</f>
        <v>511439</v>
      </c>
      <c r="C661" s="109">
        <f>'T09'!K661</f>
        <v>309800.15999999997</v>
      </c>
      <c r="D661" s="110">
        <f>'T09'!O661</f>
        <v>0</v>
      </c>
      <c r="E661" s="110">
        <f>'T09'!P661</f>
        <v>0.41507402707603513</v>
      </c>
      <c r="F661" s="110"/>
      <c r="G661" s="102">
        <f t="shared" si="175"/>
        <v>0</v>
      </c>
      <c r="H661" s="102">
        <f t="shared" si="176"/>
        <v>0</v>
      </c>
      <c r="I661" s="102">
        <f t="shared" si="177"/>
        <v>0</v>
      </c>
      <c r="J661" s="103">
        <f t="shared" si="178"/>
        <v>0</v>
      </c>
      <c r="L661" s="115">
        <f t="shared" si="179"/>
        <v>0</v>
      </c>
      <c r="M661" s="111">
        <f t="shared" si="180"/>
        <v>0</v>
      </c>
      <c r="N661" s="111">
        <f t="shared" si="181"/>
        <v>0</v>
      </c>
      <c r="O661" s="115">
        <f t="shared" si="182"/>
        <v>0</v>
      </c>
      <c r="P661" s="111">
        <f t="shared" si="183"/>
        <v>0</v>
      </c>
      <c r="Q661" s="111">
        <f t="shared" si="184"/>
        <v>0</v>
      </c>
      <c r="R661" s="115">
        <f t="shared" si="185"/>
        <v>0</v>
      </c>
      <c r="S661" s="111">
        <f t="shared" si="186"/>
        <v>0</v>
      </c>
      <c r="T661" s="111">
        <f t="shared" si="187"/>
        <v>0</v>
      </c>
    </row>
    <row r="662" spans="1:20" ht="11.25" customHeight="1" x14ac:dyDescent="0.2">
      <c r="A662" s="102" t="str">
        <f>'T09'!A662</f>
        <v>Holumnica</v>
      </c>
      <c r="B662" s="104">
        <f>'T09'!C662</f>
        <v>523470</v>
      </c>
      <c r="C662" s="109">
        <f>'T09'!K662</f>
        <v>601836.29</v>
      </c>
      <c r="D662" s="110">
        <f>'T09'!O662</f>
        <v>30.6904</v>
      </c>
      <c r="E662" s="110">
        <f>'T09'!P662</f>
        <v>7.2916290906950785</v>
      </c>
      <c r="F662" s="110"/>
      <c r="G662" s="102">
        <f t="shared" si="175"/>
        <v>0</v>
      </c>
      <c r="H662" s="102">
        <f t="shared" si="176"/>
        <v>0</v>
      </c>
      <c r="I662" s="102">
        <f t="shared" si="177"/>
        <v>0</v>
      </c>
      <c r="J662" s="103">
        <f t="shared" si="178"/>
        <v>0</v>
      </c>
      <c r="L662" s="115">
        <f t="shared" si="179"/>
        <v>0</v>
      </c>
      <c r="M662" s="111">
        <f t="shared" si="180"/>
        <v>0</v>
      </c>
      <c r="N662" s="111">
        <f t="shared" si="181"/>
        <v>0</v>
      </c>
      <c r="O662" s="115">
        <f t="shared" si="182"/>
        <v>0</v>
      </c>
      <c r="P662" s="111">
        <f t="shared" si="183"/>
        <v>0</v>
      </c>
      <c r="Q662" s="111">
        <f t="shared" si="184"/>
        <v>0</v>
      </c>
      <c r="R662" s="115">
        <f t="shared" si="185"/>
        <v>0</v>
      </c>
      <c r="S662" s="111">
        <f t="shared" si="186"/>
        <v>0</v>
      </c>
      <c r="T662" s="111">
        <f t="shared" si="187"/>
        <v>0</v>
      </c>
    </row>
    <row r="663" spans="1:20" ht="11.25" customHeight="1" x14ac:dyDescent="0.2">
      <c r="A663" s="102" t="str">
        <f>'T09'!A663</f>
        <v>Honce</v>
      </c>
      <c r="B663" s="104">
        <f>'T09'!C663</f>
        <v>525731</v>
      </c>
      <c r="C663" s="109">
        <f>'T09'!K663</f>
        <v>66565.27</v>
      </c>
      <c r="D663" s="110">
        <f>'T09'!O663</f>
        <v>0</v>
      </c>
      <c r="E663" s="110">
        <f>'T09'!P663</f>
        <v>0</v>
      </c>
      <c r="F663" s="110"/>
      <c r="G663" s="102">
        <f t="shared" si="175"/>
        <v>0</v>
      </c>
      <c r="H663" s="102">
        <f t="shared" si="176"/>
        <v>0</v>
      </c>
      <c r="I663" s="102">
        <f t="shared" si="177"/>
        <v>0</v>
      </c>
      <c r="J663" s="103">
        <f t="shared" si="178"/>
        <v>0</v>
      </c>
      <c r="L663" s="115">
        <f t="shared" si="179"/>
        <v>0</v>
      </c>
      <c r="M663" s="111">
        <f t="shared" si="180"/>
        <v>0</v>
      </c>
      <c r="N663" s="111">
        <f t="shared" si="181"/>
        <v>0</v>
      </c>
      <c r="O663" s="115">
        <f t="shared" si="182"/>
        <v>0</v>
      </c>
      <c r="P663" s="111">
        <f t="shared" si="183"/>
        <v>0</v>
      </c>
      <c r="Q663" s="111">
        <f t="shared" si="184"/>
        <v>0</v>
      </c>
      <c r="R663" s="115">
        <f t="shared" si="185"/>
        <v>0</v>
      </c>
      <c r="S663" s="111">
        <f t="shared" si="186"/>
        <v>0</v>
      </c>
      <c r="T663" s="111">
        <f t="shared" si="187"/>
        <v>0</v>
      </c>
    </row>
    <row r="664" spans="1:20" ht="11.25" customHeight="1" x14ac:dyDescent="0.2">
      <c r="A664" s="102" t="str">
        <f>'T09'!A664</f>
        <v>Hontianska Vrbica</v>
      </c>
      <c r="B664" s="104">
        <f>'T09'!C664</f>
        <v>502251</v>
      </c>
      <c r="C664" s="109">
        <f>'T09'!K664</f>
        <v>282318.14</v>
      </c>
      <c r="D664" s="110">
        <f>'T09'!O664</f>
        <v>21.3598</v>
      </c>
      <c r="E664" s="110">
        <f>'T09'!P664</f>
        <v>9.6555184162094569</v>
      </c>
      <c r="F664" s="110"/>
      <c r="G664" s="102">
        <f t="shared" si="175"/>
        <v>0</v>
      </c>
      <c r="H664" s="102">
        <f t="shared" si="176"/>
        <v>0</v>
      </c>
      <c r="I664" s="102">
        <f t="shared" si="177"/>
        <v>0</v>
      </c>
      <c r="J664" s="103">
        <f t="shared" si="178"/>
        <v>0</v>
      </c>
      <c r="L664" s="115">
        <f t="shared" si="179"/>
        <v>0</v>
      </c>
      <c r="M664" s="111">
        <f t="shared" si="180"/>
        <v>0</v>
      </c>
      <c r="N664" s="111">
        <f t="shared" si="181"/>
        <v>0</v>
      </c>
      <c r="O664" s="115">
        <f t="shared" si="182"/>
        <v>0</v>
      </c>
      <c r="P664" s="111">
        <f t="shared" si="183"/>
        <v>0</v>
      </c>
      <c r="Q664" s="111">
        <f t="shared" si="184"/>
        <v>0</v>
      </c>
      <c r="R664" s="115">
        <f t="shared" si="185"/>
        <v>0</v>
      </c>
      <c r="S664" s="111">
        <f t="shared" si="186"/>
        <v>0</v>
      </c>
      <c r="T664" s="111">
        <f t="shared" si="187"/>
        <v>0</v>
      </c>
    </row>
    <row r="665" spans="1:20" ht="11.25" customHeight="1" x14ac:dyDescent="0.2">
      <c r="A665" s="102" t="str">
        <f>'T09'!A665</f>
        <v>Hontianske Moravce</v>
      </c>
      <c r="B665" s="104">
        <f>'T09'!C665</f>
        <v>518409</v>
      </c>
      <c r="C665" s="109">
        <f>'T09'!K665</f>
        <v>834239.26</v>
      </c>
      <c r="D665" s="110">
        <f>'T09'!O665</f>
        <v>29.765699999999999</v>
      </c>
      <c r="E665" s="110">
        <f>'T09'!P665</f>
        <v>11.280732580243228</v>
      </c>
      <c r="F665" s="110"/>
      <c r="G665" s="102">
        <f t="shared" si="175"/>
        <v>0</v>
      </c>
      <c r="H665" s="102">
        <f t="shared" si="176"/>
        <v>0</v>
      </c>
      <c r="I665" s="102">
        <f t="shared" si="177"/>
        <v>0</v>
      </c>
      <c r="J665" s="103">
        <f t="shared" si="178"/>
        <v>0</v>
      </c>
      <c r="L665" s="115">
        <f t="shared" si="179"/>
        <v>0</v>
      </c>
      <c r="M665" s="111">
        <f t="shared" si="180"/>
        <v>0</v>
      </c>
      <c r="N665" s="111">
        <f t="shared" si="181"/>
        <v>0</v>
      </c>
      <c r="O665" s="115">
        <f t="shared" si="182"/>
        <v>0</v>
      </c>
      <c r="P665" s="111">
        <f t="shared" si="183"/>
        <v>0</v>
      </c>
      <c r="Q665" s="111">
        <f t="shared" si="184"/>
        <v>0</v>
      </c>
      <c r="R665" s="115">
        <f t="shared" si="185"/>
        <v>0</v>
      </c>
      <c r="S665" s="111">
        <f t="shared" si="186"/>
        <v>0</v>
      </c>
      <c r="T665" s="111">
        <f t="shared" si="187"/>
        <v>0</v>
      </c>
    </row>
    <row r="666" spans="1:20" ht="11.25" customHeight="1" x14ac:dyDescent="0.2">
      <c r="A666" s="102" t="str">
        <f>'T09'!A666</f>
        <v>Hontianske Nemce</v>
      </c>
      <c r="B666" s="104">
        <f>'T09'!C666</f>
        <v>518417</v>
      </c>
      <c r="C666" s="109">
        <f>'T09'!K666</f>
        <v>978368.36</v>
      </c>
      <c r="D666" s="110">
        <f>'T09'!O666</f>
        <v>2.2486000000000002</v>
      </c>
      <c r="E666" s="110">
        <f>'T09'!P666</f>
        <v>2.8419316421884289</v>
      </c>
      <c r="F666" s="110"/>
      <c r="G666" s="102">
        <f t="shared" si="175"/>
        <v>0</v>
      </c>
      <c r="H666" s="102">
        <f t="shared" si="176"/>
        <v>0</v>
      </c>
      <c r="I666" s="102">
        <f t="shared" si="177"/>
        <v>0</v>
      </c>
      <c r="J666" s="103">
        <f t="shared" si="178"/>
        <v>0</v>
      </c>
      <c r="L666" s="115">
        <f t="shared" si="179"/>
        <v>0</v>
      </c>
      <c r="M666" s="111">
        <f t="shared" si="180"/>
        <v>0</v>
      </c>
      <c r="N666" s="111">
        <f t="shared" si="181"/>
        <v>0</v>
      </c>
      <c r="O666" s="115">
        <f t="shared" si="182"/>
        <v>0</v>
      </c>
      <c r="P666" s="111">
        <f t="shared" si="183"/>
        <v>0</v>
      </c>
      <c r="Q666" s="111">
        <f t="shared" si="184"/>
        <v>0</v>
      </c>
      <c r="R666" s="115">
        <f t="shared" si="185"/>
        <v>0</v>
      </c>
      <c r="S666" s="111">
        <f t="shared" si="186"/>
        <v>0</v>
      </c>
      <c r="T666" s="111">
        <f t="shared" si="187"/>
        <v>0</v>
      </c>
    </row>
    <row r="667" spans="1:20" ht="11.25" customHeight="1" x14ac:dyDescent="0.2">
      <c r="A667" s="102" t="str">
        <f>'T09'!A667</f>
        <v>Hontianske Tesáre</v>
      </c>
      <c r="B667" s="104">
        <f>'T09'!C667</f>
        <v>518425</v>
      </c>
      <c r="C667" s="109">
        <f>'T09'!K667</f>
        <v>339797.46</v>
      </c>
      <c r="D667" s="110">
        <f>'T09'!O667</f>
        <v>0</v>
      </c>
      <c r="E667" s="110">
        <f>'T09'!P667</f>
        <v>0</v>
      </c>
      <c r="F667" s="110"/>
      <c r="G667" s="102">
        <f t="shared" si="175"/>
        <v>0</v>
      </c>
      <c r="H667" s="102">
        <f t="shared" si="176"/>
        <v>0</v>
      </c>
      <c r="I667" s="102">
        <f t="shared" si="177"/>
        <v>0</v>
      </c>
      <c r="J667" s="103">
        <f t="shared" si="178"/>
        <v>0</v>
      </c>
      <c r="L667" s="115">
        <f t="shared" si="179"/>
        <v>0</v>
      </c>
      <c r="M667" s="111">
        <f t="shared" si="180"/>
        <v>0</v>
      </c>
      <c r="N667" s="111">
        <f t="shared" si="181"/>
        <v>0</v>
      </c>
      <c r="O667" s="115">
        <f t="shared" si="182"/>
        <v>0</v>
      </c>
      <c r="P667" s="111">
        <f t="shared" si="183"/>
        <v>0</v>
      </c>
      <c r="Q667" s="111">
        <f t="shared" si="184"/>
        <v>0</v>
      </c>
      <c r="R667" s="115">
        <f t="shared" si="185"/>
        <v>0</v>
      </c>
      <c r="S667" s="111">
        <f t="shared" si="186"/>
        <v>0</v>
      </c>
      <c r="T667" s="111">
        <f t="shared" si="187"/>
        <v>0</v>
      </c>
    </row>
    <row r="668" spans="1:20" ht="11.25" customHeight="1" x14ac:dyDescent="0.2">
      <c r="A668" s="102" t="str">
        <f>'T09'!A668</f>
        <v>Hontianske Trsťany</v>
      </c>
      <c r="B668" s="104">
        <f>'T09'!C668</f>
        <v>545350</v>
      </c>
      <c r="C668" s="109">
        <f>'T09'!K668</f>
        <v>146252.35999999999</v>
      </c>
      <c r="D668" s="110">
        <f>'T09'!O668</f>
        <v>41.459099999999999</v>
      </c>
      <c r="E668" s="110">
        <f>'T09'!P668</f>
        <v>2.2261315988336872</v>
      </c>
      <c r="F668" s="110"/>
      <c r="G668" s="102">
        <f t="shared" si="175"/>
        <v>0</v>
      </c>
      <c r="H668" s="102">
        <f t="shared" si="176"/>
        <v>0</v>
      </c>
      <c r="I668" s="102">
        <f t="shared" si="177"/>
        <v>0</v>
      </c>
      <c r="J668" s="103">
        <f t="shared" si="178"/>
        <v>0</v>
      </c>
      <c r="L668" s="115">
        <f t="shared" si="179"/>
        <v>0</v>
      </c>
      <c r="M668" s="111">
        <f t="shared" si="180"/>
        <v>0</v>
      </c>
      <c r="N668" s="111">
        <f t="shared" si="181"/>
        <v>0</v>
      </c>
      <c r="O668" s="115">
        <f t="shared" si="182"/>
        <v>0</v>
      </c>
      <c r="P668" s="111">
        <f t="shared" si="183"/>
        <v>0</v>
      </c>
      <c r="Q668" s="111">
        <f t="shared" si="184"/>
        <v>0</v>
      </c>
      <c r="R668" s="115">
        <f t="shared" si="185"/>
        <v>0</v>
      </c>
      <c r="S668" s="111">
        <f t="shared" si="186"/>
        <v>0</v>
      </c>
      <c r="T668" s="111">
        <f t="shared" si="187"/>
        <v>0</v>
      </c>
    </row>
    <row r="669" spans="1:20" ht="11.25" customHeight="1" x14ac:dyDescent="0.2">
      <c r="A669" s="102" t="str">
        <f>'T09'!A669</f>
        <v>Horňa</v>
      </c>
      <c r="B669" s="104">
        <f>'T09'!C669</f>
        <v>522473</v>
      </c>
      <c r="C669" s="109">
        <f>'T09'!K669</f>
        <v>59483.040000000001</v>
      </c>
      <c r="D669" s="110">
        <f>'T09'!O669</f>
        <v>13.6564</v>
      </c>
      <c r="E669" s="110">
        <f>'T09'!P669</f>
        <v>6.9197875562513289</v>
      </c>
      <c r="F669" s="110"/>
      <c r="G669" s="102">
        <f t="shared" si="175"/>
        <v>0</v>
      </c>
      <c r="H669" s="102">
        <f t="shared" si="176"/>
        <v>0</v>
      </c>
      <c r="I669" s="102">
        <f t="shared" si="177"/>
        <v>0</v>
      </c>
      <c r="J669" s="103">
        <f t="shared" si="178"/>
        <v>0</v>
      </c>
      <c r="L669" s="115">
        <f t="shared" si="179"/>
        <v>0</v>
      </c>
      <c r="M669" s="111">
        <f t="shared" si="180"/>
        <v>0</v>
      </c>
      <c r="N669" s="111">
        <f t="shared" si="181"/>
        <v>0</v>
      </c>
      <c r="O669" s="115">
        <f t="shared" si="182"/>
        <v>0</v>
      </c>
      <c r="P669" s="111">
        <f t="shared" si="183"/>
        <v>0</v>
      </c>
      <c r="Q669" s="111">
        <f t="shared" si="184"/>
        <v>0</v>
      </c>
      <c r="R669" s="115">
        <f t="shared" si="185"/>
        <v>0</v>
      </c>
      <c r="S669" s="111">
        <f t="shared" si="186"/>
        <v>0</v>
      </c>
      <c r="T669" s="111">
        <f t="shared" si="187"/>
        <v>0</v>
      </c>
    </row>
    <row r="670" spans="1:20" ht="11.25" customHeight="1" x14ac:dyDescent="0.2">
      <c r="A670" s="102" t="str">
        <f>'T09'!A670</f>
        <v>Horná Breznica</v>
      </c>
      <c r="B670" s="104">
        <f>'T09'!C670</f>
        <v>557692</v>
      </c>
      <c r="C670" s="109">
        <f>'T09'!K670</f>
        <v>94079.93</v>
      </c>
      <c r="D670" s="110">
        <f>'T09'!O670</f>
        <v>15.943899999999999</v>
      </c>
      <c r="E670" s="110">
        <f>'T09'!P670</f>
        <v>9.6243375181082733</v>
      </c>
      <c r="F670" s="110"/>
      <c r="G670" s="102">
        <f t="shared" si="175"/>
        <v>0</v>
      </c>
      <c r="H670" s="102">
        <f t="shared" si="176"/>
        <v>0</v>
      </c>
      <c r="I670" s="102">
        <f t="shared" si="177"/>
        <v>0</v>
      </c>
      <c r="J670" s="103">
        <f t="shared" si="178"/>
        <v>0</v>
      </c>
      <c r="L670" s="115">
        <f t="shared" si="179"/>
        <v>0</v>
      </c>
      <c r="M670" s="111">
        <f t="shared" si="180"/>
        <v>0</v>
      </c>
      <c r="N670" s="111">
        <f t="shared" si="181"/>
        <v>0</v>
      </c>
      <c r="O670" s="115">
        <f t="shared" si="182"/>
        <v>0</v>
      </c>
      <c r="P670" s="111">
        <f t="shared" si="183"/>
        <v>0</v>
      </c>
      <c r="Q670" s="111">
        <f t="shared" si="184"/>
        <v>0</v>
      </c>
      <c r="R670" s="115">
        <f t="shared" si="185"/>
        <v>0</v>
      </c>
      <c r="S670" s="111">
        <f t="shared" si="186"/>
        <v>0</v>
      </c>
      <c r="T670" s="111">
        <f t="shared" si="187"/>
        <v>0</v>
      </c>
    </row>
    <row r="671" spans="1:20" ht="11.25" customHeight="1" x14ac:dyDescent="0.2">
      <c r="A671" s="102" t="str">
        <f>'T09'!A671</f>
        <v>Horná Kráľová</v>
      </c>
      <c r="B671" s="104">
        <f>'T09'!C671</f>
        <v>555878</v>
      </c>
      <c r="C671" s="109">
        <f>'T09'!K671</f>
        <v>849835.76</v>
      </c>
      <c r="D671" s="110">
        <f>'T09'!O671</f>
        <v>0</v>
      </c>
      <c r="E671" s="110">
        <f>'T09'!P671</f>
        <v>5.9741202229475494</v>
      </c>
      <c r="F671" s="110"/>
      <c r="G671" s="102">
        <f t="shared" si="175"/>
        <v>0</v>
      </c>
      <c r="H671" s="102">
        <f t="shared" si="176"/>
        <v>0</v>
      </c>
      <c r="I671" s="102">
        <f t="shared" si="177"/>
        <v>0</v>
      </c>
      <c r="J671" s="103">
        <f t="shared" si="178"/>
        <v>0</v>
      </c>
      <c r="L671" s="115">
        <f t="shared" si="179"/>
        <v>0</v>
      </c>
      <c r="M671" s="111">
        <f t="shared" si="180"/>
        <v>0</v>
      </c>
      <c r="N671" s="111">
        <f t="shared" si="181"/>
        <v>0</v>
      </c>
      <c r="O671" s="115">
        <f t="shared" si="182"/>
        <v>0</v>
      </c>
      <c r="P671" s="111">
        <f t="shared" si="183"/>
        <v>0</v>
      </c>
      <c r="Q671" s="111">
        <f t="shared" si="184"/>
        <v>0</v>
      </c>
      <c r="R671" s="115">
        <f t="shared" si="185"/>
        <v>0</v>
      </c>
      <c r="S671" s="111">
        <f t="shared" si="186"/>
        <v>0</v>
      </c>
      <c r="T671" s="111">
        <f t="shared" si="187"/>
        <v>0</v>
      </c>
    </row>
    <row r="672" spans="1:20" ht="11.25" customHeight="1" x14ac:dyDescent="0.2">
      <c r="A672" s="102" t="str">
        <f>'T09'!A672</f>
        <v>Horná Krupá</v>
      </c>
      <c r="B672" s="104">
        <f>'T09'!C672</f>
        <v>507041</v>
      </c>
      <c r="C672" s="109">
        <f>'T09'!K672</f>
        <v>112259.41</v>
      </c>
      <c r="D672" s="110">
        <f>'T09'!O672</f>
        <v>0</v>
      </c>
      <c r="E672" s="110">
        <f>'T09'!P672</f>
        <v>0</v>
      </c>
      <c r="F672" s="110"/>
      <c r="G672" s="102">
        <f t="shared" si="175"/>
        <v>0</v>
      </c>
      <c r="H672" s="102">
        <f t="shared" si="176"/>
        <v>0</v>
      </c>
      <c r="I672" s="102">
        <f t="shared" si="177"/>
        <v>0</v>
      </c>
      <c r="J672" s="103">
        <f t="shared" si="178"/>
        <v>0</v>
      </c>
      <c r="L672" s="115">
        <f t="shared" si="179"/>
        <v>0</v>
      </c>
      <c r="M672" s="111">
        <f t="shared" si="180"/>
        <v>0</v>
      </c>
      <c r="N672" s="111">
        <f t="shared" si="181"/>
        <v>0</v>
      </c>
      <c r="O672" s="115">
        <f t="shared" si="182"/>
        <v>0</v>
      </c>
      <c r="P672" s="111">
        <f t="shared" si="183"/>
        <v>0</v>
      </c>
      <c r="Q672" s="111">
        <f t="shared" si="184"/>
        <v>0</v>
      </c>
      <c r="R672" s="115">
        <f t="shared" si="185"/>
        <v>0</v>
      </c>
      <c r="S672" s="111">
        <f t="shared" si="186"/>
        <v>0</v>
      </c>
      <c r="T672" s="111">
        <f t="shared" si="187"/>
        <v>0</v>
      </c>
    </row>
    <row r="673" spans="1:20" ht="11.25" customHeight="1" x14ac:dyDescent="0.2">
      <c r="A673" s="102" t="str">
        <f>'T09'!A673</f>
        <v>Horná Lehota</v>
      </c>
      <c r="B673" s="104">
        <f>'T09'!C673</f>
        <v>508624</v>
      </c>
      <c r="C673" s="109">
        <f>'T09'!K673</f>
        <v>310730.75</v>
      </c>
      <c r="D673" s="110">
        <f>'T09'!O673</f>
        <v>0</v>
      </c>
      <c r="E673" s="110">
        <f>'T09'!P673</f>
        <v>0</v>
      </c>
      <c r="F673" s="110"/>
      <c r="G673" s="102">
        <f t="shared" si="175"/>
        <v>0</v>
      </c>
      <c r="H673" s="102">
        <f t="shared" si="176"/>
        <v>0</v>
      </c>
      <c r="I673" s="102">
        <f t="shared" si="177"/>
        <v>0</v>
      </c>
      <c r="J673" s="103">
        <f t="shared" si="178"/>
        <v>0</v>
      </c>
      <c r="L673" s="115">
        <f t="shared" si="179"/>
        <v>0</v>
      </c>
      <c r="M673" s="111">
        <f t="shared" si="180"/>
        <v>0</v>
      </c>
      <c r="N673" s="111">
        <f t="shared" si="181"/>
        <v>0</v>
      </c>
      <c r="O673" s="115">
        <f t="shared" si="182"/>
        <v>0</v>
      </c>
      <c r="P673" s="111">
        <f t="shared" si="183"/>
        <v>0</v>
      </c>
      <c r="Q673" s="111">
        <f t="shared" si="184"/>
        <v>0</v>
      </c>
      <c r="R673" s="115">
        <f t="shared" si="185"/>
        <v>0</v>
      </c>
      <c r="S673" s="111">
        <f t="shared" si="186"/>
        <v>0</v>
      </c>
      <c r="T673" s="111">
        <f t="shared" si="187"/>
        <v>0</v>
      </c>
    </row>
    <row r="674" spans="1:20" ht="11.25" customHeight="1" x14ac:dyDescent="0.2">
      <c r="A674" s="102" t="str">
        <f>'T09'!A674</f>
        <v>Horná Lehota</v>
      </c>
      <c r="B674" s="104">
        <f>'T09'!C674</f>
        <v>509671</v>
      </c>
      <c r="C674" s="109">
        <f>'T09'!K674</f>
        <v>137319.96</v>
      </c>
      <c r="D674" s="110">
        <f>'T09'!O674</f>
        <v>0</v>
      </c>
      <c r="E674" s="110">
        <f>'T09'!P674</f>
        <v>0</v>
      </c>
      <c r="F674" s="110"/>
      <c r="G674" s="102">
        <f t="shared" si="175"/>
        <v>0</v>
      </c>
      <c r="H674" s="102">
        <f t="shared" si="176"/>
        <v>0</v>
      </c>
      <c r="I674" s="102">
        <f t="shared" si="177"/>
        <v>0</v>
      </c>
      <c r="J674" s="103">
        <f t="shared" si="178"/>
        <v>0</v>
      </c>
      <c r="L674" s="115">
        <f t="shared" si="179"/>
        <v>0</v>
      </c>
      <c r="M674" s="111">
        <f t="shared" si="180"/>
        <v>0</v>
      </c>
      <c r="N674" s="111">
        <f t="shared" si="181"/>
        <v>0</v>
      </c>
      <c r="O674" s="115">
        <f t="shared" si="182"/>
        <v>0</v>
      </c>
      <c r="P674" s="111">
        <f t="shared" si="183"/>
        <v>0</v>
      </c>
      <c r="Q674" s="111">
        <f t="shared" si="184"/>
        <v>0</v>
      </c>
      <c r="R674" s="115">
        <f t="shared" si="185"/>
        <v>0</v>
      </c>
      <c r="S674" s="111">
        <f t="shared" si="186"/>
        <v>0</v>
      </c>
      <c r="T674" s="111">
        <f t="shared" si="187"/>
        <v>0</v>
      </c>
    </row>
    <row r="675" spans="1:20" ht="11.25" customHeight="1" x14ac:dyDescent="0.2">
      <c r="A675" s="102" t="str">
        <f>'T09'!A675</f>
        <v>Horná Mariková</v>
      </c>
      <c r="B675" s="104">
        <f>'T09'!C675</f>
        <v>513083</v>
      </c>
      <c r="C675" s="109">
        <f>'T09'!K675</f>
        <v>211775.13</v>
      </c>
      <c r="D675" s="110">
        <f>'T09'!O675</f>
        <v>0</v>
      </c>
      <c r="E675" s="110">
        <f>'T09'!P675</f>
        <v>6.0381972141865763</v>
      </c>
      <c r="F675" s="110"/>
      <c r="G675" s="102">
        <f t="shared" si="175"/>
        <v>0</v>
      </c>
      <c r="H675" s="102">
        <f t="shared" si="176"/>
        <v>0</v>
      </c>
      <c r="I675" s="102">
        <f t="shared" si="177"/>
        <v>0</v>
      </c>
      <c r="J675" s="103">
        <f t="shared" si="178"/>
        <v>0</v>
      </c>
      <c r="L675" s="115">
        <f t="shared" si="179"/>
        <v>0</v>
      </c>
      <c r="M675" s="111">
        <f t="shared" si="180"/>
        <v>0</v>
      </c>
      <c r="N675" s="111">
        <f t="shared" si="181"/>
        <v>0</v>
      </c>
      <c r="O675" s="115">
        <f t="shared" si="182"/>
        <v>0</v>
      </c>
      <c r="P675" s="111">
        <f t="shared" si="183"/>
        <v>0</v>
      </c>
      <c r="Q675" s="111">
        <f t="shared" si="184"/>
        <v>0</v>
      </c>
      <c r="R675" s="115">
        <f t="shared" si="185"/>
        <v>0</v>
      </c>
      <c r="S675" s="111">
        <f t="shared" si="186"/>
        <v>0</v>
      </c>
      <c r="T675" s="111">
        <f t="shared" si="187"/>
        <v>0</v>
      </c>
    </row>
    <row r="676" spans="1:20" ht="11.25" customHeight="1" x14ac:dyDescent="0.2">
      <c r="A676" s="102" t="str">
        <f>'T09'!A676</f>
        <v>Horná Mičiná</v>
      </c>
      <c r="B676" s="104">
        <f>'T09'!C676</f>
        <v>508632</v>
      </c>
      <c r="C676" s="109">
        <f>'T09'!K676</f>
        <v>121948.89</v>
      </c>
      <c r="D676" s="110">
        <f>'T09'!O676</f>
        <v>158.26300000000001</v>
      </c>
      <c r="E676" s="110">
        <f>'T09'!P676</f>
        <v>132.06886097938244</v>
      </c>
      <c r="F676" s="110"/>
      <c r="G676" s="102">
        <f t="shared" si="175"/>
        <v>1</v>
      </c>
      <c r="H676" s="102">
        <f t="shared" si="176"/>
        <v>1</v>
      </c>
      <c r="I676" s="102">
        <f t="shared" si="177"/>
        <v>1</v>
      </c>
      <c r="J676" s="103">
        <f t="shared" si="178"/>
        <v>1</v>
      </c>
      <c r="L676" s="115">
        <f t="shared" si="179"/>
        <v>121948.89</v>
      </c>
      <c r="M676" s="111">
        <f t="shared" si="180"/>
        <v>1.58263</v>
      </c>
      <c r="N676" s="111">
        <f t="shared" si="181"/>
        <v>1.3206886097938244</v>
      </c>
      <c r="O676" s="115">
        <f t="shared" si="182"/>
        <v>121948.89</v>
      </c>
      <c r="P676" s="111">
        <f t="shared" si="183"/>
        <v>1.58263</v>
      </c>
      <c r="Q676" s="111">
        <f t="shared" si="184"/>
        <v>1.3206886097938244</v>
      </c>
      <c r="R676" s="115">
        <f t="shared" si="185"/>
        <v>121948.89</v>
      </c>
      <c r="S676" s="111">
        <f t="shared" si="186"/>
        <v>1.58263</v>
      </c>
      <c r="T676" s="111">
        <f t="shared" si="187"/>
        <v>1.3206886097938244</v>
      </c>
    </row>
    <row r="677" spans="1:20" ht="11.25" customHeight="1" x14ac:dyDescent="0.2">
      <c r="A677" s="102" t="str">
        <f>'T09'!A677</f>
        <v>Horná Poruba</v>
      </c>
      <c r="B677" s="104">
        <f>'T09'!C677</f>
        <v>513091</v>
      </c>
      <c r="C677" s="109">
        <f>'T09'!K677</f>
        <v>331403.71000000002</v>
      </c>
      <c r="D677" s="110">
        <f>'T09'!O677</f>
        <v>10.353199999999999</v>
      </c>
      <c r="E677" s="110">
        <f>'T09'!P677</f>
        <v>7.3869782568215667</v>
      </c>
      <c r="F677" s="110"/>
      <c r="G677" s="102">
        <f t="shared" si="175"/>
        <v>0</v>
      </c>
      <c r="H677" s="102">
        <f t="shared" si="176"/>
        <v>0</v>
      </c>
      <c r="I677" s="102">
        <f t="shared" si="177"/>
        <v>0</v>
      </c>
      <c r="J677" s="103">
        <f t="shared" si="178"/>
        <v>0</v>
      </c>
      <c r="L677" s="115">
        <f t="shared" si="179"/>
        <v>0</v>
      </c>
      <c r="M677" s="111">
        <f t="shared" si="180"/>
        <v>0</v>
      </c>
      <c r="N677" s="111">
        <f t="shared" si="181"/>
        <v>0</v>
      </c>
      <c r="O677" s="115">
        <f t="shared" si="182"/>
        <v>0</v>
      </c>
      <c r="P677" s="111">
        <f t="shared" si="183"/>
        <v>0</v>
      </c>
      <c r="Q677" s="111">
        <f t="shared" si="184"/>
        <v>0</v>
      </c>
      <c r="R677" s="115">
        <f t="shared" si="185"/>
        <v>0</v>
      </c>
      <c r="S677" s="111">
        <f t="shared" si="186"/>
        <v>0</v>
      </c>
      <c r="T677" s="111">
        <f t="shared" si="187"/>
        <v>0</v>
      </c>
    </row>
    <row r="678" spans="1:20" ht="11.25" customHeight="1" x14ac:dyDescent="0.2">
      <c r="A678" s="102" t="str">
        <f>'T09'!A678</f>
        <v>Horná Potôň</v>
      </c>
      <c r="B678" s="104">
        <f>'T09'!C678</f>
        <v>501590</v>
      </c>
      <c r="C678" s="109">
        <f>'T09'!K678</f>
        <v>996055.91999999993</v>
      </c>
      <c r="D678" s="110">
        <f>'T09'!O678</f>
        <v>39.005699999999997</v>
      </c>
      <c r="E678" s="110">
        <f>'T09'!P678</f>
        <v>32.370153474917352</v>
      </c>
      <c r="F678" s="110"/>
      <c r="G678" s="102">
        <f t="shared" si="175"/>
        <v>0</v>
      </c>
      <c r="H678" s="102">
        <f t="shared" si="176"/>
        <v>1</v>
      </c>
      <c r="I678" s="102">
        <f t="shared" si="177"/>
        <v>0</v>
      </c>
      <c r="J678" s="103">
        <f t="shared" si="178"/>
        <v>1</v>
      </c>
      <c r="L678" s="115">
        <f t="shared" si="179"/>
        <v>0</v>
      </c>
      <c r="M678" s="111">
        <f t="shared" si="180"/>
        <v>0</v>
      </c>
      <c r="N678" s="111">
        <f t="shared" si="181"/>
        <v>0</v>
      </c>
      <c r="O678" s="115">
        <f t="shared" si="182"/>
        <v>996055.91999999993</v>
      </c>
      <c r="P678" s="111">
        <f t="shared" si="183"/>
        <v>0.39005699999999999</v>
      </c>
      <c r="Q678" s="111">
        <f t="shared" si="184"/>
        <v>0.32370153474917351</v>
      </c>
      <c r="R678" s="115">
        <f t="shared" si="185"/>
        <v>0</v>
      </c>
      <c r="S678" s="111">
        <f t="shared" si="186"/>
        <v>0</v>
      </c>
      <c r="T678" s="111">
        <f t="shared" si="187"/>
        <v>0</v>
      </c>
    </row>
    <row r="679" spans="1:20" ht="11.25" customHeight="1" x14ac:dyDescent="0.2">
      <c r="A679" s="102" t="str">
        <f>'T09'!A679</f>
        <v>Horná Seč</v>
      </c>
      <c r="B679" s="104">
        <f>'T09'!C679</f>
        <v>502260</v>
      </c>
      <c r="C679" s="109">
        <f>'T09'!K679</f>
        <v>180318.90000000002</v>
      </c>
      <c r="D679" s="110">
        <f>'T09'!O679</f>
        <v>38.471299999999999</v>
      </c>
      <c r="E679" s="110">
        <f>'T09'!P679</f>
        <v>7.1156212687632836</v>
      </c>
      <c r="F679" s="110"/>
      <c r="G679" s="102">
        <f t="shared" si="175"/>
        <v>0</v>
      </c>
      <c r="H679" s="102">
        <f t="shared" si="176"/>
        <v>0</v>
      </c>
      <c r="I679" s="102">
        <f t="shared" si="177"/>
        <v>0</v>
      </c>
      <c r="J679" s="103">
        <f t="shared" si="178"/>
        <v>0</v>
      </c>
      <c r="L679" s="115">
        <f t="shared" si="179"/>
        <v>0</v>
      </c>
      <c r="M679" s="111">
        <f t="shared" si="180"/>
        <v>0</v>
      </c>
      <c r="N679" s="111">
        <f t="shared" si="181"/>
        <v>0</v>
      </c>
      <c r="O679" s="115">
        <f t="shared" si="182"/>
        <v>0</v>
      </c>
      <c r="P679" s="111">
        <f t="shared" si="183"/>
        <v>0</v>
      </c>
      <c r="Q679" s="111">
        <f t="shared" si="184"/>
        <v>0</v>
      </c>
      <c r="R679" s="115">
        <f t="shared" si="185"/>
        <v>0</v>
      </c>
      <c r="S679" s="111">
        <f t="shared" si="186"/>
        <v>0</v>
      </c>
      <c r="T679" s="111">
        <f t="shared" si="187"/>
        <v>0</v>
      </c>
    </row>
    <row r="680" spans="1:20" ht="11.25" customHeight="1" x14ac:dyDescent="0.2">
      <c r="A680" s="102" t="str">
        <f>'T09'!A680</f>
        <v>Horná Streda</v>
      </c>
      <c r="B680" s="104">
        <f>'T09'!C680</f>
        <v>506001</v>
      </c>
      <c r="C680" s="109">
        <f>'T09'!K680</f>
        <v>770371.53</v>
      </c>
      <c r="D680" s="110">
        <f>'T09'!O680</f>
        <v>0</v>
      </c>
      <c r="E680" s="110">
        <f>'T09'!P680</f>
        <v>6.0372480275848206</v>
      </c>
      <c r="F680" s="110"/>
      <c r="G680" s="102">
        <f t="shared" si="175"/>
        <v>0</v>
      </c>
      <c r="H680" s="102">
        <f t="shared" si="176"/>
        <v>0</v>
      </c>
      <c r="I680" s="102">
        <f t="shared" si="177"/>
        <v>0</v>
      </c>
      <c r="J680" s="103">
        <f t="shared" si="178"/>
        <v>0</v>
      </c>
      <c r="L680" s="115">
        <f t="shared" si="179"/>
        <v>0</v>
      </c>
      <c r="M680" s="111">
        <f t="shared" si="180"/>
        <v>0</v>
      </c>
      <c r="N680" s="111">
        <f t="shared" si="181"/>
        <v>0</v>
      </c>
      <c r="O680" s="115">
        <f t="shared" si="182"/>
        <v>0</v>
      </c>
      <c r="P680" s="111">
        <f t="shared" si="183"/>
        <v>0</v>
      </c>
      <c r="Q680" s="111">
        <f t="shared" si="184"/>
        <v>0</v>
      </c>
      <c r="R680" s="115">
        <f t="shared" si="185"/>
        <v>0</v>
      </c>
      <c r="S680" s="111">
        <f t="shared" si="186"/>
        <v>0</v>
      </c>
      <c r="T680" s="111">
        <f t="shared" si="187"/>
        <v>0</v>
      </c>
    </row>
    <row r="681" spans="1:20" ht="11.25" customHeight="1" x14ac:dyDescent="0.2">
      <c r="A681" s="102" t="str">
        <f>'T09'!A681</f>
        <v>Horná Strehová</v>
      </c>
      <c r="B681" s="104">
        <f>'T09'!C681</f>
        <v>516015</v>
      </c>
      <c r="C681" s="109">
        <f>'T09'!K681</f>
        <v>78111.39</v>
      </c>
      <c r="D681" s="110">
        <f>'T09'!O681</f>
        <v>0</v>
      </c>
      <c r="E681" s="110">
        <f>'T09'!P681</f>
        <v>0</v>
      </c>
      <c r="F681" s="110"/>
      <c r="G681" s="102">
        <f t="shared" si="175"/>
        <v>0</v>
      </c>
      <c r="H681" s="102">
        <f t="shared" si="176"/>
        <v>0</v>
      </c>
      <c r="I681" s="102">
        <f t="shared" si="177"/>
        <v>0</v>
      </c>
      <c r="J681" s="103">
        <f t="shared" si="178"/>
        <v>0</v>
      </c>
      <c r="L681" s="115">
        <f t="shared" si="179"/>
        <v>0</v>
      </c>
      <c r="M681" s="111">
        <f t="shared" si="180"/>
        <v>0</v>
      </c>
      <c r="N681" s="111">
        <f t="shared" si="181"/>
        <v>0</v>
      </c>
      <c r="O681" s="115">
        <f t="shared" si="182"/>
        <v>0</v>
      </c>
      <c r="P681" s="111">
        <f t="shared" si="183"/>
        <v>0</v>
      </c>
      <c r="Q681" s="111">
        <f t="shared" si="184"/>
        <v>0</v>
      </c>
      <c r="R681" s="115">
        <f t="shared" si="185"/>
        <v>0</v>
      </c>
      <c r="S681" s="111">
        <f t="shared" si="186"/>
        <v>0</v>
      </c>
      <c r="T681" s="111">
        <f t="shared" si="187"/>
        <v>0</v>
      </c>
    </row>
    <row r="682" spans="1:20" ht="11.25" customHeight="1" x14ac:dyDescent="0.2">
      <c r="A682" s="102" t="str">
        <f>'T09'!A682</f>
        <v>Horná Súča</v>
      </c>
      <c r="B682" s="104">
        <f>'T09'!C682</f>
        <v>506010</v>
      </c>
      <c r="C682" s="109">
        <f>'T09'!K682</f>
        <v>1440002.39</v>
      </c>
      <c r="D682" s="110">
        <f>'T09'!O682</f>
        <v>0</v>
      </c>
      <c r="E682" s="110">
        <f>'T09'!P682</f>
        <v>12.664838007664697</v>
      </c>
      <c r="F682" s="110"/>
      <c r="G682" s="102">
        <f t="shared" si="175"/>
        <v>0</v>
      </c>
      <c r="H682" s="102">
        <f t="shared" si="176"/>
        <v>0</v>
      </c>
      <c r="I682" s="102">
        <f t="shared" si="177"/>
        <v>0</v>
      </c>
      <c r="J682" s="103">
        <f t="shared" si="178"/>
        <v>0</v>
      </c>
      <c r="L682" s="115">
        <f t="shared" si="179"/>
        <v>0</v>
      </c>
      <c r="M682" s="111">
        <f t="shared" si="180"/>
        <v>0</v>
      </c>
      <c r="N682" s="111">
        <f t="shared" si="181"/>
        <v>0</v>
      </c>
      <c r="O682" s="115">
        <f t="shared" si="182"/>
        <v>0</v>
      </c>
      <c r="P682" s="111">
        <f t="shared" si="183"/>
        <v>0</v>
      </c>
      <c r="Q682" s="111">
        <f t="shared" si="184"/>
        <v>0</v>
      </c>
      <c r="R682" s="115">
        <f t="shared" si="185"/>
        <v>0</v>
      </c>
      <c r="S682" s="111">
        <f t="shared" si="186"/>
        <v>0</v>
      </c>
      <c r="T682" s="111">
        <f t="shared" si="187"/>
        <v>0</v>
      </c>
    </row>
    <row r="683" spans="1:20" ht="11.25" customHeight="1" x14ac:dyDescent="0.2">
      <c r="A683" s="102" t="str">
        <f>'T09'!A683</f>
        <v>Horná Štubňa</v>
      </c>
      <c r="B683" s="104">
        <f>'T09'!C683</f>
        <v>512273</v>
      </c>
      <c r="C683" s="109">
        <f>'T09'!K683</f>
        <v>875842.25</v>
      </c>
      <c r="D683" s="110">
        <f>'T09'!O683</f>
        <v>0</v>
      </c>
      <c r="E683" s="110">
        <f>'T09'!P683</f>
        <v>0</v>
      </c>
      <c r="F683" s="110"/>
      <c r="G683" s="102">
        <f t="shared" si="175"/>
        <v>0</v>
      </c>
      <c r="H683" s="102">
        <f t="shared" si="176"/>
        <v>0</v>
      </c>
      <c r="I683" s="102">
        <f t="shared" si="177"/>
        <v>0</v>
      </c>
      <c r="J683" s="103">
        <f t="shared" si="178"/>
        <v>0</v>
      </c>
      <c r="L683" s="115">
        <f t="shared" si="179"/>
        <v>0</v>
      </c>
      <c r="M683" s="111">
        <f t="shared" si="180"/>
        <v>0</v>
      </c>
      <c r="N683" s="111">
        <f t="shared" si="181"/>
        <v>0</v>
      </c>
      <c r="O683" s="115">
        <f t="shared" si="182"/>
        <v>0</v>
      </c>
      <c r="P683" s="111">
        <f t="shared" si="183"/>
        <v>0</v>
      </c>
      <c r="Q683" s="111">
        <f t="shared" si="184"/>
        <v>0</v>
      </c>
      <c r="R683" s="115">
        <f t="shared" si="185"/>
        <v>0</v>
      </c>
      <c r="S683" s="111">
        <f t="shared" si="186"/>
        <v>0</v>
      </c>
      <c r="T683" s="111">
        <f t="shared" si="187"/>
        <v>0</v>
      </c>
    </row>
    <row r="684" spans="1:20" ht="11.25" customHeight="1" x14ac:dyDescent="0.2">
      <c r="A684" s="102" t="str">
        <f>'T09'!A684</f>
        <v>Horná Ves</v>
      </c>
      <c r="B684" s="104">
        <f>'T09'!C684</f>
        <v>514004</v>
      </c>
      <c r="C684" s="109">
        <f>'T09'!K684</f>
        <v>595399.46000000008</v>
      </c>
      <c r="D684" s="110">
        <f>'T09'!O684</f>
        <v>0</v>
      </c>
      <c r="E684" s="110">
        <f>'T09'!P684</f>
        <v>0</v>
      </c>
      <c r="F684" s="110"/>
      <c r="G684" s="102">
        <f t="shared" si="175"/>
        <v>0</v>
      </c>
      <c r="H684" s="102">
        <f t="shared" si="176"/>
        <v>0</v>
      </c>
      <c r="I684" s="102">
        <f t="shared" si="177"/>
        <v>0</v>
      </c>
      <c r="J684" s="103">
        <f t="shared" si="178"/>
        <v>0</v>
      </c>
      <c r="L684" s="115">
        <f t="shared" si="179"/>
        <v>0</v>
      </c>
      <c r="M684" s="111">
        <f t="shared" si="180"/>
        <v>0</v>
      </c>
      <c r="N684" s="111">
        <f t="shared" si="181"/>
        <v>0</v>
      </c>
      <c r="O684" s="115">
        <f t="shared" si="182"/>
        <v>0</v>
      </c>
      <c r="P684" s="111">
        <f t="shared" si="183"/>
        <v>0</v>
      </c>
      <c r="Q684" s="111">
        <f t="shared" si="184"/>
        <v>0</v>
      </c>
      <c r="R684" s="115">
        <f t="shared" si="185"/>
        <v>0</v>
      </c>
      <c r="S684" s="111">
        <f t="shared" si="186"/>
        <v>0</v>
      </c>
      <c r="T684" s="111">
        <f t="shared" si="187"/>
        <v>0</v>
      </c>
    </row>
    <row r="685" spans="1:20" ht="11.25" customHeight="1" x14ac:dyDescent="0.2">
      <c r="A685" s="102" t="str">
        <f>'T09'!A685</f>
        <v>Horná Ves</v>
      </c>
      <c r="B685" s="104">
        <f>'T09'!C685</f>
        <v>581747</v>
      </c>
      <c r="C685" s="109">
        <f>'T09'!K685</f>
        <v>259995.09</v>
      </c>
      <c r="D685" s="110">
        <f>'T09'!O685</f>
        <v>0</v>
      </c>
      <c r="E685" s="110">
        <f>'T09'!P685</f>
        <v>0</v>
      </c>
      <c r="F685" s="110"/>
      <c r="G685" s="102">
        <f t="shared" si="175"/>
        <v>0</v>
      </c>
      <c r="H685" s="102">
        <f t="shared" si="176"/>
        <v>0</v>
      </c>
      <c r="I685" s="102">
        <f t="shared" si="177"/>
        <v>0</v>
      </c>
      <c r="J685" s="103">
        <f t="shared" si="178"/>
        <v>0</v>
      </c>
      <c r="L685" s="115">
        <f t="shared" si="179"/>
        <v>0</v>
      </c>
      <c r="M685" s="111">
        <f t="shared" si="180"/>
        <v>0</v>
      </c>
      <c r="N685" s="111">
        <f t="shared" si="181"/>
        <v>0</v>
      </c>
      <c r="O685" s="115">
        <f t="shared" si="182"/>
        <v>0</v>
      </c>
      <c r="P685" s="111">
        <f t="shared" si="183"/>
        <v>0</v>
      </c>
      <c r="Q685" s="111">
        <f t="shared" si="184"/>
        <v>0</v>
      </c>
      <c r="R685" s="115">
        <f t="shared" si="185"/>
        <v>0</v>
      </c>
      <c r="S685" s="111">
        <f t="shared" si="186"/>
        <v>0</v>
      </c>
      <c r="T685" s="111">
        <f t="shared" si="187"/>
        <v>0</v>
      </c>
    </row>
    <row r="686" spans="1:20" ht="11.25" customHeight="1" x14ac:dyDescent="0.2">
      <c r="A686" s="102" t="str">
        <f>'T09'!A686</f>
        <v>Horná Ždaňa</v>
      </c>
      <c r="B686" s="104">
        <f>'T09'!C686</f>
        <v>516791</v>
      </c>
      <c r="C686" s="109">
        <f>'T09'!K686</f>
        <v>499381.06</v>
      </c>
      <c r="D686" s="110">
        <f>'T09'!O686</f>
        <v>9.0112000000000005</v>
      </c>
      <c r="E686" s="110">
        <f>'T09'!P686</f>
        <v>7.04898179358264</v>
      </c>
      <c r="F686" s="110"/>
      <c r="G686" s="102">
        <f t="shared" si="175"/>
        <v>0</v>
      </c>
      <c r="H686" s="102">
        <f t="shared" si="176"/>
        <v>0</v>
      </c>
      <c r="I686" s="102">
        <f t="shared" si="177"/>
        <v>0</v>
      </c>
      <c r="J686" s="103">
        <f t="shared" si="178"/>
        <v>0</v>
      </c>
      <c r="L686" s="115">
        <f t="shared" si="179"/>
        <v>0</v>
      </c>
      <c r="M686" s="111">
        <f t="shared" si="180"/>
        <v>0</v>
      </c>
      <c r="N686" s="111">
        <f t="shared" si="181"/>
        <v>0</v>
      </c>
      <c r="O686" s="115">
        <f t="shared" si="182"/>
        <v>0</v>
      </c>
      <c r="P686" s="111">
        <f t="shared" si="183"/>
        <v>0</v>
      </c>
      <c r="Q686" s="111">
        <f t="shared" si="184"/>
        <v>0</v>
      </c>
      <c r="R686" s="115">
        <f t="shared" si="185"/>
        <v>0</v>
      </c>
      <c r="S686" s="111">
        <f t="shared" si="186"/>
        <v>0</v>
      </c>
      <c r="T686" s="111">
        <f t="shared" si="187"/>
        <v>0</v>
      </c>
    </row>
    <row r="687" spans="1:20" ht="11.25" customHeight="1" x14ac:dyDescent="0.2">
      <c r="A687" s="102" t="str">
        <f>'T09'!A687</f>
        <v>Horňany</v>
      </c>
      <c r="B687" s="104">
        <f>'T09'!C687</f>
        <v>506028</v>
      </c>
      <c r="C687" s="109">
        <f>'T09'!K687</f>
        <v>97868.05</v>
      </c>
      <c r="D687" s="110">
        <f>'T09'!O687</f>
        <v>22.462900000000001</v>
      </c>
      <c r="E687" s="110">
        <f>'T09'!P687</f>
        <v>19.558170414144353</v>
      </c>
      <c r="F687" s="110"/>
      <c r="G687" s="102">
        <f t="shared" si="175"/>
        <v>0</v>
      </c>
      <c r="H687" s="102">
        <f t="shared" si="176"/>
        <v>0</v>
      </c>
      <c r="I687" s="102">
        <f t="shared" si="177"/>
        <v>0</v>
      </c>
      <c r="J687" s="103">
        <f t="shared" si="178"/>
        <v>0</v>
      </c>
      <c r="L687" s="115">
        <f t="shared" si="179"/>
        <v>0</v>
      </c>
      <c r="M687" s="111">
        <f t="shared" si="180"/>
        <v>0</v>
      </c>
      <c r="N687" s="111">
        <f t="shared" si="181"/>
        <v>0</v>
      </c>
      <c r="O687" s="115">
        <f t="shared" si="182"/>
        <v>0</v>
      </c>
      <c r="P687" s="111">
        <f t="shared" si="183"/>
        <v>0</v>
      </c>
      <c r="Q687" s="111">
        <f t="shared" si="184"/>
        <v>0</v>
      </c>
      <c r="R687" s="115">
        <f t="shared" si="185"/>
        <v>0</v>
      </c>
      <c r="S687" s="111">
        <f t="shared" si="186"/>
        <v>0</v>
      </c>
      <c r="T687" s="111">
        <f t="shared" si="187"/>
        <v>0</v>
      </c>
    </row>
    <row r="688" spans="1:20" ht="11.25" customHeight="1" x14ac:dyDescent="0.2">
      <c r="A688" s="102" t="str">
        <f>'T09'!A688</f>
        <v>Horné Dubové</v>
      </c>
      <c r="B688" s="104">
        <f>'T09'!C688</f>
        <v>507059</v>
      </c>
      <c r="C688" s="109">
        <f>'T09'!K688</f>
        <v>107893.74</v>
      </c>
      <c r="D688" s="110">
        <f>'T09'!O688</f>
        <v>0</v>
      </c>
      <c r="E688" s="110">
        <f>'T09'!P688</f>
        <v>9.4618649793769318</v>
      </c>
      <c r="F688" s="110"/>
      <c r="G688" s="102">
        <f t="shared" si="175"/>
        <v>0</v>
      </c>
      <c r="H688" s="102">
        <f t="shared" si="176"/>
        <v>0</v>
      </c>
      <c r="I688" s="102">
        <f t="shared" si="177"/>
        <v>0</v>
      </c>
      <c r="J688" s="103">
        <f t="shared" si="178"/>
        <v>0</v>
      </c>
      <c r="L688" s="115">
        <f t="shared" si="179"/>
        <v>0</v>
      </c>
      <c r="M688" s="111">
        <f t="shared" si="180"/>
        <v>0</v>
      </c>
      <c r="N688" s="111">
        <f t="shared" si="181"/>
        <v>0</v>
      </c>
      <c r="O688" s="115">
        <f t="shared" si="182"/>
        <v>0</v>
      </c>
      <c r="P688" s="111">
        <f t="shared" si="183"/>
        <v>0</v>
      </c>
      <c r="Q688" s="111">
        <f t="shared" si="184"/>
        <v>0</v>
      </c>
      <c r="R688" s="115">
        <f t="shared" si="185"/>
        <v>0</v>
      </c>
      <c r="S688" s="111">
        <f t="shared" si="186"/>
        <v>0</v>
      </c>
      <c r="T688" s="111">
        <f t="shared" si="187"/>
        <v>0</v>
      </c>
    </row>
    <row r="689" spans="1:20" ht="11.25" customHeight="1" x14ac:dyDescent="0.2">
      <c r="A689" s="102" t="str">
        <f>'T09'!A689</f>
        <v>Horné Hámre</v>
      </c>
      <c r="B689" s="104">
        <f>'T09'!C689</f>
        <v>516805</v>
      </c>
      <c r="C689" s="109">
        <f>'T09'!K689</f>
        <v>203316.2</v>
      </c>
      <c r="D689" s="110">
        <f>'T09'!O689</f>
        <v>0</v>
      </c>
      <c r="E689" s="110">
        <f>'T09'!P689</f>
        <v>4.643151898373076</v>
      </c>
      <c r="F689" s="110"/>
      <c r="G689" s="102">
        <f t="shared" si="175"/>
        <v>0</v>
      </c>
      <c r="H689" s="102">
        <f t="shared" si="176"/>
        <v>0</v>
      </c>
      <c r="I689" s="102">
        <f t="shared" si="177"/>
        <v>0</v>
      </c>
      <c r="J689" s="103">
        <f t="shared" si="178"/>
        <v>0</v>
      </c>
      <c r="L689" s="115">
        <f t="shared" si="179"/>
        <v>0</v>
      </c>
      <c r="M689" s="111">
        <f t="shared" si="180"/>
        <v>0</v>
      </c>
      <c r="N689" s="111">
        <f t="shared" si="181"/>
        <v>0</v>
      </c>
      <c r="O689" s="115">
        <f t="shared" si="182"/>
        <v>0</v>
      </c>
      <c r="P689" s="111">
        <f t="shared" si="183"/>
        <v>0</v>
      </c>
      <c r="Q689" s="111">
        <f t="shared" si="184"/>
        <v>0</v>
      </c>
      <c r="R689" s="115">
        <f t="shared" si="185"/>
        <v>0</v>
      </c>
      <c r="S689" s="111">
        <f t="shared" si="186"/>
        <v>0</v>
      </c>
      <c r="T689" s="111">
        <f t="shared" si="187"/>
        <v>0</v>
      </c>
    </row>
    <row r="690" spans="1:20" ht="11.25" customHeight="1" x14ac:dyDescent="0.2">
      <c r="A690" s="102" t="str">
        <f>'T09'!A690</f>
        <v>Horné Chlebany</v>
      </c>
      <c r="B690" s="104">
        <f>'T09'!C690</f>
        <v>556351</v>
      </c>
      <c r="C690" s="109">
        <f>'T09'!K690</f>
        <v>86314.5</v>
      </c>
      <c r="D690" s="110">
        <f>'T09'!O690</f>
        <v>0</v>
      </c>
      <c r="E690" s="110">
        <f>'T09'!P690</f>
        <v>2.1849747145612848</v>
      </c>
      <c r="F690" s="110"/>
      <c r="G690" s="102">
        <f t="shared" si="175"/>
        <v>0</v>
      </c>
      <c r="H690" s="102">
        <f t="shared" si="176"/>
        <v>0</v>
      </c>
      <c r="I690" s="102">
        <f t="shared" si="177"/>
        <v>0</v>
      </c>
      <c r="J690" s="103">
        <f t="shared" si="178"/>
        <v>0</v>
      </c>
      <c r="L690" s="115">
        <f t="shared" si="179"/>
        <v>0</v>
      </c>
      <c r="M690" s="111">
        <f t="shared" si="180"/>
        <v>0</v>
      </c>
      <c r="N690" s="111">
        <f t="shared" si="181"/>
        <v>0</v>
      </c>
      <c r="O690" s="115">
        <f t="shared" si="182"/>
        <v>0</v>
      </c>
      <c r="P690" s="111">
        <f t="shared" si="183"/>
        <v>0</v>
      </c>
      <c r="Q690" s="111">
        <f t="shared" si="184"/>
        <v>0</v>
      </c>
      <c r="R690" s="115">
        <f t="shared" si="185"/>
        <v>0</v>
      </c>
      <c r="S690" s="111">
        <f t="shared" si="186"/>
        <v>0</v>
      </c>
      <c r="T690" s="111">
        <f t="shared" si="187"/>
        <v>0</v>
      </c>
    </row>
    <row r="691" spans="1:20" ht="11.25" customHeight="1" x14ac:dyDescent="0.2">
      <c r="A691" s="102" t="str">
        <f>'T09'!A691</f>
        <v>Horné Lefantovce</v>
      </c>
      <c r="B691" s="104">
        <f>'T09'!C691</f>
        <v>545635</v>
      </c>
      <c r="C691" s="109">
        <f>'T09'!K691</f>
        <v>297247.56</v>
      </c>
      <c r="D691" s="110">
        <f>'T09'!O691</f>
        <v>0</v>
      </c>
      <c r="E691" s="110">
        <f>'T09'!P691</f>
        <v>19.354180737429772</v>
      </c>
      <c r="F691" s="110"/>
      <c r="G691" s="102">
        <f t="shared" si="175"/>
        <v>0</v>
      </c>
      <c r="H691" s="102">
        <f t="shared" si="176"/>
        <v>0</v>
      </c>
      <c r="I691" s="102">
        <f t="shared" si="177"/>
        <v>0</v>
      </c>
      <c r="J691" s="103">
        <f t="shared" si="178"/>
        <v>0</v>
      </c>
      <c r="L691" s="115">
        <f t="shared" si="179"/>
        <v>0</v>
      </c>
      <c r="M691" s="111">
        <f t="shared" si="180"/>
        <v>0</v>
      </c>
      <c r="N691" s="111">
        <f t="shared" si="181"/>
        <v>0</v>
      </c>
      <c r="O691" s="115">
        <f t="shared" si="182"/>
        <v>0</v>
      </c>
      <c r="P691" s="111">
        <f t="shared" si="183"/>
        <v>0</v>
      </c>
      <c r="Q691" s="111">
        <f t="shared" si="184"/>
        <v>0</v>
      </c>
      <c r="R691" s="115">
        <f t="shared" si="185"/>
        <v>0</v>
      </c>
      <c r="S691" s="111">
        <f t="shared" si="186"/>
        <v>0</v>
      </c>
      <c r="T691" s="111">
        <f t="shared" si="187"/>
        <v>0</v>
      </c>
    </row>
    <row r="692" spans="1:20" ht="11.25" customHeight="1" x14ac:dyDescent="0.2">
      <c r="A692" s="102" t="str">
        <f>'T09'!A692</f>
        <v>Horné Mladonice</v>
      </c>
      <c r="B692" s="104">
        <f>'T09'!C692</f>
        <v>518433</v>
      </c>
      <c r="C692" s="109">
        <f>'T09'!K692</f>
        <v>35342.15</v>
      </c>
      <c r="D692" s="110">
        <f>'T09'!O692</f>
        <v>0</v>
      </c>
      <c r="E692" s="110">
        <f>'T09'!P692</f>
        <v>0</v>
      </c>
      <c r="F692" s="110"/>
      <c r="G692" s="102">
        <f t="shared" si="175"/>
        <v>0</v>
      </c>
      <c r="H692" s="102">
        <f t="shared" si="176"/>
        <v>0</v>
      </c>
      <c r="I692" s="102">
        <f t="shared" si="177"/>
        <v>0</v>
      </c>
      <c r="J692" s="103">
        <f t="shared" si="178"/>
        <v>0</v>
      </c>
      <c r="L692" s="115">
        <f t="shared" si="179"/>
        <v>0</v>
      </c>
      <c r="M692" s="111">
        <f t="shared" si="180"/>
        <v>0</v>
      </c>
      <c r="N692" s="111">
        <f t="shared" si="181"/>
        <v>0</v>
      </c>
      <c r="O692" s="115">
        <f t="shared" si="182"/>
        <v>0</v>
      </c>
      <c r="P692" s="111">
        <f t="shared" si="183"/>
        <v>0</v>
      </c>
      <c r="Q692" s="111">
        <f t="shared" si="184"/>
        <v>0</v>
      </c>
      <c r="R692" s="115">
        <f t="shared" si="185"/>
        <v>0</v>
      </c>
      <c r="S692" s="111">
        <f t="shared" si="186"/>
        <v>0</v>
      </c>
      <c r="T692" s="111">
        <f t="shared" si="187"/>
        <v>0</v>
      </c>
    </row>
    <row r="693" spans="1:20" ht="11.25" customHeight="1" x14ac:dyDescent="0.2">
      <c r="A693" s="102" t="str">
        <f>'T09'!A693</f>
        <v>Horné Mýto</v>
      </c>
      <c r="B693" s="104">
        <f>'T09'!C693</f>
        <v>555568</v>
      </c>
      <c r="C693" s="109">
        <f>'T09'!K693</f>
        <v>321638.46999999997</v>
      </c>
      <c r="D693" s="110">
        <f>'T09'!O693</f>
        <v>36.249000000000002</v>
      </c>
      <c r="E693" s="110">
        <f>'T09'!P693</f>
        <v>87.03838505387742</v>
      </c>
      <c r="F693" s="110"/>
      <c r="G693" s="102">
        <f t="shared" si="175"/>
        <v>0</v>
      </c>
      <c r="H693" s="102">
        <f t="shared" si="176"/>
        <v>1</v>
      </c>
      <c r="I693" s="102">
        <f t="shared" si="177"/>
        <v>0</v>
      </c>
      <c r="J693" s="103">
        <f t="shared" si="178"/>
        <v>1</v>
      </c>
      <c r="L693" s="115">
        <f t="shared" si="179"/>
        <v>0</v>
      </c>
      <c r="M693" s="111">
        <f t="shared" si="180"/>
        <v>0</v>
      </c>
      <c r="N693" s="111">
        <f t="shared" si="181"/>
        <v>0</v>
      </c>
      <c r="O693" s="115">
        <f t="shared" si="182"/>
        <v>321638.46999999997</v>
      </c>
      <c r="P693" s="111">
        <f t="shared" si="183"/>
        <v>0.36249000000000003</v>
      </c>
      <c r="Q693" s="111">
        <f t="shared" si="184"/>
        <v>0.87038385053877421</v>
      </c>
      <c r="R693" s="115">
        <f t="shared" si="185"/>
        <v>0</v>
      </c>
      <c r="S693" s="111">
        <f t="shared" si="186"/>
        <v>0</v>
      </c>
      <c r="T693" s="111">
        <f t="shared" si="187"/>
        <v>0</v>
      </c>
    </row>
    <row r="694" spans="1:20" ht="11.25" customHeight="1" x14ac:dyDescent="0.2">
      <c r="A694" s="102" t="str">
        <f>'T09'!A694</f>
        <v>Horné Naštice</v>
      </c>
      <c r="B694" s="104">
        <f>'T09'!C694</f>
        <v>542920</v>
      </c>
      <c r="C694" s="109">
        <f>'T09'!K694</f>
        <v>98877.24</v>
      </c>
      <c r="D694" s="110">
        <f>'T09'!O694</f>
        <v>0</v>
      </c>
      <c r="E694" s="110">
        <f>'T09'!P694</f>
        <v>0</v>
      </c>
      <c r="F694" s="110"/>
      <c r="G694" s="102">
        <f t="shared" si="175"/>
        <v>0</v>
      </c>
      <c r="H694" s="102">
        <f t="shared" si="176"/>
        <v>0</v>
      </c>
      <c r="I694" s="102">
        <f t="shared" si="177"/>
        <v>0</v>
      </c>
      <c r="J694" s="103">
        <f t="shared" si="178"/>
        <v>0</v>
      </c>
      <c r="L694" s="115">
        <f t="shared" si="179"/>
        <v>0</v>
      </c>
      <c r="M694" s="111">
        <f t="shared" si="180"/>
        <v>0</v>
      </c>
      <c r="N694" s="111">
        <f t="shared" si="181"/>
        <v>0</v>
      </c>
      <c r="O694" s="115">
        <f t="shared" si="182"/>
        <v>0</v>
      </c>
      <c r="P694" s="111">
        <f t="shared" si="183"/>
        <v>0</v>
      </c>
      <c r="Q694" s="111">
        <f t="shared" si="184"/>
        <v>0</v>
      </c>
      <c r="R694" s="115">
        <f t="shared" si="185"/>
        <v>0</v>
      </c>
      <c r="S694" s="111">
        <f t="shared" si="186"/>
        <v>0</v>
      </c>
      <c r="T694" s="111">
        <f t="shared" si="187"/>
        <v>0</v>
      </c>
    </row>
    <row r="695" spans="1:20" ht="11.25" customHeight="1" x14ac:dyDescent="0.2">
      <c r="A695" s="102" t="str">
        <f>'T09'!A695</f>
        <v>Horné Obdokovce</v>
      </c>
      <c r="B695" s="104">
        <f>'T09'!C695</f>
        <v>542938</v>
      </c>
      <c r="C695" s="109">
        <f>'T09'!K695</f>
        <v>774198.58</v>
      </c>
      <c r="D695" s="110">
        <f>'T09'!O695</f>
        <v>2.7227999999999999</v>
      </c>
      <c r="E695" s="110">
        <f>'T09'!P695</f>
        <v>3.9927998834614247</v>
      </c>
      <c r="F695" s="110"/>
      <c r="G695" s="102">
        <f t="shared" si="175"/>
        <v>0</v>
      </c>
      <c r="H695" s="102">
        <f t="shared" si="176"/>
        <v>0</v>
      </c>
      <c r="I695" s="102">
        <f t="shared" si="177"/>
        <v>0</v>
      </c>
      <c r="J695" s="103">
        <f t="shared" si="178"/>
        <v>0</v>
      </c>
      <c r="L695" s="115">
        <f t="shared" si="179"/>
        <v>0</v>
      </c>
      <c r="M695" s="111">
        <f t="shared" si="180"/>
        <v>0</v>
      </c>
      <c r="N695" s="111">
        <f t="shared" si="181"/>
        <v>0</v>
      </c>
      <c r="O695" s="115">
        <f t="shared" si="182"/>
        <v>0</v>
      </c>
      <c r="P695" s="111">
        <f t="shared" si="183"/>
        <v>0</v>
      </c>
      <c r="Q695" s="111">
        <f t="shared" si="184"/>
        <v>0</v>
      </c>
      <c r="R695" s="115">
        <f t="shared" si="185"/>
        <v>0</v>
      </c>
      <c r="S695" s="111">
        <f t="shared" si="186"/>
        <v>0</v>
      </c>
      <c r="T695" s="111">
        <f t="shared" si="187"/>
        <v>0</v>
      </c>
    </row>
    <row r="696" spans="1:20" ht="11.25" customHeight="1" x14ac:dyDescent="0.2">
      <c r="A696" s="102" t="str">
        <f>'T09'!A696</f>
        <v>Horné Orešany</v>
      </c>
      <c r="B696" s="104">
        <f>'T09'!C696</f>
        <v>507067</v>
      </c>
      <c r="C696" s="109">
        <f>'T09'!K696</f>
        <v>838112.77</v>
      </c>
      <c r="D696" s="110">
        <f>'T09'!O696</f>
        <v>12.3531</v>
      </c>
      <c r="E696" s="110">
        <f>'T09'!P696</f>
        <v>7.906357279343208</v>
      </c>
      <c r="F696" s="110"/>
      <c r="G696" s="102">
        <f t="shared" si="175"/>
        <v>0</v>
      </c>
      <c r="H696" s="102">
        <f t="shared" si="176"/>
        <v>0</v>
      </c>
      <c r="I696" s="102">
        <f t="shared" si="177"/>
        <v>0</v>
      </c>
      <c r="J696" s="103">
        <f t="shared" si="178"/>
        <v>0</v>
      </c>
      <c r="L696" s="115">
        <f t="shared" si="179"/>
        <v>0</v>
      </c>
      <c r="M696" s="111">
        <f t="shared" si="180"/>
        <v>0</v>
      </c>
      <c r="N696" s="111">
        <f t="shared" si="181"/>
        <v>0</v>
      </c>
      <c r="O696" s="115">
        <f t="shared" si="182"/>
        <v>0</v>
      </c>
      <c r="P696" s="111">
        <f t="shared" si="183"/>
        <v>0</v>
      </c>
      <c r="Q696" s="111">
        <f t="shared" si="184"/>
        <v>0</v>
      </c>
      <c r="R696" s="115">
        <f t="shared" si="185"/>
        <v>0</v>
      </c>
      <c r="S696" s="111">
        <f t="shared" si="186"/>
        <v>0</v>
      </c>
      <c r="T696" s="111">
        <f t="shared" si="187"/>
        <v>0</v>
      </c>
    </row>
    <row r="697" spans="1:20" ht="11.25" customHeight="1" x14ac:dyDescent="0.2">
      <c r="A697" s="102" t="str">
        <f>'T09'!A697</f>
        <v>Horné Otrokovce</v>
      </c>
      <c r="B697" s="104">
        <f>'T09'!C697</f>
        <v>507075</v>
      </c>
      <c r="C697" s="109">
        <f>'T09'!K697</f>
        <v>580167.69999999995</v>
      </c>
      <c r="D697" s="110">
        <f>'T09'!O697</f>
        <v>0.49830000000000002</v>
      </c>
      <c r="E697" s="110">
        <f>'T09'!P697</f>
        <v>1.583199133629811</v>
      </c>
      <c r="F697" s="110"/>
      <c r="G697" s="102">
        <f t="shared" si="175"/>
        <v>0</v>
      </c>
      <c r="H697" s="102">
        <f t="shared" si="176"/>
        <v>0</v>
      </c>
      <c r="I697" s="102">
        <f t="shared" si="177"/>
        <v>0</v>
      </c>
      <c r="J697" s="103">
        <f t="shared" si="178"/>
        <v>0</v>
      </c>
      <c r="L697" s="115">
        <f t="shared" si="179"/>
        <v>0</v>
      </c>
      <c r="M697" s="111">
        <f t="shared" si="180"/>
        <v>0</v>
      </c>
      <c r="N697" s="111">
        <f t="shared" si="181"/>
        <v>0</v>
      </c>
      <c r="O697" s="115">
        <f t="shared" si="182"/>
        <v>0</v>
      </c>
      <c r="P697" s="111">
        <f t="shared" si="183"/>
        <v>0</v>
      </c>
      <c r="Q697" s="111">
        <f t="shared" si="184"/>
        <v>0</v>
      </c>
      <c r="R697" s="115">
        <f t="shared" si="185"/>
        <v>0</v>
      </c>
      <c r="S697" s="111">
        <f t="shared" si="186"/>
        <v>0</v>
      </c>
      <c r="T697" s="111">
        <f t="shared" si="187"/>
        <v>0</v>
      </c>
    </row>
    <row r="698" spans="1:20" ht="11.25" customHeight="1" x14ac:dyDescent="0.2">
      <c r="A698" s="102" t="str">
        <f>'T09'!A698</f>
        <v>Horné Plachtince</v>
      </c>
      <c r="B698" s="104">
        <f>'T09'!C698</f>
        <v>516023</v>
      </c>
      <c r="C698" s="109">
        <f>'T09'!K698</f>
        <v>35974.050000000003</v>
      </c>
      <c r="D698" s="110">
        <f>'T09'!O698</f>
        <v>31.182400000000001</v>
      </c>
      <c r="E698" s="110">
        <f>'T09'!P698</f>
        <v>5.9780035886979634</v>
      </c>
      <c r="F698" s="110"/>
      <c r="G698" s="102">
        <f t="shared" si="175"/>
        <v>0</v>
      </c>
      <c r="H698" s="102">
        <f t="shared" si="176"/>
        <v>0</v>
      </c>
      <c r="I698" s="102">
        <f t="shared" si="177"/>
        <v>0</v>
      </c>
      <c r="J698" s="103">
        <f t="shared" si="178"/>
        <v>0</v>
      </c>
      <c r="L698" s="115">
        <f t="shared" si="179"/>
        <v>0</v>
      </c>
      <c r="M698" s="111">
        <f t="shared" si="180"/>
        <v>0</v>
      </c>
      <c r="N698" s="111">
        <f t="shared" si="181"/>
        <v>0</v>
      </c>
      <c r="O698" s="115">
        <f t="shared" si="182"/>
        <v>0</v>
      </c>
      <c r="P698" s="111">
        <f t="shared" si="183"/>
        <v>0</v>
      </c>
      <c r="Q698" s="111">
        <f t="shared" si="184"/>
        <v>0</v>
      </c>
      <c r="R698" s="115">
        <f t="shared" si="185"/>
        <v>0</v>
      </c>
      <c r="S698" s="111">
        <f t="shared" si="186"/>
        <v>0</v>
      </c>
      <c r="T698" s="111">
        <f t="shared" si="187"/>
        <v>0</v>
      </c>
    </row>
    <row r="699" spans="1:20" ht="11.25" customHeight="1" x14ac:dyDescent="0.2">
      <c r="A699" s="102" t="str">
        <f>'T09'!A699</f>
        <v>Horné Pršany</v>
      </c>
      <c r="B699" s="104">
        <f>'T09'!C699</f>
        <v>508641</v>
      </c>
      <c r="C699" s="109">
        <f>'T09'!K699</f>
        <v>88294.21</v>
      </c>
      <c r="D699" s="110">
        <f>'T09'!O699</f>
        <v>6.8601000000000001</v>
      </c>
      <c r="E699" s="110">
        <f>'T09'!P699</f>
        <v>4.4913364081291398</v>
      </c>
      <c r="F699" s="110"/>
      <c r="G699" s="102">
        <f t="shared" si="175"/>
        <v>0</v>
      </c>
      <c r="H699" s="102">
        <f t="shared" si="176"/>
        <v>0</v>
      </c>
      <c r="I699" s="102">
        <f t="shared" si="177"/>
        <v>0</v>
      </c>
      <c r="J699" s="103">
        <f t="shared" si="178"/>
        <v>0</v>
      </c>
      <c r="L699" s="115">
        <f t="shared" si="179"/>
        <v>0</v>
      </c>
      <c r="M699" s="111">
        <f t="shared" si="180"/>
        <v>0</v>
      </c>
      <c r="N699" s="111">
        <f t="shared" si="181"/>
        <v>0</v>
      </c>
      <c r="O699" s="115">
        <f t="shared" si="182"/>
        <v>0</v>
      </c>
      <c r="P699" s="111">
        <f t="shared" si="183"/>
        <v>0</v>
      </c>
      <c r="Q699" s="111">
        <f t="shared" si="184"/>
        <v>0</v>
      </c>
      <c r="R699" s="115">
        <f t="shared" si="185"/>
        <v>0</v>
      </c>
      <c r="S699" s="111">
        <f t="shared" si="186"/>
        <v>0</v>
      </c>
      <c r="T699" s="111">
        <f t="shared" si="187"/>
        <v>0</v>
      </c>
    </row>
    <row r="700" spans="1:20" ht="11.25" customHeight="1" x14ac:dyDescent="0.2">
      <c r="A700" s="102" t="str">
        <f>'T09'!A700</f>
        <v>Horné Saliby</v>
      </c>
      <c r="B700" s="104">
        <f>'T09'!C700</f>
        <v>503771</v>
      </c>
      <c r="C700" s="109">
        <f>'T09'!K700</f>
        <v>1754069.5999999999</v>
      </c>
      <c r="D700" s="110">
        <f>'T09'!O700</f>
        <v>11.0436</v>
      </c>
      <c r="E700" s="110">
        <f>'T09'!P700</f>
        <v>6.5039602761486774</v>
      </c>
      <c r="F700" s="110"/>
      <c r="G700" s="102">
        <f t="shared" si="175"/>
        <v>0</v>
      </c>
      <c r="H700" s="102">
        <f t="shared" si="176"/>
        <v>0</v>
      </c>
      <c r="I700" s="102">
        <f t="shared" si="177"/>
        <v>0</v>
      </c>
      <c r="J700" s="103">
        <f t="shared" si="178"/>
        <v>0</v>
      </c>
      <c r="L700" s="115">
        <f t="shared" si="179"/>
        <v>0</v>
      </c>
      <c r="M700" s="111">
        <f t="shared" si="180"/>
        <v>0</v>
      </c>
      <c r="N700" s="111">
        <f t="shared" si="181"/>
        <v>0</v>
      </c>
      <c r="O700" s="115">
        <f t="shared" si="182"/>
        <v>0</v>
      </c>
      <c r="P700" s="111">
        <f t="shared" si="183"/>
        <v>0</v>
      </c>
      <c r="Q700" s="111">
        <f t="shared" si="184"/>
        <v>0</v>
      </c>
      <c r="R700" s="115">
        <f t="shared" si="185"/>
        <v>0</v>
      </c>
      <c r="S700" s="111">
        <f t="shared" si="186"/>
        <v>0</v>
      </c>
      <c r="T700" s="111">
        <f t="shared" si="187"/>
        <v>0</v>
      </c>
    </row>
    <row r="701" spans="1:20" ht="11.25" customHeight="1" x14ac:dyDescent="0.2">
      <c r="A701" s="102" t="str">
        <f>'T09'!A701</f>
        <v>Horné Semerovce</v>
      </c>
      <c r="B701" s="104">
        <f>'T09'!C701</f>
        <v>502278</v>
      </c>
      <c r="C701" s="109">
        <f>'T09'!K701</f>
        <v>226188.39</v>
      </c>
      <c r="D701" s="110">
        <f>'T09'!O701</f>
        <v>11.431900000000001</v>
      </c>
      <c r="E701" s="110">
        <f>'T09'!P701</f>
        <v>23.52558413807181</v>
      </c>
      <c r="F701" s="110"/>
      <c r="G701" s="102">
        <f t="shared" si="175"/>
        <v>0</v>
      </c>
      <c r="H701" s="102">
        <f t="shared" si="176"/>
        <v>0</v>
      </c>
      <c r="I701" s="102">
        <f t="shared" si="177"/>
        <v>0</v>
      </c>
      <c r="J701" s="103">
        <f t="shared" si="178"/>
        <v>0</v>
      </c>
      <c r="L701" s="115">
        <f t="shared" si="179"/>
        <v>0</v>
      </c>
      <c r="M701" s="111">
        <f t="shared" si="180"/>
        <v>0</v>
      </c>
      <c r="N701" s="111">
        <f t="shared" si="181"/>
        <v>0</v>
      </c>
      <c r="O701" s="115">
        <f t="shared" si="182"/>
        <v>0</v>
      </c>
      <c r="P701" s="111">
        <f t="shared" si="183"/>
        <v>0</v>
      </c>
      <c r="Q701" s="111">
        <f t="shared" si="184"/>
        <v>0</v>
      </c>
      <c r="R701" s="115">
        <f t="shared" si="185"/>
        <v>0</v>
      </c>
      <c r="S701" s="111">
        <f t="shared" si="186"/>
        <v>0</v>
      </c>
      <c r="T701" s="111">
        <f t="shared" si="187"/>
        <v>0</v>
      </c>
    </row>
    <row r="702" spans="1:20" ht="11.25" customHeight="1" x14ac:dyDescent="0.2">
      <c r="A702" s="102" t="str">
        <f>'T09'!A702</f>
        <v>Horné Srnie</v>
      </c>
      <c r="B702" s="104">
        <f>'T09'!C702</f>
        <v>506036</v>
      </c>
      <c r="C702" s="109">
        <f>'T09'!K702</f>
        <v>1367105.51</v>
      </c>
      <c r="D702" s="110">
        <f>'T09'!O702</f>
        <v>20.206099999999999</v>
      </c>
      <c r="E702" s="110">
        <f>'T09'!P702</f>
        <v>10.459098361764338</v>
      </c>
      <c r="F702" s="110"/>
      <c r="G702" s="102">
        <f t="shared" si="175"/>
        <v>0</v>
      </c>
      <c r="H702" s="102">
        <f t="shared" si="176"/>
        <v>0</v>
      </c>
      <c r="I702" s="102">
        <f t="shared" si="177"/>
        <v>0</v>
      </c>
      <c r="J702" s="103">
        <f t="shared" si="178"/>
        <v>0</v>
      </c>
      <c r="L702" s="115">
        <f t="shared" si="179"/>
        <v>0</v>
      </c>
      <c r="M702" s="111">
        <f t="shared" si="180"/>
        <v>0</v>
      </c>
      <c r="N702" s="111">
        <f t="shared" si="181"/>
        <v>0</v>
      </c>
      <c r="O702" s="115">
        <f t="shared" si="182"/>
        <v>0</v>
      </c>
      <c r="P702" s="111">
        <f t="shared" si="183"/>
        <v>0</v>
      </c>
      <c r="Q702" s="111">
        <f t="shared" si="184"/>
        <v>0</v>
      </c>
      <c r="R702" s="115">
        <f t="shared" si="185"/>
        <v>0</v>
      </c>
      <c r="S702" s="111">
        <f t="shared" si="186"/>
        <v>0</v>
      </c>
      <c r="T702" s="111">
        <f t="shared" si="187"/>
        <v>0</v>
      </c>
    </row>
    <row r="703" spans="1:20" ht="11.25" customHeight="1" x14ac:dyDescent="0.2">
      <c r="A703" s="102" t="str">
        <f>'T09'!A703</f>
        <v>Horné Strháre</v>
      </c>
      <c r="B703" s="104">
        <f>'T09'!C703</f>
        <v>516031</v>
      </c>
      <c r="C703" s="109">
        <f>'T09'!K703</f>
        <v>41731.769999999997</v>
      </c>
      <c r="D703" s="110">
        <f>'T09'!O703</f>
        <v>0</v>
      </c>
      <c r="E703" s="110">
        <f>'T09'!P703</f>
        <v>2.1816232572929448</v>
      </c>
      <c r="F703" s="110"/>
      <c r="G703" s="102">
        <f t="shared" si="175"/>
        <v>0</v>
      </c>
      <c r="H703" s="102">
        <f t="shared" si="176"/>
        <v>0</v>
      </c>
      <c r="I703" s="102">
        <f t="shared" si="177"/>
        <v>0</v>
      </c>
      <c r="J703" s="103">
        <f t="shared" si="178"/>
        <v>0</v>
      </c>
      <c r="L703" s="115">
        <f t="shared" si="179"/>
        <v>0</v>
      </c>
      <c r="M703" s="111">
        <f t="shared" si="180"/>
        <v>0</v>
      </c>
      <c r="N703" s="111">
        <f t="shared" si="181"/>
        <v>0</v>
      </c>
      <c r="O703" s="115">
        <f t="shared" si="182"/>
        <v>0</v>
      </c>
      <c r="P703" s="111">
        <f t="shared" si="183"/>
        <v>0</v>
      </c>
      <c r="Q703" s="111">
        <f t="shared" si="184"/>
        <v>0</v>
      </c>
      <c r="R703" s="115">
        <f t="shared" si="185"/>
        <v>0</v>
      </c>
      <c r="S703" s="111">
        <f t="shared" si="186"/>
        <v>0</v>
      </c>
      <c r="T703" s="111">
        <f t="shared" si="187"/>
        <v>0</v>
      </c>
    </row>
    <row r="704" spans="1:20" ht="11.25" customHeight="1" x14ac:dyDescent="0.2">
      <c r="A704" s="102" t="str">
        <f>'T09'!A704</f>
        <v>Horné Štitáre</v>
      </c>
      <c r="B704" s="104">
        <f>'T09'!C704</f>
        <v>542954</v>
      </c>
      <c r="C704" s="109">
        <f>'T09'!K704</f>
        <v>155033.1</v>
      </c>
      <c r="D704" s="110">
        <f>'T09'!O704</f>
        <v>0</v>
      </c>
      <c r="E704" s="110">
        <f>'T09'!P704</f>
        <v>7.2723824783223714</v>
      </c>
      <c r="F704" s="110"/>
      <c r="G704" s="102">
        <f t="shared" si="175"/>
        <v>0</v>
      </c>
      <c r="H704" s="102">
        <f t="shared" si="176"/>
        <v>0</v>
      </c>
      <c r="I704" s="102">
        <f t="shared" si="177"/>
        <v>0</v>
      </c>
      <c r="J704" s="103">
        <f t="shared" si="178"/>
        <v>0</v>
      </c>
      <c r="L704" s="115">
        <f t="shared" si="179"/>
        <v>0</v>
      </c>
      <c r="M704" s="111">
        <f t="shared" si="180"/>
        <v>0</v>
      </c>
      <c r="N704" s="111">
        <f t="shared" si="181"/>
        <v>0</v>
      </c>
      <c r="O704" s="115">
        <f t="shared" si="182"/>
        <v>0</v>
      </c>
      <c r="P704" s="111">
        <f t="shared" si="183"/>
        <v>0</v>
      </c>
      <c r="Q704" s="111">
        <f t="shared" si="184"/>
        <v>0</v>
      </c>
      <c r="R704" s="115">
        <f t="shared" si="185"/>
        <v>0</v>
      </c>
      <c r="S704" s="111">
        <f t="shared" si="186"/>
        <v>0</v>
      </c>
      <c r="T704" s="111">
        <f t="shared" si="187"/>
        <v>0</v>
      </c>
    </row>
    <row r="705" spans="1:20" ht="11.25" customHeight="1" x14ac:dyDescent="0.2">
      <c r="A705" s="102" t="str">
        <f>'T09'!A705</f>
        <v>Horné Trhovište</v>
      </c>
      <c r="B705" s="104">
        <f>'T09'!C705</f>
        <v>556602</v>
      </c>
      <c r="C705" s="109">
        <f>'T09'!K705</f>
        <v>192599.18000000002</v>
      </c>
      <c r="D705" s="110">
        <f>'T09'!O705</f>
        <v>29.909199999999998</v>
      </c>
      <c r="E705" s="110">
        <f>'T09'!P705</f>
        <v>14.67801680152532</v>
      </c>
      <c r="F705" s="110"/>
      <c r="G705" s="102">
        <f t="shared" si="175"/>
        <v>0</v>
      </c>
      <c r="H705" s="102">
        <f t="shared" si="176"/>
        <v>0</v>
      </c>
      <c r="I705" s="102">
        <f t="shared" si="177"/>
        <v>0</v>
      </c>
      <c r="J705" s="103">
        <f t="shared" si="178"/>
        <v>0</v>
      </c>
      <c r="L705" s="115">
        <f t="shared" si="179"/>
        <v>0</v>
      </c>
      <c r="M705" s="111">
        <f t="shared" si="180"/>
        <v>0</v>
      </c>
      <c r="N705" s="111">
        <f t="shared" si="181"/>
        <v>0</v>
      </c>
      <c r="O705" s="115">
        <f t="shared" si="182"/>
        <v>0</v>
      </c>
      <c r="P705" s="111">
        <f t="shared" si="183"/>
        <v>0</v>
      </c>
      <c r="Q705" s="111">
        <f t="shared" si="184"/>
        <v>0</v>
      </c>
      <c r="R705" s="115">
        <f t="shared" si="185"/>
        <v>0</v>
      </c>
      <c r="S705" s="111">
        <f t="shared" si="186"/>
        <v>0</v>
      </c>
      <c r="T705" s="111">
        <f t="shared" si="187"/>
        <v>0</v>
      </c>
    </row>
    <row r="706" spans="1:20" ht="11.25" customHeight="1" x14ac:dyDescent="0.2">
      <c r="A706" s="102" t="str">
        <f>'T09'!A706</f>
        <v>Horné Turovce</v>
      </c>
      <c r="B706" s="104">
        <f>'T09'!C706</f>
        <v>502286</v>
      </c>
      <c r="C706" s="109">
        <f>'T09'!K706</f>
        <v>148827.72</v>
      </c>
      <c r="D706" s="110">
        <f>'T09'!O706</f>
        <v>0</v>
      </c>
      <c r="E706" s="110">
        <f>'T09'!P706</f>
        <v>0</v>
      </c>
      <c r="F706" s="110"/>
      <c r="G706" s="102">
        <f t="shared" si="175"/>
        <v>0</v>
      </c>
      <c r="H706" s="102">
        <f t="shared" si="176"/>
        <v>0</v>
      </c>
      <c r="I706" s="102">
        <f t="shared" si="177"/>
        <v>0</v>
      </c>
      <c r="J706" s="103">
        <f t="shared" si="178"/>
        <v>0</v>
      </c>
      <c r="L706" s="115">
        <f t="shared" si="179"/>
        <v>0</v>
      </c>
      <c r="M706" s="111">
        <f t="shared" si="180"/>
        <v>0</v>
      </c>
      <c r="N706" s="111">
        <f t="shared" si="181"/>
        <v>0</v>
      </c>
      <c r="O706" s="115">
        <f t="shared" si="182"/>
        <v>0</v>
      </c>
      <c r="P706" s="111">
        <f t="shared" si="183"/>
        <v>0</v>
      </c>
      <c r="Q706" s="111">
        <f t="shared" si="184"/>
        <v>0</v>
      </c>
      <c r="R706" s="115">
        <f t="shared" si="185"/>
        <v>0</v>
      </c>
      <c r="S706" s="111">
        <f t="shared" si="186"/>
        <v>0</v>
      </c>
      <c r="T706" s="111">
        <f t="shared" si="187"/>
        <v>0</v>
      </c>
    </row>
    <row r="707" spans="1:20" ht="11.25" customHeight="1" x14ac:dyDescent="0.2">
      <c r="A707" s="102" t="str">
        <f>'T09'!A707</f>
        <v>Horné Vestenice</v>
      </c>
      <c r="B707" s="104">
        <f>'T09'!C707</f>
        <v>514012</v>
      </c>
      <c r="C707" s="109">
        <f>'T09'!K707</f>
        <v>147650.29</v>
      </c>
      <c r="D707" s="110">
        <f>'T09'!O707</f>
        <v>0</v>
      </c>
      <c r="E707" s="110">
        <f>'T09'!P707</f>
        <v>0</v>
      </c>
      <c r="F707" s="110"/>
      <c r="G707" s="102">
        <f t="shared" si="175"/>
        <v>0</v>
      </c>
      <c r="H707" s="102">
        <f t="shared" si="176"/>
        <v>0</v>
      </c>
      <c r="I707" s="102">
        <f t="shared" si="177"/>
        <v>0</v>
      </c>
      <c r="J707" s="103">
        <f t="shared" si="178"/>
        <v>0</v>
      </c>
      <c r="L707" s="115">
        <f t="shared" si="179"/>
        <v>0</v>
      </c>
      <c r="M707" s="111">
        <f t="shared" si="180"/>
        <v>0</v>
      </c>
      <c r="N707" s="111">
        <f t="shared" si="181"/>
        <v>0</v>
      </c>
      <c r="O707" s="115">
        <f t="shared" si="182"/>
        <v>0</v>
      </c>
      <c r="P707" s="111">
        <f t="shared" si="183"/>
        <v>0</v>
      </c>
      <c r="Q707" s="111">
        <f t="shared" si="184"/>
        <v>0</v>
      </c>
      <c r="R707" s="115">
        <f t="shared" si="185"/>
        <v>0</v>
      </c>
      <c r="S707" s="111">
        <f t="shared" si="186"/>
        <v>0</v>
      </c>
      <c r="T707" s="111">
        <f t="shared" si="187"/>
        <v>0</v>
      </c>
    </row>
    <row r="708" spans="1:20" ht="11.25" customHeight="1" x14ac:dyDescent="0.2">
      <c r="A708" s="102" t="str">
        <f>'T09'!A708</f>
        <v>Horné Zahorany</v>
      </c>
      <c r="B708" s="104">
        <f>'T09'!C708</f>
        <v>514853</v>
      </c>
      <c r="C708" s="109">
        <f>'T09'!K708</f>
        <v>27759.65</v>
      </c>
      <c r="D708" s="110">
        <f>'T09'!O708</f>
        <v>0</v>
      </c>
      <c r="E708" s="110">
        <f>'T09'!P708</f>
        <v>0</v>
      </c>
      <c r="F708" s="110"/>
      <c r="G708" s="102">
        <f t="shared" ref="G708:G771" si="188">IF(AND(ISNUMBER(D708),D708&gt;=$D$1),1,0)</f>
        <v>0</v>
      </c>
      <c r="H708" s="102">
        <f t="shared" ref="H708:H771" si="189">IF(AND(ISNUMBER(E708),E708&gt;=$E$1),1,0)</f>
        <v>0</v>
      </c>
      <c r="I708" s="102">
        <f t="shared" ref="I708:I771" si="190">IF(AND(AND(ISNUMBER(D708),D708&gt;=$D$1),AND(ISNUMBER(E708),E708&gt;=$E$1)),1,0)</f>
        <v>0</v>
      </c>
      <c r="J708" s="103">
        <f t="shared" ref="J708:J771" si="191">IF(OR(AND(ISNUMBER(D708),D708&gt;=$D$1),AND(ISNUMBER(E708),E708&gt;=$E$1)),1,0)</f>
        <v>0</v>
      </c>
      <c r="L708" s="115">
        <f t="shared" ref="L708:L771" si="192">IF($G708=1,C708,0)</f>
        <v>0</v>
      </c>
      <c r="M708" s="111">
        <f t="shared" ref="M708:M771" si="193">IF($G708=1,D708,0)/100</f>
        <v>0</v>
      </c>
      <c r="N708" s="111">
        <f t="shared" ref="N708:N771" si="194">IF($G708=1,E708,0)/100</f>
        <v>0</v>
      </c>
      <c r="O708" s="115">
        <f t="shared" ref="O708:O771" si="195">IF($H708=1,C708,0)</f>
        <v>0</v>
      </c>
      <c r="P708" s="111">
        <f t="shared" ref="P708:P771" si="196">IF($H708=1,D708,0)/100</f>
        <v>0</v>
      </c>
      <c r="Q708" s="111">
        <f t="shared" ref="Q708:Q771" si="197">IF($H708=1,E708,0)/100</f>
        <v>0</v>
      </c>
      <c r="R708" s="115">
        <f t="shared" ref="R708:R771" si="198">IF($I708=1,C708,0)</f>
        <v>0</v>
      </c>
      <c r="S708" s="111">
        <f t="shared" ref="S708:S771" si="199">IF($I708=1,D708,0)/100</f>
        <v>0</v>
      </c>
      <c r="T708" s="111">
        <f t="shared" ref="T708:T771" si="200">IF($I708=1,E708,0)/100</f>
        <v>0</v>
      </c>
    </row>
    <row r="709" spans="1:20" ht="11.25" customHeight="1" x14ac:dyDescent="0.2">
      <c r="A709" s="102" t="str">
        <f>'T09'!A709</f>
        <v>Horné Zelenice</v>
      </c>
      <c r="B709" s="104">
        <f>'T09'!C709</f>
        <v>556530</v>
      </c>
      <c r="C709" s="109">
        <f>'T09'!K709</f>
        <v>211406.94</v>
      </c>
      <c r="D709" s="110">
        <f>'T09'!O709</f>
        <v>0</v>
      </c>
      <c r="E709" s="110">
        <f>'T09'!P709</f>
        <v>0</v>
      </c>
      <c r="F709" s="110"/>
      <c r="G709" s="102">
        <f t="shared" si="188"/>
        <v>0</v>
      </c>
      <c r="H709" s="102">
        <f t="shared" si="189"/>
        <v>0</v>
      </c>
      <c r="I709" s="102">
        <f t="shared" si="190"/>
        <v>0</v>
      </c>
      <c r="J709" s="103">
        <f t="shared" si="191"/>
        <v>0</v>
      </c>
      <c r="L709" s="115">
        <f t="shared" si="192"/>
        <v>0</v>
      </c>
      <c r="M709" s="111">
        <f t="shared" si="193"/>
        <v>0</v>
      </c>
      <c r="N709" s="111">
        <f t="shared" si="194"/>
        <v>0</v>
      </c>
      <c r="O709" s="115">
        <f t="shared" si="195"/>
        <v>0</v>
      </c>
      <c r="P709" s="111">
        <f t="shared" si="196"/>
        <v>0</v>
      </c>
      <c r="Q709" s="111">
        <f t="shared" si="197"/>
        <v>0</v>
      </c>
      <c r="R709" s="115">
        <f t="shared" si="198"/>
        <v>0</v>
      </c>
      <c r="S709" s="111">
        <f t="shared" si="199"/>
        <v>0</v>
      </c>
      <c r="T709" s="111">
        <f t="shared" si="200"/>
        <v>0</v>
      </c>
    </row>
    <row r="710" spans="1:20" ht="11.25" customHeight="1" x14ac:dyDescent="0.2">
      <c r="A710" s="102" t="str">
        <f>'T09'!A710</f>
        <v>Horný Badín</v>
      </c>
      <c r="B710" s="104">
        <f>'T09'!C710</f>
        <v>518441</v>
      </c>
      <c r="C710" s="109">
        <f>'T09'!K710</f>
        <v>30714.71</v>
      </c>
      <c r="D710" s="110">
        <f>'T09'!O710</f>
        <v>0</v>
      </c>
      <c r="E710" s="110">
        <f>'T09'!P710</f>
        <v>0</v>
      </c>
      <c r="F710" s="110"/>
      <c r="G710" s="102">
        <f t="shared" si="188"/>
        <v>0</v>
      </c>
      <c r="H710" s="102">
        <f t="shared" si="189"/>
        <v>0</v>
      </c>
      <c r="I710" s="102">
        <f t="shared" si="190"/>
        <v>0</v>
      </c>
      <c r="J710" s="103">
        <f t="shared" si="191"/>
        <v>0</v>
      </c>
      <c r="L710" s="115">
        <f t="shared" si="192"/>
        <v>0</v>
      </c>
      <c r="M710" s="111">
        <f t="shared" si="193"/>
        <v>0</v>
      </c>
      <c r="N710" s="111">
        <f t="shared" si="194"/>
        <v>0</v>
      </c>
      <c r="O710" s="115">
        <f t="shared" si="195"/>
        <v>0</v>
      </c>
      <c r="P710" s="111">
        <f t="shared" si="196"/>
        <v>0</v>
      </c>
      <c r="Q710" s="111">
        <f t="shared" si="197"/>
        <v>0</v>
      </c>
      <c r="R710" s="115">
        <f t="shared" si="198"/>
        <v>0</v>
      </c>
      <c r="S710" s="111">
        <f t="shared" si="199"/>
        <v>0</v>
      </c>
      <c r="T710" s="111">
        <f t="shared" si="200"/>
        <v>0</v>
      </c>
    </row>
    <row r="711" spans="1:20" ht="11.25" customHeight="1" x14ac:dyDescent="0.2">
      <c r="A711" s="102" t="str">
        <f>'T09'!A711</f>
        <v>Horný Bar</v>
      </c>
      <c r="B711" s="104">
        <f>'T09'!C711</f>
        <v>501603</v>
      </c>
      <c r="C711" s="109">
        <f>'T09'!K711</f>
        <v>564269.57999999996</v>
      </c>
      <c r="D711" s="110">
        <f>'T09'!O711</f>
        <v>2.5848</v>
      </c>
      <c r="E711" s="110">
        <f>'T09'!P711</f>
        <v>45.614078646593001</v>
      </c>
      <c r="F711" s="110"/>
      <c r="G711" s="102">
        <f t="shared" si="188"/>
        <v>0</v>
      </c>
      <c r="H711" s="102">
        <f t="shared" si="189"/>
        <v>1</v>
      </c>
      <c r="I711" s="102">
        <f t="shared" si="190"/>
        <v>0</v>
      </c>
      <c r="J711" s="103">
        <f t="shared" si="191"/>
        <v>1</v>
      </c>
      <c r="L711" s="115">
        <f t="shared" si="192"/>
        <v>0</v>
      </c>
      <c r="M711" s="111">
        <f t="shared" si="193"/>
        <v>0</v>
      </c>
      <c r="N711" s="111">
        <f t="shared" si="194"/>
        <v>0</v>
      </c>
      <c r="O711" s="115">
        <f t="shared" si="195"/>
        <v>564269.57999999996</v>
      </c>
      <c r="P711" s="111">
        <f t="shared" si="196"/>
        <v>2.5847999999999999E-2</v>
      </c>
      <c r="Q711" s="111">
        <f t="shared" si="197"/>
        <v>0.45614078646592998</v>
      </c>
      <c r="R711" s="115">
        <f t="shared" si="198"/>
        <v>0</v>
      </c>
      <c r="S711" s="111">
        <f t="shared" si="199"/>
        <v>0</v>
      </c>
      <c r="T711" s="111">
        <f t="shared" si="200"/>
        <v>0</v>
      </c>
    </row>
    <row r="712" spans="1:20" ht="11.25" customHeight="1" x14ac:dyDescent="0.2">
      <c r="A712" s="102" t="str">
        <f>'T09'!A712</f>
        <v>Horný Hričov</v>
      </c>
      <c r="B712" s="104">
        <f>'T09'!C712</f>
        <v>517593</v>
      </c>
      <c r="C712" s="109">
        <f>'T09'!K712</f>
        <v>421030.99</v>
      </c>
      <c r="D712" s="110">
        <f>'T09'!O712</f>
        <v>34.526200000000003</v>
      </c>
      <c r="E712" s="110">
        <f>'T09'!P712</f>
        <v>11.365728684247212</v>
      </c>
      <c r="F712" s="110"/>
      <c r="G712" s="102">
        <f t="shared" si="188"/>
        <v>0</v>
      </c>
      <c r="H712" s="102">
        <f t="shared" si="189"/>
        <v>0</v>
      </c>
      <c r="I712" s="102">
        <f t="shared" si="190"/>
        <v>0</v>
      </c>
      <c r="J712" s="103">
        <f t="shared" si="191"/>
        <v>0</v>
      </c>
      <c r="L712" s="115">
        <f t="shared" si="192"/>
        <v>0</v>
      </c>
      <c r="M712" s="111">
        <f t="shared" si="193"/>
        <v>0</v>
      </c>
      <c r="N712" s="111">
        <f t="shared" si="194"/>
        <v>0</v>
      </c>
      <c r="O712" s="115">
        <f t="shared" si="195"/>
        <v>0</v>
      </c>
      <c r="P712" s="111">
        <f t="shared" si="196"/>
        <v>0</v>
      </c>
      <c r="Q712" s="111">
        <f t="shared" si="197"/>
        <v>0</v>
      </c>
      <c r="R712" s="115">
        <f t="shared" si="198"/>
        <v>0</v>
      </c>
      <c r="S712" s="111">
        <f t="shared" si="199"/>
        <v>0</v>
      </c>
      <c r="T712" s="111">
        <f t="shared" si="200"/>
        <v>0</v>
      </c>
    </row>
    <row r="713" spans="1:20" ht="11.25" customHeight="1" x14ac:dyDescent="0.2">
      <c r="A713" s="102" t="str">
        <f>'T09'!A713</f>
        <v>Horný Kalník</v>
      </c>
      <c r="B713" s="104">
        <f>'T09'!C713</f>
        <v>512290</v>
      </c>
      <c r="C713" s="109">
        <f>'T09'!K713</f>
        <v>27345.55</v>
      </c>
      <c r="D713" s="110">
        <f>'T09'!O713</f>
        <v>0</v>
      </c>
      <c r="E713" s="110">
        <f>'T09'!P713</f>
        <v>0</v>
      </c>
      <c r="F713" s="110"/>
      <c r="G713" s="102">
        <f t="shared" si="188"/>
        <v>0</v>
      </c>
      <c r="H713" s="102">
        <f t="shared" si="189"/>
        <v>0</v>
      </c>
      <c r="I713" s="102">
        <f t="shared" si="190"/>
        <v>0</v>
      </c>
      <c r="J713" s="103">
        <f t="shared" si="191"/>
        <v>0</v>
      </c>
      <c r="L713" s="115">
        <f t="shared" si="192"/>
        <v>0</v>
      </c>
      <c r="M713" s="111">
        <f t="shared" si="193"/>
        <v>0</v>
      </c>
      <c r="N713" s="111">
        <f t="shared" si="194"/>
        <v>0</v>
      </c>
      <c r="O713" s="115">
        <f t="shared" si="195"/>
        <v>0</v>
      </c>
      <c r="P713" s="111">
        <f t="shared" si="196"/>
        <v>0</v>
      </c>
      <c r="Q713" s="111">
        <f t="shared" si="197"/>
        <v>0</v>
      </c>
      <c r="R713" s="115">
        <f t="shared" si="198"/>
        <v>0</v>
      </c>
      <c r="S713" s="111">
        <f t="shared" si="199"/>
        <v>0</v>
      </c>
      <c r="T713" s="111">
        <f t="shared" si="200"/>
        <v>0</v>
      </c>
    </row>
    <row r="714" spans="1:20" ht="11.25" customHeight="1" x14ac:dyDescent="0.2">
      <c r="A714" s="102" t="str">
        <f>'T09'!A714</f>
        <v>Horný Lieskov</v>
      </c>
      <c r="B714" s="104">
        <f>'T09'!C714</f>
        <v>580856</v>
      </c>
      <c r="C714" s="109">
        <f>'T09'!K714</f>
        <v>119909.79</v>
      </c>
      <c r="D714" s="110">
        <f>'T09'!O714</f>
        <v>7.702</v>
      </c>
      <c r="E714" s="110">
        <f>'T09'!P714</f>
        <v>0.3262369152677192</v>
      </c>
      <c r="F714" s="110"/>
      <c r="G714" s="102">
        <f t="shared" si="188"/>
        <v>0</v>
      </c>
      <c r="H714" s="102">
        <f t="shared" si="189"/>
        <v>0</v>
      </c>
      <c r="I714" s="102">
        <f t="shared" si="190"/>
        <v>0</v>
      </c>
      <c r="J714" s="103">
        <f t="shared" si="191"/>
        <v>0</v>
      </c>
      <c r="L714" s="115">
        <f t="shared" si="192"/>
        <v>0</v>
      </c>
      <c r="M714" s="111">
        <f t="shared" si="193"/>
        <v>0</v>
      </c>
      <c r="N714" s="111">
        <f t="shared" si="194"/>
        <v>0</v>
      </c>
      <c r="O714" s="115">
        <f t="shared" si="195"/>
        <v>0</v>
      </c>
      <c r="P714" s="111">
        <f t="shared" si="196"/>
        <v>0</v>
      </c>
      <c r="Q714" s="111">
        <f t="shared" si="197"/>
        <v>0</v>
      </c>
      <c r="R714" s="115">
        <f t="shared" si="198"/>
        <v>0</v>
      </c>
      <c r="S714" s="111">
        <f t="shared" si="199"/>
        <v>0</v>
      </c>
      <c r="T714" s="111">
        <f t="shared" si="200"/>
        <v>0</v>
      </c>
    </row>
    <row r="715" spans="1:20" ht="11.25" customHeight="1" x14ac:dyDescent="0.2">
      <c r="A715" s="102" t="str">
        <f>'T09'!A715</f>
        <v>Horný Pial</v>
      </c>
      <c r="B715" s="104">
        <f>'T09'!C715</f>
        <v>502294</v>
      </c>
      <c r="C715" s="109">
        <f>'T09'!K715</f>
        <v>66431.210000000006</v>
      </c>
      <c r="D715" s="110">
        <f>'T09'!O715</f>
        <v>4.8178000000000001</v>
      </c>
      <c r="E715" s="110">
        <f>'T09'!P715</f>
        <v>7.3003487366856623</v>
      </c>
      <c r="F715" s="110"/>
      <c r="G715" s="102">
        <f t="shared" si="188"/>
        <v>0</v>
      </c>
      <c r="H715" s="102">
        <f t="shared" si="189"/>
        <v>0</v>
      </c>
      <c r="I715" s="102">
        <f t="shared" si="190"/>
        <v>0</v>
      </c>
      <c r="J715" s="103">
        <f t="shared" si="191"/>
        <v>0</v>
      </c>
      <c r="L715" s="115">
        <f t="shared" si="192"/>
        <v>0</v>
      </c>
      <c r="M715" s="111">
        <f t="shared" si="193"/>
        <v>0</v>
      </c>
      <c r="N715" s="111">
        <f t="shared" si="194"/>
        <v>0</v>
      </c>
      <c r="O715" s="115">
        <f t="shared" si="195"/>
        <v>0</v>
      </c>
      <c r="P715" s="111">
        <f t="shared" si="196"/>
        <v>0</v>
      </c>
      <c r="Q715" s="111">
        <f t="shared" si="197"/>
        <v>0</v>
      </c>
      <c r="R715" s="115">
        <f t="shared" si="198"/>
        <v>0</v>
      </c>
      <c r="S715" s="111">
        <f t="shared" si="199"/>
        <v>0</v>
      </c>
      <c r="T715" s="111">
        <f t="shared" si="200"/>
        <v>0</v>
      </c>
    </row>
    <row r="716" spans="1:20" ht="11.25" customHeight="1" x14ac:dyDescent="0.2">
      <c r="A716" s="102" t="str">
        <f>'T09'!A716</f>
        <v>Horný Tisovník</v>
      </c>
      <c r="B716" s="104">
        <f>'T09'!C716</f>
        <v>518450</v>
      </c>
      <c r="C716" s="109">
        <f>'T09'!K716</f>
        <v>75262.080000000002</v>
      </c>
      <c r="D716" s="110">
        <f>'T09'!O716</f>
        <v>5.1818999999999997</v>
      </c>
      <c r="E716" s="110">
        <f>'T09'!P716</f>
        <v>45.17547216340553</v>
      </c>
      <c r="F716" s="110"/>
      <c r="G716" s="102">
        <f t="shared" si="188"/>
        <v>0</v>
      </c>
      <c r="H716" s="102">
        <f t="shared" si="189"/>
        <v>1</v>
      </c>
      <c r="I716" s="102">
        <f t="shared" si="190"/>
        <v>0</v>
      </c>
      <c r="J716" s="103">
        <f t="shared" si="191"/>
        <v>1</v>
      </c>
      <c r="L716" s="115">
        <f t="shared" si="192"/>
        <v>0</v>
      </c>
      <c r="M716" s="111">
        <f t="shared" si="193"/>
        <v>0</v>
      </c>
      <c r="N716" s="111">
        <f t="shared" si="194"/>
        <v>0</v>
      </c>
      <c r="O716" s="115">
        <f t="shared" si="195"/>
        <v>75262.080000000002</v>
      </c>
      <c r="P716" s="111">
        <f t="shared" si="196"/>
        <v>5.1818999999999997E-2</v>
      </c>
      <c r="Q716" s="111">
        <f t="shared" si="197"/>
        <v>0.45175472163405528</v>
      </c>
      <c r="R716" s="115">
        <f t="shared" si="198"/>
        <v>0</v>
      </c>
      <c r="S716" s="111">
        <f t="shared" si="199"/>
        <v>0</v>
      </c>
      <c r="T716" s="111">
        <f t="shared" si="200"/>
        <v>0</v>
      </c>
    </row>
    <row r="717" spans="1:20" ht="11.25" customHeight="1" x14ac:dyDescent="0.2">
      <c r="A717" s="102" t="str">
        <f>'T09'!A717</f>
        <v>Horný Vadičov</v>
      </c>
      <c r="B717" s="104">
        <f>'T09'!C717</f>
        <v>509205</v>
      </c>
      <c r="C717" s="109">
        <f>'T09'!K717</f>
        <v>1013808.6299999999</v>
      </c>
      <c r="D717" s="110">
        <f>'T09'!O717</f>
        <v>37.536099999999998</v>
      </c>
      <c r="E717" s="110">
        <f>'T09'!P717</f>
        <v>3.165751311467925</v>
      </c>
      <c r="F717" s="110"/>
      <c r="G717" s="102">
        <f t="shared" si="188"/>
        <v>0</v>
      </c>
      <c r="H717" s="102">
        <f t="shared" si="189"/>
        <v>0</v>
      </c>
      <c r="I717" s="102">
        <f t="shared" si="190"/>
        <v>0</v>
      </c>
      <c r="J717" s="103">
        <f t="shared" si="191"/>
        <v>0</v>
      </c>
      <c r="L717" s="115">
        <f t="shared" si="192"/>
        <v>0</v>
      </c>
      <c r="M717" s="111">
        <f t="shared" si="193"/>
        <v>0</v>
      </c>
      <c r="N717" s="111">
        <f t="shared" si="194"/>
        <v>0</v>
      </c>
      <c r="O717" s="115">
        <f t="shared" si="195"/>
        <v>0</v>
      </c>
      <c r="P717" s="111">
        <f t="shared" si="196"/>
        <v>0</v>
      </c>
      <c r="Q717" s="111">
        <f t="shared" si="197"/>
        <v>0</v>
      </c>
      <c r="R717" s="115">
        <f t="shared" si="198"/>
        <v>0</v>
      </c>
      <c r="S717" s="111">
        <f t="shared" si="199"/>
        <v>0</v>
      </c>
      <c r="T717" s="111">
        <f t="shared" si="200"/>
        <v>0</v>
      </c>
    </row>
    <row r="718" spans="1:20" ht="11.25" customHeight="1" x14ac:dyDescent="0.2">
      <c r="A718" s="102" t="str">
        <f>'T09'!A718</f>
        <v>Horovce</v>
      </c>
      <c r="B718" s="104">
        <f>'T09'!C718</f>
        <v>513121</v>
      </c>
      <c r="C718" s="109">
        <f>'T09'!K718</f>
        <v>286746.48</v>
      </c>
      <c r="D718" s="110">
        <f>'T09'!O718</f>
        <v>42.880899999999997</v>
      </c>
      <c r="E718" s="110">
        <f>'T09'!P718</f>
        <v>5.0722784809773431</v>
      </c>
      <c r="F718" s="110"/>
      <c r="G718" s="102">
        <f t="shared" si="188"/>
        <v>0</v>
      </c>
      <c r="H718" s="102">
        <f t="shared" si="189"/>
        <v>0</v>
      </c>
      <c r="I718" s="102">
        <f t="shared" si="190"/>
        <v>0</v>
      </c>
      <c r="J718" s="103">
        <f t="shared" si="191"/>
        <v>0</v>
      </c>
      <c r="L718" s="115">
        <f t="shared" si="192"/>
        <v>0</v>
      </c>
      <c r="M718" s="111">
        <f t="shared" si="193"/>
        <v>0</v>
      </c>
      <c r="N718" s="111">
        <f t="shared" si="194"/>
        <v>0</v>
      </c>
      <c r="O718" s="115">
        <f t="shared" si="195"/>
        <v>0</v>
      </c>
      <c r="P718" s="111">
        <f t="shared" si="196"/>
        <v>0</v>
      </c>
      <c r="Q718" s="111">
        <f t="shared" si="197"/>
        <v>0</v>
      </c>
      <c r="R718" s="115">
        <f t="shared" si="198"/>
        <v>0</v>
      </c>
      <c r="S718" s="111">
        <f t="shared" si="199"/>
        <v>0</v>
      </c>
      <c r="T718" s="111">
        <f t="shared" si="200"/>
        <v>0</v>
      </c>
    </row>
    <row r="719" spans="1:20" ht="11.25" customHeight="1" x14ac:dyDescent="0.2">
      <c r="A719" s="102" t="str">
        <f>'T09'!A719</f>
        <v>Horovce</v>
      </c>
      <c r="B719" s="104">
        <f>'T09'!C719</f>
        <v>522481</v>
      </c>
      <c r="C719" s="109">
        <f>'T09'!K719</f>
        <v>244466.63</v>
      </c>
      <c r="D719" s="110">
        <f>'T09'!O719</f>
        <v>44.328299999999999</v>
      </c>
      <c r="E719" s="110">
        <f>'T09'!P719</f>
        <v>6.2230088417384408</v>
      </c>
      <c r="F719" s="110"/>
      <c r="G719" s="102">
        <f t="shared" si="188"/>
        <v>0</v>
      </c>
      <c r="H719" s="102">
        <f t="shared" si="189"/>
        <v>0</v>
      </c>
      <c r="I719" s="102">
        <f t="shared" si="190"/>
        <v>0</v>
      </c>
      <c r="J719" s="103">
        <f t="shared" si="191"/>
        <v>0</v>
      </c>
      <c r="L719" s="115">
        <f t="shared" si="192"/>
        <v>0</v>
      </c>
      <c r="M719" s="111">
        <f t="shared" si="193"/>
        <v>0</v>
      </c>
      <c r="N719" s="111">
        <f t="shared" si="194"/>
        <v>0</v>
      </c>
      <c r="O719" s="115">
        <f t="shared" si="195"/>
        <v>0</v>
      </c>
      <c r="P719" s="111">
        <f t="shared" si="196"/>
        <v>0</v>
      </c>
      <c r="Q719" s="111">
        <f t="shared" si="197"/>
        <v>0</v>
      </c>
      <c r="R719" s="115">
        <f t="shared" si="198"/>
        <v>0</v>
      </c>
      <c r="S719" s="111">
        <f t="shared" si="199"/>
        <v>0</v>
      </c>
      <c r="T719" s="111">
        <f t="shared" si="200"/>
        <v>0</v>
      </c>
    </row>
    <row r="720" spans="1:20" ht="11.25" customHeight="1" x14ac:dyDescent="0.2">
      <c r="A720" s="102" t="str">
        <f>'T09'!A720</f>
        <v>Hoste</v>
      </c>
      <c r="B720" s="104">
        <f>'T09'!C720</f>
        <v>503789</v>
      </c>
      <c r="C720" s="109">
        <f>'T09'!K720</f>
        <v>158660.87000000002</v>
      </c>
      <c r="D720" s="110">
        <f>'T09'!O720</f>
        <v>0</v>
      </c>
      <c r="E720" s="110">
        <f>'T09'!P720</f>
        <v>0</v>
      </c>
      <c r="F720" s="110"/>
      <c r="G720" s="102">
        <f t="shared" si="188"/>
        <v>0</v>
      </c>
      <c r="H720" s="102">
        <f t="shared" si="189"/>
        <v>0</v>
      </c>
      <c r="I720" s="102">
        <f t="shared" si="190"/>
        <v>0</v>
      </c>
      <c r="J720" s="103">
        <f t="shared" si="191"/>
        <v>0</v>
      </c>
      <c r="L720" s="115">
        <f t="shared" si="192"/>
        <v>0</v>
      </c>
      <c r="M720" s="111">
        <f t="shared" si="193"/>
        <v>0</v>
      </c>
      <c r="N720" s="111">
        <f t="shared" si="194"/>
        <v>0</v>
      </c>
      <c r="O720" s="115">
        <f t="shared" si="195"/>
        <v>0</v>
      </c>
      <c r="P720" s="111">
        <f t="shared" si="196"/>
        <v>0</v>
      </c>
      <c r="Q720" s="111">
        <f t="shared" si="197"/>
        <v>0</v>
      </c>
      <c r="R720" s="115">
        <f t="shared" si="198"/>
        <v>0</v>
      </c>
      <c r="S720" s="111">
        <f t="shared" si="199"/>
        <v>0</v>
      </c>
      <c r="T720" s="111">
        <f t="shared" si="200"/>
        <v>0</v>
      </c>
    </row>
    <row r="721" spans="1:20" ht="11.25" customHeight="1" x14ac:dyDescent="0.2">
      <c r="A721" s="102" t="str">
        <f>'T09'!A721</f>
        <v>Hostice</v>
      </c>
      <c r="B721" s="104">
        <f>'T09'!C721</f>
        <v>514861</v>
      </c>
      <c r="C721" s="109">
        <f>'T09'!K721</f>
        <v>657896.93000000005</v>
      </c>
      <c r="D721" s="110">
        <f>'T09'!O721</f>
        <v>10.9139</v>
      </c>
      <c r="E721" s="110">
        <f>'T09'!P721</f>
        <v>3.1327338767183481</v>
      </c>
      <c r="F721" s="110"/>
      <c r="G721" s="102">
        <f t="shared" si="188"/>
        <v>0</v>
      </c>
      <c r="H721" s="102">
        <f t="shared" si="189"/>
        <v>0</v>
      </c>
      <c r="I721" s="102">
        <f t="shared" si="190"/>
        <v>0</v>
      </c>
      <c r="J721" s="103">
        <f t="shared" si="191"/>
        <v>0</v>
      </c>
      <c r="L721" s="115">
        <f t="shared" si="192"/>
        <v>0</v>
      </c>
      <c r="M721" s="111">
        <f t="shared" si="193"/>
        <v>0</v>
      </c>
      <c r="N721" s="111">
        <f t="shared" si="194"/>
        <v>0</v>
      </c>
      <c r="O721" s="115">
        <f t="shared" si="195"/>
        <v>0</v>
      </c>
      <c r="P721" s="111">
        <f t="shared" si="196"/>
        <v>0</v>
      </c>
      <c r="Q721" s="111">
        <f t="shared" si="197"/>
        <v>0</v>
      </c>
      <c r="R721" s="115">
        <f t="shared" si="198"/>
        <v>0</v>
      </c>
      <c r="S721" s="111">
        <f t="shared" si="199"/>
        <v>0</v>
      </c>
      <c r="T721" s="111">
        <f t="shared" si="200"/>
        <v>0</v>
      </c>
    </row>
    <row r="722" spans="1:20" ht="11.25" customHeight="1" x14ac:dyDescent="0.2">
      <c r="A722" s="102" t="str">
        <f>'T09'!A722</f>
        <v>Hostie</v>
      </c>
      <c r="B722" s="104">
        <f>'T09'!C722</f>
        <v>500283</v>
      </c>
      <c r="C722" s="109">
        <f>'T09'!K722</f>
        <v>383447.22</v>
      </c>
      <c r="D722" s="110">
        <f>'T09'!O722</f>
        <v>34.4801</v>
      </c>
      <c r="E722" s="110">
        <f>'T09'!P722</f>
        <v>14.106629851169608</v>
      </c>
      <c r="F722" s="110"/>
      <c r="G722" s="102">
        <f t="shared" si="188"/>
        <v>0</v>
      </c>
      <c r="H722" s="102">
        <f t="shared" si="189"/>
        <v>0</v>
      </c>
      <c r="I722" s="102">
        <f t="shared" si="190"/>
        <v>0</v>
      </c>
      <c r="J722" s="103">
        <f t="shared" si="191"/>
        <v>0</v>
      </c>
      <c r="L722" s="115">
        <f t="shared" si="192"/>
        <v>0</v>
      </c>
      <c r="M722" s="111">
        <f t="shared" si="193"/>
        <v>0</v>
      </c>
      <c r="N722" s="111">
        <f t="shared" si="194"/>
        <v>0</v>
      </c>
      <c r="O722" s="115">
        <f t="shared" si="195"/>
        <v>0</v>
      </c>
      <c r="P722" s="111">
        <f t="shared" si="196"/>
        <v>0</v>
      </c>
      <c r="Q722" s="111">
        <f t="shared" si="197"/>
        <v>0</v>
      </c>
      <c r="R722" s="115">
        <f t="shared" si="198"/>
        <v>0</v>
      </c>
      <c r="S722" s="111">
        <f t="shared" si="199"/>
        <v>0</v>
      </c>
      <c r="T722" s="111">
        <f t="shared" si="200"/>
        <v>0</v>
      </c>
    </row>
    <row r="723" spans="1:20" ht="11.25" customHeight="1" x14ac:dyDescent="0.2">
      <c r="A723" s="102" t="str">
        <f>'T09'!A723</f>
        <v>Hostišovce</v>
      </c>
      <c r="B723" s="104">
        <f>'T09'!C723</f>
        <v>514870</v>
      </c>
      <c r="C723" s="109">
        <f>'T09'!K723</f>
        <v>46490.759999999995</v>
      </c>
      <c r="D723" s="110">
        <f>'T09'!O723</f>
        <v>0</v>
      </c>
      <c r="E723" s="110">
        <f>'T09'!P723</f>
        <v>0</v>
      </c>
      <c r="F723" s="110"/>
      <c r="G723" s="102">
        <f t="shared" si="188"/>
        <v>0</v>
      </c>
      <c r="H723" s="102">
        <f t="shared" si="189"/>
        <v>0</v>
      </c>
      <c r="I723" s="102">
        <f t="shared" si="190"/>
        <v>0</v>
      </c>
      <c r="J723" s="103">
        <f t="shared" si="191"/>
        <v>0</v>
      </c>
      <c r="L723" s="115">
        <f t="shared" si="192"/>
        <v>0</v>
      </c>
      <c r="M723" s="111">
        <f t="shared" si="193"/>
        <v>0</v>
      </c>
      <c r="N723" s="111">
        <f t="shared" si="194"/>
        <v>0</v>
      </c>
      <c r="O723" s="115">
        <f t="shared" si="195"/>
        <v>0</v>
      </c>
      <c r="P723" s="111">
        <f t="shared" si="196"/>
        <v>0</v>
      </c>
      <c r="Q723" s="111">
        <f t="shared" si="197"/>
        <v>0</v>
      </c>
      <c r="R723" s="115">
        <f t="shared" si="198"/>
        <v>0</v>
      </c>
      <c r="S723" s="111">
        <f t="shared" si="199"/>
        <v>0</v>
      </c>
      <c r="T723" s="111">
        <f t="shared" si="200"/>
        <v>0</v>
      </c>
    </row>
    <row r="724" spans="1:20" ht="11.25" customHeight="1" x14ac:dyDescent="0.2">
      <c r="A724" s="102" t="str">
        <f>'T09'!A724</f>
        <v>Hosťová</v>
      </c>
      <c r="B724" s="104">
        <f>'T09'!C724</f>
        <v>555959</v>
      </c>
      <c r="C724" s="109">
        <f>'T09'!K724</f>
        <v>107405.59</v>
      </c>
      <c r="D724" s="110">
        <f>'T09'!O724</f>
        <v>0</v>
      </c>
      <c r="E724" s="110">
        <f>'T09'!P724</f>
        <v>0</v>
      </c>
      <c r="F724" s="110"/>
      <c r="G724" s="102">
        <f t="shared" si="188"/>
        <v>0</v>
      </c>
      <c r="H724" s="102">
        <f t="shared" si="189"/>
        <v>0</v>
      </c>
      <c r="I724" s="102">
        <f t="shared" si="190"/>
        <v>0</v>
      </c>
      <c r="J724" s="103">
        <f t="shared" si="191"/>
        <v>0</v>
      </c>
      <c r="L724" s="115">
        <f t="shared" si="192"/>
        <v>0</v>
      </c>
      <c r="M724" s="111">
        <f t="shared" si="193"/>
        <v>0</v>
      </c>
      <c r="N724" s="111">
        <f t="shared" si="194"/>
        <v>0</v>
      </c>
      <c r="O724" s="115">
        <f t="shared" si="195"/>
        <v>0</v>
      </c>
      <c r="P724" s="111">
        <f t="shared" si="196"/>
        <v>0</v>
      </c>
      <c r="Q724" s="111">
        <f t="shared" si="197"/>
        <v>0</v>
      </c>
      <c r="R724" s="115">
        <f t="shared" si="198"/>
        <v>0</v>
      </c>
      <c r="S724" s="111">
        <f t="shared" si="199"/>
        <v>0</v>
      </c>
      <c r="T724" s="111">
        <f t="shared" si="200"/>
        <v>0</v>
      </c>
    </row>
    <row r="725" spans="1:20" ht="11.25" customHeight="1" x14ac:dyDescent="0.2">
      <c r="A725" s="102" t="str">
        <f>'T09'!A725</f>
        <v>Hosťovce</v>
      </c>
      <c r="B725" s="104">
        <f>'T09'!C725</f>
        <v>500305</v>
      </c>
      <c r="C725" s="109">
        <f>'T09'!K725</f>
        <v>216918.27</v>
      </c>
      <c r="D725" s="110">
        <f>'T09'!O725</f>
        <v>2.7544</v>
      </c>
      <c r="E725" s="110">
        <f>'T09'!P725</f>
        <v>2.3304353293984876</v>
      </c>
      <c r="F725" s="110"/>
      <c r="G725" s="102">
        <f t="shared" si="188"/>
        <v>0</v>
      </c>
      <c r="H725" s="102">
        <f t="shared" si="189"/>
        <v>0</v>
      </c>
      <c r="I725" s="102">
        <f t="shared" si="190"/>
        <v>0</v>
      </c>
      <c r="J725" s="103">
        <f t="shared" si="191"/>
        <v>0</v>
      </c>
      <c r="L725" s="115">
        <f t="shared" si="192"/>
        <v>0</v>
      </c>
      <c r="M725" s="111">
        <f t="shared" si="193"/>
        <v>0</v>
      </c>
      <c r="N725" s="111">
        <f t="shared" si="194"/>
        <v>0</v>
      </c>
      <c r="O725" s="115">
        <f t="shared" si="195"/>
        <v>0</v>
      </c>
      <c r="P725" s="111">
        <f t="shared" si="196"/>
        <v>0</v>
      </c>
      <c r="Q725" s="111">
        <f t="shared" si="197"/>
        <v>0</v>
      </c>
      <c r="R725" s="115">
        <f t="shared" si="198"/>
        <v>0</v>
      </c>
      <c r="S725" s="111">
        <f t="shared" si="199"/>
        <v>0</v>
      </c>
      <c r="T725" s="111">
        <f t="shared" si="200"/>
        <v>0</v>
      </c>
    </row>
    <row r="726" spans="1:20" ht="11.25" customHeight="1" x14ac:dyDescent="0.2">
      <c r="A726" s="102" t="str">
        <f>'T09'!A726</f>
        <v>Hosťovce</v>
      </c>
      <c r="B726" s="104">
        <f>'T09'!C726</f>
        <v>518107</v>
      </c>
      <c r="C726" s="109">
        <f>'T09'!K726</f>
        <v>44184.84</v>
      </c>
      <c r="D726" s="110">
        <f>'T09'!O726</f>
        <v>0</v>
      </c>
      <c r="E726" s="110">
        <f>'T09'!P726</f>
        <v>0</v>
      </c>
      <c r="F726" s="110"/>
      <c r="G726" s="102">
        <f t="shared" si="188"/>
        <v>0</v>
      </c>
      <c r="H726" s="102">
        <f t="shared" si="189"/>
        <v>0</v>
      </c>
      <c r="I726" s="102">
        <f t="shared" si="190"/>
        <v>0</v>
      </c>
      <c r="J726" s="103">
        <f t="shared" si="191"/>
        <v>0</v>
      </c>
      <c r="L726" s="115">
        <f t="shared" si="192"/>
        <v>0</v>
      </c>
      <c r="M726" s="111">
        <f t="shared" si="193"/>
        <v>0</v>
      </c>
      <c r="N726" s="111">
        <f t="shared" si="194"/>
        <v>0</v>
      </c>
      <c r="O726" s="115">
        <f t="shared" si="195"/>
        <v>0</v>
      </c>
      <c r="P726" s="111">
        <f t="shared" si="196"/>
        <v>0</v>
      </c>
      <c r="Q726" s="111">
        <f t="shared" si="197"/>
        <v>0</v>
      </c>
      <c r="R726" s="115">
        <f t="shared" si="198"/>
        <v>0</v>
      </c>
      <c r="S726" s="111">
        <f t="shared" si="199"/>
        <v>0</v>
      </c>
      <c r="T726" s="111">
        <f t="shared" si="200"/>
        <v>0</v>
      </c>
    </row>
    <row r="727" spans="1:20" ht="11.25" customHeight="1" x14ac:dyDescent="0.2">
      <c r="A727" s="102" t="str">
        <f>'T09'!A727</f>
        <v>Hostovice</v>
      </c>
      <c r="B727" s="104">
        <f>'T09'!C727</f>
        <v>520209</v>
      </c>
      <c r="C727" s="109">
        <f>'T09'!K727</f>
        <v>66968.990000000005</v>
      </c>
      <c r="D727" s="110">
        <f>'T09'!O727</f>
        <v>14.782999999999999</v>
      </c>
      <c r="E727" s="110">
        <f>'T09'!P727</f>
        <v>0</v>
      </c>
      <c r="F727" s="110"/>
      <c r="G727" s="102">
        <f t="shared" si="188"/>
        <v>0</v>
      </c>
      <c r="H727" s="102">
        <f t="shared" si="189"/>
        <v>0</v>
      </c>
      <c r="I727" s="102">
        <f t="shared" si="190"/>
        <v>0</v>
      </c>
      <c r="J727" s="103">
        <f t="shared" si="191"/>
        <v>0</v>
      </c>
      <c r="L727" s="115">
        <f t="shared" si="192"/>
        <v>0</v>
      </c>
      <c r="M727" s="111">
        <f t="shared" si="193"/>
        <v>0</v>
      </c>
      <c r="N727" s="111">
        <f t="shared" si="194"/>
        <v>0</v>
      </c>
      <c r="O727" s="115">
        <f t="shared" si="195"/>
        <v>0</v>
      </c>
      <c r="P727" s="111">
        <f t="shared" si="196"/>
        <v>0</v>
      </c>
      <c r="Q727" s="111">
        <f t="shared" si="197"/>
        <v>0</v>
      </c>
      <c r="R727" s="115">
        <f t="shared" si="198"/>
        <v>0</v>
      </c>
      <c r="S727" s="111">
        <f t="shared" si="199"/>
        <v>0</v>
      </c>
      <c r="T727" s="111">
        <f t="shared" si="200"/>
        <v>0</v>
      </c>
    </row>
    <row r="728" spans="1:20" ht="11.25" customHeight="1" x14ac:dyDescent="0.2">
      <c r="A728" s="102" t="str">
        <f>'T09'!A728</f>
        <v>Hozelec</v>
      </c>
      <c r="B728" s="104">
        <f>'T09'!C728</f>
        <v>523496</v>
      </c>
      <c r="C728" s="109">
        <f>'T09'!K728</f>
        <v>205759.52000000002</v>
      </c>
      <c r="D728" s="110">
        <f>'T09'!O728</f>
        <v>7.0533000000000001</v>
      </c>
      <c r="E728" s="110">
        <f>'T09'!P728</f>
        <v>2.6024895470207161</v>
      </c>
      <c r="F728" s="110"/>
      <c r="G728" s="102">
        <f t="shared" si="188"/>
        <v>0</v>
      </c>
      <c r="H728" s="102">
        <f t="shared" si="189"/>
        <v>0</v>
      </c>
      <c r="I728" s="102">
        <f t="shared" si="190"/>
        <v>0</v>
      </c>
      <c r="J728" s="103">
        <f t="shared" si="191"/>
        <v>0</v>
      </c>
      <c r="L728" s="115">
        <f t="shared" si="192"/>
        <v>0</v>
      </c>
      <c r="M728" s="111">
        <f t="shared" si="193"/>
        <v>0</v>
      </c>
      <c r="N728" s="111">
        <f t="shared" si="194"/>
        <v>0</v>
      </c>
      <c r="O728" s="115">
        <f t="shared" si="195"/>
        <v>0</v>
      </c>
      <c r="P728" s="111">
        <f t="shared" si="196"/>
        <v>0</v>
      </c>
      <c r="Q728" s="111">
        <f t="shared" si="197"/>
        <v>0</v>
      </c>
      <c r="R728" s="115">
        <f t="shared" si="198"/>
        <v>0</v>
      </c>
      <c r="S728" s="111">
        <f t="shared" si="199"/>
        <v>0</v>
      </c>
      <c r="T728" s="111">
        <f t="shared" si="200"/>
        <v>0</v>
      </c>
    </row>
    <row r="729" spans="1:20" ht="11.25" customHeight="1" x14ac:dyDescent="0.2">
      <c r="A729" s="102" t="str">
        <f>'T09'!A729</f>
        <v>Hôrka</v>
      </c>
      <c r="B729" s="104">
        <f>'T09'!C729</f>
        <v>523488</v>
      </c>
      <c r="C729" s="109">
        <f>'T09'!K729</f>
        <v>571557.54999999993</v>
      </c>
      <c r="D729" s="110">
        <f>'T09'!O729</f>
        <v>1.7983</v>
      </c>
      <c r="E729" s="110">
        <f>'T09'!P729</f>
        <v>5.5114310011301577E-2</v>
      </c>
      <c r="F729" s="110"/>
      <c r="G729" s="102">
        <f t="shared" si="188"/>
        <v>0</v>
      </c>
      <c r="H729" s="102">
        <f t="shared" si="189"/>
        <v>0</v>
      </c>
      <c r="I729" s="102">
        <f t="shared" si="190"/>
        <v>0</v>
      </c>
      <c r="J729" s="103">
        <f t="shared" si="191"/>
        <v>0</v>
      </c>
      <c r="L729" s="115">
        <f t="shared" si="192"/>
        <v>0</v>
      </c>
      <c r="M729" s="111">
        <f t="shared" si="193"/>
        <v>0</v>
      </c>
      <c r="N729" s="111">
        <f t="shared" si="194"/>
        <v>0</v>
      </c>
      <c r="O729" s="115">
        <f t="shared" si="195"/>
        <v>0</v>
      </c>
      <c r="P729" s="111">
        <f t="shared" si="196"/>
        <v>0</v>
      </c>
      <c r="Q729" s="111">
        <f t="shared" si="197"/>
        <v>0</v>
      </c>
      <c r="R729" s="115">
        <f t="shared" si="198"/>
        <v>0</v>
      </c>
      <c r="S729" s="111">
        <f t="shared" si="199"/>
        <v>0</v>
      </c>
      <c r="T729" s="111">
        <f t="shared" si="200"/>
        <v>0</v>
      </c>
    </row>
    <row r="730" spans="1:20" ht="11.25" customHeight="1" x14ac:dyDescent="0.2">
      <c r="A730" s="102" t="str">
        <f>'T09'!A730</f>
        <v>Hôrka nad Váhom</v>
      </c>
      <c r="B730" s="104">
        <f>'T09'!C730</f>
        <v>505994</v>
      </c>
      <c r="C730" s="109">
        <f>'T09'!K730</f>
        <v>254868.86000000002</v>
      </c>
      <c r="D730" s="110">
        <f>'T09'!O730</f>
        <v>43.896000000000001</v>
      </c>
      <c r="E730" s="110">
        <f>'T09'!P730</f>
        <v>62.289378937858466</v>
      </c>
      <c r="F730" s="110"/>
      <c r="G730" s="102">
        <f t="shared" si="188"/>
        <v>0</v>
      </c>
      <c r="H730" s="102">
        <f t="shared" si="189"/>
        <v>1</v>
      </c>
      <c r="I730" s="102">
        <f t="shared" si="190"/>
        <v>0</v>
      </c>
      <c r="J730" s="103">
        <f t="shared" si="191"/>
        <v>1</v>
      </c>
      <c r="L730" s="115">
        <f t="shared" si="192"/>
        <v>0</v>
      </c>
      <c r="M730" s="111">
        <f t="shared" si="193"/>
        <v>0</v>
      </c>
      <c r="N730" s="111">
        <f t="shared" si="194"/>
        <v>0</v>
      </c>
      <c r="O730" s="115">
        <f t="shared" si="195"/>
        <v>254868.86000000002</v>
      </c>
      <c r="P730" s="111">
        <f t="shared" si="196"/>
        <v>0.43896000000000002</v>
      </c>
      <c r="Q730" s="111">
        <f t="shared" si="197"/>
        <v>0.62289378937858464</v>
      </c>
      <c r="R730" s="115">
        <f t="shared" si="198"/>
        <v>0</v>
      </c>
      <c r="S730" s="111">
        <f t="shared" si="199"/>
        <v>0</v>
      </c>
      <c r="T730" s="111">
        <f t="shared" si="200"/>
        <v>0</v>
      </c>
    </row>
    <row r="731" spans="1:20" ht="11.25" customHeight="1" x14ac:dyDescent="0.2">
      <c r="A731" s="102" t="str">
        <f>'T09'!A731</f>
        <v>Hôrky</v>
      </c>
      <c r="B731" s="104">
        <f>'T09'!C731</f>
        <v>517577</v>
      </c>
      <c r="C731" s="109">
        <f>'T09'!K731</f>
        <v>811021.28</v>
      </c>
      <c r="D731" s="110">
        <f>'T09'!O731</f>
        <v>3.0819000000000001</v>
      </c>
      <c r="E731" s="110">
        <f>'T09'!P731</f>
        <v>1.7765551108597299</v>
      </c>
      <c r="F731" s="110"/>
      <c r="G731" s="102">
        <f t="shared" si="188"/>
        <v>0</v>
      </c>
      <c r="H731" s="102">
        <f t="shared" si="189"/>
        <v>0</v>
      </c>
      <c r="I731" s="102">
        <f t="shared" si="190"/>
        <v>0</v>
      </c>
      <c r="J731" s="103">
        <f t="shared" si="191"/>
        <v>0</v>
      </c>
      <c r="L731" s="115">
        <f t="shared" si="192"/>
        <v>0</v>
      </c>
      <c r="M731" s="111">
        <f t="shared" si="193"/>
        <v>0</v>
      </c>
      <c r="N731" s="111">
        <f t="shared" si="194"/>
        <v>0</v>
      </c>
      <c r="O731" s="115">
        <f t="shared" si="195"/>
        <v>0</v>
      </c>
      <c r="P731" s="111">
        <f t="shared" si="196"/>
        <v>0</v>
      </c>
      <c r="Q731" s="111">
        <f t="shared" si="197"/>
        <v>0</v>
      </c>
      <c r="R731" s="115">
        <f t="shared" si="198"/>
        <v>0</v>
      </c>
      <c r="S731" s="111">
        <f t="shared" si="199"/>
        <v>0</v>
      </c>
      <c r="T731" s="111">
        <f t="shared" si="200"/>
        <v>0</v>
      </c>
    </row>
    <row r="732" spans="1:20" ht="11.25" customHeight="1" x14ac:dyDescent="0.2">
      <c r="A732" s="102" t="str">
        <f>'T09'!A732</f>
        <v>Hrabičov</v>
      </c>
      <c r="B732" s="104">
        <f>'T09'!C732</f>
        <v>516813</v>
      </c>
      <c r="C732" s="109">
        <f>'T09'!K732</f>
        <v>159951.38999999998</v>
      </c>
      <c r="D732" s="110">
        <f>'T09'!O732</f>
        <v>0</v>
      </c>
      <c r="E732" s="110">
        <f>'T09'!P732</f>
        <v>10.126451542559275</v>
      </c>
      <c r="F732" s="110"/>
      <c r="G732" s="102">
        <f t="shared" si="188"/>
        <v>0</v>
      </c>
      <c r="H732" s="102">
        <f t="shared" si="189"/>
        <v>0</v>
      </c>
      <c r="I732" s="102">
        <f t="shared" si="190"/>
        <v>0</v>
      </c>
      <c r="J732" s="103">
        <f t="shared" si="191"/>
        <v>0</v>
      </c>
      <c r="L732" s="115">
        <f t="shared" si="192"/>
        <v>0</v>
      </c>
      <c r="M732" s="111">
        <f t="shared" si="193"/>
        <v>0</v>
      </c>
      <c r="N732" s="111">
        <f t="shared" si="194"/>
        <v>0</v>
      </c>
      <c r="O732" s="115">
        <f t="shared" si="195"/>
        <v>0</v>
      </c>
      <c r="P732" s="111">
        <f t="shared" si="196"/>
        <v>0</v>
      </c>
      <c r="Q732" s="111">
        <f t="shared" si="197"/>
        <v>0</v>
      </c>
      <c r="R732" s="115">
        <f t="shared" si="198"/>
        <v>0</v>
      </c>
      <c r="S732" s="111">
        <f t="shared" si="199"/>
        <v>0</v>
      </c>
      <c r="T732" s="111">
        <f t="shared" si="200"/>
        <v>0</v>
      </c>
    </row>
    <row r="733" spans="1:20" ht="11.25" customHeight="1" x14ac:dyDescent="0.2">
      <c r="A733" s="102" t="str">
        <f>'T09'!A733</f>
        <v>Hrabkov</v>
      </c>
      <c r="B733" s="104">
        <f>'T09'!C733</f>
        <v>524476</v>
      </c>
      <c r="C733" s="109">
        <f>'T09'!K733</f>
        <v>419012.47</v>
      </c>
      <c r="D733" s="110">
        <f>'T09'!O733</f>
        <v>21.025500000000001</v>
      </c>
      <c r="E733" s="110">
        <f>'T09'!P733</f>
        <v>6.0170786802598029</v>
      </c>
      <c r="F733" s="110"/>
      <c r="G733" s="102">
        <f t="shared" si="188"/>
        <v>0</v>
      </c>
      <c r="H733" s="102">
        <f t="shared" si="189"/>
        <v>0</v>
      </c>
      <c r="I733" s="102">
        <f t="shared" si="190"/>
        <v>0</v>
      </c>
      <c r="J733" s="103">
        <f t="shared" si="191"/>
        <v>0</v>
      </c>
      <c r="L733" s="115">
        <f t="shared" si="192"/>
        <v>0</v>
      </c>
      <c r="M733" s="111">
        <f t="shared" si="193"/>
        <v>0</v>
      </c>
      <c r="N733" s="111">
        <f t="shared" si="194"/>
        <v>0</v>
      </c>
      <c r="O733" s="115">
        <f t="shared" si="195"/>
        <v>0</v>
      </c>
      <c r="P733" s="111">
        <f t="shared" si="196"/>
        <v>0</v>
      </c>
      <c r="Q733" s="111">
        <f t="shared" si="197"/>
        <v>0</v>
      </c>
      <c r="R733" s="115">
        <f t="shared" si="198"/>
        <v>0</v>
      </c>
      <c r="S733" s="111">
        <f t="shared" si="199"/>
        <v>0</v>
      </c>
      <c r="T733" s="111">
        <f t="shared" si="200"/>
        <v>0</v>
      </c>
    </row>
    <row r="734" spans="1:20" ht="11.25" customHeight="1" x14ac:dyDescent="0.2">
      <c r="A734" s="102" t="str">
        <f>'T09'!A734</f>
        <v>Hrabová Roztoka</v>
      </c>
      <c r="B734" s="104">
        <f>'T09'!C734</f>
        <v>520217</v>
      </c>
      <c r="C734" s="109">
        <f>'T09'!K734</f>
        <v>13111.34</v>
      </c>
      <c r="D734" s="110">
        <f>'T09'!O734</f>
        <v>0</v>
      </c>
      <c r="E734" s="110">
        <f>'T09'!P734</f>
        <v>0</v>
      </c>
      <c r="F734" s="110"/>
      <c r="G734" s="102">
        <f t="shared" si="188"/>
        <v>0</v>
      </c>
      <c r="H734" s="102">
        <f t="shared" si="189"/>
        <v>0</v>
      </c>
      <c r="I734" s="102">
        <f t="shared" si="190"/>
        <v>0</v>
      </c>
      <c r="J734" s="103">
        <f t="shared" si="191"/>
        <v>0</v>
      </c>
      <c r="L734" s="115">
        <f t="shared" si="192"/>
        <v>0</v>
      </c>
      <c r="M734" s="111">
        <f t="shared" si="193"/>
        <v>0</v>
      </c>
      <c r="N734" s="111">
        <f t="shared" si="194"/>
        <v>0</v>
      </c>
      <c r="O734" s="115">
        <f t="shared" si="195"/>
        <v>0</v>
      </c>
      <c r="P734" s="111">
        <f t="shared" si="196"/>
        <v>0</v>
      </c>
      <c r="Q734" s="111">
        <f t="shared" si="197"/>
        <v>0</v>
      </c>
      <c r="R734" s="115">
        <f t="shared" si="198"/>
        <v>0</v>
      </c>
      <c r="S734" s="111">
        <f t="shared" si="199"/>
        <v>0</v>
      </c>
      <c r="T734" s="111">
        <f t="shared" si="200"/>
        <v>0</v>
      </c>
    </row>
    <row r="735" spans="1:20" ht="11.25" customHeight="1" x14ac:dyDescent="0.2">
      <c r="A735" s="102" t="str">
        <f>'T09'!A735</f>
        <v>Hrabovčík</v>
      </c>
      <c r="B735" s="104">
        <f>'T09'!C735</f>
        <v>527319</v>
      </c>
      <c r="C735" s="109">
        <f>'T09'!K735</f>
        <v>125959.47</v>
      </c>
      <c r="D735" s="110">
        <f>'T09'!O735</f>
        <v>1.8960999999999999</v>
      </c>
      <c r="E735" s="110">
        <f>'T09'!P735</f>
        <v>9.63690939633201</v>
      </c>
      <c r="F735" s="110"/>
      <c r="G735" s="102">
        <f t="shared" si="188"/>
        <v>0</v>
      </c>
      <c r="H735" s="102">
        <f t="shared" si="189"/>
        <v>0</v>
      </c>
      <c r="I735" s="102">
        <f t="shared" si="190"/>
        <v>0</v>
      </c>
      <c r="J735" s="103">
        <f t="shared" si="191"/>
        <v>0</v>
      </c>
      <c r="L735" s="115">
        <f t="shared" si="192"/>
        <v>0</v>
      </c>
      <c r="M735" s="111">
        <f t="shared" si="193"/>
        <v>0</v>
      </c>
      <c r="N735" s="111">
        <f t="shared" si="194"/>
        <v>0</v>
      </c>
      <c r="O735" s="115">
        <f t="shared" si="195"/>
        <v>0</v>
      </c>
      <c r="P735" s="111">
        <f t="shared" si="196"/>
        <v>0</v>
      </c>
      <c r="Q735" s="111">
        <f t="shared" si="197"/>
        <v>0</v>
      </c>
      <c r="R735" s="115">
        <f t="shared" si="198"/>
        <v>0</v>
      </c>
      <c r="S735" s="111">
        <f t="shared" si="199"/>
        <v>0</v>
      </c>
      <c r="T735" s="111">
        <f t="shared" si="200"/>
        <v>0</v>
      </c>
    </row>
    <row r="736" spans="1:20" ht="11.25" customHeight="1" x14ac:dyDescent="0.2">
      <c r="A736" s="102" t="str">
        <f>'T09'!A736</f>
        <v>Hrabovec</v>
      </c>
      <c r="B736" s="104">
        <f>'T09'!C736</f>
        <v>519251</v>
      </c>
      <c r="C736" s="109">
        <f>'T09'!K736</f>
        <v>170924.50999999998</v>
      </c>
      <c r="D736" s="110">
        <f>'T09'!O736</f>
        <v>144.8477</v>
      </c>
      <c r="E736" s="110">
        <f>'T09'!P736</f>
        <v>5.1241217541006856</v>
      </c>
      <c r="F736" s="110"/>
      <c r="G736" s="102">
        <f t="shared" si="188"/>
        <v>1</v>
      </c>
      <c r="H736" s="102">
        <f t="shared" si="189"/>
        <v>0</v>
      </c>
      <c r="I736" s="102">
        <f t="shared" si="190"/>
        <v>0</v>
      </c>
      <c r="J736" s="103">
        <f t="shared" si="191"/>
        <v>1</v>
      </c>
      <c r="L736" s="115">
        <f t="shared" si="192"/>
        <v>170924.50999999998</v>
      </c>
      <c r="M736" s="111">
        <f t="shared" si="193"/>
        <v>1.448477</v>
      </c>
      <c r="N736" s="111">
        <f t="shared" si="194"/>
        <v>5.1241217541006856E-2</v>
      </c>
      <c r="O736" s="115">
        <f t="shared" si="195"/>
        <v>0</v>
      </c>
      <c r="P736" s="111">
        <f t="shared" si="196"/>
        <v>0</v>
      </c>
      <c r="Q736" s="111">
        <f t="shared" si="197"/>
        <v>0</v>
      </c>
      <c r="R736" s="115">
        <f t="shared" si="198"/>
        <v>0</v>
      </c>
      <c r="S736" s="111">
        <f t="shared" si="199"/>
        <v>0</v>
      </c>
      <c r="T736" s="111">
        <f t="shared" si="200"/>
        <v>0</v>
      </c>
    </row>
    <row r="737" spans="1:20" ht="11.25" customHeight="1" x14ac:dyDescent="0.2">
      <c r="A737" s="102" t="str">
        <f>'T09'!A737</f>
        <v>Hrabovec nad Laborcom</v>
      </c>
      <c r="B737" s="104">
        <f>'T09'!C737</f>
        <v>520225</v>
      </c>
      <c r="C737" s="109">
        <f>'T09'!K737</f>
        <v>197022.86000000002</v>
      </c>
      <c r="D737" s="110">
        <f>'T09'!O737</f>
        <v>39.869500000000002</v>
      </c>
      <c r="E737" s="110">
        <f>'T09'!P737</f>
        <v>7.0125466659046563</v>
      </c>
      <c r="F737" s="110"/>
      <c r="G737" s="102">
        <f t="shared" si="188"/>
        <v>0</v>
      </c>
      <c r="H737" s="102">
        <f t="shared" si="189"/>
        <v>0</v>
      </c>
      <c r="I737" s="102">
        <f t="shared" si="190"/>
        <v>0</v>
      </c>
      <c r="J737" s="103">
        <f t="shared" si="191"/>
        <v>0</v>
      </c>
      <c r="L737" s="115">
        <f t="shared" si="192"/>
        <v>0</v>
      </c>
      <c r="M737" s="111">
        <f t="shared" si="193"/>
        <v>0</v>
      </c>
      <c r="N737" s="111">
        <f t="shared" si="194"/>
        <v>0</v>
      </c>
      <c r="O737" s="115">
        <f t="shared" si="195"/>
        <v>0</v>
      </c>
      <c r="P737" s="111">
        <f t="shared" si="196"/>
        <v>0</v>
      </c>
      <c r="Q737" s="111">
        <f t="shared" si="197"/>
        <v>0</v>
      </c>
      <c r="R737" s="115">
        <f t="shared" si="198"/>
        <v>0</v>
      </c>
      <c r="S737" s="111">
        <f t="shared" si="199"/>
        <v>0</v>
      </c>
      <c r="T737" s="111">
        <f t="shared" si="200"/>
        <v>0</v>
      </c>
    </row>
    <row r="738" spans="1:20" ht="11.25" customHeight="1" x14ac:dyDescent="0.2">
      <c r="A738" s="102" t="str">
        <f>'T09'!A738</f>
        <v>Hrabovka</v>
      </c>
      <c r="B738" s="104">
        <f>'T09'!C738</f>
        <v>506044</v>
      </c>
      <c r="C738" s="109">
        <f>'T09'!K738</f>
        <v>79527.95</v>
      </c>
      <c r="D738" s="110">
        <f>'T09'!O738</f>
        <v>42.286799999999999</v>
      </c>
      <c r="E738" s="110">
        <f>'T09'!P738</f>
        <v>30.663848370289948</v>
      </c>
      <c r="F738" s="110"/>
      <c r="G738" s="102">
        <f t="shared" si="188"/>
        <v>0</v>
      </c>
      <c r="H738" s="102">
        <f t="shared" si="189"/>
        <v>1</v>
      </c>
      <c r="I738" s="102">
        <f t="shared" si="190"/>
        <v>0</v>
      </c>
      <c r="J738" s="103">
        <f t="shared" si="191"/>
        <v>1</v>
      </c>
      <c r="L738" s="115">
        <f t="shared" si="192"/>
        <v>0</v>
      </c>
      <c r="M738" s="111">
        <f t="shared" si="193"/>
        <v>0</v>
      </c>
      <c r="N738" s="111">
        <f t="shared" si="194"/>
        <v>0</v>
      </c>
      <c r="O738" s="115">
        <f t="shared" si="195"/>
        <v>79527.95</v>
      </c>
      <c r="P738" s="111">
        <f t="shared" si="196"/>
        <v>0.42286800000000002</v>
      </c>
      <c r="Q738" s="111">
        <f t="shared" si="197"/>
        <v>0.30663848370289948</v>
      </c>
      <c r="R738" s="115">
        <f t="shared" si="198"/>
        <v>0</v>
      </c>
      <c r="S738" s="111">
        <f t="shared" si="199"/>
        <v>0</v>
      </c>
      <c r="T738" s="111">
        <f t="shared" si="200"/>
        <v>0</v>
      </c>
    </row>
    <row r="739" spans="1:20" ht="11.25" customHeight="1" x14ac:dyDescent="0.2">
      <c r="A739" s="102" t="str">
        <f>'T09'!A739</f>
        <v>Hrabské</v>
      </c>
      <c r="B739" s="104">
        <f>'T09'!C739</f>
        <v>519260</v>
      </c>
      <c r="C739" s="109">
        <f>'T09'!K739</f>
        <v>297189.95</v>
      </c>
      <c r="D739" s="110">
        <f>'T09'!O739</f>
        <v>2.7014</v>
      </c>
      <c r="E739" s="110">
        <f>'T09'!P739</f>
        <v>1.7949126476181312</v>
      </c>
      <c r="F739" s="110"/>
      <c r="G739" s="102">
        <f t="shared" si="188"/>
        <v>0</v>
      </c>
      <c r="H739" s="102">
        <f t="shared" si="189"/>
        <v>0</v>
      </c>
      <c r="I739" s="102">
        <f t="shared" si="190"/>
        <v>0</v>
      </c>
      <c r="J739" s="103">
        <f t="shared" si="191"/>
        <v>0</v>
      </c>
      <c r="L739" s="115">
        <f t="shared" si="192"/>
        <v>0</v>
      </c>
      <c r="M739" s="111">
        <f t="shared" si="193"/>
        <v>0</v>
      </c>
      <c r="N739" s="111">
        <f t="shared" si="194"/>
        <v>0</v>
      </c>
      <c r="O739" s="115">
        <f t="shared" si="195"/>
        <v>0</v>
      </c>
      <c r="P739" s="111">
        <f t="shared" si="196"/>
        <v>0</v>
      </c>
      <c r="Q739" s="111">
        <f t="shared" si="197"/>
        <v>0</v>
      </c>
      <c r="R739" s="115">
        <f t="shared" si="198"/>
        <v>0</v>
      </c>
      <c r="S739" s="111">
        <f t="shared" si="199"/>
        <v>0</v>
      </c>
      <c r="T739" s="111">
        <f t="shared" si="200"/>
        <v>0</v>
      </c>
    </row>
    <row r="740" spans="1:20" ht="11.25" customHeight="1" x14ac:dyDescent="0.2">
      <c r="A740" s="102" t="str">
        <f>'T09'!A740</f>
        <v>Hrabušice</v>
      </c>
      <c r="B740" s="104">
        <f>'T09'!C740</f>
        <v>526592</v>
      </c>
      <c r="C740" s="109">
        <f>'T09'!K740</f>
        <v>1348774.5899999999</v>
      </c>
      <c r="D740" s="110">
        <f>'T09'!O740</f>
        <v>17.049600000000002</v>
      </c>
      <c r="E740" s="110">
        <f>'T09'!P740</f>
        <v>40.614278624569891</v>
      </c>
      <c r="F740" s="110"/>
      <c r="G740" s="102">
        <f t="shared" si="188"/>
        <v>0</v>
      </c>
      <c r="H740" s="102">
        <f t="shared" si="189"/>
        <v>1</v>
      </c>
      <c r="I740" s="102">
        <f t="shared" si="190"/>
        <v>0</v>
      </c>
      <c r="J740" s="103">
        <f t="shared" si="191"/>
        <v>1</v>
      </c>
      <c r="L740" s="115">
        <f t="shared" si="192"/>
        <v>0</v>
      </c>
      <c r="M740" s="111">
        <f t="shared" si="193"/>
        <v>0</v>
      </c>
      <c r="N740" s="111">
        <f t="shared" si="194"/>
        <v>0</v>
      </c>
      <c r="O740" s="115">
        <f t="shared" si="195"/>
        <v>1348774.5899999999</v>
      </c>
      <c r="P740" s="111">
        <f t="shared" si="196"/>
        <v>0.17049600000000001</v>
      </c>
      <c r="Q740" s="111">
        <f t="shared" si="197"/>
        <v>0.40614278624569894</v>
      </c>
      <c r="R740" s="115">
        <f t="shared" si="198"/>
        <v>0</v>
      </c>
      <c r="S740" s="111">
        <f t="shared" si="199"/>
        <v>0</v>
      </c>
      <c r="T740" s="111">
        <f t="shared" si="200"/>
        <v>0</v>
      </c>
    </row>
    <row r="741" spans="1:20" ht="11.25" customHeight="1" x14ac:dyDescent="0.2">
      <c r="A741" s="102" t="str">
        <f>'T09'!A741</f>
        <v>Hradisko</v>
      </c>
      <c r="B741" s="104">
        <f>'T09'!C741</f>
        <v>523500</v>
      </c>
      <c r="C741" s="109">
        <f>'T09'!K741</f>
        <v>18486.82</v>
      </c>
      <c r="D741" s="110">
        <f>'T09'!O741</f>
        <v>0</v>
      </c>
      <c r="E741" s="110">
        <f>'T09'!P741</f>
        <v>0</v>
      </c>
      <c r="F741" s="110"/>
      <c r="G741" s="102">
        <f t="shared" si="188"/>
        <v>0</v>
      </c>
      <c r="H741" s="102">
        <f t="shared" si="189"/>
        <v>0</v>
      </c>
      <c r="I741" s="102">
        <f t="shared" si="190"/>
        <v>0</v>
      </c>
      <c r="J741" s="103">
        <f t="shared" si="191"/>
        <v>0</v>
      </c>
      <c r="L741" s="115">
        <f t="shared" si="192"/>
        <v>0</v>
      </c>
      <c r="M741" s="111">
        <f t="shared" si="193"/>
        <v>0</v>
      </c>
      <c r="N741" s="111">
        <f t="shared" si="194"/>
        <v>0</v>
      </c>
      <c r="O741" s="115">
        <f t="shared" si="195"/>
        <v>0</v>
      </c>
      <c r="P741" s="111">
        <f t="shared" si="196"/>
        <v>0</v>
      </c>
      <c r="Q741" s="111">
        <f t="shared" si="197"/>
        <v>0</v>
      </c>
      <c r="R741" s="115">
        <f t="shared" si="198"/>
        <v>0</v>
      </c>
      <c r="S741" s="111">
        <f t="shared" si="199"/>
        <v>0</v>
      </c>
      <c r="T741" s="111">
        <f t="shared" si="200"/>
        <v>0</v>
      </c>
    </row>
    <row r="742" spans="1:20" ht="11.25" customHeight="1" x14ac:dyDescent="0.2">
      <c r="A742" s="102" t="str">
        <f>'T09'!A742</f>
        <v>Hradište</v>
      </c>
      <c r="B742" s="104">
        <f>'T09'!C742</f>
        <v>511447</v>
      </c>
      <c r="C742" s="109">
        <f>'T09'!K742</f>
        <v>92117.88</v>
      </c>
      <c r="D742" s="110">
        <f>'T09'!O742</f>
        <v>2.0789</v>
      </c>
      <c r="E742" s="110">
        <f>'T09'!P742</f>
        <v>1.4785946007441768</v>
      </c>
      <c r="F742" s="110"/>
      <c r="G742" s="102">
        <f t="shared" si="188"/>
        <v>0</v>
      </c>
      <c r="H742" s="102">
        <f t="shared" si="189"/>
        <v>0</v>
      </c>
      <c r="I742" s="102">
        <f t="shared" si="190"/>
        <v>0</v>
      </c>
      <c r="J742" s="103">
        <f t="shared" si="191"/>
        <v>0</v>
      </c>
      <c r="L742" s="115">
        <f t="shared" si="192"/>
        <v>0</v>
      </c>
      <c r="M742" s="111">
        <f t="shared" si="193"/>
        <v>0</v>
      </c>
      <c r="N742" s="111">
        <f t="shared" si="194"/>
        <v>0</v>
      </c>
      <c r="O742" s="115">
        <f t="shared" si="195"/>
        <v>0</v>
      </c>
      <c r="P742" s="111">
        <f t="shared" si="196"/>
        <v>0</v>
      </c>
      <c r="Q742" s="111">
        <f t="shared" si="197"/>
        <v>0</v>
      </c>
      <c r="R742" s="115">
        <f t="shared" si="198"/>
        <v>0</v>
      </c>
      <c r="S742" s="111">
        <f t="shared" si="199"/>
        <v>0</v>
      </c>
      <c r="T742" s="111">
        <f t="shared" si="200"/>
        <v>0</v>
      </c>
    </row>
    <row r="743" spans="1:20" ht="11.25" customHeight="1" x14ac:dyDescent="0.2">
      <c r="A743" s="102" t="str">
        <f>'T09'!A743</f>
        <v>Hradište</v>
      </c>
      <c r="B743" s="104">
        <f>'T09'!C743</f>
        <v>542962</v>
      </c>
      <c r="C743" s="109">
        <f>'T09'!K743</f>
        <v>347209.87</v>
      </c>
      <c r="D743" s="110">
        <f>'T09'!O743</f>
        <v>0</v>
      </c>
      <c r="E743" s="110">
        <f>'T09'!P743</f>
        <v>0</v>
      </c>
      <c r="F743" s="110"/>
      <c r="G743" s="102">
        <f t="shared" si="188"/>
        <v>0</v>
      </c>
      <c r="H743" s="102">
        <f t="shared" si="189"/>
        <v>0</v>
      </c>
      <c r="I743" s="102">
        <f t="shared" si="190"/>
        <v>0</v>
      </c>
      <c r="J743" s="103">
        <f t="shared" si="191"/>
        <v>0</v>
      </c>
      <c r="L743" s="115">
        <f t="shared" si="192"/>
        <v>0</v>
      </c>
      <c r="M743" s="111">
        <f t="shared" si="193"/>
        <v>0</v>
      </c>
      <c r="N743" s="111">
        <f t="shared" si="194"/>
        <v>0</v>
      </c>
      <c r="O743" s="115">
        <f t="shared" si="195"/>
        <v>0</v>
      </c>
      <c r="P743" s="111">
        <f t="shared" si="196"/>
        <v>0</v>
      </c>
      <c r="Q743" s="111">
        <f t="shared" si="197"/>
        <v>0</v>
      </c>
      <c r="R743" s="115">
        <f t="shared" si="198"/>
        <v>0</v>
      </c>
      <c r="S743" s="111">
        <f t="shared" si="199"/>
        <v>0</v>
      </c>
      <c r="T743" s="111">
        <f t="shared" si="200"/>
        <v>0</v>
      </c>
    </row>
    <row r="744" spans="1:20" ht="11.25" customHeight="1" x14ac:dyDescent="0.2">
      <c r="A744" s="102" t="str">
        <f>'T09'!A744</f>
        <v>Hradište pod Vrátnom</v>
      </c>
      <c r="B744" s="104">
        <f>'T09'!C744</f>
        <v>504386</v>
      </c>
      <c r="C744" s="109">
        <f>'T09'!K744</f>
        <v>301311.94</v>
      </c>
      <c r="D744" s="110">
        <f>'T09'!O744</f>
        <v>37.456000000000003</v>
      </c>
      <c r="E744" s="110">
        <f>'T09'!P744</f>
        <v>2.5374334651325134</v>
      </c>
      <c r="F744" s="110"/>
      <c r="G744" s="102">
        <f t="shared" si="188"/>
        <v>0</v>
      </c>
      <c r="H744" s="102">
        <f t="shared" si="189"/>
        <v>0</v>
      </c>
      <c r="I744" s="102">
        <f t="shared" si="190"/>
        <v>0</v>
      </c>
      <c r="J744" s="103">
        <f t="shared" si="191"/>
        <v>0</v>
      </c>
      <c r="L744" s="115">
        <f t="shared" si="192"/>
        <v>0</v>
      </c>
      <c r="M744" s="111">
        <f t="shared" si="193"/>
        <v>0</v>
      </c>
      <c r="N744" s="111">
        <f t="shared" si="194"/>
        <v>0</v>
      </c>
      <c r="O744" s="115">
        <f t="shared" si="195"/>
        <v>0</v>
      </c>
      <c r="P744" s="111">
        <f t="shared" si="196"/>
        <v>0</v>
      </c>
      <c r="Q744" s="111">
        <f t="shared" si="197"/>
        <v>0</v>
      </c>
      <c r="R744" s="115">
        <f t="shared" si="198"/>
        <v>0</v>
      </c>
      <c r="S744" s="111">
        <f t="shared" si="199"/>
        <v>0</v>
      </c>
      <c r="T744" s="111">
        <f t="shared" si="200"/>
        <v>0</v>
      </c>
    </row>
    <row r="745" spans="1:20" ht="11.25" customHeight="1" x14ac:dyDescent="0.2">
      <c r="A745" s="102" t="str">
        <f>'T09'!A745</f>
        <v>Hrádok</v>
      </c>
      <c r="B745" s="104">
        <f>'T09'!C745</f>
        <v>506052</v>
      </c>
      <c r="C745" s="109">
        <f>'T09'!K745</f>
        <v>218021.43</v>
      </c>
      <c r="D745" s="110">
        <f>'T09'!O745</f>
        <v>7.4305000000000003</v>
      </c>
      <c r="E745" s="110">
        <f>'T09'!P745</f>
        <v>4.78108963875707</v>
      </c>
      <c r="F745" s="110"/>
      <c r="G745" s="102">
        <f t="shared" si="188"/>
        <v>0</v>
      </c>
      <c r="H745" s="102">
        <f t="shared" si="189"/>
        <v>0</v>
      </c>
      <c r="I745" s="102">
        <f t="shared" si="190"/>
        <v>0</v>
      </c>
      <c r="J745" s="103">
        <f t="shared" si="191"/>
        <v>0</v>
      </c>
      <c r="L745" s="115">
        <f t="shared" si="192"/>
        <v>0</v>
      </c>
      <c r="M745" s="111">
        <f t="shared" si="193"/>
        <v>0</v>
      </c>
      <c r="N745" s="111">
        <f t="shared" si="194"/>
        <v>0</v>
      </c>
      <c r="O745" s="115">
        <f t="shared" si="195"/>
        <v>0</v>
      </c>
      <c r="P745" s="111">
        <f t="shared" si="196"/>
        <v>0</v>
      </c>
      <c r="Q745" s="111">
        <f t="shared" si="197"/>
        <v>0</v>
      </c>
      <c r="R745" s="115">
        <f t="shared" si="198"/>
        <v>0</v>
      </c>
      <c r="S745" s="111">
        <f t="shared" si="199"/>
        <v>0</v>
      </c>
      <c r="T745" s="111">
        <f t="shared" si="200"/>
        <v>0</v>
      </c>
    </row>
    <row r="746" spans="1:20" ht="11.25" customHeight="1" x14ac:dyDescent="0.2">
      <c r="A746" s="102" t="str">
        <f>'T09'!A746</f>
        <v>Hrachovište</v>
      </c>
      <c r="B746" s="104">
        <f>'T09'!C746</f>
        <v>506061</v>
      </c>
      <c r="C746" s="109">
        <f>'T09'!K746</f>
        <v>143628.32999999999</v>
      </c>
      <c r="D746" s="110">
        <f>'T09'!O746</f>
        <v>12.5587</v>
      </c>
      <c r="E746" s="110">
        <f>'T09'!P746</f>
        <v>38.045182311873987</v>
      </c>
      <c r="F746" s="110"/>
      <c r="G746" s="102">
        <f t="shared" si="188"/>
        <v>0</v>
      </c>
      <c r="H746" s="102">
        <f t="shared" si="189"/>
        <v>1</v>
      </c>
      <c r="I746" s="102">
        <f t="shared" si="190"/>
        <v>0</v>
      </c>
      <c r="J746" s="103">
        <f t="shared" si="191"/>
        <v>1</v>
      </c>
      <c r="L746" s="115">
        <f t="shared" si="192"/>
        <v>0</v>
      </c>
      <c r="M746" s="111">
        <f t="shared" si="193"/>
        <v>0</v>
      </c>
      <c r="N746" s="111">
        <f t="shared" si="194"/>
        <v>0</v>
      </c>
      <c r="O746" s="115">
        <f t="shared" si="195"/>
        <v>143628.32999999999</v>
      </c>
      <c r="P746" s="111">
        <f t="shared" si="196"/>
        <v>0.125587</v>
      </c>
      <c r="Q746" s="111">
        <f t="shared" si="197"/>
        <v>0.38045182311873987</v>
      </c>
      <c r="R746" s="115">
        <f t="shared" si="198"/>
        <v>0</v>
      </c>
      <c r="S746" s="111">
        <f t="shared" si="199"/>
        <v>0</v>
      </c>
      <c r="T746" s="111">
        <f t="shared" si="200"/>
        <v>0</v>
      </c>
    </row>
    <row r="747" spans="1:20" ht="11.25" customHeight="1" x14ac:dyDescent="0.2">
      <c r="A747" s="102" t="str">
        <f>'T09'!A747</f>
        <v>Hrachovo</v>
      </c>
      <c r="B747" s="104">
        <f>'T09'!C747</f>
        <v>514888</v>
      </c>
      <c r="C747" s="109">
        <f>'T09'!K747</f>
        <v>1084071.44</v>
      </c>
      <c r="D747" s="110">
        <f>'T09'!O747</f>
        <v>0</v>
      </c>
      <c r="E747" s="110">
        <f>'T09'!P747</f>
        <v>0</v>
      </c>
      <c r="F747" s="110"/>
      <c r="G747" s="102">
        <f t="shared" si="188"/>
        <v>0</v>
      </c>
      <c r="H747" s="102">
        <f t="shared" si="189"/>
        <v>0</v>
      </c>
      <c r="I747" s="102">
        <f t="shared" si="190"/>
        <v>0</v>
      </c>
      <c r="J747" s="103">
        <f t="shared" si="191"/>
        <v>0</v>
      </c>
      <c r="L747" s="115">
        <f t="shared" si="192"/>
        <v>0</v>
      </c>
      <c r="M747" s="111">
        <f t="shared" si="193"/>
        <v>0</v>
      </c>
      <c r="N747" s="111">
        <f t="shared" si="194"/>
        <v>0</v>
      </c>
      <c r="O747" s="115">
        <f t="shared" si="195"/>
        <v>0</v>
      </c>
      <c r="P747" s="111">
        <f t="shared" si="196"/>
        <v>0</v>
      </c>
      <c r="Q747" s="111">
        <f t="shared" si="197"/>
        <v>0</v>
      </c>
      <c r="R747" s="115">
        <f t="shared" si="198"/>
        <v>0</v>
      </c>
      <c r="S747" s="111">
        <f t="shared" si="199"/>
        <v>0</v>
      </c>
      <c r="T747" s="111">
        <f t="shared" si="200"/>
        <v>0</v>
      </c>
    </row>
    <row r="748" spans="1:20" ht="11.25" customHeight="1" x14ac:dyDescent="0.2">
      <c r="A748" s="102" t="str">
        <f>'T09'!A748</f>
        <v>Hraň</v>
      </c>
      <c r="B748" s="104">
        <f>'T09'!C748</f>
        <v>528366</v>
      </c>
      <c r="C748" s="109">
        <f>'T09'!K748</f>
        <v>445260.13</v>
      </c>
      <c r="D748" s="110">
        <f>'T09'!O748</f>
        <v>52.8752</v>
      </c>
      <c r="E748" s="110">
        <f>'T09'!P748</f>
        <v>19.953104716561977</v>
      </c>
      <c r="F748" s="110"/>
      <c r="G748" s="102">
        <f t="shared" si="188"/>
        <v>0</v>
      </c>
      <c r="H748" s="102">
        <f t="shared" si="189"/>
        <v>0</v>
      </c>
      <c r="I748" s="102">
        <f t="shared" si="190"/>
        <v>0</v>
      </c>
      <c r="J748" s="103">
        <f t="shared" si="191"/>
        <v>0</v>
      </c>
      <c r="L748" s="115">
        <f t="shared" si="192"/>
        <v>0</v>
      </c>
      <c r="M748" s="111">
        <f t="shared" si="193"/>
        <v>0</v>
      </c>
      <c r="N748" s="111">
        <f t="shared" si="194"/>
        <v>0</v>
      </c>
      <c r="O748" s="115">
        <f t="shared" si="195"/>
        <v>0</v>
      </c>
      <c r="P748" s="111">
        <f t="shared" si="196"/>
        <v>0</v>
      </c>
      <c r="Q748" s="111">
        <f t="shared" si="197"/>
        <v>0</v>
      </c>
      <c r="R748" s="115">
        <f t="shared" si="198"/>
        <v>0</v>
      </c>
      <c r="S748" s="111">
        <f t="shared" si="199"/>
        <v>0</v>
      </c>
      <c r="T748" s="111">
        <f t="shared" si="200"/>
        <v>0</v>
      </c>
    </row>
    <row r="749" spans="1:20" ht="11.25" customHeight="1" x14ac:dyDescent="0.2">
      <c r="A749" s="102" t="str">
        <f>'T09'!A749</f>
        <v>Hraničné</v>
      </c>
      <c r="B749" s="104">
        <f>'T09'!C749</f>
        <v>526738</v>
      </c>
      <c r="C749" s="109">
        <f>'T09'!K749</f>
        <v>64281.69</v>
      </c>
      <c r="D749" s="110">
        <f>'T09'!O749</f>
        <v>1.1613</v>
      </c>
      <c r="E749" s="110">
        <f>'T09'!P749</f>
        <v>3.6201132857583551</v>
      </c>
      <c r="F749" s="110"/>
      <c r="G749" s="102">
        <f t="shared" si="188"/>
        <v>0</v>
      </c>
      <c r="H749" s="102">
        <f t="shared" si="189"/>
        <v>0</v>
      </c>
      <c r="I749" s="102">
        <f t="shared" si="190"/>
        <v>0</v>
      </c>
      <c r="J749" s="103">
        <f t="shared" si="191"/>
        <v>0</v>
      </c>
      <c r="L749" s="115">
        <f t="shared" si="192"/>
        <v>0</v>
      </c>
      <c r="M749" s="111">
        <f t="shared" si="193"/>
        <v>0</v>
      </c>
      <c r="N749" s="111">
        <f t="shared" si="194"/>
        <v>0</v>
      </c>
      <c r="O749" s="115">
        <f t="shared" si="195"/>
        <v>0</v>
      </c>
      <c r="P749" s="111">
        <f t="shared" si="196"/>
        <v>0</v>
      </c>
      <c r="Q749" s="111">
        <f t="shared" si="197"/>
        <v>0</v>
      </c>
      <c r="R749" s="115">
        <f t="shared" si="198"/>
        <v>0</v>
      </c>
      <c r="S749" s="111">
        <f t="shared" si="199"/>
        <v>0</v>
      </c>
      <c r="T749" s="111">
        <f t="shared" si="200"/>
        <v>0</v>
      </c>
    </row>
    <row r="750" spans="1:20" ht="11.25" customHeight="1" x14ac:dyDescent="0.2">
      <c r="A750" s="102" t="str">
        <f>'T09'!A750</f>
        <v>Hranovnica</v>
      </c>
      <c r="B750" s="104">
        <f>'T09'!C750</f>
        <v>523518</v>
      </c>
      <c r="C750" s="109">
        <f>'T09'!K750</f>
        <v>1333104.82</v>
      </c>
      <c r="D750" s="110">
        <f>'T09'!O750</f>
        <v>0</v>
      </c>
      <c r="E750" s="110">
        <f>'T09'!P750</f>
        <v>0</v>
      </c>
      <c r="F750" s="110"/>
      <c r="G750" s="102">
        <f t="shared" si="188"/>
        <v>0</v>
      </c>
      <c r="H750" s="102">
        <f t="shared" si="189"/>
        <v>0</v>
      </c>
      <c r="I750" s="102">
        <f t="shared" si="190"/>
        <v>0</v>
      </c>
      <c r="J750" s="103">
        <f t="shared" si="191"/>
        <v>0</v>
      </c>
      <c r="L750" s="115">
        <f t="shared" si="192"/>
        <v>0</v>
      </c>
      <c r="M750" s="111">
        <f t="shared" si="193"/>
        <v>0</v>
      </c>
      <c r="N750" s="111">
        <f t="shared" si="194"/>
        <v>0</v>
      </c>
      <c r="O750" s="115">
        <f t="shared" si="195"/>
        <v>0</v>
      </c>
      <c r="P750" s="111">
        <f t="shared" si="196"/>
        <v>0</v>
      </c>
      <c r="Q750" s="111">
        <f t="shared" si="197"/>
        <v>0</v>
      </c>
      <c r="R750" s="115">
        <f t="shared" si="198"/>
        <v>0</v>
      </c>
      <c r="S750" s="111">
        <f t="shared" si="199"/>
        <v>0</v>
      </c>
      <c r="T750" s="111">
        <f t="shared" si="200"/>
        <v>0</v>
      </c>
    </row>
    <row r="751" spans="1:20" ht="11.25" customHeight="1" x14ac:dyDescent="0.2">
      <c r="A751" s="102" t="str">
        <f>'T09'!A751</f>
        <v>Hrašné</v>
      </c>
      <c r="B751" s="104">
        <f>'T09'!C751</f>
        <v>506079</v>
      </c>
      <c r="C751" s="109">
        <f>'T09'!K751</f>
        <v>260569.62</v>
      </c>
      <c r="D751" s="110">
        <f>'T09'!O751</f>
        <v>0</v>
      </c>
      <c r="E751" s="110">
        <f>'T09'!P751</f>
        <v>1.4195515194749102</v>
      </c>
      <c r="F751" s="110"/>
      <c r="G751" s="102">
        <f t="shared" si="188"/>
        <v>0</v>
      </c>
      <c r="H751" s="102">
        <f t="shared" si="189"/>
        <v>0</v>
      </c>
      <c r="I751" s="102">
        <f t="shared" si="190"/>
        <v>0</v>
      </c>
      <c r="J751" s="103">
        <f t="shared" si="191"/>
        <v>0</v>
      </c>
      <c r="L751" s="115">
        <f t="shared" si="192"/>
        <v>0</v>
      </c>
      <c r="M751" s="111">
        <f t="shared" si="193"/>
        <v>0</v>
      </c>
      <c r="N751" s="111">
        <f t="shared" si="194"/>
        <v>0</v>
      </c>
      <c r="O751" s="115">
        <f t="shared" si="195"/>
        <v>0</v>
      </c>
      <c r="P751" s="111">
        <f t="shared" si="196"/>
        <v>0</v>
      </c>
      <c r="Q751" s="111">
        <f t="shared" si="197"/>
        <v>0</v>
      </c>
      <c r="R751" s="115">
        <f t="shared" si="198"/>
        <v>0</v>
      </c>
      <c r="S751" s="111">
        <f t="shared" si="199"/>
        <v>0</v>
      </c>
      <c r="T751" s="111">
        <f t="shared" si="200"/>
        <v>0</v>
      </c>
    </row>
    <row r="752" spans="1:20" ht="11.25" customHeight="1" x14ac:dyDescent="0.2">
      <c r="A752" s="102" t="str">
        <f>'T09'!A752</f>
        <v>Hrašovík</v>
      </c>
      <c r="B752" s="104">
        <f>'T09'!C752</f>
        <v>521442</v>
      </c>
      <c r="C752" s="109">
        <f>'T09'!K752</f>
        <v>67144.58</v>
      </c>
      <c r="D752" s="110">
        <f>'T09'!O752</f>
        <v>0</v>
      </c>
      <c r="E752" s="110">
        <f>'T09'!P752</f>
        <v>0</v>
      </c>
      <c r="F752" s="110"/>
      <c r="G752" s="102">
        <f t="shared" si="188"/>
        <v>0</v>
      </c>
      <c r="H752" s="102">
        <f t="shared" si="189"/>
        <v>0</v>
      </c>
      <c r="I752" s="102">
        <f t="shared" si="190"/>
        <v>0</v>
      </c>
      <c r="J752" s="103">
        <f t="shared" si="191"/>
        <v>0</v>
      </c>
      <c r="L752" s="115">
        <f t="shared" si="192"/>
        <v>0</v>
      </c>
      <c r="M752" s="111">
        <f t="shared" si="193"/>
        <v>0</v>
      </c>
      <c r="N752" s="111">
        <f t="shared" si="194"/>
        <v>0</v>
      </c>
      <c r="O752" s="115">
        <f t="shared" si="195"/>
        <v>0</v>
      </c>
      <c r="P752" s="111">
        <f t="shared" si="196"/>
        <v>0</v>
      </c>
      <c r="Q752" s="111">
        <f t="shared" si="197"/>
        <v>0</v>
      </c>
      <c r="R752" s="115">
        <f t="shared" si="198"/>
        <v>0</v>
      </c>
      <c r="S752" s="111">
        <f t="shared" si="199"/>
        <v>0</v>
      </c>
      <c r="T752" s="111">
        <f t="shared" si="200"/>
        <v>0</v>
      </c>
    </row>
    <row r="753" spans="1:20" ht="11.25" customHeight="1" x14ac:dyDescent="0.2">
      <c r="A753" s="102" t="str">
        <f>'T09'!A753</f>
        <v>Hrčeľ</v>
      </c>
      <c r="B753" s="104">
        <f>'T09'!C753</f>
        <v>528374</v>
      </c>
      <c r="C753" s="109">
        <f>'T09'!K753</f>
        <v>442858.84</v>
      </c>
      <c r="D753" s="110">
        <f>'T09'!O753</f>
        <v>4.3657000000000004</v>
      </c>
      <c r="E753" s="110">
        <f>'T09'!P753</f>
        <v>7.411632564453269</v>
      </c>
      <c r="F753" s="110"/>
      <c r="G753" s="102">
        <f t="shared" si="188"/>
        <v>0</v>
      </c>
      <c r="H753" s="102">
        <f t="shared" si="189"/>
        <v>0</v>
      </c>
      <c r="I753" s="102">
        <f t="shared" si="190"/>
        <v>0</v>
      </c>
      <c r="J753" s="103">
        <f t="shared" si="191"/>
        <v>0</v>
      </c>
      <c r="L753" s="115">
        <f t="shared" si="192"/>
        <v>0</v>
      </c>
      <c r="M753" s="111">
        <f t="shared" si="193"/>
        <v>0</v>
      </c>
      <c r="N753" s="111">
        <f t="shared" si="194"/>
        <v>0</v>
      </c>
      <c r="O753" s="115">
        <f t="shared" si="195"/>
        <v>0</v>
      </c>
      <c r="P753" s="111">
        <f t="shared" si="196"/>
        <v>0</v>
      </c>
      <c r="Q753" s="111">
        <f t="shared" si="197"/>
        <v>0</v>
      </c>
      <c r="R753" s="115">
        <f t="shared" si="198"/>
        <v>0</v>
      </c>
      <c r="S753" s="111">
        <f t="shared" si="199"/>
        <v>0</v>
      </c>
      <c r="T753" s="111">
        <f t="shared" si="200"/>
        <v>0</v>
      </c>
    </row>
    <row r="754" spans="1:20" ht="11.25" customHeight="1" x14ac:dyDescent="0.2">
      <c r="A754" s="102" t="str">
        <f>'T09'!A754</f>
        <v>Hrhov</v>
      </c>
      <c r="B754" s="104">
        <f>'T09'!C754</f>
        <v>525740</v>
      </c>
      <c r="C754" s="109">
        <f>'T09'!K754</f>
        <v>327079.19</v>
      </c>
      <c r="D754" s="110">
        <f>'T09'!O754</f>
        <v>24.443899999999999</v>
      </c>
      <c r="E754" s="110">
        <f>'T09'!P754</f>
        <v>4.4669365849903198</v>
      </c>
      <c r="F754" s="110"/>
      <c r="G754" s="102">
        <f t="shared" si="188"/>
        <v>0</v>
      </c>
      <c r="H754" s="102">
        <f t="shared" si="189"/>
        <v>0</v>
      </c>
      <c r="I754" s="102">
        <f t="shared" si="190"/>
        <v>0</v>
      </c>
      <c r="J754" s="103">
        <f t="shared" si="191"/>
        <v>0</v>
      </c>
      <c r="L754" s="115">
        <f t="shared" si="192"/>
        <v>0</v>
      </c>
      <c r="M754" s="111">
        <f t="shared" si="193"/>
        <v>0</v>
      </c>
      <c r="N754" s="111">
        <f t="shared" si="194"/>
        <v>0</v>
      </c>
      <c r="O754" s="115">
        <f t="shared" si="195"/>
        <v>0</v>
      </c>
      <c r="P754" s="111">
        <f t="shared" si="196"/>
        <v>0</v>
      </c>
      <c r="Q754" s="111">
        <f t="shared" si="197"/>
        <v>0</v>
      </c>
      <c r="R754" s="115">
        <f t="shared" si="198"/>
        <v>0</v>
      </c>
      <c r="S754" s="111">
        <f t="shared" si="199"/>
        <v>0</v>
      </c>
      <c r="T754" s="111">
        <f t="shared" si="200"/>
        <v>0</v>
      </c>
    </row>
    <row r="755" spans="1:20" ht="11.25" customHeight="1" x14ac:dyDescent="0.2">
      <c r="A755" s="102" t="str">
        <f>'T09'!A755</f>
        <v>Hriadky</v>
      </c>
      <c r="B755" s="104">
        <f>'T09'!C755</f>
        <v>528382</v>
      </c>
      <c r="C755" s="109">
        <f>'T09'!K755</f>
        <v>84526.64</v>
      </c>
      <c r="D755" s="110">
        <f>'T09'!O755</f>
        <v>56.900399999999998</v>
      </c>
      <c r="E755" s="110">
        <f>'T09'!P755</f>
        <v>79.500320845593762</v>
      </c>
      <c r="F755" s="110"/>
      <c r="G755" s="102">
        <f t="shared" si="188"/>
        <v>0</v>
      </c>
      <c r="H755" s="102">
        <f t="shared" si="189"/>
        <v>1</v>
      </c>
      <c r="I755" s="102">
        <f t="shared" si="190"/>
        <v>0</v>
      </c>
      <c r="J755" s="103">
        <f t="shared" si="191"/>
        <v>1</v>
      </c>
      <c r="L755" s="115">
        <f t="shared" si="192"/>
        <v>0</v>
      </c>
      <c r="M755" s="111">
        <f t="shared" si="193"/>
        <v>0</v>
      </c>
      <c r="N755" s="111">
        <f t="shared" si="194"/>
        <v>0</v>
      </c>
      <c r="O755" s="115">
        <f t="shared" si="195"/>
        <v>84526.64</v>
      </c>
      <c r="P755" s="111">
        <f t="shared" si="196"/>
        <v>0.56900399999999995</v>
      </c>
      <c r="Q755" s="111">
        <f t="shared" si="197"/>
        <v>0.79500320845593764</v>
      </c>
      <c r="R755" s="115">
        <f t="shared" si="198"/>
        <v>0</v>
      </c>
      <c r="S755" s="111">
        <f t="shared" si="199"/>
        <v>0</v>
      </c>
      <c r="T755" s="111">
        <f t="shared" si="200"/>
        <v>0</v>
      </c>
    </row>
    <row r="756" spans="1:20" ht="11.25" customHeight="1" x14ac:dyDescent="0.2">
      <c r="A756" s="102" t="str">
        <f>'T09'!A756</f>
        <v>Hričovské Podhradie</v>
      </c>
      <c r="B756" s="104">
        <f>'T09'!C756</f>
        <v>547590</v>
      </c>
      <c r="C756" s="109">
        <f>'T09'!K756</f>
        <v>107974.45</v>
      </c>
      <c r="D756" s="110">
        <f>'T09'!O756</f>
        <v>31.0595</v>
      </c>
      <c r="E756" s="110">
        <f>'T09'!P756</f>
        <v>0</v>
      </c>
      <c r="F756" s="110"/>
      <c r="G756" s="102">
        <f t="shared" si="188"/>
        <v>0</v>
      </c>
      <c r="H756" s="102">
        <f t="shared" si="189"/>
        <v>0</v>
      </c>
      <c r="I756" s="102">
        <f t="shared" si="190"/>
        <v>0</v>
      </c>
      <c r="J756" s="103">
        <f t="shared" si="191"/>
        <v>0</v>
      </c>
      <c r="L756" s="115">
        <f t="shared" si="192"/>
        <v>0</v>
      </c>
      <c r="M756" s="111">
        <f t="shared" si="193"/>
        <v>0</v>
      </c>
      <c r="N756" s="111">
        <f t="shared" si="194"/>
        <v>0</v>
      </c>
      <c r="O756" s="115">
        <f t="shared" si="195"/>
        <v>0</v>
      </c>
      <c r="P756" s="111">
        <f t="shared" si="196"/>
        <v>0</v>
      </c>
      <c r="Q756" s="111">
        <f t="shared" si="197"/>
        <v>0</v>
      </c>
      <c r="R756" s="115">
        <f t="shared" si="198"/>
        <v>0</v>
      </c>
      <c r="S756" s="111">
        <f t="shared" si="199"/>
        <v>0</v>
      </c>
      <c r="T756" s="111">
        <f t="shared" si="200"/>
        <v>0</v>
      </c>
    </row>
    <row r="757" spans="1:20" ht="11.25" customHeight="1" x14ac:dyDescent="0.2">
      <c r="A757" s="102" t="str">
        <f>'T09'!A757</f>
        <v>Hriňová</v>
      </c>
      <c r="B757" s="104">
        <f>'T09'!C757</f>
        <v>518468</v>
      </c>
      <c r="C757" s="109">
        <f>'T09'!K757</f>
        <v>3489200.58</v>
      </c>
      <c r="D757" s="110">
        <f>'T09'!O757</f>
        <v>6.085</v>
      </c>
      <c r="E757" s="110">
        <f>'T09'!P757</f>
        <v>0.51251309834414849</v>
      </c>
      <c r="F757" s="110"/>
      <c r="G757" s="102">
        <f t="shared" si="188"/>
        <v>0</v>
      </c>
      <c r="H757" s="102">
        <f t="shared" si="189"/>
        <v>0</v>
      </c>
      <c r="I757" s="102">
        <f t="shared" si="190"/>
        <v>0</v>
      </c>
      <c r="J757" s="103">
        <f t="shared" si="191"/>
        <v>0</v>
      </c>
      <c r="L757" s="115">
        <f t="shared" si="192"/>
        <v>0</v>
      </c>
      <c r="M757" s="111">
        <f t="shared" si="193"/>
        <v>0</v>
      </c>
      <c r="N757" s="111">
        <f t="shared" si="194"/>
        <v>0</v>
      </c>
      <c r="O757" s="115">
        <f t="shared" si="195"/>
        <v>0</v>
      </c>
      <c r="P757" s="111">
        <f t="shared" si="196"/>
        <v>0</v>
      </c>
      <c r="Q757" s="111">
        <f t="shared" si="197"/>
        <v>0</v>
      </c>
      <c r="R757" s="115">
        <f t="shared" si="198"/>
        <v>0</v>
      </c>
      <c r="S757" s="111">
        <f t="shared" si="199"/>
        <v>0</v>
      </c>
      <c r="T757" s="111">
        <f t="shared" si="200"/>
        <v>0</v>
      </c>
    </row>
    <row r="758" spans="1:20" ht="11.25" customHeight="1" x14ac:dyDescent="0.2">
      <c r="A758" s="102" t="str">
        <f>'T09'!A758</f>
        <v>Hrišovce</v>
      </c>
      <c r="B758" s="104">
        <f>'T09'!C758</f>
        <v>543144</v>
      </c>
      <c r="C758" s="109">
        <f>'T09'!K758</f>
        <v>53889.34</v>
      </c>
      <c r="D758" s="110">
        <f>'T09'!O758</f>
        <v>18.025200000000002</v>
      </c>
      <c r="E758" s="110">
        <f>'T09'!P758</f>
        <v>35.235595759755086</v>
      </c>
      <c r="F758" s="110"/>
      <c r="G758" s="102">
        <f t="shared" si="188"/>
        <v>0</v>
      </c>
      <c r="H758" s="102">
        <f t="shared" si="189"/>
        <v>1</v>
      </c>
      <c r="I758" s="102">
        <f t="shared" si="190"/>
        <v>0</v>
      </c>
      <c r="J758" s="103">
        <f t="shared" si="191"/>
        <v>1</v>
      </c>
      <c r="L758" s="115">
        <f t="shared" si="192"/>
        <v>0</v>
      </c>
      <c r="M758" s="111">
        <f t="shared" si="193"/>
        <v>0</v>
      </c>
      <c r="N758" s="111">
        <f t="shared" si="194"/>
        <v>0</v>
      </c>
      <c r="O758" s="115">
        <f t="shared" si="195"/>
        <v>53889.34</v>
      </c>
      <c r="P758" s="111">
        <f t="shared" si="196"/>
        <v>0.18025200000000002</v>
      </c>
      <c r="Q758" s="111">
        <f t="shared" si="197"/>
        <v>0.35235595759755084</v>
      </c>
      <c r="R758" s="115">
        <f t="shared" si="198"/>
        <v>0</v>
      </c>
      <c r="S758" s="111">
        <f t="shared" si="199"/>
        <v>0</v>
      </c>
      <c r="T758" s="111">
        <f t="shared" si="200"/>
        <v>0</v>
      </c>
    </row>
    <row r="759" spans="1:20" ht="11.25" customHeight="1" x14ac:dyDescent="0.2">
      <c r="A759" s="102" t="str">
        <f>'T09'!A759</f>
        <v>Hrkovce</v>
      </c>
      <c r="B759" s="104">
        <f>'T09'!C759</f>
        <v>581895</v>
      </c>
      <c r="C759" s="109">
        <f>'T09'!K759</f>
        <v>172267.42</v>
      </c>
      <c r="D759" s="110">
        <f>'T09'!O759</f>
        <v>0</v>
      </c>
      <c r="E759" s="110">
        <f>'T09'!P759</f>
        <v>0</v>
      </c>
      <c r="F759" s="110"/>
      <c r="G759" s="102">
        <f t="shared" si="188"/>
        <v>0</v>
      </c>
      <c r="H759" s="102">
        <f t="shared" si="189"/>
        <v>0</v>
      </c>
      <c r="I759" s="102">
        <f t="shared" si="190"/>
        <v>0</v>
      </c>
      <c r="J759" s="103">
        <f t="shared" si="191"/>
        <v>0</v>
      </c>
      <c r="L759" s="115">
        <f t="shared" si="192"/>
        <v>0</v>
      </c>
      <c r="M759" s="111">
        <f t="shared" si="193"/>
        <v>0</v>
      </c>
      <c r="N759" s="111">
        <f t="shared" si="194"/>
        <v>0</v>
      </c>
      <c r="O759" s="115">
        <f t="shared" si="195"/>
        <v>0</v>
      </c>
      <c r="P759" s="111">
        <f t="shared" si="196"/>
        <v>0</v>
      </c>
      <c r="Q759" s="111">
        <f t="shared" si="197"/>
        <v>0</v>
      </c>
      <c r="R759" s="115">
        <f t="shared" si="198"/>
        <v>0</v>
      </c>
      <c r="S759" s="111">
        <f t="shared" si="199"/>
        <v>0</v>
      </c>
      <c r="T759" s="111">
        <f t="shared" si="200"/>
        <v>0</v>
      </c>
    </row>
    <row r="760" spans="1:20" ht="11.25" customHeight="1" x14ac:dyDescent="0.2">
      <c r="A760" s="102" t="str">
        <f>'T09'!A760</f>
        <v>Hrlica</v>
      </c>
      <c r="B760" s="104">
        <f>'T09'!C760</f>
        <v>514896</v>
      </c>
      <c r="C760" s="109">
        <f>'T09'!K760</f>
        <v>17688.93</v>
      </c>
      <c r="D760" s="110">
        <f>'T09'!O760</f>
        <v>0</v>
      </c>
      <c r="E760" s="110">
        <f>'T09'!P760</f>
        <v>0</v>
      </c>
      <c r="F760" s="110"/>
      <c r="G760" s="102">
        <f t="shared" si="188"/>
        <v>0</v>
      </c>
      <c r="H760" s="102">
        <f t="shared" si="189"/>
        <v>0</v>
      </c>
      <c r="I760" s="102">
        <f t="shared" si="190"/>
        <v>0</v>
      </c>
      <c r="J760" s="103">
        <f t="shared" si="191"/>
        <v>0</v>
      </c>
      <c r="L760" s="115">
        <f t="shared" si="192"/>
        <v>0</v>
      </c>
      <c r="M760" s="111">
        <f t="shared" si="193"/>
        <v>0</v>
      </c>
      <c r="N760" s="111">
        <f t="shared" si="194"/>
        <v>0</v>
      </c>
      <c r="O760" s="115">
        <f t="shared" si="195"/>
        <v>0</v>
      </c>
      <c r="P760" s="111">
        <f t="shared" si="196"/>
        <v>0</v>
      </c>
      <c r="Q760" s="111">
        <f t="shared" si="197"/>
        <v>0</v>
      </c>
      <c r="R760" s="115">
        <f t="shared" si="198"/>
        <v>0</v>
      </c>
      <c r="S760" s="111">
        <f t="shared" si="199"/>
        <v>0</v>
      </c>
      <c r="T760" s="111">
        <f t="shared" si="200"/>
        <v>0</v>
      </c>
    </row>
    <row r="761" spans="1:20" ht="11.25" customHeight="1" x14ac:dyDescent="0.2">
      <c r="A761" s="102" t="str">
        <f>'T09'!A761</f>
        <v>Hrnčiarovce nad Parnou</v>
      </c>
      <c r="B761" s="104">
        <f>'T09'!C761</f>
        <v>581020</v>
      </c>
      <c r="C761" s="109">
        <f>'T09'!K761</f>
        <v>961593.34</v>
      </c>
      <c r="D761" s="110">
        <f>'T09'!O761</f>
        <v>3.0362</v>
      </c>
      <c r="E761" s="110">
        <f>'T09'!P761</f>
        <v>7.8730817748800126</v>
      </c>
      <c r="F761" s="110"/>
      <c r="G761" s="102">
        <f t="shared" si="188"/>
        <v>0</v>
      </c>
      <c r="H761" s="102">
        <f t="shared" si="189"/>
        <v>0</v>
      </c>
      <c r="I761" s="102">
        <f t="shared" si="190"/>
        <v>0</v>
      </c>
      <c r="J761" s="103">
        <f t="shared" si="191"/>
        <v>0</v>
      </c>
      <c r="L761" s="115">
        <f t="shared" si="192"/>
        <v>0</v>
      </c>
      <c r="M761" s="111">
        <f t="shared" si="193"/>
        <v>0</v>
      </c>
      <c r="N761" s="111">
        <f t="shared" si="194"/>
        <v>0</v>
      </c>
      <c r="O761" s="115">
        <f t="shared" si="195"/>
        <v>0</v>
      </c>
      <c r="P761" s="111">
        <f t="shared" si="196"/>
        <v>0</v>
      </c>
      <c r="Q761" s="111">
        <f t="shared" si="197"/>
        <v>0</v>
      </c>
      <c r="R761" s="115">
        <f t="shared" si="198"/>
        <v>0</v>
      </c>
      <c r="S761" s="111">
        <f t="shared" si="199"/>
        <v>0</v>
      </c>
      <c r="T761" s="111">
        <f t="shared" si="200"/>
        <v>0</v>
      </c>
    </row>
    <row r="762" spans="1:20" ht="11.25" customHeight="1" x14ac:dyDescent="0.2">
      <c r="A762" s="102" t="str">
        <f>'T09'!A762</f>
        <v>Hrnčiarska Ves</v>
      </c>
      <c r="B762" s="104">
        <f>'T09'!C762</f>
        <v>514900</v>
      </c>
      <c r="C762" s="109">
        <f>'T09'!K762</f>
        <v>419141.15</v>
      </c>
      <c r="D762" s="110">
        <f>'T09'!O762</f>
        <v>0</v>
      </c>
      <c r="E762" s="110">
        <f>'T09'!P762</f>
        <v>8.8210809174904448</v>
      </c>
      <c r="F762" s="110"/>
      <c r="G762" s="102">
        <f t="shared" si="188"/>
        <v>0</v>
      </c>
      <c r="H762" s="102">
        <f t="shared" si="189"/>
        <v>0</v>
      </c>
      <c r="I762" s="102">
        <f t="shared" si="190"/>
        <v>0</v>
      </c>
      <c r="J762" s="103">
        <f t="shared" si="191"/>
        <v>0</v>
      </c>
      <c r="L762" s="115">
        <f t="shared" si="192"/>
        <v>0</v>
      </c>
      <c r="M762" s="111">
        <f t="shared" si="193"/>
        <v>0</v>
      </c>
      <c r="N762" s="111">
        <f t="shared" si="194"/>
        <v>0</v>
      </c>
      <c r="O762" s="115">
        <f t="shared" si="195"/>
        <v>0</v>
      </c>
      <c r="P762" s="111">
        <f t="shared" si="196"/>
        <v>0</v>
      </c>
      <c r="Q762" s="111">
        <f t="shared" si="197"/>
        <v>0</v>
      </c>
      <c r="R762" s="115">
        <f t="shared" si="198"/>
        <v>0</v>
      </c>
      <c r="S762" s="111">
        <f t="shared" si="199"/>
        <v>0</v>
      </c>
      <c r="T762" s="111">
        <f t="shared" si="200"/>
        <v>0</v>
      </c>
    </row>
    <row r="763" spans="1:20" ht="11.25" customHeight="1" x14ac:dyDescent="0.2">
      <c r="A763" s="102" t="str">
        <f>'T09'!A763</f>
        <v>Hrnčiarske Zalužany</v>
      </c>
      <c r="B763" s="104">
        <f>'T09'!C763</f>
        <v>514918</v>
      </c>
      <c r="C763" s="109">
        <f>'T09'!K763</f>
        <v>396613.83999999997</v>
      </c>
      <c r="D763" s="110">
        <f>'T09'!O763</f>
        <v>0</v>
      </c>
      <c r="E763" s="110">
        <f>'T09'!P763</f>
        <v>0</v>
      </c>
      <c r="F763" s="110"/>
      <c r="G763" s="102">
        <f t="shared" si="188"/>
        <v>0</v>
      </c>
      <c r="H763" s="102">
        <f t="shared" si="189"/>
        <v>0</v>
      </c>
      <c r="I763" s="102">
        <f t="shared" si="190"/>
        <v>0</v>
      </c>
      <c r="J763" s="103">
        <f t="shared" si="191"/>
        <v>0</v>
      </c>
      <c r="L763" s="115">
        <f t="shared" si="192"/>
        <v>0</v>
      </c>
      <c r="M763" s="111">
        <f t="shared" si="193"/>
        <v>0</v>
      </c>
      <c r="N763" s="111">
        <f t="shared" si="194"/>
        <v>0</v>
      </c>
      <c r="O763" s="115">
        <f t="shared" si="195"/>
        <v>0</v>
      </c>
      <c r="P763" s="111">
        <f t="shared" si="196"/>
        <v>0</v>
      </c>
      <c r="Q763" s="111">
        <f t="shared" si="197"/>
        <v>0</v>
      </c>
      <c r="R763" s="115">
        <f t="shared" si="198"/>
        <v>0</v>
      </c>
      <c r="S763" s="111">
        <f t="shared" si="199"/>
        <v>0</v>
      </c>
      <c r="T763" s="111">
        <f t="shared" si="200"/>
        <v>0</v>
      </c>
    </row>
    <row r="764" spans="1:20" ht="11.25" customHeight="1" x14ac:dyDescent="0.2">
      <c r="A764" s="102" t="str">
        <f>'T09'!A764</f>
        <v>Hrochoť</v>
      </c>
      <c r="B764" s="104">
        <f>'T09'!C764</f>
        <v>508659</v>
      </c>
      <c r="C764" s="109">
        <f>'T09'!K764</f>
        <v>711622.09</v>
      </c>
      <c r="D764" s="110">
        <f>'T09'!O764</f>
        <v>6.3586999999999998</v>
      </c>
      <c r="E764" s="110">
        <f>'T09'!P764</f>
        <v>1.5417691713308113</v>
      </c>
      <c r="F764" s="110"/>
      <c r="G764" s="102">
        <f t="shared" si="188"/>
        <v>0</v>
      </c>
      <c r="H764" s="102">
        <f t="shared" si="189"/>
        <v>0</v>
      </c>
      <c r="I764" s="102">
        <f t="shared" si="190"/>
        <v>0</v>
      </c>
      <c r="J764" s="103">
        <f t="shared" si="191"/>
        <v>0</v>
      </c>
      <c r="L764" s="115">
        <f t="shared" si="192"/>
        <v>0</v>
      </c>
      <c r="M764" s="111">
        <f t="shared" si="193"/>
        <v>0</v>
      </c>
      <c r="N764" s="111">
        <f t="shared" si="194"/>
        <v>0</v>
      </c>
      <c r="O764" s="115">
        <f t="shared" si="195"/>
        <v>0</v>
      </c>
      <c r="P764" s="111">
        <f t="shared" si="196"/>
        <v>0</v>
      </c>
      <c r="Q764" s="111">
        <f t="shared" si="197"/>
        <v>0</v>
      </c>
      <c r="R764" s="115">
        <f t="shared" si="198"/>
        <v>0</v>
      </c>
      <c r="S764" s="111">
        <f t="shared" si="199"/>
        <v>0</v>
      </c>
      <c r="T764" s="111">
        <f t="shared" si="200"/>
        <v>0</v>
      </c>
    </row>
    <row r="765" spans="1:20" ht="11.25" customHeight="1" x14ac:dyDescent="0.2">
      <c r="A765" s="102" t="str">
        <f>'T09'!A765</f>
        <v>Hromoš</v>
      </c>
      <c r="B765" s="104">
        <f>'T09'!C765</f>
        <v>526746</v>
      </c>
      <c r="C765" s="109">
        <f>'T09'!K765</f>
        <v>172660.34</v>
      </c>
      <c r="D765" s="110">
        <f>'T09'!O765</f>
        <v>10.4251</v>
      </c>
      <c r="E765" s="110">
        <f>'T09'!P765</f>
        <v>0</v>
      </c>
      <c r="F765" s="110"/>
      <c r="G765" s="102">
        <f t="shared" si="188"/>
        <v>0</v>
      </c>
      <c r="H765" s="102">
        <f t="shared" si="189"/>
        <v>0</v>
      </c>
      <c r="I765" s="102">
        <f t="shared" si="190"/>
        <v>0</v>
      </c>
      <c r="J765" s="103">
        <f t="shared" si="191"/>
        <v>0</v>
      </c>
      <c r="L765" s="115">
        <f t="shared" si="192"/>
        <v>0</v>
      </c>
      <c r="M765" s="111">
        <f t="shared" si="193"/>
        <v>0</v>
      </c>
      <c r="N765" s="111">
        <f t="shared" si="194"/>
        <v>0</v>
      </c>
      <c r="O765" s="115">
        <f t="shared" si="195"/>
        <v>0</v>
      </c>
      <c r="P765" s="111">
        <f t="shared" si="196"/>
        <v>0</v>
      </c>
      <c r="Q765" s="111">
        <f t="shared" si="197"/>
        <v>0</v>
      </c>
      <c r="R765" s="115">
        <f t="shared" si="198"/>
        <v>0</v>
      </c>
      <c r="S765" s="111">
        <f t="shared" si="199"/>
        <v>0</v>
      </c>
      <c r="T765" s="111">
        <f t="shared" si="200"/>
        <v>0</v>
      </c>
    </row>
    <row r="766" spans="1:20" ht="11.25" customHeight="1" x14ac:dyDescent="0.2">
      <c r="A766" s="102" t="str">
        <f>'T09'!A766</f>
        <v>Hronec</v>
      </c>
      <c r="B766" s="104">
        <f>'T09'!C766</f>
        <v>508667</v>
      </c>
      <c r="C766" s="109">
        <f>'T09'!K766</f>
        <v>415312.29</v>
      </c>
      <c r="D766" s="110">
        <f>'T09'!O766</f>
        <v>17.429099999999998</v>
      </c>
      <c r="E766" s="110">
        <f>'T09'!P766</f>
        <v>2.407906108437099</v>
      </c>
      <c r="F766" s="110"/>
      <c r="G766" s="102">
        <f t="shared" si="188"/>
        <v>0</v>
      </c>
      <c r="H766" s="102">
        <f t="shared" si="189"/>
        <v>0</v>
      </c>
      <c r="I766" s="102">
        <f t="shared" si="190"/>
        <v>0</v>
      </c>
      <c r="J766" s="103">
        <f t="shared" si="191"/>
        <v>0</v>
      </c>
      <c r="L766" s="115">
        <f t="shared" si="192"/>
        <v>0</v>
      </c>
      <c r="M766" s="111">
        <f t="shared" si="193"/>
        <v>0</v>
      </c>
      <c r="N766" s="111">
        <f t="shared" si="194"/>
        <v>0</v>
      </c>
      <c r="O766" s="115">
        <f t="shared" si="195"/>
        <v>0</v>
      </c>
      <c r="P766" s="111">
        <f t="shared" si="196"/>
        <v>0</v>
      </c>
      <c r="Q766" s="111">
        <f t="shared" si="197"/>
        <v>0</v>
      </c>
      <c r="R766" s="115">
        <f t="shared" si="198"/>
        <v>0</v>
      </c>
      <c r="S766" s="111">
        <f t="shared" si="199"/>
        <v>0</v>
      </c>
      <c r="T766" s="111">
        <f t="shared" si="200"/>
        <v>0</v>
      </c>
    </row>
    <row r="767" spans="1:20" ht="11.25" customHeight="1" x14ac:dyDescent="0.2">
      <c r="A767" s="102" t="str">
        <f>'T09'!A767</f>
        <v>Hronovce</v>
      </c>
      <c r="B767" s="104">
        <f>'T09'!C767</f>
        <v>502324</v>
      </c>
      <c r="C767" s="109">
        <f>'T09'!K767</f>
        <v>625080.75</v>
      </c>
      <c r="D767" s="110">
        <f>'T09'!O767</f>
        <v>37.5137</v>
      </c>
      <c r="E767" s="110">
        <f>'T09'!P767</f>
        <v>14.394517828296586</v>
      </c>
      <c r="F767" s="110"/>
      <c r="G767" s="102">
        <f t="shared" si="188"/>
        <v>0</v>
      </c>
      <c r="H767" s="102">
        <f t="shared" si="189"/>
        <v>0</v>
      </c>
      <c r="I767" s="102">
        <f t="shared" si="190"/>
        <v>0</v>
      </c>
      <c r="J767" s="103">
        <f t="shared" si="191"/>
        <v>0</v>
      </c>
      <c r="L767" s="115">
        <f t="shared" si="192"/>
        <v>0</v>
      </c>
      <c r="M767" s="111">
        <f t="shared" si="193"/>
        <v>0</v>
      </c>
      <c r="N767" s="111">
        <f t="shared" si="194"/>
        <v>0</v>
      </c>
      <c r="O767" s="115">
        <f t="shared" si="195"/>
        <v>0</v>
      </c>
      <c r="P767" s="111">
        <f t="shared" si="196"/>
        <v>0</v>
      </c>
      <c r="Q767" s="111">
        <f t="shared" si="197"/>
        <v>0</v>
      </c>
      <c r="R767" s="115">
        <f t="shared" si="198"/>
        <v>0</v>
      </c>
      <c r="S767" s="111">
        <f t="shared" si="199"/>
        <v>0</v>
      </c>
      <c r="T767" s="111">
        <f t="shared" si="200"/>
        <v>0</v>
      </c>
    </row>
    <row r="768" spans="1:20" ht="11.25" customHeight="1" x14ac:dyDescent="0.2">
      <c r="A768" s="102" t="str">
        <f>'T09'!A768</f>
        <v>Hronsek</v>
      </c>
      <c r="B768" s="104">
        <f>'T09'!C768</f>
        <v>580236</v>
      </c>
      <c r="C768" s="109">
        <f>'T09'!K768</f>
        <v>141832.19</v>
      </c>
      <c r="D768" s="110">
        <f>'T09'!O768</f>
        <v>0</v>
      </c>
      <c r="E768" s="110">
        <f>'T09'!P768</f>
        <v>0</v>
      </c>
      <c r="F768" s="110"/>
      <c r="G768" s="102">
        <f t="shared" si="188"/>
        <v>0</v>
      </c>
      <c r="H768" s="102">
        <f t="shared" si="189"/>
        <v>0</v>
      </c>
      <c r="I768" s="102">
        <f t="shared" si="190"/>
        <v>0</v>
      </c>
      <c r="J768" s="103">
        <f t="shared" si="191"/>
        <v>0</v>
      </c>
      <c r="L768" s="115">
        <f t="shared" si="192"/>
        <v>0</v>
      </c>
      <c r="M768" s="111">
        <f t="shared" si="193"/>
        <v>0</v>
      </c>
      <c r="N768" s="111">
        <f t="shared" si="194"/>
        <v>0</v>
      </c>
      <c r="O768" s="115">
        <f t="shared" si="195"/>
        <v>0</v>
      </c>
      <c r="P768" s="111">
        <f t="shared" si="196"/>
        <v>0</v>
      </c>
      <c r="Q768" s="111">
        <f t="shared" si="197"/>
        <v>0</v>
      </c>
      <c r="R768" s="115">
        <f t="shared" si="198"/>
        <v>0</v>
      </c>
      <c r="S768" s="111">
        <f t="shared" si="199"/>
        <v>0</v>
      </c>
      <c r="T768" s="111">
        <f t="shared" si="200"/>
        <v>0</v>
      </c>
    </row>
    <row r="769" spans="1:20" ht="11.25" customHeight="1" x14ac:dyDescent="0.2">
      <c r="A769" s="102" t="str">
        <f>'T09'!A769</f>
        <v>Hronská Breznica</v>
      </c>
      <c r="B769" s="104">
        <f>'T09'!C769</f>
        <v>518476</v>
      </c>
      <c r="C769" s="109">
        <f>'T09'!K769</f>
        <v>60239.45</v>
      </c>
      <c r="D769" s="110">
        <f>'T09'!O769</f>
        <v>0</v>
      </c>
      <c r="E769" s="110">
        <f>'T09'!P769</f>
        <v>0</v>
      </c>
      <c r="F769" s="110"/>
      <c r="G769" s="102">
        <f t="shared" si="188"/>
        <v>0</v>
      </c>
      <c r="H769" s="102">
        <f t="shared" si="189"/>
        <v>0</v>
      </c>
      <c r="I769" s="102">
        <f t="shared" si="190"/>
        <v>0</v>
      </c>
      <c r="J769" s="103">
        <f t="shared" si="191"/>
        <v>0</v>
      </c>
      <c r="L769" s="115">
        <f t="shared" si="192"/>
        <v>0</v>
      </c>
      <c r="M769" s="111">
        <f t="shared" si="193"/>
        <v>0</v>
      </c>
      <c r="N769" s="111">
        <f t="shared" si="194"/>
        <v>0</v>
      </c>
      <c r="O769" s="115">
        <f t="shared" si="195"/>
        <v>0</v>
      </c>
      <c r="P769" s="111">
        <f t="shared" si="196"/>
        <v>0</v>
      </c>
      <c r="Q769" s="111">
        <f t="shared" si="197"/>
        <v>0</v>
      </c>
      <c r="R769" s="115">
        <f t="shared" si="198"/>
        <v>0</v>
      </c>
      <c r="S769" s="111">
        <f t="shared" si="199"/>
        <v>0</v>
      </c>
      <c r="T769" s="111">
        <f t="shared" si="200"/>
        <v>0</v>
      </c>
    </row>
    <row r="770" spans="1:20" ht="11.25" customHeight="1" x14ac:dyDescent="0.2">
      <c r="A770" s="102" t="str">
        <f>'T09'!A770</f>
        <v>Hronská Dúbrava</v>
      </c>
      <c r="B770" s="104">
        <f>'T09'!C770</f>
        <v>516821</v>
      </c>
      <c r="C770" s="109">
        <f>'T09'!K770</f>
        <v>125219.03</v>
      </c>
      <c r="D770" s="110">
        <f>'T09'!O770</f>
        <v>0</v>
      </c>
      <c r="E770" s="110">
        <f>'T09'!P770</f>
        <v>0</v>
      </c>
      <c r="F770" s="110"/>
      <c r="G770" s="102">
        <f t="shared" si="188"/>
        <v>0</v>
      </c>
      <c r="H770" s="102">
        <f t="shared" si="189"/>
        <v>0</v>
      </c>
      <c r="I770" s="102">
        <f t="shared" si="190"/>
        <v>0</v>
      </c>
      <c r="J770" s="103">
        <f t="shared" si="191"/>
        <v>0</v>
      </c>
      <c r="L770" s="115">
        <f t="shared" si="192"/>
        <v>0</v>
      </c>
      <c r="M770" s="111">
        <f t="shared" si="193"/>
        <v>0</v>
      </c>
      <c r="N770" s="111">
        <f t="shared" si="194"/>
        <v>0</v>
      </c>
      <c r="O770" s="115">
        <f t="shared" si="195"/>
        <v>0</v>
      </c>
      <c r="P770" s="111">
        <f t="shared" si="196"/>
        <v>0</v>
      </c>
      <c r="Q770" s="111">
        <f t="shared" si="197"/>
        <v>0</v>
      </c>
      <c r="R770" s="115">
        <f t="shared" si="198"/>
        <v>0</v>
      </c>
      <c r="S770" s="111">
        <f t="shared" si="199"/>
        <v>0</v>
      </c>
      <c r="T770" s="111">
        <f t="shared" si="200"/>
        <v>0</v>
      </c>
    </row>
    <row r="771" spans="1:20" ht="11.25" customHeight="1" x14ac:dyDescent="0.2">
      <c r="A771" s="102" t="str">
        <f>'T09'!A771</f>
        <v>Hronské Kľačany</v>
      </c>
      <c r="B771" s="104">
        <f>'T09'!C771</f>
        <v>502332</v>
      </c>
      <c r="C771" s="109">
        <f>'T09'!K771</f>
        <v>597567.82000000007</v>
      </c>
      <c r="D771" s="110">
        <f>'T09'!O771</f>
        <v>0</v>
      </c>
      <c r="E771" s="110">
        <f>'T09'!P771</f>
        <v>1.3821510669701056</v>
      </c>
      <c r="F771" s="110"/>
      <c r="G771" s="102">
        <f t="shared" si="188"/>
        <v>0</v>
      </c>
      <c r="H771" s="102">
        <f t="shared" si="189"/>
        <v>0</v>
      </c>
      <c r="I771" s="102">
        <f t="shared" si="190"/>
        <v>0</v>
      </c>
      <c r="J771" s="103">
        <f t="shared" si="191"/>
        <v>0</v>
      </c>
      <c r="L771" s="115">
        <f t="shared" si="192"/>
        <v>0</v>
      </c>
      <c r="M771" s="111">
        <f t="shared" si="193"/>
        <v>0</v>
      </c>
      <c r="N771" s="111">
        <f t="shared" si="194"/>
        <v>0</v>
      </c>
      <c r="O771" s="115">
        <f t="shared" si="195"/>
        <v>0</v>
      </c>
      <c r="P771" s="111">
        <f t="shared" si="196"/>
        <v>0</v>
      </c>
      <c r="Q771" s="111">
        <f t="shared" si="197"/>
        <v>0</v>
      </c>
      <c r="R771" s="115">
        <f t="shared" si="198"/>
        <v>0</v>
      </c>
      <c r="S771" s="111">
        <f t="shared" si="199"/>
        <v>0</v>
      </c>
      <c r="T771" s="111">
        <f t="shared" si="200"/>
        <v>0</v>
      </c>
    </row>
    <row r="772" spans="1:20" ht="11.25" customHeight="1" x14ac:dyDescent="0.2">
      <c r="A772" s="102" t="str">
        <f>'T09'!A772</f>
        <v>Hronské Kosihy</v>
      </c>
      <c r="B772" s="104">
        <f>'T09'!C772</f>
        <v>502341</v>
      </c>
      <c r="C772" s="109">
        <f>'T09'!K772</f>
        <v>257197.32</v>
      </c>
      <c r="D772" s="110">
        <f>'T09'!O772</f>
        <v>0</v>
      </c>
      <c r="E772" s="110">
        <f>'T09'!P772</f>
        <v>3.5460089553032668</v>
      </c>
      <c r="F772" s="110"/>
      <c r="G772" s="102">
        <f t="shared" ref="G772:G835" si="201">IF(AND(ISNUMBER(D772),D772&gt;=$D$1),1,0)</f>
        <v>0</v>
      </c>
      <c r="H772" s="102">
        <f t="shared" ref="H772:H835" si="202">IF(AND(ISNUMBER(E772),E772&gt;=$E$1),1,0)</f>
        <v>0</v>
      </c>
      <c r="I772" s="102">
        <f t="shared" ref="I772:I835" si="203">IF(AND(AND(ISNUMBER(D772),D772&gt;=$D$1),AND(ISNUMBER(E772),E772&gt;=$E$1)),1,0)</f>
        <v>0</v>
      </c>
      <c r="J772" s="103">
        <f t="shared" ref="J772:J835" si="204">IF(OR(AND(ISNUMBER(D772),D772&gt;=$D$1),AND(ISNUMBER(E772),E772&gt;=$E$1)),1,0)</f>
        <v>0</v>
      </c>
      <c r="L772" s="115">
        <f t="shared" ref="L772:L835" si="205">IF($G772=1,C772,0)</f>
        <v>0</v>
      </c>
      <c r="M772" s="111">
        <f t="shared" ref="M772:M835" si="206">IF($G772=1,D772,0)/100</f>
        <v>0</v>
      </c>
      <c r="N772" s="111">
        <f t="shared" ref="N772:N835" si="207">IF($G772=1,E772,0)/100</f>
        <v>0</v>
      </c>
      <c r="O772" s="115">
        <f t="shared" ref="O772:O835" si="208">IF($H772=1,C772,0)</f>
        <v>0</v>
      </c>
      <c r="P772" s="111">
        <f t="shared" ref="P772:P835" si="209">IF($H772=1,D772,0)/100</f>
        <v>0</v>
      </c>
      <c r="Q772" s="111">
        <f t="shared" ref="Q772:Q835" si="210">IF($H772=1,E772,0)/100</f>
        <v>0</v>
      </c>
      <c r="R772" s="115">
        <f t="shared" ref="R772:R835" si="211">IF($I772=1,C772,0)</f>
        <v>0</v>
      </c>
      <c r="S772" s="111">
        <f t="shared" ref="S772:S835" si="212">IF($I772=1,D772,0)/100</f>
        <v>0</v>
      </c>
      <c r="T772" s="111">
        <f t="shared" ref="T772:T835" si="213">IF($I772=1,E772,0)/100</f>
        <v>0</v>
      </c>
    </row>
    <row r="773" spans="1:20" ht="11.25" customHeight="1" x14ac:dyDescent="0.2">
      <c r="A773" s="102" t="str">
        <f>'T09'!A773</f>
        <v>Hronský Beňadik</v>
      </c>
      <c r="B773" s="104">
        <f>'T09'!C773</f>
        <v>516830</v>
      </c>
      <c r="C773" s="109">
        <f>'T09'!K773</f>
        <v>476472.85</v>
      </c>
      <c r="D773" s="110">
        <f>'T09'!O773</f>
        <v>0</v>
      </c>
      <c r="E773" s="110">
        <f>'T09'!P773</f>
        <v>37.180710296504827</v>
      </c>
      <c r="F773" s="110"/>
      <c r="G773" s="102">
        <f t="shared" si="201"/>
        <v>0</v>
      </c>
      <c r="H773" s="102">
        <f t="shared" si="202"/>
        <v>1</v>
      </c>
      <c r="I773" s="102">
        <f t="shared" si="203"/>
        <v>0</v>
      </c>
      <c r="J773" s="103">
        <f t="shared" si="204"/>
        <v>1</v>
      </c>
      <c r="L773" s="115">
        <f t="shared" si="205"/>
        <v>0</v>
      </c>
      <c r="M773" s="111">
        <f t="shared" si="206"/>
        <v>0</v>
      </c>
      <c r="N773" s="111">
        <f t="shared" si="207"/>
        <v>0</v>
      </c>
      <c r="O773" s="115">
        <f t="shared" si="208"/>
        <v>476472.85</v>
      </c>
      <c r="P773" s="111">
        <f t="shared" si="209"/>
        <v>0</v>
      </c>
      <c r="Q773" s="111">
        <f t="shared" si="210"/>
        <v>0.37180710296504826</v>
      </c>
      <c r="R773" s="115">
        <f t="shared" si="211"/>
        <v>0</v>
      </c>
      <c r="S773" s="111">
        <f t="shared" si="212"/>
        <v>0</v>
      </c>
      <c r="T773" s="111">
        <f t="shared" si="213"/>
        <v>0</v>
      </c>
    </row>
    <row r="774" spans="1:20" ht="11.25" customHeight="1" x14ac:dyDescent="0.2">
      <c r="A774" s="102" t="str">
        <f>'T09'!A774</f>
        <v>Hrubá Borša</v>
      </c>
      <c r="B774" s="104">
        <f>'T09'!C774</f>
        <v>503797</v>
      </c>
      <c r="C774" s="109">
        <f>'T09'!K774</f>
        <v>186722.34</v>
      </c>
      <c r="D774" s="110">
        <f>'T09'!O774</f>
        <v>0</v>
      </c>
      <c r="E774" s="110">
        <f>'T09'!P774</f>
        <v>0</v>
      </c>
      <c r="F774" s="110"/>
      <c r="G774" s="102">
        <f t="shared" si="201"/>
        <v>0</v>
      </c>
      <c r="H774" s="102">
        <f t="shared" si="202"/>
        <v>0</v>
      </c>
      <c r="I774" s="102">
        <f t="shared" si="203"/>
        <v>0</v>
      </c>
      <c r="J774" s="103">
        <f t="shared" si="204"/>
        <v>0</v>
      </c>
      <c r="L774" s="115">
        <f t="shared" si="205"/>
        <v>0</v>
      </c>
      <c r="M774" s="111">
        <f t="shared" si="206"/>
        <v>0</v>
      </c>
      <c r="N774" s="111">
        <f t="shared" si="207"/>
        <v>0</v>
      </c>
      <c r="O774" s="115">
        <f t="shared" si="208"/>
        <v>0</v>
      </c>
      <c r="P774" s="111">
        <f t="shared" si="209"/>
        <v>0</v>
      </c>
      <c r="Q774" s="111">
        <f t="shared" si="210"/>
        <v>0</v>
      </c>
      <c r="R774" s="115">
        <f t="shared" si="211"/>
        <v>0</v>
      </c>
      <c r="S774" s="111">
        <f t="shared" si="212"/>
        <v>0</v>
      </c>
      <c r="T774" s="111">
        <f t="shared" si="213"/>
        <v>0</v>
      </c>
    </row>
    <row r="775" spans="1:20" ht="11.25" customHeight="1" x14ac:dyDescent="0.2">
      <c r="A775" s="102" t="str">
        <f>'T09'!A775</f>
        <v>Hruboňovo</v>
      </c>
      <c r="B775" s="104">
        <f>'T09'!C775</f>
        <v>500313</v>
      </c>
      <c r="C775" s="109">
        <f>'T09'!K775</f>
        <v>182576.6</v>
      </c>
      <c r="D775" s="110">
        <f>'T09'!O775</f>
        <v>15.883699999999999</v>
      </c>
      <c r="E775" s="110">
        <f>'T09'!P775</f>
        <v>8.2781090238289021</v>
      </c>
      <c r="F775" s="110"/>
      <c r="G775" s="102">
        <f t="shared" si="201"/>
        <v>0</v>
      </c>
      <c r="H775" s="102">
        <f t="shared" si="202"/>
        <v>0</v>
      </c>
      <c r="I775" s="102">
        <f t="shared" si="203"/>
        <v>0</v>
      </c>
      <c r="J775" s="103">
        <f t="shared" si="204"/>
        <v>0</v>
      </c>
      <c r="L775" s="115">
        <f t="shared" si="205"/>
        <v>0</v>
      </c>
      <c r="M775" s="111">
        <f t="shared" si="206"/>
        <v>0</v>
      </c>
      <c r="N775" s="111">
        <f t="shared" si="207"/>
        <v>0</v>
      </c>
      <c r="O775" s="115">
        <f t="shared" si="208"/>
        <v>0</v>
      </c>
      <c r="P775" s="111">
        <f t="shared" si="209"/>
        <v>0</v>
      </c>
      <c r="Q775" s="111">
        <f t="shared" si="210"/>
        <v>0</v>
      </c>
      <c r="R775" s="115">
        <f t="shared" si="211"/>
        <v>0</v>
      </c>
      <c r="S775" s="111">
        <f t="shared" si="212"/>
        <v>0</v>
      </c>
      <c r="T775" s="111">
        <f t="shared" si="213"/>
        <v>0</v>
      </c>
    </row>
    <row r="776" spans="1:20" ht="11.25" customHeight="1" x14ac:dyDescent="0.2">
      <c r="A776" s="102" t="str">
        <f>'T09'!A776</f>
        <v>Hrubov</v>
      </c>
      <c r="B776" s="104">
        <f>'T09'!C776</f>
        <v>520233</v>
      </c>
      <c r="C776" s="109">
        <f>'T09'!K776</f>
        <v>130008.31</v>
      </c>
      <c r="D776" s="110">
        <f>'T09'!O776</f>
        <v>0</v>
      </c>
      <c r="E776" s="110">
        <f>'T09'!P776</f>
        <v>0</v>
      </c>
      <c r="F776" s="110"/>
      <c r="G776" s="102">
        <f t="shared" si="201"/>
        <v>0</v>
      </c>
      <c r="H776" s="102">
        <f t="shared" si="202"/>
        <v>0</v>
      </c>
      <c r="I776" s="102">
        <f t="shared" si="203"/>
        <v>0</v>
      </c>
      <c r="J776" s="103">
        <f t="shared" si="204"/>
        <v>0</v>
      </c>
      <c r="L776" s="115">
        <f t="shared" si="205"/>
        <v>0</v>
      </c>
      <c r="M776" s="111">
        <f t="shared" si="206"/>
        <v>0</v>
      </c>
      <c r="N776" s="111">
        <f t="shared" si="207"/>
        <v>0</v>
      </c>
      <c r="O776" s="115">
        <f t="shared" si="208"/>
        <v>0</v>
      </c>
      <c r="P776" s="111">
        <f t="shared" si="209"/>
        <v>0</v>
      </c>
      <c r="Q776" s="111">
        <f t="shared" si="210"/>
        <v>0</v>
      </c>
      <c r="R776" s="115">
        <f t="shared" si="211"/>
        <v>0</v>
      </c>
      <c r="S776" s="111">
        <f t="shared" si="212"/>
        <v>0</v>
      </c>
      <c r="T776" s="111">
        <f t="shared" si="213"/>
        <v>0</v>
      </c>
    </row>
    <row r="777" spans="1:20" ht="11.25" customHeight="1" x14ac:dyDescent="0.2">
      <c r="A777" s="102" t="str">
        <f>'T09'!A777</f>
        <v>Hrubý Šúr</v>
      </c>
      <c r="B777" s="104">
        <f>'T09'!C777</f>
        <v>503801</v>
      </c>
      <c r="C777" s="109">
        <f>'T09'!K777</f>
        <v>254056.66</v>
      </c>
      <c r="D777" s="110">
        <f>'T09'!O777</f>
        <v>12.391999999999999</v>
      </c>
      <c r="E777" s="110">
        <f>'T09'!P777</f>
        <v>2.2372647109506989</v>
      </c>
      <c r="F777" s="110"/>
      <c r="G777" s="102">
        <f t="shared" si="201"/>
        <v>0</v>
      </c>
      <c r="H777" s="102">
        <f t="shared" si="202"/>
        <v>0</v>
      </c>
      <c r="I777" s="102">
        <f t="shared" si="203"/>
        <v>0</v>
      </c>
      <c r="J777" s="103">
        <f t="shared" si="204"/>
        <v>0</v>
      </c>
      <c r="L777" s="115">
        <f t="shared" si="205"/>
        <v>0</v>
      </c>
      <c r="M777" s="111">
        <f t="shared" si="206"/>
        <v>0</v>
      </c>
      <c r="N777" s="111">
        <f t="shared" si="207"/>
        <v>0</v>
      </c>
      <c r="O777" s="115">
        <f t="shared" si="208"/>
        <v>0</v>
      </c>
      <c r="P777" s="111">
        <f t="shared" si="209"/>
        <v>0</v>
      </c>
      <c r="Q777" s="111">
        <f t="shared" si="210"/>
        <v>0</v>
      </c>
      <c r="R777" s="115">
        <f t="shared" si="211"/>
        <v>0</v>
      </c>
      <c r="S777" s="111">
        <f t="shared" si="212"/>
        <v>0</v>
      </c>
      <c r="T777" s="111">
        <f t="shared" si="213"/>
        <v>0</v>
      </c>
    </row>
    <row r="778" spans="1:20" ht="11.25" customHeight="1" x14ac:dyDescent="0.2">
      <c r="A778" s="102" t="str">
        <f>'T09'!A778</f>
        <v>Hrušov</v>
      </c>
      <c r="B778" s="104">
        <f>'T09'!C778</f>
        <v>516040</v>
      </c>
      <c r="C778" s="109">
        <f>'T09'!K778</f>
        <v>756018.06</v>
      </c>
      <c r="D778" s="110">
        <f>'T09'!O778</f>
        <v>27.763200000000001</v>
      </c>
      <c r="E778" s="110">
        <f>'T09'!P778</f>
        <v>11.814615910101407</v>
      </c>
      <c r="F778" s="110"/>
      <c r="G778" s="102">
        <f t="shared" si="201"/>
        <v>0</v>
      </c>
      <c r="H778" s="102">
        <f t="shared" si="202"/>
        <v>0</v>
      </c>
      <c r="I778" s="102">
        <f t="shared" si="203"/>
        <v>0</v>
      </c>
      <c r="J778" s="103">
        <f t="shared" si="204"/>
        <v>0</v>
      </c>
      <c r="L778" s="115">
        <f t="shared" si="205"/>
        <v>0</v>
      </c>
      <c r="M778" s="111">
        <f t="shared" si="206"/>
        <v>0</v>
      </c>
      <c r="N778" s="111">
        <f t="shared" si="207"/>
        <v>0</v>
      </c>
      <c r="O778" s="115">
        <f t="shared" si="208"/>
        <v>0</v>
      </c>
      <c r="P778" s="111">
        <f t="shared" si="209"/>
        <v>0</v>
      </c>
      <c r="Q778" s="111">
        <f t="shared" si="210"/>
        <v>0</v>
      </c>
      <c r="R778" s="115">
        <f t="shared" si="211"/>
        <v>0</v>
      </c>
      <c r="S778" s="111">
        <f t="shared" si="212"/>
        <v>0</v>
      </c>
      <c r="T778" s="111">
        <f t="shared" si="213"/>
        <v>0</v>
      </c>
    </row>
    <row r="779" spans="1:20" ht="11.25" customHeight="1" x14ac:dyDescent="0.2">
      <c r="A779" s="102" t="str">
        <f>'T09'!A779</f>
        <v>Hrušov</v>
      </c>
      <c r="B779" s="104">
        <f>'T09'!C779</f>
        <v>525758</v>
      </c>
      <c r="C779" s="109">
        <f>'T09'!K779</f>
        <v>146182.93</v>
      </c>
      <c r="D779" s="110">
        <f>'T09'!O779</f>
        <v>0</v>
      </c>
      <c r="E779" s="110">
        <f>'T09'!P779</f>
        <v>8.2362557652935262</v>
      </c>
      <c r="F779" s="110"/>
      <c r="G779" s="102">
        <f t="shared" si="201"/>
        <v>0</v>
      </c>
      <c r="H779" s="102">
        <f t="shared" si="202"/>
        <v>0</v>
      </c>
      <c r="I779" s="102">
        <f t="shared" si="203"/>
        <v>0</v>
      </c>
      <c r="J779" s="103">
        <f t="shared" si="204"/>
        <v>0</v>
      </c>
      <c r="L779" s="115">
        <f t="shared" si="205"/>
        <v>0</v>
      </c>
      <c r="M779" s="111">
        <f t="shared" si="206"/>
        <v>0</v>
      </c>
      <c r="N779" s="111">
        <f t="shared" si="207"/>
        <v>0</v>
      </c>
      <c r="O779" s="115">
        <f t="shared" si="208"/>
        <v>0</v>
      </c>
      <c r="P779" s="111">
        <f t="shared" si="209"/>
        <v>0</v>
      </c>
      <c r="Q779" s="111">
        <f t="shared" si="210"/>
        <v>0</v>
      </c>
      <c r="R779" s="115">
        <f t="shared" si="211"/>
        <v>0</v>
      </c>
      <c r="S779" s="111">
        <f t="shared" si="212"/>
        <v>0</v>
      </c>
      <c r="T779" s="111">
        <f t="shared" si="213"/>
        <v>0</v>
      </c>
    </row>
    <row r="780" spans="1:20" ht="11.25" customHeight="1" x14ac:dyDescent="0.2">
      <c r="A780" s="102" t="str">
        <f>'T09'!A780</f>
        <v>Hrušovany</v>
      </c>
      <c r="B780" s="104">
        <f>'T09'!C780</f>
        <v>542971</v>
      </c>
      <c r="C780" s="109">
        <f>'T09'!K780</f>
        <v>306782.99</v>
      </c>
      <c r="D780" s="110">
        <f>'T09'!O780</f>
        <v>11.0747</v>
      </c>
      <c r="E780" s="110">
        <f>'T09'!P780</f>
        <v>3.6912835356354012</v>
      </c>
      <c r="F780" s="110"/>
      <c r="G780" s="102">
        <f t="shared" si="201"/>
        <v>0</v>
      </c>
      <c r="H780" s="102">
        <f t="shared" si="202"/>
        <v>0</v>
      </c>
      <c r="I780" s="102">
        <f t="shared" si="203"/>
        <v>0</v>
      </c>
      <c r="J780" s="103">
        <f t="shared" si="204"/>
        <v>0</v>
      </c>
      <c r="L780" s="115">
        <f t="shared" si="205"/>
        <v>0</v>
      </c>
      <c r="M780" s="111">
        <f t="shared" si="206"/>
        <v>0</v>
      </c>
      <c r="N780" s="111">
        <f t="shared" si="207"/>
        <v>0</v>
      </c>
      <c r="O780" s="115">
        <f t="shared" si="208"/>
        <v>0</v>
      </c>
      <c r="P780" s="111">
        <f t="shared" si="209"/>
        <v>0</v>
      </c>
      <c r="Q780" s="111">
        <f t="shared" si="210"/>
        <v>0</v>
      </c>
      <c r="R780" s="115">
        <f t="shared" si="211"/>
        <v>0</v>
      </c>
      <c r="S780" s="111">
        <f t="shared" si="212"/>
        <v>0</v>
      </c>
      <c r="T780" s="111">
        <f t="shared" si="213"/>
        <v>0</v>
      </c>
    </row>
    <row r="781" spans="1:20" ht="11.25" customHeight="1" x14ac:dyDescent="0.2">
      <c r="A781" s="102" t="str">
        <f>'T09'!A781</f>
        <v>Hrušovo</v>
      </c>
      <c r="B781" s="104">
        <f>'T09'!C781</f>
        <v>514926</v>
      </c>
      <c r="C781" s="109">
        <f>'T09'!K781</f>
        <v>45897.45</v>
      </c>
      <c r="D781" s="110">
        <f>'T09'!O781</f>
        <v>0</v>
      </c>
      <c r="E781" s="110">
        <f>'T09'!P781</f>
        <v>69.37779767721301</v>
      </c>
      <c r="F781" s="110"/>
      <c r="G781" s="102">
        <f t="shared" si="201"/>
        <v>0</v>
      </c>
      <c r="H781" s="102">
        <f t="shared" si="202"/>
        <v>1</v>
      </c>
      <c r="I781" s="102">
        <f t="shared" si="203"/>
        <v>0</v>
      </c>
      <c r="J781" s="103">
        <f t="shared" si="204"/>
        <v>1</v>
      </c>
      <c r="L781" s="115">
        <f t="shared" si="205"/>
        <v>0</v>
      </c>
      <c r="M781" s="111">
        <f t="shared" si="206"/>
        <v>0</v>
      </c>
      <c r="N781" s="111">
        <f t="shared" si="207"/>
        <v>0</v>
      </c>
      <c r="O781" s="115">
        <f t="shared" si="208"/>
        <v>45897.45</v>
      </c>
      <c r="P781" s="111">
        <f t="shared" si="209"/>
        <v>0</v>
      </c>
      <c r="Q781" s="111">
        <f t="shared" si="210"/>
        <v>0.69377797677213016</v>
      </c>
      <c r="R781" s="115">
        <f t="shared" si="211"/>
        <v>0</v>
      </c>
      <c r="S781" s="111">
        <f t="shared" si="212"/>
        <v>0</v>
      </c>
      <c r="T781" s="111">
        <f t="shared" si="213"/>
        <v>0</v>
      </c>
    </row>
    <row r="782" spans="1:20" ht="11.25" customHeight="1" x14ac:dyDescent="0.2">
      <c r="A782" s="102" t="str">
        <f>'T09'!A782</f>
        <v>Hruštín</v>
      </c>
      <c r="B782" s="104">
        <f>'T09'!C782</f>
        <v>509680</v>
      </c>
      <c r="C782" s="109">
        <f>'T09'!K782</f>
        <v>1360332.03</v>
      </c>
      <c r="D782" s="110">
        <f>'T09'!O782</f>
        <v>0</v>
      </c>
      <c r="E782" s="110">
        <f>'T09'!P782</f>
        <v>0</v>
      </c>
      <c r="F782" s="110"/>
      <c r="G782" s="102">
        <f t="shared" si="201"/>
        <v>0</v>
      </c>
      <c r="H782" s="102">
        <f t="shared" si="202"/>
        <v>0</v>
      </c>
      <c r="I782" s="102">
        <f t="shared" si="203"/>
        <v>0</v>
      </c>
      <c r="J782" s="103">
        <f t="shared" si="204"/>
        <v>0</v>
      </c>
      <c r="L782" s="115">
        <f t="shared" si="205"/>
        <v>0</v>
      </c>
      <c r="M782" s="111">
        <f t="shared" si="206"/>
        <v>0</v>
      </c>
      <c r="N782" s="111">
        <f t="shared" si="207"/>
        <v>0</v>
      </c>
      <c r="O782" s="115">
        <f t="shared" si="208"/>
        <v>0</v>
      </c>
      <c r="P782" s="111">
        <f t="shared" si="209"/>
        <v>0</v>
      </c>
      <c r="Q782" s="111">
        <f t="shared" si="210"/>
        <v>0</v>
      </c>
      <c r="R782" s="115">
        <f t="shared" si="211"/>
        <v>0</v>
      </c>
      <c r="S782" s="111">
        <f t="shared" si="212"/>
        <v>0</v>
      </c>
      <c r="T782" s="111">
        <f t="shared" si="213"/>
        <v>0</v>
      </c>
    </row>
    <row r="783" spans="1:20" ht="11.25" customHeight="1" x14ac:dyDescent="0.2">
      <c r="A783" s="102" t="str">
        <f>'T09'!A783</f>
        <v>Hubice</v>
      </c>
      <c r="B783" s="104">
        <f>'T09'!C783</f>
        <v>501620</v>
      </c>
      <c r="C783" s="109">
        <f>'T09'!K783</f>
        <v>160199.14000000001</v>
      </c>
      <c r="D783" s="110">
        <f>'T09'!O783</f>
        <v>0</v>
      </c>
      <c r="E783" s="110">
        <f>'T09'!P783</f>
        <v>1.2453125528638915</v>
      </c>
      <c r="F783" s="110"/>
      <c r="G783" s="102">
        <f t="shared" si="201"/>
        <v>0</v>
      </c>
      <c r="H783" s="102">
        <f t="shared" si="202"/>
        <v>0</v>
      </c>
      <c r="I783" s="102">
        <f t="shared" si="203"/>
        <v>0</v>
      </c>
      <c r="J783" s="103">
        <f t="shared" si="204"/>
        <v>0</v>
      </c>
      <c r="L783" s="115">
        <f t="shared" si="205"/>
        <v>0</v>
      </c>
      <c r="M783" s="111">
        <f t="shared" si="206"/>
        <v>0</v>
      </c>
      <c r="N783" s="111">
        <f t="shared" si="207"/>
        <v>0</v>
      </c>
      <c r="O783" s="115">
        <f t="shared" si="208"/>
        <v>0</v>
      </c>
      <c r="P783" s="111">
        <f t="shared" si="209"/>
        <v>0</v>
      </c>
      <c r="Q783" s="111">
        <f t="shared" si="210"/>
        <v>0</v>
      </c>
      <c r="R783" s="115">
        <f t="shared" si="211"/>
        <v>0</v>
      </c>
      <c r="S783" s="111">
        <f t="shared" si="212"/>
        <v>0</v>
      </c>
      <c r="T783" s="111">
        <f t="shared" si="213"/>
        <v>0</v>
      </c>
    </row>
    <row r="784" spans="1:20" ht="11.25" customHeight="1" x14ac:dyDescent="0.2">
      <c r="A784" s="102" t="str">
        <f>'T09'!A784</f>
        <v>Hubina</v>
      </c>
      <c r="B784" s="104">
        <f>'T09'!C784</f>
        <v>556581</v>
      </c>
      <c r="C784" s="109">
        <f>'T09'!K784</f>
        <v>189065.47</v>
      </c>
      <c r="D784" s="110">
        <f>'T09'!O784</f>
        <v>0</v>
      </c>
      <c r="E784" s="110">
        <f>'T09'!P784</f>
        <v>2.2498873009439535</v>
      </c>
      <c r="F784" s="110"/>
      <c r="G784" s="102">
        <f t="shared" si="201"/>
        <v>0</v>
      </c>
      <c r="H784" s="102">
        <f t="shared" si="202"/>
        <v>0</v>
      </c>
      <c r="I784" s="102">
        <f t="shared" si="203"/>
        <v>0</v>
      </c>
      <c r="J784" s="103">
        <f t="shared" si="204"/>
        <v>0</v>
      </c>
      <c r="L784" s="115">
        <f t="shared" si="205"/>
        <v>0</v>
      </c>
      <c r="M784" s="111">
        <f t="shared" si="206"/>
        <v>0</v>
      </c>
      <c r="N784" s="111">
        <f t="shared" si="207"/>
        <v>0</v>
      </c>
      <c r="O784" s="115">
        <f t="shared" si="208"/>
        <v>0</v>
      </c>
      <c r="P784" s="111">
        <f t="shared" si="209"/>
        <v>0</v>
      </c>
      <c r="Q784" s="111">
        <f t="shared" si="210"/>
        <v>0</v>
      </c>
      <c r="R784" s="115">
        <f t="shared" si="211"/>
        <v>0</v>
      </c>
      <c r="S784" s="111">
        <f t="shared" si="212"/>
        <v>0</v>
      </c>
      <c r="T784" s="111">
        <f t="shared" si="213"/>
        <v>0</v>
      </c>
    </row>
    <row r="785" spans="1:20" ht="11.25" customHeight="1" x14ac:dyDescent="0.2">
      <c r="A785" s="102" t="str">
        <f>'T09'!A785</f>
        <v>Hubošovce</v>
      </c>
      <c r="B785" s="104">
        <f>'T09'!C785</f>
        <v>524492</v>
      </c>
      <c r="C785" s="109">
        <f>'T09'!K785</f>
        <v>207767.54</v>
      </c>
      <c r="D785" s="110">
        <f>'T09'!O785</f>
        <v>11.551399999999999</v>
      </c>
      <c r="E785" s="110">
        <f>'T09'!P785</f>
        <v>2.198105632862573</v>
      </c>
      <c r="F785" s="110"/>
      <c r="G785" s="102">
        <f t="shared" si="201"/>
        <v>0</v>
      </c>
      <c r="H785" s="102">
        <f t="shared" si="202"/>
        <v>0</v>
      </c>
      <c r="I785" s="102">
        <f t="shared" si="203"/>
        <v>0</v>
      </c>
      <c r="J785" s="103">
        <f t="shared" si="204"/>
        <v>0</v>
      </c>
      <c r="L785" s="115">
        <f t="shared" si="205"/>
        <v>0</v>
      </c>
      <c r="M785" s="111">
        <f t="shared" si="206"/>
        <v>0</v>
      </c>
      <c r="N785" s="111">
        <f t="shared" si="207"/>
        <v>0</v>
      </c>
      <c r="O785" s="115">
        <f t="shared" si="208"/>
        <v>0</v>
      </c>
      <c r="P785" s="111">
        <f t="shared" si="209"/>
        <v>0</v>
      </c>
      <c r="Q785" s="111">
        <f t="shared" si="210"/>
        <v>0</v>
      </c>
      <c r="R785" s="115">
        <f t="shared" si="211"/>
        <v>0</v>
      </c>
      <c r="S785" s="111">
        <f t="shared" si="212"/>
        <v>0</v>
      </c>
      <c r="T785" s="111">
        <f t="shared" si="213"/>
        <v>0</v>
      </c>
    </row>
    <row r="786" spans="1:20" ht="11.25" customHeight="1" x14ac:dyDescent="0.2">
      <c r="A786" s="102" t="str">
        <f>'T09'!A786</f>
        <v>Hubová</v>
      </c>
      <c r="B786" s="104">
        <f>'T09'!C786</f>
        <v>510441</v>
      </c>
      <c r="C786" s="109">
        <f>'T09'!K786</f>
        <v>354582.79</v>
      </c>
      <c r="D786" s="110">
        <f>'T09'!O786</f>
        <v>0</v>
      </c>
      <c r="E786" s="110">
        <f>'T09'!P786</f>
        <v>0</v>
      </c>
      <c r="F786" s="110"/>
      <c r="G786" s="102">
        <f t="shared" si="201"/>
        <v>0</v>
      </c>
      <c r="H786" s="102">
        <f t="shared" si="202"/>
        <v>0</v>
      </c>
      <c r="I786" s="102">
        <f t="shared" si="203"/>
        <v>0</v>
      </c>
      <c r="J786" s="103">
        <f t="shared" si="204"/>
        <v>0</v>
      </c>
      <c r="L786" s="115">
        <f t="shared" si="205"/>
        <v>0</v>
      </c>
      <c r="M786" s="111">
        <f t="shared" si="206"/>
        <v>0</v>
      </c>
      <c r="N786" s="111">
        <f t="shared" si="207"/>
        <v>0</v>
      </c>
      <c r="O786" s="115">
        <f t="shared" si="208"/>
        <v>0</v>
      </c>
      <c r="P786" s="111">
        <f t="shared" si="209"/>
        <v>0</v>
      </c>
      <c r="Q786" s="111">
        <f t="shared" si="210"/>
        <v>0</v>
      </c>
      <c r="R786" s="115">
        <f t="shared" si="211"/>
        <v>0</v>
      </c>
      <c r="S786" s="111">
        <f t="shared" si="212"/>
        <v>0</v>
      </c>
      <c r="T786" s="111">
        <f t="shared" si="213"/>
        <v>0</v>
      </c>
    </row>
    <row r="787" spans="1:20" ht="11.25" customHeight="1" x14ac:dyDescent="0.2">
      <c r="A787" s="102" t="str">
        <f>'T09'!A787</f>
        <v>Hubovo</v>
      </c>
      <c r="B787" s="104">
        <f>'T09'!C787</f>
        <v>514934</v>
      </c>
      <c r="C787" s="109">
        <f>'T09'!K787</f>
        <v>38808.36</v>
      </c>
      <c r="D787" s="110">
        <f>'T09'!O787</f>
        <v>64.827600000000004</v>
      </c>
      <c r="E787" s="110">
        <f>'T09'!P787</f>
        <v>1.0358077486397261</v>
      </c>
      <c r="F787" s="110"/>
      <c r="G787" s="102">
        <f t="shared" si="201"/>
        <v>1</v>
      </c>
      <c r="H787" s="102">
        <f t="shared" si="202"/>
        <v>0</v>
      </c>
      <c r="I787" s="102">
        <f t="shared" si="203"/>
        <v>0</v>
      </c>
      <c r="J787" s="103">
        <f t="shared" si="204"/>
        <v>1</v>
      </c>
      <c r="L787" s="115">
        <f t="shared" si="205"/>
        <v>38808.36</v>
      </c>
      <c r="M787" s="111">
        <f t="shared" si="206"/>
        <v>0.64827600000000007</v>
      </c>
      <c r="N787" s="111">
        <f t="shared" si="207"/>
        <v>1.0358077486397261E-2</v>
      </c>
      <c r="O787" s="115">
        <f t="shared" si="208"/>
        <v>0</v>
      </c>
      <c r="P787" s="111">
        <f t="shared" si="209"/>
        <v>0</v>
      </c>
      <c r="Q787" s="111">
        <f t="shared" si="210"/>
        <v>0</v>
      </c>
      <c r="R787" s="115">
        <f t="shared" si="211"/>
        <v>0</v>
      </c>
      <c r="S787" s="111">
        <f t="shared" si="212"/>
        <v>0</v>
      </c>
      <c r="T787" s="111">
        <f t="shared" si="213"/>
        <v>0</v>
      </c>
    </row>
    <row r="788" spans="1:20" ht="11.25" customHeight="1" x14ac:dyDescent="0.2">
      <c r="A788" s="102" t="str">
        <f>'T09'!A788</f>
        <v>Hucín</v>
      </c>
      <c r="B788" s="104">
        <f>'T09'!C788</f>
        <v>525766</v>
      </c>
      <c r="C788" s="109">
        <f>'T09'!K788</f>
        <v>437375.74</v>
      </c>
      <c r="D788" s="110">
        <f>'T09'!O788</f>
        <v>0</v>
      </c>
      <c r="E788" s="110">
        <f>'T09'!P788</f>
        <v>0</v>
      </c>
      <c r="F788" s="110"/>
      <c r="G788" s="102">
        <f t="shared" si="201"/>
        <v>0</v>
      </c>
      <c r="H788" s="102">
        <f t="shared" si="202"/>
        <v>0</v>
      </c>
      <c r="I788" s="102">
        <f t="shared" si="203"/>
        <v>0</v>
      </c>
      <c r="J788" s="103">
        <f t="shared" si="204"/>
        <v>0</v>
      </c>
      <c r="L788" s="115">
        <f t="shared" si="205"/>
        <v>0</v>
      </c>
      <c r="M788" s="111">
        <f t="shared" si="206"/>
        <v>0</v>
      </c>
      <c r="N788" s="111">
        <f t="shared" si="207"/>
        <v>0</v>
      </c>
      <c r="O788" s="115">
        <f t="shared" si="208"/>
        <v>0</v>
      </c>
      <c r="P788" s="111">
        <f t="shared" si="209"/>
        <v>0</v>
      </c>
      <c r="Q788" s="111">
        <f t="shared" si="210"/>
        <v>0</v>
      </c>
      <c r="R788" s="115">
        <f t="shared" si="211"/>
        <v>0</v>
      </c>
      <c r="S788" s="111">
        <f t="shared" si="212"/>
        <v>0</v>
      </c>
      <c r="T788" s="111">
        <f t="shared" si="213"/>
        <v>0</v>
      </c>
    </row>
    <row r="789" spans="1:20" ht="11.25" customHeight="1" x14ac:dyDescent="0.2">
      <c r="A789" s="102" t="str">
        <f>'T09'!A789</f>
        <v>Hudcovce</v>
      </c>
      <c r="B789" s="104">
        <f>'T09'!C789</f>
        <v>520241</v>
      </c>
      <c r="C789" s="109">
        <f>'T09'!K789</f>
        <v>120652.23000000001</v>
      </c>
      <c r="D789" s="110">
        <f>'T09'!O789</f>
        <v>43.2361</v>
      </c>
      <c r="E789" s="110">
        <f>'T09'!P789</f>
        <v>4.2071248911023025</v>
      </c>
      <c r="F789" s="110"/>
      <c r="G789" s="102">
        <f t="shared" si="201"/>
        <v>0</v>
      </c>
      <c r="H789" s="102">
        <f t="shared" si="202"/>
        <v>0</v>
      </c>
      <c r="I789" s="102">
        <f t="shared" si="203"/>
        <v>0</v>
      </c>
      <c r="J789" s="103">
        <f t="shared" si="204"/>
        <v>0</v>
      </c>
      <c r="L789" s="115">
        <f t="shared" si="205"/>
        <v>0</v>
      </c>
      <c r="M789" s="111">
        <f t="shared" si="206"/>
        <v>0</v>
      </c>
      <c r="N789" s="111">
        <f t="shared" si="207"/>
        <v>0</v>
      </c>
      <c r="O789" s="115">
        <f t="shared" si="208"/>
        <v>0</v>
      </c>
      <c r="P789" s="111">
        <f t="shared" si="209"/>
        <v>0</v>
      </c>
      <c r="Q789" s="111">
        <f t="shared" si="210"/>
        <v>0</v>
      </c>
      <c r="R789" s="115">
        <f t="shared" si="211"/>
        <v>0</v>
      </c>
      <c r="S789" s="111">
        <f t="shared" si="212"/>
        <v>0</v>
      </c>
      <c r="T789" s="111">
        <f t="shared" si="213"/>
        <v>0</v>
      </c>
    </row>
    <row r="790" spans="1:20" ht="11.25" customHeight="1" x14ac:dyDescent="0.2">
      <c r="A790" s="102" t="str">
        <f>'T09'!A790</f>
        <v>Hul</v>
      </c>
      <c r="B790" s="104">
        <f>'T09'!C790</f>
        <v>503193</v>
      </c>
      <c r="C790" s="109">
        <f>'T09'!K790</f>
        <v>634635.19000000006</v>
      </c>
      <c r="D790" s="110">
        <f>'T09'!O790</f>
        <v>27.849299999999999</v>
      </c>
      <c r="E790" s="110">
        <f>'T09'!P790</f>
        <v>11.159229919160326</v>
      </c>
      <c r="F790" s="110"/>
      <c r="G790" s="102">
        <f t="shared" si="201"/>
        <v>0</v>
      </c>
      <c r="H790" s="102">
        <f t="shared" si="202"/>
        <v>0</v>
      </c>
      <c r="I790" s="102">
        <f t="shared" si="203"/>
        <v>0</v>
      </c>
      <c r="J790" s="103">
        <f t="shared" si="204"/>
        <v>0</v>
      </c>
      <c r="L790" s="115">
        <f t="shared" si="205"/>
        <v>0</v>
      </c>
      <c r="M790" s="111">
        <f t="shared" si="206"/>
        <v>0</v>
      </c>
      <c r="N790" s="111">
        <f t="shared" si="207"/>
        <v>0</v>
      </c>
      <c r="O790" s="115">
        <f t="shared" si="208"/>
        <v>0</v>
      </c>
      <c r="P790" s="111">
        <f t="shared" si="209"/>
        <v>0</v>
      </c>
      <c r="Q790" s="111">
        <f t="shared" si="210"/>
        <v>0</v>
      </c>
      <c r="R790" s="115">
        <f t="shared" si="211"/>
        <v>0</v>
      </c>
      <c r="S790" s="111">
        <f t="shared" si="212"/>
        <v>0</v>
      </c>
      <c r="T790" s="111">
        <f t="shared" si="213"/>
        <v>0</v>
      </c>
    </row>
    <row r="791" spans="1:20" ht="11.25" customHeight="1" x14ac:dyDescent="0.2">
      <c r="A791" s="102" t="str">
        <f>'T09'!A791</f>
        <v>Humenné</v>
      </c>
      <c r="B791" s="104">
        <f>'T09'!C791</f>
        <v>520004</v>
      </c>
      <c r="C791" s="109">
        <f>'T09'!K791</f>
        <v>18916298.270000003</v>
      </c>
      <c r="D791" s="110">
        <f>'T09'!O791</f>
        <v>14.108499999999999</v>
      </c>
      <c r="E791" s="110">
        <f>'T09'!P791</f>
        <v>2.1777021810515147</v>
      </c>
      <c r="F791" s="110"/>
      <c r="G791" s="102">
        <f t="shared" si="201"/>
        <v>0</v>
      </c>
      <c r="H791" s="102">
        <f t="shared" si="202"/>
        <v>0</v>
      </c>
      <c r="I791" s="102">
        <f t="shared" si="203"/>
        <v>0</v>
      </c>
      <c r="J791" s="103">
        <f t="shared" si="204"/>
        <v>0</v>
      </c>
      <c r="L791" s="115">
        <f t="shared" si="205"/>
        <v>0</v>
      </c>
      <c r="M791" s="111">
        <f t="shared" si="206"/>
        <v>0</v>
      </c>
      <c r="N791" s="111">
        <f t="shared" si="207"/>
        <v>0</v>
      </c>
      <c r="O791" s="115">
        <f t="shared" si="208"/>
        <v>0</v>
      </c>
      <c r="P791" s="111">
        <f t="shared" si="209"/>
        <v>0</v>
      </c>
      <c r="Q791" s="111">
        <f t="shared" si="210"/>
        <v>0</v>
      </c>
      <c r="R791" s="115">
        <f t="shared" si="211"/>
        <v>0</v>
      </c>
      <c r="S791" s="111">
        <f t="shared" si="212"/>
        <v>0</v>
      </c>
      <c r="T791" s="111">
        <f t="shared" si="213"/>
        <v>0</v>
      </c>
    </row>
    <row r="792" spans="1:20" ht="11.25" customHeight="1" x14ac:dyDescent="0.2">
      <c r="A792" s="102" t="str">
        <f>'T09'!A792</f>
        <v>Huncovce</v>
      </c>
      <c r="B792" s="104">
        <f>'T09'!C792</f>
        <v>523526</v>
      </c>
      <c r="C792" s="109">
        <f>'T09'!K792</f>
        <v>1537510.2000000002</v>
      </c>
      <c r="D792" s="110">
        <f>'T09'!O792</f>
        <v>0</v>
      </c>
      <c r="E792" s="110">
        <f>'T09'!P792</f>
        <v>0</v>
      </c>
      <c r="F792" s="110"/>
      <c r="G792" s="102">
        <f t="shared" si="201"/>
        <v>0</v>
      </c>
      <c r="H792" s="102">
        <f t="shared" si="202"/>
        <v>0</v>
      </c>
      <c r="I792" s="102">
        <f t="shared" si="203"/>
        <v>0</v>
      </c>
      <c r="J792" s="103">
        <f t="shared" si="204"/>
        <v>0</v>
      </c>
      <c r="L792" s="115">
        <f t="shared" si="205"/>
        <v>0</v>
      </c>
      <c r="M792" s="111">
        <f t="shared" si="206"/>
        <v>0</v>
      </c>
      <c r="N792" s="111">
        <f t="shared" si="207"/>
        <v>0</v>
      </c>
      <c r="O792" s="115">
        <f t="shared" si="208"/>
        <v>0</v>
      </c>
      <c r="P792" s="111">
        <f t="shared" si="209"/>
        <v>0</v>
      </c>
      <c r="Q792" s="111">
        <f t="shared" si="210"/>
        <v>0</v>
      </c>
      <c r="R792" s="115">
        <f t="shared" si="211"/>
        <v>0</v>
      </c>
      <c r="S792" s="111">
        <f t="shared" si="212"/>
        <v>0</v>
      </c>
      <c r="T792" s="111">
        <f t="shared" si="213"/>
        <v>0</v>
      </c>
    </row>
    <row r="793" spans="1:20" ht="11.25" customHeight="1" x14ac:dyDescent="0.2">
      <c r="A793" s="102" t="str">
        <f>'T09'!A793</f>
        <v>Hunkovce</v>
      </c>
      <c r="B793" s="104">
        <f>'T09'!C793</f>
        <v>527327</v>
      </c>
      <c r="C793" s="109">
        <f>'T09'!K793</f>
        <v>52743.55</v>
      </c>
      <c r="D793" s="110">
        <f>'T09'!O793</f>
        <v>0</v>
      </c>
      <c r="E793" s="110">
        <f>'T09'!P793</f>
        <v>0</v>
      </c>
      <c r="F793" s="110"/>
      <c r="G793" s="102">
        <f t="shared" si="201"/>
        <v>0</v>
      </c>
      <c r="H793" s="102">
        <f t="shared" si="202"/>
        <v>0</v>
      </c>
      <c r="I793" s="102">
        <f t="shared" si="203"/>
        <v>0</v>
      </c>
      <c r="J793" s="103">
        <f t="shared" si="204"/>
        <v>0</v>
      </c>
      <c r="L793" s="115">
        <f t="shared" si="205"/>
        <v>0</v>
      </c>
      <c r="M793" s="111">
        <f t="shared" si="206"/>
        <v>0</v>
      </c>
      <c r="N793" s="111">
        <f t="shared" si="207"/>
        <v>0</v>
      </c>
      <c r="O793" s="115">
        <f t="shared" si="208"/>
        <v>0</v>
      </c>
      <c r="P793" s="111">
        <f t="shared" si="209"/>
        <v>0</v>
      </c>
      <c r="Q793" s="111">
        <f t="shared" si="210"/>
        <v>0</v>
      </c>
      <c r="R793" s="115">
        <f t="shared" si="211"/>
        <v>0</v>
      </c>
      <c r="S793" s="111">
        <f t="shared" si="212"/>
        <v>0</v>
      </c>
      <c r="T793" s="111">
        <f t="shared" si="213"/>
        <v>0</v>
      </c>
    </row>
    <row r="794" spans="1:20" ht="11.25" customHeight="1" x14ac:dyDescent="0.2">
      <c r="A794" s="102" t="str">
        <f>'T09'!A794</f>
        <v>Hurbanova Ves</v>
      </c>
      <c r="B794" s="104">
        <f>'T09'!C794</f>
        <v>503819</v>
      </c>
      <c r="C794" s="109">
        <f>'T09'!K794</f>
        <v>159130.40999999997</v>
      </c>
      <c r="D794" s="110">
        <f>'T09'!O794</f>
        <v>0</v>
      </c>
      <c r="E794" s="110">
        <f>'T09'!P794</f>
        <v>0</v>
      </c>
      <c r="F794" s="110"/>
      <c r="G794" s="102">
        <f t="shared" si="201"/>
        <v>0</v>
      </c>
      <c r="H794" s="102">
        <f t="shared" si="202"/>
        <v>0</v>
      </c>
      <c r="I794" s="102">
        <f t="shared" si="203"/>
        <v>0</v>
      </c>
      <c r="J794" s="103">
        <f t="shared" si="204"/>
        <v>0</v>
      </c>
      <c r="L794" s="115">
        <f t="shared" si="205"/>
        <v>0</v>
      </c>
      <c r="M794" s="111">
        <f t="shared" si="206"/>
        <v>0</v>
      </c>
      <c r="N794" s="111">
        <f t="shared" si="207"/>
        <v>0</v>
      </c>
      <c r="O794" s="115">
        <f t="shared" si="208"/>
        <v>0</v>
      </c>
      <c r="P794" s="111">
        <f t="shared" si="209"/>
        <v>0</v>
      </c>
      <c r="Q794" s="111">
        <f t="shared" si="210"/>
        <v>0</v>
      </c>
      <c r="R794" s="115">
        <f t="shared" si="211"/>
        <v>0</v>
      </c>
      <c r="S794" s="111">
        <f t="shared" si="212"/>
        <v>0</v>
      </c>
      <c r="T794" s="111">
        <f t="shared" si="213"/>
        <v>0</v>
      </c>
    </row>
    <row r="795" spans="1:20" ht="11.25" customHeight="1" x14ac:dyDescent="0.2">
      <c r="A795" s="102" t="str">
        <f>'T09'!A795</f>
        <v>Hurbanovo</v>
      </c>
      <c r="B795" s="104">
        <f>'T09'!C795</f>
        <v>501140</v>
      </c>
      <c r="C795" s="109">
        <f>'T09'!K795</f>
        <v>4636967.03</v>
      </c>
      <c r="D795" s="110">
        <f>'T09'!O795</f>
        <v>33.293500000000002</v>
      </c>
      <c r="E795" s="110">
        <f>'T09'!P795</f>
        <v>4.6629600469684593</v>
      </c>
      <c r="F795" s="110"/>
      <c r="G795" s="102">
        <f t="shared" si="201"/>
        <v>0</v>
      </c>
      <c r="H795" s="102">
        <f t="shared" si="202"/>
        <v>0</v>
      </c>
      <c r="I795" s="102">
        <f t="shared" si="203"/>
        <v>0</v>
      </c>
      <c r="J795" s="103">
        <f t="shared" si="204"/>
        <v>0</v>
      </c>
      <c r="L795" s="115">
        <f t="shared" si="205"/>
        <v>0</v>
      </c>
      <c r="M795" s="111">
        <f t="shared" si="206"/>
        <v>0</v>
      </c>
      <c r="N795" s="111">
        <f t="shared" si="207"/>
        <v>0</v>
      </c>
      <c r="O795" s="115">
        <f t="shared" si="208"/>
        <v>0</v>
      </c>
      <c r="P795" s="111">
        <f t="shared" si="209"/>
        <v>0</v>
      </c>
      <c r="Q795" s="111">
        <f t="shared" si="210"/>
        <v>0</v>
      </c>
      <c r="R795" s="115">
        <f t="shared" si="211"/>
        <v>0</v>
      </c>
      <c r="S795" s="111">
        <f t="shared" si="212"/>
        <v>0</v>
      </c>
      <c r="T795" s="111">
        <f t="shared" si="213"/>
        <v>0</v>
      </c>
    </row>
    <row r="796" spans="1:20" ht="11.25" customHeight="1" x14ac:dyDescent="0.2">
      <c r="A796" s="102" t="str">
        <f>'T09'!A796</f>
        <v>Husák</v>
      </c>
      <c r="B796" s="104">
        <f>'T09'!C796</f>
        <v>522490</v>
      </c>
      <c r="C796" s="109">
        <f>'T09'!K796</f>
        <v>82858.86</v>
      </c>
      <c r="D796" s="110">
        <f>'T09'!O796</f>
        <v>24.866299999999999</v>
      </c>
      <c r="E796" s="110">
        <f>'T09'!P796</f>
        <v>9.4430577490445788</v>
      </c>
      <c r="F796" s="110"/>
      <c r="G796" s="102">
        <f t="shared" si="201"/>
        <v>0</v>
      </c>
      <c r="H796" s="102">
        <f t="shared" si="202"/>
        <v>0</v>
      </c>
      <c r="I796" s="102">
        <f t="shared" si="203"/>
        <v>0</v>
      </c>
      <c r="J796" s="103">
        <f t="shared" si="204"/>
        <v>0</v>
      </c>
      <c r="L796" s="115">
        <f t="shared" si="205"/>
        <v>0</v>
      </c>
      <c r="M796" s="111">
        <f t="shared" si="206"/>
        <v>0</v>
      </c>
      <c r="N796" s="111">
        <f t="shared" si="207"/>
        <v>0</v>
      </c>
      <c r="O796" s="115">
        <f t="shared" si="208"/>
        <v>0</v>
      </c>
      <c r="P796" s="111">
        <f t="shared" si="209"/>
        <v>0</v>
      </c>
      <c r="Q796" s="111">
        <f t="shared" si="210"/>
        <v>0</v>
      </c>
      <c r="R796" s="115">
        <f t="shared" si="211"/>
        <v>0</v>
      </c>
      <c r="S796" s="111">
        <f t="shared" si="212"/>
        <v>0</v>
      </c>
      <c r="T796" s="111">
        <f t="shared" si="213"/>
        <v>0</v>
      </c>
    </row>
    <row r="797" spans="1:20" ht="11.25" customHeight="1" x14ac:dyDescent="0.2">
      <c r="A797" s="102" t="str">
        <f>'T09'!A797</f>
        <v>Husiná</v>
      </c>
      <c r="B797" s="104">
        <f>'T09'!C797</f>
        <v>514942</v>
      </c>
      <c r="C797" s="109">
        <f>'T09'!K797</f>
        <v>216620.69</v>
      </c>
      <c r="D797" s="110">
        <f>'T09'!O797</f>
        <v>0</v>
      </c>
      <c r="E797" s="110">
        <f>'T09'!P797</f>
        <v>0</v>
      </c>
      <c r="F797" s="110"/>
      <c r="G797" s="102">
        <f t="shared" si="201"/>
        <v>0</v>
      </c>
      <c r="H797" s="102">
        <f t="shared" si="202"/>
        <v>0</v>
      </c>
      <c r="I797" s="102">
        <f t="shared" si="203"/>
        <v>0</v>
      </c>
      <c r="J797" s="103">
        <f t="shared" si="204"/>
        <v>0</v>
      </c>
      <c r="L797" s="115">
        <f t="shared" si="205"/>
        <v>0</v>
      </c>
      <c r="M797" s="111">
        <f t="shared" si="206"/>
        <v>0</v>
      </c>
      <c r="N797" s="111">
        <f t="shared" si="207"/>
        <v>0</v>
      </c>
      <c r="O797" s="115">
        <f t="shared" si="208"/>
        <v>0</v>
      </c>
      <c r="P797" s="111">
        <f t="shared" si="209"/>
        <v>0</v>
      </c>
      <c r="Q797" s="111">
        <f t="shared" si="210"/>
        <v>0</v>
      </c>
      <c r="R797" s="115">
        <f t="shared" si="211"/>
        <v>0</v>
      </c>
      <c r="S797" s="111">
        <f t="shared" si="212"/>
        <v>0</v>
      </c>
      <c r="T797" s="111">
        <f t="shared" si="213"/>
        <v>0</v>
      </c>
    </row>
    <row r="798" spans="1:20" ht="11.25" customHeight="1" x14ac:dyDescent="0.2">
      <c r="A798" s="102" t="str">
        <f>'T09'!A798</f>
        <v>Hutka</v>
      </c>
      <c r="B798" s="104">
        <f>'T09'!C798</f>
        <v>519278</v>
      </c>
      <c r="C798" s="109">
        <f>'T09'!K798</f>
        <v>16432.34</v>
      </c>
      <c r="D798" s="110">
        <f>'T09'!O798</f>
        <v>0</v>
      </c>
      <c r="E798" s="110">
        <f>'T09'!P798</f>
        <v>0</v>
      </c>
      <c r="F798" s="110"/>
      <c r="G798" s="102">
        <f t="shared" si="201"/>
        <v>0</v>
      </c>
      <c r="H798" s="102">
        <f t="shared" si="202"/>
        <v>0</v>
      </c>
      <c r="I798" s="102">
        <f t="shared" si="203"/>
        <v>0</v>
      </c>
      <c r="J798" s="103">
        <f t="shared" si="204"/>
        <v>0</v>
      </c>
      <c r="L798" s="115">
        <f t="shared" si="205"/>
        <v>0</v>
      </c>
      <c r="M798" s="111">
        <f t="shared" si="206"/>
        <v>0</v>
      </c>
      <c r="N798" s="111">
        <f t="shared" si="207"/>
        <v>0</v>
      </c>
      <c r="O798" s="115">
        <f t="shared" si="208"/>
        <v>0</v>
      </c>
      <c r="P798" s="111">
        <f t="shared" si="209"/>
        <v>0</v>
      </c>
      <c r="Q798" s="111">
        <f t="shared" si="210"/>
        <v>0</v>
      </c>
      <c r="R798" s="115">
        <f t="shared" si="211"/>
        <v>0</v>
      </c>
      <c r="S798" s="111">
        <f t="shared" si="212"/>
        <v>0</v>
      </c>
      <c r="T798" s="111">
        <f t="shared" si="213"/>
        <v>0</v>
      </c>
    </row>
    <row r="799" spans="1:20" ht="11.25" customHeight="1" x14ac:dyDescent="0.2">
      <c r="A799" s="102" t="str">
        <f>'T09'!A799</f>
        <v>Huty</v>
      </c>
      <c r="B799" s="104">
        <f>'T09'!C799</f>
        <v>510459</v>
      </c>
      <c r="C799" s="109">
        <f>'T09'!K799</f>
        <v>46586.1</v>
      </c>
      <c r="D799" s="110">
        <f>'T09'!O799</f>
        <v>0</v>
      </c>
      <c r="E799" s="110">
        <f>'T09'!P799</f>
        <v>0</v>
      </c>
      <c r="F799" s="110"/>
      <c r="G799" s="102">
        <f t="shared" si="201"/>
        <v>0</v>
      </c>
      <c r="H799" s="102">
        <f t="shared" si="202"/>
        <v>0</v>
      </c>
      <c r="I799" s="102">
        <f t="shared" si="203"/>
        <v>0</v>
      </c>
      <c r="J799" s="103">
        <f t="shared" si="204"/>
        <v>0</v>
      </c>
      <c r="L799" s="115">
        <f t="shared" si="205"/>
        <v>0</v>
      </c>
      <c r="M799" s="111">
        <f t="shared" si="206"/>
        <v>0</v>
      </c>
      <c r="N799" s="111">
        <f t="shared" si="207"/>
        <v>0</v>
      </c>
      <c r="O799" s="115">
        <f t="shared" si="208"/>
        <v>0</v>
      </c>
      <c r="P799" s="111">
        <f t="shared" si="209"/>
        <v>0</v>
      </c>
      <c r="Q799" s="111">
        <f t="shared" si="210"/>
        <v>0</v>
      </c>
      <c r="R799" s="115">
        <f t="shared" si="211"/>
        <v>0</v>
      </c>
      <c r="S799" s="111">
        <f t="shared" si="212"/>
        <v>0</v>
      </c>
      <c r="T799" s="111">
        <f t="shared" si="213"/>
        <v>0</v>
      </c>
    </row>
    <row r="800" spans="1:20" ht="11.25" customHeight="1" x14ac:dyDescent="0.2">
      <c r="A800" s="102" t="str">
        <f>'T09'!A800</f>
        <v>Hviezdoslavov</v>
      </c>
      <c r="B800" s="104">
        <f>'T09'!C800</f>
        <v>501638</v>
      </c>
      <c r="C800" s="109">
        <f>'T09'!K800</f>
        <v>310565.56</v>
      </c>
      <c r="D800" s="110">
        <f>'T09'!O800</f>
        <v>0</v>
      </c>
      <c r="E800" s="110">
        <f>'T09'!P800</f>
        <v>2.8790603826129333</v>
      </c>
      <c r="F800" s="110"/>
      <c r="G800" s="102">
        <f t="shared" si="201"/>
        <v>0</v>
      </c>
      <c r="H800" s="102">
        <f t="shared" si="202"/>
        <v>0</v>
      </c>
      <c r="I800" s="102">
        <f t="shared" si="203"/>
        <v>0</v>
      </c>
      <c r="J800" s="103">
        <f t="shared" si="204"/>
        <v>0</v>
      </c>
      <c r="L800" s="115">
        <f t="shared" si="205"/>
        <v>0</v>
      </c>
      <c r="M800" s="111">
        <f t="shared" si="206"/>
        <v>0</v>
      </c>
      <c r="N800" s="111">
        <f t="shared" si="207"/>
        <v>0</v>
      </c>
      <c r="O800" s="115">
        <f t="shared" si="208"/>
        <v>0</v>
      </c>
      <c r="P800" s="111">
        <f t="shared" si="209"/>
        <v>0</v>
      </c>
      <c r="Q800" s="111">
        <f t="shared" si="210"/>
        <v>0</v>
      </c>
      <c r="R800" s="115">
        <f t="shared" si="211"/>
        <v>0</v>
      </c>
      <c r="S800" s="111">
        <f t="shared" si="212"/>
        <v>0</v>
      </c>
      <c r="T800" s="111">
        <f t="shared" si="213"/>
        <v>0</v>
      </c>
    </row>
    <row r="801" spans="1:20" ht="11.25" customHeight="1" x14ac:dyDescent="0.2">
      <c r="A801" s="102" t="str">
        <f>'T09'!A801</f>
        <v>Hvozdnica</v>
      </c>
      <c r="B801" s="104">
        <f>'T09'!C801</f>
        <v>517623</v>
      </c>
      <c r="C801" s="109">
        <f>'T09'!K801</f>
        <v>476930.49</v>
      </c>
      <c r="D801" s="110">
        <f>'T09'!O801</f>
        <v>21.039899999999999</v>
      </c>
      <c r="E801" s="110">
        <f>'T09'!P801</f>
        <v>15.368516280013885</v>
      </c>
      <c r="F801" s="110"/>
      <c r="G801" s="102">
        <f t="shared" si="201"/>
        <v>0</v>
      </c>
      <c r="H801" s="102">
        <f t="shared" si="202"/>
        <v>0</v>
      </c>
      <c r="I801" s="102">
        <f t="shared" si="203"/>
        <v>0</v>
      </c>
      <c r="J801" s="103">
        <f t="shared" si="204"/>
        <v>0</v>
      </c>
      <c r="L801" s="115">
        <f t="shared" si="205"/>
        <v>0</v>
      </c>
      <c r="M801" s="111">
        <f t="shared" si="206"/>
        <v>0</v>
      </c>
      <c r="N801" s="111">
        <f t="shared" si="207"/>
        <v>0</v>
      </c>
      <c r="O801" s="115">
        <f t="shared" si="208"/>
        <v>0</v>
      </c>
      <c r="P801" s="111">
        <f t="shared" si="209"/>
        <v>0</v>
      </c>
      <c r="Q801" s="111">
        <f t="shared" si="210"/>
        <v>0</v>
      </c>
      <c r="R801" s="115">
        <f t="shared" si="211"/>
        <v>0</v>
      </c>
      <c r="S801" s="111">
        <f t="shared" si="212"/>
        <v>0</v>
      </c>
      <c r="T801" s="111">
        <f t="shared" si="213"/>
        <v>0</v>
      </c>
    </row>
    <row r="802" spans="1:20" ht="11.25" customHeight="1" x14ac:dyDescent="0.2">
      <c r="A802" s="102" t="str">
        <f>'T09'!A802</f>
        <v>Hybe</v>
      </c>
      <c r="B802" s="104">
        <f>'T09'!C802</f>
        <v>510467</v>
      </c>
      <c r="C802" s="109">
        <f>'T09'!K802</f>
        <v>1036533.2</v>
      </c>
      <c r="D802" s="110">
        <f>'T09'!O802</f>
        <v>17.641100000000002</v>
      </c>
      <c r="E802" s="110">
        <f>'T09'!P802</f>
        <v>4.6907334950776303</v>
      </c>
      <c r="F802" s="110"/>
      <c r="G802" s="102">
        <f t="shared" si="201"/>
        <v>0</v>
      </c>
      <c r="H802" s="102">
        <f t="shared" si="202"/>
        <v>0</v>
      </c>
      <c r="I802" s="102">
        <f t="shared" si="203"/>
        <v>0</v>
      </c>
      <c r="J802" s="103">
        <f t="shared" si="204"/>
        <v>0</v>
      </c>
      <c r="L802" s="115">
        <f t="shared" si="205"/>
        <v>0</v>
      </c>
      <c r="M802" s="111">
        <f t="shared" si="206"/>
        <v>0</v>
      </c>
      <c r="N802" s="111">
        <f t="shared" si="207"/>
        <v>0</v>
      </c>
      <c r="O802" s="115">
        <f t="shared" si="208"/>
        <v>0</v>
      </c>
      <c r="P802" s="111">
        <f t="shared" si="209"/>
        <v>0</v>
      </c>
      <c r="Q802" s="111">
        <f t="shared" si="210"/>
        <v>0</v>
      </c>
      <c r="R802" s="115">
        <f t="shared" si="211"/>
        <v>0</v>
      </c>
      <c r="S802" s="111">
        <f t="shared" si="212"/>
        <v>0</v>
      </c>
      <c r="T802" s="111">
        <f t="shared" si="213"/>
        <v>0</v>
      </c>
    </row>
    <row r="803" spans="1:20" ht="11.25" customHeight="1" x14ac:dyDescent="0.2">
      <c r="A803" s="102" t="str">
        <f>'T09'!A803</f>
        <v>Hýľov</v>
      </c>
      <c r="B803" s="104">
        <f>'T09'!C803</f>
        <v>521469</v>
      </c>
      <c r="C803" s="109">
        <f>'T09'!K803</f>
        <v>149919.59</v>
      </c>
      <c r="D803" s="110">
        <f>'T09'!O803</f>
        <v>40.604300000000002</v>
      </c>
      <c r="E803" s="110">
        <f>'T09'!P803</f>
        <v>1.0110686668766904</v>
      </c>
      <c r="F803" s="110"/>
      <c r="G803" s="102">
        <f t="shared" si="201"/>
        <v>0</v>
      </c>
      <c r="H803" s="102">
        <f t="shared" si="202"/>
        <v>0</v>
      </c>
      <c r="I803" s="102">
        <f t="shared" si="203"/>
        <v>0</v>
      </c>
      <c r="J803" s="103">
        <f t="shared" si="204"/>
        <v>0</v>
      </c>
      <c r="L803" s="115">
        <f t="shared" si="205"/>
        <v>0</v>
      </c>
      <c r="M803" s="111">
        <f t="shared" si="206"/>
        <v>0</v>
      </c>
      <c r="N803" s="111">
        <f t="shared" si="207"/>
        <v>0</v>
      </c>
      <c r="O803" s="115">
        <f t="shared" si="208"/>
        <v>0</v>
      </c>
      <c r="P803" s="111">
        <f t="shared" si="209"/>
        <v>0</v>
      </c>
      <c r="Q803" s="111">
        <f t="shared" si="210"/>
        <v>0</v>
      </c>
      <c r="R803" s="115">
        <f t="shared" si="211"/>
        <v>0</v>
      </c>
      <c r="S803" s="111">
        <f t="shared" si="212"/>
        <v>0</v>
      </c>
      <c r="T803" s="111">
        <f t="shared" si="213"/>
        <v>0</v>
      </c>
    </row>
    <row r="804" spans="1:20" ht="11.25" customHeight="1" x14ac:dyDescent="0.2">
      <c r="A804" s="102" t="str">
        <f>'T09'!A804</f>
        <v>Chanava</v>
      </c>
      <c r="B804" s="104">
        <f>'T09'!C804</f>
        <v>514951</v>
      </c>
      <c r="C804" s="109">
        <f>'T09'!K804</f>
        <v>340536.72000000003</v>
      </c>
      <c r="D804" s="110">
        <f>'T09'!O804</f>
        <v>3.8317999999999999</v>
      </c>
      <c r="E804" s="110">
        <f>'T09'!P804</f>
        <v>7.1165130151015719</v>
      </c>
      <c r="F804" s="110"/>
      <c r="G804" s="102">
        <f t="shared" si="201"/>
        <v>0</v>
      </c>
      <c r="H804" s="102">
        <f t="shared" si="202"/>
        <v>0</v>
      </c>
      <c r="I804" s="102">
        <f t="shared" si="203"/>
        <v>0</v>
      </c>
      <c r="J804" s="103">
        <f t="shared" si="204"/>
        <v>0</v>
      </c>
      <c r="L804" s="115">
        <f t="shared" si="205"/>
        <v>0</v>
      </c>
      <c r="M804" s="111">
        <f t="shared" si="206"/>
        <v>0</v>
      </c>
      <c r="N804" s="111">
        <f t="shared" si="207"/>
        <v>0</v>
      </c>
      <c r="O804" s="115">
        <f t="shared" si="208"/>
        <v>0</v>
      </c>
      <c r="P804" s="111">
        <f t="shared" si="209"/>
        <v>0</v>
      </c>
      <c r="Q804" s="111">
        <f t="shared" si="210"/>
        <v>0</v>
      </c>
      <c r="R804" s="115">
        <f t="shared" si="211"/>
        <v>0</v>
      </c>
      <c r="S804" s="111">
        <f t="shared" si="212"/>
        <v>0</v>
      </c>
      <c r="T804" s="111">
        <f t="shared" si="213"/>
        <v>0</v>
      </c>
    </row>
    <row r="805" spans="1:20" ht="11.25" customHeight="1" x14ac:dyDescent="0.2">
      <c r="A805" s="102" t="str">
        <f>'T09'!A805</f>
        <v>Chľaba</v>
      </c>
      <c r="B805" s="104">
        <f>'T09'!C805</f>
        <v>503207</v>
      </c>
      <c r="C805" s="109">
        <f>'T09'!K805</f>
        <v>188799.59</v>
      </c>
      <c r="D805" s="110">
        <f>'T09'!O805</f>
        <v>1.2370000000000001</v>
      </c>
      <c r="E805" s="110">
        <f>'T09'!P805</f>
        <v>3.8391979558853913</v>
      </c>
      <c r="F805" s="110"/>
      <c r="G805" s="102">
        <f t="shared" si="201"/>
        <v>0</v>
      </c>
      <c r="H805" s="102">
        <f t="shared" si="202"/>
        <v>0</v>
      </c>
      <c r="I805" s="102">
        <f t="shared" si="203"/>
        <v>0</v>
      </c>
      <c r="J805" s="103">
        <f t="shared" si="204"/>
        <v>0</v>
      </c>
      <c r="L805" s="115">
        <f t="shared" si="205"/>
        <v>0</v>
      </c>
      <c r="M805" s="111">
        <f t="shared" si="206"/>
        <v>0</v>
      </c>
      <c r="N805" s="111">
        <f t="shared" si="207"/>
        <v>0</v>
      </c>
      <c r="O805" s="115">
        <f t="shared" si="208"/>
        <v>0</v>
      </c>
      <c r="P805" s="111">
        <f t="shared" si="209"/>
        <v>0</v>
      </c>
      <c r="Q805" s="111">
        <f t="shared" si="210"/>
        <v>0</v>
      </c>
      <c r="R805" s="115">
        <f t="shared" si="211"/>
        <v>0</v>
      </c>
      <c r="S805" s="111">
        <f t="shared" si="212"/>
        <v>0</v>
      </c>
      <c r="T805" s="111">
        <f t="shared" si="213"/>
        <v>0</v>
      </c>
    </row>
    <row r="806" spans="1:20" ht="11.25" customHeight="1" x14ac:dyDescent="0.2">
      <c r="A806" s="102" t="str">
        <f>'T09'!A806</f>
        <v>Chlebnice</v>
      </c>
      <c r="B806" s="104">
        <f>'T09'!C806</f>
        <v>509698</v>
      </c>
      <c r="C806" s="109">
        <f>'T09'!K806</f>
        <v>756480.74</v>
      </c>
      <c r="D806" s="110">
        <f>'T09'!O806</f>
        <v>0</v>
      </c>
      <c r="E806" s="110">
        <f>'T09'!P806</f>
        <v>0</v>
      </c>
      <c r="F806" s="110"/>
      <c r="G806" s="102">
        <f t="shared" si="201"/>
        <v>0</v>
      </c>
      <c r="H806" s="102">
        <f t="shared" si="202"/>
        <v>0</v>
      </c>
      <c r="I806" s="102">
        <f t="shared" si="203"/>
        <v>0</v>
      </c>
      <c r="J806" s="103">
        <f t="shared" si="204"/>
        <v>0</v>
      </c>
      <c r="L806" s="115">
        <f t="shared" si="205"/>
        <v>0</v>
      </c>
      <c r="M806" s="111">
        <f t="shared" si="206"/>
        <v>0</v>
      </c>
      <c r="N806" s="111">
        <f t="shared" si="207"/>
        <v>0</v>
      </c>
      <c r="O806" s="115">
        <f t="shared" si="208"/>
        <v>0</v>
      </c>
      <c r="P806" s="111">
        <f t="shared" si="209"/>
        <v>0</v>
      </c>
      <c r="Q806" s="111">
        <f t="shared" si="210"/>
        <v>0</v>
      </c>
      <c r="R806" s="115">
        <f t="shared" si="211"/>
        <v>0</v>
      </c>
      <c r="S806" s="111">
        <f t="shared" si="212"/>
        <v>0</v>
      </c>
      <c r="T806" s="111">
        <f t="shared" si="213"/>
        <v>0</v>
      </c>
    </row>
    <row r="807" spans="1:20" ht="11.25" customHeight="1" x14ac:dyDescent="0.2">
      <c r="A807" s="102" t="str">
        <f>'T09'!A807</f>
        <v>Chlmec</v>
      </c>
      <c r="B807" s="104">
        <f>'T09'!C807</f>
        <v>520268</v>
      </c>
      <c r="C807" s="109">
        <f>'T09'!K807</f>
        <v>213574.44999999998</v>
      </c>
      <c r="D807" s="110">
        <f>'T09'!O807</f>
        <v>0</v>
      </c>
      <c r="E807" s="110">
        <f>'T09'!P807</f>
        <v>0</v>
      </c>
      <c r="F807" s="110"/>
      <c r="G807" s="102">
        <f t="shared" si="201"/>
        <v>0</v>
      </c>
      <c r="H807" s="102">
        <f t="shared" si="202"/>
        <v>0</v>
      </c>
      <c r="I807" s="102">
        <f t="shared" si="203"/>
        <v>0</v>
      </c>
      <c r="J807" s="103">
        <f t="shared" si="204"/>
        <v>0</v>
      </c>
      <c r="L807" s="115">
        <f t="shared" si="205"/>
        <v>0</v>
      </c>
      <c r="M807" s="111">
        <f t="shared" si="206"/>
        <v>0</v>
      </c>
      <c r="N807" s="111">
        <f t="shared" si="207"/>
        <v>0</v>
      </c>
      <c r="O807" s="115">
        <f t="shared" si="208"/>
        <v>0</v>
      </c>
      <c r="P807" s="111">
        <f t="shared" si="209"/>
        <v>0</v>
      </c>
      <c r="Q807" s="111">
        <f t="shared" si="210"/>
        <v>0</v>
      </c>
      <c r="R807" s="115">
        <f t="shared" si="211"/>
        <v>0</v>
      </c>
      <c r="S807" s="111">
        <f t="shared" si="212"/>
        <v>0</v>
      </c>
      <c r="T807" s="111">
        <f t="shared" si="213"/>
        <v>0</v>
      </c>
    </row>
    <row r="808" spans="1:20" ht="11.25" customHeight="1" x14ac:dyDescent="0.2">
      <c r="A808" s="102" t="str">
        <f>'T09'!A808</f>
        <v>Chmeľnica</v>
      </c>
      <c r="B808" s="104">
        <f>'T09'!C808</f>
        <v>526754</v>
      </c>
      <c r="C808" s="109">
        <f>'T09'!K808</f>
        <v>427018.32</v>
      </c>
      <c r="D808" s="110">
        <f>'T09'!O808</f>
        <v>54.258600000000001</v>
      </c>
      <c r="E808" s="110">
        <f>'T09'!P808</f>
        <v>4.5319788621715338</v>
      </c>
      <c r="F808" s="110"/>
      <c r="G808" s="102">
        <f t="shared" si="201"/>
        <v>0</v>
      </c>
      <c r="H808" s="102">
        <f t="shared" si="202"/>
        <v>0</v>
      </c>
      <c r="I808" s="102">
        <f t="shared" si="203"/>
        <v>0</v>
      </c>
      <c r="J808" s="103">
        <f t="shared" si="204"/>
        <v>0</v>
      </c>
      <c r="L808" s="115">
        <f t="shared" si="205"/>
        <v>0</v>
      </c>
      <c r="M808" s="111">
        <f t="shared" si="206"/>
        <v>0</v>
      </c>
      <c r="N808" s="111">
        <f t="shared" si="207"/>
        <v>0</v>
      </c>
      <c r="O808" s="115">
        <f t="shared" si="208"/>
        <v>0</v>
      </c>
      <c r="P808" s="111">
        <f t="shared" si="209"/>
        <v>0</v>
      </c>
      <c r="Q808" s="111">
        <f t="shared" si="210"/>
        <v>0</v>
      </c>
      <c r="R808" s="115">
        <f t="shared" si="211"/>
        <v>0</v>
      </c>
      <c r="S808" s="111">
        <f t="shared" si="212"/>
        <v>0</v>
      </c>
      <c r="T808" s="111">
        <f t="shared" si="213"/>
        <v>0</v>
      </c>
    </row>
    <row r="809" spans="1:20" ht="11.25" customHeight="1" x14ac:dyDescent="0.2">
      <c r="A809" s="102" t="str">
        <f>'T09'!A809</f>
        <v>Chmeľov</v>
      </c>
      <c r="B809" s="104">
        <f>'T09'!C809</f>
        <v>524506</v>
      </c>
      <c r="C809" s="109">
        <f>'T09'!K809</f>
        <v>382380.53</v>
      </c>
      <c r="D809" s="110">
        <f>'T09'!O809</f>
        <v>0</v>
      </c>
      <c r="E809" s="110">
        <f>'T09'!P809</f>
        <v>0</v>
      </c>
      <c r="F809" s="110"/>
      <c r="G809" s="102">
        <f t="shared" si="201"/>
        <v>0</v>
      </c>
      <c r="H809" s="102">
        <f t="shared" si="202"/>
        <v>0</v>
      </c>
      <c r="I809" s="102">
        <f t="shared" si="203"/>
        <v>0</v>
      </c>
      <c r="J809" s="103">
        <f t="shared" si="204"/>
        <v>0</v>
      </c>
      <c r="L809" s="115">
        <f t="shared" si="205"/>
        <v>0</v>
      </c>
      <c r="M809" s="111">
        <f t="shared" si="206"/>
        <v>0</v>
      </c>
      <c r="N809" s="111">
        <f t="shared" si="207"/>
        <v>0</v>
      </c>
      <c r="O809" s="115">
        <f t="shared" si="208"/>
        <v>0</v>
      </c>
      <c r="P809" s="111">
        <f t="shared" si="209"/>
        <v>0</v>
      </c>
      <c r="Q809" s="111">
        <f t="shared" si="210"/>
        <v>0</v>
      </c>
      <c r="R809" s="115">
        <f t="shared" si="211"/>
        <v>0</v>
      </c>
      <c r="S809" s="111">
        <f t="shared" si="212"/>
        <v>0</v>
      </c>
      <c r="T809" s="111">
        <f t="shared" si="213"/>
        <v>0</v>
      </c>
    </row>
    <row r="810" spans="1:20" ht="11.25" customHeight="1" x14ac:dyDescent="0.2">
      <c r="A810" s="102" t="str">
        <f>'T09'!A810</f>
        <v>Chmeľová</v>
      </c>
      <c r="B810" s="104">
        <f>'T09'!C810</f>
        <v>519286</v>
      </c>
      <c r="C810" s="109">
        <f>'T09'!K810</f>
        <v>262127.59000000003</v>
      </c>
      <c r="D810" s="110">
        <f>'T09'!O810</f>
        <v>13.1592</v>
      </c>
      <c r="E810" s="110">
        <f>'T09'!P810</f>
        <v>4.0803526252234645</v>
      </c>
      <c r="F810" s="110"/>
      <c r="G810" s="102">
        <f t="shared" si="201"/>
        <v>0</v>
      </c>
      <c r="H810" s="102">
        <f t="shared" si="202"/>
        <v>0</v>
      </c>
      <c r="I810" s="102">
        <f t="shared" si="203"/>
        <v>0</v>
      </c>
      <c r="J810" s="103">
        <f t="shared" si="204"/>
        <v>0</v>
      </c>
      <c r="L810" s="115">
        <f t="shared" si="205"/>
        <v>0</v>
      </c>
      <c r="M810" s="111">
        <f t="shared" si="206"/>
        <v>0</v>
      </c>
      <c r="N810" s="111">
        <f t="shared" si="207"/>
        <v>0</v>
      </c>
      <c r="O810" s="115">
        <f t="shared" si="208"/>
        <v>0</v>
      </c>
      <c r="P810" s="111">
        <f t="shared" si="209"/>
        <v>0</v>
      </c>
      <c r="Q810" s="111">
        <f t="shared" si="210"/>
        <v>0</v>
      </c>
      <c r="R810" s="115">
        <f t="shared" si="211"/>
        <v>0</v>
      </c>
      <c r="S810" s="111">
        <f t="shared" si="212"/>
        <v>0</v>
      </c>
      <c r="T810" s="111">
        <f t="shared" si="213"/>
        <v>0</v>
      </c>
    </row>
    <row r="811" spans="1:20" ht="11.25" customHeight="1" x14ac:dyDescent="0.2">
      <c r="A811" s="102" t="str">
        <f>'T09'!A811</f>
        <v>Chmeľovec</v>
      </c>
      <c r="B811" s="104">
        <f>'T09'!C811</f>
        <v>524514</v>
      </c>
      <c r="C811" s="109">
        <f>'T09'!K811</f>
        <v>111757.06000000001</v>
      </c>
      <c r="D811" s="110">
        <f>'T09'!O811</f>
        <v>22.5489</v>
      </c>
      <c r="E811" s="110">
        <f>'T09'!P811</f>
        <v>65.115590907634825</v>
      </c>
      <c r="F811" s="110"/>
      <c r="G811" s="102">
        <f t="shared" si="201"/>
        <v>0</v>
      </c>
      <c r="H811" s="102">
        <f t="shared" si="202"/>
        <v>1</v>
      </c>
      <c r="I811" s="102">
        <f t="shared" si="203"/>
        <v>0</v>
      </c>
      <c r="J811" s="103">
        <f t="shared" si="204"/>
        <v>1</v>
      </c>
      <c r="L811" s="115">
        <f t="shared" si="205"/>
        <v>0</v>
      </c>
      <c r="M811" s="111">
        <f t="shared" si="206"/>
        <v>0</v>
      </c>
      <c r="N811" s="111">
        <f t="shared" si="207"/>
        <v>0</v>
      </c>
      <c r="O811" s="115">
        <f t="shared" si="208"/>
        <v>111757.06000000001</v>
      </c>
      <c r="P811" s="111">
        <f t="shared" si="209"/>
        <v>0.22548899999999999</v>
      </c>
      <c r="Q811" s="111">
        <f t="shared" si="210"/>
        <v>0.65115590907634824</v>
      </c>
      <c r="R811" s="115">
        <f t="shared" si="211"/>
        <v>0</v>
      </c>
      <c r="S811" s="111">
        <f t="shared" si="212"/>
        <v>0</v>
      </c>
      <c r="T811" s="111">
        <f t="shared" si="213"/>
        <v>0</v>
      </c>
    </row>
    <row r="812" spans="1:20" ht="11.25" customHeight="1" x14ac:dyDescent="0.2">
      <c r="A812" s="102" t="str">
        <f>'T09'!A812</f>
        <v>Chmiňany</v>
      </c>
      <c r="B812" s="104">
        <f>'T09'!C812</f>
        <v>524549</v>
      </c>
      <c r="C812" s="109">
        <f>'T09'!K812</f>
        <v>337598.24</v>
      </c>
      <c r="D812" s="110">
        <f>'T09'!O812</f>
        <v>0</v>
      </c>
      <c r="E812" s="110">
        <f>'T09'!P812</f>
        <v>1.0953670848521013</v>
      </c>
      <c r="F812" s="110"/>
      <c r="G812" s="102">
        <f t="shared" si="201"/>
        <v>0</v>
      </c>
      <c r="H812" s="102">
        <f t="shared" si="202"/>
        <v>0</v>
      </c>
      <c r="I812" s="102">
        <f t="shared" si="203"/>
        <v>0</v>
      </c>
      <c r="J812" s="103">
        <f t="shared" si="204"/>
        <v>0</v>
      </c>
      <c r="L812" s="115">
        <f t="shared" si="205"/>
        <v>0</v>
      </c>
      <c r="M812" s="111">
        <f t="shared" si="206"/>
        <v>0</v>
      </c>
      <c r="N812" s="111">
        <f t="shared" si="207"/>
        <v>0</v>
      </c>
      <c r="O812" s="115">
        <f t="shared" si="208"/>
        <v>0</v>
      </c>
      <c r="P812" s="111">
        <f t="shared" si="209"/>
        <v>0</v>
      </c>
      <c r="Q812" s="111">
        <f t="shared" si="210"/>
        <v>0</v>
      </c>
      <c r="R812" s="115">
        <f t="shared" si="211"/>
        <v>0</v>
      </c>
      <c r="S812" s="111">
        <f t="shared" si="212"/>
        <v>0</v>
      </c>
      <c r="T812" s="111">
        <f t="shared" si="213"/>
        <v>0</v>
      </c>
    </row>
    <row r="813" spans="1:20" ht="11.25" customHeight="1" x14ac:dyDescent="0.2">
      <c r="A813" s="102" t="str">
        <f>'T09'!A813</f>
        <v>Chminianska Nová Ves</v>
      </c>
      <c r="B813" s="104">
        <f>'T09'!C813</f>
        <v>524522</v>
      </c>
      <c r="C813" s="109">
        <f>'T09'!K813</f>
        <v>1308444.95</v>
      </c>
      <c r="D813" s="110">
        <f>'T09'!O813</f>
        <v>0</v>
      </c>
      <c r="E813" s="110">
        <f>'T09'!P813</f>
        <v>0</v>
      </c>
      <c r="F813" s="110"/>
      <c r="G813" s="102">
        <f t="shared" si="201"/>
        <v>0</v>
      </c>
      <c r="H813" s="102">
        <f t="shared" si="202"/>
        <v>0</v>
      </c>
      <c r="I813" s="102">
        <f t="shared" si="203"/>
        <v>0</v>
      </c>
      <c r="J813" s="103">
        <f t="shared" si="204"/>
        <v>0</v>
      </c>
      <c r="L813" s="115">
        <f t="shared" si="205"/>
        <v>0</v>
      </c>
      <c r="M813" s="111">
        <f t="shared" si="206"/>
        <v>0</v>
      </c>
      <c r="N813" s="111">
        <f t="shared" si="207"/>
        <v>0</v>
      </c>
      <c r="O813" s="115">
        <f t="shared" si="208"/>
        <v>0</v>
      </c>
      <c r="P813" s="111">
        <f t="shared" si="209"/>
        <v>0</v>
      </c>
      <c r="Q813" s="111">
        <f t="shared" si="210"/>
        <v>0</v>
      </c>
      <c r="R813" s="115">
        <f t="shared" si="211"/>
        <v>0</v>
      </c>
      <c r="S813" s="111">
        <f t="shared" si="212"/>
        <v>0</v>
      </c>
      <c r="T813" s="111">
        <f t="shared" si="213"/>
        <v>0</v>
      </c>
    </row>
    <row r="814" spans="1:20" ht="11.25" customHeight="1" x14ac:dyDescent="0.2">
      <c r="A814" s="102" t="str">
        <f>'T09'!A814</f>
        <v>Chminianske Jakubovany</v>
      </c>
      <c r="B814" s="104">
        <f>'T09'!C814</f>
        <v>524531</v>
      </c>
      <c r="C814" s="109">
        <f>'T09'!K814</f>
        <v>484088.23</v>
      </c>
      <c r="D814" s="110">
        <f>'T09'!O814</f>
        <v>0</v>
      </c>
      <c r="E814" s="110">
        <f>'T09'!P814</f>
        <v>0</v>
      </c>
      <c r="F814" s="110"/>
      <c r="G814" s="102">
        <f t="shared" si="201"/>
        <v>0</v>
      </c>
      <c r="H814" s="102">
        <f t="shared" si="202"/>
        <v>0</v>
      </c>
      <c r="I814" s="102">
        <f t="shared" si="203"/>
        <v>0</v>
      </c>
      <c r="J814" s="103">
        <f t="shared" si="204"/>
        <v>0</v>
      </c>
      <c r="L814" s="115">
        <f t="shared" si="205"/>
        <v>0</v>
      </c>
      <c r="M814" s="111">
        <f t="shared" si="206"/>
        <v>0</v>
      </c>
      <c r="N814" s="111">
        <f t="shared" si="207"/>
        <v>0</v>
      </c>
      <c r="O814" s="115">
        <f t="shared" si="208"/>
        <v>0</v>
      </c>
      <c r="P814" s="111">
        <f t="shared" si="209"/>
        <v>0</v>
      </c>
      <c r="Q814" s="111">
        <f t="shared" si="210"/>
        <v>0</v>
      </c>
      <c r="R814" s="115">
        <f t="shared" si="211"/>
        <v>0</v>
      </c>
      <c r="S814" s="111">
        <f t="shared" si="212"/>
        <v>0</v>
      </c>
      <c r="T814" s="111">
        <f t="shared" si="213"/>
        <v>0</v>
      </c>
    </row>
    <row r="815" spans="1:20" ht="11.25" customHeight="1" x14ac:dyDescent="0.2">
      <c r="A815" s="102" t="str">
        <f>'T09'!A815</f>
        <v>Choča</v>
      </c>
      <c r="B815" s="104">
        <f>'T09'!C815</f>
        <v>500321</v>
      </c>
      <c r="C815" s="109">
        <f>'T09'!K815</f>
        <v>129042.5</v>
      </c>
      <c r="D815" s="110">
        <f>'T09'!O815</f>
        <v>97.956900000000005</v>
      </c>
      <c r="E815" s="110">
        <f>'T09'!P815</f>
        <v>24.938923222969176</v>
      </c>
      <c r="F815" s="110"/>
      <c r="G815" s="102">
        <f t="shared" si="201"/>
        <v>1</v>
      </c>
      <c r="H815" s="102">
        <f t="shared" si="202"/>
        <v>0</v>
      </c>
      <c r="I815" s="102">
        <f t="shared" si="203"/>
        <v>0</v>
      </c>
      <c r="J815" s="103">
        <f t="shared" si="204"/>
        <v>1</v>
      </c>
      <c r="L815" s="115">
        <f t="shared" si="205"/>
        <v>129042.5</v>
      </c>
      <c r="M815" s="111">
        <f t="shared" si="206"/>
        <v>0.97956900000000002</v>
      </c>
      <c r="N815" s="111">
        <f t="shared" si="207"/>
        <v>0.24938923222969175</v>
      </c>
      <c r="O815" s="115">
        <f t="shared" si="208"/>
        <v>0</v>
      </c>
      <c r="P815" s="111">
        <f t="shared" si="209"/>
        <v>0</v>
      </c>
      <c r="Q815" s="111">
        <f t="shared" si="210"/>
        <v>0</v>
      </c>
      <c r="R815" s="115">
        <f t="shared" si="211"/>
        <v>0</v>
      </c>
      <c r="S815" s="111">
        <f t="shared" si="212"/>
        <v>0</v>
      </c>
      <c r="T815" s="111">
        <f t="shared" si="213"/>
        <v>0</v>
      </c>
    </row>
    <row r="816" spans="1:20" ht="11.25" customHeight="1" x14ac:dyDescent="0.2">
      <c r="A816" s="102" t="str">
        <f>'T09'!A816</f>
        <v>Chocholná - Velčice</v>
      </c>
      <c r="B816" s="104">
        <f>'T09'!C816</f>
        <v>506087</v>
      </c>
      <c r="C816" s="109">
        <f>'T09'!K816</f>
        <v>512220.76999999996</v>
      </c>
      <c r="D816" s="110">
        <f>'T09'!O816</f>
        <v>0</v>
      </c>
      <c r="E816" s="110">
        <f>'T09'!P816</f>
        <v>0</v>
      </c>
      <c r="F816" s="110"/>
      <c r="G816" s="102">
        <f t="shared" si="201"/>
        <v>0</v>
      </c>
      <c r="H816" s="102">
        <f t="shared" si="202"/>
        <v>0</v>
      </c>
      <c r="I816" s="102">
        <f t="shared" si="203"/>
        <v>0</v>
      </c>
      <c r="J816" s="103">
        <f t="shared" si="204"/>
        <v>0</v>
      </c>
      <c r="L816" s="115">
        <f t="shared" si="205"/>
        <v>0</v>
      </c>
      <c r="M816" s="111">
        <f t="shared" si="206"/>
        <v>0</v>
      </c>
      <c r="N816" s="111">
        <f t="shared" si="207"/>
        <v>0</v>
      </c>
      <c r="O816" s="115">
        <f t="shared" si="208"/>
        <v>0</v>
      </c>
      <c r="P816" s="111">
        <f t="shared" si="209"/>
        <v>0</v>
      </c>
      <c r="Q816" s="111">
        <f t="shared" si="210"/>
        <v>0</v>
      </c>
      <c r="R816" s="115">
        <f t="shared" si="211"/>
        <v>0</v>
      </c>
      <c r="S816" s="111">
        <f t="shared" si="212"/>
        <v>0</v>
      </c>
      <c r="T816" s="111">
        <f t="shared" si="213"/>
        <v>0</v>
      </c>
    </row>
    <row r="817" spans="1:20" ht="11.25" customHeight="1" x14ac:dyDescent="0.2">
      <c r="A817" s="102" t="str">
        <f>'T09'!A817</f>
        <v>Choňkovce</v>
      </c>
      <c r="B817" s="104">
        <f>'T09'!C817</f>
        <v>522503</v>
      </c>
      <c r="C817" s="109">
        <f>'T09'!K817</f>
        <v>226586.66</v>
      </c>
      <c r="D817" s="110">
        <f>'T09'!O817</f>
        <v>0</v>
      </c>
      <c r="E817" s="110">
        <f>'T09'!P817</f>
        <v>0</v>
      </c>
      <c r="F817" s="110"/>
      <c r="G817" s="102">
        <f t="shared" si="201"/>
        <v>0</v>
      </c>
      <c r="H817" s="102">
        <f t="shared" si="202"/>
        <v>0</v>
      </c>
      <c r="I817" s="102">
        <f t="shared" si="203"/>
        <v>0</v>
      </c>
      <c r="J817" s="103">
        <f t="shared" si="204"/>
        <v>0</v>
      </c>
      <c r="L817" s="115">
        <f t="shared" si="205"/>
        <v>0</v>
      </c>
      <c r="M817" s="111">
        <f t="shared" si="206"/>
        <v>0</v>
      </c>
      <c r="N817" s="111">
        <f t="shared" si="207"/>
        <v>0</v>
      </c>
      <c r="O817" s="115">
        <f t="shared" si="208"/>
        <v>0</v>
      </c>
      <c r="P817" s="111">
        <f t="shared" si="209"/>
        <v>0</v>
      </c>
      <c r="Q817" s="111">
        <f t="shared" si="210"/>
        <v>0</v>
      </c>
      <c r="R817" s="115">
        <f t="shared" si="211"/>
        <v>0</v>
      </c>
      <c r="S817" s="111">
        <f t="shared" si="212"/>
        <v>0</v>
      </c>
      <c r="T817" s="111">
        <f t="shared" si="213"/>
        <v>0</v>
      </c>
    </row>
    <row r="818" spans="1:20" ht="11.25" customHeight="1" x14ac:dyDescent="0.2">
      <c r="A818" s="102" t="str">
        <f>'T09'!A818</f>
        <v>Chorvátsky Grob</v>
      </c>
      <c r="B818" s="104">
        <f>'T09'!C818</f>
        <v>507911</v>
      </c>
      <c r="C818" s="109">
        <f>'T09'!K818</f>
        <v>2232869.81</v>
      </c>
      <c r="D818" s="110">
        <f>'T09'!O818</f>
        <v>0</v>
      </c>
      <c r="E818" s="110">
        <f>'T09'!P818</f>
        <v>0</v>
      </c>
      <c r="F818" s="110"/>
      <c r="G818" s="102">
        <f t="shared" si="201"/>
        <v>0</v>
      </c>
      <c r="H818" s="102">
        <f t="shared" si="202"/>
        <v>0</v>
      </c>
      <c r="I818" s="102">
        <f t="shared" si="203"/>
        <v>0</v>
      </c>
      <c r="J818" s="103">
        <f t="shared" si="204"/>
        <v>0</v>
      </c>
      <c r="L818" s="115">
        <f t="shared" si="205"/>
        <v>0</v>
      </c>
      <c r="M818" s="111">
        <f t="shared" si="206"/>
        <v>0</v>
      </c>
      <c r="N818" s="111">
        <f t="shared" si="207"/>
        <v>0</v>
      </c>
      <c r="O818" s="115">
        <f t="shared" si="208"/>
        <v>0</v>
      </c>
      <c r="P818" s="111">
        <f t="shared" si="209"/>
        <v>0</v>
      </c>
      <c r="Q818" s="111">
        <f t="shared" si="210"/>
        <v>0</v>
      </c>
      <c r="R818" s="115">
        <f t="shared" si="211"/>
        <v>0</v>
      </c>
      <c r="S818" s="111">
        <f t="shared" si="212"/>
        <v>0</v>
      </c>
      <c r="T818" s="111">
        <f t="shared" si="213"/>
        <v>0</v>
      </c>
    </row>
    <row r="819" spans="1:20" ht="11.25" customHeight="1" x14ac:dyDescent="0.2">
      <c r="A819" s="102" t="str">
        <f>'T09'!A819</f>
        <v>Chorváty</v>
      </c>
      <c r="B819" s="104">
        <f>'T09'!C819</f>
        <v>599310</v>
      </c>
      <c r="C819" s="109">
        <f>'T09'!K819</f>
        <v>27360.75</v>
      </c>
      <c r="D819" s="110">
        <f>'T09'!O819</f>
        <v>0.84060000000000001</v>
      </c>
      <c r="E819" s="110">
        <f>'T09'!P819</f>
        <v>0</v>
      </c>
      <c r="F819" s="110"/>
      <c r="G819" s="102">
        <f t="shared" si="201"/>
        <v>0</v>
      </c>
      <c r="H819" s="102">
        <f t="shared" si="202"/>
        <v>0</v>
      </c>
      <c r="I819" s="102">
        <f t="shared" si="203"/>
        <v>0</v>
      </c>
      <c r="J819" s="103">
        <f t="shared" si="204"/>
        <v>0</v>
      </c>
      <c r="L819" s="115">
        <f t="shared" si="205"/>
        <v>0</v>
      </c>
      <c r="M819" s="111">
        <f t="shared" si="206"/>
        <v>0</v>
      </c>
      <c r="N819" s="111">
        <f t="shared" si="207"/>
        <v>0</v>
      </c>
      <c r="O819" s="115">
        <f t="shared" si="208"/>
        <v>0</v>
      </c>
      <c r="P819" s="111">
        <f t="shared" si="209"/>
        <v>0</v>
      </c>
      <c r="Q819" s="111">
        <f t="shared" si="210"/>
        <v>0</v>
      </c>
      <c r="R819" s="115">
        <f t="shared" si="211"/>
        <v>0</v>
      </c>
      <c r="S819" s="111">
        <f t="shared" si="212"/>
        <v>0</v>
      </c>
      <c r="T819" s="111">
        <f t="shared" si="213"/>
        <v>0</v>
      </c>
    </row>
    <row r="820" spans="1:20" ht="11.25" customHeight="1" x14ac:dyDescent="0.2">
      <c r="A820" s="102" t="str">
        <f>'T09'!A820</f>
        <v>Chotča</v>
      </c>
      <c r="B820" s="104">
        <f>'T09'!C820</f>
        <v>527335</v>
      </c>
      <c r="C820" s="109">
        <f>'T09'!K820</f>
        <v>280668.68</v>
      </c>
      <c r="D820" s="110">
        <f>'T09'!O820</f>
        <v>181.4443</v>
      </c>
      <c r="E820" s="110">
        <f>'T09'!P820</f>
        <v>1.767845988373195</v>
      </c>
      <c r="F820" s="110"/>
      <c r="G820" s="102">
        <f t="shared" si="201"/>
        <v>1</v>
      </c>
      <c r="H820" s="102">
        <f t="shared" si="202"/>
        <v>0</v>
      </c>
      <c r="I820" s="102">
        <f t="shared" si="203"/>
        <v>0</v>
      </c>
      <c r="J820" s="103">
        <f t="shared" si="204"/>
        <v>1</v>
      </c>
      <c r="L820" s="115">
        <f t="shared" si="205"/>
        <v>280668.68</v>
      </c>
      <c r="M820" s="111">
        <f t="shared" si="206"/>
        <v>1.814443</v>
      </c>
      <c r="N820" s="111">
        <f t="shared" si="207"/>
        <v>1.7678459883731949E-2</v>
      </c>
      <c r="O820" s="115">
        <f t="shared" si="208"/>
        <v>0</v>
      </c>
      <c r="P820" s="111">
        <f t="shared" si="209"/>
        <v>0</v>
      </c>
      <c r="Q820" s="111">
        <f t="shared" si="210"/>
        <v>0</v>
      </c>
      <c r="R820" s="115">
        <f t="shared" si="211"/>
        <v>0</v>
      </c>
      <c r="S820" s="111">
        <f t="shared" si="212"/>
        <v>0</v>
      </c>
      <c r="T820" s="111">
        <f t="shared" si="213"/>
        <v>0</v>
      </c>
    </row>
    <row r="821" spans="1:20" ht="11.25" customHeight="1" x14ac:dyDescent="0.2">
      <c r="A821" s="102" t="str">
        <f>'T09'!A821</f>
        <v>Chotín</v>
      </c>
      <c r="B821" s="104">
        <f>'T09'!C821</f>
        <v>501158</v>
      </c>
      <c r="C821" s="109">
        <f>'T09'!K821</f>
        <v>654083.63</v>
      </c>
      <c r="D821" s="110">
        <f>'T09'!O821</f>
        <v>0</v>
      </c>
      <c r="E821" s="110">
        <f>'T09'!P821</f>
        <v>5.7634480165785522</v>
      </c>
      <c r="F821" s="110"/>
      <c r="G821" s="102">
        <f t="shared" si="201"/>
        <v>0</v>
      </c>
      <c r="H821" s="102">
        <f t="shared" si="202"/>
        <v>0</v>
      </c>
      <c r="I821" s="102">
        <f t="shared" si="203"/>
        <v>0</v>
      </c>
      <c r="J821" s="103">
        <f t="shared" si="204"/>
        <v>0</v>
      </c>
      <c r="L821" s="115">
        <f t="shared" si="205"/>
        <v>0</v>
      </c>
      <c r="M821" s="111">
        <f t="shared" si="206"/>
        <v>0</v>
      </c>
      <c r="N821" s="111">
        <f t="shared" si="207"/>
        <v>0</v>
      </c>
      <c r="O821" s="115">
        <f t="shared" si="208"/>
        <v>0</v>
      </c>
      <c r="P821" s="111">
        <f t="shared" si="209"/>
        <v>0</v>
      </c>
      <c r="Q821" s="111">
        <f t="shared" si="210"/>
        <v>0</v>
      </c>
      <c r="R821" s="115">
        <f t="shared" si="211"/>
        <v>0</v>
      </c>
      <c r="S821" s="111">
        <f t="shared" si="212"/>
        <v>0</v>
      </c>
      <c r="T821" s="111">
        <f t="shared" si="213"/>
        <v>0</v>
      </c>
    </row>
    <row r="822" spans="1:20" ht="11.25" customHeight="1" x14ac:dyDescent="0.2">
      <c r="A822" s="102" t="str">
        <f>'T09'!A822</f>
        <v>Chrabrany</v>
      </c>
      <c r="B822" s="104">
        <f>'T09'!C822</f>
        <v>556165</v>
      </c>
      <c r="C822" s="109">
        <f>'T09'!K822</f>
        <v>213112.04</v>
      </c>
      <c r="D822" s="110">
        <f>'T09'!O822</f>
        <v>52.8887</v>
      </c>
      <c r="E822" s="110">
        <f>'T09'!P822</f>
        <v>12.493264106523498</v>
      </c>
      <c r="F822" s="110"/>
      <c r="G822" s="102">
        <f t="shared" si="201"/>
        <v>0</v>
      </c>
      <c r="H822" s="102">
        <f t="shared" si="202"/>
        <v>0</v>
      </c>
      <c r="I822" s="102">
        <f t="shared" si="203"/>
        <v>0</v>
      </c>
      <c r="J822" s="103">
        <f t="shared" si="204"/>
        <v>0</v>
      </c>
      <c r="L822" s="115">
        <f t="shared" si="205"/>
        <v>0</v>
      </c>
      <c r="M822" s="111">
        <f t="shared" si="206"/>
        <v>0</v>
      </c>
      <c r="N822" s="111">
        <f t="shared" si="207"/>
        <v>0</v>
      </c>
      <c r="O822" s="115">
        <f t="shared" si="208"/>
        <v>0</v>
      </c>
      <c r="P822" s="111">
        <f t="shared" si="209"/>
        <v>0</v>
      </c>
      <c r="Q822" s="111">
        <f t="shared" si="210"/>
        <v>0</v>
      </c>
      <c r="R822" s="115">
        <f t="shared" si="211"/>
        <v>0</v>
      </c>
      <c r="S822" s="111">
        <f t="shared" si="212"/>
        <v>0</v>
      </c>
      <c r="T822" s="111">
        <f t="shared" si="213"/>
        <v>0</v>
      </c>
    </row>
    <row r="823" spans="1:20" ht="11.25" customHeight="1" x14ac:dyDescent="0.2">
      <c r="A823" s="102" t="str">
        <f>'T09'!A823</f>
        <v>Chrámec</v>
      </c>
      <c r="B823" s="104">
        <f>'T09'!C823</f>
        <v>514969</v>
      </c>
      <c r="C823" s="109">
        <f>'T09'!K823</f>
        <v>118000.4</v>
      </c>
      <c r="D823" s="110">
        <f>'T09'!O823</f>
        <v>8.3440999999999992</v>
      </c>
      <c r="E823" s="110">
        <f>'T09'!P823</f>
        <v>3.2845651370673323</v>
      </c>
      <c r="F823" s="110"/>
      <c r="G823" s="102">
        <f t="shared" si="201"/>
        <v>0</v>
      </c>
      <c r="H823" s="102">
        <f t="shared" si="202"/>
        <v>0</v>
      </c>
      <c r="I823" s="102">
        <f t="shared" si="203"/>
        <v>0</v>
      </c>
      <c r="J823" s="103">
        <f t="shared" si="204"/>
        <v>0</v>
      </c>
      <c r="L823" s="115">
        <f t="shared" si="205"/>
        <v>0</v>
      </c>
      <c r="M823" s="111">
        <f t="shared" si="206"/>
        <v>0</v>
      </c>
      <c r="N823" s="111">
        <f t="shared" si="207"/>
        <v>0</v>
      </c>
      <c r="O823" s="115">
        <f t="shared" si="208"/>
        <v>0</v>
      </c>
      <c r="P823" s="111">
        <f t="shared" si="209"/>
        <v>0</v>
      </c>
      <c r="Q823" s="111">
        <f t="shared" si="210"/>
        <v>0</v>
      </c>
      <c r="R823" s="115">
        <f t="shared" si="211"/>
        <v>0</v>
      </c>
      <c r="S823" s="111">
        <f t="shared" si="212"/>
        <v>0</v>
      </c>
      <c r="T823" s="111">
        <f t="shared" si="213"/>
        <v>0</v>
      </c>
    </row>
    <row r="824" spans="1:20" ht="11.25" customHeight="1" x14ac:dyDescent="0.2">
      <c r="A824" s="102" t="str">
        <f>'T09'!A824</f>
        <v>Chrasť nad Hornádom</v>
      </c>
      <c r="B824" s="104">
        <f>'T09'!C824</f>
        <v>543152</v>
      </c>
      <c r="C824" s="109">
        <f>'T09'!K824</f>
        <v>378843.93000000005</v>
      </c>
      <c r="D824" s="110">
        <f>'T09'!O824</f>
        <v>12.8108</v>
      </c>
      <c r="E824" s="110">
        <f>'T09'!P824</f>
        <v>9.2462930579354943</v>
      </c>
      <c r="F824" s="110"/>
      <c r="G824" s="102">
        <f t="shared" si="201"/>
        <v>0</v>
      </c>
      <c r="H824" s="102">
        <f t="shared" si="202"/>
        <v>0</v>
      </c>
      <c r="I824" s="102">
        <f t="shared" si="203"/>
        <v>0</v>
      </c>
      <c r="J824" s="103">
        <f t="shared" si="204"/>
        <v>0</v>
      </c>
      <c r="L824" s="115">
        <f t="shared" si="205"/>
        <v>0</v>
      </c>
      <c r="M824" s="111">
        <f t="shared" si="206"/>
        <v>0</v>
      </c>
      <c r="N824" s="111">
        <f t="shared" si="207"/>
        <v>0</v>
      </c>
      <c r="O824" s="115">
        <f t="shared" si="208"/>
        <v>0</v>
      </c>
      <c r="P824" s="111">
        <f t="shared" si="209"/>
        <v>0</v>
      </c>
      <c r="Q824" s="111">
        <f t="shared" si="210"/>
        <v>0</v>
      </c>
      <c r="R824" s="115">
        <f t="shared" si="211"/>
        <v>0</v>
      </c>
      <c r="S824" s="111">
        <f t="shared" si="212"/>
        <v>0</v>
      </c>
      <c r="T824" s="111">
        <f t="shared" si="213"/>
        <v>0</v>
      </c>
    </row>
    <row r="825" spans="1:20" ht="11.25" customHeight="1" x14ac:dyDescent="0.2">
      <c r="A825" s="102" t="str">
        <f>'T09'!A825</f>
        <v>Chrastince</v>
      </c>
      <c r="B825" s="104">
        <f>'T09'!C825</f>
        <v>516058</v>
      </c>
      <c r="C825" s="109">
        <f>'T09'!K825</f>
        <v>39545.660000000003</v>
      </c>
      <c r="D825" s="110">
        <f>'T09'!O825</f>
        <v>137.16300000000001</v>
      </c>
      <c r="E825" s="110">
        <f>'T09'!P825</f>
        <v>194.19637957743024</v>
      </c>
      <c r="F825" s="110"/>
      <c r="G825" s="102">
        <f t="shared" si="201"/>
        <v>1</v>
      </c>
      <c r="H825" s="102">
        <f t="shared" si="202"/>
        <v>1</v>
      </c>
      <c r="I825" s="102">
        <f t="shared" si="203"/>
        <v>1</v>
      </c>
      <c r="J825" s="103">
        <f t="shared" si="204"/>
        <v>1</v>
      </c>
      <c r="L825" s="115">
        <f t="shared" si="205"/>
        <v>39545.660000000003</v>
      </c>
      <c r="M825" s="111">
        <f t="shared" si="206"/>
        <v>1.3716300000000001</v>
      </c>
      <c r="N825" s="111">
        <f t="shared" si="207"/>
        <v>1.9419637957743023</v>
      </c>
      <c r="O825" s="115">
        <f t="shared" si="208"/>
        <v>39545.660000000003</v>
      </c>
      <c r="P825" s="111">
        <f t="shared" si="209"/>
        <v>1.3716300000000001</v>
      </c>
      <c r="Q825" s="111">
        <f t="shared" si="210"/>
        <v>1.9419637957743023</v>
      </c>
      <c r="R825" s="115">
        <f t="shared" si="211"/>
        <v>39545.660000000003</v>
      </c>
      <c r="S825" s="111">
        <f t="shared" si="212"/>
        <v>1.3716300000000001</v>
      </c>
      <c r="T825" s="111">
        <f t="shared" si="213"/>
        <v>1.9419637957743023</v>
      </c>
    </row>
    <row r="826" spans="1:20" ht="11.25" customHeight="1" x14ac:dyDescent="0.2">
      <c r="A826" s="102" t="str">
        <f>'T09'!A826</f>
        <v>Chrastné</v>
      </c>
      <c r="B826" s="104">
        <f>'T09'!C826</f>
        <v>521477</v>
      </c>
      <c r="C826" s="109">
        <f>'T09'!K826</f>
        <v>149673.88</v>
      </c>
      <c r="D826" s="110">
        <f>'T09'!O826</f>
        <v>0</v>
      </c>
      <c r="E826" s="110">
        <f>'T09'!P826</f>
        <v>0</v>
      </c>
      <c r="F826" s="110"/>
      <c r="G826" s="102">
        <f t="shared" si="201"/>
        <v>0</v>
      </c>
      <c r="H826" s="102">
        <f t="shared" si="202"/>
        <v>0</v>
      </c>
      <c r="I826" s="102">
        <f t="shared" si="203"/>
        <v>0</v>
      </c>
      <c r="J826" s="103">
        <f t="shared" si="204"/>
        <v>0</v>
      </c>
      <c r="L826" s="115">
        <f t="shared" si="205"/>
        <v>0</v>
      </c>
      <c r="M826" s="111">
        <f t="shared" si="206"/>
        <v>0</v>
      </c>
      <c r="N826" s="111">
        <f t="shared" si="207"/>
        <v>0</v>
      </c>
      <c r="O826" s="115">
        <f t="shared" si="208"/>
        <v>0</v>
      </c>
      <c r="P826" s="111">
        <f t="shared" si="209"/>
        <v>0</v>
      </c>
      <c r="Q826" s="111">
        <f t="shared" si="210"/>
        <v>0</v>
      </c>
      <c r="R826" s="115">
        <f t="shared" si="211"/>
        <v>0</v>
      </c>
      <c r="S826" s="111">
        <f t="shared" si="212"/>
        <v>0</v>
      </c>
      <c r="T826" s="111">
        <f t="shared" si="213"/>
        <v>0</v>
      </c>
    </row>
    <row r="827" spans="1:20" ht="11.25" customHeight="1" x14ac:dyDescent="0.2">
      <c r="A827" s="102" t="str">
        <f>'T09'!A827</f>
        <v>Chrenovec - Brusno</v>
      </c>
      <c r="B827" s="104">
        <f>'T09'!C827</f>
        <v>514021</v>
      </c>
      <c r="C827" s="109">
        <f>'T09'!K827</f>
        <v>828606.44000000006</v>
      </c>
      <c r="D827" s="110">
        <f>'T09'!O827</f>
        <v>0.83760000000000001</v>
      </c>
      <c r="E827" s="110">
        <f>'T09'!P827</f>
        <v>3.3803756099216415</v>
      </c>
      <c r="F827" s="110"/>
      <c r="G827" s="102">
        <f t="shared" si="201"/>
        <v>0</v>
      </c>
      <c r="H827" s="102">
        <f t="shared" si="202"/>
        <v>0</v>
      </c>
      <c r="I827" s="102">
        <f t="shared" si="203"/>
        <v>0</v>
      </c>
      <c r="J827" s="103">
        <f t="shared" si="204"/>
        <v>0</v>
      </c>
      <c r="L827" s="115">
        <f t="shared" si="205"/>
        <v>0</v>
      </c>
      <c r="M827" s="111">
        <f t="shared" si="206"/>
        <v>0</v>
      </c>
      <c r="N827" s="111">
        <f t="shared" si="207"/>
        <v>0</v>
      </c>
      <c r="O827" s="115">
        <f t="shared" si="208"/>
        <v>0</v>
      </c>
      <c r="P827" s="111">
        <f t="shared" si="209"/>
        <v>0</v>
      </c>
      <c r="Q827" s="111">
        <f t="shared" si="210"/>
        <v>0</v>
      </c>
      <c r="R827" s="115">
        <f t="shared" si="211"/>
        <v>0</v>
      </c>
      <c r="S827" s="111">
        <f t="shared" si="212"/>
        <v>0</v>
      </c>
      <c r="T827" s="111">
        <f t="shared" si="213"/>
        <v>0</v>
      </c>
    </row>
    <row r="828" spans="1:20" ht="11.25" customHeight="1" x14ac:dyDescent="0.2">
      <c r="A828" s="102" t="str">
        <f>'T09'!A828</f>
        <v>Chropov</v>
      </c>
      <c r="B828" s="104">
        <f>'T09'!C828</f>
        <v>504394</v>
      </c>
      <c r="C828" s="109">
        <f>'T09'!K828</f>
        <v>78379.17</v>
      </c>
      <c r="D828" s="110">
        <f>'T09'!O828</f>
        <v>15.5654</v>
      </c>
      <c r="E828" s="110">
        <f>'T09'!P828</f>
        <v>8.8043417658033398</v>
      </c>
      <c r="F828" s="110"/>
      <c r="G828" s="102">
        <f t="shared" si="201"/>
        <v>0</v>
      </c>
      <c r="H828" s="102">
        <f t="shared" si="202"/>
        <v>0</v>
      </c>
      <c r="I828" s="102">
        <f t="shared" si="203"/>
        <v>0</v>
      </c>
      <c r="J828" s="103">
        <f t="shared" si="204"/>
        <v>0</v>
      </c>
      <c r="L828" s="115">
        <f t="shared" si="205"/>
        <v>0</v>
      </c>
      <c r="M828" s="111">
        <f t="shared" si="206"/>
        <v>0</v>
      </c>
      <c r="N828" s="111">
        <f t="shared" si="207"/>
        <v>0</v>
      </c>
      <c r="O828" s="115">
        <f t="shared" si="208"/>
        <v>0</v>
      </c>
      <c r="P828" s="111">
        <f t="shared" si="209"/>
        <v>0</v>
      </c>
      <c r="Q828" s="111">
        <f t="shared" si="210"/>
        <v>0</v>
      </c>
      <c r="R828" s="115">
        <f t="shared" si="211"/>
        <v>0</v>
      </c>
      <c r="S828" s="111">
        <f t="shared" si="212"/>
        <v>0</v>
      </c>
      <c r="T828" s="111">
        <f t="shared" si="213"/>
        <v>0</v>
      </c>
    </row>
    <row r="829" spans="1:20" ht="11.25" customHeight="1" x14ac:dyDescent="0.2">
      <c r="A829" s="102" t="str">
        <f>'T09'!A829</f>
        <v>Chrťany</v>
      </c>
      <c r="B829" s="104">
        <f>'T09'!C829</f>
        <v>516066</v>
      </c>
      <c r="C829" s="109">
        <f>'T09'!K829</f>
        <v>36775.339999999997</v>
      </c>
      <c r="D829" s="110">
        <f>'T09'!O829</f>
        <v>33.873100000000001</v>
      </c>
      <c r="E829" s="110">
        <f>'T09'!P829</f>
        <v>5.1697142704866899</v>
      </c>
      <c r="F829" s="110"/>
      <c r="G829" s="102">
        <f t="shared" si="201"/>
        <v>0</v>
      </c>
      <c r="H829" s="102">
        <f t="shared" si="202"/>
        <v>0</v>
      </c>
      <c r="I829" s="102">
        <f t="shared" si="203"/>
        <v>0</v>
      </c>
      <c r="J829" s="103">
        <f t="shared" si="204"/>
        <v>0</v>
      </c>
      <c r="L829" s="115">
        <f t="shared" si="205"/>
        <v>0</v>
      </c>
      <c r="M829" s="111">
        <f t="shared" si="206"/>
        <v>0</v>
      </c>
      <c r="N829" s="111">
        <f t="shared" si="207"/>
        <v>0</v>
      </c>
      <c r="O829" s="115">
        <f t="shared" si="208"/>
        <v>0</v>
      </c>
      <c r="P829" s="111">
        <f t="shared" si="209"/>
        <v>0</v>
      </c>
      <c r="Q829" s="111">
        <f t="shared" si="210"/>
        <v>0</v>
      </c>
      <c r="R829" s="115">
        <f t="shared" si="211"/>
        <v>0</v>
      </c>
      <c r="S829" s="111">
        <f t="shared" si="212"/>
        <v>0</v>
      </c>
      <c r="T829" s="111">
        <f t="shared" si="213"/>
        <v>0</v>
      </c>
    </row>
    <row r="830" spans="1:20" ht="11.25" customHeight="1" x14ac:dyDescent="0.2">
      <c r="A830" s="102" t="str">
        <f>'T09'!A830</f>
        <v>Chtelnica</v>
      </c>
      <c r="B830" s="104">
        <f>'T09'!C830</f>
        <v>507121</v>
      </c>
      <c r="C830" s="109">
        <f>'T09'!K830</f>
        <v>1318657.0799999998</v>
      </c>
      <c r="D830" s="110">
        <f>'T09'!O830</f>
        <v>0</v>
      </c>
      <c r="E830" s="110">
        <f>'T09'!P830</f>
        <v>3.7900710319623054</v>
      </c>
      <c r="F830" s="110"/>
      <c r="G830" s="102">
        <f t="shared" si="201"/>
        <v>0</v>
      </c>
      <c r="H830" s="102">
        <f t="shared" si="202"/>
        <v>0</v>
      </c>
      <c r="I830" s="102">
        <f t="shared" si="203"/>
        <v>0</v>
      </c>
      <c r="J830" s="103">
        <f t="shared" si="204"/>
        <v>0</v>
      </c>
      <c r="L830" s="115">
        <f t="shared" si="205"/>
        <v>0</v>
      </c>
      <c r="M830" s="111">
        <f t="shared" si="206"/>
        <v>0</v>
      </c>
      <c r="N830" s="111">
        <f t="shared" si="207"/>
        <v>0</v>
      </c>
      <c r="O830" s="115">
        <f t="shared" si="208"/>
        <v>0</v>
      </c>
      <c r="P830" s="111">
        <f t="shared" si="209"/>
        <v>0</v>
      </c>
      <c r="Q830" s="111">
        <f t="shared" si="210"/>
        <v>0</v>
      </c>
      <c r="R830" s="115">
        <f t="shared" si="211"/>
        <v>0</v>
      </c>
      <c r="S830" s="111">
        <f t="shared" si="212"/>
        <v>0</v>
      </c>
      <c r="T830" s="111">
        <f t="shared" si="213"/>
        <v>0</v>
      </c>
    </row>
    <row r="831" spans="1:20" ht="11.25" customHeight="1" x14ac:dyDescent="0.2">
      <c r="A831" s="102" t="str">
        <f>'T09'!A831</f>
        <v>Chudá Lehota</v>
      </c>
      <c r="B831" s="104">
        <f>'T09'!C831</f>
        <v>556408</v>
      </c>
      <c r="C831" s="109">
        <f>'T09'!K831</f>
        <v>229543.27</v>
      </c>
      <c r="D831" s="110">
        <f>'T09'!O831</f>
        <v>0</v>
      </c>
      <c r="E831" s="110">
        <f>'T09'!P831</f>
        <v>0</v>
      </c>
      <c r="F831" s="110"/>
      <c r="G831" s="102">
        <f t="shared" si="201"/>
        <v>0</v>
      </c>
      <c r="H831" s="102">
        <f t="shared" si="202"/>
        <v>0</v>
      </c>
      <c r="I831" s="102">
        <f t="shared" si="203"/>
        <v>0</v>
      </c>
      <c r="J831" s="103">
        <f t="shared" si="204"/>
        <v>0</v>
      </c>
      <c r="L831" s="115">
        <f t="shared" si="205"/>
        <v>0</v>
      </c>
      <c r="M831" s="111">
        <f t="shared" si="206"/>
        <v>0</v>
      </c>
      <c r="N831" s="111">
        <f t="shared" si="207"/>
        <v>0</v>
      </c>
      <c r="O831" s="115">
        <f t="shared" si="208"/>
        <v>0</v>
      </c>
      <c r="P831" s="111">
        <f t="shared" si="209"/>
        <v>0</v>
      </c>
      <c r="Q831" s="111">
        <f t="shared" si="210"/>
        <v>0</v>
      </c>
      <c r="R831" s="115">
        <f t="shared" si="211"/>
        <v>0</v>
      </c>
      <c r="S831" s="111">
        <f t="shared" si="212"/>
        <v>0</v>
      </c>
      <c r="T831" s="111">
        <f t="shared" si="213"/>
        <v>0</v>
      </c>
    </row>
    <row r="832" spans="1:20" ht="11.25" customHeight="1" x14ac:dyDescent="0.2">
      <c r="A832" s="102" t="str">
        <f>'T09'!A832</f>
        <v>Chvalová</v>
      </c>
      <c r="B832" s="104">
        <f>'T09'!C832</f>
        <v>514977</v>
      </c>
      <c r="C832" s="109">
        <f>'T09'!K832</f>
        <v>55105.25</v>
      </c>
      <c r="D832" s="110">
        <f>'T09'!O832</f>
        <v>7.1136999999999997</v>
      </c>
      <c r="E832" s="110">
        <f>'T09'!P832</f>
        <v>95.259126852704583</v>
      </c>
      <c r="F832" s="110"/>
      <c r="G832" s="102">
        <f t="shared" si="201"/>
        <v>0</v>
      </c>
      <c r="H832" s="102">
        <f t="shared" si="202"/>
        <v>1</v>
      </c>
      <c r="I832" s="102">
        <f t="shared" si="203"/>
        <v>0</v>
      </c>
      <c r="J832" s="103">
        <f t="shared" si="204"/>
        <v>1</v>
      </c>
      <c r="L832" s="115">
        <f t="shared" si="205"/>
        <v>0</v>
      </c>
      <c r="M832" s="111">
        <f t="shared" si="206"/>
        <v>0</v>
      </c>
      <c r="N832" s="111">
        <f t="shared" si="207"/>
        <v>0</v>
      </c>
      <c r="O832" s="115">
        <f t="shared" si="208"/>
        <v>55105.25</v>
      </c>
      <c r="P832" s="111">
        <f t="shared" si="209"/>
        <v>7.1136999999999992E-2</v>
      </c>
      <c r="Q832" s="111">
        <f t="shared" si="210"/>
        <v>0.95259126852704579</v>
      </c>
      <c r="R832" s="115">
        <f t="shared" si="211"/>
        <v>0</v>
      </c>
      <c r="S832" s="111">
        <f t="shared" si="212"/>
        <v>0</v>
      </c>
      <c r="T832" s="111">
        <f t="shared" si="213"/>
        <v>0</v>
      </c>
    </row>
    <row r="833" spans="1:20" ht="11.25" customHeight="1" x14ac:dyDescent="0.2">
      <c r="A833" s="102" t="str">
        <f>'T09'!A833</f>
        <v>Chvojnica</v>
      </c>
      <c r="B833" s="104">
        <f>'T09'!C833</f>
        <v>504408</v>
      </c>
      <c r="C833" s="109">
        <f>'T09'!K833</f>
        <v>73678.55</v>
      </c>
      <c r="D833" s="110">
        <f>'T09'!O833</f>
        <v>0</v>
      </c>
      <c r="E833" s="110">
        <f>'T09'!P833</f>
        <v>0</v>
      </c>
      <c r="F833" s="110"/>
      <c r="G833" s="102">
        <f t="shared" si="201"/>
        <v>0</v>
      </c>
      <c r="H833" s="102">
        <f t="shared" si="202"/>
        <v>0</v>
      </c>
      <c r="I833" s="102">
        <f t="shared" si="203"/>
        <v>0</v>
      </c>
      <c r="J833" s="103">
        <f t="shared" si="204"/>
        <v>0</v>
      </c>
      <c r="L833" s="115">
        <f t="shared" si="205"/>
        <v>0</v>
      </c>
      <c r="M833" s="111">
        <f t="shared" si="206"/>
        <v>0</v>
      </c>
      <c r="N833" s="111">
        <f t="shared" si="207"/>
        <v>0</v>
      </c>
      <c r="O833" s="115">
        <f t="shared" si="208"/>
        <v>0</v>
      </c>
      <c r="P833" s="111">
        <f t="shared" si="209"/>
        <v>0</v>
      </c>
      <c r="Q833" s="111">
        <f t="shared" si="210"/>
        <v>0</v>
      </c>
      <c r="R833" s="115">
        <f t="shared" si="211"/>
        <v>0</v>
      </c>
      <c r="S833" s="111">
        <f t="shared" si="212"/>
        <v>0</v>
      </c>
      <c r="T833" s="111">
        <f t="shared" si="213"/>
        <v>0</v>
      </c>
    </row>
    <row r="834" spans="1:20" ht="11.25" customHeight="1" x14ac:dyDescent="0.2">
      <c r="A834" s="102" t="str">
        <f>'T09'!A834</f>
        <v>Chvojnica</v>
      </c>
      <c r="B834" s="104">
        <f>'T09'!C834</f>
        <v>514039</v>
      </c>
      <c r="C834" s="109">
        <f>'T09'!K834</f>
        <v>53899.6</v>
      </c>
      <c r="D834" s="110">
        <f>'T09'!O834</f>
        <v>0</v>
      </c>
      <c r="E834" s="110">
        <f>'T09'!P834</f>
        <v>0</v>
      </c>
      <c r="F834" s="110"/>
      <c r="G834" s="102">
        <f t="shared" si="201"/>
        <v>0</v>
      </c>
      <c r="H834" s="102">
        <f t="shared" si="202"/>
        <v>0</v>
      </c>
      <c r="I834" s="102">
        <f t="shared" si="203"/>
        <v>0</v>
      </c>
      <c r="J834" s="103">
        <f t="shared" si="204"/>
        <v>0</v>
      </c>
      <c r="L834" s="115">
        <f t="shared" si="205"/>
        <v>0</v>
      </c>
      <c r="M834" s="111">
        <f t="shared" si="206"/>
        <v>0</v>
      </c>
      <c r="N834" s="111">
        <f t="shared" si="207"/>
        <v>0</v>
      </c>
      <c r="O834" s="115">
        <f t="shared" si="208"/>
        <v>0</v>
      </c>
      <c r="P834" s="111">
        <f t="shared" si="209"/>
        <v>0</v>
      </c>
      <c r="Q834" s="111">
        <f t="shared" si="210"/>
        <v>0</v>
      </c>
      <c r="R834" s="115">
        <f t="shared" si="211"/>
        <v>0</v>
      </c>
      <c r="S834" s="111">
        <f t="shared" si="212"/>
        <v>0</v>
      </c>
      <c r="T834" s="111">
        <f t="shared" si="213"/>
        <v>0</v>
      </c>
    </row>
    <row r="835" spans="1:20" ht="11.25" customHeight="1" x14ac:dyDescent="0.2">
      <c r="A835" s="102" t="str">
        <f>'T09'!A835</f>
        <v>Chynorany</v>
      </c>
      <c r="B835" s="104">
        <f>'T09'!C835</f>
        <v>543004</v>
      </c>
      <c r="C835" s="109">
        <f>'T09'!K835</f>
        <v>1829846.91</v>
      </c>
      <c r="D835" s="110">
        <f>'T09'!O835</f>
        <v>0</v>
      </c>
      <c r="E835" s="110">
        <f>'T09'!P835</f>
        <v>0.22995694213566753</v>
      </c>
      <c r="F835" s="110"/>
      <c r="G835" s="102">
        <f t="shared" si="201"/>
        <v>0</v>
      </c>
      <c r="H835" s="102">
        <f t="shared" si="202"/>
        <v>0</v>
      </c>
      <c r="I835" s="102">
        <f t="shared" si="203"/>
        <v>0</v>
      </c>
      <c r="J835" s="103">
        <f t="shared" si="204"/>
        <v>0</v>
      </c>
      <c r="L835" s="115">
        <f t="shared" si="205"/>
        <v>0</v>
      </c>
      <c r="M835" s="111">
        <f t="shared" si="206"/>
        <v>0</v>
      </c>
      <c r="N835" s="111">
        <f t="shared" si="207"/>
        <v>0</v>
      </c>
      <c r="O835" s="115">
        <f t="shared" si="208"/>
        <v>0</v>
      </c>
      <c r="P835" s="111">
        <f t="shared" si="209"/>
        <v>0</v>
      </c>
      <c r="Q835" s="111">
        <f t="shared" si="210"/>
        <v>0</v>
      </c>
      <c r="R835" s="115">
        <f t="shared" si="211"/>
        <v>0</v>
      </c>
      <c r="S835" s="111">
        <f t="shared" si="212"/>
        <v>0</v>
      </c>
      <c r="T835" s="111">
        <f t="shared" si="213"/>
        <v>0</v>
      </c>
    </row>
    <row r="836" spans="1:20" ht="11.25" customHeight="1" x14ac:dyDescent="0.2">
      <c r="A836" s="102" t="str">
        <f>'T09'!A836</f>
        <v>Chyžné</v>
      </c>
      <c r="B836" s="104">
        <f>'T09'!C836</f>
        <v>525774</v>
      </c>
      <c r="C836" s="109">
        <f>'T09'!K836</f>
        <v>89819.81</v>
      </c>
      <c r="D836" s="110">
        <f>'T09'!O836</f>
        <v>0</v>
      </c>
      <c r="E836" s="110">
        <f>'T09'!P836</f>
        <v>0</v>
      </c>
      <c r="F836" s="110"/>
      <c r="G836" s="102">
        <f t="shared" ref="G836:G899" si="214">IF(AND(ISNUMBER(D836),D836&gt;=$D$1),1,0)</f>
        <v>0</v>
      </c>
      <c r="H836" s="102">
        <f t="shared" ref="H836:H899" si="215">IF(AND(ISNUMBER(E836),E836&gt;=$E$1),1,0)</f>
        <v>0</v>
      </c>
      <c r="I836" s="102">
        <f t="shared" ref="I836:I899" si="216">IF(AND(AND(ISNUMBER(D836),D836&gt;=$D$1),AND(ISNUMBER(E836),E836&gt;=$E$1)),1,0)</f>
        <v>0</v>
      </c>
      <c r="J836" s="103">
        <f t="shared" ref="J836:J899" si="217">IF(OR(AND(ISNUMBER(D836),D836&gt;=$D$1),AND(ISNUMBER(E836),E836&gt;=$E$1)),1,0)</f>
        <v>0</v>
      </c>
      <c r="L836" s="115">
        <f t="shared" ref="L836:L899" si="218">IF($G836=1,C836,0)</f>
        <v>0</v>
      </c>
      <c r="M836" s="111">
        <f t="shared" ref="M836:M899" si="219">IF($G836=1,D836,0)/100</f>
        <v>0</v>
      </c>
      <c r="N836" s="111">
        <f t="shared" ref="N836:N899" si="220">IF($G836=1,E836,0)/100</f>
        <v>0</v>
      </c>
      <c r="O836" s="115">
        <f t="shared" ref="O836:O899" si="221">IF($H836=1,C836,0)</f>
        <v>0</v>
      </c>
      <c r="P836" s="111">
        <f t="shared" ref="P836:P899" si="222">IF($H836=1,D836,0)/100</f>
        <v>0</v>
      </c>
      <c r="Q836" s="111">
        <f t="shared" ref="Q836:Q899" si="223">IF($H836=1,E836,0)/100</f>
        <v>0</v>
      </c>
      <c r="R836" s="115">
        <f t="shared" ref="R836:R899" si="224">IF($I836=1,C836,0)</f>
        <v>0</v>
      </c>
      <c r="S836" s="111">
        <f t="shared" ref="S836:S899" si="225">IF($I836=1,D836,0)/100</f>
        <v>0</v>
      </c>
      <c r="T836" s="111">
        <f t="shared" ref="T836:T899" si="226">IF($I836=1,E836,0)/100</f>
        <v>0</v>
      </c>
    </row>
    <row r="837" spans="1:20" ht="11.25" customHeight="1" x14ac:dyDescent="0.2">
      <c r="A837" s="102" t="str">
        <f>'T09'!A837</f>
        <v>Igram</v>
      </c>
      <c r="B837" s="104">
        <f>'T09'!C837</f>
        <v>555487</v>
      </c>
      <c r="C837" s="109">
        <f>'T09'!K837</f>
        <v>250663.53</v>
      </c>
      <c r="D837" s="110">
        <f>'T09'!O837</f>
        <v>2.1143999999999998</v>
      </c>
      <c r="E837" s="110">
        <f>'T09'!P837</f>
        <v>0</v>
      </c>
      <c r="F837" s="110"/>
      <c r="G837" s="102">
        <f t="shared" si="214"/>
        <v>0</v>
      </c>
      <c r="H837" s="102">
        <f t="shared" si="215"/>
        <v>0</v>
      </c>
      <c r="I837" s="102">
        <f t="shared" si="216"/>
        <v>0</v>
      </c>
      <c r="J837" s="103">
        <f t="shared" si="217"/>
        <v>0</v>
      </c>
      <c r="L837" s="115">
        <f t="shared" si="218"/>
        <v>0</v>
      </c>
      <c r="M837" s="111">
        <f t="shared" si="219"/>
        <v>0</v>
      </c>
      <c r="N837" s="111">
        <f t="shared" si="220"/>
        <v>0</v>
      </c>
      <c r="O837" s="115">
        <f t="shared" si="221"/>
        <v>0</v>
      </c>
      <c r="P837" s="111">
        <f t="shared" si="222"/>
        <v>0</v>
      </c>
      <c r="Q837" s="111">
        <f t="shared" si="223"/>
        <v>0</v>
      </c>
      <c r="R837" s="115">
        <f t="shared" si="224"/>
        <v>0</v>
      </c>
      <c r="S837" s="111">
        <f t="shared" si="225"/>
        <v>0</v>
      </c>
      <c r="T837" s="111">
        <f t="shared" si="226"/>
        <v>0</v>
      </c>
    </row>
    <row r="838" spans="1:20" ht="11.25" customHeight="1" x14ac:dyDescent="0.2">
      <c r="A838" s="102" t="str">
        <f>'T09'!A838</f>
        <v>Ihľany</v>
      </c>
      <c r="B838" s="104">
        <f>'T09'!C838</f>
        <v>523534</v>
      </c>
      <c r="C838" s="109">
        <f>'T09'!K838</f>
        <v>928137.54999999993</v>
      </c>
      <c r="D838" s="110">
        <f>'T09'!O838</f>
        <v>4.1599999999999998E-2</v>
      </c>
      <c r="E838" s="110">
        <f>'T09'!P838</f>
        <v>27.323487773983508</v>
      </c>
      <c r="F838" s="110"/>
      <c r="G838" s="102">
        <f t="shared" si="214"/>
        <v>0</v>
      </c>
      <c r="H838" s="102">
        <f t="shared" si="215"/>
        <v>1</v>
      </c>
      <c r="I838" s="102">
        <f t="shared" si="216"/>
        <v>0</v>
      </c>
      <c r="J838" s="103">
        <f t="shared" si="217"/>
        <v>1</v>
      </c>
      <c r="L838" s="115">
        <f t="shared" si="218"/>
        <v>0</v>
      </c>
      <c r="M838" s="111">
        <f t="shared" si="219"/>
        <v>0</v>
      </c>
      <c r="N838" s="111">
        <f t="shared" si="220"/>
        <v>0</v>
      </c>
      <c r="O838" s="115">
        <f t="shared" si="221"/>
        <v>928137.54999999993</v>
      </c>
      <c r="P838" s="111">
        <f t="shared" si="222"/>
        <v>4.1599999999999997E-4</v>
      </c>
      <c r="Q838" s="111">
        <f t="shared" si="223"/>
        <v>0.27323487773983507</v>
      </c>
      <c r="R838" s="115">
        <f t="shared" si="224"/>
        <v>0</v>
      </c>
      <c r="S838" s="111">
        <f t="shared" si="225"/>
        <v>0</v>
      </c>
      <c r="T838" s="111">
        <f t="shared" si="226"/>
        <v>0</v>
      </c>
    </row>
    <row r="839" spans="1:20" ht="11.25" customHeight="1" x14ac:dyDescent="0.2">
      <c r="A839" s="102" t="str">
        <f>'T09'!A839</f>
        <v>Ihráč</v>
      </c>
      <c r="B839" s="104">
        <f>'T09'!C839</f>
        <v>516848</v>
      </c>
      <c r="C839" s="109">
        <f>'T09'!K839</f>
        <v>197687.69999999998</v>
      </c>
      <c r="D839" s="110">
        <f>'T09'!O839</f>
        <v>0</v>
      </c>
      <c r="E839" s="110">
        <f>'T09'!P839</f>
        <v>0</v>
      </c>
      <c r="F839" s="110"/>
      <c r="G839" s="102">
        <f t="shared" si="214"/>
        <v>0</v>
      </c>
      <c r="H839" s="102">
        <f t="shared" si="215"/>
        <v>0</v>
      </c>
      <c r="I839" s="102">
        <f t="shared" si="216"/>
        <v>0</v>
      </c>
      <c r="J839" s="103">
        <f t="shared" si="217"/>
        <v>0</v>
      </c>
      <c r="L839" s="115">
        <f t="shared" si="218"/>
        <v>0</v>
      </c>
      <c r="M839" s="111">
        <f t="shared" si="219"/>
        <v>0</v>
      </c>
      <c r="N839" s="111">
        <f t="shared" si="220"/>
        <v>0</v>
      </c>
      <c r="O839" s="115">
        <f t="shared" si="221"/>
        <v>0</v>
      </c>
      <c r="P839" s="111">
        <f t="shared" si="222"/>
        <v>0</v>
      </c>
      <c r="Q839" s="111">
        <f t="shared" si="223"/>
        <v>0</v>
      </c>
      <c r="R839" s="115">
        <f t="shared" si="224"/>
        <v>0</v>
      </c>
      <c r="S839" s="111">
        <f t="shared" si="225"/>
        <v>0</v>
      </c>
      <c r="T839" s="111">
        <f t="shared" si="226"/>
        <v>0</v>
      </c>
    </row>
    <row r="840" spans="1:20" ht="11.25" customHeight="1" x14ac:dyDescent="0.2">
      <c r="A840" s="102" t="str">
        <f>'T09'!A840</f>
        <v>Ilava</v>
      </c>
      <c r="B840" s="104">
        <f>'T09'!C840</f>
        <v>513156</v>
      </c>
      <c r="C840" s="109">
        <f>'T09'!K840</f>
        <v>3076821.44</v>
      </c>
      <c r="D840" s="110">
        <f>'T09'!O840</f>
        <v>17.248100000000001</v>
      </c>
      <c r="E840" s="110">
        <f>'T09'!P840</f>
        <v>2.8521963887511137</v>
      </c>
      <c r="F840" s="110"/>
      <c r="G840" s="102">
        <f t="shared" si="214"/>
        <v>0</v>
      </c>
      <c r="H840" s="102">
        <f t="shared" si="215"/>
        <v>0</v>
      </c>
      <c r="I840" s="102">
        <f t="shared" si="216"/>
        <v>0</v>
      </c>
      <c r="J840" s="103">
        <f t="shared" si="217"/>
        <v>0</v>
      </c>
      <c r="L840" s="115">
        <f t="shared" si="218"/>
        <v>0</v>
      </c>
      <c r="M840" s="111">
        <f t="shared" si="219"/>
        <v>0</v>
      </c>
      <c r="N840" s="111">
        <f t="shared" si="220"/>
        <v>0</v>
      </c>
      <c r="O840" s="115">
        <f t="shared" si="221"/>
        <v>0</v>
      </c>
      <c r="P840" s="111">
        <f t="shared" si="222"/>
        <v>0</v>
      </c>
      <c r="Q840" s="111">
        <f t="shared" si="223"/>
        <v>0</v>
      </c>
      <c r="R840" s="115">
        <f t="shared" si="224"/>
        <v>0</v>
      </c>
      <c r="S840" s="111">
        <f t="shared" si="225"/>
        <v>0</v>
      </c>
      <c r="T840" s="111">
        <f t="shared" si="226"/>
        <v>0</v>
      </c>
    </row>
    <row r="841" spans="1:20" ht="11.25" customHeight="1" x14ac:dyDescent="0.2">
      <c r="A841" s="102" t="str">
        <f>'T09'!A841</f>
        <v>Iliašovce</v>
      </c>
      <c r="B841" s="104">
        <f>'T09'!C841</f>
        <v>543161</v>
      </c>
      <c r="C841" s="109">
        <f>'T09'!K841</f>
        <v>359370.9</v>
      </c>
      <c r="D841" s="110">
        <f>'T09'!O841</f>
        <v>34.289900000000003</v>
      </c>
      <c r="E841" s="110">
        <f>'T09'!P841</f>
        <v>5.4387653535664677</v>
      </c>
      <c r="F841" s="110"/>
      <c r="G841" s="102">
        <f t="shared" si="214"/>
        <v>0</v>
      </c>
      <c r="H841" s="102">
        <f t="shared" si="215"/>
        <v>0</v>
      </c>
      <c r="I841" s="102">
        <f t="shared" si="216"/>
        <v>0</v>
      </c>
      <c r="J841" s="103">
        <f t="shared" si="217"/>
        <v>0</v>
      </c>
      <c r="L841" s="115">
        <f t="shared" si="218"/>
        <v>0</v>
      </c>
      <c r="M841" s="111">
        <f t="shared" si="219"/>
        <v>0</v>
      </c>
      <c r="N841" s="111">
        <f t="shared" si="220"/>
        <v>0</v>
      </c>
      <c r="O841" s="115">
        <f t="shared" si="221"/>
        <v>0</v>
      </c>
      <c r="P841" s="111">
        <f t="shared" si="222"/>
        <v>0</v>
      </c>
      <c r="Q841" s="111">
        <f t="shared" si="223"/>
        <v>0</v>
      </c>
      <c r="R841" s="115">
        <f t="shared" si="224"/>
        <v>0</v>
      </c>
      <c r="S841" s="111">
        <f t="shared" si="225"/>
        <v>0</v>
      </c>
      <c r="T841" s="111">
        <f t="shared" si="226"/>
        <v>0</v>
      </c>
    </row>
    <row r="842" spans="1:20" ht="11.25" customHeight="1" x14ac:dyDescent="0.2">
      <c r="A842" s="102" t="str">
        <f>'T09'!A842</f>
        <v>Ilija</v>
      </c>
      <c r="B842" s="104">
        <f>'T09'!C842</f>
        <v>516856</v>
      </c>
      <c r="C842" s="109">
        <f>'T09'!K842</f>
        <v>116649.08</v>
      </c>
      <c r="D842" s="110">
        <f>'T09'!O842</f>
        <v>47.2288</v>
      </c>
      <c r="E842" s="110">
        <f>'T09'!P842</f>
        <v>56.75153203094272</v>
      </c>
      <c r="F842" s="110"/>
      <c r="G842" s="102">
        <f t="shared" si="214"/>
        <v>0</v>
      </c>
      <c r="H842" s="102">
        <f t="shared" si="215"/>
        <v>1</v>
      </c>
      <c r="I842" s="102">
        <f t="shared" si="216"/>
        <v>0</v>
      </c>
      <c r="J842" s="103">
        <f t="shared" si="217"/>
        <v>1</v>
      </c>
      <c r="L842" s="115">
        <f t="shared" si="218"/>
        <v>0</v>
      </c>
      <c r="M842" s="111">
        <f t="shared" si="219"/>
        <v>0</v>
      </c>
      <c r="N842" s="111">
        <f t="shared" si="220"/>
        <v>0</v>
      </c>
      <c r="O842" s="115">
        <f t="shared" si="221"/>
        <v>116649.08</v>
      </c>
      <c r="P842" s="111">
        <f t="shared" si="222"/>
        <v>0.47228799999999999</v>
      </c>
      <c r="Q842" s="111">
        <f t="shared" si="223"/>
        <v>0.5675153203094272</v>
      </c>
      <c r="R842" s="115">
        <f t="shared" si="224"/>
        <v>0</v>
      </c>
      <c r="S842" s="111">
        <f t="shared" si="225"/>
        <v>0</v>
      </c>
      <c r="T842" s="111">
        <f t="shared" si="226"/>
        <v>0</v>
      </c>
    </row>
    <row r="843" spans="1:20" ht="11.25" customHeight="1" x14ac:dyDescent="0.2">
      <c r="A843" s="102" t="str">
        <f>'T09'!A843</f>
        <v>Imeľ</v>
      </c>
      <c r="B843" s="104">
        <f>'T09'!C843</f>
        <v>501166</v>
      </c>
      <c r="C843" s="109">
        <f>'T09'!K843</f>
        <v>898062.89</v>
      </c>
      <c r="D843" s="110">
        <f>'T09'!O843</f>
        <v>5.4001000000000001</v>
      </c>
      <c r="E843" s="110">
        <f>'T09'!P843</f>
        <v>9.0717755857833087</v>
      </c>
      <c r="F843" s="110"/>
      <c r="G843" s="102">
        <f t="shared" si="214"/>
        <v>0</v>
      </c>
      <c r="H843" s="102">
        <f t="shared" si="215"/>
        <v>0</v>
      </c>
      <c r="I843" s="102">
        <f t="shared" si="216"/>
        <v>0</v>
      </c>
      <c r="J843" s="103">
        <f t="shared" si="217"/>
        <v>0</v>
      </c>
      <c r="L843" s="115">
        <f t="shared" si="218"/>
        <v>0</v>
      </c>
      <c r="M843" s="111">
        <f t="shared" si="219"/>
        <v>0</v>
      </c>
      <c r="N843" s="111">
        <f t="shared" si="220"/>
        <v>0</v>
      </c>
      <c r="O843" s="115">
        <f t="shared" si="221"/>
        <v>0</v>
      </c>
      <c r="P843" s="111">
        <f t="shared" si="222"/>
        <v>0</v>
      </c>
      <c r="Q843" s="111">
        <f t="shared" si="223"/>
        <v>0</v>
      </c>
      <c r="R843" s="115">
        <f t="shared" si="224"/>
        <v>0</v>
      </c>
      <c r="S843" s="111">
        <f t="shared" si="225"/>
        <v>0</v>
      </c>
      <c r="T843" s="111">
        <f t="shared" si="226"/>
        <v>0</v>
      </c>
    </row>
    <row r="844" spans="1:20" ht="11.25" customHeight="1" x14ac:dyDescent="0.2">
      <c r="A844" s="102" t="str">
        <f>'T09'!A844</f>
        <v>Iňa</v>
      </c>
      <c r="B844" s="104">
        <f>'T09'!C844</f>
        <v>502359</v>
      </c>
      <c r="C844" s="109">
        <f>'T09'!K844</f>
        <v>55221.32</v>
      </c>
      <c r="D844" s="110">
        <f>'T09'!O844</f>
        <v>0</v>
      </c>
      <c r="E844" s="110">
        <f>'T09'!P844</f>
        <v>0</v>
      </c>
      <c r="F844" s="110"/>
      <c r="G844" s="102">
        <f t="shared" si="214"/>
        <v>0</v>
      </c>
      <c r="H844" s="102">
        <f t="shared" si="215"/>
        <v>0</v>
      </c>
      <c r="I844" s="102">
        <f t="shared" si="216"/>
        <v>0</v>
      </c>
      <c r="J844" s="103">
        <f t="shared" si="217"/>
        <v>0</v>
      </c>
      <c r="L844" s="115">
        <f t="shared" si="218"/>
        <v>0</v>
      </c>
      <c r="M844" s="111">
        <f t="shared" si="219"/>
        <v>0</v>
      </c>
      <c r="N844" s="111">
        <f t="shared" si="220"/>
        <v>0</v>
      </c>
      <c r="O844" s="115">
        <f t="shared" si="221"/>
        <v>0</v>
      </c>
      <c r="P844" s="111">
        <f t="shared" si="222"/>
        <v>0</v>
      </c>
      <c r="Q844" s="111">
        <f t="shared" si="223"/>
        <v>0</v>
      </c>
      <c r="R844" s="115">
        <f t="shared" si="224"/>
        <v>0</v>
      </c>
      <c r="S844" s="111">
        <f t="shared" si="225"/>
        <v>0</v>
      </c>
      <c r="T844" s="111">
        <f t="shared" si="226"/>
        <v>0</v>
      </c>
    </row>
    <row r="845" spans="1:20" ht="11.25" customHeight="1" x14ac:dyDescent="0.2">
      <c r="A845" s="102" t="str">
        <f>'T09'!A845</f>
        <v>Iňačovce</v>
      </c>
      <c r="B845" s="104">
        <f>'T09'!C845</f>
        <v>522511</v>
      </c>
      <c r="C845" s="109">
        <f>'T09'!K845</f>
        <v>801523.91</v>
      </c>
      <c r="D845" s="110">
        <f>'T09'!O845</f>
        <v>1.47E-2</v>
      </c>
      <c r="E845" s="110">
        <f>'T09'!P845</f>
        <v>4.2403463672094324</v>
      </c>
      <c r="F845" s="110"/>
      <c r="G845" s="102">
        <f t="shared" si="214"/>
        <v>0</v>
      </c>
      <c r="H845" s="102">
        <f t="shared" si="215"/>
        <v>0</v>
      </c>
      <c r="I845" s="102">
        <f t="shared" si="216"/>
        <v>0</v>
      </c>
      <c r="J845" s="103">
        <f t="shared" si="217"/>
        <v>0</v>
      </c>
      <c r="L845" s="115">
        <f t="shared" si="218"/>
        <v>0</v>
      </c>
      <c r="M845" s="111">
        <f t="shared" si="219"/>
        <v>0</v>
      </c>
      <c r="N845" s="111">
        <f t="shared" si="220"/>
        <v>0</v>
      </c>
      <c r="O845" s="115">
        <f t="shared" si="221"/>
        <v>0</v>
      </c>
      <c r="P845" s="111">
        <f t="shared" si="222"/>
        <v>0</v>
      </c>
      <c r="Q845" s="111">
        <f t="shared" si="223"/>
        <v>0</v>
      </c>
      <c r="R845" s="115">
        <f t="shared" si="224"/>
        <v>0</v>
      </c>
      <c r="S845" s="111">
        <f t="shared" si="225"/>
        <v>0</v>
      </c>
      <c r="T845" s="111">
        <f t="shared" si="226"/>
        <v>0</v>
      </c>
    </row>
    <row r="846" spans="1:20" ht="11.25" customHeight="1" x14ac:dyDescent="0.2">
      <c r="A846" s="102" t="str">
        <f>'T09'!A846</f>
        <v>Inovce</v>
      </c>
      <c r="B846" s="104">
        <f>'T09'!C846</f>
        <v>522520</v>
      </c>
      <c r="C846" s="109">
        <f>'T09'!K846</f>
        <v>65190.38</v>
      </c>
      <c r="D846" s="110">
        <f>'T09'!O846</f>
        <v>40.719200000000001</v>
      </c>
      <c r="E846" s="110">
        <f>'T09'!P846</f>
        <v>18.126923021464211</v>
      </c>
      <c r="F846" s="110"/>
      <c r="G846" s="102">
        <f t="shared" si="214"/>
        <v>0</v>
      </c>
      <c r="H846" s="102">
        <f t="shared" si="215"/>
        <v>0</v>
      </c>
      <c r="I846" s="102">
        <f t="shared" si="216"/>
        <v>0</v>
      </c>
      <c r="J846" s="103">
        <f t="shared" si="217"/>
        <v>0</v>
      </c>
      <c r="L846" s="115">
        <f t="shared" si="218"/>
        <v>0</v>
      </c>
      <c r="M846" s="111">
        <f t="shared" si="219"/>
        <v>0</v>
      </c>
      <c r="N846" s="111">
        <f t="shared" si="220"/>
        <v>0</v>
      </c>
      <c r="O846" s="115">
        <f t="shared" si="221"/>
        <v>0</v>
      </c>
      <c r="P846" s="111">
        <f t="shared" si="222"/>
        <v>0</v>
      </c>
      <c r="Q846" s="111">
        <f t="shared" si="223"/>
        <v>0</v>
      </c>
      <c r="R846" s="115">
        <f t="shared" si="224"/>
        <v>0</v>
      </c>
      <c r="S846" s="111">
        <f t="shared" si="225"/>
        <v>0</v>
      </c>
      <c r="T846" s="111">
        <f t="shared" si="226"/>
        <v>0</v>
      </c>
    </row>
    <row r="847" spans="1:20" ht="11.25" customHeight="1" x14ac:dyDescent="0.2">
      <c r="A847" s="102" t="str">
        <f>'T09'!A847</f>
        <v>Ipeľské Predmostie</v>
      </c>
      <c r="B847" s="104">
        <f>'T09'!C847</f>
        <v>516074</v>
      </c>
      <c r="C847" s="109">
        <f>'T09'!K847</f>
        <v>159753.82</v>
      </c>
      <c r="D847" s="110">
        <f>'T09'!O847</f>
        <v>0</v>
      </c>
      <c r="E847" s="110">
        <f>'T09'!P847</f>
        <v>0</v>
      </c>
      <c r="F847" s="110"/>
      <c r="G847" s="102">
        <f t="shared" si="214"/>
        <v>0</v>
      </c>
      <c r="H847" s="102">
        <f t="shared" si="215"/>
        <v>0</v>
      </c>
      <c r="I847" s="102">
        <f t="shared" si="216"/>
        <v>0</v>
      </c>
      <c r="J847" s="103">
        <f t="shared" si="217"/>
        <v>0</v>
      </c>
      <c r="L847" s="115">
        <f t="shared" si="218"/>
        <v>0</v>
      </c>
      <c r="M847" s="111">
        <f t="shared" si="219"/>
        <v>0</v>
      </c>
      <c r="N847" s="111">
        <f t="shared" si="220"/>
        <v>0</v>
      </c>
      <c r="O847" s="115">
        <f t="shared" si="221"/>
        <v>0</v>
      </c>
      <c r="P847" s="111">
        <f t="shared" si="222"/>
        <v>0</v>
      </c>
      <c r="Q847" s="111">
        <f t="shared" si="223"/>
        <v>0</v>
      </c>
      <c r="R847" s="115">
        <f t="shared" si="224"/>
        <v>0</v>
      </c>
      <c r="S847" s="111">
        <f t="shared" si="225"/>
        <v>0</v>
      </c>
      <c r="T847" s="111">
        <f t="shared" si="226"/>
        <v>0</v>
      </c>
    </row>
    <row r="848" spans="1:20" ht="11.25" customHeight="1" x14ac:dyDescent="0.2">
      <c r="A848" s="102" t="str">
        <f>'T09'!A848</f>
        <v>Ipeľské Úľany</v>
      </c>
      <c r="B848" s="104">
        <f>'T09'!C848</f>
        <v>502367</v>
      </c>
      <c r="C848" s="109">
        <f>'T09'!K848</f>
        <v>60408.28</v>
      </c>
      <c r="D848" s="110">
        <f>'T09'!O848</f>
        <v>0</v>
      </c>
      <c r="E848" s="110">
        <f>'T09'!P848</f>
        <v>3.3729482117352125</v>
      </c>
      <c r="F848" s="110"/>
      <c r="G848" s="102">
        <f t="shared" si="214"/>
        <v>0</v>
      </c>
      <c r="H848" s="102">
        <f t="shared" si="215"/>
        <v>0</v>
      </c>
      <c r="I848" s="102">
        <f t="shared" si="216"/>
        <v>0</v>
      </c>
      <c r="J848" s="103">
        <f t="shared" si="217"/>
        <v>0</v>
      </c>
      <c r="L848" s="115">
        <f t="shared" si="218"/>
        <v>0</v>
      </c>
      <c r="M848" s="111">
        <f t="shared" si="219"/>
        <v>0</v>
      </c>
      <c r="N848" s="111">
        <f t="shared" si="220"/>
        <v>0</v>
      </c>
      <c r="O848" s="115">
        <f t="shared" si="221"/>
        <v>0</v>
      </c>
      <c r="P848" s="111">
        <f t="shared" si="222"/>
        <v>0</v>
      </c>
      <c r="Q848" s="111">
        <f t="shared" si="223"/>
        <v>0</v>
      </c>
      <c r="R848" s="115">
        <f t="shared" si="224"/>
        <v>0</v>
      </c>
      <c r="S848" s="111">
        <f t="shared" si="225"/>
        <v>0</v>
      </c>
      <c r="T848" s="111">
        <f t="shared" si="226"/>
        <v>0</v>
      </c>
    </row>
    <row r="849" spans="1:20" ht="11.25" customHeight="1" x14ac:dyDescent="0.2">
      <c r="A849" s="102" t="str">
        <f>'T09'!A849</f>
        <v>Ipeľský Sokolec</v>
      </c>
      <c r="B849" s="104">
        <f>'T09'!C849</f>
        <v>502375</v>
      </c>
      <c r="C849" s="109">
        <f>'T09'!K849</f>
        <v>700173.25</v>
      </c>
      <c r="D849" s="110">
        <f>'T09'!O849</f>
        <v>0</v>
      </c>
      <c r="E849" s="110">
        <f>'T09'!P849</f>
        <v>1.7196900909881945</v>
      </c>
      <c r="F849" s="110"/>
      <c r="G849" s="102">
        <f t="shared" si="214"/>
        <v>0</v>
      </c>
      <c r="H849" s="102">
        <f t="shared" si="215"/>
        <v>0</v>
      </c>
      <c r="I849" s="102">
        <f t="shared" si="216"/>
        <v>0</v>
      </c>
      <c r="J849" s="103">
        <f t="shared" si="217"/>
        <v>0</v>
      </c>
      <c r="L849" s="115">
        <f t="shared" si="218"/>
        <v>0</v>
      </c>
      <c r="M849" s="111">
        <f t="shared" si="219"/>
        <v>0</v>
      </c>
      <c r="N849" s="111">
        <f t="shared" si="220"/>
        <v>0</v>
      </c>
      <c r="O849" s="115">
        <f t="shared" si="221"/>
        <v>0</v>
      </c>
      <c r="P849" s="111">
        <f t="shared" si="222"/>
        <v>0</v>
      </c>
      <c r="Q849" s="111">
        <f t="shared" si="223"/>
        <v>0</v>
      </c>
      <c r="R849" s="115">
        <f t="shared" si="224"/>
        <v>0</v>
      </c>
      <c r="S849" s="111">
        <f t="shared" si="225"/>
        <v>0</v>
      </c>
      <c r="T849" s="111">
        <f t="shared" si="226"/>
        <v>0</v>
      </c>
    </row>
    <row r="850" spans="1:20" ht="11.25" customHeight="1" x14ac:dyDescent="0.2">
      <c r="A850" s="102" t="str">
        <f>'T09'!A850</f>
        <v>Istebné</v>
      </c>
      <c r="B850" s="104">
        <f>'T09'!C850</f>
        <v>509701</v>
      </c>
      <c r="C850" s="109">
        <f>'T09'!K850</f>
        <v>690871.94</v>
      </c>
      <c r="D850" s="110">
        <f>'T09'!O850</f>
        <v>0.76259999999999994</v>
      </c>
      <c r="E850" s="110">
        <f>'T09'!P850</f>
        <v>2.8426758799901473</v>
      </c>
      <c r="F850" s="110"/>
      <c r="G850" s="102">
        <f t="shared" si="214"/>
        <v>0</v>
      </c>
      <c r="H850" s="102">
        <f t="shared" si="215"/>
        <v>0</v>
      </c>
      <c r="I850" s="102">
        <f t="shared" si="216"/>
        <v>0</v>
      </c>
      <c r="J850" s="103">
        <f t="shared" si="217"/>
        <v>0</v>
      </c>
      <c r="L850" s="115">
        <f t="shared" si="218"/>
        <v>0</v>
      </c>
      <c r="M850" s="111">
        <f t="shared" si="219"/>
        <v>0</v>
      </c>
      <c r="N850" s="111">
        <f t="shared" si="220"/>
        <v>0</v>
      </c>
      <c r="O850" s="115">
        <f t="shared" si="221"/>
        <v>0</v>
      </c>
      <c r="P850" s="111">
        <f t="shared" si="222"/>
        <v>0</v>
      </c>
      <c r="Q850" s="111">
        <f t="shared" si="223"/>
        <v>0</v>
      </c>
      <c r="R850" s="115">
        <f t="shared" si="224"/>
        <v>0</v>
      </c>
      <c r="S850" s="111">
        <f t="shared" si="225"/>
        <v>0</v>
      </c>
      <c r="T850" s="111">
        <f t="shared" si="226"/>
        <v>0</v>
      </c>
    </row>
    <row r="851" spans="1:20" ht="11.25" customHeight="1" x14ac:dyDescent="0.2">
      <c r="A851" s="102" t="str">
        <f>'T09'!A851</f>
        <v>Ivachnová</v>
      </c>
      <c r="B851" s="104">
        <f>'T09'!C851</f>
        <v>507300</v>
      </c>
      <c r="C851" s="109">
        <f>'T09'!K851</f>
        <v>194362.16</v>
      </c>
      <c r="D851" s="110">
        <f>'T09'!O851</f>
        <v>0</v>
      </c>
      <c r="E851" s="110">
        <f>'T09'!P851</f>
        <v>0</v>
      </c>
      <c r="F851" s="110"/>
      <c r="G851" s="102">
        <f t="shared" si="214"/>
        <v>0</v>
      </c>
      <c r="H851" s="102">
        <f t="shared" si="215"/>
        <v>0</v>
      </c>
      <c r="I851" s="102">
        <f t="shared" si="216"/>
        <v>0</v>
      </c>
      <c r="J851" s="103">
        <f t="shared" si="217"/>
        <v>0</v>
      </c>
      <c r="L851" s="115">
        <f t="shared" si="218"/>
        <v>0</v>
      </c>
      <c r="M851" s="111">
        <f t="shared" si="219"/>
        <v>0</v>
      </c>
      <c r="N851" s="111">
        <f t="shared" si="220"/>
        <v>0</v>
      </c>
      <c r="O851" s="115">
        <f t="shared" si="221"/>
        <v>0</v>
      </c>
      <c r="P851" s="111">
        <f t="shared" si="222"/>
        <v>0</v>
      </c>
      <c r="Q851" s="111">
        <f t="shared" si="223"/>
        <v>0</v>
      </c>
      <c r="R851" s="115">
        <f t="shared" si="224"/>
        <v>0</v>
      </c>
      <c r="S851" s="111">
        <f t="shared" si="225"/>
        <v>0</v>
      </c>
      <c r="T851" s="111">
        <f t="shared" si="226"/>
        <v>0</v>
      </c>
    </row>
    <row r="852" spans="1:20" ht="11.25" customHeight="1" x14ac:dyDescent="0.2">
      <c r="A852" s="102" t="str">
        <f>'T09'!A852</f>
        <v>Ivančiná</v>
      </c>
      <c r="B852" s="104">
        <f>'T09'!C852</f>
        <v>512303</v>
      </c>
      <c r="C852" s="109">
        <f>'T09'!K852</f>
        <v>19314.3</v>
      </c>
      <c r="D852" s="110">
        <f>'T09'!O852</f>
        <v>0</v>
      </c>
      <c r="E852" s="110">
        <f>'T09'!P852</f>
        <v>0</v>
      </c>
      <c r="F852" s="110"/>
      <c r="G852" s="102">
        <f t="shared" si="214"/>
        <v>0</v>
      </c>
      <c r="H852" s="102">
        <f t="shared" si="215"/>
        <v>0</v>
      </c>
      <c r="I852" s="102">
        <f t="shared" si="216"/>
        <v>0</v>
      </c>
      <c r="J852" s="103">
        <f t="shared" si="217"/>
        <v>0</v>
      </c>
      <c r="L852" s="115">
        <f t="shared" si="218"/>
        <v>0</v>
      </c>
      <c r="M852" s="111">
        <f t="shared" si="219"/>
        <v>0</v>
      </c>
      <c r="N852" s="111">
        <f t="shared" si="220"/>
        <v>0</v>
      </c>
      <c r="O852" s="115">
        <f t="shared" si="221"/>
        <v>0</v>
      </c>
      <c r="P852" s="111">
        <f t="shared" si="222"/>
        <v>0</v>
      </c>
      <c r="Q852" s="111">
        <f t="shared" si="223"/>
        <v>0</v>
      </c>
      <c r="R852" s="115">
        <f t="shared" si="224"/>
        <v>0</v>
      </c>
      <c r="S852" s="111">
        <f t="shared" si="225"/>
        <v>0</v>
      </c>
      <c r="T852" s="111">
        <f t="shared" si="226"/>
        <v>0</v>
      </c>
    </row>
    <row r="853" spans="1:20" ht="11.25" customHeight="1" x14ac:dyDescent="0.2">
      <c r="A853" s="102" t="str">
        <f>'T09'!A853</f>
        <v>Ivanice</v>
      </c>
      <c r="B853" s="104">
        <f>'T09'!C853</f>
        <v>514985</v>
      </c>
      <c r="C853" s="109">
        <f>'T09'!K853</f>
        <v>85641.8</v>
      </c>
      <c r="D853" s="110">
        <f>'T09'!O853</f>
        <v>0</v>
      </c>
      <c r="E853" s="110">
        <f>'T09'!P853</f>
        <v>0</v>
      </c>
      <c r="F853" s="110"/>
      <c r="G853" s="102">
        <f t="shared" si="214"/>
        <v>0</v>
      </c>
      <c r="H853" s="102">
        <f t="shared" si="215"/>
        <v>0</v>
      </c>
      <c r="I853" s="102">
        <f t="shared" si="216"/>
        <v>0</v>
      </c>
      <c r="J853" s="103">
        <f t="shared" si="217"/>
        <v>0</v>
      </c>
      <c r="L853" s="115">
        <f t="shared" si="218"/>
        <v>0</v>
      </c>
      <c r="M853" s="111">
        <f t="shared" si="219"/>
        <v>0</v>
      </c>
      <c r="N853" s="111">
        <f t="shared" si="220"/>
        <v>0</v>
      </c>
      <c r="O853" s="115">
        <f t="shared" si="221"/>
        <v>0</v>
      </c>
      <c r="P853" s="111">
        <f t="shared" si="222"/>
        <v>0</v>
      </c>
      <c r="Q853" s="111">
        <f t="shared" si="223"/>
        <v>0</v>
      </c>
      <c r="R853" s="115">
        <f t="shared" si="224"/>
        <v>0</v>
      </c>
      <c r="S853" s="111">
        <f t="shared" si="225"/>
        <v>0</v>
      </c>
      <c r="T853" s="111">
        <f t="shared" si="226"/>
        <v>0</v>
      </c>
    </row>
    <row r="854" spans="1:20" ht="11.25" customHeight="1" x14ac:dyDescent="0.2">
      <c r="A854" s="102" t="str">
        <f>'T09'!A854</f>
        <v>Ivanka pri Dunaji</v>
      </c>
      <c r="B854" s="104">
        <f>'T09'!C854</f>
        <v>507938</v>
      </c>
      <c r="C854" s="109">
        <f>'T09'!K854</f>
        <v>3624713.2100000004</v>
      </c>
      <c r="D854" s="110">
        <f>'T09'!O854</f>
        <v>4.3714000000000004</v>
      </c>
      <c r="E854" s="110">
        <f>'T09'!P854</f>
        <v>2.6243198975733586</v>
      </c>
      <c r="F854" s="110"/>
      <c r="G854" s="102">
        <f t="shared" si="214"/>
        <v>0</v>
      </c>
      <c r="H854" s="102">
        <f t="shared" si="215"/>
        <v>0</v>
      </c>
      <c r="I854" s="102">
        <f t="shared" si="216"/>
        <v>0</v>
      </c>
      <c r="J854" s="103">
        <f t="shared" si="217"/>
        <v>0</v>
      </c>
      <c r="L854" s="115">
        <f t="shared" si="218"/>
        <v>0</v>
      </c>
      <c r="M854" s="111">
        <f t="shared" si="219"/>
        <v>0</v>
      </c>
      <c r="N854" s="111">
        <f t="shared" si="220"/>
        <v>0</v>
      </c>
      <c r="O854" s="115">
        <f t="shared" si="221"/>
        <v>0</v>
      </c>
      <c r="P854" s="111">
        <f t="shared" si="222"/>
        <v>0</v>
      </c>
      <c r="Q854" s="111">
        <f t="shared" si="223"/>
        <v>0</v>
      </c>
      <c r="R854" s="115">
        <f t="shared" si="224"/>
        <v>0</v>
      </c>
      <c r="S854" s="111">
        <f t="shared" si="225"/>
        <v>0</v>
      </c>
      <c r="T854" s="111">
        <f t="shared" si="226"/>
        <v>0</v>
      </c>
    </row>
    <row r="855" spans="1:20" ht="11.25" customHeight="1" x14ac:dyDescent="0.2">
      <c r="A855" s="102" t="str">
        <f>'T09'!A855</f>
        <v>Ivanka pri Nitre</v>
      </c>
      <c r="B855" s="104">
        <f>'T09'!C855</f>
        <v>558320</v>
      </c>
      <c r="C855" s="109">
        <f>'T09'!K855</f>
        <v>1224958.02</v>
      </c>
      <c r="D855" s="110">
        <f>'T09'!O855</f>
        <v>34.621600000000001</v>
      </c>
      <c r="E855" s="110">
        <f>'T09'!P855</f>
        <v>9.0277330483537721</v>
      </c>
      <c r="F855" s="110"/>
      <c r="G855" s="102">
        <f t="shared" si="214"/>
        <v>0</v>
      </c>
      <c r="H855" s="102">
        <f t="shared" si="215"/>
        <v>0</v>
      </c>
      <c r="I855" s="102">
        <f t="shared" si="216"/>
        <v>0</v>
      </c>
      <c r="J855" s="103">
        <f t="shared" si="217"/>
        <v>0</v>
      </c>
      <c r="L855" s="115">
        <f t="shared" si="218"/>
        <v>0</v>
      </c>
      <c r="M855" s="111">
        <f t="shared" si="219"/>
        <v>0</v>
      </c>
      <c r="N855" s="111">
        <f t="shared" si="220"/>
        <v>0</v>
      </c>
      <c r="O855" s="115">
        <f t="shared" si="221"/>
        <v>0</v>
      </c>
      <c r="P855" s="111">
        <f t="shared" si="222"/>
        <v>0</v>
      </c>
      <c r="Q855" s="111">
        <f t="shared" si="223"/>
        <v>0</v>
      </c>
      <c r="R855" s="115">
        <f t="shared" si="224"/>
        <v>0</v>
      </c>
      <c r="S855" s="111">
        <f t="shared" si="225"/>
        <v>0</v>
      </c>
      <c r="T855" s="111">
        <f t="shared" si="226"/>
        <v>0</v>
      </c>
    </row>
    <row r="856" spans="1:20" ht="11.25" customHeight="1" x14ac:dyDescent="0.2">
      <c r="A856" s="102" t="str">
        <f>'T09'!A856</f>
        <v>Ivanovce</v>
      </c>
      <c r="B856" s="104">
        <f>'T09'!C856</f>
        <v>506095</v>
      </c>
      <c r="C856" s="109">
        <f>'T09'!K856</f>
        <v>422503.02999999997</v>
      </c>
      <c r="D856" s="110">
        <f>'T09'!O856</f>
        <v>53.469499999999996</v>
      </c>
      <c r="E856" s="110">
        <f>'T09'!P856</f>
        <v>22.911513794350778</v>
      </c>
      <c r="F856" s="110"/>
      <c r="G856" s="102">
        <f t="shared" si="214"/>
        <v>0</v>
      </c>
      <c r="H856" s="102">
        <f t="shared" si="215"/>
        <v>0</v>
      </c>
      <c r="I856" s="102">
        <f t="shared" si="216"/>
        <v>0</v>
      </c>
      <c r="J856" s="103">
        <f t="shared" si="217"/>
        <v>0</v>
      </c>
      <c r="L856" s="115">
        <f t="shared" si="218"/>
        <v>0</v>
      </c>
      <c r="M856" s="111">
        <f t="shared" si="219"/>
        <v>0</v>
      </c>
      <c r="N856" s="111">
        <f t="shared" si="220"/>
        <v>0</v>
      </c>
      <c r="O856" s="115">
        <f t="shared" si="221"/>
        <v>0</v>
      </c>
      <c r="P856" s="111">
        <f t="shared" si="222"/>
        <v>0</v>
      </c>
      <c r="Q856" s="111">
        <f t="shared" si="223"/>
        <v>0</v>
      </c>
      <c r="R856" s="115">
        <f t="shared" si="224"/>
        <v>0</v>
      </c>
      <c r="S856" s="111">
        <f t="shared" si="225"/>
        <v>0</v>
      </c>
      <c r="T856" s="111">
        <f t="shared" si="226"/>
        <v>0</v>
      </c>
    </row>
    <row r="857" spans="1:20" ht="11.25" customHeight="1" x14ac:dyDescent="0.2">
      <c r="A857" s="102" t="str">
        <f>'T09'!A857</f>
        <v>Iža</v>
      </c>
      <c r="B857" s="104">
        <f>'T09'!C857</f>
        <v>501174</v>
      </c>
      <c r="C857" s="109">
        <f>'T09'!K857</f>
        <v>807079.46</v>
      </c>
      <c r="D857" s="110">
        <f>'T09'!O857</f>
        <v>13.6691</v>
      </c>
      <c r="E857" s="110">
        <f>'T09'!P857</f>
        <v>109.13675835586251</v>
      </c>
      <c r="F857" s="110"/>
      <c r="G857" s="102">
        <f t="shared" si="214"/>
        <v>0</v>
      </c>
      <c r="H857" s="102">
        <f t="shared" si="215"/>
        <v>1</v>
      </c>
      <c r="I857" s="102">
        <f t="shared" si="216"/>
        <v>0</v>
      </c>
      <c r="J857" s="103">
        <f t="shared" si="217"/>
        <v>1</v>
      </c>
      <c r="L857" s="115">
        <f t="shared" si="218"/>
        <v>0</v>
      </c>
      <c r="M857" s="111">
        <f t="shared" si="219"/>
        <v>0</v>
      </c>
      <c r="N857" s="111">
        <f t="shared" si="220"/>
        <v>0</v>
      </c>
      <c r="O857" s="115">
        <f t="shared" si="221"/>
        <v>807079.46</v>
      </c>
      <c r="P857" s="111">
        <f t="shared" si="222"/>
        <v>0.13669100000000001</v>
      </c>
      <c r="Q857" s="111">
        <f t="shared" si="223"/>
        <v>1.0913675835586252</v>
      </c>
      <c r="R857" s="115">
        <f t="shared" si="224"/>
        <v>0</v>
      </c>
      <c r="S857" s="111">
        <f t="shared" si="225"/>
        <v>0</v>
      </c>
      <c r="T857" s="111">
        <f t="shared" si="226"/>
        <v>0</v>
      </c>
    </row>
    <row r="858" spans="1:20" ht="11.25" customHeight="1" x14ac:dyDescent="0.2">
      <c r="A858" s="102" t="str">
        <f>'T09'!A858</f>
        <v>Ižipovce</v>
      </c>
      <c r="B858" s="104">
        <f>'T09'!C858</f>
        <v>556807</v>
      </c>
      <c r="C858" s="109">
        <f>'T09'!K858</f>
        <v>24520.92</v>
      </c>
      <c r="D858" s="110">
        <f>'T09'!O858</f>
        <v>48.763800000000003</v>
      </c>
      <c r="E858" s="110">
        <f>'T09'!P858</f>
        <v>1.3840019053118726</v>
      </c>
      <c r="F858" s="110"/>
      <c r="G858" s="102">
        <f t="shared" si="214"/>
        <v>0</v>
      </c>
      <c r="H858" s="102">
        <f t="shared" si="215"/>
        <v>0</v>
      </c>
      <c r="I858" s="102">
        <f t="shared" si="216"/>
        <v>0</v>
      </c>
      <c r="J858" s="103">
        <f t="shared" si="217"/>
        <v>0</v>
      </c>
      <c r="L858" s="115">
        <f t="shared" si="218"/>
        <v>0</v>
      </c>
      <c r="M858" s="111">
        <f t="shared" si="219"/>
        <v>0</v>
      </c>
      <c r="N858" s="111">
        <f t="shared" si="220"/>
        <v>0</v>
      </c>
      <c r="O858" s="115">
        <f t="shared" si="221"/>
        <v>0</v>
      </c>
      <c r="P858" s="111">
        <f t="shared" si="222"/>
        <v>0</v>
      </c>
      <c r="Q858" s="111">
        <f t="shared" si="223"/>
        <v>0</v>
      </c>
      <c r="R858" s="115">
        <f t="shared" si="224"/>
        <v>0</v>
      </c>
      <c r="S858" s="111">
        <f t="shared" si="225"/>
        <v>0</v>
      </c>
      <c r="T858" s="111">
        <f t="shared" si="226"/>
        <v>0</v>
      </c>
    </row>
    <row r="859" spans="1:20" ht="11.25" customHeight="1" x14ac:dyDescent="0.2">
      <c r="A859" s="102" t="str">
        <f>'T09'!A859</f>
        <v>Ižkovce</v>
      </c>
      <c r="B859" s="104">
        <f>'T09'!C859</f>
        <v>528391</v>
      </c>
      <c r="C859" s="109">
        <f>'T09'!K859</f>
        <v>34887.42</v>
      </c>
      <c r="D859" s="110">
        <f>'T09'!O859</f>
        <v>0</v>
      </c>
      <c r="E859" s="110">
        <f>'T09'!P859</f>
        <v>0</v>
      </c>
      <c r="F859" s="110"/>
      <c r="G859" s="102">
        <f t="shared" si="214"/>
        <v>0</v>
      </c>
      <c r="H859" s="102">
        <f t="shared" si="215"/>
        <v>0</v>
      </c>
      <c r="I859" s="102">
        <f t="shared" si="216"/>
        <v>0</v>
      </c>
      <c r="J859" s="103">
        <f t="shared" si="217"/>
        <v>0</v>
      </c>
      <c r="L859" s="115">
        <f t="shared" si="218"/>
        <v>0</v>
      </c>
      <c r="M859" s="111">
        <f t="shared" si="219"/>
        <v>0</v>
      </c>
      <c r="N859" s="111">
        <f t="shared" si="220"/>
        <v>0</v>
      </c>
      <c r="O859" s="115">
        <f t="shared" si="221"/>
        <v>0</v>
      </c>
      <c r="P859" s="111">
        <f t="shared" si="222"/>
        <v>0</v>
      </c>
      <c r="Q859" s="111">
        <f t="shared" si="223"/>
        <v>0</v>
      </c>
      <c r="R859" s="115">
        <f t="shared" si="224"/>
        <v>0</v>
      </c>
      <c r="S859" s="111">
        <f t="shared" si="225"/>
        <v>0</v>
      </c>
      <c r="T859" s="111">
        <f t="shared" si="226"/>
        <v>0</v>
      </c>
    </row>
    <row r="860" spans="1:20" ht="11.25" customHeight="1" x14ac:dyDescent="0.2">
      <c r="A860" s="102" t="str">
        <f>'T09'!A860</f>
        <v>Jabloň</v>
      </c>
      <c r="B860" s="104">
        <f>'T09'!C860</f>
        <v>520276</v>
      </c>
      <c r="C860" s="109">
        <f>'T09'!K860</f>
        <v>119869.93</v>
      </c>
      <c r="D860" s="110">
        <f>'T09'!O860</f>
        <v>25.3904</v>
      </c>
      <c r="E860" s="110">
        <f>'T09'!P860</f>
        <v>8.2909533692061075</v>
      </c>
      <c r="F860" s="110"/>
      <c r="G860" s="102">
        <f t="shared" si="214"/>
        <v>0</v>
      </c>
      <c r="H860" s="102">
        <f t="shared" si="215"/>
        <v>0</v>
      </c>
      <c r="I860" s="102">
        <f t="shared" si="216"/>
        <v>0</v>
      </c>
      <c r="J860" s="103">
        <f t="shared" si="217"/>
        <v>0</v>
      </c>
      <c r="L860" s="115">
        <f t="shared" si="218"/>
        <v>0</v>
      </c>
      <c r="M860" s="111">
        <f t="shared" si="219"/>
        <v>0</v>
      </c>
      <c r="N860" s="111">
        <f t="shared" si="220"/>
        <v>0</v>
      </c>
      <c r="O860" s="115">
        <f t="shared" si="221"/>
        <v>0</v>
      </c>
      <c r="P860" s="111">
        <f t="shared" si="222"/>
        <v>0</v>
      </c>
      <c r="Q860" s="111">
        <f t="shared" si="223"/>
        <v>0</v>
      </c>
      <c r="R860" s="115">
        <f t="shared" si="224"/>
        <v>0</v>
      </c>
      <c r="S860" s="111">
        <f t="shared" si="225"/>
        <v>0</v>
      </c>
      <c r="T860" s="111">
        <f t="shared" si="226"/>
        <v>0</v>
      </c>
    </row>
    <row r="861" spans="1:20" ht="11.25" customHeight="1" x14ac:dyDescent="0.2">
      <c r="A861" s="102" t="str">
        <f>'T09'!A861</f>
        <v>Jablonec</v>
      </c>
      <c r="B861" s="104">
        <f>'T09'!C861</f>
        <v>507946</v>
      </c>
      <c r="C861" s="109">
        <f>'T09'!K861</f>
        <v>375696.4</v>
      </c>
      <c r="D861" s="110">
        <f>'T09'!O861</f>
        <v>28.7501</v>
      </c>
      <c r="E861" s="110">
        <f>'T09'!P861</f>
        <v>10.269523476935099</v>
      </c>
      <c r="F861" s="110"/>
      <c r="G861" s="102">
        <f t="shared" si="214"/>
        <v>0</v>
      </c>
      <c r="H861" s="102">
        <f t="shared" si="215"/>
        <v>0</v>
      </c>
      <c r="I861" s="102">
        <f t="shared" si="216"/>
        <v>0</v>
      </c>
      <c r="J861" s="103">
        <f t="shared" si="217"/>
        <v>0</v>
      </c>
      <c r="L861" s="115">
        <f t="shared" si="218"/>
        <v>0</v>
      </c>
      <c r="M861" s="111">
        <f t="shared" si="219"/>
        <v>0</v>
      </c>
      <c r="N861" s="111">
        <f t="shared" si="220"/>
        <v>0</v>
      </c>
      <c r="O861" s="115">
        <f t="shared" si="221"/>
        <v>0</v>
      </c>
      <c r="P861" s="111">
        <f t="shared" si="222"/>
        <v>0</v>
      </c>
      <c r="Q861" s="111">
        <f t="shared" si="223"/>
        <v>0</v>
      </c>
      <c r="R861" s="115">
        <f t="shared" si="224"/>
        <v>0</v>
      </c>
      <c r="S861" s="111">
        <f t="shared" si="225"/>
        <v>0</v>
      </c>
      <c r="T861" s="111">
        <f t="shared" si="226"/>
        <v>0</v>
      </c>
    </row>
    <row r="862" spans="1:20" ht="11.25" customHeight="1" x14ac:dyDescent="0.2">
      <c r="A862" s="102" t="str">
        <f>'T09'!A862</f>
        <v>Jablonica</v>
      </c>
      <c r="B862" s="104">
        <f>'T09'!C862</f>
        <v>504416</v>
      </c>
      <c r="C862" s="109">
        <f>'T09'!K862</f>
        <v>1118336.9100000001</v>
      </c>
      <c r="D862" s="110">
        <f>'T09'!O862</f>
        <v>4.4260000000000002</v>
      </c>
      <c r="E862" s="110">
        <f>'T09'!P862</f>
        <v>8.5574033320602805</v>
      </c>
      <c r="F862" s="110"/>
      <c r="G862" s="102">
        <f t="shared" si="214"/>
        <v>0</v>
      </c>
      <c r="H862" s="102">
        <f t="shared" si="215"/>
        <v>0</v>
      </c>
      <c r="I862" s="102">
        <f t="shared" si="216"/>
        <v>0</v>
      </c>
      <c r="J862" s="103">
        <f t="shared" si="217"/>
        <v>0</v>
      </c>
      <c r="L862" s="115">
        <f t="shared" si="218"/>
        <v>0</v>
      </c>
      <c r="M862" s="111">
        <f t="shared" si="219"/>
        <v>0</v>
      </c>
      <c r="N862" s="111">
        <f t="shared" si="220"/>
        <v>0</v>
      </c>
      <c r="O862" s="115">
        <f t="shared" si="221"/>
        <v>0</v>
      </c>
      <c r="P862" s="111">
        <f t="shared" si="222"/>
        <v>0</v>
      </c>
      <c r="Q862" s="111">
        <f t="shared" si="223"/>
        <v>0</v>
      </c>
      <c r="R862" s="115">
        <f t="shared" si="224"/>
        <v>0</v>
      </c>
      <c r="S862" s="111">
        <f t="shared" si="225"/>
        <v>0</v>
      </c>
      <c r="T862" s="111">
        <f t="shared" si="226"/>
        <v>0</v>
      </c>
    </row>
    <row r="863" spans="1:20" ht="11.25" customHeight="1" x14ac:dyDescent="0.2">
      <c r="A863" s="102" t="str">
        <f>'T09'!A863</f>
        <v>Jablonka</v>
      </c>
      <c r="B863" s="104">
        <f>'T09'!C863</f>
        <v>504424</v>
      </c>
      <c r="C863" s="109">
        <f>'T09'!K863</f>
        <v>368326.77</v>
      </c>
      <c r="D863" s="110">
        <f>'T09'!O863</f>
        <v>0</v>
      </c>
      <c r="E863" s="110">
        <f>'T09'!P863</f>
        <v>0</v>
      </c>
      <c r="F863" s="110"/>
      <c r="G863" s="102">
        <f t="shared" si="214"/>
        <v>0</v>
      </c>
      <c r="H863" s="102">
        <f t="shared" si="215"/>
        <v>0</v>
      </c>
      <c r="I863" s="102">
        <f t="shared" si="216"/>
        <v>0</v>
      </c>
      <c r="J863" s="103">
        <f t="shared" si="217"/>
        <v>0</v>
      </c>
      <c r="L863" s="115">
        <f t="shared" si="218"/>
        <v>0</v>
      </c>
      <c r="M863" s="111">
        <f t="shared" si="219"/>
        <v>0</v>
      </c>
      <c r="N863" s="111">
        <f t="shared" si="220"/>
        <v>0</v>
      </c>
      <c r="O863" s="115">
        <f t="shared" si="221"/>
        <v>0</v>
      </c>
      <c r="P863" s="111">
        <f t="shared" si="222"/>
        <v>0</v>
      </c>
      <c r="Q863" s="111">
        <f t="shared" si="223"/>
        <v>0</v>
      </c>
      <c r="R863" s="115">
        <f t="shared" si="224"/>
        <v>0</v>
      </c>
      <c r="S863" s="111">
        <f t="shared" si="225"/>
        <v>0</v>
      </c>
      <c r="T863" s="111">
        <f t="shared" si="226"/>
        <v>0</v>
      </c>
    </row>
    <row r="864" spans="1:20" ht="11.25" customHeight="1" x14ac:dyDescent="0.2">
      <c r="A864" s="102" t="str">
        <f>'T09'!A864</f>
        <v>Jablonov</v>
      </c>
      <c r="B864" s="104">
        <f>'T09'!C864</f>
        <v>543179</v>
      </c>
      <c r="C864" s="109">
        <f>'T09'!K864</f>
        <v>464294.54</v>
      </c>
      <c r="D864" s="110">
        <f>'T09'!O864</f>
        <v>16.481300000000001</v>
      </c>
      <c r="E864" s="110">
        <f>'T09'!P864</f>
        <v>5.431125681555506</v>
      </c>
      <c r="F864" s="110"/>
      <c r="G864" s="102">
        <f t="shared" si="214"/>
        <v>0</v>
      </c>
      <c r="H864" s="102">
        <f t="shared" si="215"/>
        <v>0</v>
      </c>
      <c r="I864" s="102">
        <f t="shared" si="216"/>
        <v>0</v>
      </c>
      <c r="J864" s="103">
        <f t="shared" si="217"/>
        <v>0</v>
      </c>
      <c r="L864" s="115">
        <f t="shared" si="218"/>
        <v>0</v>
      </c>
      <c r="M864" s="111">
        <f t="shared" si="219"/>
        <v>0</v>
      </c>
      <c r="N864" s="111">
        <f t="shared" si="220"/>
        <v>0</v>
      </c>
      <c r="O864" s="115">
        <f t="shared" si="221"/>
        <v>0</v>
      </c>
      <c r="P864" s="111">
        <f t="shared" si="222"/>
        <v>0</v>
      </c>
      <c r="Q864" s="111">
        <f t="shared" si="223"/>
        <v>0</v>
      </c>
      <c r="R864" s="115">
        <f t="shared" si="224"/>
        <v>0</v>
      </c>
      <c r="S864" s="111">
        <f t="shared" si="225"/>
        <v>0</v>
      </c>
      <c r="T864" s="111">
        <f t="shared" si="226"/>
        <v>0</v>
      </c>
    </row>
    <row r="865" spans="1:20" ht="11.25" customHeight="1" x14ac:dyDescent="0.2">
      <c r="A865" s="102" t="str">
        <f>'T09'!A865</f>
        <v>Jablonov nad Turňou</v>
      </c>
      <c r="B865" s="104">
        <f>'T09'!C865</f>
        <v>525782</v>
      </c>
      <c r="C865" s="109">
        <f>'T09'!K865</f>
        <v>692671.25</v>
      </c>
      <c r="D865" s="110">
        <f>'T09'!O865</f>
        <v>0</v>
      </c>
      <c r="E865" s="110">
        <f>'T09'!P865</f>
        <v>0.43914916347401456</v>
      </c>
      <c r="F865" s="110"/>
      <c r="G865" s="102">
        <f t="shared" si="214"/>
        <v>0</v>
      </c>
      <c r="H865" s="102">
        <f t="shared" si="215"/>
        <v>0</v>
      </c>
      <c r="I865" s="102">
        <f t="shared" si="216"/>
        <v>0</v>
      </c>
      <c r="J865" s="103">
        <f t="shared" si="217"/>
        <v>0</v>
      </c>
      <c r="L865" s="115">
        <f t="shared" si="218"/>
        <v>0</v>
      </c>
      <c r="M865" s="111">
        <f t="shared" si="219"/>
        <v>0</v>
      </c>
      <c r="N865" s="111">
        <f t="shared" si="220"/>
        <v>0</v>
      </c>
      <c r="O865" s="115">
        <f t="shared" si="221"/>
        <v>0</v>
      </c>
      <c r="P865" s="111">
        <f t="shared" si="222"/>
        <v>0</v>
      </c>
      <c r="Q865" s="111">
        <f t="shared" si="223"/>
        <v>0</v>
      </c>
      <c r="R865" s="115">
        <f t="shared" si="224"/>
        <v>0</v>
      </c>
      <c r="S865" s="111">
        <f t="shared" si="225"/>
        <v>0</v>
      </c>
      <c r="T865" s="111">
        <f t="shared" si="226"/>
        <v>0</v>
      </c>
    </row>
    <row r="866" spans="1:20" ht="11.25" customHeight="1" x14ac:dyDescent="0.2">
      <c r="A866" s="102" t="str">
        <f>'T09'!A866</f>
        <v>Jabloňovce</v>
      </c>
      <c r="B866" s="104">
        <f>'T09'!C866</f>
        <v>502383</v>
      </c>
      <c r="C866" s="109">
        <f>'T09'!K866</f>
        <v>61388.81</v>
      </c>
      <c r="D866" s="110">
        <f>'T09'!O866</f>
        <v>0</v>
      </c>
      <c r="E866" s="110">
        <f>'T09'!P866</f>
        <v>0</v>
      </c>
      <c r="F866" s="110"/>
      <c r="G866" s="102">
        <f t="shared" si="214"/>
        <v>0</v>
      </c>
      <c r="H866" s="102">
        <f t="shared" si="215"/>
        <v>0</v>
      </c>
      <c r="I866" s="102">
        <f t="shared" si="216"/>
        <v>0</v>
      </c>
      <c r="J866" s="103">
        <f t="shared" si="217"/>
        <v>0</v>
      </c>
      <c r="L866" s="115">
        <f t="shared" si="218"/>
        <v>0</v>
      </c>
      <c r="M866" s="111">
        <f t="shared" si="219"/>
        <v>0</v>
      </c>
      <c r="N866" s="111">
        <f t="shared" si="220"/>
        <v>0</v>
      </c>
      <c r="O866" s="115">
        <f t="shared" si="221"/>
        <v>0</v>
      </c>
      <c r="P866" s="111">
        <f t="shared" si="222"/>
        <v>0</v>
      </c>
      <c r="Q866" s="111">
        <f t="shared" si="223"/>
        <v>0</v>
      </c>
      <c r="R866" s="115">
        <f t="shared" si="224"/>
        <v>0</v>
      </c>
      <c r="S866" s="111">
        <f t="shared" si="225"/>
        <v>0</v>
      </c>
      <c r="T866" s="111">
        <f t="shared" si="226"/>
        <v>0</v>
      </c>
    </row>
    <row r="867" spans="1:20" ht="11.25" customHeight="1" x14ac:dyDescent="0.2">
      <c r="A867" s="102" t="str">
        <f>'T09'!A867</f>
        <v>Jablonové</v>
      </c>
      <c r="B867" s="104">
        <f>'T09'!C867</f>
        <v>507954</v>
      </c>
      <c r="C867" s="109">
        <f>'T09'!K867</f>
        <v>603176.38</v>
      </c>
      <c r="D867" s="110">
        <f>'T09'!O867</f>
        <v>24.0715</v>
      </c>
      <c r="E867" s="110">
        <f>'T09'!P867</f>
        <v>6.4558230877674622E-2</v>
      </c>
      <c r="F867" s="110"/>
      <c r="G867" s="102">
        <f t="shared" si="214"/>
        <v>0</v>
      </c>
      <c r="H867" s="102">
        <f t="shared" si="215"/>
        <v>0</v>
      </c>
      <c r="I867" s="102">
        <f t="shared" si="216"/>
        <v>0</v>
      </c>
      <c r="J867" s="103">
        <f t="shared" si="217"/>
        <v>0</v>
      </c>
      <c r="L867" s="115">
        <f t="shared" si="218"/>
        <v>0</v>
      </c>
      <c r="M867" s="111">
        <f t="shared" si="219"/>
        <v>0</v>
      </c>
      <c r="N867" s="111">
        <f t="shared" si="220"/>
        <v>0</v>
      </c>
      <c r="O867" s="115">
        <f t="shared" si="221"/>
        <v>0</v>
      </c>
      <c r="P867" s="111">
        <f t="shared" si="222"/>
        <v>0</v>
      </c>
      <c r="Q867" s="111">
        <f t="shared" si="223"/>
        <v>0</v>
      </c>
      <c r="R867" s="115">
        <f t="shared" si="224"/>
        <v>0</v>
      </c>
      <c r="S867" s="111">
        <f t="shared" si="225"/>
        <v>0</v>
      </c>
      <c r="T867" s="111">
        <f t="shared" si="226"/>
        <v>0</v>
      </c>
    </row>
    <row r="868" spans="1:20" ht="11.25" customHeight="1" x14ac:dyDescent="0.2">
      <c r="A868" s="102" t="str">
        <f>'T09'!A868</f>
        <v>Jablonové</v>
      </c>
      <c r="B868" s="104">
        <f>'T09'!C868</f>
        <v>517631</v>
      </c>
      <c r="C868" s="109">
        <f>'T09'!K868</f>
        <v>149929.64000000001</v>
      </c>
      <c r="D868" s="110">
        <f>'T09'!O868</f>
        <v>0</v>
      </c>
      <c r="E868" s="110">
        <f>'T09'!P868</f>
        <v>6.2057108921224646</v>
      </c>
      <c r="F868" s="110"/>
      <c r="G868" s="102">
        <f t="shared" si="214"/>
        <v>0</v>
      </c>
      <c r="H868" s="102">
        <f t="shared" si="215"/>
        <v>0</v>
      </c>
      <c r="I868" s="102">
        <f t="shared" si="216"/>
        <v>0</v>
      </c>
      <c r="J868" s="103">
        <f t="shared" si="217"/>
        <v>0</v>
      </c>
      <c r="L868" s="115">
        <f t="shared" si="218"/>
        <v>0</v>
      </c>
      <c r="M868" s="111">
        <f t="shared" si="219"/>
        <v>0</v>
      </c>
      <c r="N868" s="111">
        <f t="shared" si="220"/>
        <v>0</v>
      </c>
      <c r="O868" s="115">
        <f t="shared" si="221"/>
        <v>0</v>
      </c>
      <c r="P868" s="111">
        <f t="shared" si="222"/>
        <v>0</v>
      </c>
      <c r="Q868" s="111">
        <f t="shared" si="223"/>
        <v>0</v>
      </c>
      <c r="R868" s="115">
        <f t="shared" si="224"/>
        <v>0</v>
      </c>
      <c r="S868" s="111">
        <f t="shared" si="225"/>
        <v>0</v>
      </c>
      <c r="T868" s="111">
        <f t="shared" si="226"/>
        <v>0</v>
      </c>
    </row>
    <row r="869" spans="1:20" ht="11.25" customHeight="1" x14ac:dyDescent="0.2">
      <c r="A869" s="102" t="str">
        <f>'T09'!A869</f>
        <v>Jacovce</v>
      </c>
      <c r="B869" s="104">
        <f>'T09'!C869</f>
        <v>556157</v>
      </c>
      <c r="C869" s="109">
        <f>'T09'!K869</f>
        <v>896889.80999999994</v>
      </c>
      <c r="D869" s="110">
        <f>'T09'!O869</f>
        <v>0</v>
      </c>
      <c r="E869" s="110">
        <f>'T09'!P869</f>
        <v>9.914168831954953</v>
      </c>
      <c r="F869" s="110"/>
      <c r="G869" s="102">
        <f t="shared" si="214"/>
        <v>0</v>
      </c>
      <c r="H869" s="102">
        <f t="shared" si="215"/>
        <v>0</v>
      </c>
      <c r="I869" s="102">
        <f t="shared" si="216"/>
        <v>0</v>
      </c>
      <c r="J869" s="103">
        <f t="shared" si="217"/>
        <v>0</v>
      </c>
      <c r="L869" s="115">
        <f t="shared" si="218"/>
        <v>0</v>
      </c>
      <c r="M869" s="111">
        <f t="shared" si="219"/>
        <v>0</v>
      </c>
      <c r="N869" s="111">
        <f t="shared" si="220"/>
        <v>0</v>
      </c>
      <c r="O869" s="115">
        <f t="shared" si="221"/>
        <v>0</v>
      </c>
      <c r="P869" s="111">
        <f t="shared" si="222"/>
        <v>0</v>
      </c>
      <c r="Q869" s="111">
        <f t="shared" si="223"/>
        <v>0</v>
      </c>
      <c r="R869" s="115">
        <f t="shared" si="224"/>
        <v>0</v>
      </c>
      <c r="S869" s="111">
        <f t="shared" si="225"/>
        <v>0</v>
      </c>
      <c r="T869" s="111">
        <f t="shared" si="226"/>
        <v>0</v>
      </c>
    </row>
    <row r="870" spans="1:20" ht="11.25" customHeight="1" x14ac:dyDescent="0.2">
      <c r="A870" s="102" t="str">
        <f>'T09'!A870</f>
        <v>Jahodná</v>
      </c>
      <c r="B870" s="104">
        <f>'T09'!C870</f>
        <v>501654</v>
      </c>
      <c r="C870" s="109">
        <f>'T09'!K870</f>
        <v>808014.18</v>
      </c>
      <c r="D870" s="110">
        <f>'T09'!O870</f>
        <v>34.325499999999998</v>
      </c>
      <c r="E870" s="110">
        <f>'T09'!P870</f>
        <v>17.614897550436552</v>
      </c>
      <c r="F870" s="110"/>
      <c r="G870" s="102">
        <f t="shared" si="214"/>
        <v>0</v>
      </c>
      <c r="H870" s="102">
        <f t="shared" si="215"/>
        <v>0</v>
      </c>
      <c r="I870" s="102">
        <f t="shared" si="216"/>
        <v>0</v>
      </c>
      <c r="J870" s="103">
        <f t="shared" si="217"/>
        <v>0</v>
      </c>
      <c r="L870" s="115">
        <f t="shared" si="218"/>
        <v>0</v>
      </c>
      <c r="M870" s="111">
        <f t="shared" si="219"/>
        <v>0</v>
      </c>
      <c r="N870" s="111">
        <f t="shared" si="220"/>
        <v>0</v>
      </c>
      <c r="O870" s="115">
        <f t="shared" si="221"/>
        <v>0</v>
      </c>
      <c r="P870" s="111">
        <f t="shared" si="222"/>
        <v>0</v>
      </c>
      <c r="Q870" s="111">
        <f t="shared" si="223"/>
        <v>0</v>
      </c>
      <c r="R870" s="115">
        <f t="shared" si="224"/>
        <v>0</v>
      </c>
      <c r="S870" s="111">
        <f t="shared" si="225"/>
        <v>0</v>
      </c>
      <c r="T870" s="111">
        <f t="shared" si="226"/>
        <v>0</v>
      </c>
    </row>
    <row r="871" spans="1:20" ht="11.25" customHeight="1" x14ac:dyDescent="0.2">
      <c r="A871" s="102" t="str">
        <f>'T09'!A871</f>
        <v>Jaklovce</v>
      </c>
      <c r="B871" s="104">
        <f>'T09'!C871</f>
        <v>543187</v>
      </c>
      <c r="C871" s="109">
        <f>'T09'!K871</f>
        <v>952151.57000000007</v>
      </c>
      <c r="D871" s="110">
        <f>'T09'!O871</f>
        <v>45.073900000000002</v>
      </c>
      <c r="E871" s="110">
        <f>'T09'!P871</f>
        <v>34.13290911235908</v>
      </c>
      <c r="F871" s="110"/>
      <c r="G871" s="102">
        <f t="shared" si="214"/>
        <v>0</v>
      </c>
      <c r="H871" s="102">
        <f t="shared" si="215"/>
        <v>1</v>
      </c>
      <c r="I871" s="102">
        <f t="shared" si="216"/>
        <v>0</v>
      </c>
      <c r="J871" s="103">
        <f t="shared" si="217"/>
        <v>1</v>
      </c>
      <c r="L871" s="115">
        <f t="shared" si="218"/>
        <v>0</v>
      </c>
      <c r="M871" s="111">
        <f t="shared" si="219"/>
        <v>0</v>
      </c>
      <c r="N871" s="111">
        <f t="shared" si="220"/>
        <v>0</v>
      </c>
      <c r="O871" s="115">
        <f t="shared" si="221"/>
        <v>952151.57000000007</v>
      </c>
      <c r="P871" s="111">
        <f t="shared" si="222"/>
        <v>0.450739</v>
      </c>
      <c r="Q871" s="111">
        <f t="shared" si="223"/>
        <v>0.34132909112359078</v>
      </c>
      <c r="R871" s="115">
        <f t="shared" si="224"/>
        <v>0</v>
      </c>
      <c r="S871" s="111">
        <f t="shared" si="225"/>
        <v>0</v>
      </c>
      <c r="T871" s="111">
        <f t="shared" si="226"/>
        <v>0</v>
      </c>
    </row>
    <row r="872" spans="1:20" ht="11.25" customHeight="1" x14ac:dyDescent="0.2">
      <c r="A872" s="102" t="str">
        <f>'T09'!A872</f>
        <v>Jakovany</v>
      </c>
      <c r="B872" s="104">
        <f>'T09'!C872</f>
        <v>524557</v>
      </c>
      <c r="C872" s="109">
        <f>'T09'!K872</f>
        <v>67523.839999999997</v>
      </c>
      <c r="D872" s="110">
        <f>'T09'!O872</f>
        <v>0</v>
      </c>
      <c r="E872" s="110">
        <f>'T09'!P872</f>
        <v>0</v>
      </c>
      <c r="F872" s="110"/>
      <c r="G872" s="102">
        <f t="shared" si="214"/>
        <v>0</v>
      </c>
      <c r="H872" s="102">
        <f t="shared" si="215"/>
        <v>0</v>
      </c>
      <c r="I872" s="102">
        <f t="shared" si="216"/>
        <v>0</v>
      </c>
      <c r="J872" s="103">
        <f t="shared" si="217"/>
        <v>0</v>
      </c>
      <c r="L872" s="115">
        <f t="shared" si="218"/>
        <v>0</v>
      </c>
      <c r="M872" s="111">
        <f t="shared" si="219"/>
        <v>0</v>
      </c>
      <c r="N872" s="111">
        <f t="shared" si="220"/>
        <v>0</v>
      </c>
      <c r="O872" s="115">
        <f t="shared" si="221"/>
        <v>0</v>
      </c>
      <c r="P872" s="111">
        <f t="shared" si="222"/>
        <v>0</v>
      </c>
      <c r="Q872" s="111">
        <f t="shared" si="223"/>
        <v>0</v>
      </c>
      <c r="R872" s="115">
        <f t="shared" si="224"/>
        <v>0</v>
      </c>
      <c r="S872" s="111">
        <f t="shared" si="225"/>
        <v>0</v>
      </c>
      <c r="T872" s="111">
        <f t="shared" si="226"/>
        <v>0</v>
      </c>
    </row>
    <row r="873" spans="1:20" ht="11.25" customHeight="1" x14ac:dyDescent="0.2">
      <c r="A873" s="102" t="str">
        <f>'T09'!A873</f>
        <v>Jakubany</v>
      </c>
      <c r="B873" s="104">
        <f>'T09'!C873</f>
        <v>526762</v>
      </c>
      <c r="C873" s="109">
        <f>'T09'!K873</f>
        <v>1492311.66</v>
      </c>
      <c r="D873" s="110">
        <f>'T09'!O873</f>
        <v>0</v>
      </c>
      <c r="E873" s="110">
        <f>'T09'!P873</f>
        <v>3.3551811824615778</v>
      </c>
      <c r="F873" s="110"/>
      <c r="G873" s="102">
        <f t="shared" si="214"/>
        <v>0</v>
      </c>
      <c r="H873" s="102">
        <f t="shared" si="215"/>
        <v>0</v>
      </c>
      <c r="I873" s="102">
        <f t="shared" si="216"/>
        <v>0</v>
      </c>
      <c r="J873" s="103">
        <f t="shared" si="217"/>
        <v>0</v>
      </c>
      <c r="L873" s="115">
        <f t="shared" si="218"/>
        <v>0</v>
      </c>
      <c r="M873" s="111">
        <f t="shared" si="219"/>
        <v>0</v>
      </c>
      <c r="N873" s="111">
        <f t="shared" si="220"/>
        <v>0</v>
      </c>
      <c r="O873" s="115">
        <f t="shared" si="221"/>
        <v>0</v>
      </c>
      <c r="P873" s="111">
        <f t="shared" si="222"/>
        <v>0</v>
      </c>
      <c r="Q873" s="111">
        <f t="shared" si="223"/>
        <v>0</v>
      </c>
      <c r="R873" s="115">
        <f t="shared" si="224"/>
        <v>0</v>
      </c>
      <c r="S873" s="111">
        <f t="shared" si="225"/>
        <v>0</v>
      </c>
      <c r="T873" s="111">
        <f t="shared" si="226"/>
        <v>0</v>
      </c>
    </row>
    <row r="874" spans="1:20" ht="11.25" customHeight="1" x14ac:dyDescent="0.2">
      <c r="A874" s="102" t="str">
        <f>'T09'!A874</f>
        <v>Jakubov</v>
      </c>
      <c r="B874" s="104">
        <f>'T09'!C874</f>
        <v>507962</v>
      </c>
      <c r="C874" s="109">
        <f>'T09'!K874</f>
        <v>808267.44000000006</v>
      </c>
      <c r="D874" s="110">
        <f>'T09'!O874</f>
        <v>1.1080000000000001</v>
      </c>
      <c r="E874" s="110">
        <f>'T09'!P874</f>
        <v>2.490879751385259</v>
      </c>
      <c r="F874" s="110"/>
      <c r="G874" s="102">
        <f t="shared" si="214"/>
        <v>0</v>
      </c>
      <c r="H874" s="102">
        <f t="shared" si="215"/>
        <v>0</v>
      </c>
      <c r="I874" s="102">
        <f t="shared" si="216"/>
        <v>0</v>
      </c>
      <c r="J874" s="103">
        <f t="shared" si="217"/>
        <v>0</v>
      </c>
      <c r="L874" s="115">
        <f t="shared" si="218"/>
        <v>0</v>
      </c>
      <c r="M874" s="111">
        <f t="shared" si="219"/>
        <v>0</v>
      </c>
      <c r="N874" s="111">
        <f t="shared" si="220"/>
        <v>0</v>
      </c>
      <c r="O874" s="115">
        <f t="shared" si="221"/>
        <v>0</v>
      </c>
      <c r="P874" s="111">
        <f t="shared" si="222"/>
        <v>0</v>
      </c>
      <c r="Q874" s="111">
        <f t="shared" si="223"/>
        <v>0</v>
      </c>
      <c r="R874" s="115">
        <f t="shared" si="224"/>
        <v>0</v>
      </c>
      <c r="S874" s="111">
        <f t="shared" si="225"/>
        <v>0</v>
      </c>
      <c r="T874" s="111">
        <f t="shared" si="226"/>
        <v>0</v>
      </c>
    </row>
    <row r="875" spans="1:20" ht="11.25" customHeight="1" x14ac:dyDescent="0.2">
      <c r="A875" s="102" t="str">
        <f>'T09'!A875</f>
        <v>Jakubova Voľa</v>
      </c>
      <c r="B875" s="104">
        <f>'T09'!C875</f>
        <v>524565</v>
      </c>
      <c r="C875" s="109">
        <f>'T09'!K875</f>
        <v>111528.97</v>
      </c>
      <c r="D875" s="110">
        <f>'T09'!O875</f>
        <v>0</v>
      </c>
      <c r="E875" s="110">
        <f>'T09'!P875</f>
        <v>0</v>
      </c>
      <c r="F875" s="110"/>
      <c r="G875" s="102">
        <f t="shared" si="214"/>
        <v>0</v>
      </c>
      <c r="H875" s="102">
        <f t="shared" si="215"/>
        <v>0</v>
      </c>
      <c r="I875" s="102">
        <f t="shared" si="216"/>
        <v>0</v>
      </c>
      <c r="J875" s="103">
        <f t="shared" si="217"/>
        <v>0</v>
      </c>
      <c r="L875" s="115">
        <f t="shared" si="218"/>
        <v>0</v>
      </c>
      <c r="M875" s="111">
        <f t="shared" si="219"/>
        <v>0</v>
      </c>
      <c r="N875" s="111">
        <f t="shared" si="220"/>
        <v>0</v>
      </c>
      <c r="O875" s="115">
        <f t="shared" si="221"/>
        <v>0</v>
      </c>
      <c r="P875" s="111">
        <f t="shared" si="222"/>
        <v>0</v>
      </c>
      <c r="Q875" s="111">
        <f t="shared" si="223"/>
        <v>0</v>
      </c>
      <c r="R875" s="115">
        <f t="shared" si="224"/>
        <v>0</v>
      </c>
      <c r="S875" s="111">
        <f t="shared" si="225"/>
        <v>0</v>
      </c>
      <c r="T875" s="111">
        <f t="shared" si="226"/>
        <v>0</v>
      </c>
    </row>
    <row r="876" spans="1:20" ht="11.25" customHeight="1" x14ac:dyDescent="0.2">
      <c r="A876" s="102" t="str">
        <f>'T09'!A876</f>
        <v>Jakubovany</v>
      </c>
      <c r="B876" s="104">
        <f>'T09'!C876</f>
        <v>510505</v>
      </c>
      <c r="C876" s="109">
        <f>'T09'!K876</f>
        <v>151400.43</v>
      </c>
      <c r="D876" s="110">
        <f>'T09'!O876</f>
        <v>0</v>
      </c>
      <c r="E876" s="110">
        <f>'T09'!P876</f>
        <v>0</v>
      </c>
      <c r="F876" s="110"/>
      <c r="G876" s="102">
        <f t="shared" si="214"/>
        <v>0</v>
      </c>
      <c r="H876" s="102">
        <f t="shared" si="215"/>
        <v>0</v>
      </c>
      <c r="I876" s="102">
        <f t="shared" si="216"/>
        <v>0</v>
      </c>
      <c r="J876" s="103">
        <f t="shared" si="217"/>
        <v>0</v>
      </c>
      <c r="L876" s="115">
        <f t="shared" si="218"/>
        <v>0</v>
      </c>
      <c r="M876" s="111">
        <f t="shared" si="219"/>
        <v>0</v>
      </c>
      <c r="N876" s="111">
        <f t="shared" si="220"/>
        <v>0</v>
      </c>
      <c r="O876" s="115">
        <f t="shared" si="221"/>
        <v>0</v>
      </c>
      <c r="P876" s="111">
        <f t="shared" si="222"/>
        <v>0</v>
      </c>
      <c r="Q876" s="111">
        <f t="shared" si="223"/>
        <v>0</v>
      </c>
      <c r="R876" s="115">
        <f t="shared" si="224"/>
        <v>0</v>
      </c>
      <c r="S876" s="111">
        <f t="shared" si="225"/>
        <v>0</v>
      </c>
      <c r="T876" s="111">
        <f t="shared" si="226"/>
        <v>0</v>
      </c>
    </row>
    <row r="877" spans="1:20" ht="11.25" customHeight="1" x14ac:dyDescent="0.2">
      <c r="A877" s="102" t="str">
        <f>'T09'!A877</f>
        <v>Jakubovany</v>
      </c>
      <c r="B877" s="104">
        <f>'T09'!C877</f>
        <v>524573</v>
      </c>
      <c r="C877" s="109">
        <f>'T09'!K877</f>
        <v>275219.03999999998</v>
      </c>
      <c r="D877" s="110">
        <f>'T09'!O877</f>
        <v>0</v>
      </c>
      <c r="E877" s="110">
        <f>'T09'!P877</f>
        <v>0</v>
      </c>
      <c r="F877" s="110"/>
      <c r="G877" s="102">
        <f t="shared" si="214"/>
        <v>0</v>
      </c>
      <c r="H877" s="102">
        <f t="shared" si="215"/>
        <v>0</v>
      </c>
      <c r="I877" s="102">
        <f t="shared" si="216"/>
        <v>0</v>
      </c>
      <c r="J877" s="103">
        <f t="shared" si="217"/>
        <v>0</v>
      </c>
      <c r="L877" s="115">
        <f t="shared" si="218"/>
        <v>0</v>
      </c>
      <c r="M877" s="111">
        <f t="shared" si="219"/>
        <v>0</v>
      </c>
      <c r="N877" s="111">
        <f t="shared" si="220"/>
        <v>0</v>
      </c>
      <c r="O877" s="115">
        <f t="shared" si="221"/>
        <v>0</v>
      </c>
      <c r="P877" s="111">
        <f t="shared" si="222"/>
        <v>0</v>
      </c>
      <c r="Q877" s="111">
        <f t="shared" si="223"/>
        <v>0</v>
      </c>
      <c r="R877" s="115">
        <f t="shared" si="224"/>
        <v>0</v>
      </c>
      <c r="S877" s="111">
        <f t="shared" si="225"/>
        <v>0</v>
      </c>
      <c r="T877" s="111">
        <f t="shared" si="226"/>
        <v>0</v>
      </c>
    </row>
    <row r="878" spans="1:20" ht="11.25" customHeight="1" x14ac:dyDescent="0.2">
      <c r="A878" s="102" t="str">
        <f>'T09'!A878</f>
        <v>Jakušovce</v>
      </c>
      <c r="B878" s="104">
        <f>'T09'!C878</f>
        <v>527343</v>
      </c>
      <c r="C878" s="109">
        <f>'T09'!K878</f>
        <v>10521.44</v>
      </c>
      <c r="D878" s="110">
        <f>'T09'!O878</f>
        <v>0</v>
      </c>
      <c r="E878" s="110">
        <f>'T09'!P878</f>
        <v>0</v>
      </c>
      <c r="F878" s="110"/>
      <c r="G878" s="102">
        <f t="shared" si="214"/>
        <v>0</v>
      </c>
      <c r="H878" s="102">
        <f t="shared" si="215"/>
        <v>0</v>
      </c>
      <c r="I878" s="102">
        <f t="shared" si="216"/>
        <v>0</v>
      </c>
      <c r="J878" s="103">
        <f t="shared" si="217"/>
        <v>0</v>
      </c>
      <c r="L878" s="115">
        <f t="shared" si="218"/>
        <v>0</v>
      </c>
      <c r="M878" s="111">
        <f t="shared" si="219"/>
        <v>0</v>
      </c>
      <c r="N878" s="111">
        <f t="shared" si="220"/>
        <v>0</v>
      </c>
      <c r="O878" s="115">
        <f t="shared" si="221"/>
        <v>0</v>
      </c>
      <c r="P878" s="111">
        <f t="shared" si="222"/>
        <v>0</v>
      </c>
      <c r="Q878" s="111">
        <f t="shared" si="223"/>
        <v>0</v>
      </c>
      <c r="R878" s="115">
        <f t="shared" si="224"/>
        <v>0</v>
      </c>
      <c r="S878" s="111">
        <f t="shared" si="225"/>
        <v>0</v>
      </c>
      <c r="T878" s="111">
        <f t="shared" si="226"/>
        <v>0</v>
      </c>
    </row>
    <row r="879" spans="1:20" ht="11.25" customHeight="1" x14ac:dyDescent="0.2">
      <c r="A879" s="102" t="str">
        <f>'T09'!A879</f>
        <v>Jalová</v>
      </c>
      <c r="B879" s="104">
        <f>'T09'!C879</f>
        <v>520284</v>
      </c>
      <c r="C879" s="109">
        <f>'T09'!K879</f>
        <v>13595.14</v>
      </c>
      <c r="D879" s="110">
        <f>'T09'!O879</f>
        <v>0</v>
      </c>
      <c r="E879" s="110">
        <f>'T09'!P879</f>
        <v>0</v>
      </c>
      <c r="F879" s="110"/>
      <c r="G879" s="102">
        <f t="shared" si="214"/>
        <v>0</v>
      </c>
      <c r="H879" s="102">
        <f t="shared" si="215"/>
        <v>0</v>
      </c>
      <c r="I879" s="102">
        <f t="shared" si="216"/>
        <v>0</v>
      </c>
      <c r="J879" s="103">
        <f t="shared" si="217"/>
        <v>0</v>
      </c>
      <c r="L879" s="115">
        <f t="shared" si="218"/>
        <v>0</v>
      </c>
      <c r="M879" s="111">
        <f t="shared" si="219"/>
        <v>0</v>
      </c>
      <c r="N879" s="111">
        <f t="shared" si="220"/>
        <v>0</v>
      </c>
      <c r="O879" s="115">
        <f t="shared" si="221"/>
        <v>0</v>
      </c>
      <c r="P879" s="111">
        <f t="shared" si="222"/>
        <v>0</v>
      </c>
      <c r="Q879" s="111">
        <f t="shared" si="223"/>
        <v>0</v>
      </c>
      <c r="R879" s="115">
        <f t="shared" si="224"/>
        <v>0</v>
      </c>
      <c r="S879" s="111">
        <f t="shared" si="225"/>
        <v>0</v>
      </c>
      <c r="T879" s="111">
        <f t="shared" si="226"/>
        <v>0</v>
      </c>
    </row>
    <row r="880" spans="1:20" ht="11.25" customHeight="1" x14ac:dyDescent="0.2">
      <c r="A880" s="102" t="str">
        <f>'T09'!A880</f>
        <v>Jalovec</v>
      </c>
      <c r="B880" s="104">
        <f>'T09'!C880</f>
        <v>510513</v>
      </c>
      <c r="C880" s="109">
        <f>'T09'!K880</f>
        <v>58187.23</v>
      </c>
      <c r="D880" s="110">
        <f>'T09'!O880</f>
        <v>0</v>
      </c>
      <c r="E880" s="110">
        <f>'T09'!P880</f>
        <v>0</v>
      </c>
      <c r="F880" s="110"/>
      <c r="G880" s="102">
        <f t="shared" si="214"/>
        <v>0</v>
      </c>
      <c r="H880" s="102">
        <f t="shared" si="215"/>
        <v>0</v>
      </c>
      <c r="I880" s="102">
        <f t="shared" si="216"/>
        <v>0</v>
      </c>
      <c r="J880" s="103">
        <f t="shared" si="217"/>
        <v>0</v>
      </c>
      <c r="L880" s="115">
        <f t="shared" si="218"/>
        <v>0</v>
      </c>
      <c r="M880" s="111">
        <f t="shared" si="219"/>
        <v>0</v>
      </c>
      <c r="N880" s="111">
        <f t="shared" si="220"/>
        <v>0</v>
      </c>
      <c r="O880" s="115">
        <f t="shared" si="221"/>
        <v>0</v>
      </c>
      <c r="P880" s="111">
        <f t="shared" si="222"/>
        <v>0</v>
      </c>
      <c r="Q880" s="111">
        <f t="shared" si="223"/>
        <v>0</v>
      </c>
      <c r="R880" s="115">
        <f t="shared" si="224"/>
        <v>0</v>
      </c>
      <c r="S880" s="111">
        <f t="shared" si="225"/>
        <v>0</v>
      </c>
      <c r="T880" s="111">
        <f t="shared" si="226"/>
        <v>0</v>
      </c>
    </row>
    <row r="881" spans="1:20" ht="11.25" customHeight="1" x14ac:dyDescent="0.2">
      <c r="A881" s="102" t="str">
        <f>'T09'!A881</f>
        <v>Jalovec</v>
      </c>
      <c r="B881" s="104">
        <f>'T09'!C881</f>
        <v>557714</v>
      </c>
      <c r="C881" s="109">
        <f>'T09'!K881</f>
        <v>190338.29</v>
      </c>
      <c r="D881" s="110">
        <f>'T09'!O881</f>
        <v>23.947099999999999</v>
      </c>
      <c r="E881" s="110">
        <f>'T09'!P881</f>
        <v>1.7411315400595433</v>
      </c>
      <c r="F881" s="110"/>
      <c r="G881" s="102">
        <f t="shared" si="214"/>
        <v>0</v>
      </c>
      <c r="H881" s="102">
        <f t="shared" si="215"/>
        <v>0</v>
      </c>
      <c r="I881" s="102">
        <f t="shared" si="216"/>
        <v>0</v>
      </c>
      <c r="J881" s="103">
        <f t="shared" si="217"/>
        <v>0</v>
      </c>
      <c r="L881" s="115">
        <f t="shared" si="218"/>
        <v>0</v>
      </c>
      <c r="M881" s="111">
        <f t="shared" si="219"/>
        <v>0</v>
      </c>
      <c r="N881" s="111">
        <f t="shared" si="220"/>
        <v>0</v>
      </c>
      <c r="O881" s="115">
        <f t="shared" si="221"/>
        <v>0</v>
      </c>
      <c r="P881" s="111">
        <f t="shared" si="222"/>
        <v>0</v>
      </c>
      <c r="Q881" s="111">
        <f t="shared" si="223"/>
        <v>0</v>
      </c>
      <c r="R881" s="115">
        <f t="shared" si="224"/>
        <v>0</v>
      </c>
      <c r="S881" s="111">
        <f t="shared" si="225"/>
        <v>0</v>
      </c>
      <c r="T881" s="111">
        <f t="shared" si="226"/>
        <v>0</v>
      </c>
    </row>
    <row r="882" spans="1:20" ht="11.25" customHeight="1" x14ac:dyDescent="0.2">
      <c r="A882" s="102" t="str">
        <f>'T09'!A882</f>
        <v>Jalšové</v>
      </c>
      <c r="B882" s="104">
        <f>'T09'!C882</f>
        <v>507130</v>
      </c>
      <c r="C882" s="109">
        <f>'T09'!K882</f>
        <v>186827.77000000002</v>
      </c>
      <c r="D882" s="110">
        <f>'T09'!O882</f>
        <v>0</v>
      </c>
      <c r="E882" s="110">
        <f>'T09'!P882</f>
        <v>17.982744214096222</v>
      </c>
      <c r="F882" s="110"/>
      <c r="G882" s="102">
        <f t="shared" si="214"/>
        <v>0</v>
      </c>
      <c r="H882" s="102">
        <f t="shared" si="215"/>
        <v>0</v>
      </c>
      <c r="I882" s="102">
        <f t="shared" si="216"/>
        <v>0</v>
      </c>
      <c r="J882" s="103">
        <f t="shared" si="217"/>
        <v>0</v>
      </c>
      <c r="L882" s="115">
        <f t="shared" si="218"/>
        <v>0</v>
      </c>
      <c r="M882" s="111">
        <f t="shared" si="219"/>
        <v>0</v>
      </c>
      <c r="N882" s="111">
        <f t="shared" si="220"/>
        <v>0</v>
      </c>
      <c r="O882" s="115">
        <f t="shared" si="221"/>
        <v>0</v>
      </c>
      <c r="P882" s="111">
        <f t="shared" si="222"/>
        <v>0</v>
      </c>
      <c r="Q882" s="111">
        <f t="shared" si="223"/>
        <v>0</v>
      </c>
      <c r="R882" s="115">
        <f t="shared" si="224"/>
        <v>0</v>
      </c>
      <c r="S882" s="111">
        <f t="shared" si="225"/>
        <v>0</v>
      </c>
      <c r="T882" s="111">
        <f t="shared" si="226"/>
        <v>0</v>
      </c>
    </row>
    <row r="883" spans="1:20" ht="11.25" customHeight="1" x14ac:dyDescent="0.2">
      <c r="A883" s="102" t="str">
        <f>'T09'!A883</f>
        <v>Jalšovík</v>
      </c>
      <c r="B883" s="104">
        <f>'T09'!C883</f>
        <v>518484</v>
      </c>
      <c r="C883" s="109">
        <f>'T09'!K883</f>
        <v>58604.03</v>
      </c>
      <c r="D883" s="110">
        <f>'T09'!O883</f>
        <v>0</v>
      </c>
      <c r="E883" s="110">
        <f>'T09'!P883</f>
        <v>1.8129640572499879</v>
      </c>
      <c r="F883" s="110"/>
      <c r="G883" s="102">
        <f t="shared" si="214"/>
        <v>0</v>
      </c>
      <c r="H883" s="102">
        <f t="shared" si="215"/>
        <v>0</v>
      </c>
      <c r="I883" s="102">
        <f t="shared" si="216"/>
        <v>0</v>
      </c>
      <c r="J883" s="103">
        <f t="shared" si="217"/>
        <v>0</v>
      </c>
      <c r="L883" s="115">
        <f t="shared" si="218"/>
        <v>0</v>
      </c>
      <c r="M883" s="111">
        <f t="shared" si="219"/>
        <v>0</v>
      </c>
      <c r="N883" s="111">
        <f t="shared" si="220"/>
        <v>0</v>
      </c>
      <c r="O883" s="115">
        <f t="shared" si="221"/>
        <v>0</v>
      </c>
      <c r="P883" s="111">
        <f t="shared" si="222"/>
        <v>0</v>
      </c>
      <c r="Q883" s="111">
        <f t="shared" si="223"/>
        <v>0</v>
      </c>
      <c r="R883" s="115">
        <f t="shared" si="224"/>
        <v>0</v>
      </c>
      <c r="S883" s="111">
        <f t="shared" si="225"/>
        <v>0</v>
      </c>
      <c r="T883" s="111">
        <f t="shared" si="226"/>
        <v>0</v>
      </c>
    </row>
    <row r="884" spans="1:20" ht="11.25" customHeight="1" x14ac:dyDescent="0.2">
      <c r="A884" s="102" t="str">
        <f>'T09'!A884</f>
        <v>Jamník</v>
      </c>
      <c r="B884" s="104">
        <f>'T09'!C884</f>
        <v>510521</v>
      </c>
      <c r="C884" s="109">
        <f>'T09'!K884</f>
        <v>184697.04</v>
      </c>
      <c r="D884" s="110">
        <f>'T09'!O884</f>
        <v>21.384899999999998</v>
      </c>
      <c r="E884" s="110">
        <f>'T09'!P884</f>
        <v>31.041905165345362</v>
      </c>
      <c r="F884" s="110"/>
      <c r="G884" s="102">
        <f t="shared" si="214"/>
        <v>0</v>
      </c>
      <c r="H884" s="102">
        <f t="shared" si="215"/>
        <v>1</v>
      </c>
      <c r="I884" s="102">
        <f t="shared" si="216"/>
        <v>0</v>
      </c>
      <c r="J884" s="103">
        <f t="shared" si="217"/>
        <v>1</v>
      </c>
      <c r="L884" s="115">
        <f t="shared" si="218"/>
        <v>0</v>
      </c>
      <c r="M884" s="111">
        <f t="shared" si="219"/>
        <v>0</v>
      </c>
      <c r="N884" s="111">
        <f t="shared" si="220"/>
        <v>0</v>
      </c>
      <c r="O884" s="115">
        <f t="shared" si="221"/>
        <v>184697.04</v>
      </c>
      <c r="P884" s="111">
        <f t="shared" si="222"/>
        <v>0.21384899999999998</v>
      </c>
      <c r="Q884" s="111">
        <f t="shared" si="223"/>
        <v>0.31041905165345363</v>
      </c>
      <c r="R884" s="115">
        <f t="shared" si="224"/>
        <v>0</v>
      </c>
      <c r="S884" s="111">
        <f t="shared" si="225"/>
        <v>0</v>
      </c>
      <c r="T884" s="111">
        <f t="shared" si="226"/>
        <v>0</v>
      </c>
    </row>
    <row r="885" spans="1:20" ht="11.25" customHeight="1" x14ac:dyDescent="0.2">
      <c r="A885" s="102" t="str">
        <f>'T09'!A885</f>
        <v>Jamník</v>
      </c>
      <c r="B885" s="104">
        <f>'T09'!C885</f>
        <v>543195</v>
      </c>
      <c r="C885" s="109">
        <f>'T09'!K885</f>
        <v>448417.1</v>
      </c>
      <c r="D885" s="110">
        <f>'T09'!O885</f>
        <v>5.4733999999999998</v>
      </c>
      <c r="E885" s="110">
        <f>'T09'!P885</f>
        <v>5.4487440376381722</v>
      </c>
      <c r="F885" s="110"/>
      <c r="G885" s="102">
        <f t="shared" si="214"/>
        <v>0</v>
      </c>
      <c r="H885" s="102">
        <f t="shared" si="215"/>
        <v>0</v>
      </c>
      <c r="I885" s="102">
        <f t="shared" si="216"/>
        <v>0</v>
      </c>
      <c r="J885" s="103">
        <f t="shared" si="217"/>
        <v>0</v>
      </c>
      <c r="L885" s="115">
        <f t="shared" si="218"/>
        <v>0</v>
      </c>
      <c r="M885" s="111">
        <f t="shared" si="219"/>
        <v>0</v>
      </c>
      <c r="N885" s="111">
        <f t="shared" si="220"/>
        <v>0</v>
      </c>
      <c r="O885" s="115">
        <f t="shared" si="221"/>
        <v>0</v>
      </c>
      <c r="P885" s="111">
        <f t="shared" si="222"/>
        <v>0</v>
      </c>
      <c r="Q885" s="111">
        <f t="shared" si="223"/>
        <v>0</v>
      </c>
      <c r="R885" s="115">
        <f t="shared" si="224"/>
        <v>0</v>
      </c>
      <c r="S885" s="111">
        <f t="shared" si="225"/>
        <v>0</v>
      </c>
      <c r="T885" s="111">
        <f t="shared" si="226"/>
        <v>0</v>
      </c>
    </row>
    <row r="886" spans="1:20" ht="11.25" customHeight="1" x14ac:dyDescent="0.2">
      <c r="A886" s="102" t="str">
        <f>'T09'!A886</f>
        <v>Janice</v>
      </c>
      <c r="B886" s="104">
        <f>'T09'!C886</f>
        <v>514993</v>
      </c>
      <c r="C886" s="109">
        <f>'T09'!K886</f>
        <v>37813.18</v>
      </c>
      <c r="D886" s="110">
        <f>'T09'!O886</f>
        <v>0</v>
      </c>
      <c r="E886" s="110">
        <f>'T09'!P886</f>
        <v>0</v>
      </c>
      <c r="F886" s="110"/>
      <c r="G886" s="102">
        <f t="shared" si="214"/>
        <v>0</v>
      </c>
      <c r="H886" s="102">
        <f t="shared" si="215"/>
        <v>0</v>
      </c>
      <c r="I886" s="102">
        <f t="shared" si="216"/>
        <v>0</v>
      </c>
      <c r="J886" s="103">
        <f t="shared" si="217"/>
        <v>0</v>
      </c>
      <c r="L886" s="115">
        <f t="shared" si="218"/>
        <v>0</v>
      </c>
      <c r="M886" s="111">
        <f t="shared" si="219"/>
        <v>0</v>
      </c>
      <c r="N886" s="111">
        <f t="shared" si="220"/>
        <v>0</v>
      </c>
      <c r="O886" s="115">
        <f t="shared" si="221"/>
        <v>0</v>
      </c>
      <c r="P886" s="111">
        <f t="shared" si="222"/>
        <v>0</v>
      </c>
      <c r="Q886" s="111">
        <f t="shared" si="223"/>
        <v>0</v>
      </c>
      <c r="R886" s="115">
        <f t="shared" si="224"/>
        <v>0</v>
      </c>
      <c r="S886" s="111">
        <f t="shared" si="225"/>
        <v>0</v>
      </c>
      <c r="T886" s="111">
        <f t="shared" si="226"/>
        <v>0</v>
      </c>
    </row>
    <row r="887" spans="1:20" ht="11.25" customHeight="1" x14ac:dyDescent="0.2">
      <c r="A887" s="102" t="str">
        <f>'T09'!A887</f>
        <v>Janík</v>
      </c>
      <c r="B887" s="104">
        <f>'T09'!C887</f>
        <v>521485</v>
      </c>
      <c r="C887" s="109">
        <f>'T09'!K887</f>
        <v>173558.78</v>
      </c>
      <c r="D887" s="110">
        <f>'T09'!O887</f>
        <v>3.5775999999999999</v>
      </c>
      <c r="E887" s="110">
        <f>'T09'!P887</f>
        <v>15.143705204657465</v>
      </c>
      <c r="F887" s="110"/>
      <c r="G887" s="102">
        <f t="shared" si="214"/>
        <v>0</v>
      </c>
      <c r="H887" s="102">
        <f t="shared" si="215"/>
        <v>0</v>
      </c>
      <c r="I887" s="102">
        <f t="shared" si="216"/>
        <v>0</v>
      </c>
      <c r="J887" s="103">
        <f t="shared" si="217"/>
        <v>0</v>
      </c>
      <c r="L887" s="115">
        <f t="shared" si="218"/>
        <v>0</v>
      </c>
      <c r="M887" s="111">
        <f t="shared" si="219"/>
        <v>0</v>
      </c>
      <c r="N887" s="111">
        <f t="shared" si="220"/>
        <v>0</v>
      </c>
      <c r="O887" s="115">
        <f t="shared" si="221"/>
        <v>0</v>
      </c>
      <c r="P887" s="111">
        <f t="shared" si="222"/>
        <v>0</v>
      </c>
      <c r="Q887" s="111">
        <f t="shared" si="223"/>
        <v>0</v>
      </c>
      <c r="R887" s="115">
        <f t="shared" si="224"/>
        <v>0</v>
      </c>
      <c r="S887" s="111">
        <f t="shared" si="225"/>
        <v>0</v>
      </c>
      <c r="T887" s="111">
        <f t="shared" si="226"/>
        <v>0</v>
      </c>
    </row>
    <row r="888" spans="1:20" ht="11.25" customHeight="1" x14ac:dyDescent="0.2">
      <c r="A888" s="102" t="str">
        <f>'T09'!A888</f>
        <v>Janíky</v>
      </c>
      <c r="B888" s="104">
        <f>'T09'!C888</f>
        <v>501662</v>
      </c>
      <c r="C888" s="109">
        <f>'T09'!K888</f>
        <v>266376.06</v>
      </c>
      <c r="D888" s="110">
        <f>'T09'!O888</f>
        <v>0</v>
      </c>
      <c r="E888" s="110">
        <f>'T09'!P888</f>
        <v>9.9076020570317009</v>
      </c>
      <c r="F888" s="110"/>
      <c r="G888" s="102">
        <f t="shared" si="214"/>
        <v>0</v>
      </c>
      <c r="H888" s="102">
        <f t="shared" si="215"/>
        <v>0</v>
      </c>
      <c r="I888" s="102">
        <f t="shared" si="216"/>
        <v>0</v>
      </c>
      <c r="J888" s="103">
        <f t="shared" si="217"/>
        <v>0</v>
      </c>
      <c r="L888" s="115">
        <f t="shared" si="218"/>
        <v>0</v>
      </c>
      <c r="M888" s="111">
        <f t="shared" si="219"/>
        <v>0</v>
      </c>
      <c r="N888" s="111">
        <f t="shared" si="220"/>
        <v>0</v>
      </c>
      <c r="O888" s="115">
        <f t="shared" si="221"/>
        <v>0</v>
      </c>
      <c r="P888" s="111">
        <f t="shared" si="222"/>
        <v>0</v>
      </c>
      <c r="Q888" s="111">
        <f t="shared" si="223"/>
        <v>0</v>
      </c>
      <c r="R888" s="115">
        <f t="shared" si="224"/>
        <v>0</v>
      </c>
      <c r="S888" s="111">
        <f t="shared" si="225"/>
        <v>0</v>
      </c>
      <c r="T888" s="111">
        <f t="shared" si="226"/>
        <v>0</v>
      </c>
    </row>
    <row r="889" spans="1:20" ht="11.25" customHeight="1" x14ac:dyDescent="0.2">
      <c r="A889" s="102" t="str">
        <f>'T09'!A889</f>
        <v>Jankovce</v>
      </c>
      <c r="B889" s="104">
        <f>'T09'!C889</f>
        <v>520292</v>
      </c>
      <c r="C889" s="109">
        <f>'T09'!K889</f>
        <v>80053.31</v>
      </c>
      <c r="D889" s="110">
        <f>'T09'!O889</f>
        <v>2.6886000000000001</v>
      </c>
      <c r="E889" s="110">
        <f>'T09'!P889</f>
        <v>1.3284647443060131</v>
      </c>
      <c r="F889" s="110"/>
      <c r="G889" s="102">
        <f t="shared" si="214"/>
        <v>0</v>
      </c>
      <c r="H889" s="102">
        <f t="shared" si="215"/>
        <v>0</v>
      </c>
      <c r="I889" s="102">
        <f t="shared" si="216"/>
        <v>0</v>
      </c>
      <c r="J889" s="103">
        <f t="shared" si="217"/>
        <v>0</v>
      </c>
      <c r="L889" s="115">
        <f t="shared" si="218"/>
        <v>0</v>
      </c>
      <c r="M889" s="111">
        <f t="shared" si="219"/>
        <v>0</v>
      </c>
      <c r="N889" s="111">
        <f t="shared" si="220"/>
        <v>0</v>
      </c>
      <c r="O889" s="115">
        <f t="shared" si="221"/>
        <v>0</v>
      </c>
      <c r="P889" s="111">
        <f t="shared" si="222"/>
        <v>0</v>
      </c>
      <c r="Q889" s="111">
        <f t="shared" si="223"/>
        <v>0</v>
      </c>
      <c r="R889" s="115">
        <f t="shared" si="224"/>
        <v>0</v>
      </c>
      <c r="S889" s="111">
        <f t="shared" si="225"/>
        <v>0</v>
      </c>
      <c r="T889" s="111">
        <f t="shared" si="226"/>
        <v>0</v>
      </c>
    </row>
    <row r="890" spans="1:20" ht="11.25" customHeight="1" x14ac:dyDescent="0.2">
      <c r="A890" s="102" t="str">
        <f>'T09'!A890</f>
        <v>Janov</v>
      </c>
      <c r="B890" s="104">
        <f>'T09'!C890</f>
        <v>524581</v>
      </c>
      <c r="C890" s="109">
        <f>'T09'!K890</f>
        <v>151867.03</v>
      </c>
      <c r="D890" s="110">
        <f>'T09'!O890</f>
        <v>16.2849</v>
      </c>
      <c r="E890" s="110">
        <f>'T09'!P890</f>
        <v>8.9252749592851046</v>
      </c>
      <c r="F890" s="110"/>
      <c r="G890" s="102">
        <f t="shared" si="214"/>
        <v>0</v>
      </c>
      <c r="H890" s="102">
        <f t="shared" si="215"/>
        <v>0</v>
      </c>
      <c r="I890" s="102">
        <f t="shared" si="216"/>
        <v>0</v>
      </c>
      <c r="J890" s="103">
        <f t="shared" si="217"/>
        <v>0</v>
      </c>
      <c r="L890" s="115">
        <f t="shared" si="218"/>
        <v>0</v>
      </c>
      <c r="M890" s="111">
        <f t="shared" si="219"/>
        <v>0</v>
      </c>
      <c r="N890" s="111">
        <f t="shared" si="220"/>
        <v>0</v>
      </c>
      <c r="O890" s="115">
        <f t="shared" si="221"/>
        <v>0</v>
      </c>
      <c r="P890" s="111">
        <f t="shared" si="222"/>
        <v>0</v>
      </c>
      <c r="Q890" s="111">
        <f t="shared" si="223"/>
        <v>0</v>
      </c>
      <c r="R890" s="115">
        <f t="shared" si="224"/>
        <v>0</v>
      </c>
      <c r="S890" s="111">
        <f t="shared" si="225"/>
        <v>0</v>
      </c>
      <c r="T890" s="111">
        <f t="shared" si="226"/>
        <v>0</v>
      </c>
    </row>
    <row r="891" spans="1:20" ht="11.25" customHeight="1" x14ac:dyDescent="0.2">
      <c r="A891" s="102" t="str">
        <f>'T09'!A891</f>
        <v>Janova Lehota</v>
      </c>
      <c r="B891" s="104">
        <f>'T09'!C891</f>
        <v>516872</v>
      </c>
      <c r="C891" s="109">
        <f>'T09'!K891</f>
        <v>1063083.1100000001</v>
      </c>
      <c r="D891" s="110">
        <f>'T09'!O891</f>
        <v>3.0922000000000001</v>
      </c>
      <c r="E891" s="110">
        <f>'T09'!P891</f>
        <v>1.1895617455534591</v>
      </c>
      <c r="F891" s="110"/>
      <c r="G891" s="102">
        <f t="shared" si="214"/>
        <v>0</v>
      </c>
      <c r="H891" s="102">
        <f t="shared" si="215"/>
        <v>0</v>
      </c>
      <c r="I891" s="102">
        <f t="shared" si="216"/>
        <v>0</v>
      </c>
      <c r="J891" s="103">
        <f t="shared" si="217"/>
        <v>0</v>
      </c>
      <c r="L891" s="115">
        <f t="shared" si="218"/>
        <v>0</v>
      </c>
      <c r="M891" s="111">
        <f t="shared" si="219"/>
        <v>0</v>
      </c>
      <c r="N891" s="111">
        <f t="shared" si="220"/>
        <v>0</v>
      </c>
      <c r="O891" s="115">
        <f t="shared" si="221"/>
        <v>0</v>
      </c>
      <c r="P891" s="111">
        <f t="shared" si="222"/>
        <v>0</v>
      </c>
      <c r="Q891" s="111">
        <f t="shared" si="223"/>
        <v>0</v>
      </c>
      <c r="R891" s="115">
        <f t="shared" si="224"/>
        <v>0</v>
      </c>
      <c r="S891" s="111">
        <f t="shared" si="225"/>
        <v>0</v>
      </c>
      <c r="T891" s="111">
        <f t="shared" si="226"/>
        <v>0</v>
      </c>
    </row>
    <row r="892" spans="1:20" ht="11.25" customHeight="1" x14ac:dyDescent="0.2">
      <c r="A892" s="102" t="str">
        <f>'T09'!A892</f>
        <v>Janovce</v>
      </c>
      <c r="B892" s="104">
        <f>'T09'!C892</f>
        <v>519294</v>
      </c>
      <c r="C892" s="109">
        <f>'T09'!K892</f>
        <v>171361.15</v>
      </c>
      <c r="D892" s="110">
        <f>'T09'!O892</f>
        <v>0</v>
      </c>
      <c r="E892" s="110">
        <f>'T09'!P892</f>
        <v>0</v>
      </c>
      <c r="F892" s="110"/>
      <c r="G892" s="102">
        <f t="shared" si="214"/>
        <v>0</v>
      </c>
      <c r="H892" s="102">
        <f t="shared" si="215"/>
        <v>0</v>
      </c>
      <c r="I892" s="102">
        <f t="shared" si="216"/>
        <v>0</v>
      </c>
      <c r="J892" s="103">
        <f t="shared" si="217"/>
        <v>0</v>
      </c>
      <c r="L892" s="115">
        <f t="shared" si="218"/>
        <v>0</v>
      </c>
      <c r="M892" s="111">
        <f t="shared" si="219"/>
        <v>0</v>
      </c>
      <c r="N892" s="111">
        <f t="shared" si="220"/>
        <v>0</v>
      </c>
      <c r="O892" s="115">
        <f t="shared" si="221"/>
        <v>0</v>
      </c>
      <c r="P892" s="111">
        <f t="shared" si="222"/>
        <v>0</v>
      </c>
      <c r="Q892" s="111">
        <f t="shared" si="223"/>
        <v>0</v>
      </c>
      <c r="R892" s="115">
        <f t="shared" si="224"/>
        <v>0</v>
      </c>
      <c r="S892" s="111">
        <f t="shared" si="225"/>
        <v>0</v>
      </c>
      <c r="T892" s="111">
        <f t="shared" si="226"/>
        <v>0</v>
      </c>
    </row>
    <row r="893" spans="1:20" ht="11.25" customHeight="1" x14ac:dyDescent="0.2">
      <c r="A893" s="102" t="str">
        <f>'T09'!A893</f>
        <v>Jánovce</v>
      </c>
      <c r="B893" s="104">
        <f>'T09'!C893</f>
        <v>503827</v>
      </c>
      <c r="C893" s="109">
        <f>'T09'!K893</f>
        <v>141837.79</v>
      </c>
      <c r="D893" s="110">
        <f>'T09'!O893</f>
        <v>0</v>
      </c>
      <c r="E893" s="110">
        <f>'T09'!P893</f>
        <v>1.6215706688605343E-4</v>
      </c>
      <c r="F893" s="110"/>
      <c r="G893" s="102">
        <f t="shared" si="214"/>
        <v>0</v>
      </c>
      <c r="H893" s="102">
        <f t="shared" si="215"/>
        <v>0</v>
      </c>
      <c r="I893" s="102">
        <f t="shared" si="216"/>
        <v>0</v>
      </c>
      <c r="J893" s="103">
        <f t="shared" si="217"/>
        <v>0</v>
      </c>
      <c r="L893" s="115">
        <f t="shared" si="218"/>
        <v>0</v>
      </c>
      <c r="M893" s="111">
        <f t="shared" si="219"/>
        <v>0</v>
      </c>
      <c r="N893" s="111">
        <f t="shared" si="220"/>
        <v>0</v>
      </c>
      <c r="O893" s="115">
        <f t="shared" si="221"/>
        <v>0</v>
      </c>
      <c r="P893" s="111">
        <f t="shared" si="222"/>
        <v>0</v>
      </c>
      <c r="Q893" s="111">
        <f t="shared" si="223"/>
        <v>0</v>
      </c>
      <c r="R893" s="115">
        <f t="shared" si="224"/>
        <v>0</v>
      </c>
      <c r="S893" s="111">
        <f t="shared" si="225"/>
        <v>0</v>
      </c>
      <c r="T893" s="111">
        <f t="shared" si="226"/>
        <v>0</v>
      </c>
    </row>
    <row r="894" spans="1:20" ht="11.25" customHeight="1" x14ac:dyDescent="0.2">
      <c r="A894" s="102" t="str">
        <f>'T09'!A894</f>
        <v>Jánovce</v>
      </c>
      <c r="B894" s="104">
        <f>'T09'!C894</f>
        <v>523542</v>
      </c>
      <c r="C894" s="109">
        <f>'T09'!K894</f>
        <v>612668.92000000004</v>
      </c>
      <c r="D894" s="110">
        <f>'T09'!O894</f>
        <v>1.8084</v>
      </c>
      <c r="E894" s="110">
        <f>'T09'!P894</f>
        <v>2.4211363618706168</v>
      </c>
      <c r="F894" s="110"/>
      <c r="G894" s="102">
        <f t="shared" si="214"/>
        <v>0</v>
      </c>
      <c r="H894" s="102">
        <f t="shared" si="215"/>
        <v>0</v>
      </c>
      <c r="I894" s="102">
        <f t="shared" si="216"/>
        <v>0</v>
      </c>
      <c r="J894" s="103">
        <f t="shared" si="217"/>
        <v>0</v>
      </c>
      <c r="L894" s="115">
        <f t="shared" si="218"/>
        <v>0</v>
      </c>
      <c r="M894" s="111">
        <f t="shared" si="219"/>
        <v>0</v>
      </c>
      <c r="N894" s="111">
        <f t="shared" si="220"/>
        <v>0</v>
      </c>
      <c r="O894" s="115">
        <f t="shared" si="221"/>
        <v>0</v>
      </c>
      <c r="P894" s="111">
        <f t="shared" si="222"/>
        <v>0</v>
      </c>
      <c r="Q894" s="111">
        <f t="shared" si="223"/>
        <v>0</v>
      </c>
      <c r="R894" s="115">
        <f t="shared" si="224"/>
        <v>0</v>
      </c>
      <c r="S894" s="111">
        <f t="shared" si="225"/>
        <v>0</v>
      </c>
      <c r="T894" s="111">
        <f t="shared" si="226"/>
        <v>0</v>
      </c>
    </row>
    <row r="895" spans="1:20" ht="11.25" customHeight="1" x14ac:dyDescent="0.2">
      <c r="A895" s="102" t="str">
        <f>'T09'!A895</f>
        <v>Janovík</v>
      </c>
      <c r="B895" s="104">
        <f>'T09'!C895</f>
        <v>524590</v>
      </c>
      <c r="C895" s="109">
        <f>'T09'!K895</f>
        <v>42866</v>
      </c>
      <c r="D895" s="110">
        <f>'T09'!O895</f>
        <v>0</v>
      </c>
      <c r="E895" s="110">
        <f>'T09'!P895</f>
        <v>0</v>
      </c>
      <c r="F895" s="110"/>
      <c r="G895" s="102">
        <f t="shared" si="214"/>
        <v>0</v>
      </c>
      <c r="H895" s="102">
        <f t="shared" si="215"/>
        <v>0</v>
      </c>
      <c r="I895" s="102">
        <f t="shared" si="216"/>
        <v>0</v>
      </c>
      <c r="J895" s="103">
        <f t="shared" si="217"/>
        <v>0</v>
      </c>
      <c r="L895" s="115">
        <f t="shared" si="218"/>
        <v>0</v>
      </c>
      <c r="M895" s="111">
        <f t="shared" si="219"/>
        <v>0</v>
      </c>
      <c r="N895" s="111">
        <f t="shared" si="220"/>
        <v>0</v>
      </c>
      <c r="O895" s="115">
        <f t="shared" si="221"/>
        <v>0</v>
      </c>
      <c r="P895" s="111">
        <f t="shared" si="222"/>
        <v>0</v>
      </c>
      <c r="Q895" s="111">
        <f t="shared" si="223"/>
        <v>0</v>
      </c>
      <c r="R895" s="115">
        <f t="shared" si="224"/>
        <v>0</v>
      </c>
      <c r="S895" s="111">
        <f t="shared" si="225"/>
        <v>0</v>
      </c>
      <c r="T895" s="111">
        <f t="shared" si="226"/>
        <v>0</v>
      </c>
    </row>
    <row r="896" spans="1:20" ht="11.25" customHeight="1" x14ac:dyDescent="0.2">
      <c r="A896" s="102" t="str">
        <f>'T09'!A896</f>
        <v>Jarabá</v>
      </c>
      <c r="B896" s="104">
        <f>'T09'!C896</f>
        <v>508691</v>
      </c>
      <c r="C896" s="109">
        <f>'T09'!K896</f>
        <v>53068.22</v>
      </c>
      <c r="D896" s="110">
        <f>'T09'!O896</f>
        <v>0</v>
      </c>
      <c r="E896" s="110">
        <f>'T09'!P896</f>
        <v>0</v>
      </c>
      <c r="F896" s="110"/>
      <c r="G896" s="102">
        <f t="shared" si="214"/>
        <v>0</v>
      </c>
      <c r="H896" s="102">
        <f t="shared" si="215"/>
        <v>0</v>
      </c>
      <c r="I896" s="102">
        <f t="shared" si="216"/>
        <v>0</v>
      </c>
      <c r="J896" s="103">
        <f t="shared" si="217"/>
        <v>0</v>
      </c>
      <c r="L896" s="115">
        <f t="shared" si="218"/>
        <v>0</v>
      </c>
      <c r="M896" s="111">
        <f t="shared" si="219"/>
        <v>0</v>
      </c>
      <c r="N896" s="111">
        <f t="shared" si="220"/>
        <v>0</v>
      </c>
      <c r="O896" s="115">
        <f t="shared" si="221"/>
        <v>0</v>
      </c>
      <c r="P896" s="111">
        <f t="shared" si="222"/>
        <v>0</v>
      </c>
      <c r="Q896" s="111">
        <f t="shared" si="223"/>
        <v>0</v>
      </c>
      <c r="R896" s="115">
        <f t="shared" si="224"/>
        <v>0</v>
      </c>
      <c r="S896" s="111">
        <f t="shared" si="225"/>
        <v>0</v>
      </c>
      <c r="T896" s="111">
        <f t="shared" si="226"/>
        <v>0</v>
      </c>
    </row>
    <row r="897" spans="1:20" ht="11.25" customHeight="1" x14ac:dyDescent="0.2">
      <c r="A897" s="102" t="str">
        <f>'T09'!A897</f>
        <v>Jarabina</v>
      </c>
      <c r="B897" s="104">
        <f>'T09'!C897</f>
        <v>526771</v>
      </c>
      <c r="C897" s="109">
        <f>'T09'!K897</f>
        <v>637365.09</v>
      </c>
      <c r="D897" s="110">
        <f>'T09'!O897</f>
        <v>23.979199999999999</v>
      </c>
      <c r="E897" s="110">
        <f>'T09'!P897</f>
        <v>34.151641408537145</v>
      </c>
      <c r="F897" s="110"/>
      <c r="G897" s="102">
        <f t="shared" si="214"/>
        <v>0</v>
      </c>
      <c r="H897" s="102">
        <f t="shared" si="215"/>
        <v>1</v>
      </c>
      <c r="I897" s="102">
        <f t="shared" si="216"/>
        <v>0</v>
      </c>
      <c r="J897" s="103">
        <f t="shared" si="217"/>
        <v>1</v>
      </c>
      <c r="L897" s="115">
        <f t="shared" si="218"/>
        <v>0</v>
      </c>
      <c r="M897" s="111">
        <f t="shared" si="219"/>
        <v>0</v>
      </c>
      <c r="N897" s="111">
        <f t="shared" si="220"/>
        <v>0</v>
      </c>
      <c r="O897" s="115">
        <f t="shared" si="221"/>
        <v>637365.09</v>
      </c>
      <c r="P897" s="111">
        <f t="shared" si="222"/>
        <v>0.23979199999999998</v>
      </c>
      <c r="Q897" s="111">
        <f t="shared" si="223"/>
        <v>0.34151641408537148</v>
      </c>
      <c r="R897" s="115">
        <f t="shared" si="224"/>
        <v>0</v>
      </c>
      <c r="S897" s="111">
        <f t="shared" si="225"/>
        <v>0</v>
      </c>
      <c r="T897" s="111">
        <f t="shared" si="226"/>
        <v>0</v>
      </c>
    </row>
    <row r="898" spans="1:20" ht="11.25" customHeight="1" x14ac:dyDescent="0.2">
      <c r="A898" s="102" t="str">
        <f>'T09'!A898</f>
        <v>Jarok</v>
      </c>
      <c r="B898" s="104">
        <f>'T09'!C898</f>
        <v>500356</v>
      </c>
      <c r="C898" s="109">
        <f>'T09'!K898</f>
        <v>881336.03</v>
      </c>
      <c r="D898" s="110">
        <f>'T09'!O898</f>
        <v>22.0154</v>
      </c>
      <c r="E898" s="110">
        <f>'T09'!P898</f>
        <v>20.915055520877775</v>
      </c>
      <c r="F898" s="110"/>
      <c r="G898" s="102">
        <f t="shared" si="214"/>
        <v>0</v>
      </c>
      <c r="H898" s="102">
        <f t="shared" si="215"/>
        <v>0</v>
      </c>
      <c r="I898" s="102">
        <f t="shared" si="216"/>
        <v>0</v>
      </c>
      <c r="J898" s="103">
        <f t="shared" si="217"/>
        <v>0</v>
      </c>
      <c r="L898" s="115">
        <f t="shared" si="218"/>
        <v>0</v>
      </c>
      <c r="M898" s="111">
        <f t="shared" si="219"/>
        <v>0</v>
      </c>
      <c r="N898" s="111">
        <f t="shared" si="220"/>
        <v>0</v>
      </c>
      <c r="O898" s="115">
        <f t="shared" si="221"/>
        <v>0</v>
      </c>
      <c r="P898" s="111">
        <f t="shared" si="222"/>
        <v>0</v>
      </c>
      <c r="Q898" s="111">
        <f t="shared" si="223"/>
        <v>0</v>
      </c>
      <c r="R898" s="115">
        <f t="shared" si="224"/>
        <v>0</v>
      </c>
      <c r="S898" s="111">
        <f t="shared" si="225"/>
        <v>0</v>
      </c>
      <c r="T898" s="111">
        <f t="shared" si="226"/>
        <v>0</v>
      </c>
    </row>
    <row r="899" spans="1:20" ht="11.25" customHeight="1" x14ac:dyDescent="0.2">
      <c r="A899" s="102" t="str">
        <f>'T09'!A899</f>
        <v>Jarovnice</v>
      </c>
      <c r="B899" s="104">
        <f>'T09'!C899</f>
        <v>524603</v>
      </c>
      <c r="C899" s="109">
        <f>'T09'!K899</f>
        <v>3488988.29</v>
      </c>
      <c r="D899" s="110">
        <f>'T09'!O899</f>
        <v>34.353499999999997</v>
      </c>
      <c r="E899" s="110">
        <f>'T09'!P899</f>
        <v>15.66174187417522</v>
      </c>
      <c r="F899" s="110"/>
      <c r="G899" s="102">
        <f t="shared" si="214"/>
        <v>0</v>
      </c>
      <c r="H899" s="102">
        <f t="shared" si="215"/>
        <v>0</v>
      </c>
      <c r="I899" s="102">
        <f t="shared" si="216"/>
        <v>0</v>
      </c>
      <c r="J899" s="103">
        <f t="shared" si="217"/>
        <v>0</v>
      </c>
      <c r="L899" s="115">
        <f t="shared" si="218"/>
        <v>0</v>
      </c>
      <c r="M899" s="111">
        <f t="shared" si="219"/>
        <v>0</v>
      </c>
      <c r="N899" s="111">
        <f t="shared" si="220"/>
        <v>0</v>
      </c>
      <c r="O899" s="115">
        <f t="shared" si="221"/>
        <v>0</v>
      </c>
      <c r="P899" s="111">
        <f t="shared" si="222"/>
        <v>0</v>
      </c>
      <c r="Q899" s="111">
        <f t="shared" si="223"/>
        <v>0</v>
      </c>
      <c r="R899" s="115">
        <f t="shared" si="224"/>
        <v>0</v>
      </c>
      <c r="S899" s="111">
        <f t="shared" si="225"/>
        <v>0</v>
      </c>
      <c r="T899" s="111">
        <f t="shared" si="226"/>
        <v>0</v>
      </c>
    </row>
    <row r="900" spans="1:20" ht="11.25" customHeight="1" x14ac:dyDescent="0.2">
      <c r="A900" s="102" t="str">
        <f>'T09'!A900</f>
        <v>Jasenica</v>
      </c>
      <c r="B900" s="104">
        <f>'T09'!C900</f>
        <v>513172</v>
      </c>
      <c r="C900" s="109">
        <f>'T09'!K900</f>
        <v>573604.35</v>
      </c>
      <c r="D900" s="110">
        <f>'T09'!O900</f>
        <v>33.3249</v>
      </c>
      <c r="E900" s="110">
        <f>'T09'!P900</f>
        <v>8.8528843967100332</v>
      </c>
      <c r="F900" s="110"/>
      <c r="G900" s="102">
        <f t="shared" ref="G900:G963" si="227">IF(AND(ISNUMBER(D900),D900&gt;=$D$1),1,0)</f>
        <v>0</v>
      </c>
      <c r="H900" s="102">
        <f t="shared" ref="H900:H963" si="228">IF(AND(ISNUMBER(E900),E900&gt;=$E$1),1,0)</f>
        <v>0</v>
      </c>
      <c r="I900" s="102">
        <f t="shared" ref="I900:I963" si="229">IF(AND(AND(ISNUMBER(D900),D900&gt;=$D$1),AND(ISNUMBER(E900),E900&gt;=$E$1)),1,0)</f>
        <v>0</v>
      </c>
      <c r="J900" s="103">
        <f t="shared" ref="J900:J963" si="230">IF(OR(AND(ISNUMBER(D900),D900&gt;=$D$1),AND(ISNUMBER(E900),E900&gt;=$E$1)),1,0)</f>
        <v>0</v>
      </c>
      <c r="L900" s="115">
        <f t="shared" ref="L900:L963" si="231">IF($G900=1,C900,0)</f>
        <v>0</v>
      </c>
      <c r="M900" s="111">
        <f t="shared" ref="M900:M963" si="232">IF($G900=1,D900,0)/100</f>
        <v>0</v>
      </c>
      <c r="N900" s="111">
        <f t="shared" ref="N900:N963" si="233">IF($G900=1,E900,0)/100</f>
        <v>0</v>
      </c>
      <c r="O900" s="115">
        <f t="shared" ref="O900:O963" si="234">IF($H900=1,C900,0)</f>
        <v>0</v>
      </c>
      <c r="P900" s="111">
        <f t="shared" ref="P900:P963" si="235">IF($H900=1,D900,0)/100</f>
        <v>0</v>
      </c>
      <c r="Q900" s="111">
        <f t="shared" ref="Q900:Q963" si="236">IF($H900=1,E900,0)/100</f>
        <v>0</v>
      </c>
      <c r="R900" s="115">
        <f t="shared" ref="R900:R963" si="237">IF($I900=1,C900,0)</f>
        <v>0</v>
      </c>
      <c r="S900" s="111">
        <f t="shared" ref="S900:S963" si="238">IF($I900=1,D900,0)/100</f>
        <v>0</v>
      </c>
      <c r="T900" s="111">
        <f t="shared" ref="T900:T963" si="239">IF($I900=1,E900,0)/100</f>
        <v>0</v>
      </c>
    </row>
    <row r="901" spans="1:20" ht="11.25" customHeight="1" x14ac:dyDescent="0.2">
      <c r="A901" s="102" t="str">
        <f>'T09'!A901</f>
        <v>Jasenie</v>
      </c>
      <c r="B901" s="104">
        <f>'T09'!C901</f>
        <v>508705</v>
      </c>
      <c r="C901" s="109">
        <f>'T09'!K901</f>
        <v>450901.55</v>
      </c>
      <c r="D901" s="110">
        <f>'T09'!O901</f>
        <v>2.2751000000000001</v>
      </c>
      <c r="E901" s="110">
        <f>'T09'!P901</f>
        <v>1.991308302222514</v>
      </c>
      <c r="F901" s="110"/>
      <c r="G901" s="102">
        <f t="shared" si="227"/>
        <v>0</v>
      </c>
      <c r="H901" s="102">
        <f t="shared" si="228"/>
        <v>0</v>
      </c>
      <c r="I901" s="102">
        <f t="shared" si="229"/>
        <v>0</v>
      </c>
      <c r="J901" s="103">
        <f t="shared" si="230"/>
        <v>0</v>
      </c>
      <c r="L901" s="115">
        <f t="shared" si="231"/>
        <v>0</v>
      </c>
      <c r="M901" s="111">
        <f t="shared" si="232"/>
        <v>0</v>
      </c>
      <c r="N901" s="111">
        <f t="shared" si="233"/>
        <v>0</v>
      </c>
      <c r="O901" s="115">
        <f t="shared" si="234"/>
        <v>0</v>
      </c>
      <c r="P901" s="111">
        <f t="shared" si="235"/>
        <v>0</v>
      </c>
      <c r="Q901" s="111">
        <f t="shared" si="236"/>
        <v>0</v>
      </c>
      <c r="R901" s="115">
        <f t="shared" si="237"/>
        <v>0</v>
      </c>
      <c r="S901" s="111">
        <f t="shared" si="238"/>
        <v>0</v>
      </c>
      <c r="T901" s="111">
        <f t="shared" si="239"/>
        <v>0</v>
      </c>
    </row>
    <row r="902" spans="1:20" ht="11.25" customHeight="1" x14ac:dyDescent="0.2">
      <c r="A902" s="102" t="str">
        <f>'T09'!A902</f>
        <v>Jasenov</v>
      </c>
      <c r="B902" s="104">
        <f>'T09'!C902</f>
        <v>522538</v>
      </c>
      <c r="C902" s="109">
        <f>'T09'!K902</f>
        <v>73001.8</v>
      </c>
      <c r="D902" s="110">
        <f>'T09'!O902</f>
        <v>0</v>
      </c>
      <c r="E902" s="110">
        <f>'T09'!P902</f>
        <v>0</v>
      </c>
      <c r="F902" s="110"/>
      <c r="G902" s="102">
        <f t="shared" si="227"/>
        <v>0</v>
      </c>
      <c r="H902" s="102">
        <f t="shared" si="228"/>
        <v>0</v>
      </c>
      <c r="I902" s="102">
        <f t="shared" si="229"/>
        <v>0</v>
      </c>
      <c r="J902" s="103">
        <f t="shared" si="230"/>
        <v>0</v>
      </c>
      <c r="L902" s="115">
        <f t="shared" si="231"/>
        <v>0</v>
      </c>
      <c r="M902" s="111">
        <f t="shared" si="232"/>
        <v>0</v>
      </c>
      <c r="N902" s="111">
        <f t="shared" si="233"/>
        <v>0</v>
      </c>
      <c r="O902" s="115">
        <f t="shared" si="234"/>
        <v>0</v>
      </c>
      <c r="P902" s="111">
        <f t="shared" si="235"/>
        <v>0</v>
      </c>
      <c r="Q902" s="111">
        <f t="shared" si="236"/>
        <v>0</v>
      </c>
      <c r="R902" s="115">
        <f t="shared" si="237"/>
        <v>0</v>
      </c>
      <c r="S902" s="111">
        <f t="shared" si="238"/>
        <v>0</v>
      </c>
      <c r="T902" s="111">
        <f t="shared" si="239"/>
        <v>0</v>
      </c>
    </row>
    <row r="903" spans="1:20" ht="11.25" customHeight="1" x14ac:dyDescent="0.2">
      <c r="A903" s="102" t="str">
        <f>'T09'!A903</f>
        <v>Jasenov</v>
      </c>
      <c r="B903" s="104">
        <f>'T09'!C903</f>
        <v>559547</v>
      </c>
      <c r="C903" s="109">
        <f>'T09'!K903</f>
        <v>340459.81</v>
      </c>
      <c r="D903" s="110">
        <f>'T09'!O903</f>
        <v>36.554299999999998</v>
      </c>
      <c r="E903" s="110">
        <f>'T09'!P903</f>
        <v>2.2582871088367229</v>
      </c>
      <c r="F903" s="110"/>
      <c r="G903" s="102">
        <f t="shared" si="227"/>
        <v>0</v>
      </c>
      <c r="H903" s="102">
        <f t="shared" si="228"/>
        <v>0</v>
      </c>
      <c r="I903" s="102">
        <f t="shared" si="229"/>
        <v>0</v>
      </c>
      <c r="J903" s="103">
        <f t="shared" si="230"/>
        <v>0</v>
      </c>
      <c r="L903" s="115">
        <f t="shared" si="231"/>
        <v>0</v>
      </c>
      <c r="M903" s="111">
        <f t="shared" si="232"/>
        <v>0</v>
      </c>
      <c r="N903" s="111">
        <f t="shared" si="233"/>
        <v>0</v>
      </c>
      <c r="O903" s="115">
        <f t="shared" si="234"/>
        <v>0</v>
      </c>
      <c r="P903" s="111">
        <f t="shared" si="235"/>
        <v>0</v>
      </c>
      <c r="Q903" s="111">
        <f t="shared" si="236"/>
        <v>0</v>
      </c>
      <c r="R903" s="115">
        <f t="shared" si="237"/>
        <v>0</v>
      </c>
      <c r="S903" s="111">
        <f t="shared" si="238"/>
        <v>0</v>
      </c>
      <c r="T903" s="111">
        <f t="shared" si="239"/>
        <v>0</v>
      </c>
    </row>
    <row r="904" spans="1:20" ht="11.25" customHeight="1" x14ac:dyDescent="0.2">
      <c r="A904" s="102" t="str">
        <f>'T09'!A904</f>
        <v>Jasenová</v>
      </c>
      <c r="B904" s="104">
        <f>'T09'!C904</f>
        <v>509710</v>
      </c>
      <c r="C904" s="109">
        <f>'T09'!K904</f>
        <v>72559.94</v>
      </c>
      <c r="D904" s="110">
        <f>'T09'!O904</f>
        <v>0</v>
      </c>
      <c r="E904" s="110">
        <f>'T09'!P904</f>
        <v>0</v>
      </c>
      <c r="F904" s="110"/>
      <c r="G904" s="102">
        <f t="shared" si="227"/>
        <v>0</v>
      </c>
      <c r="H904" s="102">
        <f t="shared" si="228"/>
        <v>0</v>
      </c>
      <c r="I904" s="102">
        <f t="shared" si="229"/>
        <v>0</v>
      </c>
      <c r="J904" s="103">
        <f t="shared" si="230"/>
        <v>0</v>
      </c>
      <c r="L904" s="115">
        <f t="shared" si="231"/>
        <v>0</v>
      </c>
      <c r="M904" s="111">
        <f t="shared" si="232"/>
        <v>0</v>
      </c>
      <c r="N904" s="111">
        <f t="shared" si="233"/>
        <v>0</v>
      </c>
      <c r="O904" s="115">
        <f t="shared" si="234"/>
        <v>0</v>
      </c>
      <c r="P904" s="111">
        <f t="shared" si="235"/>
        <v>0</v>
      </c>
      <c r="Q904" s="111">
        <f t="shared" si="236"/>
        <v>0</v>
      </c>
      <c r="R904" s="115">
        <f t="shared" si="237"/>
        <v>0</v>
      </c>
      <c r="S904" s="111">
        <f t="shared" si="238"/>
        <v>0</v>
      </c>
      <c r="T904" s="111">
        <f t="shared" si="239"/>
        <v>0</v>
      </c>
    </row>
    <row r="905" spans="1:20" ht="11.25" customHeight="1" x14ac:dyDescent="0.2">
      <c r="A905" s="102" t="str">
        <f>'T09'!A905</f>
        <v>Jasenovce</v>
      </c>
      <c r="B905" s="104">
        <f>'T09'!C905</f>
        <v>528749</v>
      </c>
      <c r="C905" s="109">
        <f>'T09'!K905</f>
        <v>110541.83</v>
      </c>
      <c r="D905" s="110">
        <f>'T09'!O905</f>
        <v>11.049200000000001</v>
      </c>
      <c r="E905" s="110">
        <f>'T09'!P905</f>
        <v>2.6939123406949204</v>
      </c>
      <c r="F905" s="110"/>
      <c r="G905" s="102">
        <f t="shared" si="227"/>
        <v>0</v>
      </c>
      <c r="H905" s="102">
        <f t="shared" si="228"/>
        <v>0</v>
      </c>
      <c r="I905" s="102">
        <f t="shared" si="229"/>
        <v>0</v>
      </c>
      <c r="J905" s="103">
        <f t="shared" si="230"/>
        <v>0</v>
      </c>
      <c r="L905" s="115">
        <f t="shared" si="231"/>
        <v>0</v>
      </c>
      <c r="M905" s="111">
        <f t="shared" si="232"/>
        <v>0</v>
      </c>
      <c r="N905" s="111">
        <f t="shared" si="233"/>
        <v>0</v>
      </c>
      <c r="O905" s="115">
        <f t="shared" si="234"/>
        <v>0</v>
      </c>
      <c r="P905" s="111">
        <f t="shared" si="235"/>
        <v>0</v>
      </c>
      <c r="Q905" s="111">
        <f t="shared" si="236"/>
        <v>0</v>
      </c>
      <c r="R905" s="115">
        <f t="shared" si="237"/>
        <v>0</v>
      </c>
      <c r="S905" s="111">
        <f t="shared" si="238"/>
        <v>0</v>
      </c>
      <c r="T905" s="111">
        <f t="shared" si="239"/>
        <v>0</v>
      </c>
    </row>
    <row r="906" spans="1:20" ht="11.25" customHeight="1" x14ac:dyDescent="0.2">
      <c r="A906" s="102" t="str">
        <f>'T09'!A906</f>
        <v>Jasenové</v>
      </c>
      <c r="B906" s="104">
        <f>'T09'!C906</f>
        <v>517640</v>
      </c>
      <c r="C906" s="109">
        <f>'T09'!K906</f>
        <v>239955.08000000002</v>
      </c>
      <c r="D906" s="110">
        <f>'T09'!O906</f>
        <v>0</v>
      </c>
      <c r="E906" s="110">
        <f>'T09'!P906</f>
        <v>1.1543827286340427E-3</v>
      </c>
      <c r="F906" s="110"/>
      <c r="G906" s="102">
        <f t="shared" si="227"/>
        <v>0</v>
      </c>
      <c r="H906" s="102">
        <f t="shared" si="228"/>
        <v>0</v>
      </c>
      <c r="I906" s="102">
        <f t="shared" si="229"/>
        <v>0</v>
      </c>
      <c r="J906" s="103">
        <f t="shared" si="230"/>
        <v>0</v>
      </c>
      <c r="L906" s="115">
        <f t="shared" si="231"/>
        <v>0</v>
      </c>
      <c r="M906" s="111">
        <f t="shared" si="232"/>
        <v>0</v>
      </c>
      <c r="N906" s="111">
        <f t="shared" si="233"/>
        <v>0</v>
      </c>
      <c r="O906" s="115">
        <f t="shared" si="234"/>
        <v>0</v>
      </c>
      <c r="P906" s="111">
        <f t="shared" si="235"/>
        <v>0</v>
      </c>
      <c r="Q906" s="111">
        <f t="shared" si="236"/>
        <v>0</v>
      </c>
      <c r="R906" s="115">
        <f t="shared" si="237"/>
        <v>0</v>
      </c>
      <c r="S906" s="111">
        <f t="shared" si="238"/>
        <v>0</v>
      </c>
      <c r="T906" s="111">
        <f t="shared" si="239"/>
        <v>0</v>
      </c>
    </row>
    <row r="907" spans="1:20" ht="11.25" customHeight="1" x14ac:dyDescent="0.2">
      <c r="A907" s="102" t="str">
        <f>'T09'!A907</f>
        <v>Jasenovo</v>
      </c>
      <c r="B907" s="104">
        <f>'T09'!C907</f>
        <v>512311</v>
      </c>
      <c r="C907" s="109">
        <f>'T09'!K907</f>
        <v>56524.89</v>
      </c>
      <c r="D907" s="110">
        <f>'T09'!O907</f>
        <v>0</v>
      </c>
      <c r="E907" s="110">
        <f>'T09'!P907</f>
        <v>0</v>
      </c>
      <c r="F907" s="110"/>
      <c r="G907" s="102">
        <f t="shared" si="227"/>
        <v>0</v>
      </c>
      <c r="H907" s="102">
        <f t="shared" si="228"/>
        <v>0</v>
      </c>
      <c r="I907" s="102">
        <f t="shared" si="229"/>
        <v>0</v>
      </c>
      <c r="J907" s="103">
        <f t="shared" si="230"/>
        <v>0</v>
      </c>
      <c r="L907" s="115">
        <f t="shared" si="231"/>
        <v>0</v>
      </c>
      <c r="M907" s="111">
        <f t="shared" si="232"/>
        <v>0</v>
      </c>
      <c r="N907" s="111">
        <f t="shared" si="233"/>
        <v>0</v>
      </c>
      <c r="O907" s="115">
        <f t="shared" si="234"/>
        <v>0</v>
      </c>
      <c r="P907" s="111">
        <f t="shared" si="235"/>
        <v>0</v>
      </c>
      <c r="Q907" s="111">
        <f t="shared" si="236"/>
        <v>0</v>
      </c>
      <c r="R907" s="115">
        <f t="shared" si="237"/>
        <v>0</v>
      </c>
      <c r="S907" s="111">
        <f t="shared" si="238"/>
        <v>0</v>
      </c>
      <c r="T907" s="111">
        <f t="shared" si="239"/>
        <v>0</v>
      </c>
    </row>
    <row r="908" spans="1:20" ht="11.25" customHeight="1" x14ac:dyDescent="0.2">
      <c r="A908" s="102" t="str">
        <f>'T09'!A908</f>
        <v>Jaslovské Bohunice</v>
      </c>
      <c r="B908" s="104">
        <f>'T09'!C908</f>
        <v>507156</v>
      </c>
      <c r="C908" s="109">
        <f>'T09'!K908</f>
        <v>4439580.66</v>
      </c>
      <c r="D908" s="110">
        <f>'T09'!O908</f>
        <v>12.933199999999999</v>
      </c>
      <c r="E908" s="110">
        <f>'T09'!P908</f>
        <v>6.3271829371380317</v>
      </c>
      <c r="F908" s="110"/>
      <c r="G908" s="102">
        <f t="shared" si="227"/>
        <v>0</v>
      </c>
      <c r="H908" s="102">
        <f t="shared" si="228"/>
        <v>0</v>
      </c>
      <c r="I908" s="102">
        <f t="shared" si="229"/>
        <v>0</v>
      </c>
      <c r="J908" s="103">
        <f t="shared" si="230"/>
        <v>0</v>
      </c>
      <c r="L908" s="115">
        <f t="shared" si="231"/>
        <v>0</v>
      </c>
      <c r="M908" s="111">
        <f t="shared" si="232"/>
        <v>0</v>
      </c>
      <c r="N908" s="111">
        <f t="shared" si="233"/>
        <v>0</v>
      </c>
      <c r="O908" s="115">
        <f t="shared" si="234"/>
        <v>0</v>
      </c>
      <c r="P908" s="111">
        <f t="shared" si="235"/>
        <v>0</v>
      </c>
      <c r="Q908" s="111">
        <f t="shared" si="236"/>
        <v>0</v>
      </c>
      <c r="R908" s="115">
        <f t="shared" si="237"/>
        <v>0</v>
      </c>
      <c r="S908" s="111">
        <f t="shared" si="238"/>
        <v>0</v>
      </c>
      <c r="T908" s="111">
        <f t="shared" si="239"/>
        <v>0</v>
      </c>
    </row>
    <row r="909" spans="1:20" ht="11.25" customHeight="1" x14ac:dyDescent="0.2">
      <c r="A909" s="102" t="str">
        <f>'T09'!A909</f>
        <v>Jasov</v>
      </c>
      <c r="B909" s="104">
        <f>'T09'!C909</f>
        <v>521493</v>
      </c>
      <c r="C909" s="109">
        <f>'T09'!K909</f>
        <v>1868736.73</v>
      </c>
      <c r="D909" s="110">
        <f>'T09'!O909</f>
        <v>1.3149999999999999</v>
      </c>
      <c r="E909" s="110">
        <f>'T09'!P909</f>
        <v>4.7284258173702192</v>
      </c>
      <c r="F909" s="110"/>
      <c r="G909" s="102">
        <f t="shared" si="227"/>
        <v>0</v>
      </c>
      <c r="H909" s="102">
        <f t="shared" si="228"/>
        <v>0</v>
      </c>
      <c r="I909" s="102">
        <f t="shared" si="229"/>
        <v>0</v>
      </c>
      <c r="J909" s="103">
        <f t="shared" si="230"/>
        <v>0</v>
      </c>
      <c r="L909" s="115">
        <f t="shared" si="231"/>
        <v>0</v>
      </c>
      <c r="M909" s="111">
        <f t="shared" si="232"/>
        <v>0</v>
      </c>
      <c r="N909" s="111">
        <f t="shared" si="233"/>
        <v>0</v>
      </c>
      <c r="O909" s="115">
        <f t="shared" si="234"/>
        <v>0</v>
      </c>
      <c r="P909" s="111">
        <f t="shared" si="235"/>
        <v>0</v>
      </c>
      <c r="Q909" s="111">
        <f t="shared" si="236"/>
        <v>0</v>
      </c>
      <c r="R909" s="115">
        <f t="shared" si="237"/>
        <v>0</v>
      </c>
      <c r="S909" s="111">
        <f t="shared" si="238"/>
        <v>0</v>
      </c>
      <c r="T909" s="111">
        <f t="shared" si="239"/>
        <v>0</v>
      </c>
    </row>
    <row r="910" spans="1:20" ht="11.25" customHeight="1" x14ac:dyDescent="0.2">
      <c r="A910" s="102" t="str">
        <f>'T09'!A910</f>
        <v>Jasová</v>
      </c>
      <c r="B910" s="104">
        <f>'T09'!C910</f>
        <v>503215</v>
      </c>
      <c r="C910" s="109">
        <f>'T09'!K910</f>
        <v>618289.65</v>
      </c>
      <c r="D910" s="110">
        <f>'T09'!O910</f>
        <v>17.8398</v>
      </c>
      <c r="E910" s="110">
        <f>'T09'!P910</f>
        <v>5.9879912270891165</v>
      </c>
      <c r="F910" s="110"/>
      <c r="G910" s="102">
        <f t="shared" si="227"/>
        <v>0</v>
      </c>
      <c r="H910" s="102">
        <f t="shared" si="228"/>
        <v>0</v>
      </c>
      <c r="I910" s="102">
        <f t="shared" si="229"/>
        <v>0</v>
      </c>
      <c r="J910" s="103">
        <f t="shared" si="230"/>
        <v>0</v>
      </c>
      <c r="L910" s="115">
        <f t="shared" si="231"/>
        <v>0</v>
      </c>
      <c r="M910" s="111">
        <f t="shared" si="232"/>
        <v>0</v>
      </c>
      <c r="N910" s="111">
        <f t="shared" si="233"/>
        <v>0</v>
      </c>
      <c r="O910" s="115">
        <f t="shared" si="234"/>
        <v>0</v>
      </c>
      <c r="P910" s="111">
        <f t="shared" si="235"/>
        <v>0</v>
      </c>
      <c r="Q910" s="111">
        <f t="shared" si="236"/>
        <v>0</v>
      </c>
      <c r="R910" s="115">
        <f t="shared" si="237"/>
        <v>0</v>
      </c>
      <c r="S910" s="111">
        <f t="shared" si="238"/>
        <v>0</v>
      </c>
      <c r="T910" s="111">
        <f t="shared" si="239"/>
        <v>0</v>
      </c>
    </row>
    <row r="911" spans="1:20" ht="11.25" customHeight="1" x14ac:dyDescent="0.2">
      <c r="A911" s="102" t="str">
        <f>'T09'!A911</f>
        <v>Jastrabá</v>
      </c>
      <c r="B911" s="104">
        <f>'T09'!C911</f>
        <v>516881</v>
      </c>
      <c r="C911" s="109">
        <f>'T09'!K911</f>
        <v>415932.5</v>
      </c>
      <c r="D911" s="110">
        <f>'T09'!O911</f>
        <v>0</v>
      </c>
      <c r="E911" s="110">
        <f>'T09'!P911</f>
        <v>0</v>
      </c>
      <c r="F911" s="110"/>
      <c r="G911" s="102">
        <f t="shared" si="227"/>
        <v>0</v>
      </c>
      <c r="H911" s="102">
        <f t="shared" si="228"/>
        <v>0</v>
      </c>
      <c r="I911" s="102">
        <f t="shared" si="229"/>
        <v>0</v>
      </c>
      <c r="J911" s="103">
        <f t="shared" si="230"/>
        <v>0</v>
      </c>
      <c r="L911" s="115">
        <f t="shared" si="231"/>
        <v>0</v>
      </c>
      <c r="M911" s="111">
        <f t="shared" si="232"/>
        <v>0</v>
      </c>
      <c r="N911" s="111">
        <f t="shared" si="233"/>
        <v>0</v>
      </c>
      <c r="O911" s="115">
        <f t="shared" si="234"/>
        <v>0</v>
      </c>
      <c r="P911" s="111">
        <f t="shared" si="235"/>
        <v>0</v>
      </c>
      <c r="Q911" s="111">
        <f t="shared" si="236"/>
        <v>0</v>
      </c>
      <c r="R911" s="115">
        <f t="shared" si="237"/>
        <v>0</v>
      </c>
      <c r="S911" s="111">
        <f t="shared" si="238"/>
        <v>0</v>
      </c>
      <c r="T911" s="111">
        <f t="shared" si="239"/>
        <v>0</v>
      </c>
    </row>
    <row r="912" spans="1:20" ht="11.25" customHeight="1" x14ac:dyDescent="0.2">
      <c r="A912" s="102" t="str">
        <f>'T09'!A912</f>
        <v>Jastrabie nad Topľou</v>
      </c>
      <c r="B912" s="104">
        <f>'T09'!C912</f>
        <v>528757</v>
      </c>
      <c r="C912" s="109">
        <f>'T09'!K912</f>
        <v>238568.13</v>
      </c>
      <c r="D912" s="110">
        <f>'T09'!O912</f>
        <v>0</v>
      </c>
      <c r="E912" s="110">
        <f>'T09'!P912</f>
        <v>21.395338933159262</v>
      </c>
      <c r="F912" s="110"/>
      <c r="G912" s="102">
        <f t="shared" si="227"/>
        <v>0</v>
      </c>
      <c r="H912" s="102">
        <f t="shared" si="228"/>
        <v>0</v>
      </c>
      <c r="I912" s="102">
        <f t="shared" si="229"/>
        <v>0</v>
      </c>
      <c r="J912" s="103">
        <f t="shared" si="230"/>
        <v>0</v>
      </c>
      <c r="L912" s="115">
        <f t="shared" si="231"/>
        <v>0</v>
      </c>
      <c r="M912" s="111">
        <f t="shared" si="232"/>
        <v>0</v>
      </c>
      <c r="N912" s="111">
        <f t="shared" si="233"/>
        <v>0</v>
      </c>
      <c r="O912" s="115">
        <f t="shared" si="234"/>
        <v>0</v>
      </c>
      <c r="P912" s="111">
        <f t="shared" si="235"/>
        <v>0</v>
      </c>
      <c r="Q912" s="111">
        <f t="shared" si="236"/>
        <v>0</v>
      </c>
      <c r="R912" s="115">
        <f t="shared" si="237"/>
        <v>0</v>
      </c>
      <c r="S912" s="111">
        <f t="shared" si="238"/>
        <v>0</v>
      </c>
      <c r="T912" s="111">
        <f t="shared" si="239"/>
        <v>0</v>
      </c>
    </row>
    <row r="913" spans="1:20" ht="11.25" customHeight="1" x14ac:dyDescent="0.2">
      <c r="A913" s="102" t="str">
        <f>'T09'!A913</f>
        <v>Jastrabie pri Michalovciach</v>
      </c>
      <c r="B913" s="104">
        <f>'T09'!C913</f>
        <v>522546</v>
      </c>
      <c r="C913" s="109">
        <f>'T09'!K913</f>
        <v>63440.45</v>
      </c>
      <c r="D913" s="110">
        <f>'T09'!O913</f>
        <v>0</v>
      </c>
      <c r="E913" s="110">
        <f>'T09'!P913</f>
        <v>0</v>
      </c>
      <c r="F913" s="110"/>
      <c r="G913" s="102">
        <f t="shared" si="227"/>
        <v>0</v>
      </c>
      <c r="H913" s="102">
        <f t="shared" si="228"/>
        <v>0</v>
      </c>
      <c r="I913" s="102">
        <f t="shared" si="229"/>
        <v>0</v>
      </c>
      <c r="J913" s="103">
        <f t="shared" si="230"/>
        <v>0</v>
      </c>
      <c r="L913" s="115">
        <f t="shared" si="231"/>
        <v>0</v>
      </c>
      <c r="M913" s="111">
        <f t="shared" si="232"/>
        <v>0</v>
      </c>
      <c r="N913" s="111">
        <f t="shared" si="233"/>
        <v>0</v>
      </c>
      <c r="O913" s="115">
        <f t="shared" si="234"/>
        <v>0</v>
      </c>
      <c r="P913" s="111">
        <f t="shared" si="235"/>
        <v>0</v>
      </c>
      <c r="Q913" s="111">
        <f t="shared" si="236"/>
        <v>0</v>
      </c>
      <c r="R913" s="115">
        <f t="shared" si="237"/>
        <v>0</v>
      </c>
      <c r="S913" s="111">
        <f t="shared" si="238"/>
        <v>0</v>
      </c>
      <c r="T913" s="111">
        <f t="shared" si="239"/>
        <v>0</v>
      </c>
    </row>
    <row r="914" spans="1:20" ht="11.25" customHeight="1" x14ac:dyDescent="0.2">
      <c r="A914" s="102" t="str">
        <f>'T09'!A914</f>
        <v>Jatov</v>
      </c>
      <c r="B914" s="104">
        <f>'T09'!C914</f>
        <v>503223</v>
      </c>
      <c r="C914" s="109">
        <f>'T09'!K914</f>
        <v>278175.01</v>
      </c>
      <c r="D914" s="110">
        <f>'T09'!O914</f>
        <v>0</v>
      </c>
      <c r="E914" s="110">
        <f>'T09'!P914</f>
        <v>0</v>
      </c>
      <c r="F914" s="110"/>
      <c r="G914" s="102">
        <f t="shared" si="227"/>
        <v>0</v>
      </c>
      <c r="H914" s="102">
        <f t="shared" si="228"/>
        <v>0</v>
      </c>
      <c r="I914" s="102">
        <f t="shared" si="229"/>
        <v>0</v>
      </c>
      <c r="J914" s="103">
        <f t="shared" si="230"/>
        <v>0</v>
      </c>
      <c r="L914" s="115">
        <f t="shared" si="231"/>
        <v>0</v>
      </c>
      <c r="M914" s="111">
        <f t="shared" si="232"/>
        <v>0</v>
      </c>
      <c r="N914" s="111">
        <f t="shared" si="233"/>
        <v>0</v>
      </c>
      <c r="O914" s="115">
        <f t="shared" si="234"/>
        <v>0</v>
      </c>
      <c r="P914" s="111">
        <f t="shared" si="235"/>
        <v>0</v>
      </c>
      <c r="Q914" s="111">
        <f t="shared" si="236"/>
        <v>0</v>
      </c>
      <c r="R914" s="115">
        <f t="shared" si="237"/>
        <v>0</v>
      </c>
      <c r="S914" s="111">
        <f t="shared" si="238"/>
        <v>0</v>
      </c>
      <c r="T914" s="111">
        <f t="shared" si="239"/>
        <v>0</v>
      </c>
    </row>
    <row r="915" spans="1:20" ht="11.25" customHeight="1" x14ac:dyDescent="0.2">
      <c r="A915" s="102" t="str">
        <f>'T09'!A915</f>
        <v>Jazernica</v>
      </c>
      <c r="B915" s="104">
        <f>'T09'!C915</f>
        <v>512320</v>
      </c>
      <c r="C915" s="109">
        <f>'T09'!K915</f>
        <v>184989.88</v>
      </c>
      <c r="D915" s="110">
        <f>'T09'!O915</f>
        <v>0</v>
      </c>
      <c r="E915" s="110">
        <f>'T09'!P915</f>
        <v>0</v>
      </c>
      <c r="F915" s="110"/>
      <c r="G915" s="102">
        <f t="shared" si="227"/>
        <v>0</v>
      </c>
      <c r="H915" s="102">
        <f t="shared" si="228"/>
        <v>0</v>
      </c>
      <c r="I915" s="102">
        <f t="shared" si="229"/>
        <v>0</v>
      </c>
      <c r="J915" s="103">
        <f t="shared" si="230"/>
        <v>0</v>
      </c>
      <c r="L915" s="115">
        <f t="shared" si="231"/>
        <v>0</v>
      </c>
      <c r="M915" s="111">
        <f t="shared" si="232"/>
        <v>0</v>
      </c>
      <c r="N915" s="111">
        <f t="shared" si="233"/>
        <v>0</v>
      </c>
      <c r="O915" s="115">
        <f t="shared" si="234"/>
        <v>0</v>
      </c>
      <c r="P915" s="111">
        <f t="shared" si="235"/>
        <v>0</v>
      </c>
      <c r="Q915" s="111">
        <f t="shared" si="236"/>
        <v>0</v>
      </c>
      <c r="R915" s="115">
        <f t="shared" si="237"/>
        <v>0</v>
      </c>
      <c r="S915" s="111">
        <f t="shared" si="238"/>
        <v>0</v>
      </c>
      <c r="T915" s="111">
        <f t="shared" si="239"/>
        <v>0</v>
      </c>
    </row>
    <row r="916" spans="1:20" ht="11.25" customHeight="1" x14ac:dyDescent="0.2">
      <c r="A916" s="102" t="str">
        <f>'T09'!A916</f>
        <v>Jedlinka</v>
      </c>
      <c r="B916" s="104">
        <f>'T09'!C916</f>
        <v>519308</v>
      </c>
      <c r="C916" s="109">
        <f>'T09'!K916</f>
        <v>17962.27</v>
      </c>
      <c r="D916" s="110">
        <f>'T09'!O916</f>
        <v>0</v>
      </c>
      <c r="E916" s="110">
        <f>'T09'!P916</f>
        <v>0.34427719881729874</v>
      </c>
      <c r="F916" s="110"/>
      <c r="G916" s="102">
        <f t="shared" si="227"/>
        <v>0</v>
      </c>
      <c r="H916" s="102">
        <f t="shared" si="228"/>
        <v>0</v>
      </c>
      <c r="I916" s="102">
        <f t="shared" si="229"/>
        <v>0</v>
      </c>
      <c r="J916" s="103">
        <f t="shared" si="230"/>
        <v>0</v>
      </c>
      <c r="L916" s="115">
        <f t="shared" si="231"/>
        <v>0</v>
      </c>
      <c r="M916" s="111">
        <f t="shared" si="232"/>
        <v>0</v>
      </c>
      <c r="N916" s="111">
        <f t="shared" si="233"/>
        <v>0</v>
      </c>
      <c r="O916" s="115">
        <f t="shared" si="234"/>
        <v>0</v>
      </c>
      <c r="P916" s="111">
        <f t="shared" si="235"/>
        <v>0</v>
      </c>
      <c r="Q916" s="111">
        <f t="shared" si="236"/>
        <v>0</v>
      </c>
      <c r="R916" s="115">
        <f t="shared" si="237"/>
        <v>0</v>
      </c>
      <c r="S916" s="111">
        <f t="shared" si="238"/>
        <v>0</v>
      </c>
      <c r="T916" s="111">
        <f t="shared" si="239"/>
        <v>0</v>
      </c>
    </row>
    <row r="917" spans="1:20" ht="11.25" customHeight="1" x14ac:dyDescent="0.2">
      <c r="A917" s="102" t="str">
        <f>'T09'!A917</f>
        <v>Jedľové Kostoľany</v>
      </c>
      <c r="B917" s="104">
        <f>'T09'!C917</f>
        <v>500364</v>
      </c>
      <c r="C917" s="109">
        <f>'T09'!K917</f>
        <v>410753.51</v>
      </c>
      <c r="D917" s="110">
        <f>'T09'!O917</f>
        <v>22.2012</v>
      </c>
      <c r="E917" s="110">
        <f>'T09'!P917</f>
        <v>3.0436769730829565</v>
      </c>
      <c r="F917" s="110"/>
      <c r="G917" s="102">
        <f t="shared" si="227"/>
        <v>0</v>
      </c>
      <c r="H917" s="102">
        <f t="shared" si="228"/>
        <v>0</v>
      </c>
      <c r="I917" s="102">
        <f t="shared" si="229"/>
        <v>0</v>
      </c>
      <c r="J917" s="103">
        <f t="shared" si="230"/>
        <v>0</v>
      </c>
      <c r="L917" s="115">
        <f t="shared" si="231"/>
        <v>0</v>
      </c>
      <c r="M917" s="111">
        <f t="shared" si="232"/>
        <v>0</v>
      </c>
      <c r="N917" s="111">
        <f t="shared" si="233"/>
        <v>0</v>
      </c>
      <c r="O917" s="115">
        <f t="shared" si="234"/>
        <v>0</v>
      </c>
      <c r="P917" s="111">
        <f t="shared" si="235"/>
        <v>0</v>
      </c>
      <c r="Q917" s="111">
        <f t="shared" si="236"/>
        <v>0</v>
      </c>
      <c r="R917" s="115">
        <f t="shared" si="237"/>
        <v>0</v>
      </c>
      <c r="S917" s="111">
        <f t="shared" si="238"/>
        <v>0</v>
      </c>
      <c r="T917" s="111">
        <f t="shared" si="239"/>
        <v>0</v>
      </c>
    </row>
    <row r="918" spans="1:20" ht="11.25" customHeight="1" x14ac:dyDescent="0.2">
      <c r="A918" s="102" t="str">
        <f>'T09'!A918</f>
        <v>Jelenec</v>
      </c>
      <c r="B918" s="104">
        <f>'T09'!C918</f>
        <v>500372</v>
      </c>
      <c r="C918" s="109">
        <f>'T09'!K918</f>
        <v>1132371.77</v>
      </c>
      <c r="D918" s="110">
        <f>'T09'!O918</f>
        <v>37.501399999999997</v>
      </c>
      <c r="E918" s="110">
        <f>'T09'!P918</f>
        <v>5.6093733244515631</v>
      </c>
      <c r="F918" s="110"/>
      <c r="G918" s="102">
        <f t="shared" si="227"/>
        <v>0</v>
      </c>
      <c r="H918" s="102">
        <f t="shared" si="228"/>
        <v>0</v>
      </c>
      <c r="I918" s="102">
        <f t="shared" si="229"/>
        <v>0</v>
      </c>
      <c r="J918" s="103">
        <f t="shared" si="230"/>
        <v>0</v>
      </c>
      <c r="L918" s="115">
        <f t="shared" si="231"/>
        <v>0</v>
      </c>
      <c r="M918" s="111">
        <f t="shared" si="232"/>
        <v>0</v>
      </c>
      <c r="N918" s="111">
        <f t="shared" si="233"/>
        <v>0</v>
      </c>
      <c r="O918" s="115">
        <f t="shared" si="234"/>
        <v>0</v>
      </c>
      <c r="P918" s="111">
        <f t="shared" si="235"/>
        <v>0</v>
      </c>
      <c r="Q918" s="111">
        <f t="shared" si="236"/>
        <v>0</v>
      </c>
      <c r="R918" s="115">
        <f t="shared" si="237"/>
        <v>0</v>
      </c>
      <c r="S918" s="111">
        <f t="shared" si="238"/>
        <v>0</v>
      </c>
      <c r="T918" s="111">
        <f t="shared" si="239"/>
        <v>0</v>
      </c>
    </row>
    <row r="919" spans="1:20" ht="11.25" customHeight="1" x14ac:dyDescent="0.2">
      <c r="A919" s="102" t="str">
        <f>'T09'!A919</f>
        <v>Jelka</v>
      </c>
      <c r="B919" s="104">
        <f>'T09'!C919</f>
        <v>503835</v>
      </c>
      <c r="C919" s="109">
        <f>'T09'!K919</f>
        <v>1636950.8</v>
      </c>
      <c r="D919" s="110">
        <f>'T09'!O919</f>
        <v>2.9506000000000001</v>
      </c>
      <c r="E919" s="110">
        <f>'T09'!P919</f>
        <v>50.926512879922839</v>
      </c>
      <c r="F919" s="110"/>
      <c r="G919" s="102">
        <f t="shared" si="227"/>
        <v>0</v>
      </c>
      <c r="H919" s="102">
        <f t="shared" si="228"/>
        <v>1</v>
      </c>
      <c r="I919" s="102">
        <f t="shared" si="229"/>
        <v>0</v>
      </c>
      <c r="J919" s="103">
        <f t="shared" si="230"/>
        <v>1</v>
      </c>
      <c r="L919" s="115">
        <f t="shared" si="231"/>
        <v>0</v>
      </c>
      <c r="M919" s="111">
        <f t="shared" si="232"/>
        <v>0</v>
      </c>
      <c r="N919" s="111">
        <f t="shared" si="233"/>
        <v>0</v>
      </c>
      <c r="O919" s="115">
        <f t="shared" si="234"/>
        <v>1636950.8</v>
      </c>
      <c r="P919" s="111">
        <f t="shared" si="235"/>
        <v>2.9506000000000001E-2</v>
      </c>
      <c r="Q919" s="111">
        <f t="shared" si="236"/>
        <v>0.50926512879922836</v>
      </c>
      <c r="R919" s="115">
        <f t="shared" si="237"/>
        <v>0</v>
      </c>
      <c r="S919" s="111">
        <f t="shared" si="238"/>
        <v>0</v>
      </c>
      <c r="T919" s="111">
        <f t="shared" si="239"/>
        <v>0</v>
      </c>
    </row>
    <row r="920" spans="1:20" ht="11.25" customHeight="1" x14ac:dyDescent="0.2">
      <c r="A920" s="102" t="str">
        <f>'T09'!A920</f>
        <v>Jelšava</v>
      </c>
      <c r="B920" s="104">
        <f>'T09'!C920</f>
        <v>525791</v>
      </c>
      <c r="C920" s="109">
        <f>'T09'!K920</f>
        <v>2356239.9900000002</v>
      </c>
      <c r="D920" s="110">
        <f>'T09'!O920</f>
        <v>9.1405999999999992</v>
      </c>
      <c r="E920" s="110">
        <f>'T09'!P920</f>
        <v>12.171328524137301</v>
      </c>
      <c r="F920" s="110"/>
      <c r="G920" s="102">
        <f t="shared" si="227"/>
        <v>0</v>
      </c>
      <c r="H920" s="102">
        <f t="shared" si="228"/>
        <v>0</v>
      </c>
      <c r="I920" s="102">
        <f t="shared" si="229"/>
        <v>0</v>
      </c>
      <c r="J920" s="103">
        <f t="shared" si="230"/>
        <v>0</v>
      </c>
      <c r="L920" s="115">
        <f t="shared" si="231"/>
        <v>0</v>
      </c>
      <c r="M920" s="111">
        <f t="shared" si="232"/>
        <v>0</v>
      </c>
      <c r="N920" s="111">
        <f t="shared" si="233"/>
        <v>0</v>
      </c>
      <c r="O920" s="115">
        <f t="shared" si="234"/>
        <v>0</v>
      </c>
      <c r="P920" s="111">
        <f t="shared" si="235"/>
        <v>0</v>
      </c>
      <c r="Q920" s="111">
        <f t="shared" si="236"/>
        <v>0</v>
      </c>
      <c r="R920" s="115">
        <f t="shared" si="237"/>
        <v>0</v>
      </c>
      <c r="S920" s="111">
        <f t="shared" si="238"/>
        <v>0</v>
      </c>
      <c r="T920" s="111">
        <f t="shared" si="239"/>
        <v>0</v>
      </c>
    </row>
    <row r="921" spans="1:20" ht="11.25" customHeight="1" x14ac:dyDescent="0.2">
      <c r="A921" s="102" t="str">
        <f>'T09'!A921</f>
        <v>Jelšovce</v>
      </c>
      <c r="B921" s="104">
        <f>'T09'!C921</f>
        <v>500381</v>
      </c>
      <c r="C921" s="109">
        <f>'T09'!K921</f>
        <v>297104</v>
      </c>
      <c r="D921" s="110">
        <f>'T09'!O921</f>
        <v>10.257</v>
      </c>
      <c r="E921" s="110">
        <f>'T09'!P921</f>
        <v>2.0371923636167808</v>
      </c>
      <c r="F921" s="110"/>
      <c r="G921" s="102">
        <f t="shared" si="227"/>
        <v>0</v>
      </c>
      <c r="H921" s="102">
        <f t="shared" si="228"/>
        <v>0</v>
      </c>
      <c r="I921" s="102">
        <f t="shared" si="229"/>
        <v>0</v>
      </c>
      <c r="J921" s="103">
        <f t="shared" si="230"/>
        <v>0</v>
      </c>
      <c r="L921" s="115">
        <f t="shared" si="231"/>
        <v>0</v>
      </c>
      <c r="M921" s="111">
        <f t="shared" si="232"/>
        <v>0</v>
      </c>
      <c r="N921" s="111">
        <f t="shared" si="233"/>
        <v>0</v>
      </c>
      <c r="O921" s="115">
        <f t="shared" si="234"/>
        <v>0</v>
      </c>
      <c r="P921" s="111">
        <f t="shared" si="235"/>
        <v>0</v>
      </c>
      <c r="Q921" s="111">
        <f t="shared" si="236"/>
        <v>0</v>
      </c>
      <c r="R921" s="115">
        <f t="shared" si="237"/>
        <v>0</v>
      </c>
      <c r="S921" s="111">
        <f t="shared" si="238"/>
        <v>0</v>
      </c>
      <c r="T921" s="111">
        <f t="shared" si="239"/>
        <v>0</v>
      </c>
    </row>
    <row r="922" spans="1:20" ht="11.25" customHeight="1" x14ac:dyDescent="0.2">
      <c r="A922" s="102" t="str">
        <f>'T09'!A922</f>
        <v>Jelšovec</v>
      </c>
      <c r="B922" s="104">
        <f>'T09'!C922</f>
        <v>511463</v>
      </c>
      <c r="C922" s="109">
        <f>'T09'!K922</f>
        <v>33657.75</v>
      </c>
      <c r="D922" s="110">
        <f>'T09'!O922</f>
        <v>0</v>
      </c>
      <c r="E922" s="110">
        <f>'T09'!P922</f>
        <v>0</v>
      </c>
      <c r="F922" s="110"/>
      <c r="G922" s="102">
        <f t="shared" si="227"/>
        <v>0</v>
      </c>
      <c r="H922" s="102">
        <f t="shared" si="228"/>
        <v>0</v>
      </c>
      <c r="I922" s="102">
        <f t="shared" si="229"/>
        <v>0</v>
      </c>
      <c r="J922" s="103">
        <f t="shared" si="230"/>
        <v>0</v>
      </c>
      <c r="L922" s="115">
        <f t="shared" si="231"/>
        <v>0</v>
      </c>
      <c r="M922" s="111">
        <f t="shared" si="232"/>
        <v>0</v>
      </c>
      <c r="N922" s="111">
        <f t="shared" si="233"/>
        <v>0</v>
      </c>
      <c r="O922" s="115">
        <f t="shared" si="234"/>
        <v>0</v>
      </c>
      <c r="P922" s="111">
        <f t="shared" si="235"/>
        <v>0</v>
      </c>
      <c r="Q922" s="111">
        <f t="shared" si="236"/>
        <v>0</v>
      </c>
      <c r="R922" s="115">
        <f t="shared" si="237"/>
        <v>0</v>
      </c>
      <c r="S922" s="111">
        <f t="shared" si="238"/>
        <v>0</v>
      </c>
      <c r="T922" s="111">
        <f t="shared" si="239"/>
        <v>0</v>
      </c>
    </row>
    <row r="923" spans="1:20" ht="11.25" customHeight="1" x14ac:dyDescent="0.2">
      <c r="A923" s="102" t="str">
        <f>'T09'!A923</f>
        <v>Jenkovce</v>
      </c>
      <c r="B923" s="104">
        <f>'T09'!C923</f>
        <v>522554</v>
      </c>
      <c r="C923" s="109">
        <f>'T09'!K923</f>
        <v>175588.25</v>
      </c>
      <c r="D923" s="110">
        <f>'T09'!O923</f>
        <v>0</v>
      </c>
      <c r="E923" s="110">
        <f>'T09'!P923</f>
        <v>0</v>
      </c>
      <c r="F923" s="110"/>
      <c r="G923" s="102">
        <f t="shared" si="227"/>
        <v>0</v>
      </c>
      <c r="H923" s="102">
        <f t="shared" si="228"/>
        <v>0</v>
      </c>
      <c r="I923" s="102">
        <f t="shared" si="229"/>
        <v>0</v>
      </c>
      <c r="J923" s="103">
        <f t="shared" si="230"/>
        <v>0</v>
      </c>
      <c r="L923" s="115">
        <f t="shared" si="231"/>
        <v>0</v>
      </c>
      <c r="M923" s="111">
        <f t="shared" si="232"/>
        <v>0</v>
      </c>
      <c r="N923" s="111">
        <f t="shared" si="233"/>
        <v>0</v>
      </c>
      <c r="O923" s="115">
        <f t="shared" si="234"/>
        <v>0</v>
      </c>
      <c r="P923" s="111">
        <f t="shared" si="235"/>
        <v>0</v>
      </c>
      <c r="Q923" s="111">
        <f t="shared" si="236"/>
        <v>0</v>
      </c>
      <c r="R923" s="115">
        <f t="shared" si="237"/>
        <v>0</v>
      </c>
      <c r="S923" s="111">
        <f t="shared" si="238"/>
        <v>0</v>
      </c>
      <c r="T923" s="111">
        <f t="shared" si="239"/>
        <v>0</v>
      </c>
    </row>
    <row r="924" spans="1:20" ht="11.25" customHeight="1" x14ac:dyDescent="0.2">
      <c r="A924" s="102" t="str">
        <f>'T09'!A924</f>
        <v>Jesenské</v>
      </c>
      <c r="B924" s="104">
        <f>'T09'!C924</f>
        <v>515001</v>
      </c>
      <c r="C924" s="109">
        <f>'T09'!K924</f>
        <v>2098443.7800000003</v>
      </c>
      <c r="D924" s="110">
        <f>'T09'!O924</f>
        <v>22.121099999999998</v>
      </c>
      <c r="E924" s="110">
        <f>'T09'!P924</f>
        <v>3.3761404844498619</v>
      </c>
      <c r="F924" s="110"/>
      <c r="G924" s="102">
        <f t="shared" si="227"/>
        <v>0</v>
      </c>
      <c r="H924" s="102">
        <f t="shared" si="228"/>
        <v>0</v>
      </c>
      <c r="I924" s="102">
        <f t="shared" si="229"/>
        <v>0</v>
      </c>
      <c r="J924" s="103">
        <f t="shared" si="230"/>
        <v>0</v>
      </c>
      <c r="L924" s="115">
        <f t="shared" si="231"/>
        <v>0</v>
      </c>
      <c r="M924" s="111">
        <f t="shared" si="232"/>
        <v>0</v>
      </c>
      <c r="N924" s="111">
        <f t="shared" si="233"/>
        <v>0</v>
      </c>
      <c r="O924" s="115">
        <f t="shared" si="234"/>
        <v>0</v>
      </c>
      <c r="P924" s="111">
        <f t="shared" si="235"/>
        <v>0</v>
      </c>
      <c r="Q924" s="111">
        <f t="shared" si="236"/>
        <v>0</v>
      </c>
      <c r="R924" s="115">
        <f t="shared" si="237"/>
        <v>0</v>
      </c>
      <c r="S924" s="111">
        <f t="shared" si="238"/>
        <v>0</v>
      </c>
      <c r="T924" s="111">
        <f t="shared" si="239"/>
        <v>0</v>
      </c>
    </row>
    <row r="925" spans="1:20" ht="11.25" customHeight="1" x14ac:dyDescent="0.2">
      <c r="A925" s="102" t="str">
        <f>'T09'!A925</f>
        <v>Jesenské</v>
      </c>
      <c r="B925" s="104">
        <f>'T09'!C925</f>
        <v>556777</v>
      </c>
      <c r="C925" s="109">
        <f>'T09'!K925</f>
        <v>21869.17</v>
      </c>
      <c r="D925" s="110">
        <f>'T09'!O925</f>
        <v>0</v>
      </c>
      <c r="E925" s="110">
        <f>'T09'!P925</f>
        <v>0</v>
      </c>
      <c r="F925" s="110"/>
      <c r="G925" s="102">
        <f t="shared" si="227"/>
        <v>0</v>
      </c>
      <c r="H925" s="102">
        <f t="shared" si="228"/>
        <v>0</v>
      </c>
      <c r="I925" s="102">
        <f t="shared" si="229"/>
        <v>0</v>
      </c>
      <c r="J925" s="103">
        <f t="shared" si="230"/>
        <v>0</v>
      </c>
      <c r="L925" s="115">
        <f t="shared" si="231"/>
        <v>0</v>
      </c>
      <c r="M925" s="111">
        <f t="shared" si="232"/>
        <v>0</v>
      </c>
      <c r="N925" s="111">
        <f t="shared" si="233"/>
        <v>0</v>
      </c>
      <c r="O925" s="115">
        <f t="shared" si="234"/>
        <v>0</v>
      </c>
      <c r="P925" s="111">
        <f t="shared" si="235"/>
        <v>0</v>
      </c>
      <c r="Q925" s="111">
        <f t="shared" si="236"/>
        <v>0</v>
      </c>
      <c r="R925" s="115">
        <f t="shared" si="237"/>
        <v>0</v>
      </c>
      <c r="S925" s="111">
        <f t="shared" si="238"/>
        <v>0</v>
      </c>
      <c r="T925" s="111">
        <f t="shared" si="239"/>
        <v>0</v>
      </c>
    </row>
    <row r="926" spans="1:20" ht="11.25" customHeight="1" x14ac:dyDescent="0.2">
      <c r="A926" s="102" t="str">
        <f>'T09'!A926</f>
        <v>Jestice</v>
      </c>
      <c r="B926" s="104">
        <f>'T09'!C926</f>
        <v>515019</v>
      </c>
      <c r="C926" s="109">
        <f>'T09'!K926</f>
        <v>67137.3</v>
      </c>
      <c r="D926" s="110">
        <f>'T09'!O926</f>
        <v>0</v>
      </c>
      <c r="E926" s="110">
        <f>'T09'!P926</f>
        <v>19.067865404179194</v>
      </c>
      <c r="F926" s="110"/>
      <c r="G926" s="102">
        <f t="shared" si="227"/>
        <v>0</v>
      </c>
      <c r="H926" s="102">
        <f t="shared" si="228"/>
        <v>0</v>
      </c>
      <c r="I926" s="102">
        <f t="shared" si="229"/>
        <v>0</v>
      </c>
      <c r="J926" s="103">
        <f t="shared" si="230"/>
        <v>0</v>
      </c>
      <c r="L926" s="115">
        <f t="shared" si="231"/>
        <v>0</v>
      </c>
      <c r="M926" s="111">
        <f t="shared" si="232"/>
        <v>0</v>
      </c>
      <c r="N926" s="111">
        <f t="shared" si="233"/>
        <v>0</v>
      </c>
      <c r="O926" s="115">
        <f t="shared" si="234"/>
        <v>0</v>
      </c>
      <c r="P926" s="111">
        <f t="shared" si="235"/>
        <v>0</v>
      </c>
      <c r="Q926" s="111">
        <f t="shared" si="236"/>
        <v>0</v>
      </c>
      <c r="R926" s="115">
        <f t="shared" si="237"/>
        <v>0</v>
      </c>
      <c r="S926" s="111">
        <f t="shared" si="238"/>
        <v>0</v>
      </c>
      <c r="T926" s="111">
        <f t="shared" si="239"/>
        <v>0</v>
      </c>
    </row>
    <row r="927" spans="1:20" ht="11.25" customHeight="1" x14ac:dyDescent="0.2">
      <c r="A927" s="102" t="str">
        <f>'T09'!A927</f>
        <v>Ješkova Ves</v>
      </c>
      <c r="B927" s="104">
        <f>'T09'!C927</f>
        <v>556416</v>
      </c>
      <c r="C927" s="109">
        <f>'T09'!K927</f>
        <v>125976.21</v>
      </c>
      <c r="D927" s="110">
        <f>'T09'!O927</f>
        <v>0</v>
      </c>
      <c r="E927" s="110">
        <f>'T09'!P927</f>
        <v>0</v>
      </c>
      <c r="F927" s="110"/>
      <c r="G927" s="102">
        <f t="shared" si="227"/>
        <v>0</v>
      </c>
      <c r="H927" s="102">
        <f t="shared" si="228"/>
        <v>0</v>
      </c>
      <c r="I927" s="102">
        <f t="shared" si="229"/>
        <v>0</v>
      </c>
      <c r="J927" s="103">
        <f t="shared" si="230"/>
        <v>0</v>
      </c>
      <c r="L927" s="115">
        <f t="shared" si="231"/>
        <v>0</v>
      </c>
      <c r="M927" s="111">
        <f t="shared" si="232"/>
        <v>0</v>
      </c>
      <c r="N927" s="111">
        <f t="shared" si="233"/>
        <v>0</v>
      </c>
      <c r="O927" s="115">
        <f t="shared" si="234"/>
        <v>0</v>
      </c>
      <c r="P927" s="111">
        <f t="shared" si="235"/>
        <v>0</v>
      </c>
      <c r="Q927" s="111">
        <f t="shared" si="236"/>
        <v>0</v>
      </c>
      <c r="R927" s="115">
        <f t="shared" si="237"/>
        <v>0</v>
      </c>
      <c r="S927" s="111">
        <f t="shared" si="238"/>
        <v>0</v>
      </c>
      <c r="T927" s="111">
        <f t="shared" si="239"/>
        <v>0</v>
      </c>
    </row>
    <row r="928" spans="1:20" ht="11.25" customHeight="1" x14ac:dyDescent="0.2">
      <c r="A928" s="102" t="str">
        <f>'T09'!A928</f>
        <v>Jezersko</v>
      </c>
      <c r="B928" s="104">
        <f>'T09'!C928</f>
        <v>523569</v>
      </c>
      <c r="C928" s="109">
        <f>'T09'!K928</f>
        <v>32943.589999999997</v>
      </c>
      <c r="D928" s="110">
        <f>'T09'!O928</f>
        <v>0.50390000000000001</v>
      </c>
      <c r="E928" s="110">
        <f>'T09'!P928</f>
        <v>0</v>
      </c>
      <c r="F928" s="110"/>
      <c r="G928" s="102">
        <f t="shared" si="227"/>
        <v>0</v>
      </c>
      <c r="H928" s="102">
        <f t="shared" si="228"/>
        <v>0</v>
      </c>
      <c r="I928" s="102">
        <f t="shared" si="229"/>
        <v>0</v>
      </c>
      <c r="J928" s="103">
        <f t="shared" si="230"/>
        <v>0</v>
      </c>
      <c r="L928" s="115">
        <f t="shared" si="231"/>
        <v>0</v>
      </c>
      <c r="M928" s="111">
        <f t="shared" si="232"/>
        <v>0</v>
      </c>
      <c r="N928" s="111">
        <f t="shared" si="233"/>
        <v>0</v>
      </c>
      <c r="O928" s="115">
        <f t="shared" si="234"/>
        <v>0</v>
      </c>
      <c r="P928" s="111">
        <f t="shared" si="235"/>
        <v>0</v>
      </c>
      <c r="Q928" s="111">
        <f t="shared" si="236"/>
        <v>0</v>
      </c>
      <c r="R928" s="115">
        <f t="shared" si="237"/>
        <v>0</v>
      </c>
      <c r="S928" s="111">
        <f t="shared" si="238"/>
        <v>0</v>
      </c>
      <c r="T928" s="111">
        <f t="shared" si="239"/>
        <v>0</v>
      </c>
    </row>
    <row r="929" spans="1:20" ht="11.25" customHeight="1" x14ac:dyDescent="0.2">
      <c r="A929" s="102" t="str">
        <f>'T09'!A929</f>
        <v>Jovice</v>
      </c>
      <c r="B929" s="104">
        <f>'T09'!C929</f>
        <v>560049</v>
      </c>
      <c r="C929" s="109">
        <f>'T09'!K929</f>
        <v>192977.24</v>
      </c>
      <c r="D929" s="110">
        <f>'T09'!O929</f>
        <v>0</v>
      </c>
      <c r="E929" s="110">
        <f>'T09'!P929</f>
        <v>88.862448234828122</v>
      </c>
      <c r="F929" s="110"/>
      <c r="G929" s="102">
        <f t="shared" si="227"/>
        <v>0</v>
      </c>
      <c r="H929" s="102">
        <f t="shared" si="228"/>
        <v>1</v>
      </c>
      <c r="I929" s="102">
        <f t="shared" si="229"/>
        <v>0</v>
      </c>
      <c r="J929" s="103">
        <f t="shared" si="230"/>
        <v>1</v>
      </c>
      <c r="L929" s="115">
        <f t="shared" si="231"/>
        <v>0</v>
      </c>
      <c r="M929" s="111">
        <f t="shared" si="232"/>
        <v>0</v>
      </c>
      <c r="N929" s="111">
        <f t="shared" si="233"/>
        <v>0</v>
      </c>
      <c r="O929" s="115">
        <f t="shared" si="234"/>
        <v>192977.24</v>
      </c>
      <c r="P929" s="111">
        <f t="shared" si="235"/>
        <v>0</v>
      </c>
      <c r="Q929" s="111">
        <f t="shared" si="236"/>
        <v>0.88862448234828117</v>
      </c>
      <c r="R929" s="115">
        <f t="shared" si="237"/>
        <v>0</v>
      </c>
      <c r="S929" s="111">
        <f t="shared" si="238"/>
        <v>0</v>
      </c>
      <c r="T929" s="111">
        <f t="shared" si="239"/>
        <v>0</v>
      </c>
    </row>
    <row r="930" spans="1:20" ht="11.25" customHeight="1" x14ac:dyDescent="0.2">
      <c r="A930" s="102" t="str">
        <f>'T09'!A930</f>
        <v>Jovsa</v>
      </c>
      <c r="B930" s="104">
        <f>'T09'!C930</f>
        <v>522562</v>
      </c>
      <c r="C930" s="109">
        <f>'T09'!K930</f>
        <v>463340.23</v>
      </c>
      <c r="D930" s="110">
        <f>'T09'!O930</f>
        <v>0</v>
      </c>
      <c r="E930" s="110">
        <f>'T09'!P930</f>
        <v>0</v>
      </c>
      <c r="F930" s="110"/>
      <c r="G930" s="102">
        <f t="shared" si="227"/>
        <v>0</v>
      </c>
      <c r="H930" s="102">
        <f t="shared" si="228"/>
        <v>0</v>
      </c>
      <c r="I930" s="102">
        <f t="shared" si="229"/>
        <v>0</v>
      </c>
      <c r="J930" s="103">
        <f t="shared" si="230"/>
        <v>0</v>
      </c>
      <c r="L930" s="115">
        <f t="shared" si="231"/>
        <v>0</v>
      </c>
      <c r="M930" s="111">
        <f t="shared" si="232"/>
        <v>0</v>
      </c>
      <c r="N930" s="111">
        <f t="shared" si="233"/>
        <v>0</v>
      </c>
      <c r="O930" s="115">
        <f t="shared" si="234"/>
        <v>0</v>
      </c>
      <c r="P930" s="111">
        <f t="shared" si="235"/>
        <v>0</v>
      </c>
      <c r="Q930" s="111">
        <f t="shared" si="236"/>
        <v>0</v>
      </c>
      <c r="R930" s="115">
        <f t="shared" si="237"/>
        <v>0</v>
      </c>
      <c r="S930" s="111">
        <f t="shared" si="238"/>
        <v>0</v>
      </c>
      <c r="T930" s="111">
        <f t="shared" si="239"/>
        <v>0</v>
      </c>
    </row>
    <row r="931" spans="1:20" ht="11.25" customHeight="1" x14ac:dyDescent="0.2">
      <c r="A931" s="102" t="str">
        <f>'T09'!A931</f>
        <v>Jur nad Hronom</v>
      </c>
      <c r="B931" s="104">
        <f>'T09'!C931</f>
        <v>502391</v>
      </c>
      <c r="C931" s="109">
        <f>'T09'!K931</f>
        <v>574405.54</v>
      </c>
      <c r="D931" s="110">
        <f>'T09'!O931</f>
        <v>23.973199999999999</v>
      </c>
      <c r="E931" s="110">
        <f>'T09'!P931</f>
        <v>7.7361231578650855</v>
      </c>
      <c r="F931" s="110"/>
      <c r="G931" s="102">
        <f t="shared" si="227"/>
        <v>0</v>
      </c>
      <c r="H931" s="102">
        <f t="shared" si="228"/>
        <v>0</v>
      </c>
      <c r="I931" s="102">
        <f t="shared" si="229"/>
        <v>0</v>
      </c>
      <c r="J931" s="103">
        <f t="shared" si="230"/>
        <v>0</v>
      </c>
      <c r="L931" s="115">
        <f t="shared" si="231"/>
        <v>0</v>
      </c>
      <c r="M931" s="111">
        <f t="shared" si="232"/>
        <v>0</v>
      </c>
      <c r="N931" s="111">
        <f t="shared" si="233"/>
        <v>0</v>
      </c>
      <c r="O931" s="115">
        <f t="shared" si="234"/>
        <v>0</v>
      </c>
      <c r="P931" s="111">
        <f t="shared" si="235"/>
        <v>0</v>
      </c>
      <c r="Q931" s="111">
        <f t="shared" si="236"/>
        <v>0</v>
      </c>
      <c r="R931" s="115">
        <f t="shared" si="237"/>
        <v>0</v>
      </c>
      <c r="S931" s="111">
        <f t="shared" si="238"/>
        <v>0</v>
      </c>
      <c r="T931" s="111">
        <f t="shared" si="239"/>
        <v>0</v>
      </c>
    </row>
    <row r="932" spans="1:20" ht="11.25" customHeight="1" x14ac:dyDescent="0.2">
      <c r="A932" s="102" t="str">
        <f>'T09'!A932</f>
        <v>Jurkova Voľa</v>
      </c>
      <c r="B932" s="104">
        <f>'T09'!C932</f>
        <v>527351</v>
      </c>
      <c r="C932" s="109">
        <f>'T09'!K932</f>
        <v>17603.939999999999</v>
      </c>
      <c r="D932" s="110">
        <f>'T09'!O932</f>
        <v>0</v>
      </c>
      <c r="E932" s="110">
        <f>'T09'!P932</f>
        <v>0</v>
      </c>
      <c r="F932" s="110"/>
      <c r="G932" s="102">
        <f t="shared" si="227"/>
        <v>0</v>
      </c>
      <c r="H932" s="102">
        <f t="shared" si="228"/>
        <v>0</v>
      </c>
      <c r="I932" s="102">
        <f t="shared" si="229"/>
        <v>0</v>
      </c>
      <c r="J932" s="103">
        <f t="shared" si="230"/>
        <v>0</v>
      </c>
      <c r="L932" s="115">
        <f t="shared" si="231"/>
        <v>0</v>
      </c>
      <c r="M932" s="111">
        <f t="shared" si="232"/>
        <v>0</v>
      </c>
      <c r="N932" s="111">
        <f t="shared" si="233"/>
        <v>0</v>
      </c>
      <c r="O932" s="115">
        <f t="shared" si="234"/>
        <v>0</v>
      </c>
      <c r="P932" s="111">
        <f t="shared" si="235"/>
        <v>0</v>
      </c>
      <c r="Q932" s="111">
        <f t="shared" si="236"/>
        <v>0</v>
      </c>
      <c r="R932" s="115">
        <f t="shared" si="237"/>
        <v>0</v>
      </c>
      <c r="S932" s="111">
        <f t="shared" si="238"/>
        <v>0</v>
      </c>
      <c r="T932" s="111">
        <f t="shared" si="239"/>
        <v>0</v>
      </c>
    </row>
    <row r="933" spans="1:20" ht="11.25" customHeight="1" x14ac:dyDescent="0.2">
      <c r="A933" s="102" t="str">
        <f>'T09'!A933</f>
        <v>Jurová</v>
      </c>
      <c r="B933" s="104">
        <f>'T09'!C933</f>
        <v>501671</v>
      </c>
      <c r="C933" s="109">
        <f>'T09'!K933</f>
        <v>228675.71</v>
      </c>
      <c r="D933" s="110">
        <f>'T09'!O933</f>
        <v>0</v>
      </c>
      <c r="E933" s="110">
        <f>'T09'!P933</f>
        <v>5.0595841595943885</v>
      </c>
      <c r="F933" s="110"/>
      <c r="G933" s="102">
        <f t="shared" si="227"/>
        <v>0</v>
      </c>
      <c r="H933" s="102">
        <f t="shared" si="228"/>
        <v>0</v>
      </c>
      <c r="I933" s="102">
        <f t="shared" si="229"/>
        <v>0</v>
      </c>
      <c r="J933" s="103">
        <f t="shared" si="230"/>
        <v>0</v>
      </c>
      <c r="L933" s="115">
        <f t="shared" si="231"/>
        <v>0</v>
      </c>
      <c r="M933" s="111">
        <f t="shared" si="232"/>
        <v>0</v>
      </c>
      <c r="N933" s="111">
        <f t="shared" si="233"/>
        <v>0</v>
      </c>
      <c r="O933" s="115">
        <f t="shared" si="234"/>
        <v>0</v>
      </c>
      <c r="P933" s="111">
        <f t="shared" si="235"/>
        <v>0</v>
      </c>
      <c r="Q933" s="111">
        <f t="shared" si="236"/>
        <v>0</v>
      </c>
      <c r="R933" s="115">
        <f t="shared" si="237"/>
        <v>0</v>
      </c>
      <c r="S933" s="111">
        <f t="shared" si="238"/>
        <v>0</v>
      </c>
      <c r="T933" s="111">
        <f t="shared" si="239"/>
        <v>0</v>
      </c>
    </row>
    <row r="934" spans="1:20" ht="11.25" customHeight="1" x14ac:dyDescent="0.2">
      <c r="A934" s="102" t="str">
        <f>'T09'!A934</f>
        <v>Jurské</v>
      </c>
      <c r="B934" s="104">
        <f>'T09'!C934</f>
        <v>523577</v>
      </c>
      <c r="C934" s="109">
        <f>'T09'!K934</f>
        <v>585936.16</v>
      </c>
      <c r="D934" s="110">
        <f>'T09'!O934</f>
        <v>16.5961</v>
      </c>
      <c r="E934" s="110">
        <f>'T09'!P934</f>
        <v>2.2331357736993054</v>
      </c>
      <c r="F934" s="110"/>
      <c r="G934" s="102">
        <f t="shared" si="227"/>
        <v>0</v>
      </c>
      <c r="H934" s="102">
        <f t="shared" si="228"/>
        <v>0</v>
      </c>
      <c r="I934" s="102">
        <f t="shared" si="229"/>
        <v>0</v>
      </c>
      <c r="J934" s="103">
        <f t="shared" si="230"/>
        <v>0</v>
      </c>
      <c r="L934" s="115">
        <f t="shared" si="231"/>
        <v>0</v>
      </c>
      <c r="M934" s="111">
        <f t="shared" si="232"/>
        <v>0</v>
      </c>
      <c r="N934" s="111">
        <f t="shared" si="233"/>
        <v>0</v>
      </c>
      <c r="O934" s="115">
        <f t="shared" si="234"/>
        <v>0</v>
      </c>
      <c r="P934" s="111">
        <f t="shared" si="235"/>
        <v>0</v>
      </c>
      <c r="Q934" s="111">
        <f t="shared" si="236"/>
        <v>0</v>
      </c>
      <c r="R934" s="115">
        <f t="shared" si="237"/>
        <v>0</v>
      </c>
      <c r="S934" s="111">
        <f t="shared" si="238"/>
        <v>0</v>
      </c>
      <c r="T934" s="111">
        <f t="shared" si="239"/>
        <v>0</v>
      </c>
    </row>
    <row r="935" spans="1:20" ht="11.25" customHeight="1" x14ac:dyDescent="0.2">
      <c r="A935" s="102" t="str">
        <f>'T09'!A935</f>
        <v>Juskova Voľa</v>
      </c>
      <c r="B935" s="104">
        <f>'T09'!C935</f>
        <v>528765</v>
      </c>
      <c r="C935" s="109">
        <f>'T09'!K935</f>
        <v>348578.39</v>
      </c>
      <c r="D935" s="110">
        <f>'T09'!O935</f>
        <v>1.4343999999999999</v>
      </c>
      <c r="E935" s="110">
        <f>'T09'!P935</f>
        <v>2.9589097591505888</v>
      </c>
      <c r="F935" s="110"/>
      <c r="G935" s="102">
        <f t="shared" si="227"/>
        <v>0</v>
      </c>
      <c r="H935" s="102">
        <f t="shared" si="228"/>
        <v>0</v>
      </c>
      <c r="I935" s="102">
        <f t="shared" si="229"/>
        <v>0</v>
      </c>
      <c r="J935" s="103">
        <f t="shared" si="230"/>
        <v>0</v>
      </c>
      <c r="L935" s="115">
        <f t="shared" si="231"/>
        <v>0</v>
      </c>
      <c r="M935" s="111">
        <f t="shared" si="232"/>
        <v>0</v>
      </c>
      <c r="N935" s="111">
        <f t="shared" si="233"/>
        <v>0</v>
      </c>
      <c r="O935" s="115">
        <f t="shared" si="234"/>
        <v>0</v>
      </c>
      <c r="P935" s="111">
        <f t="shared" si="235"/>
        <v>0</v>
      </c>
      <c r="Q935" s="111">
        <f t="shared" si="236"/>
        <v>0</v>
      </c>
      <c r="R935" s="115">
        <f t="shared" si="237"/>
        <v>0</v>
      </c>
      <c r="S935" s="111">
        <f t="shared" si="238"/>
        <v>0</v>
      </c>
      <c r="T935" s="111">
        <f t="shared" si="239"/>
        <v>0</v>
      </c>
    </row>
    <row r="936" spans="1:20" ht="11.25" customHeight="1" x14ac:dyDescent="0.2">
      <c r="A936" s="102" t="str">
        <f>'T09'!A936</f>
        <v>Kačanov</v>
      </c>
      <c r="B936" s="104">
        <f>'T09'!C936</f>
        <v>522571</v>
      </c>
      <c r="C936" s="109">
        <f>'T09'!K936</f>
        <v>66376.06</v>
      </c>
      <c r="D936" s="110">
        <f>'T09'!O936</f>
        <v>0</v>
      </c>
      <c r="E936" s="110">
        <f>'T09'!P936</f>
        <v>0</v>
      </c>
      <c r="F936" s="110"/>
      <c r="G936" s="102">
        <f t="shared" si="227"/>
        <v>0</v>
      </c>
      <c r="H936" s="102">
        <f t="shared" si="228"/>
        <v>0</v>
      </c>
      <c r="I936" s="102">
        <f t="shared" si="229"/>
        <v>0</v>
      </c>
      <c r="J936" s="103">
        <f t="shared" si="230"/>
        <v>0</v>
      </c>
      <c r="L936" s="115">
        <f t="shared" si="231"/>
        <v>0</v>
      </c>
      <c r="M936" s="111">
        <f t="shared" si="232"/>
        <v>0</v>
      </c>
      <c r="N936" s="111">
        <f t="shared" si="233"/>
        <v>0</v>
      </c>
      <c r="O936" s="115">
        <f t="shared" si="234"/>
        <v>0</v>
      </c>
      <c r="P936" s="111">
        <f t="shared" si="235"/>
        <v>0</v>
      </c>
      <c r="Q936" s="111">
        <f t="shared" si="236"/>
        <v>0</v>
      </c>
      <c r="R936" s="115">
        <f t="shared" si="237"/>
        <v>0</v>
      </c>
      <c r="S936" s="111">
        <f t="shared" si="238"/>
        <v>0</v>
      </c>
      <c r="T936" s="111">
        <f t="shared" si="239"/>
        <v>0</v>
      </c>
    </row>
    <row r="937" spans="1:20" ht="11.25" customHeight="1" x14ac:dyDescent="0.2">
      <c r="A937" s="102" t="str">
        <f>'T09'!A937</f>
        <v>Kajal</v>
      </c>
      <c r="B937" s="104">
        <f>'T09'!C937</f>
        <v>503843</v>
      </c>
      <c r="C937" s="109">
        <f>'T09'!K937</f>
        <v>455564.93</v>
      </c>
      <c r="D937" s="110">
        <f>'T09'!O937</f>
        <v>10.835800000000001</v>
      </c>
      <c r="E937" s="110">
        <f>'T09'!P937</f>
        <v>75.837488192956386</v>
      </c>
      <c r="F937" s="110"/>
      <c r="G937" s="102">
        <f t="shared" si="227"/>
        <v>0</v>
      </c>
      <c r="H937" s="102">
        <f t="shared" si="228"/>
        <v>1</v>
      </c>
      <c r="I937" s="102">
        <f t="shared" si="229"/>
        <v>0</v>
      </c>
      <c r="J937" s="103">
        <f t="shared" si="230"/>
        <v>1</v>
      </c>
      <c r="L937" s="115">
        <f t="shared" si="231"/>
        <v>0</v>
      </c>
      <c r="M937" s="111">
        <f t="shared" si="232"/>
        <v>0</v>
      </c>
      <c r="N937" s="111">
        <f t="shared" si="233"/>
        <v>0</v>
      </c>
      <c r="O937" s="115">
        <f t="shared" si="234"/>
        <v>455564.93</v>
      </c>
      <c r="P937" s="111">
        <f t="shared" si="235"/>
        <v>0.10835800000000001</v>
      </c>
      <c r="Q937" s="111">
        <f t="shared" si="236"/>
        <v>0.75837488192956382</v>
      </c>
      <c r="R937" s="115">
        <f t="shared" si="237"/>
        <v>0</v>
      </c>
      <c r="S937" s="111">
        <f t="shared" si="238"/>
        <v>0</v>
      </c>
      <c r="T937" s="111">
        <f t="shared" si="239"/>
        <v>0</v>
      </c>
    </row>
    <row r="938" spans="1:20" ht="11.25" customHeight="1" x14ac:dyDescent="0.2">
      <c r="A938" s="102" t="str">
        <f>'T09'!A938</f>
        <v>Kaľamenová</v>
      </c>
      <c r="B938" s="104">
        <f>'T09'!C938</f>
        <v>512338</v>
      </c>
      <c r="C938" s="109">
        <f>'T09'!K938</f>
        <v>50582</v>
      </c>
      <c r="D938" s="110">
        <f>'T09'!O938</f>
        <v>9.6738999999999997</v>
      </c>
      <c r="E938" s="110">
        <f>'T09'!P938</f>
        <v>15.522498121861533</v>
      </c>
      <c r="F938" s="110"/>
      <c r="G938" s="102">
        <f t="shared" si="227"/>
        <v>0</v>
      </c>
      <c r="H938" s="102">
        <f t="shared" si="228"/>
        <v>0</v>
      </c>
      <c r="I938" s="102">
        <f t="shared" si="229"/>
        <v>0</v>
      </c>
      <c r="J938" s="103">
        <f t="shared" si="230"/>
        <v>0</v>
      </c>
      <c r="L938" s="115">
        <f t="shared" si="231"/>
        <v>0</v>
      </c>
      <c r="M938" s="111">
        <f t="shared" si="232"/>
        <v>0</v>
      </c>
      <c r="N938" s="111">
        <f t="shared" si="233"/>
        <v>0</v>
      </c>
      <c r="O938" s="115">
        <f t="shared" si="234"/>
        <v>0</v>
      </c>
      <c r="P938" s="111">
        <f t="shared" si="235"/>
        <v>0</v>
      </c>
      <c r="Q938" s="111">
        <f t="shared" si="236"/>
        <v>0</v>
      </c>
      <c r="R938" s="115">
        <f t="shared" si="237"/>
        <v>0</v>
      </c>
      <c r="S938" s="111">
        <f t="shared" si="238"/>
        <v>0</v>
      </c>
      <c r="T938" s="111">
        <f t="shared" si="239"/>
        <v>0</v>
      </c>
    </row>
    <row r="939" spans="1:20" ht="11.25" customHeight="1" x14ac:dyDescent="0.2">
      <c r="A939" s="102" t="str">
        <f>'T09'!A939</f>
        <v>Kalameny</v>
      </c>
      <c r="B939" s="104">
        <f>'T09'!C939</f>
        <v>510530</v>
      </c>
      <c r="C939" s="109">
        <f>'T09'!K939</f>
        <v>128895.88</v>
      </c>
      <c r="D939" s="110">
        <f>'T09'!O939</f>
        <v>0</v>
      </c>
      <c r="E939" s="110">
        <f>'T09'!P939</f>
        <v>0</v>
      </c>
      <c r="F939" s="110"/>
      <c r="G939" s="102">
        <f t="shared" si="227"/>
        <v>0</v>
      </c>
      <c r="H939" s="102">
        <f t="shared" si="228"/>
        <v>0</v>
      </c>
      <c r="I939" s="102">
        <f t="shared" si="229"/>
        <v>0</v>
      </c>
      <c r="J939" s="103">
        <f t="shared" si="230"/>
        <v>0</v>
      </c>
      <c r="L939" s="115">
        <f t="shared" si="231"/>
        <v>0</v>
      </c>
      <c r="M939" s="111">
        <f t="shared" si="232"/>
        <v>0</v>
      </c>
      <c r="N939" s="111">
        <f t="shared" si="233"/>
        <v>0</v>
      </c>
      <c r="O939" s="115">
        <f t="shared" si="234"/>
        <v>0</v>
      </c>
      <c r="P939" s="111">
        <f t="shared" si="235"/>
        <v>0</v>
      </c>
      <c r="Q939" s="111">
        <f t="shared" si="236"/>
        <v>0</v>
      </c>
      <c r="R939" s="115">
        <f t="shared" si="237"/>
        <v>0</v>
      </c>
      <c r="S939" s="111">
        <f t="shared" si="238"/>
        <v>0</v>
      </c>
      <c r="T939" s="111">
        <f t="shared" si="239"/>
        <v>0</v>
      </c>
    </row>
    <row r="940" spans="1:20" ht="11.25" customHeight="1" x14ac:dyDescent="0.2">
      <c r="A940" s="102" t="str">
        <f>'T09'!A940</f>
        <v>Kaľava</v>
      </c>
      <c r="B940" s="104">
        <f>'T09'!C940</f>
        <v>543209</v>
      </c>
      <c r="C940" s="109">
        <f>'T09'!K940</f>
        <v>118152.54000000001</v>
      </c>
      <c r="D940" s="110">
        <f>'T09'!O940</f>
        <v>0</v>
      </c>
      <c r="E940" s="110">
        <f>'T09'!P940</f>
        <v>0</v>
      </c>
      <c r="F940" s="110"/>
      <c r="G940" s="102">
        <f t="shared" si="227"/>
        <v>0</v>
      </c>
      <c r="H940" s="102">
        <f t="shared" si="228"/>
        <v>0</v>
      </c>
      <c r="I940" s="102">
        <f t="shared" si="229"/>
        <v>0</v>
      </c>
      <c r="J940" s="103">
        <f t="shared" si="230"/>
        <v>0</v>
      </c>
      <c r="L940" s="115">
        <f t="shared" si="231"/>
        <v>0</v>
      </c>
      <c r="M940" s="111">
        <f t="shared" si="232"/>
        <v>0</v>
      </c>
      <c r="N940" s="111">
        <f t="shared" si="233"/>
        <v>0</v>
      </c>
      <c r="O940" s="115">
        <f t="shared" si="234"/>
        <v>0</v>
      </c>
      <c r="P940" s="111">
        <f t="shared" si="235"/>
        <v>0</v>
      </c>
      <c r="Q940" s="111">
        <f t="shared" si="236"/>
        <v>0</v>
      </c>
      <c r="R940" s="115">
        <f t="shared" si="237"/>
        <v>0</v>
      </c>
      <c r="S940" s="111">
        <f t="shared" si="238"/>
        <v>0</v>
      </c>
      <c r="T940" s="111">
        <f t="shared" si="239"/>
        <v>0</v>
      </c>
    </row>
    <row r="941" spans="1:20" ht="11.25" customHeight="1" x14ac:dyDescent="0.2">
      <c r="A941" s="102" t="str">
        <f>'T09'!A941</f>
        <v>Kalinkovo</v>
      </c>
      <c r="B941" s="104">
        <f>'T09'!C941</f>
        <v>507997</v>
      </c>
      <c r="C941" s="109">
        <f>'T09'!K941</f>
        <v>156274.49</v>
      </c>
      <c r="D941" s="110" t="str">
        <f>'T09'!O941</f>
        <v>NA</v>
      </c>
      <c r="E941" s="110" t="str">
        <f>'T09'!P941</f>
        <v>NA</v>
      </c>
      <c r="F941" s="110"/>
      <c r="G941" s="102">
        <f t="shared" si="227"/>
        <v>0</v>
      </c>
      <c r="H941" s="102">
        <f t="shared" si="228"/>
        <v>0</v>
      </c>
      <c r="I941" s="102">
        <f t="shared" si="229"/>
        <v>0</v>
      </c>
      <c r="J941" s="103">
        <f t="shared" si="230"/>
        <v>0</v>
      </c>
      <c r="L941" s="115">
        <f t="shared" si="231"/>
        <v>0</v>
      </c>
      <c r="M941" s="111">
        <f t="shared" si="232"/>
        <v>0</v>
      </c>
      <c r="N941" s="111">
        <f t="shared" si="233"/>
        <v>0</v>
      </c>
      <c r="O941" s="115">
        <f t="shared" si="234"/>
        <v>0</v>
      </c>
      <c r="P941" s="111">
        <f t="shared" si="235"/>
        <v>0</v>
      </c>
      <c r="Q941" s="111">
        <f t="shared" si="236"/>
        <v>0</v>
      </c>
      <c r="R941" s="115">
        <f t="shared" si="237"/>
        <v>0</v>
      </c>
      <c r="S941" s="111">
        <f t="shared" si="238"/>
        <v>0</v>
      </c>
      <c r="T941" s="111">
        <f t="shared" si="239"/>
        <v>0</v>
      </c>
    </row>
    <row r="942" spans="1:20" ht="11.25" customHeight="1" x14ac:dyDescent="0.2">
      <c r="A942" s="102" t="str">
        <f>'T09'!A942</f>
        <v>Kalinov</v>
      </c>
      <c r="B942" s="104">
        <f>'T09'!C942</f>
        <v>520314</v>
      </c>
      <c r="C942" s="109">
        <f>'T09'!K942</f>
        <v>71474.399999999994</v>
      </c>
      <c r="D942" s="110">
        <f>'T09'!O942</f>
        <v>0</v>
      </c>
      <c r="E942" s="110">
        <f>'T09'!P942</f>
        <v>0</v>
      </c>
      <c r="F942" s="110"/>
      <c r="G942" s="102">
        <f t="shared" si="227"/>
        <v>0</v>
      </c>
      <c r="H942" s="102">
        <f t="shared" si="228"/>
        <v>0</v>
      </c>
      <c r="I942" s="102">
        <f t="shared" si="229"/>
        <v>0</v>
      </c>
      <c r="J942" s="103">
        <f t="shared" si="230"/>
        <v>0</v>
      </c>
      <c r="L942" s="115">
        <f t="shared" si="231"/>
        <v>0</v>
      </c>
      <c r="M942" s="111">
        <f t="shared" si="232"/>
        <v>0</v>
      </c>
      <c r="N942" s="111">
        <f t="shared" si="233"/>
        <v>0</v>
      </c>
      <c r="O942" s="115">
        <f t="shared" si="234"/>
        <v>0</v>
      </c>
      <c r="P942" s="111">
        <f t="shared" si="235"/>
        <v>0</v>
      </c>
      <c r="Q942" s="111">
        <f t="shared" si="236"/>
        <v>0</v>
      </c>
      <c r="R942" s="115">
        <f t="shared" si="237"/>
        <v>0</v>
      </c>
      <c r="S942" s="111">
        <f t="shared" si="238"/>
        <v>0</v>
      </c>
      <c r="T942" s="111">
        <f t="shared" si="239"/>
        <v>0</v>
      </c>
    </row>
    <row r="943" spans="1:20" ht="11.25" customHeight="1" x14ac:dyDescent="0.2">
      <c r="A943" s="102" t="str">
        <f>'T09'!A943</f>
        <v>Kalinovo</v>
      </c>
      <c r="B943" s="104">
        <f>'T09'!C943</f>
        <v>511471</v>
      </c>
      <c r="C943" s="109">
        <f>'T09'!K943</f>
        <v>1027318.12</v>
      </c>
      <c r="D943" s="110">
        <f>'T09'!O943</f>
        <v>0</v>
      </c>
      <c r="E943" s="110">
        <f>'T09'!P943</f>
        <v>0</v>
      </c>
      <c r="F943" s="110"/>
      <c r="G943" s="102">
        <f t="shared" si="227"/>
        <v>0</v>
      </c>
      <c r="H943" s="102">
        <f t="shared" si="228"/>
        <v>0</v>
      </c>
      <c r="I943" s="102">
        <f t="shared" si="229"/>
        <v>0</v>
      </c>
      <c r="J943" s="103">
        <f t="shared" si="230"/>
        <v>0</v>
      </c>
      <c r="L943" s="115">
        <f t="shared" si="231"/>
        <v>0</v>
      </c>
      <c r="M943" s="111">
        <f t="shared" si="232"/>
        <v>0</v>
      </c>
      <c r="N943" s="111">
        <f t="shared" si="233"/>
        <v>0</v>
      </c>
      <c r="O943" s="115">
        <f t="shared" si="234"/>
        <v>0</v>
      </c>
      <c r="P943" s="111">
        <f t="shared" si="235"/>
        <v>0</v>
      </c>
      <c r="Q943" s="111">
        <f t="shared" si="236"/>
        <v>0</v>
      </c>
      <c r="R943" s="115">
        <f t="shared" si="237"/>
        <v>0</v>
      </c>
      <c r="S943" s="111">
        <f t="shared" si="238"/>
        <v>0</v>
      </c>
      <c r="T943" s="111">
        <f t="shared" si="239"/>
        <v>0</v>
      </c>
    </row>
    <row r="944" spans="1:20" ht="11.25" customHeight="1" x14ac:dyDescent="0.2">
      <c r="A944" s="102" t="str">
        <f>'T09'!A944</f>
        <v>Kalná nad Hronom</v>
      </c>
      <c r="B944" s="104">
        <f>'T09'!C944</f>
        <v>502413</v>
      </c>
      <c r="C944" s="109">
        <f>'T09'!K944</f>
        <v>3936740.23</v>
      </c>
      <c r="D944" s="110">
        <f>'T09'!O944</f>
        <v>0</v>
      </c>
      <c r="E944" s="110">
        <f>'T09'!P944</f>
        <v>0</v>
      </c>
      <c r="F944" s="110"/>
      <c r="G944" s="102">
        <f t="shared" si="227"/>
        <v>0</v>
      </c>
      <c r="H944" s="102">
        <f t="shared" si="228"/>
        <v>0</v>
      </c>
      <c r="I944" s="102">
        <f t="shared" si="229"/>
        <v>0</v>
      </c>
      <c r="J944" s="103">
        <f t="shared" si="230"/>
        <v>0</v>
      </c>
      <c r="L944" s="115">
        <f t="shared" si="231"/>
        <v>0</v>
      </c>
      <c r="M944" s="111">
        <f t="shared" si="232"/>
        <v>0</v>
      </c>
      <c r="N944" s="111">
        <f t="shared" si="233"/>
        <v>0</v>
      </c>
      <c r="O944" s="115">
        <f t="shared" si="234"/>
        <v>0</v>
      </c>
      <c r="P944" s="111">
        <f t="shared" si="235"/>
        <v>0</v>
      </c>
      <c r="Q944" s="111">
        <f t="shared" si="236"/>
        <v>0</v>
      </c>
      <c r="R944" s="115">
        <f t="shared" si="237"/>
        <v>0</v>
      </c>
      <c r="S944" s="111">
        <f t="shared" si="238"/>
        <v>0</v>
      </c>
      <c r="T944" s="111">
        <f t="shared" si="239"/>
        <v>0</v>
      </c>
    </row>
    <row r="945" spans="1:20" ht="11.25" customHeight="1" x14ac:dyDescent="0.2">
      <c r="A945" s="102" t="str">
        <f>'T09'!A945</f>
        <v>Kalná Roztoka</v>
      </c>
      <c r="B945" s="104">
        <f>'T09'!C945</f>
        <v>520322</v>
      </c>
      <c r="C945" s="109">
        <f>'T09'!K945</f>
        <v>175131.86000000002</v>
      </c>
      <c r="D945" s="110">
        <f>'T09'!O945</f>
        <v>0</v>
      </c>
      <c r="E945" s="110">
        <f>'T09'!P945</f>
        <v>0</v>
      </c>
      <c r="F945" s="110"/>
      <c r="G945" s="102">
        <f t="shared" si="227"/>
        <v>0</v>
      </c>
      <c r="H945" s="102">
        <f t="shared" si="228"/>
        <v>0</v>
      </c>
      <c r="I945" s="102">
        <f t="shared" si="229"/>
        <v>0</v>
      </c>
      <c r="J945" s="103">
        <f t="shared" si="230"/>
        <v>0</v>
      </c>
      <c r="L945" s="115">
        <f t="shared" si="231"/>
        <v>0</v>
      </c>
      <c r="M945" s="111">
        <f t="shared" si="232"/>
        <v>0</v>
      </c>
      <c r="N945" s="111">
        <f t="shared" si="233"/>
        <v>0</v>
      </c>
      <c r="O945" s="115">
        <f t="shared" si="234"/>
        <v>0</v>
      </c>
      <c r="P945" s="111">
        <f t="shared" si="235"/>
        <v>0</v>
      </c>
      <c r="Q945" s="111">
        <f t="shared" si="236"/>
        <v>0</v>
      </c>
      <c r="R945" s="115">
        <f t="shared" si="237"/>
        <v>0</v>
      </c>
      <c r="S945" s="111">
        <f t="shared" si="238"/>
        <v>0</v>
      </c>
      <c r="T945" s="111">
        <f t="shared" si="239"/>
        <v>0</v>
      </c>
    </row>
    <row r="946" spans="1:20" ht="11.25" customHeight="1" x14ac:dyDescent="0.2">
      <c r="A946" s="102" t="str">
        <f>'T09'!A946</f>
        <v>Kalnica</v>
      </c>
      <c r="B946" s="104">
        <f>'T09'!C946</f>
        <v>506109</v>
      </c>
      <c r="C946" s="109">
        <f>'T09'!K946</f>
        <v>388616.56</v>
      </c>
      <c r="D946" s="110">
        <f>'T09'!O946</f>
        <v>50.859200000000001</v>
      </c>
      <c r="E946" s="110">
        <f>'T09'!P946</f>
        <v>13.128346872300037</v>
      </c>
      <c r="F946" s="110"/>
      <c r="G946" s="102">
        <f t="shared" si="227"/>
        <v>0</v>
      </c>
      <c r="H946" s="102">
        <f t="shared" si="228"/>
        <v>0</v>
      </c>
      <c r="I946" s="102">
        <f t="shared" si="229"/>
        <v>0</v>
      </c>
      <c r="J946" s="103">
        <f t="shared" si="230"/>
        <v>0</v>
      </c>
      <c r="L946" s="115">
        <f t="shared" si="231"/>
        <v>0</v>
      </c>
      <c r="M946" s="111">
        <f t="shared" si="232"/>
        <v>0</v>
      </c>
      <c r="N946" s="111">
        <f t="shared" si="233"/>
        <v>0</v>
      </c>
      <c r="O946" s="115">
        <f t="shared" si="234"/>
        <v>0</v>
      </c>
      <c r="P946" s="111">
        <f t="shared" si="235"/>
        <v>0</v>
      </c>
      <c r="Q946" s="111">
        <f t="shared" si="236"/>
        <v>0</v>
      </c>
      <c r="R946" s="115">
        <f t="shared" si="237"/>
        <v>0</v>
      </c>
      <c r="S946" s="111">
        <f t="shared" si="238"/>
        <v>0</v>
      </c>
      <c r="T946" s="111">
        <f t="shared" si="239"/>
        <v>0</v>
      </c>
    </row>
    <row r="947" spans="1:20" ht="11.25" customHeight="1" x14ac:dyDescent="0.2">
      <c r="A947" s="102" t="str">
        <f>'T09'!A947</f>
        <v>Kalnište</v>
      </c>
      <c r="B947" s="104">
        <f>'T09'!C947</f>
        <v>519316</v>
      </c>
      <c r="C947" s="109">
        <f>'T09'!K947</f>
        <v>186352.37</v>
      </c>
      <c r="D947" s="110">
        <f>'T09'!O947</f>
        <v>19.343900000000001</v>
      </c>
      <c r="E947" s="110">
        <f>'T09'!P947</f>
        <v>3.9102319975860786</v>
      </c>
      <c r="F947" s="110"/>
      <c r="G947" s="102">
        <f t="shared" si="227"/>
        <v>0</v>
      </c>
      <c r="H947" s="102">
        <f t="shared" si="228"/>
        <v>0</v>
      </c>
      <c r="I947" s="102">
        <f t="shared" si="229"/>
        <v>0</v>
      </c>
      <c r="J947" s="103">
        <f t="shared" si="230"/>
        <v>0</v>
      </c>
      <c r="L947" s="115">
        <f t="shared" si="231"/>
        <v>0</v>
      </c>
      <c r="M947" s="111">
        <f t="shared" si="232"/>
        <v>0</v>
      </c>
      <c r="N947" s="111">
        <f t="shared" si="233"/>
        <v>0</v>
      </c>
      <c r="O947" s="115">
        <f t="shared" si="234"/>
        <v>0</v>
      </c>
      <c r="P947" s="111">
        <f t="shared" si="235"/>
        <v>0</v>
      </c>
      <c r="Q947" s="111">
        <f t="shared" si="236"/>
        <v>0</v>
      </c>
      <c r="R947" s="115">
        <f t="shared" si="237"/>
        <v>0</v>
      </c>
      <c r="S947" s="111">
        <f t="shared" si="238"/>
        <v>0</v>
      </c>
      <c r="T947" s="111">
        <f t="shared" si="239"/>
        <v>0</v>
      </c>
    </row>
    <row r="948" spans="1:20" ht="11.25" customHeight="1" x14ac:dyDescent="0.2">
      <c r="A948" s="102" t="str">
        <f>'T09'!A948</f>
        <v>Kalonda</v>
      </c>
      <c r="B948" s="104">
        <f>'T09'!C948</f>
        <v>511480</v>
      </c>
      <c r="C948" s="109">
        <f>'T09'!K948</f>
        <v>55150.33</v>
      </c>
      <c r="D948" s="110">
        <f>'T09'!O948</f>
        <v>48.957099999999997</v>
      </c>
      <c r="E948" s="110">
        <f>'T09'!P948</f>
        <v>11.653656469507979</v>
      </c>
      <c r="F948" s="110"/>
      <c r="G948" s="102">
        <f t="shared" si="227"/>
        <v>0</v>
      </c>
      <c r="H948" s="102">
        <f t="shared" si="228"/>
        <v>0</v>
      </c>
      <c r="I948" s="102">
        <f t="shared" si="229"/>
        <v>0</v>
      </c>
      <c r="J948" s="103">
        <f t="shared" si="230"/>
        <v>0</v>
      </c>
      <c r="L948" s="115">
        <f t="shared" si="231"/>
        <v>0</v>
      </c>
      <c r="M948" s="111">
        <f t="shared" si="232"/>
        <v>0</v>
      </c>
      <c r="N948" s="111">
        <f t="shared" si="233"/>
        <v>0</v>
      </c>
      <c r="O948" s="115">
        <f t="shared" si="234"/>
        <v>0</v>
      </c>
      <c r="P948" s="111">
        <f t="shared" si="235"/>
        <v>0</v>
      </c>
      <c r="Q948" s="111">
        <f t="shared" si="236"/>
        <v>0</v>
      </c>
      <c r="R948" s="115">
        <f t="shared" si="237"/>
        <v>0</v>
      </c>
      <c r="S948" s="111">
        <f t="shared" si="238"/>
        <v>0</v>
      </c>
      <c r="T948" s="111">
        <f t="shared" si="239"/>
        <v>0</v>
      </c>
    </row>
    <row r="949" spans="1:20" ht="11.25" customHeight="1" x14ac:dyDescent="0.2">
      <c r="A949" s="102" t="str">
        <f>'T09'!A949</f>
        <v>Kaloša</v>
      </c>
      <c r="B949" s="104">
        <f>'T09'!C949</f>
        <v>515027</v>
      </c>
      <c r="C949" s="109">
        <f>'T09'!K949</f>
        <v>359643.04</v>
      </c>
      <c r="D949" s="110">
        <f>'T09'!O949</f>
        <v>15.5268</v>
      </c>
      <c r="E949" s="110">
        <f>'T09'!P949</f>
        <v>1.2383250903451379</v>
      </c>
      <c r="F949" s="110"/>
      <c r="G949" s="102">
        <f t="shared" si="227"/>
        <v>0</v>
      </c>
      <c r="H949" s="102">
        <f t="shared" si="228"/>
        <v>0</v>
      </c>
      <c r="I949" s="102">
        <f t="shared" si="229"/>
        <v>0</v>
      </c>
      <c r="J949" s="103">
        <f t="shared" si="230"/>
        <v>0</v>
      </c>
      <c r="L949" s="115">
        <f t="shared" si="231"/>
        <v>0</v>
      </c>
      <c r="M949" s="111">
        <f t="shared" si="232"/>
        <v>0</v>
      </c>
      <c r="N949" s="111">
        <f t="shared" si="233"/>
        <v>0</v>
      </c>
      <c r="O949" s="115">
        <f t="shared" si="234"/>
        <v>0</v>
      </c>
      <c r="P949" s="111">
        <f t="shared" si="235"/>
        <v>0</v>
      </c>
      <c r="Q949" s="111">
        <f t="shared" si="236"/>
        <v>0</v>
      </c>
      <c r="R949" s="115">
        <f t="shared" si="237"/>
        <v>0</v>
      </c>
      <c r="S949" s="111">
        <f t="shared" si="238"/>
        <v>0</v>
      </c>
      <c r="T949" s="111">
        <f t="shared" si="239"/>
        <v>0</v>
      </c>
    </row>
    <row r="950" spans="1:20" ht="11.25" customHeight="1" x14ac:dyDescent="0.2">
      <c r="A950" s="102" t="str">
        <f>'T09'!A950</f>
        <v>Kalša</v>
      </c>
      <c r="B950" s="104">
        <f>'T09'!C950</f>
        <v>521507</v>
      </c>
      <c r="C950" s="109">
        <f>'T09'!K950</f>
        <v>287518.90000000002</v>
      </c>
      <c r="D950" s="110">
        <f>'T09'!O950</f>
        <v>7.4671000000000003</v>
      </c>
      <c r="E950" s="110">
        <f>'T09'!P950</f>
        <v>2.5320144171391861</v>
      </c>
      <c r="F950" s="110"/>
      <c r="G950" s="102">
        <f t="shared" si="227"/>
        <v>0</v>
      </c>
      <c r="H950" s="102">
        <f t="shared" si="228"/>
        <v>0</v>
      </c>
      <c r="I950" s="102">
        <f t="shared" si="229"/>
        <v>0</v>
      </c>
      <c r="J950" s="103">
        <f t="shared" si="230"/>
        <v>0</v>
      </c>
      <c r="L950" s="115">
        <f t="shared" si="231"/>
        <v>0</v>
      </c>
      <c r="M950" s="111">
        <f t="shared" si="232"/>
        <v>0</v>
      </c>
      <c r="N950" s="111">
        <f t="shared" si="233"/>
        <v>0</v>
      </c>
      <c r="O950" s="115">
        <f t="shared" si="234"/>
        <v>0</v>
      </c>
      <c r="P950" s="111">
        <f t="shared" si="235"/>
        <v>0</v>
      </c>
      <c r="Q950" s="111">
        <f t="shared" si="236"/>
        <v>0</v>
      </c>
      <c r="R950" s="115">
        <f t="shared" si="237"/>
        <v>0</v>
      </c>
      <c r="S950" s="111">
        <f t="shared" si="238"/>
        <v>0</v>
      </c>
      <c r="T950" s="111">
        <f t="shared" si="239"/>
        <v>0</v>
      </c>
    </row>
    <row r="951" spans="1:20" ht="11.25" customHeight="1" x14ac:dyDescent="0.2">
      <c r="A951" s="102" t="str">
        <f>'T09'!A951</f>
        <v>Kaluža</v>
      </c>
      <c r="B951" s="104">
        <f>'T09'!C951</f>
        <v>522589</v>
      </c>
      <c r="C951" s="109">
        <f>'T09'!K951</f>
        <v>443279.21</v>
      </c>
      <c r="D951" s="110">
        <f>'T09'!O951</f>
        <v>1.2181999999999999</v>
      </c>
      <c r="E951" s="110">
        <f>'T09'!P951</f>
        <v>0</v>
      </c>
      <c r="F951" s="110"/>
      <c r="G951" s="102">
        <f t="shared" si="227"/>
        <v>0</v>
      </c>
      <c r="H951" s="102">
        <f t="shared" si="228"/>
        <v>0</v>
      </c>
      <c r="I951" s="102">
        <f t="shared" si="229"/>
        <v>0</v>
      </c>
      <c r="J951" s="103">
        <f t="shared" si="230"/>
        <v>0</v>
      </c>
      <c r="L951" s="115">
        <f t="shared" si="231"/>
        <v>0</v>
      </c>
      <c r="M951" s="111">
        <f t="shared" si="232"/>
        <v>0</v>
      </c>
      <c r="N951" s="111">
        <f t="shared" si="233"/>
        <v>0</v>
      </c>
      <c r="O951" s="115">
        <f t="shared" si="234"/>
        <v>0</v>
      </c>
      <c r="P951" s="111">
        <f t="shared" si="235"/>
        <v>0</v>
      </c>
      <c r="Q951" s="111">
        <f t="shared" si="236"/>
        <v>0</v>
      </c>
      <c r="R951" s="115">
        <f t="shared" si="237"/>
        <v>0</v>
      </c>
      <c r="S951" s="111">
        <f t="shared" si="238"/>
        <v>0</v>
      </c>
      <c r="T951" s="111">
        <f t="shared" si="239"/>
        <v>0</v>
      </c>
    </row>
    <row r="952" spans="1:20" ht="11.25" customHeight="1" x14ac:dyDescent="0.2">
      <c r="A952" s="102" t="str">
        <f>'T09'!A952</f>
        <v>Kamanová</v>
      </c>
      <c r="B952" s="104">
        <f>'T09'!C952</f>
        <v>543039</v>
      </c>
      <c r="C952" s="109">
        <f>'T09'!K952</f>
        <v>162916.14000000001</v>
      </c>
      <c r="D952" s="110">
        <f>'T09'!O952</f>
        <v>43.264600000000002</v>
      </c>
      <c r="E952" s="110">
        <f>'T09'!P952</f>
        <v>21.703632310463529</v>
      </c>
      <c r="F952" s="110"/>
      <c r="G952" s="102">
        <f t="shared" si="227"/>
        <v>0</v>
      </c>
      <c r="H952" s="102">
        <f t="shared" si="228"/>
        <v>0</v>
      </c>
      <c r="I952" s="102">
        <f t="shared" si="229"/>
        <v>0</v>
      </c>
      <c r="J952" s="103">
        <f t="shared" si="230"/>
        <v>0</v>
      </c>
      <c r="L952" s="115">
        <f t="shared" si="231"/>
        <v>0</v>
      </c>
      <c r="M952" s="111">
        <f t="shared" si="232"/>
        <v>0</v>
      </c>
      <c r="N952" s="111">
        <f t="shared" si="233"/>
        <v>0</v>
      </c>
      <c r="O952" s="115">
        <f t="shared" si="234"/>
        <v>0</v>
      </c>
      <c r="P952" s="111">
        <f t="shared" si="235"/>
        <v>0</v>
      </c>
      <c r="Q952" s="111">
        <f t="shared" si="236"/>
        <v>0</v>
      </c>
      <c r="R952" s="115">
        <f t="shared" si="237"/>
        <v>0</v>
      </c>
      <c r="S952" s="111">
        <f t="shared" si="238"/>
        <v>0</v>
      </c>
      <c r="T952" s="111">
        <f t="shared" si="239"/>
        <v>0</v>
      </c>
    </row>
    <row r="953" spans="1:20" ht="11.25" customHeight="1" x14ac:dyDescent="0.2">
      <c r="A953" s="102" t="str">
        <f>'T09'!A953</f>
        <v>Kameňany</v>
      </c>
      <c r="B953" s="104">
        <f>'T09'!C953</f>
        <v>525812</v>
      </c>
      <c r="C953" s="109">
        <f>'T09'!K953</f>
        <v>338662.68</v>
      </c>
      <c r="D953" s="110">
        <f>'T09'!O953</f>
        <v>0</v>
      </c>
      <c r="E953" s="110">
        <f>'T09'!P953</f>
        <v>3.3387204046220857E-2</v>
      </c>
      <c r="F953" s="110"/>
      <c r="G953" s="102">
        <f t="shared" si="227"/>
        <v>0</v>
      </c>
      <c r="H953" s="102">
        <f t="shared" si="228"/>
        <v>0</v>
      </c>
      <c r="I953" s="102">
        <f t="shared" si="229"/>
        <v>0</v>
      </c>
      <c r="J953" s="103">
        <f t="shared" si="230"/>
        <v>0</v>
      </c>
      <c r="L953" s="115">
        <f t="shared" si="231"/>
        <v>0</v>
      </c>
      <c r="M953" s="111">
        <f t="shared" si="232"/>
        <v>0</v>
      </c>
      <c r="N953" s="111">
        <f t="shared" si="233"/>
        <v>0</v>
      </c>
      <c r="O953" s="115">
        <f t="shared" si="234"/>
        <v>0</v>
      </c>
      <c r="P953" s="111">
        <f t="shared" si="235"/>
        <v>0</v>
      </c>
      <c r="Q953" s="111">
        <f t="shared" si="236"/>
        <v>0</v>
      </c>
      <c r="R953" s="115">
        <f t="shared" si="237"/>
        <v>0</v>
      </c>
      <c r="S953" s="111">
        <f t="shared" si="238"/>
        <v>0</v>
      </c>
      <c r="T953" s="111">
        <f t="shared" si="239"/>
        <v>0</v>
      </c>
    </row>
    <row r="954" spans="1:20" ht="11.25" customHeight="1" x14ac:dyDescent="0.2">
      <c r="A954" s="102" t="str">
        <f>'T09'!A954</f>
        <v>Kamenec pod Vtáčnikom</v>
      </c>
      <c r="B954" s="104">
        <f>'T09'!C954</f>
        <v>514063</v>
      </c>
      <c r="C954" s="109">
        <f>'T09'!K954</f>
        <v>767884.71</v>
      </c>
      <c r="D954" s="110">
        <f>'T09'!O954</f>
        <v>0</v>
      </c>
      <c r="E954" s="110">
        <f>'T09'!P954</f>
        <v>0</v>
      </c>
      <c r="F954" s="110"/>
      <c r="G954" s="102">
        <f t="shared" si="227"/>
        <v>0</v>
      </c>
      <c r="H954" s="102">
        <f t="shared" si="228"/>
        <v>0</v>
      </c>
      <c r="I954" s="102">
        <f t="shared" si="229"/>
        <v>0</v>
      </c>
      <c r="J954" s="103">
        <f t="shared" si="230"/>
        <v>0</v>
      </c>
      <c r="L954" s="115">
        <f t="shared" si="231"/>
        <v>0</v>
      </c>
      <c r="M954" s="111">
        <f t="shared" si="232"/>
        <v>0</v>
      </c>
      <c r="N954" s="111">
        <f t="shared" si="233"/>
        <v>0</v>
      </c>
      <c r="O954" s="115">
        <f t="shared" si="234"/>
        <v>0</v>
      </c>
      <c r="P954" s="111">
        <f t="shared" si="235"/>
        <v>0</v>
      </c>
      <c r="Q954" s="111">
        <f t="shared" si="236"/>
        <v>0</v>
      </c>
      <c r="R954" s="115">
        <f t="shared" si="237"/>
        <v>0</v>
      </c>
      <c r="S954" s="111">
        <f t="shared" si="238"/>
        <v>0</v>
      </c>
      <c r="T954" s="111">
        <f t="shared" si="239"/>
        <v>0</v>
      </c>
    </row>
    <row r="955" spans="1:20" ht="11.25" customHeight="1" x14ac:dyDescent="0.2">
      <c r="A955" s="102" t="str">
        <f>'T09'!A955</f>
        <v>Kamenica</v>
      </c>
      <c r="B955" s="104">
        <f>'T09'!C955</f>
        <v>524611</v>
      </c>
      <c r="C955" s="109">
        <f>'T09'!K955</f>
        <v>622255.57000000007</v>
      </c>
      <c r="D955" s="110">
        <f>'T09'!O955</f>
        <v>0</v>
      </c>
      <c r="E955" s="110">
        <f>'T09'!P955</f>
        <v>0</v>
      </c>
      <c r="F955" s="110"/>
      <c r="G955" s="102">
        <f t="shared" si="227"/>
        <v>0</v>
      </c>
      <c r="H955" s="102">
        <f t="shared" si="228"/>
        <v>0</v>
      </c>
      <c r="I955" s="102">
        <f t="shared" si="229"/>
        <v>0</v>
      </c>
      <c r="J955" s="103">
        <f t="shared" si="230"/>
        <v>0</v>
      </c>
      <c r="L955" s="115">
        <f t="shared" si="231"/>
        <v>0</v>
      </c>
      <c r="M955" s="111">
        <f t="shared" si="232"/>
        <v>0</v>
      </c>
      <c r="N955" s="111">
        <f t="shared" si="233"/>
        <v>0</v>
      </c>
      <c r="O955" s="115">
        <f t="shared" si="234"/>
        <v>0</v>
      </c>
      <c r="P955" s="111">
        <f t="shared" si="235"/>
        <v>0</v>
      </c>
      <c r="Q955" s="111">
        <f t="shared" si="236"/>
        <v>0</v>
      </c>
      <c r="R955" s="115">
        <f t="shared" si="237"/>
        <v>0</v>
      </c>
      <c r="S955" s="111">
        <f t="shared" si="238"/>
        <v>0</v>
      </c>
      <c r="T955" s="111">
        <f t="shared" si="239"/>
        <v>0</v>
      </c>
    </row>
    <row r="956" spans="1:20" ht="11.25" customHeight="1" x14ac:dyDescent="0.2">
      <c r="A956" s="102" t="str">
        <f>'T09'!A956</f>
        <v>Kamenica nad Cirochou</v>
      </c>
      <c r="B956" s="104">
        <f>'T09'!C956</f>
        <v>520331</v>
      </c>
      <c r="C956" s="109">
        <f>'T09'!K956</f>
        <v>853480.51</v>
      </c>
      <c r="D956" s="110">
        <f>'T09'!O956</f>
        <v>19.040400000000002</v>
      </c>
      <c r="E956" s="110">
        <f>'T09'!P956</f>
        <v>1.9940373330845012</v>
      </c>
      <c r="F956" s="110"/>
      <c r="G956" s="102">
        <f t="shared" si="227"/>
        <v>0</v>
      </c>
      <c r="H956" s="102">
        <f t="shared" si="228"/>
        <v>0</v>
      </c>
      <c r="I956" s="102">
        <f t="shared" si="229"/>
        <v>0</v>
      </c>
      <c r="J956" s="103">
        <f t="shared" si="230"/>
        <v>0</v>
      </c>
      <c r="L956" s="115">
        <f t="shared" si="231"/>
        <v>0</v>
      </c>
      <c r="M956" s="111">
        <f t="shared" si="232"/>
        <v>0</v>
      </c>
      <c r="N956" s="111">
        <f t="shared" si="233"/>
        <v>0</v>
      </c>
      <c r="O956" s="115">
        <f t="shared" si="234"/>
        <v>0</v>
      </c>
      <c r="P956" s="111">
        <f t="shared" si="235"/>
        <v>0</v>
      </c>
      <c r="Q956" s="111">
        <f t="shared" si="236"/>
        <v>0</v>
      </c>
      <c r="R956" s="115">
        <f t="shared" si="237"/>
        <v>0</v>
      </c>
      <c r="S956" s="111">
        <f t="shared" si="238"/>
        <v>0</v>
      </c>
      <c r="T956" s="111">
        <f t="shared" si="239"/>
        <v>0</v>
      </c>
    </row>
    <row r="957" spans="1:20" ht="11.25" customHeight="1" x14ac:dyDescent="0.2">
      <c r="A957" s="102" t="str">
        <f>'T09'!A957</f>
        <v>Kamenica nad Hronom</v>
      </c>
      <c r="B957" s="104">
        <f>'T09'!C957</f>
        <v>503231</v>
      </c>
      <c r="C957" s="109">
        <f>'T09'!K957</f>
        <v>344423.41000000003</v>
      </c>
      <c r="D957" s="110">
        <f>'T09'!O957</f>
        <v>43.160600000000002</v>
      </c>
      <c r="E957" s="110">
        <f>'T09'!P957</f>
        <v>14.563830025374871</v>
      </c>
      <c r="F957" s="110"/>
      <c r="G957" s="102">
        <f t="shared" si="227"/>
        <v>0</v>
      </c>
      <c r="H957" s="102">
        <f t="shared" si="228"/>
        <v>0</v>
      </c>
      <c r="I957" s="102">
        <f t="shared" si="229"/>
        <v>0</v>
      </c>
      <c r="J957" s="103">
        <f t="shared" si="230"/>
        <v>0</v>
      </c>
      <c r="L957" s="115">
        <f t="shared" si="231"/>
        <v>0</v>
      </c>
      <c r="M957" s="111">
        <f t="shared" si="232"/>
        <v>0</v>
      </c>
      <c r="N957" s="111">
        <f t="shared" si="233"/>
        <v>0</v>
      </c>
      <c r="O957" s="115">
        <f t="shared" si="234"/>
        <v>0</v>
      </c>
      <c r="P957" s="111">
        <f t="shared" si="235"/>
        <v>0</v>
      </c>
      <c r="Q957" s="111">
        <f t="shared" si="236"/>
        <v>0</v>
      </c>
      <c r="R957" s="115">
        <f t="shared" si="237"/>
        <v>0</v>
      </c>
      <c r="S957" s="111">
        <f t="shared" si="238"/>
        <v>0</v>
      </c>
      <c r="T957" s="111">
        <f t="shared" si="239"/>
        <v>0</v>
      </c>
    </row>
    <row r="958" spans="1:20" ht="11.25" customHeight="1" x14ac:dyDescent="0.2">
      <c r="A958" s="102" t="str">
        <f>'T09'!A958</f>
        <v>Kameničany</v>
      </c>
      <c r="B958" s="104">
        <f>'T09'!C958</f>
        <v>557404</v>
      </c>
      <c r="C958" s="109">
        <f>'T09'!K958</f>
        <v>92603.9</v>
      </c>
      <c r="D958" s="110">
        <f>'T09'!O958</f>
        <v>8.5922000000000001</v>
      </c>
      <c r="E958" s="110">
        <f>'T09'!P958</f>
        <v>18.485128596095844</v>
      </c>
      <c r="F958" s="110"/>
      <c r="G958" s="102">
        <f t="shared" si="227"/>
        <v>0</v>
      </c>
      <c r="H958" s="102">
        <f t="shared" si="228"/>
        <v>0</v>
      </c>
      <c r="I958" s="102">
        <f t="shared" si="229"/>
        <v>0</v>
      </c>
      <c r="J958" s="103">
        <f t="shared" si="230"/>
        <v>0</v>
      </c>
      <c r="L958" s="115">
        <f t="shared" si="231"/>
        <v>0</v>
      </c>
      <c r="M958" s="111">
        <f t="shared" si="232"/>
        <v>0</v>
      </c>
      <c r="N958" s="111">
        <f t="shared" si="233"/>
        <v>0</v>
      </c>
      <c r="O958" s="115">
        <f t="shared" si="234"/>
        <v>0</v>
      </c>
      <c r="P958" s="111">
        <f t="shared" si="235"/>
        <v>0</v>
      </c>
      <c r="Q958" s="111">
        <f t="shared" si="236"/>
        <v>0</v>
      </c>
      <c r="R958" s="115">
        <f t="shared" si="237"/>
        <v>0</v>
      </c>
      <c r="S958" s="111">
        <f t="shared" si="238"/>
        <v>0</v>
      </c>
      <c r="T958" s="111">
        <f t="shared" si="239"/>
        <v>0</v>
      </c>
    </row>
    <row r="959" spans="1:20" ht="11.25" customHeight="1" x14ac:dyDescent="0.2">
      <c r="A959" s="102" t="str">
        <f>'T09'!A959</f>
        <v>Kameničná</v>
      </c>
      <c r="B959" s="104">
        <f>'T09'!C959</f>
        <v>501182</v>
      </c>
      <c r="C959" s="109">
        <f>'T09'!K959</f>
        <v>617943.48</v>
      </c>
      <c r="D959" s="110">
        <f>'T09'!O959</f>
        <v>28.4757</v>
      </c>
      <c r="E959" s="110">
        <f>'T09'!P959</f>
        <v>10.774014477828944</v>
      </c>
      <c r="F959" s="110"/>
      <c r="G959" s="102">
        <f t="shared" si="227"/>
        <v>0</v>
      </c>
      <c r="H959" s="102">
        <f t="shared" si="228"/>
        <v>0</v>
      </c>
      <c r="I959" s="102">
        <f t="shared" si="229"/>
        <v>0</v>
      </c>
      <c r="J959" s="103">
        <f t="shared" si="230"/>
        <v>0</v>
      </c>
      <c r="L959" s="115">
        <f t="shared" si="231"/>
        <v>0</v>
      </c>
      <c r="M959" s="111">
        <f t="shared" si="232"/>
        <v>0</v>
      </c>
      <c r="N959" s="111">
        <f t="shared" si="233"/>
        <v>0</v>
      </c>
      <c r="O959" s="115">
        <f t="shared" si="234"/>
        <v>0</v>
      </c>
      <c r="P959" s="111">
        <f t="shared" si="235"/>
        <v>0</v>
      </c>
      <c r="Q959" s="111">
        <f t="shared" si="236"/>
        <v>0</v>
      </c>
      <c r="R959" s="115">
        <f t="shared" si="237"/>
        <v>0</v>
      </c>
      <c r="S959" s="111">
        <f t="shared" si="238"/>
        <v>0</v>
      </c>
      <c r="T959" s="111">
        <f t="shared" si="239"/>
        <v>0</v>
      </c>
    </row>
    <row r="960" spans="1:20" ht="11.25" customHeight="1" x14ac:dyDescent="0.2">
      <c r="A960" s="102" t="str">
        <f>'T09'!A960</f>
        <v>Kamenín</v>
      </c>
      <c r="B960" s="104">
        <f>'T09'!C960</f>
        <v>503240</v>
      </c>
      <c r="C960" s="109">
        <f>'T09'!K960</f>
        <v>789062.8</v>
      </c>
      <c r="D960" s="110">
        <f>'T09'!O960</f>
        <v>16.736799999999999</v>
      </c>
      <c r="E960" s="110">
        <f>'T09'!P960</f>
        <v>1.2598781744621594</v>
      </c>
      <c r="F960" s="110"/>
      <c r="G960" s="102">
        <f t="shared" si="227"/>
        <v>0</v>
      </c>
      <c r="H960" s="102">
        <f t="shared" si="228"/>
        <v>0</v>
      </c>
      <c r="I960" s="102">
        <f t="shared" si="229"/>
        <v>0</v>
      </c>
      <c r="J960" s="103">
        <f t="shared" si="230"/>
        <v>0</v>
      </c>
      <c r="L960" s="115">
        <f t="shared" si="231"/>
        <v>0</v>
      </c>
      <c r="M960" s="111">
        <f t="shared" si="232"/>
        <v>0</v>
      </c>
      <c r="N960" s="111">
        <f t="shared" si="233"/>
        <v>0</v>
      </c>
      <c r="O960" s="115">
        <f t="shared" si="234"/>
        <v>0</v>
      </c>
      <c r="P960" s="111">
        <f t="shared" si="235"/>
        <v>0</v>
      </c>
      <c r="Q960" s="111">
        <f t="shared" si="236"/>
        <v>0</v>
      </c>
      <c r="R960" s="115">
        <f t="shared" si="237"/>
        <v>0</v>
      </c>
      <c r="S960" s="111">
        <f t="shared" si="238"/>
        <v>0</v>
      </c>
      <c r="T960" s="111">
        <f t="shared" si="239"/>
        <v>0</v>
      </c>
    </row>
    <row r="961" spans="1:20" ht="11.25" customHeight="1" x14ac:dyDescent="0.2">
      <c r="A961" s="102" t="str">
        <f>'T09'!A961</f>
        <v>Kamenná Poruba</v>
      </c>
      <c r="B961" s="104">
        <f>'T09'!C961</f>
        <v>517658</v>
      </c>
      <c r="C961" s="109">
        <f>'T09'!K961</f>
        <v>776970.89</v>
      </c>
      <c r="D961" s="110">
        <f>'T09'!O961</f>
        <v>13.043900000000001</v>
      </c>
      <c r="E961" s="110">
        <f>'T09'!P961</f>
        <v>2.6910197369170423</v>
      </c>
      <c r="F961" s="110"/>
      <c r="G961" s="102">
        <f t="shared" si="227"/>
        <v>0</v>
      </c>
      <c r="H961" s="102">
        <f t="shared" si="228"/>
        <v>0</v>
      </c>
      <c r="I961" s="102">
        <f t="shared" si="229"/>
        <v>0</v>
      </c>
      <c r="J961" s="103">
        <f t="shared" si="230"/>
        <v>0</v>
      </c>
      <c r="L961" s="115">
        <f t="shared" si="231"/>
        <v>0</v>
      </c>
      <c r="M961" s="111">
        <f t="shared" si="232"/>
        <v>0</v>
      </c>
      <c r="N961" s="111">
        <f t="shared" si="233"/>
        <v>0</v>
      </c>
      <c r="O961" s="115">
        <f t="shared" si="234"/>
        <v>0</v>
      </c>
      <c r="P961" s="111">
        <f t="shared" si="235"/>
        <v>0</v>
      </c>
      <c r="Q961" s="111">
        <f t="shared" si="236"/>
        <v>0</v>
      </c>
      <c r="R961" s="115">
        <f t="shared" si="237"/>
        <v>0</v>
      </c>
      <c r="S961" s="111">
        <f t="shared" si="238"/>
        <v>0</v>
      </c>
      <c r="T961" s="111">
        <f t="shared" si="239"/>
        <v>0</v>
      </c>
    </row>
    <row r="962" spans="1:20" ht="11.25" customHeight="1" x14ac:dyDescent="0.2">
      <c r="A962" s="102" t="str">
        <f>'T09'!A962</f>
        <v>Kamenná Poruba</v>
      </c>
      <c r="B962" s="104">
        <f>'T09'!C962</f>
        <v>528773</v>
      </c>
      <c r="C962" s="109">
        <f>'T09'!K962</f>
        <v>494182.05</v>
      </c>
      <c r="D962" s="110">
        <f>'T09'!O962</f>
        <v>11.876099999999999</v>
      </c>
      <c r="E962" s="110">
        <f>'T09'!P962</f>
        <v>1.1162708155830428</v>
      </c>
      <c r="F962" s="110"/>
      <c r="G962" s="102">
        <f t="shared" si="227"/>
        <v>0</v>
      </c>
      <c r="H962" s="102">
        <f t="shared" si="228"/>
        <v>0</v>
      </c>
      <c r="I962" s="102">
        <f t="shared" si="229"/>
        <v>0</v>
      </c>
      <c r="J962" s="103">
        <f t="shared" si="230"/>
        <v>0</v>
      </c>
      <c r="L962" s="115">
        <f t="shared" si="231"/>
        <v>0</v>
      </c>
      <c r="M962" s="111">
        <f t="shared" si="232"/>
        <v>0</v>
      </c>
      <c r="N962" s="111">
        <f t="shared" si="233"/>
        <v>0</v>
      </c>
      <c r="O962" s="115">
        <f t="shared" si="234"/>
        <v>0</v>
      </c>
      <c r="P962" s="111">
        <f t="shared" si="235"/>
        <v>0</v>
      </c>
      <c r="Q962" s="111">
        <f t="shared" si="236"/>
        <v>0</v>
      </c>
      <c r="R962" s="115">
        <f t="shared" si="237"/>
        <v>0</v>
      </c>
      <c r="S962" s="111">
        <f t="shared" si="238"/>
        <v>0</v>
      </c>
      <c r="T962" s="111">
        <f t="shared" si="239"/>
        <v>0</v>
      </c>
    </row>
    <row r="963" spans="1:20" ht="11.25" customHeight="1" x14ac:dyDescent="0.2">
      <c r="A963" s="102" t="str">
        <f>'T09'!A963</f>
        <v>Kamenné Kosihy</v>
      </c>
      <c r="B963" s="104">
        <f>'T09'!C963</f>
        <v>516082</v>
      </c>
      <c r="C963" s="109">
        <f>'T09'!K963</f>
        <v>92796.5</v>
      </c>
      <c r="D963" s="110">
        <f>'T09'!O963</f>
        <v>0</v>
      </c>
      <c r="E963" s="110">
        <f>'T09'!P963</f>
        <v>52.4479910341446</v>
      </c>
      <c r="F963" s="110"/>
      <c r="G963" s="102">
        <f t="shared" si="227"/>
        <v>0</v>
      </c>
      <c r="H963" s="102">
        <f t="shared" si="228"/>
        <v>1</v>
      </c>
      <c r="I963" s="102">
        <f t="shared" si="229"/>
        <v>0</v>
      </c>
      <c r="J963" s="103">
        <f t="shared" si="230"/>
        <v>1</v>
      </c>
      <c r="L963" s="115">
        <f t="shared" si="231"/>
        <v>0</v>
      </c>
      <c r="M963" s="111">
        <f t="shared" si="232"/>
        <v>0</v>
      </c>
      <c r="N963" s="111">
        <f t="shared" si="233"/>
        <v>0</v>
      </c>
      <c r="O963" s="115">
        <f t="shared" si="234"/>
        <v>92796.5</v>
      </c>
      <c r="P963" s="111">
        <f t="shared" si="235"/>
        <v>0</v>
      </c>
      <c r="Q963" s="111">
        <f t="shared" si="236"/>
        <v>0.52447991034144603</v>
      </c>
      <c r="R963" s="115">
        <f t="shared" si="237"/>
        <v>0</v>
      </c>
      <c r="S963" s="111">
        <f t="shared" si="238"/>
        <v>0</v>
      </c>
      <c r="T963" s="111">
        <f t="shared" si="239"/>
        <v>0</v>
      </c>
    </row>
    <row r="964" spans="1:20" ht="11.25" customHeight="1" x14ac:dyDescent="0.2">
      <c r="A964" s="102" t="str">
        <f>'T09'!A964</f>
        <v>Kamenný Most</v>
      </c>
      <c r="B964" s="104">
        <f>'T09'!C964</f>
        <v>503258</v>
      </c>
      <c r="C964" s="109">
        <f>'T09'!K964</f>
        <v>280086.99</v>
      </c>
      <c r="D964" s="110">
        <f>'T09'!O964</f>
        <v>0</v>
      </c>
      <c r="E964" s="110">
        <f>'T09'!P964</f>
        <v>2.378025484154048</v>
      </c>
      <c r="F964" s="110"/>
      <c r="G964" s="102">
        <f t="shared" ref="G964:G1027" si="240">IF(AND(ISNUMBER(D964),D964&gt;=$D$1),1,0)</f>
        <v>0</v>
      </c>
      <c r="H964" s="102">
        <f t="shared" ref="H964:H1027" si="241">IF(AND(ISNUMBER(E964),E964&gt;=$E$1),1,0)</f>
        <v>0</v>
      </c>
      <c r="I964" s="102">
        <f t="shared" ref="I964:I1027" si="242">IF(AND(AND(ISNUMBER(D964),D964&gt;=$D$1),AND(ISNUMBER(E964),E964&gt;=$E$1)),1,0)</f>
        <v>0</v>
      </c>
      <c r="J964" s="103">
        <f t="shared" ref="J964:J1027" si="243">IF(OR(AND(ISNUMBER(D964),D964&gt;=$D$1),AND(ISNUMBER(E964),E964&gt;=$E$1)),1,0)</f>
        <v>0</v>
      </c>
      <c r="L964" s="115">
        <f t="shared" ref="L964:L1027" si="244">IF($G964=1,C964,0)</f>
        <v>0</v>
      </c>
      <c r="M964" s="111">
        <f t="shared" ref="M964:M1027" si="245">IF($G964=1,D964,0)/100</f>
        <v>0</v>
      </c>
      <c r="N964" s="111">
        <f t="shared" ref="N964:N1027" si="246">IF($G964=1,E964,0)/100</f>
        <v>0</v>
      </c>
      <c r="O964" s="115">
        <f t="shared" ref="O964:O1027" si="247">IF($H964=1,C964,0)</f>
        <v>0</v>
      </c>
      <c r="P964" s="111">
        <f t="shared" ref="P964:P1027" si="248">IF($H964=1,D964,0)/100</f>
        <v>0</v>
      </c>
      <c r="Q964" s="111">
        <f t="shared" ref="Q964:Q1027" si="249">IF($H964=1,E964,0)/100</f>
        <v>0</v>
      </c>
      <c r="R964" s="115">
        <f t="shared" ref="R964:R1027" si="250">IF($I964=1,C964,0)</f>
        <v>0</v>
      </c>
      <c r="S964" s="111">
        <f t="shared" ref="S964:S1027" si="251">IF($I964=1,D964,0)/100</f>
        <v>0</v>
      </c>
      <c r="T964" s="111">
        <f t="shared" ref="T964:T1027" si="252">IF($I964=1,E964,0)/100</f>
        <v>0</v>
      </c>
    </row>
    <row r="965" spans="1:20" ht="11.25" customHeight="1" x14ac:dyDescent="0.2">
      <c r="A965" s="102" t="str">
        <f>'T09'!A965</f>
        <v>Kamienka</v>
      </c>
      <c r="B965" s="104">
        <f>'T09'!C965</f>
        <v>520349</v>
      </c>
      <c r="C965" s="109">
        <f>'T09'!K965</f>
        <v>124489.74</v>
      </c>
      <c r="D965" s="110">
        <f>'T09'!O965</f>
        <v>12.5251</v>
      </c>
      <c r="E965" s="110">
        <f>'T09'!P965</f>
        <v>5.1908936431227186</v>
      </c>
      <c r="F965" s="110"/>
      <c r="G965" s="102">
        <f t="shared" si="240"/>
        <v>0</v>
      </c>
      <c r="H965" s="102">
        <f t="shared" si="241"/>
        <v>0</v>
      </c>
      <c r="I965" s="102">
        <f t="shared" si="242"/>
        <v>0</v>
      </c>
      <c r="J965" s="103">
        <f t="shared" si="243"/>
        <v>0</v>
      </c>
      <c r="L965" s="115">
        <f t="shared" si="244"/>
        <v>0</v>
      </c>
      <c r="M965" s="111">
        <f t="shared" si="245"/>
        <v>0</v>
      </c>
      <c r="N965" s="111">
        <f t="shared" si="246"/>
        <v>0</v>
      </c>
      <c r="O965" s="115">
        <f t="shared" si="247"/>
        <v>0</v>
      </c>
      <c r="P965" s="111">
        <f t="shared" si="248"/>
        <v>0</v>
      </c>
      <c r="Q965" s="111">
        <f t="shared" si="249"/>
        <v>0</v>
      </c>
      <c r="R965" s="115">
        <f t="shared" si="250"/>
        <v>0</v>
      </c>
      <c r="S965" s="111">
        <f t="shared" si="251"/>
        <v>0</v>
      </c>
      <c r="T965" s="111">
        <f t="shared" si="252"/>
        <v>0</v>
      </c>
    </row>
    <row r="966" spans="1:20" ht="11.25" customHeight="1" x14ac:dyDescent="0.2">
      <c r="A966" s="102" t="str">
        <f>'T09'!A966</f>
        <v>Kamienka</v>
      </c>
      <c r="B966" s="104">
        <f>'T09'!C966</f>
        <v>526789</v>
      </c>
      <c r="C966" s="109">
        <f>'T09'!K966</f>
        <v>705419.59000000008</v>
      </c>
      <c r="D966" s="110">
        <f>'T09'!O966</f>
        <v>31.578099999999999</v>
      </c>
      <c r="E966" s="110">
        <f>'T09'!P966</f>
        <v>6.511575614167449</v>
      </c>
      <c r="F966" s="110"/>
      <c r="G966" s="102">
        <f t="shared" si="240"/>
        <v>0</v>
      </c>
      <c r="H966" s="102">
        <f t="shared" si="241"/>
        <v>0</v>
      </c>
      <c r="I966" s="102">
        <f t="shared" si="242"/>
        <v>0</v>
      </c>
      <c r="J966" s="103">
        <f t="shared" si="243"/>
        <v>0</v>
      </c>
      <c r="L966" s="115">
        <f t="shared" si="244"/>
        <v>0</v>
      </c>
      <c r="M966" s="111">
        <f t="shared" si="245"/>
        <v>0</v>
      </c>
      <c r="N966" s="111">
        <f t="shared" si="246"/>
        <v>0</v>
      </c>
      <c r="O966" s="115">
        <f t="shared" si="247"/>
        <v>0</v>
      </c>
      <c r="P966" s="111">
        <f t="shared" si="248"/>
        <v>0</v>
      </c>
      <c r="Q966" s="111">
        <f t="shared" si="249"/>
        <v>0</v>
      </c>
      <c r="R966" s="115">
        <f t="shared" si="250"/>
        <v>0</v>
      </c>
      <c r="S966" s="111">
        <f t="shared" si="251"/>
        <v>0</v>
      </c>
      <c r="T966" s="111">
        <f t="shared" si="252"/>
        <v>0</v>
      </c>
    </row>
    <row r="967" spans="1:20" ht="11.25" customHeight="1" x14ac:dyDescent="0.2">
      <c r="A967" s="102" t="str">
        <f>'T09'!A967</f>
        <v>Kanianka</v>
      </c>
      <c r="B967" s="104">
        <f>'T09'!C967</f>
        <v>514071</v>
      </c>
      <c r="C967" s="109">
        <f>'T09'!K967</f>
        <v>1874871.7999999998</v>
      </c>
      <c r="D967" s="110">
        <f>'T09'!O967</f>
        <v>7.6368999999999998</v>
      </c>
      <c r="E967" s="110">
        <f>'T09'!P967</f>
        <v>3.9139001397322208</v>
      </c>
      <c r="F967" s="110"/>
      <c r="G967" s="102">
        <f t="shared" si="240"/>
        <v>0</v>
      </c>
      <c r="H967" s="102">
        <f t="shared" si="241"/>
        <v>0</v>
      </c>
      <c r="I967" s="102">
        <f t="shared" si="242"/>
        <v>0</v>
      </c>
      <c r="J967" s="103">
        <f t="shared" si="243"/>
        <v>0</v>
      </c>
      <c r="L967" s="115">
        <f t="shared" si="244"/>
        <v>0</v>
      </c>
      <c r="M967" s="111">
        <f t="shared" si="245"/>
        <v>0</v>
      </c>
      <c r="N967" s="111">
        <f t="shared" si="246"/>
        <v>0</v>
      </c>
      <c r="O967" s="115">
        <f t="shared" si="247"/>
        <v>0</v>
      </c>
      <c r="P967" s="111">
        <f t="shared" si="248"/>
        <v>0</v>
      </c>
      <c r="Q967" s="111">
        <f t="shared" si="249"/>
        <v>0</v>
      </c>
      <c r="R967" s="115">
        <f t="shared" si="250"/>
        <v>0</v>
      </c>
      <c r="S967" s="111">
        <f t="shared" si="251"/>
        <v>0</v>
      </c>
      <c r="T967" s="111">
        <f t="shared" si="252"/>
        <v>0</v>
      </c>
    </row>
    <row r="968" spans="1:20" ht="11.25" customHeight="1" x14ac:dyDescent="0.2">
      <c r="A968" s="102" t="str">
        <f>'T09'!A968</f>
        <v>Kapince</v>
      </c>
      <c r="B968" s="104">
        <f>'T09'!C968</f>
        <v>500399</v>
      </c>
      <c r="C968" s="109">
        <f>'T09'!K968</f>
        <v>50958.87</v>
      </c>
      <c r="D968" s="110">
        <f>'T09'!O968</f>
        <v>0</v>
      </c>
      <c r="E968" s="110">
        <f>'T09'!P968</f>
        <v>58.871007147528978</v>
      </c>
      <c r="F968" s="110"/>
      <c r="G968" s="102">
        <f t="shared" si="240"/>
        <v>0</v>
      </c>
      <c r="H968" s="102">
        <f t="shared" si="241"/>
        <v>1</v>
      </c>
      <c r="I968" s="102">
        <f t="shared" si="242"/>
        <v>0</v>
      </c>
      <c r="J968" s="103">
        <f t="shared" si="243"/>
        <v>1</v>
      </c>
      <c r="L968" s="115">
        <f t="shared" si="244"/>
        <v>0</v>
      </c>
      <c r="M968" s="111">
        <f t="shared" si="245"/>
        <v>0</v>
      </c>
      <c r="N968" s="111">
        <f t="shared" si="246"/>
        <v>0</v>
      </c>
      <c r="O968" s="115">
        <f t="shared" si="247"/>
        <v>50958.87</v>
      </c>
      <c r="P968" s="111">
        <f t="shared" si="248"/>
        <v>0</v>
      </c>
      <c r="Q968" s="111">
        <f t="shared" si="249"/>
        <v>0.58871007147528975</v>
      </c>
      <c r="R968" s="115">
        <f t="shared" si="250"/>
        <v>0</v>
      </c>
      <c r="S968" s="111">
        <f t="shared" si="251"/>
        <v>0</v>
      </c>
      <c r="T968" s="111">
        <f t="shared" si="252"/>
        <v>0</v>
      </c>
    </row>
    <row r="969" spans="1:20" ht="11.25" customHeight="1" x14ac:dyDescent="0.2">
      <c r="A969" s="102" t="str">
        <f>'T09'!A969</f>
        <v>Kapišová</v>
      </c>
      <c r="B969" s="104">
        <f>'T09'!C969</f>
        <v>527360</v>
      </c>
      <c r="C969" s="109">
        <f>'T09'!K969</f>
        <v>113050.59</v>
      </c>
      <c r="D969" s="110">
        <f>'T09'!O969</f>
        <v>38.109200000000001</v>
      </c>
      <c r="E969" s="110">
        <f>'T09'!P969</f>
        <v>9.3786949718705586</v>
      </c>
      <c r="F969" s="110"/>
      <c r="G969" s="102">
        <f t="shared" si="240"/>
        <v>0</v>
      </c>
      <c r="H969" s="102">
        <f t="shared" si="241"/>
        <v>0</v>
      </c>
      <c r="I969" s="102">
        <f t="shared" si="242"/>
        <v>0</v>
      </c>
      <c r="J969" s="103">
        <f t="shared" si="243"/>
        <v>0</v>
      </c>
      <c r="L969" s="115">
        <f t="shared" si="244"/>
        <v>0</v>
      </c>
      <c r="M969" s="111">
        <f t="shared" si="245"/>
        <v>0</v>
      </c>
      <c r="N969" s="111">
        <f t="shared" si="246"/>
        <v>0</v>
      </c>
      <c r="O969" s="115">
        <f t="shared" si="247"/>
        <v>0</v>
      </c>
      <c r="P969" s="111">
        <f t="shared" si="248"/>
        <v>0</v>
      </c>
      <c r="Q969" s="111">
        <f t="shared" si="249"/>
        <v>0</v>
      </c>
      <c r="R969" s="115">
        <f t="shared" si="250"/>
        <v>0</v>
      </c>
      <c r="S969" s="111">
        <f t="shared" si="251"/>
        <v>0</v>
      </c>
      <c r="T969" s="111">
        <f t="shared" si="252"/>
        <v>0</v>
      </c>
    </row>
    <row r="970" spans="1:20" ht="11.25" customHeight="1" x14ac:dyDescent="0.2">
      <c r="A970" s="102" t="str">
        <f>'T09'!A970</f>
        <v>Kaplna</v>
      </c>
      <c r="B970" s="104">
        <f>'T09'!C970</f>
        <v>555495</v>
      </c>
      <c r="C970" s="109">
        <f>'T09'!K970</f>
        <v>208689.38</v>
      </c>
      <c r="D970" s="110">
        <f>'T09'!O970</f>
        <v>2.0121000000000002</v>
      </c>
      <c r="E970" s="110">
        <f>'T09'!P970</f>
        <v>3.1873303758916718</v>
      </c>
      <c r="F970" s="110"/>
      <c r="G970" s="102">
        <f t="shared" si="240"/>
        <v>0</v>
      </c>
      <c r="H970" s="102">
        <f t="shared" si="241"/>
        <v>0</v>
      </c>
      <c r="I970" s="102">
        <f t="shared" si="242"/>
        <v>0</v>
      </c>
      <c r="J970" s="103">
        <f t="shared" si="243"/>
        <v>0</v>
      </c>
      <c r="L970" s="115">
        <f t="shared" si="244"/>
        <v>0</v>
      </c>
      <c r="M970" s="111">
        <f t="shared" si="245"/>
        <v>0</v>
      </c>
      <c r="N970" s="111">
        <f t="shared" si="246"/>
        <v>0</v>
      </c>
      <c r="O970" s="115">
        <f t="shared" si="247"/>
        <v>0</v>
      </c>
      <c r="P970" s="111">
        <f t="shared" si="248"/>
        <v>0</v>
      </c>
      <c r="Q970" s="111">
        <f t="shared" si="249"/>
        <v>0</v>
      </c>
      <c r="R970" s="115">
        <f t="shared" si="250"/>
        <v>0</v>
      </c>
      <c r="S970" s="111">
        <f t="shared" si="251"/>
        <v>0</v>
      </c>
      <c r="T970" s="111">
        <f t="shared" si="252"/>
        <v>0</v>
      </c>
    </row>
    <row r="971" spans="1:20" ht="11.25" customHeight="1" x14ac:dyDescent="0.2">
      <c r="A971" s="102" t="str">
        <f>'T09'!A971</f>
        <v>Kapušany</v>
      </c>
      <c r="B971" s="104">
        <f>'T09'!C971</f>
        <v>524620</v>
      </c>
      <c r="C971" s="109">
        <f>'T09'!K971</f>
        <v>1696989.39</v>
      </c>
      <c r="D971" s="110">
        <f>'T09'!O971</f>
        <v>26.4222</v>
      </c>
      <c r="E971" s="110">
        <f>'T09'!P971</f>
        <v>12.145643409119961</v>
      </c>
      <c r="F971" s="110"/>
      <c r="G971" s="102">
        <f t="shared" si="240"/>
        <v>0</v>
      </c>
      <c r="H971" s="102">
        <f t="shared" si="241"/>
        <v>0</v>
      </c>
      <c r="I971" s="102">
        <f t="shared" si="242"/>
        <v>0</v>
      </c>
      <c r="J971" s="103">
        <f t="shared" si="243"/>
        <v>0</v>
      </c>
      <c r="L971" s="115">
        <f t="shared" si="244"/>
        <v>0</v>
      </c>
      <c r="M971" s="111">
        <f t="shared" si="245"/>
        <v>0</v>
      </c>
      <c r="N971" s="111">
        <f t="shared" si="246"/>
        <v>0</v>
      </c>
      <c r="O971" s="115">
        <f t="shared" si="247"/>
        <v>0</v>
      </c>
      <c r="P971" s="111">
        <f t="shared" si="248"/>
        <v>0</v>
      </c>
      <c r="Q971" s="111">
        <f t="shared" si="249"/>
        <v>0</v>
      </c>
      <c r="R971" s="115">
        <f t="shared" si="250"/>
        <v>0</v>
      </c>
      <c r="S971" s="111">
        <f t="shared" si="251"/>
        <v>0</v>
      </c>
      <c r="T971" s="111">
        <f t="shared" si="252"/>
        <v>0</v>
      </c>
    </row>
    <row r="972" spans="1:20" ht="11.25" customHeight="1" x14ac:dyDescent="0.2">
      <c r="A972" s="102" t="str">
        <f>'T09'!A972</f>
        <v>Kapušianske Kľačany</v>
      </c>
      <c r="B972" s="104">
        <f>'T09'!C972</f>
        <v>528404</v>
      </c>
      <c r="C972" s="109">
        <f>'T09'!K972</f>
        <v>366191.33999999997</v>
      </c>
      <c r="D972" s="110">
        <f>'T09'!O972</f>
        <v>0</v>
      </c>
      <c r="E972" s="110">
        <f>'T09'!P972</f>
        <v>0</v>
      </c>
      <c r="F972" s="110"/>
      <c r="G972" s="102">
        <f t="shared" si="240"/>
        <v>0</v>
      </c>
      <c r="H972" s="102">
        <f t="shared" si="241"/>
        <v>0</v>
      </c>
      <c r="I972" s="102">
        <f t="shared" si="242"/>
        <v>0</v>
      </c>
      <c r="J972" s="103">
        <f t="shared" si="243"/>
        <v>0</v>
      </c>
      <c r="L972" s="115">
        <f t="shared" si="244"/>
        <v>0</v>
      </c>
      <c r="M972" s="111">
        <f t="shared" si="245"/>
        <v>0</v>
      </c>
      <c r="N972" s="111">
        <f t="shared" si="246"/>
        <v>0</v>
      </c>
      <c r="O972" s="115">
        <f t="shared" si="247"/>
        <v>0</v>
      </c>
      <c r="P972" s="111">
        <f t="shared" si="248"/>
        <v>0</v>
      </c>
      <c r="Q972" s="111">
        <f t="shared" si="249"/>
        <v>0</v>
      </c>
      <c r="R972" s="115">
        <f t="shared" si="250"/>
        <v>0</v>
      </c>
      <c r="S972" s="111">
        <f t="shared" si="251"/>
        <v>0</v>
      </c>
      <c r="T972" s="111">
        <f t="shared" si="252"/>
        <v>0</v>
      </c>
    </row>
    <row r="973" spans="1:20" ht="11.25" customHeight="1" x14ac:dyDescent="0.2">
      <c r="A973" s="102" t="str">
        <f>'T09'!A973</f>
        <v>Karlová</v>
      </c>
      <c r="B973" s="104">
        <f>'T09'!C973</f>
        <v>512346</v>
      </c>
      <c r="C973" s="109">
        <f>'T09'!K973</f>
        <v>26515.63</v>
      </c>
      <c r="D973" s="110">
        <f>'T09'!O973</f>
        <v>43.883600000000001</v>
      </c>
      <c r="E973" s="110">
        <f>'T09'!P973</f>
        <v>5.3568404748444598</v>
      </c>
      <c r="F973" s="110"/>
      <c r="G973" s="102">
        <f t="shared" si="240"/>
        <v>0</v>
      </c>
      <c r="H973" s="102">
        <f t="shared" si="241"/>
        <v>0</v>
      </c>
      <c r="I973" s="102">
        <f t="shared" si="242"/>
        <v>0</v>
      </c>
      <c r="J973" s="103">
        <f t="shared" si="243"/>
        <v>0</v>
      </c>
      <c r="L973" s="115">
        <f t="shared" si="244"/>
        <v>0</v>
      </c>
      <c r="M973" s="111">
        <f t="shared" si="245"/>
        <v>0</v>
      </c>
      <c r="N973" s="111">
        <f t="shared" si="246"/>
        <v>0</v>
      </c>
      <c r="O973" s="115">
        <f t="shared" si="247"/>
        <v>0</v>
      </c>
      <c r="P973" s="111">
        <f t="shared" si="248"/>
        <v>0</v>
      </c>
      <c r="Q973" s="111">
        <f t="shared" si="249"/>
        <v>0</v>
      </c>
      <c r="R973" s="115">
        <f t="shared" si="250"/>
        <v>0</v>
      </c>
      <c r="S973" s="111">
        <f t="shared" si="251"/>
        <v>0</v>
      </c>
      <c r="T973" s="111">
        <f t="shared" si="252"/>
        <v>0</v>
      </c>
    </row>
    <row r="974" spans="1:20" ht="11.25" customHeight="1" x14ac:dyDescent="0.2">
      <c r="A974" s="102" t="str">
        <f>'T09'!A974</f>
        <v>Karná</v>
      </c>
      <c r="B974" s="104">
        <f>'T09'!C974</f>
        <v>520357</v>
      </c>
      <c r="C974" s="109">
        <f>'T09'!K974</f>
        <v>132054.79</v>
      </c>
      <c r="D974" s="110">
        <f>'T09'!O974</f>
        <v>0</v>
      </c>
      <c r="E974" s="110">
        <f>'T09'!P974</f>
        <v>119.47488614384983</v>
      </c>
      <c r="F974" s="110"/>
      <c r="G974" s="102">
        <f t="shared" si="240"/>
        <v>0</v>
      </c>
      <c r="H974" s="102">
        <f t="shared" si="241"/>
        <v>1</v>
      </c>
      <c r="I974" s="102">
        <f t="shared" si="242"/>
        <v>0</v>
      </c>
      <c r="J974" s="103">
        <f t="shared" si="243"/>
        <v>1</v>
      </c>
      <c r="L974" s="115">
        <f t="shared" si="244"/>
        <v>0</v>
      </c>
      <c r="M974" s="111">
        <f t="shared" si="245"/>
        <v>0</v>
      </c>
      <c r="N974" s="111">
        <f t="shared" si="246"/>
        <v>0</v>
      </c>
      <c r="O974" s="115">
        <f t="shared" si="247"/>
        <v>132054.79</v>
      </c>
      <c r="P974" s="111">
        <f t="shared" si="248"/>
        <v>0</v>
      </c>
      <c r="Q974" s="111">
        <f t="shared" si="249"/>
        <v>1.1947488614384982</v>
      </c>
      <c r="R974" s="115">
        <f t="shared" si="250"/>
        <v>0</v>
      </c>
      <c r="S974" s="111">
        <f t="shared" si="251"/>
        <v>0</v>
      </c>
      <c r="T974" s="111">
        <f t="shared" si="252"/>
        <v>0</v>
      </c>
    </row>
    <row r="975" spans="1:20" ht="11.25" customHeight="1" x14ac:dyDescent="0.2">
      <c r="A975" s="102" t="str">
        <f>'T09'!A975</f>
        <v>Kašov</v>
      </c>
      <c r="B975" s="104">
        <f>'T09'!C975</f>
        <v>528412</v>
      </c>
      <c r="C975" s="109">
        <f>'T09'!K975</f>
        <v>52248.35</v>
      </c>
      <c r="D975" s="110">
        <f>'T09'!O975</f>
        <v>69.755799999999994</v>
      </c>
      <c r="E975" s="110">
        <f>'T09'!P975</f>
        <v>76.132566865747918</v>
      </c>
      <c r="F975" s="110"/>
      <c r="G975" s="102">
        <f t="shared" si="240"/>
        <v>1</v>
      </c>
      <c r="H975" s="102">
        <f t="shared" si="241"/>
        <v>1</v>
      </c>
      <c r="I975" s="102">
        <f t="shared" si="242"/>
        <v>1</v>
      </c>
      <c r="J975" s="103">
        <f t="shared" si="243"/>
        <v>1</v>
      </c>
      <c r="L975" s="115">
        <f t="shared" si="244"/>
        <v>52248.35</v>
      </c>
      <c r="M975" s="111">
        <f t="shared" si="245"/>
        <v>0.6975579999999999</v>
      </c>
      <c r="N975" s="111">
        <f t="shared" si="246"/>
        <v>0.76132566865747919</v>
      </c>
      <c r="O975" s="115">
        <f t="shared" si="247"/>
        <v>52248.35</v>
      </c>
      <c r="P975" s="111">
        <f t="shared" si="248"/>
        <v>0.6975579999999999</v>
      </c>
      <c r="Q975" s="111">
        <f t="shared" si="249"/>
        <v>0.76132566865747919</v>
      </c>
      <c r="R975" s="115">
        <f t="shared" si="250"/>
        <v>52248.35</v>
      </c>
      <c r="S975" s="111">
        <f t="shared" si="251"/>
        <v>0.6975579999999999</v>
      </c>
      <c r="T975" s="111">
        <f t="shared" si="252"/>
        <v>0.76132566865747919</v>
      </c>
    </row>
    <row r="976" spans="1:20" ht="11.25" customHeight="1" x14ac:dyDescent="0.2">
      <c r="A976" s="102" t="str">
        <f>'T09'!A976</f>
        <v>Kátlovce</v>
      </c>
      <c r="B976" s="104">
        <f>'T09'!C976</f>
        <v>507164</v>
      </c>
      <c r="C976" s="109">
        <f>'T09'!K976</f>
        <v>667487.18999999994</v>
      </c>
      <c r="D976" s="110">
        <f>'T09'!O976</f>
        <v>23.402100000000001</v>
      </c>
      <c r="E976" s="110">
        <f>'T09'!P976</f>
        <v>8.2944063690570609</v>
      </c>
      <c r="F976" s="110"/>
      <c r="G976" s="102">
        <f t="shared" si="240"/>
        <v>0</v>
      </c>
      <c r="H976" s="102">
        <f t="shared" si="241"/>
        <v>0</v>
      </c>
      <c r="I976" s="102">
        <f t="shared" si="242"/>
        <v>0</v>
      </c>
      <c r="J976" s="103">
        <f t="shared" si="243"/>
        <v>0</v>
      </c>
      <c r="L976" s="115">
        <f t="shared" si="244"/>
        <v>0</v>
      </c>
      <c r="M976" s="111">
        <f t="shared" si="245"/>
        <v>0</v>
      </c>
      <c r="N976" s="111">
        <f t="shared" si="246"/>
        <v>0</v>
      </c>
      <c r="O976" s="115">
        <f t="shared" si="247"/>
        <v>0</v>
      </c>
      <c r="P976" s="111">
        <f t="shared" si="248"/>
        <v>0</v>
      </c>
      <c r="Q976" s="111">
        <f t="shared" si="249"/>
        <v>0</v>
      </c>
      <c r="R976" s="115">
        <f t="shared" si="250"/>
        <v>0</v>
      </c>
      <c r="S976" s="111">
        <f t="shared" si="251"/>
        <v>0</v>
      </c>
      <c r="T976" s="111">
        <f t="shared" si="252"/>
        <v>0</v>
      </c>
    </row>
    <row r="977" spans="1:20" ht="11.25" customHeight="1" x14ac:dyDescent="0.2">
      <c r="A977" s="102" t="str">
        <f>'T09'!A977</f>
        <v>Kátov</v>
      </c>
      <c r="B977" s="104">
        <f>'T09'!C977</f>
        <v>504432</v>
      </c>
      <c r="C977" s="109">
        <f>'T09'!K977</f>
        <v>180648.80000000002</v>
      </c>
      <c r="D977" s="110">
        <f>'T09'!O977</f>
        <v>0</v>
      </c>
      <c r="E977" s="110">
        <f>'T09'!P977</f>
        <v>0</v>
      </c>
      <c r="F977" s="110"/>
      <c r="G977" s="102">
        <f t="shared" si="240"/>
        <v>0</v>
      </c>
      <c r="H977" s="102">
        <f t="shared" si="241"/>
        <v>0</v>
      </c>
      <c r="I977" s="102">
        <f t="shared" si="242"/>
        <v>0</v>
      </c>
      <c r="J977" s="103">
        <f t="shared" si="243"/>
        <v>0</v>
      </c>
      <c r="L977" s="115">
        <f t="shared" si="244"/>
        <v>0</v>
      </c>
      <c r="M977" s="111">
        <f t="shared" si="245"/>
        <v>0</v>
      </c>
      <c r="N977" s="111">
        <f t="shared" si="246"/>
        <v>0</v>
      </c>
      <c r="O977" s="115">
        <f t="shared" si="247"/>
        <v>0</v>
      </c>
      <c r="P977" s="111">
        <f t="shared" si="248"/>
        <v>0</v>
      </c>
      <c r="Q977" s="111">
        <f t="shared" si="249"/>
        <v>0</v>
      </c>
      <c r="R977" s="115">
        <f t="shared" si="250"/>
        <v>0</v>
      </c>
      <c r="S977" s="111">
        <f t="shared" si="251"/>
        <v>0</v>
      </c>
      <c r="T977" s="111">
        <f t="shared" si="252"/>
        <v>0</v>
      </c>
    </row>
    <row r="978" spans="1:20" ht="11.25" customHeight="1" x14ac:dyDescent="0.2">
      <c r="A978" s="102" t="str">
        <f>'T09'!A978</f>
        <v>Kazimír</v>
      </c>
      <c r="B978" s="104">
        <f>'T09'!C978</f>
        <v>528421</v>
      </c>
      <c r="C978" s="109">
        <f>'T09'!K978</f>
        <v>266854.8</v>
      </c>
      <c r="D978" s="110">
        <f>'T09'!O978</f>
        <v>0</v>
      </c>
      <c r="E978" s="110">
        <f>'T09'!P978</f>
        <v>0</v>
      </c>
      <c r="F978" s="110"/>
      <c r="G978" s="102">
        <f t="shared" si="240"/>
        <v>0</v>
      </c>
      <c r="H978" s="102">
        <f t="shared" si="241"/>
        <v>0</v>
      </c>
      <c r="I978" s="102">
        <f t="shared" si="242"/>
        <v>0</v>
      </c>
      <c r="J978" s="103">
        <f t="shared" si="243"/>
        <v>0</v>
      </c>
      <c r="L978" s="115">
        <f t="shared" si="244"/>
        <v>0</v>
      </c>
      <c r="M978" s="111">
        <f t="shared" si="245"/>
        <v>0</v>
      </c>
      <c r="N978" s="111">
        <f t="shared" si="246"/>
        <v>0</v>
      </c>
      <c r="O978" s="115">
        <f t="shared" si="247"/>
        <v>0</v>
      </c>
      <c r="P978" s="111">
        <f t="shared" si="248"/>
        <v>0</v>
      </c>
      <c r="Q978" s="111">
        <f t="shared" si="249"/>
        <v>0</v>
      </c>
      <c r="R978" s="115">
        <f t="shared" si="250"/>
        <v>0</v>
      </c>
      <c r="S978" s="111">
        <f t="shared" si="251"/>
        <v>0</v>
      </c>
      <c r="T978" s="111">
        <f t="shared" si="252"/>
        <v>0</v>
      </c>
    </row>
    <row r="979" spans="1:20" ht="11.25" customHeight="1" x14ac:dyDescent="0.2">
      <c r="A979" s="102" t="str">
        <f>'T09'!A979</f>
        <v>Kecerovce</v>
      </c>
      <c r="B979" s="104">
        <f>'T09'!C979</f>
        <v>521523</v>
      </c>
      <c r="C979" s="109">
        <f>'T09'!K979</f>
        <v>1792178.39</v>
      </c>
      <c r="D979" s="110">
        <f>'T09'!O979</f>
        <v>0</v>
      </c>
      <c r="E979" s="110">
        <f>'T09'!P979</f>
        <v>0.14084312220727088</v>
      </c>
      <c r="F979" s="110"/>
      <c r="G979" s="102">
        <f t="shared" si="240"/>
        <v>0</v>
      </c>
      <c r="H979" s="102">
        <f t="shared" si="241"/>
        <v>0</v>
      </c>
      <c r="I979" s="102">
        <f t="shared" si="242"/>
        <v>0</v>
      </c>
      <c r="J979" s="103">
        <f t="shared" si="243"/>
        <v>0</v>
      </c>
      <c r="L979" s="115">
        <f t="shared" si="244"/>
        <v>0</v>
      </c>
      <c r="M979" s="111">
        <f t="shared" si="245"/>
        <v>0</v>
      </c>
      <c r="N979" s="111">
        <f t="shared" si="246"/>
        <v>0</v>
      </c>
      <c r="O979" s="115">
        <f t="shared" si="247"/>
        <v>0</v>
      </c>
      <c r="P979" s="111">
        <f t="shared" si="248"/>
        <v>0</v>
      </c>
      <c r="Q979" s="111">
        <f t="shared" si="249"/>
        <v>0</v>
      </c>
      <c r="R979" s="115">
        <f t="shared" si="250"/>
        <v>0</v>
      </c>
      <c r="S979" s="111">
        <f t="shared" si="251"/>
        <v>0</v>
      </c>
      <c r="T979" s="111">
        <f t="shared" si="252"/>
        <v>0</v>
      </c>
    </row>
    <row r="980" spans="1:20" ht="11.25" customHeight="1" x14ac:dyDescent="0.2">
      <c r="A980" s="102" t="str">
        <f>'T09'!A980</f>
        <v>Kecerovský Lipovec</v>
      </c>
      <c r="B980" s="104">
        <f>'T09'!C980</f>
        <v>521540</v>
      </c>
      <c r="C980" s="109">
        <f>'T09'!K980</f>
        <v>31521.77</v>
      </c>
      <c r="D980" s="110">
        <f>'T09'!O980</f>
        <v>0</v>
      </c>
      <c r="E980" s="110">
        <f>'T09'!P980</f>
        <v>0</v>
      </c>
      <c r="F980" s="110"/>
      <c r="G980" s="102">
        <f t="shared" si="240"/>
        <v>0</v>
      </c>
      <c r="H980" s="102">
        <f t="shared" si="241"/>
        <v>0</v>
      </c>
      <c r="I980" s="102">
        <f t="shared" si="242"/>
        <v>0</v>
      </c>
      <c r="J980" s="103">
        <f t="shared" si="243"/>
        <v>0</v>
      </c>
      <c r="L980" s="115">
        <f t="shared" si="244"/>
        <v>0</v>
      </c>
      <c r="M980" s="111">
        <f t="shared" si="245"/>
        <v>0</v>
      </c>
      <c r="N980" s="111">
        <f t="shared" si="246"/>
        <v>0</v>
      </c>
      <c r="O980" s="115">
        <f t="shared" si="247"/>
        <v>0</v>
      </c>
      <c r="P980" s="111">
        <f t="shared" si="248"/>
        <v>0</v>
      </c>
      <c r="Q980" s="111">
        <f t="shared" si="249"/>
        <v>0</v>
      </c>
      <c r="R980" s="115">
        <f t="shared" si="250"/>
        <v>0</v>
      </c>
      <c r="S980" s="111">
        <f t="shared" si="251"/>
        <v>0</v>
      </c>
      <c r="T980" s="111">
        <f t="shared" si="252"/>
        <v>0</v>
      </c>
    </row>
    <row r="981" spans="1:20" ht="11.25" customHeight="1" x14ac:dyDescent="0.2">
      <c r="A981" s="102" t="str">
        <f>'T09'!A981</f>
        <v>Kečkovce</v>
      </c>
      <c r="B981" s="104">
        <f>'T09'!C981</f>
        <v>527378</v>
      </c>
      <c r="C981" s="109">
        <f>'T09'!K981</f>
        <v>63039.78</v>
      </c>
      <c r="D981" s="110">
        <f>'T09'!O981</f>
        <v>0</v>
      </c>
      <c r="E981" s="110">
        <f>'T09'!P981</f>
        <v>0</v>
      </c>
      <c r="F981" s="110"/>
      <c r="G981" s="102">
        <f t="shared" si="240"/>
        <v>0</v>
      </c>
      <c r="H981" s="102">
        <f t="shared" si="241"/>
        <v>0</v>
      </c>
      <c r="I981" s="102">
        <f t="shared" si="242"/>
        <v>0</v>
      </c>
      <c r="J981" s="103">
        <f t="shared" si="243"/>
        <v>0</v>
      </c>
      <c r="L981" s="115">
        <f t="shared" si="244"/>
        <v>0</v>
      </c>
      <c r="M981" s="111">
        <f t="shared" si="245"/>
        <v>0</v>
      </c>
      <c r="N981" s="111">
        <f t="shared" si="246"/>
        <v>0</v>
      </c>
      <c r="O981" s="115">
        <f t="shared" si="247"/>
        <v>0</v>
      </c>
      <c r="P981" s="111">
        <f t="shared" si="248"/>
        <v>0</v>
      </c>
      <c r="Q981" s="111">
        <f t="shared" si="249"/>
        <v>0</v>
      </c>
      <c r="R981" s="115">
        <f t="shared" si="250"/>
        <v>0</v>
      </c>
      <c r="S981" s="111">
        <f t="shared" si="251"/>
        <v>0</v>
      </c>
      <c r="T981" s="111">
        <f t="shared" si="252"/>
        <v>0</v>
      </c>
    </row>
    <row r="982" spans="1:20" ht="11.25" customHeight="1" x14ac:dyDescent="0.2">
      <c r="A982" s="102" t="str">
        <f>'T09'!A982</f>
        <v>Kečovo</v>
      </c>
      <c r="B982" s="104">
        <f>'T09'!C982</f>
        <v>525821</v>
      </c>
      <c r="C982" s="109">
        <f>'T09'!K982</f>
        <v>110614.44</v>
      </c>
      <c r="D982" s="110">
        <f>'T09'!O982</f>
        <v>0</v>
      </c>
      <c r="E982" s="110">
        <f>'T09'!P982</f>
        <v>44.778204364638107</v>
      </c>
      <c r="F982" s="110"/>
      <c r="G982" s="102">
        <f t="shared" si="240"/>
        <v>0</v>
      </c>
      <c r="H982" s="102">
        <f t="shared" si="241"/>
        <v>1</v>
      </c>
      <c r="I982" s="102">
        <f t="shared" si="242"/>
        <v>0</v>
      </c>
      <c r="J982" s="103">
        <f t="shared" si="243"/>
        <v>1</v>
      </c>
      <c r="L982" s="115">
        <f t="shared" si="244"/>
        <v>0</v>
      </c>
      <c r="M982" s="111">
        <f t="shared" si="245"/>
        <v>0</v>
      </c>
      <c r="N982" s="111">
        <f t="shared" si="246"/>
        <v>0</v>
      </c>
      <c r="O982" s="115">
        <f t="shared" si="247"/>
        <v>110614.44</v>
      </c>
      <c r="P982" s="111">
        <f t="shared" si="248"/>
        <v>0</v>
      </c>
      <c r="Q982" s="111">
        <f t="shared" si="249"/>
        <v>0.44778204364638108</v>
      </c>
      <c r="R982" s="115">
        <f t="shared" si="250"/>
        <v>0</v>
      </c>
      <c r="S982" s="111">
        <f t="shared" si="251"/>
        <v>0</v>
      </c>
      <c r="T982" s="111">
        <f t="shared" si="252"/>
        <v>0</v>
      </c>
    </row>
    <row r="983" spans="1:20" ht="11.25" customHeight="1" x14ac:dyDescent="0.2">
      <c r="A983" s="102" t="str">
        <f>'T09'!A983</f>
        <v>Kechnec</v>
      </c>
      <c r="B983" s="104">
        <f>'T09'!C983</f>
        <v>559687</v>
      </c>
      <c r="C983" s="109">
        <f>'T09'!K983</f>
        <v>1506467.72</v>
      </c>
      <c r="D983" s="110">
        <f>'T09'!O983</f>
        <v>9.9571000000000005</v>
      </c>
      <c r="E983" s="110">
        <f>'T09'!P983</f>
        <v>5.1297839956371583</v>
      </c>
      <c r="F983" s="110"/>
      <c r="G983" s="102">
        <f t="shared" si="240"/>
        <v>0</v>
      </c>
      <c r="H983" s="102">
        <f t="shared" si="241"/>
        <v>0</v>
      </c>
      <c r="I983" s="102">
        <f t="shared" si="242"/>
        <v>0</v>
      </c>
      <c r="J983" s="103">
        <f t="shared" si="243"/>
        <v>0</v>
      </c>
      <c r="L983" s="115">
        <f t="shared" si="244"/>
        <v>0</v>
      </c>
      <c r="M983" s="111">
        <f t="shared" si="245"/>
        <v>0</v>
      </c>
      <c r="N983" s="111">
        <f t="shared" si="246"/>
        <v>0</v>
      </c>
      <c r="O983" s="115">
        <f t="shared" si="247"/>
        <v>0</v>
      </c>
      <c r="P983" s="111">
        <f t="shared" si="248"/>
        <v>0</v>
      </c>
      <c r="Q983" s="111">
        <f t="shared" si="249"/>
        <v>0</v>
      </c>
      <c r="R983" s="115">
        <f t="shared" si="250"/>
        <v>0</v>
      </c>
      <c r="S983" s="111">
        <f t="shared" si="251"/>
        <v>0</v>
      </c>
      <c r="T983" s="111">
        <f t="shared" si="252"/>
        <v>0</v>
      </c>
    </row>
    <row r="984" spans="1:20" ht="11.25" customHeight="1" x14ac:dyDescent="0.2">
      <c r="A984" s="102" t="str">
        <f>'T09'!A984</f>
        <v>Kendice</v>
      </c>
      <c r="B984" s="104">
        <f>'T09'!C984</f>
        <v>524638</v>
      </c>
      <c r="C984" s="109">
        <f>'T09'!K984</f>
        <v>432015.43</v>
      </c>
      <c r="D984" s="110">
        <f>'T09'!O984</f>
        <v>9.1646999999999998</v>
      </c>
      <c r="E984" s="110">
        <f>'T09'!P984</f>
        <v>10.138864716012574</v>
      </c>
      <c r="F984" s="110"/>
      <c r="G984" s="102">
        <f t="shared" si="240"/>
        <v>0</v>
      </c>
      <c r="H984" s="102">
        <f t="shared" si="241"/>
        <v>0</v>
      </c>
      <c r="I984" s="102">
        <f t="shared" si="242"/>
        <v>0</v>
      </c>
      <c r="J984" s="103">
        <f t="shared" si="243"/>
        <v>0</v>
      </c>
      <c r="L984" s="115">
        <f t="shared" si="244"/>
        <v>0</v>
      </c>
      <c r="M984" s="111">
        <f t="shared" si="245"/>
        <v>0</v>
      </c>
      <c r="N984" s="111">
        <f t="shared" si="246"/>
        <v>0</v>
      </c>
      <c r="O984" s="115">
        <f t="shared" si="247"/>
        <v>0</v>
      </c>
      <c r="P984" s="111">
        <f t="shared" si="248"/>
        <v>0</v>
      </c>
      <c r="Q984" s="111">
        <f t="shared" si="249"/>
        <v>0</v>
      </c>
      <c r="R984" s="115">
        <f t="shared" si="250"/>
        <v>0</v>
      </c>
      <c r="S984" s="111">
        <f t="shared" si="251"/>
        <v>0</v>
      </c>
      <c r="T984" s="111">
        <f t="shared" si="252"/>
        <v>0</v>
      </c>
    </row>
    <row r="985" spans="1:20" ht="11.25" customHeight="1" x14ac:dyDescent="0.2">
      <c r="A985" s="102" t="str">
        <f>'T09'!A985</f>
        <v>Kesovce</v>
      </c>
      <c r="B985" s="104">
        <f>'T09'!C985</f>
        <v>515035</v>
      </c>
      <c r="C985" s="109">
        <f>'T09'!K985</f>
        <v>42567.86</v>
      </c>
      <c r="D985" s="110">
        <f>'T09'!O985</f>
        <v>0</v>
      </c>
      <c r="E985" s="110">
        <f>'T09'!P985</f>
        <v>5.6793317775429637</v>
      </c>
      <c r="F985" s="110"/>
      <c r="G985" s="102">
        <f t="shared" si="240"/>
        <v>0</v>
      </c>
      <c r="H985" s="102">
        <f t="shared" si="241"/>
        <v>0</v>
      </c>
      <c r="I985" s="102">
        <f t="shared" si="242"/>
        <v>0</v>
      </c>
      <c r="J985" s="103">
        <f t="shared" si="243"/>
        <v>0</v>
      </c>
      <c r="L985" s="115">
        <f t="shared" si="244"/>
        <v>0</v>
      </c>
      <c r="M985" s="111">
        <f t="shared" si="245"/>
        <v>0</v>
      </c>
      <c r="N985" s="111">
        <f t="shared" si="246"/>
        <v>0</v>
      </c>
      <c r="O985" s="115">
        <f t="shared" si="247"/>
        <v>0</v>
      </c>
      <c r="P985" s="111">
        <f t="shared" si="248"/>
        <v>0</v>
      </c>
      <c r="Q985" s="111">
        <f t="shared" si="249"/>
        <v>0</v>
      </c>
      <c r="R985" s="115">
        <f t="shared" si="250"/>
        <v>0</v>
      </c>
      <c r="S985" s="111">
        <f t="shared" si="251"/>
        <v>0</v>
      </c>
      <c r="T985" s="111">
        <f t="shared" si="252"/>
        <v>0</v>
      </c>
    </row>
    <row r="986" spans="1:20" ht="11.25" customHeight="1" x14ac:dyDescent="0.2">
      <c r="A986" s="102" t="str">
        <f>'T09'!A986</f>
        <v>Keť</v>
      </c>
      <c r="B986" s="104">
        <f>'T09'!C986</f>
        <v>502472</v>
      </c>
      <c r="C986" s="109">
        <f>'T09'!K986</f>
        <v>237378.81</v>
      </c>
      <c r="D986" s="110">
        <f>'T09'!O986</f>
        <v>3.9782999999999999</v>
      </c>
      <c r="E986" s="110">
        <f>'T09'!P986</f>
        <v>39.927279102966267</v>
      </c>
      <c r="F986" s="110"/>
      <c r="G986" s="102">
        <f t="shared" si="240"/>
        <v>0</v>
      </c>
      <c r="H986" s="102">
        <f t="shared" si="241"/>
        <v>1</v>
      </c>
      <c r="I986" s="102">
        <f t="shared" si="242"/>
        <v>0</v>
      </c>
      <c r="J986" s="103">
        <f t="shared" si="243"/>
        <v>1</v>
      </c>
      <c r="L986" s="115">
        <f t="shared" si="244"/>
        <v>0</v>
      </c>
      <c r="M986" s="111">
        <f t="shared" si="245"/>
        <v>0</v>
      </c>
      <c r="N986" s="111">
        <f t="shared" si="246"/>
        <v>0</v>
      </c>
      <c r="O986" s="115">
        <f t="shared" si="247"/>
        <v>237378.81</v>
      </c>
      <c r="P986" s="111">
        <f t="shared" si="248"/>
        <v>3.9782999999999999E-2</v>
      </c>
      <c r="Q986" s="111">
        <f t="shared" si="249"/>
        <v>0.39927279102966268</v>
      </c>
      <c r="R986" s="115">
        <f t="shared" si="250"/>
        <v>0</v>
      </c>
      <c r="S986" s="111">
        <f t="shared" si="251"/>
        <v>0</v>
      </c>
      <c r="T986" s="111">
        <f t="shared" si="252"/>
        <v>0</v>
      </c>
    </row>
    <row r="987" spans="1:20" ht="11.25" customHeight="1" x14ac:dyDescent="0.2">
      <c r="A987" s="102" t="str">
        <f>'T09'!A987</f>
        <v>Kežmarok</v>
      </c>
      <c r="B987" s="104">
        <f>'T09'!C987</f>
        <v>523585</v>
      </c>
      <c r="C987" s="109">
        <f>'T09'!K987</f>
        <v>11208815</v>
      </c>
      <c r="D987" s="110">
        <f>'T09'!O987</f>
        <v>0.74180000000000001</v>
      </c>
      <c r="E987" s="110">
        <f>'T09'!P987</f>
        <v>2.0311003437919175</v>
      </c>
      <c r="F987" s="110"/>
      <c r="G987" s="102">
        <f t="shared" si="240"/>
        <v>0</v>
      </c>
      <c r="H987" s="102">
        <f t="shared" si="241"/>
        <v>0</v>
      </c>
      <c r="I987" s="102">
        <f t="shared" si="242"/>
        <v>0</v>
      </c>
      <c r="J987" s="103">
        <f t="shared" si="243"/>
        <v>0</v>
      </c>
      <c r="L987" s="115">
        <f t="shared" si="244"/>
        <v>0</v>
      </c>
      <c r="M987" s="111">
        <f t="shared" si="245"/>
        <v>0</v>
      </c>
      <c r="N987" s="111">
        <f t="shared" si="246"/>
        <v>0</v>
      </c>
      <c r="O987" s="115">
        <f t="shared" si="247"/>
        <v>0</v>
      </c>
      <c r="P987" s="111">
        <f t="shared" si="248"/>
        <v>0</v>
      </c>
      <c r="Q987" s="111">
        <f t="shared" si="249"/>
        <v>0</v>
      </c>
      <c r="R987" s="115">
        <f t="shared" si="250"/>
        <v>0</v>
      </c>
      <c r="S987" s="111">
        <f t="shared" si="251"/>
        <v>0</v>
      </c>
      <c r="T987" s="111">
        <f t="shared" si="252"/>
        <v>0</v>
      </c>
    </row>
    <row r="988" spans="1:20" ht="11.25" customHeight="1" x14ac:dyDescent="0.2">
      <c r="A988" s="102" t="str">
        <f>'T09'!A988</f>
        <v>Kiarov</v>
      </c>
      <c r="B988" s="104">
        <f>'T09'!C988</f>
        <v>516091</v>
      </c>
      <c r="C988" s="109">
        <f>'T09'!K988</f>
        <v>78720.5</v>
      </c>
      <c r="D988" s="110">
        <f>'T09'!O988</f>
        <v>0</v>
      </c>
      <c r="E988" s="110">
        <f>'T09'!P988</f>
        <v>0</v>
      </c>
      <c r="F988" s="110"/>
      <c r="G988" s="102">
        <f t="shared" si="240"/>
        <v>0</v>
      </c>
      <c r="H988" s="102">
        <f t="shared" si="241"/>
        <v>0</v>
      </c>
      <c r="I988" s="102">
        <f t="shared" si="242"/>
        <v>0</v>
      </c>
      <c r="J988" s="103">
        <f t="shared" si="243"/>
        <v>0</v>
      </c>
      <c r="L988" s="115">
        <f t="shared" si="244"/>
        <v>0</v>
      </c>
      <c r="M988" s="111">
        <f t="shared" si="245"/>
        <v>0</v>
      </c>
      <c r="N988" s="111">
        <f t="shared" si="246"/>
        <v>0</v>
      </c>
      <c r="O988" s="115">
        <f t="shared" si="247"/>
        <v>0</v>
      </c>
      <c r="P988" s="111">
        <f t="shared" si="248"/>
        <v>0</v>
      </c>
      <c r="Q988" s="111">
        <f t="shared" si="249"/>
        <v>0</v>
      </c>
      <c r="R988" s="115">
        <f t="shared" si="250"/>
        <v>0</v>
      </c>
      <c r="S988" s="111">
        <f t="shared" si="251"/>
        <v>0</v>
      </c>
      <c r="T988" s="111">
        <f t="shared" si="252"/>
        <v>0</v>
      </c>
    </row>
    <row r="989" spans="1:20" ht="11.25" customHeight="1" x14ac:dyDescent="0.2">
      <c r="A989" s="102" t="str">
        <f>'T09'!A989</f>
        <v>Kľačany</v>
      </c>
      <c r="B989" s="104">
        <f>'T09'!C989</f>
        <v>507172</v>
      </c>
      <c r="C989" s="109">
        <f>'T09'!K989</f>
        <v>732834.46000000008</v>
      </c>
      <c r="D989" s="110">
        <f>'T09'!O989</f>
        <v>2.0999999999999999E-3</v>
      </c>
      <c r="E989" s="110">
        <f>'T09'!P989</f>
        <v>0</v>
      </c>
      <c r="F989" s="110"/>
      <c r="G989" s="102">
        <f t="shared" si="240"/>
        <v>0</v>
      </c>
      <c r="H989" s="102">
        <f t="shared" si="241"/>
        <v>0</v>
      </c>
      <c r="I989" s="102">
        <f t="shared" si="242"/>
        <v>0</v>
      </c>
      <c r="J989" s="103">
        <f t="shared" si="243"/>
        <v>0</v>
      </c>
      <c r="L989" s="115">
        <f t="shared" si="244"/>
        <v>0</v>
      </c>
      <c r="M989" s="111">
        <f t="shared" si="245"/>
        <v>0</v>
      </c>
      <c r="N989" s="111">
        <f t="shared" si="246"/>
        <v>0</v>
      </c>
      <c r="O989" s="115">
        <f t="shared" si="247"/>
        <v>0</v>
      </c>
      <c r="P989" s="111">
        <f t="shared" si="248"/>
        <v>0</v>
      </c>
      <c r="Q989" s="111">
        <f t="shared" si="249"/>
        <v>0</v>
      </c>
      <c r="R989" s="115">
        <f t="shared" si="250"/>
        <v>0</v>
      </c>
      <c r="S989" s="111">
        <f t="shared" si="251"/>
        <v>0</v>
      </c>
      <c r="T989" s="111">
        <f t="shared" si="252"/>
        <v>0</v>
      </c>
    </row>
    <row r="990" spans="1:20" ht="11.25" customHeight="1" x14ac:dyDescent="0.2">
      <c r="A990" s="102" t="str">
        <f>'T09'!A990</f>
        <v>Kľače</v>
      </c>
      <c r="B990" s="104">
        <f>'T09'!C990</f>
        <v>557994</v>
      </c>
      <c r="C990" s="109">
        <f>'T09'!K990</f>
        <v>65567.73</v>
      </c>
      <c r="D990" s="110">
        <f>'T09'!O990</f>
        <v>0</v>
      </c>
      <c r="E990" s="110">
        <f>'T09'!P990</f>
        <v>0</v>
      </c>
      <c r="F990" s="110"/>
      <c r="G990" s="102">
        <f t="shared" si="240"/>
        <v>0</v>
      </c>
      <c r="H990" s="102">
        <f t="shared" si="241"/>
        <v>0</v>
      </c>
      <c r="I990" s="102">
        <f t="shared" si="242"/>
        <v>0</v>
      </c>
      <c r="J990" s="103">
        <f t="shared" si="243"/>
        <v>0</v>
      </c>
      <c r="L990" s="115">
        <f t="shared" si="244"/>
        <v>0</v>
      </c>
      <c r="M990" s="111">
        <f t="shared" si="245"/>
        <v>0</v>
      </c>
      <c r="N990" s="111">
        <f t="shared" si="246"/>
        <v>0</v>
      </c>
      <c r="O990" s="115">
        <f t="shared" si="247"/>
        <v>0</v>
      </c>
      <c r="P990" s="111">
        <f t="shared" si="248"/>
        <v>0</v>
      </c>
      <c r="Q990" s="111">
        <f t="shared" si="249"/>
        <v>0</v>
      </c>
      <c r="R990" s="115">
        <f t="shared" si="250"/>
        <v>0</v>
      </c>
      <c r="S990" s="111">
        <f t="shared" si="251"/>
        <v>0</v>
      </c>
      <c r="T990" s="111">
        <f t="shared" si="252"/>
        <v>0</v>
      </c>
    </row>
    <row r="991" spans="1:20" ht="11.25" customHeight="1" x14ac:dyDescent="0.2">
      <c r="A991" s="102" t="str">
        <f>'T09'!A991</f>
        <v>Kľačno</v>
      </c>
      <c r="B991" s="104">
        <f>'T09'!C991</f>
        <v>514080</v>
      </c>
      <c r="C991" s="109">
        <f>'T09'!K991</f>
        <v>304940.96999999997</v>
      </c>
      <c r="D991" s="110">
        <f>'T09'!O991</f>
        <v>0</v>
      </c>
      <c r="E991" s="110">
        <f>'T09'!P991</f>
        <v>0</v>
      </c>
      <c r="F991" s="110"/>
      <c r="G991" s="102">
        <f t="shared" si="240"/>
        <v>0</v>
      </c>
      <c r="H991" s="102">
        <f t="shared" si="241"/>
        <v>0</v>
      </c>
      <c r="I991" s="102">
        <f t="shared" si="242"/>
        <v>0</v>
      </c>
      <c r="J991" s="103">
        <f t="shared" si="243"/>
        <v>0</v>
      </c>
      <c r="L991" s="115">
        <f t="shared" si="244"/>
        <v>0</v>
      </c>
      <c r="M991" s="111">
        <f t="shared" si="245"/>
        <v>0</v>
      </c>
      <c r="N991" s="111">
        <f t="shared" si="246"/>
        <v>0</v>
      </c>
      <c r="O991" s="115">
        <f t="shared" si="247"/>
        <v>0</v>
      </c>
      <c r="P991" s="111">
        <f t="shared" si="248"/>
        <v>0</v>
      </c>
      <c r="Q991" s="111">
        <f t="shared" si="249"/>
        <v>0</v>
      </c>
      <c r="R991" s="115">
        <f t="shared" si="250"/>
        <v>0</v>
      </c>
      <c r="S991" s="111">
        <f t="shared" si="251"/>
        <v>0</v>
      </c>
      <c r="T991" s="111">
        <f t="shared" si="252"/>
        <v>0</v>
      </c>
    </row>
    <row r="992" spans="1:20" ht="11.25" customHeight="1" x14ac:dyDescent="0.2">
      <c r="A992" s="102" t="str">
        <f>'T09'!A992</f>
        <v>Kladzany</v>
      </c>
      <c r="B992" s="104">
        <f>'T09'!C992</f>
        <v>528781</v>
      </c>
      <c r="C992" s="109">
        <f>'T09'!K992</f>
        <v>196044.07</v>
      </c>
      <c r="D992" s="110">
        <f>'T09'!O992</f>
        <v>40.298699999999997</v>
      </c>
      <c r="E992" s="110">
        <f>'T09'!P992</f>
        <v>5.653381915607036</v>
      </c>
      <c r="F992" s="110"/>
      <c r="G992" s="102">
        <f t="shared" si="240"/>
        <v>0</v>
      </c>
      <c r="H992" s="102">
        <f t="shared" si="241"/>
        <v>0</v>
      </c>
      <c r="I992" s="102">
        <f t="shared" si="242"/>
        <v>0</v>
      </c>
      <c r="J992" s="103">
        <f t="shared" si="243"/>
        <v>0</v>
      </c>
      <c r="L992" s="115">
        <f t="shared" si="244"/>
        <v>0</v>
      </c>
      <c r="M992" s="111">
        <f t="shared" si="245"/>
        <v>0</v>
      </c>
      <c r="N992" s="111">
        <f t="shared" si="246"/>
        <v>0</v>
      </c>
      <c r="O992" s="115">
        <f t="shared" si="247"/>
        <v>0</v>
      </c>
      <c r="P992" s="111">
        <f t="shared" si="248"/>
        <v>0</v>
      </c>
      <c r="Q992" s="111">
        <f t="shared" si="249"/>
        <v>0</v>
      </c>
      <c r="R992" s="115">
        <f t="shared" si="250"/>
        <v>0</v>
      </c>
      <c r="S992" s="111">
        <f t="shared" si="251"/>
        <v>0</v>
      </c>
      <c r="T992" s="111">
        <f t="shared" si="252"/>
        <v>0</v>
      </c>
    </row>
    <row r="993" spans="1:20" ht="11.25" customHeight="1" x14ac:dyDescent="0.2">
      <c r="A993" s="102" t="str">
        <f>'T09'!A993</f>
        <v>Kľak</v>
      </c>
      <c r="B993" s="104">
        <f>'T09'!C993</f>
        <v>516902</v>
      </c>
      <c r="C993" s="109">
        <f>'T09'!K993</f>
        <v>70557.53</v>
      </c>
      <c r="D993" s="110">
        <f>'T09'!O993</f>
        <v>0</v>
      </c>
      <c r="E993" s="110">
        <f>'T09'!P993</f>
        <v>0</v>
      </c>
      <c r="F993" s="110"/>
      <c r="G993" s="102">
        <f t="shared" si="240"/>
        <v>0</v>
      </c>
      <c r="H993" s="102">
        <f t="shared" si="241"/>
        <v>0</v>
      </c>
      <c r="I993" s="102">
        <f t="shared" si="242"/>
        <v>0</v>
      </c>
      <c r="J993" s="103">
        <f t="shared" si="243"/>
        <v>0</v>
      </c>
      <c r="L993" s="115">
        <f t="shared" si="244"/>
        <v>0</v>
      </c>
      <c r="M993" s="111">
        <f t="shared" si="245"/>
        <v>0</v>
      </c>
      <c r="N993" s="111">
        <f t="shared" si="246"/>
        <v>0</v>
      </c>
      <c r="O993" s="115">
        <f t="shared" si="247"/>
        <v>0</v>
      </c>
      <c r="P993" s="111">
        <f t="shared" si="248"/>
        <v>0</v>
      </c>
      <c r="Q993" s="111">
        <f t="shared" si="249"/>
        <v>0</v>
      </c>
      <c r="R993" s="115">
        <f t="shared" si="250"/>
        <v>0</v>
      </c>
      <c r="S993" s="111">
        <f t="shared" si="251"/>
        <v>0</v>
      </c>
      <c r="T993" s="111">
        <f t="shared" si="252"/>
        <v>0</v>
      </c>
    </row>
    <row r="994" spans="1:20" ht="11.25" customHeight="1" x14ac:dyDescent="0.2">
      <c r="A994" s="102" t="str">
        <f>'T09'!A994</f>
        <v>Klasov</v>
      </c>
      <c r="B994" s="104">
        <f>'T09'!C994</f>
        <v>500402</v>
      </c>
      <c r="C994" s="109">
        <f>'T09'!K994</f>
        <v>715774.99000000011</v>
      </c>
      <c r="D994" s="110">
        <f>'T09'!O994</f>
        <v>56.239899999999999</v>
      </c>
      <c r="E994" s="110">
        <f>'T09'!P994</f>
        <v>9.9337251221923779</v>
      </c>
      <c r="F994" s="110"/>
      <c r="G994" s="102">
        <f t="shared" si="240"/>
        <v>0</v>
      </c>
      <c r="H994" s="102">
        <f t="shared" si="241"/>
        <v>0</v>
      </c>
      <c r="I994" s="102">
        <f t="shared" si="242"/>
        <v>0</v>
      </c>
      <c r="J994" s="103">
        <f t="shared" si="243"/>
        <v>0</v>
      </c>
      <c r="L994" s="115">
        <f t="shared" si="244"/>
        <v>0</v>
      </c>
      <c r="M994" s="111">
        <f t="shared" si="245"/>
        <v>0</v>
      </c>
      <c r="N994" s="111">
        <f t="shared" si="246"/>
        <v>0</v>
      </c>
      <c r="O994" s="115">
        <f t="shared" si="247"/>
        <v>0</v>
      </c>
      <c r="P994" s="111">
        <f t="shared" si="248"/>
        <v>0</v>
      </c>
      <c r="Q994" s="111">
        <f t="shared" si="249"/>
        <v>0</v>
      </c>
      <c r="R994" s="115">
        <f t="shared" si="250"/>
        <v>0</v>
      </c>
      <c r="S994" s="111">
        <f t="shared" si="251"/>
        <v>0</v>
      </c>
      <c r="T994" s="111">
        <f t="shared" si="252"/>
        <v>0</v>
      </c>
    </row>
    <row r="995" spans="1:20" ht="11.25" customHeight="1" x14ac:dyDescent="0.2">
      <c r="A995" s="102" t="str">
        <f>'T09'!A995</f>
        <v>Kláštor pod Znievom</v>
      </c>
      <c r="B995" s="104">
        <f>'T09'!C995</f>
        <v>512354</v>
      </c>
      <c r="C995" s="109">
        <f>'T09'!K995</f>
        <v>1145244.08</v>
      </c>
      <c r="D995" s="110">
        <f>'T09'!O995</f>
        <v>0</v>
      </c>
      <c r="E995" s="110">
        <f>'T09'!P995</f>
        <v>4.5912483564202307E-2</v>
      </c>
      <c r="F995" s="110"/>
      <c r="G995" s="102">
        <f t="shared" si="240"/>
        <v>0</v>
      </c>
      <c r="H995" s="102">
        <f t="shared" si="241"/>
        <v>0</v>
      </c>
      <c r="I995" s="102">
        <f t="shared" si="242"/>
        <v>0</v>
      </c>
      <c r="J995" s="103">
        <f t="shared" si="243"/>
        <v>0</v>
      </c>
      <c r="L995" s="115">
        <f t="shared" si="244"/>
        <v>0</v>
      </c>
      <c r="M995" s="111">
        <f t="shared" si="245"/>
        <v>0</v>
      </c>
      <c r="N995" s="111">
        <f t="shared" si="246"/>
        <v>0</v>
      </c>
      <c r="O995" s="115">
        <f t="shared" si="247"/>
        <v>0</v>
      </c>
      <c r="P995" s="111">
        <f t="shared" si="248"/>
        <v>0</v>
      </c>
      <c r="Q995" s="111">
        <f t="shared" si="249"/>
        <v>0</v>
      </c>
      <c r="R995" s="115">
        <f t="shared" si="250"/>
        <v>0</v>
      </c>
      <c r="S995" s="111">
        <f t="shared" si="251"/>
        <v>0</v>
      </c>
      <c r="T995" s="111">
        <f t="shared" si="252"/>
        <v>0</v>
      </c>
    </row>
    <row r="996" spans="1:20" ht="11.25" customHeight="1" x14ac:dyDescent="0.2">
      <c r="A996" s="102" t="str">
        <f>'T09'!A996</f>
        <v>Klátova Nová Ves</v>
      </c>
      <c r="B996" s="104">
        <f>'T09'!C996</f>
        <v>543047</v>
      </c>
      <c r="C996" s="109">
        <f>'T09'!K996</f>
        <v>1093742.43</v>
      </c>
      <c r="D996" s="110">
        <f>'T09'!O996</f>
        <v>0</v>
      </c>
      <c r="E996" s="110">
        <f>'T09'!P996</f>
        <v>1.7068369561195502</v>
      </c>
      <c r="F996" s="110"/>
      <c r="G996" s="102">
        <f t="shared" si="240"/>
        <v>0</v>
      </c>
      <c r="H996" s="102">
        <f t="shared" si="241"/>
        <v>0</v>
      </c>
      <c r="I996" s="102">
        <f t="shared" si="242"/>
        <v>0</v>
      </c>
      <c r="J996" s="103">
        <f t="shared" si="243"/>
        <v>0</v>
      </c>
      <c r="L996" s="115">
        <f t="shared" si="244"/>
        <v>0</v>
      </c>
      <c r="M996" s="111">
        <f t="shared" si="245"/>
        <v>0</v>
      </c>
      <c r="N996" s="111">
        <f t="shared" si="246"/>
        <v>0</v>
      </c>
      <c r="O996" s="115">
        <f t="shared" si="247"/>
        <v>0</v>
      </c>
      <c r="P996" s="111">
        <f t="shared" si="248"/>
        <v>0</v>
      </c>
      <c r="Q996" s="111">
        <f t="shared" si="249"/>
        <v>0</v>
      </c>
      <c r="R996" s="115">
        <f t="shared" si="250"/>
        <v>0</v>
      </c>
      <c r="S996" s="111">
        <f t="shared" si="251"/>
        <v>0</v>
      </c>
      <c r="T996" s="111">
        <f t="shared" si="252"/>
        <v>0</v>
      </c>
    </row>
    <row r="997" spans="1:20" ht="11.25" customHeight="1" x14ac:dyDescent="0.2">
      <c r="A997" s="102" t="str">
        <f>'T09'!A997</f>
        <v>Klčov</v>
      </c>
      <c r="B997" s="104">
        <f>'T09'!C997</f>
        <v>543225</v>
      </c>
      <c r="C997" s="109">
        <f>'T09'!K997</f>
        <v>383488.52</v>
      </c>
      <c r="D997" s="110">
        <f>'T09'!O997</f>
        <v>12.9542</v>
      </c>
      <c r="E997" s="110">
        <f>'T09'!P997</f>
        <v>12.241031361251702</v>
      </c>
      <c r="F997" s="110"/>
      <c r="G997" s="102">
        <f t="shared" si="240"/>
        <v>0</v>
      </c>
      <c r="H997" s="102">
        <f t="shared" si="241"/>
        <v>0</v>
      </c>
      <c r="I997" s="102">
        <f t="shared" si="242"/>
        <v>0</v>
      </c>
      <c r="J997" s="103">
        <f t="shared" si="243"/>
        <v>0</v>
      </c>
      <c r="L997" s="115">
        <f t="shared" si="244"/>
        <v>0</v>
      </c>
      <c r="M997" s="111">
        <f t="shared" si="245"/>
        <v>0</v>
      </c>
      <c r="N997" s="111">
        <f t="shared" si="246"/>
        <v>0</v>
      </c>
      <c r="O997" s="115">
        <f t="shared" si="247"/>
        <v>0</v>
      </c>
      <c r="P997" s="111">
        <f t="shared" si="248"/>
        <v>0</v>
      </c>
      <c r="Q997" s="111">
        <f t="shared" si="249"/>
        <v>0</v>
      </c>
      <c r="R997" s="115">
        <f t="shared" si="250"/>
        <v>0</v>
      </c>
      <c r="S997" s="111">
        <f t="shared" si="251"/>
        <v>0</v>
      </c>
      <c r="T997" s="111">
        <f t="shared" si="252"/>
        <v>0</v>
      </c>
    </row>
    <row r="998" spans="1:20" ht="11.25" customHeight="1" x14ac:dyDescent="0.2">
      <c r="A998" s="102" t="str">
        <f>'T09'!A998</f>
        <v>Kleňany</v>
      </c>
      <c r="B998" s="104">
        <f>'T09'!C998</f>
        <v>516104</v>
      </c>
      <c r="C998" s="109">
        <f>'T09'!K998</f>
        <v>74835.199999999997</v>
      </c>
      <c r="D998" s="110">
        <f>'T09'!O998</f>
        <v>0</v>
      </c>
      <c r="E998" s="110">
        <f>'T09'!P998</f>
        <v>0</v>
      </c>
      <c r="F998" s="110"/>
      <c r="G998" s="102">
        <f t="shared" si="240"/>
        <v>0</v>
      </c>
      <c r="H998" s="102">
        <f t="shared" si="241"/>
        <v>0</v>
      </c>
      <c r="I998" s="102">
        <f t="shared" si="242"/>
        <v>0</v>
      </c>
      <c r="J998" s="103">
        <f t="shared" si="243"/>
        <v>0</v>
      </c>
      <c r="L998" s="115">
        <f t="shared" si="244"/>
        <v>0</v>
      </c>
      <c r="M998" s="111">
        <f t="shared" si="245"/>
        <v>0</v>
      </c>
      <c r="N998" s="111">
        <f t="shared" si="246"/>
        <v>0</v>
      </c>
      <c r="O998" s="115">
        <f t="shared" si="247"/>
        <v>0</v>
      </c>
      <c r="P998" s="111">
        <f t="shared" si="248"/>
        <v>0</v>
      </c>
      <c r="Q998" s="111">
        <f t="shared" si="249"/>
        <v>0</v>
      </c>
      <c r="R998" s="115">
        <f t="shared" si="250"/>
        <v>0</v>
      </c>
      <c r="S998" s="111">
        <f t="shared" si="251"/>
        <v>0</v>
      </c>
      <c r="T998" s="111">
        <f t="shared" si="252"/>
        <v>0</v>
      </c>
    </row>
    <row r="999" spans="1:20" ht="11.25" customHeight="1" x14ac:dyDescent="0.2">
      <c r="A999" s="102" t="str">
        <f>'T09'!A999</f>
        <v>Klenov</v>
      </c>
      <c r="B999" s="104">
        <f>'T09'!C999</f>
        <v>524646</v>
      </c>
      <c r="C999" s="109">
        <f>'T09'!K999</f>
        <v>49982.239999999998</v>
      </c>
      <c r="D999" s="110">
        <f>'T09'!O999</f>
        <v>36.613</v>
      </c>
      <c r="E999" s="110">
        <f>'T09'!P999</f>
        <v>146.51386172368427</v>
      </c>
      <c r="F999" s="110"/>
      <c r="G999" s="102">
        <f t="shared" si="240"/>
        <v>0</v>
      </c>
      <c r="H999" s="102">
        <f t="shared" si="241"/>
        <v>1</v>
      </c>
      <c r="I999" s="102">
        <f t="shared" si="242"/>
        <v>0</v>
      </c>
      <c r="J999" s="103">
        <f t="shared" si="243"/>
        <v>1</v>
      </c>
      <c r="L999" s="115">
        <f t="shared" si="244"/>
        <v>0</v>
      </c>
      <c r="M999" s="111">
        <f t="shared" si="245"/>
        <v>0</v>
      </c>
      <c r="N999" s="111">
        <f t="shared" si="246"/>
        <v>0</v>
      </c>
      <c r="O999" s="115">
        <f t="shared" si="247"/>
        <v>49982.239999999998</v>
      </c>
      <c r="P999" s="111">
        <f t="shared" si="248"/>
        <v>0.36613000000000001</v>
      </c>
      <c r="Q999" s="111">
        <f t="shared" si="249"/>
        <v>1.4651386172368428</v>
      </c>
      <c r="R999" s="115">
        <f t="shared" si="250"/>
        <v>0</v>
      </c>
      <c r="S999" s="111">
        <f t="shared" si="251"/>
        <v>0</v>
      </c>
      <c r="T999" s="111">
        <f t="shared" si="252"/>
        <v>0</v>
      </c>
    </row>
    <row r="1000" spans="1:20" ht="11.25" customHeight="1" x14ac:dyDescent="0.2">
      <c r="A1000" s="102" t="str">
        <f>'T09'!A1000</f>
        <v>Klenová</v>
      </c>
      <c r="B1000" s="104">
        <f>'T09'!C1000</f>
        <v>520365</v>
      </c>
      <c r="C1000" s="109">
        <f>'T09'!K1000</f>
        <v>392262.12</v>
      </c>
      <c r="D1000" s="110">
        <f>'T09'!O1000</f>
        <v>14.3314</v>
      </c>
      <c r="E1000" s="110">
        <f>'T09'!P1000</f>
        <v>1.8393797494389723</v>
      </c>
      <c r="F1000" s="110"/>
      <c r="G1000" s="102">
        <f t="shared" si="240"/>
        <v>0</v>
      </c>
      <c r="H1000" s="102">
        <f t="shared" si="241"/>
        <v>0</v>
      </c>
      <c r="I1000" s="102">
        <f t="shared" si="242"/>
        <v>0</v>
      </c>
      <c r="J1000" s="103">
        <f t="shared" si="243"/>
        <v>0</v>
      </c>
      <c r="L1000" s="115">
        <f t="shared" si="244"/>
        <v>0</v>
      </c>
      <c r="M1000" s="111">
        <f t="shared" si="245"/>
        <v>0</v>
      </c>
      <c r="N1000" s="111">
        <f t="shared" si="246"/>
        <v>0</v>
      </c>
      <c r="O1000" s="115">
        <f t="shared" si="247"/>
        <v>0</v>
      </c>
      <c r="P1000" s="111">
        <f t="shared" si="248"/>
        <v>0</v>
      </c>
      <c r="Q1000" s="111">
        <f t="shared" si="249"/>
        <v>0</v>
      </c>
      <c r="R1000" s="115">
        <f t="shared" si="250"/>
        <v>0</v>
      </c>
      <c r="S1000" s="111">
        <f t="shared" si="251"/>
        <v>0</v>
      </c>
      <c r="T1000" s="111">
        <f t="shared" si="252"/>
        <v>0</v>
      </c>
    </row>
    <row r="1001" spans="1:20" ht="11.25" customHeight="1" x14ac:dyDescent="0.2">
      <c r="A1001" s="102" t="str">
        <f>'T09'!A1001</f>
        <v>Klenovec</v>
      </c>
      <c r="B1001" s="104">
        <f>'T09'!C1001</f>
        <v>515043</v>
      </c>
      <c r="C1001" s="109">
        <f>'T09'!K1001</f>
        <v>1290914.8700000001</v>
      </c>
      <c r="D1001" s="110">
        <f>'T09'!O1001</f>
        <v>4.8535000000000004</v>
      </c>
      <c r="E1001" s="110">
        <f>'T09'!P1001</f>
        <v>8.3610098937042991</v>
      </c>
      <c r="F1001" s="110"/>
      <c r="G1001" s="102">
        <f t="shared" si="240"/>
        <v>0</v>
      </c>
      <c r="H1001" s="102">
        <f t="shared" si="241"/>
        <v>0</v>
      </c>
      <c r="I1001" s="102">
        <f t="shared" si="242"/>
        <v>0</v>
      </c>
      <c r="J1001" s="103">
        <f t="shared" si="243"/>
        <v>0</v>
      </c>
      <c r="L1001" s="115">
        <f t="shared" si="244"/>
        <v>0</v>
      </c>
      <c r="M1001" s="111">
        <f t="shared" si="245"/>
        <v>0</v>
      </c>
      <c r="N1001" s="111">
        <f t="shared" si="246"/>
        <v>0</v>
      </c>
      <c r="O1001" s="115">
        <f t="shared" si="247"/>
        <v>0</v>
      </c>
      <c r="P1001" s="111">
        <f t="shared" si="248"/>
        <v>0</v>
      </c>
      <c r="Q1001" s="111">
        <f t="shared" si="249"/>
        <v>0</v>
      </c>
      <c r="R1001" s="115">
        <f t="shared" si="250"/>
        <v>0</v>
      </c>
      <c r="S1001" s="111">
        <f t="shared" si="251"/>
        <v>0</v>
      </c>
      <c r="T1001" s="111">
        <f t="shared" si="252"/>
        <v>0</v>
      </c>
    </row>
    <row r="1002" spans="1:20" ht="11.25" customHeight="1" x14ac:dyDescent="0.2">
      <c r="A1002" s="102" t="str">
        <f>'T09'!A1002</f>
        <v>Klieština</v>
      </c>
      <c r="B1002" s="104">
        <f>'T09'!C1002</f>
        <v>557552</v>
      </c>
      <c r="C1002" s="109">
        <f>'T09'!K1002</f>
        <v>60171.86</v>
      </c>
      <c r="D1002" s="110">
        <f>'T09'!O1002</f>
        <v>12.1614</v>
      </c>
      <c r="E1002" s="110">
        <f>'T09'!P1002</f>
        <v>40.91528830918638</v>
      </c>
      <c r="F1002" s="110"/>
      <c r="G1002" s="102">
        <f t="shared" si="240"/>
        <v>0</v>
      </c>
      <c r="H1002" s="102">
        <f t="shared" si="241"/>
        <v>1</v>
      </c>
      <c r="I1002" s="102">
        <f t="shared" si="242"/>
        <v>0</v>
      </c>
      <c r="J1002" s="103">
        <f t="shared" si="243"/>
        <v>1</v>
      </c>
      <c r="L1002" s="115">
        <f t="shared" si="244"/>
        <v>0</v>
      </c>
      <c r="M1002" s="111">
        <f t="shared" si="245"/>
        <v>0</v>
      </c>
      <c r="N1002" s="111">
        <f t="shared" si="246"/>
        <v>0</v>
      </c>
      <c r="O1002" s="115">
        <f t="shared" si="247"/>
        <v>60171.86</v>
      </c>
      <c r="P1002" s="111">
        <f t="shared" si="248"/>
        <v>0.121614</v>
      </c>
      <c r="Q1002" s="111">
        <f t="shared" si="249"/>
        <v>0.40915288309186382</v>
      </c>
      <c r="R1002" s="115">
        <f t="shared" si="250"/>
        <v>0</v>
      </c>
      <c r="S1002" s="111">
        <f t="shared" si="251"/>
        <v>0</v>
      </c>
      <c r="T1002" s="111">
        <f t="shared" si="252"/>
        <v>0</v>
      </c>
    </row>
    <row r="1003" spans="1:20" ht="11.25" customHeight="1" x14ac:dyDescent="0.2">
      <c r="A1003" s="102" t="str">
        <f>'T09'!A1003</f>
        <v>Klin</v>
      </c>
      <c r="B1003" s="104">
        <f>'T09'!C1003</f>
        <v>509728</v>
      </c>
      <c r="C1003" s="109">
        <f>'T09'!K1003</f>
        <v>1068359.3</v>
      </c>
      <c r="D1003" s="110">
        <f>'T09'!O1003</f>
        <v>0</v>
      </c>
      <c r="E1003" s="110">
        <f>'T09'!P1003</f>
        <v>1.2212848243095744</v>
      </c>
      <c r="F1003" s="110"/>
      <c r="G1003" s="102">
        <f t="shared" si="240"/>
        <v>0</v>
      </c>
      <c r="H1003" s="102">
        <f t="shared" si="241"/>
        <v>0</v>
      </c>
      <c r="I1003" s="102">
        <f t="shared" si="242"/>
        <v>0</v>
      </c>
      <c r="J1003" s="103">
        <f t="shared" si="243"/>
        <v>0</v>
      </c>
      <c r="L1003" s="115">
        <f t="shared" si="244"/>
        <v>0</v>
      </c>
      <c r="M1003" s="111">
        <f t="shared" si="245"/>
        <v>0</v>
      </c>
      <c r="N1003" s="111">
        <f t="shared" si="246"/>
        <v>0</v>
      </c>
      <c r="O1003" s="115">
        <f t="shared" si="247"/>
        <v>0</v>
      </c>
      <c r="P1003" s="111">
        <f t="shared" si="248"/>
        <v>0</v>
      </c>
      <c r="Q1003" s="111">
        <f t="shared" si="249"/>
        <v>0</v>
      </c>
      <c r="R1003" s="115">
        <f t="shared" si="250"/>
        <v>0</v>
      </c>
      <c r="S1003" s="111">
        <f t="shared" si="251"/>
        <v>0</v>
      </c>
      <c r="T1003" s="111">
        <f t="shared" si="252"/>
        <v>0</v>
      </c>
    </row>
    <row r="1004" spans="1:20" ht="11.25" customHeight="1" x14ac:dyDescent="0.2">
      <c r="A1004" s="102" t="str">
        <f>'T09'!A1004</f>
        <v>Klin nad Bodrogom</v>
      </c>
      <c r="B1004" s="104">
        <f>'T09'!C1004</f>
        <v>513831</v>
      </c>
      <c r="C1004" s="109">
        <f>'T09'!K1004</f>
        <v>37465.64</v>
      </c>
      <c r="D1004" s="110">
        <f>'T09'!O1004</f>
        <v>0</v>
      </c>
      <c r="E1004" s="110">
        <f>'T09'!P1004</f>
        <v>0</v>
      </c>
      <c r="F1004" s="110"/>
      <c r="G1004" s="102">
        <f t="shared" si="240"/>
        <v>0</v>
      </c>
      <c r="H1004" s="102">
        <f t="shared" si="241"/>
        <v>0</v>
      </c>
      <c r="I1004" s="102">
        <f t="shared" si="242"/>
        <v>0</v>
      </c>
      <c r="J1004" s="103">
        <f t="shared" si="243"/>
        <v>0</v>
      </c>
      <c r="L1004" s="115">
        <f t="shared" si="244"/>
        <v>0</v>
      </c>
      <c r="M1004" s="111">
        <f t="shared" si="245"/>
        <v>0</v>
      </c>
      <c r="N1004" s="111">
        <f t="shared" si="246"/>
        <v>0</v>
      </c>
      <c r="O1004" s="115">
        <f t="shared" si="247"/>
        <v>0</v>
      </c>
      <c r="P1004" s="111">
        <f t="shared" si="248"/>
        <v>0</v>
      </c>
      <c r="Q1004" s="111">
        <f t="shared" si="249"/>
        <v>0</v>
      </c>
      <c r="R1004" s="115">
        <f t="shared" si="250"/>
        <v>0</v>
      </c>
      <c r="S1004" s="111">
        <f t="shared" si="251"/>
        <v>0</v>
      </c>
      <c r="T1004" s="111">
        <f t="shared" si="252"/>
        <v>0</v>
      </c>
    </row>
    <row r="1005" spans="1:20" ht="11.25" customHeight="1" x14ac:dyDescent="0.2">
      <c r="A1005" s="102" t="str">
        <f>'T09'!A1005</f>
        <v>Klížska Nemá</v>
      </c>
      <c r="B1005" s="104">
        <f>'T09'!C1005</f>
        <v>501191</v>
      </c>
      <c r="C1005" s="109">
        <f>'T09'!K1005</f>
        <v>896690.07</v>
      </c>
      <c r="D1005" s="110">
        <f>'T09'!O1005</f>
        <v>17.970199999999998</v>
      </c>
      <c r="E1005" s="110">
        <f>'T09'!P1005</f>
        <v>13.607474207894374</v>
      </c>
      <c r="F1005" s="110"/>
      <c r="G1005" s="102">
        <f t="shared" si="240"/>
        <v>0</v>
      </c>
      <c r="H1005" s="102">
        <f t="shared" si="241"/>
        <v>0</v>
      </c>
      <c r="I1005" s="102">
        <f t="shared" si="242"/>
        <v>0</v>
      </c>
      <c r="J1005" s="103">
        <f t="shared" si="243"/>
        <v>0</v>
      </c>
      <c r="L1005" s="115">
        <f t="shared" si="244"/>
        <v>0</v>
      </c>
      <c r="M1005" s="111">
        <f t="shared" si="245"/>
        <v>0</v>
      </c>
      <c r="N1005" s="111">
        <f t="shared" si="246"/>
        <v>0</v>
      </c>
      <c r="O1005" s="115">
        <f t="shared" si="247"/>
        <v>0</v>
      </c>
      <c r="P1005" s="111">
        <f t="shared" si="248"/>
        <v>0</v>
      </c>
      <c r="Q1005" s="111">
        <f t="shared" si="249"/>
        <v>0</v>
      </c>
      <c r="R1005" s="115">
        <f t="shared" si="250"/>
        <v>0</v>
      </c>
      <c r="S1005" s="111">
        <f t="shared" si="251"/>
        <v>0</v>
      </c>
      <c r="T1005" s="111">
        <f t="shared" si="252"/>
        <v>0</v>
      </c>
    </row>
    <row r="1006" spans="1:20" ht="11.25" customHeight="1" x14ac:dyDescent="0.2">
      <c r="A1006" s="102" t="str">
        <f>'T09'!A1006</f>
        <v>Klokoč</v>
      </c>
      <c r="B1006" s="104">
        <f>'T09'!C1006</f>
        <v>518492</v>
      </c>
      <c r="C1006" s="109">
        <f>'T09'!K1006</f>
        <v>148560.62</v>
      </c>
      <c r="D1006" s="110">
        <f>'T09'!O1006</f>
        <v>0</v>
      </c>
      <c r="E1006" s="110">
        <f>'T09'!P1006</f>
        <v>20.193776789569135</v>
      </c>
      <c r="F1006" s="110"/>
      <c r="G1006" s="102">
        <f t="shared" si="240"/>
        <v>0</v>
      </c>
      <c r="H1006" s="102">
        <f t="shared" si="241"/>
        <v>0</v>
      </c>
      <c r="I1006" s="102">
        <f t="shared" si="242"/>
        <v>0</v>
      </c>
      <c r="J1006" s="103">
        <f t="shared" si="243"/>
        <v>0</v>
      </c>
      <c r="L1006" s="115">
        <f t="shared" si="244"/>
        <v>0</v>
      </c>
      <c r="M1006" s="111">
        <f t="shared" si="245"/>
        <v>0</v>
      </c>
      <c r="N1006" s="111">
        <f t="shared" si="246"/>
        <v>0</v>
      </c>
      <c r="O1006" s="115">
        <f t="shared" si="247"/>
        <v>0</v>
      </c>
      <c r="P1006" s="111">
        <f t="shared" si="248"/>
        <v>0</v>
      </c>
      <c r="Q1006" s="111">
        <f t="shared" si="249"/>
        <v>0</v>
      </c>
      <c r="R1006" s="115">
        <f t="shared" si="250"/>
        <v>0</v>
      </c>
      <c r="S1006" s="111">
        <f t="shared" si="251"/>
        <v>0</v>
      </c>
      <c r="T1006" s="111">
        <f t="shared" si="252"/>
        <v>0</v>
      </c>
    </row>
    <row r="1007" spans="1:20" ht="11.25" customHeight="1" x14ac:dyDescent="0.2">
      <c r="A1007" s="102" t="str">
        <f>'T09'!A1007</f>
        <v>Klokočov</v>
      </c>
      <c r="B1007" s="104">
        <f>'T09'!C1007</f>
        <v>509213</v>
      </c>
      <c r="C1007" s="109">
        <f>'T09'!K1007</f>
        <v>981534.95</v>
      </c>
      <c r="D1007" s="110">
        <f>'T09'!O1007</f>
        <v>52.812600000000003</v>
      </c>
      <c r="E1007" s="110">
        <f>'T09'!P1007</f>
        <v>6.1307760869849819</v>
      </c>
      <c r="F1007" s="110"/>
      <c r="G1007" s="102">
        <f t="shared" si="240"/>
        <v>0</v>
      </c>
      <c r="H1007" s="102">
        <f t="shared" si="241"/>
        <v>0</v>
      </c>
      <c r="I1007" s="102">
        <f t="shared" si="242"/>
        <v>0</v>
      </c>
      <c r="J1007" s="103">
        <f t="shared" si="243"/>
        <v>0</v>
      </c>
      <c r="L1007" s="115">
        <f t="shared" si="244"/>
        <v>0</v>
      </c>
      <c r="M1007" s="111">
        <f t="shared" si="245"/>
        <v>0</v>
      </c>
      <c r="N1007" s="111">
        <f t="shared" si="246"/>
        <v>0</v>
      </c>
      <c r="O1007" s="115">
        <f t="shared" si="247"/>
        <v>0</v>
      </c>
      <c r="P1007" s="111">
        <f t="shared" si="248"/>
        <v>0</v>
      </c>
      <c r="Q1007" s="111">
        <f t="shared" si="249"/>
        <v>0</v>
      </c>
      <c r="R1007" s="115">
        <f t="shared" si="250"/>
        <v>0</v>
      </c>
      <c r="S1007" s="111">
        <f t="shared" si="251"/>
        <v>0</v>
      </c>
      <c r="T1007" s="111">
        <f t="shared" si="252"/>
        <v>0</v>
      </c>
    </row>
    <row r="1008" spans="1:20" ht="11.25" customHeight="1" x14ac:dyDescent="0.2">
      <c r="A1008" s="102" t="str">
        <f>'T09'!A1008</f>
        <v>Klokočov</v>
      </c>
      <c r="B1008" s="104">
        <f>'T09'!C1008</f>
        <v>522597</v>
      </c>
      <c r="C1008" s="109">
        <f>'T09'!K1008</f>
        <v>273578.5</v>
      </c>
      <c r="D1008" s="110">
        <f>'T09'!O1008</f>
        <v>0</v>
      </c>
      <c r="E1008" s="110">
        <f>'T09'!P1008</f>
        <v>0</v>
      </c>
      <c r="F1008" s="110"/>
      <c r="G1008" s="102">
        <f t="shared" si="240"/>
        <v>0</v>
      </c>
      <c r="H1008" s="102">
        <f t="shared" si="241"/>
        <v>0</v>
      </c>
      <c r="I1008" s="102">
        <f t="shared" si="242"/>
        <v>0</v>
      </c>
      <c r="J1008" s="103">
        <f t="shared" si="243"/>
        <v>0</v>
      </c>
      <c r="L1008" s="115">
        <f t="shared" si="244"/>
        <v>0</v>
      </c>
      <c r="M1008" s="111">
        <f t="shared" si="245"/>
        <v>0</v>
      </c>
      <c r="N1008" s="111">
        <f t="shared" si="246"/>
        <v>0</v>
      </c>
      <c r="O1008" s="115">
        <f t="shared" si="247"/>
        <v>0</v>
      </c>
      <c r="P1008" s="111">
        <f t="shared" si="248"/>
        <v>0</v>
      </c>
      <c r="Q1008" s="111">
        <f t="shared" si="249"/>
        <v>0</v>
      </c>
      <c r="R1008" s="115">
        <f t="shared" si="250"/>
        <v>0</v>
      </c>
      <c r="S1008" s="111">
        <f t="shared" si="251"/>
        <v>0</v>
      </c>
      <c r="T1008" s="111">
        <f t="shared" si="252"/>
        <v>0</v>
      </c>
    </row>
    <row r="1009" spans="1:20" ht="11.25" customHeight="1" x14ac:dyDescent="0.2">
      <c r="A1009" s="102" t="str">
        <f>'T09'!A1009</f>
        <v>Klubina</v>
      </c>
      <c r="B1009" s="104">
        <f>'T09'!C1009</f>
        <v>509221</v>
      </c>
      <c r="C1009" s="109">
        <f>'T09'!K1009</f>
        <v>271677.95</v>
      </c>
      <c r="D1009" s="110">
        <f>'T09'!O1009</f>
        <v>1.8404</v>
      </c>
      <c r="E1009" s="110">
        <f>'T09'!P1009</f>
        <v>59.044324355362662</v>
      </c>
      <c r="F1009" s="110"/>
      <c r="G1009" s="102">
        <f t="shared" si="240"/>
        <v>0</v>
      </c>
      <c r="H1009" s="102">
        <f t="shared" si="241"/>
        <v>1</v>
      </c>
      <c r="I1009" s="102">
        <f t="shared" si="242"/>
        <v>0</v>
      </c>
      <c r="J1009" s="103">
        <f t="shared" si="243"/>
        <v>1</v>
      </c>
      <c r="L1009" s="115">
        <f t="shared" si="244"/>
        <v>0</v>
      </c>
      <c r="M1009" s="111">
        <f t="shared" si="245"/>
        <v>0</v>
      </c>
      <c r="N1009" s="111">
        <f t="shared" si="246"/>
        <v>0</v>
      </c>
      <c r="O1009" s="115">
        <f t="shared" si="247"/>
        <v>271677.95</v>
      </c>
      <c r="P1009" s="111">
        <f t="shared" si="248"/>
        <v>1.8404E-2</v>
      </c>
      <c r="Q1009" s="111">
        <f t="shared" si="249"/>
        <v>0.59044324355362665</v>
      </c>
      <c r="R1009" s="115">
        <f t="shared" si="250"/>
        <v>0</v>
      </c>
      <c r="S1009" s="111">
        <f t="shared" si="251"/>
        <v>0</v>
      </c>
      <c r="T1009" s="111">
        <f t="shared" si="252"/>
        <v>0</v>
      </c>
    </row>
    <row r="1010" spans="1:20" ht="11.25" customHeight="1" x14ac:dyDescent="0.2">
      <c r="A1010" s="102" t="str">
        <f>'T09'!A1010</f>
        <v>Kľúčovec</v>
      </c>
      <c r="B1010" s="104">
        <f>'T09'!C1010</f>
        <v>501689</v>
      </c>
      <c r="C1010" s="109">
        <f>'T09'!K1010</f>
        <v>150494.79999999999</v>
      </c>
      <c r="D1010" s="110">
        <f>'T09'!O1010</f>
        <v>1.1480999999999999</v>
      </c>
      <c r="E1010" s="110">
        <f>'T09'!P1010</f>
        <v>1.3670638453953228</v>
      </c>
      <c r="F1010" s="110"/>
      <c r="G1010" s="102">
        <f t="shared" si="240"/>
        <v>0</v>
      </c>
      <c r="H1010" s="102">
        <f t="shared" si="241"/>
        <v>0</v>
      </c>
      <c r="I1010" s="102">
        <f t="shared" si="242"/>
        <v>0</v>
      </c>
      <c r="J1010" s="103">
        <f t="shared" si="243"/>
        <v>0</v>
      </c>
      <c r="L1010" s="115">
        <f t="shared" si="244"/>
        <v>0</v>
      </c>
      <c r="M1010" s="111">
        <f t="shared" si="245"/>
        <v>0</v>
      </c>
      <c r="N1010" s="111">
        <f t="shared" si="246"/>
        <v>0</v>
      </c>
      <c r="O1010" s="115">
        <f t="shared" si="247"/>
        <v>0</v>
      </c>
      <c r="P1010" s="111">
        <f t="shared" si="248"/>
        <v>0</v>
      </c>
      <c r="Q1010" s="111">
        <f t="shared" si="249"/>
        <v>0</v>
      </c>
      <c r="R1010" s="115">
        <f t="shared" si="250"/>
        <v>0</v>
      </c>
      <c r="S1010" s="111">
        <f t="shared" si="251"/>
        <v>0</v>
      </c>
      <c r="T1010" s="111">
        <f t="shared" si="252"/>
        <v>0</v>
      </c>
    </row>
    <row r="1011" spans="1:20" ht="11.25" customHeight="1" x14ac:dyDescent="0.2">
      <c r="A1011" s="102" t="str">
        <f>'T09'!A1011</f>
        <v>Kluknava</v>
      </c>
      <c r="B1011" s="104">
        <f>'T09'!C1011</f>
        <v>543233</v>
      </c>
      <c r="C1011" s="109">
        <f>'T09'!K1011</f>
        <v>1384980.9100000001</v>
      </c>
      <c r="D1011" s="110">
        <f>'T09'!O1011</f>
        <v>0</v>
      </c>
      <c r="E1011" s="110">
        <f>'T09'!P1011</f>
        <v>2.7888745412382616</v>
      </c>
      <c r="F1011" s="110"/>
      <c r="G1011" s="102">
        <f t="shared" si="240"/>
        <v>0</v>
      </c>
      <c r="H1011" s="102">
        <f t="shared" si="241"/>
        <v>0</v>
      </c>
      <c r="I1011" s="102">
        <f t="shared" si="242"/>
        <v>0</v>
      </c>
      <c r="J1011" s="103">
        <f t="shared" si="243"/>
        <v>0</v>
      </c>
      <c r="L1011" s="115">
        <f t="shared" si="244"/>
        <v>0</v>
      </c>
      <c r="M1011" s="111">
        <f t="shared" si="245"/>
        <v>0</v>
      </c>
      <c r="N1011" s="111">
        <f t="shared" si="246"/>
        <v>0</v>
      </c>
      <c r="O1011" s="115">
        <f t="shared" si="247"/>
        <v>0</v>
      </c>
      <c r="P1011" s="111">
        <f t="shared" si="248"/>
        <v>0</v>
      </c>
      <c r="Q1011" s="111">
        <f t="shared" si="249"/>
        <v>0</v>
      </c>
      <c r="R1011" s="115">
        <f t="shared" si="250"/>
        <v>0</v>
      </c>
      <c r="S1011" s="111">
        <f t="shared" si="251"/>
        <v>0</v>
      </c>
      <c r="T1011" s="111">
        <f t="shared" si="252"/>
        <v>0</v>
      </c>
    </row>
    <row r="1012" spans="1:20" ht="11.25" customHeight="1" x14ac:dyDescent="0.2">
      <c r="A1012" s="102" t="str">
        <f>'T09'!A1012</f>
        <v>Kľušov</v>
      </c>
      <c r="B1012" s="104">
        <f>'T09'!C1012</f>
        <v>519324</v>
      </c>
      <c r="C1012" s="109">
        <f>'T09'!K1012</f>
        <v>343356.38999999996</v>
      </c>
      <c r="D1012" s="110">
        <f>'T09'!O1012</f>
        <v>15.749700000000001</v>
      </c>
      <c r="E1012" s="110">
        <f>'T09'!P1012</f>
        <v>17.737654452855825</v>
      </c>
      <c r="F1012" s="110"/>
      <c r="G1012" s="102">
        <f t="shared" si="240"/>
        <v>0</v>
      </c>
      <c r="H1012" s="102">
        <f t="shared" si="241"/>
        <v>0</v>
      </c>
      <c r="I1012" s="102">
        <f t="shared" si="242"/>
        <v>0</v>
      </c>
      <c r="J1012" s="103">
        <f t="shared" si="243"/>
        <v>0</v>
      </c>
      <c r="L1012" s="115">
        <f t="shared" si="244"/>
        <v>0</v>
      </c>
      <c r="M1012" s="111">
        <f t="shared" si="245"/>
        <v>0</v>
      </c>
      <c r="N1012" s="111">
        <f t="shared" si="246"/>
        <v>0</v>
      </c>
      <c r="O1012" s="115">
        <f t="shared" si="247"/>
        <v>0</v>
      </c>
      <c r="P1012" s="111">
        <f t="shared" si="248"/>
        <v>0</v>
      </c>
      <c r="Q1012" s="111">
        <f t="shared" si="249"/>
        <v>0</v>
      </c>
      <c r="R1012" s="115">
        <f t="shared" si="250"/>
        <v>0</v>
      </c>
      <c r="S1012" s="111">
        <f t="shared" si="251"/>
        <v>0</v>
      </c>
      <c r="T1012" s="111">
        <f t="shared" si="252"/>
        <v>0</v>
      </c>
    </row>
    <row r="1013" spans="1:20" ht="11.25" customHeight="1" x14ac:dyDescent="0.2">
      <c r="A1013" s="102" t="str">
        <f>'T09'!A1013</f>
        <v>Kmeťovo</v>
      </c>
      <c r="B1013" s="104">
        <f>'T09'!C1013</f>
        <v>503266</v>
      </c>
      <c r="C1013" s="109">
        <f>'T09'!K1013</f>
        <v>201949.44</v>
      </c>
      <c r="D1013" s="110">
        <f>'T09'!O1013</f>
        <v>0</v>
      </c>
      <c r="E1013" s="110">
        <f>'T09'!P1013</f>
        <v>0</v>
      </c>
      <c r="F1013" s="110"/>
      <c r="G1013" s="102">
        <f t="shared" si="240"/>
        <v>0</v>
      </c>
      <c r="H1013" s="102">
        <f t="shared" si="241"/>
        <v>0</v>
      </c>
      <c r="I1013" s="102">
        <f t="shared" si="242"/>
        <v>0</v>
      </c>
      <c r="J1013" s="103">
        <f t="shared" si="243"/>
        <v>0</v>
      </c>
      <c r="L1013" s="115">
        <f t="shared" si="244"/>
        <v>0</v>
      </c>
      <c r="M1013" s="111">
        <f t="shared" si="245"/>
        <v>0</v>
      </c>
      <c r="N1013" s="111">
        <f t="shared" si="246"/>
        <v>0</v>
      </c>
      <c r="O1013" s="115">
        <f t="shared" si="247"/>
        <v>0</v>
      </c>
      <c r="P1013" s="111">
        <f t="shared" si="248"/>
        <v>0</v>
      </c>
      <c r="Q1013" s="111">
        <f t="shared" si="249"/>
        <v>0</v>
      </c>
      <c r="R1013" s="115">
        <f t="shared" si="250"/>
        <v>0</v>
      </c>
      <c r="S1013" s="111">
        <f t="shared" si="251"/>
        <v>0</v>
      </c>
      <c r="T1013" s="111">
        <f t="shared" si="252"/>
        <v>0</v>
      </c>
    </row>
    <row r="1014" spans="1:20" ht="11.25" customHeight="1" x14ac:dyDescent="0.2">
      <c r="A1014" s="102" t="str">
        <f>'T09'!A1014</f>
        <v>Kobeliarovo</v>
      </c>
      <c r="B1014" s="104">
        <f>'T09'!C1014</f>
        <v>525839</v>
      </c>
      <c r="C1014" s="109">
        <f>'T09'!K1014</f>
        <v>122955.01</v>
      </c>
      <c r="D1014" s="110">
        <f>'T09'!O1014</f>
        <v>0</v>
      </c>
      <c r="E1014" s="110">
        <f>'T09'!P1014</f>
        <v>1.199284193462308</v>
      </c>
      <c r="F1014" s="110"/>
      <c r="G1014" s="102">
        <f t="shared" si="240"/>
        <v>0</v>
      </c>
      <c r="H1014" s="102">
        <f t="shared" si="241"/>
        <v>0</v>
      </c>
      <c r="I1014" s="102">
        <f t="shared" si="242"/>
        <v>0</v>
      </c>
      <c r="J1014" s="103">
        <f t="shared" si="243"/>
        <v>0</v>
      </c>
      <c r="L1014" s="115">
        <f t="shared" si="244"/>
        <v>0</v>
      </c>
      <c r="M1014" s="111">
        <f t="shared" si="245"/>
        <v>0</v>
      </c>
      <c r="N1014" s="111">
        <f t="shared" si="246"/>
        <v>0</v>
      </c>
      <c r="O1014" s="115">
        <f t="shared" si="247"/>
        <v>0</v>
      </c>
      <c r="P1014" s="111">
        <f t="shared" si="248"/>
        <v>0</v>
      </c>
      <c r="Q1014" s="111">
        <f t="shared" si="249"/>
        <v>0</v>
      </c>
      <c r="R1014" s="115">
        <f t="shared" si="250"/>
        <v>0</v>
      </c>
      <c r="S1014" s="111">
        <f t="shared" si="251"/>
        <v>0</v>
      </c>
      <c r="T1014" s="111">
        <f t="shared" si="252"/>
        <v>0</v>
      </c>
    </row>
    <row r="1015" spans="1:20" ht="11.25" customHeight="1" x14ac:dyDescent="0.2">
      <c r="A1015" s="102" t="str">
        <f>'T09'!A1015</f>
        <v>Kobylnice</v>
      </c>
      <c r="B1015" s="104">
        <f>'T09'!C1015</f>
        <v>519332</v>
      </c>
      <c r="C1015" s="109">
        <f>'T09'!K1015</f>
        <v>18862</v>
      </c>
      <c r="D1015" s="110">
        <f>'T09'!O1015</f>
        <v>0</v>
      </c>
      <c r="E1015" s="110">
        <f>'T09'!P1015</f>
        <v>0</v>
      </c>
      <c r="F1015" s="110"/>
      <c r="G1015" s="102">
        <f t="shared" si="240"/>
        <v>0</v>
      </c>
      <c r="H1015" s="102">
        <f t="shared" si="241"/>
        <v>0</v>
      </c>
      <c r="I1015" s="102">
        <f t="shared" si="242"/>
        <v>0</v>
      </c>
      <c r="J1015" s="103">
        <f t="shared" si="243"/>
        <v>0</v>
      </c>
      <c r="L1015" s="115">
        <f t="shared" si="244"/>
        <v>0</v>
      </c>
      <c r="M1015" s="111">
        <f t="shared" si="245"/>
        <v>0</v>
      </c>
      <c r="N1015" s="111">
        <f t="shared" si="246"/>
        <v>0</v>
      </c>
      <c r="O1015" s="115">
        <f t="shared" si="247"/>
        <v>0</v>
      </c>
      <c r="P1015" s="111">
        <f t="shared" si="248"/>
        <v>0</v>
      </c>
      <c r="Q1015" s="111">
        <f t="shared" si="249"/>
        <v>0</v>
      </c>
      <c r="R1015" s="115">
        <f t="shared" si="250"/>
        <v>0</v>
      </c>
      <c r="S1015" s="111">
        <f t="shared" si="251"/>
        <v>0</v>
      </c>
      <c r="T1015" s="111">
        <f t="shared" si="252"/>
        <v>0</v>
      </c>
    </row>
    <row r="1016" spans="1:20" ht="11.25" customHeight="1" x14ac:dyDescent="0.2">
      <c r="A1016" s="102" t="str">
        <f>'T09'!A1016</f>
        <v>Kobyly</v>
      </c>
      <c r="B1016" s="104">
        <f>'T09'!C1016</f>
        <v>519341</v>
      </c>
      <c r="C1016" s="109">
        <f>'T09'!K1016</f>
        <v>315116.37</v>
      </c>
      <c r="D1016" s="110">
        <f>'T09'!O1016</f>
        <v>32.131300000000003</v>
      </c>
      <c r="E1016" s="110">
        <f>'T09'!P1016</f>
        <v>19.482205891112542</v>
      </c>
      <c r="F1016" s="110"/>
      <c r="G1016" s="102">
        <f t="shared" si="240"/>
        <v>0</v>
      </c>
      <c r="H1016" s="102">
        <f t="shared" si="241"/>
        <v>0</v>
      </c>
      <c r="I1016" s="102">
        <f t="shared" si="242"/>
        <v>0</v>
      </c>
      <c r="J1016" s="103">
        <f t="shared" si="243"/>
        <v>0</v>
      </c>
      <c r="L1016" s="115">
        <f t="shared" si="244"/>
        <v>0</v>
      </c>
      <c r="M1016" s="111">
        <f t="shared" si="245"/>
        <v>0</v>
      </c>
      <c r="N1016" s="111">
        <f t="shared" si="246"/>
        <v>0</v>
      </c>
      <c r="O1016" s="115">
        <f t="shared" si="247"/>
        <v>0</v>
      </c>
      <c r="P1016" s="111">
        <f t="shared" si="248"/>
        <v>0</v>
      </c>
      <c r="Q1016" s="111">
        <f t="shared" si="249"/>
        <v>0</v>
      </c>
      <c r="R1016" s="115">
        <f t="shared" si="250"/>
        <v>0</v>
      </c>
      <c r="S1016" s="111">
        <f t="shared" si="251"/>
        <v>0</v>
      </c>
      <c r="T1016" s="111">
        <f t="shared" si="252"/>
        <v>0</v>
      </c>
    </row>
    <row r="1017" spans="1:20" ht="11.25" customHeight="1" x14ac:dyDescent="0.2">
      <c r="A1017" s="102" t="str">
        <f>'T09'!A1017</f>
        <v>Koceľovce</v>
      </c>
      <c r="B1017" s="104">
        <f>'T09'!C1017</f>
        <v>525847</v>
      </c>
      <c r="C1017" s="109">
        <f>'T09'!K1017</f>
        <v>67451.7</v>
      </c>
      <c r="D1017" s="110">
        <f>'T09'!O1017</f>
        <v>0</v>
      </c>
      <c r="E1017" s="110">
        <f>'T09'!P1017</f>
        <v>0</v>
      </c>
      <c r="F1017" s="110"/>
      <c r="G1017" s="102">
        <f t="shared" si="240"/>
        <v>0</v>
      </c>
      <c r="H1017" s="102">
        <f t="shared" si="241"/>
        <v>0</v>
      </c>
      <c r="I1017" s="102">
        <f t="shared" si="242"/>
        <v>0</v>
      </c>
      <c r="J1017" s="103">
        <f t="shared" si="243"/>
        <v>0</v>
      </c>
      <c r="L1017" s="115">
        <f t="shared" si="244"/>
        <v>0</v>
      </c>
      <c r="M1017" s="111">
        <f t="shared" si="245"/>
        <v>0</v>
      </c>
      <c r="N1017" s="111">
        <f t="shared" si="246"/>
        <v>0</v>
      </c>
      <c r="O1017" s="115">
        <f t="shared" si="247"/>
        <v>0</v>
      </c>
      <c r="P1017" s="111">
        <f t="shared" si="248"/>
        <v>0</v>
      </c>
      <c r="Q1017" s="111">
        <f t="shared" si="249"/>
        <v>0</v>
      </c>
      <c r="R1017" s="115">
        <f t="shared" si="250"/>
        <v>0</v>
      </c>
      <c r="S1017" s="111">
        <f t="shared" si="251"/>
        <v>0</v>
      </c>
      <c r="T1017" s="111">
        <f t="shared" si="252"/>
        <v>0</v>
      </c>
    </row>
    <row r="1018" spans="1:20" ht="11.25" customHeight="1" x14ac:dyDescent="0.2">
      <c r="A1018" s="102" t="str">
        <f>'T09'!A1018</f>
        <v>Kociha</v>
      </c>
      <c r="B1018" s="104">
        <f>'T09'!C1018</f>
        <v>515051</v>
      </c>
      <c r="C1018" s="109">
        <f>'T09'!K1018</f>
        <v>39980.68</v>
      </c>
      <c r="D1018" s="110">
        <f>'T09'!O1018</f>
        <v>0</v>
      </c>
      <c r="E1018" s="110">
        <f>'T09'!P1018</f>
        <v>0</v>
      </c>
      <c r="F1018" s="110"/>
      <c r="G1018" s="102">
        <f t="shared" si="240"/>
        <v>0</v>
      </c>
      <c r="H1018" s="102">
        <f t="shared" si="241"/>
        <v>0</v>
      </c>
      <c r="I1018" s="102">
        <f t="shared" si="242"/>
        <v>0</v>
      </c>
      <c r="J1018" s="103">
        <f t="shared" si="243"/>
        <v>0</v>
      </c>
      <c r="L1018" s="115">
        <f t="shared" si="244"/>
        <v>0</v>
      </c>
      <c r="M1018" s="111">
        <f t="shared" si="245"/>
        <v>0</v>
      </c>
      <c r="N1018" s="111">
        <f t="shared" si="246"/>
        <v>0</v>
      </c>
      <c r="O1018" s="115">
        <f t="shared" si="247"/>
        <v>0</v>
      </c>
      <c r="P1018" s="111">
        <f t="shared" si="248"/>
        <v>0</v>
      </c>
      <c r="Q1018" s="111">
        <f t="shared" si="249"/>
        <v>0</v>
      </c>
      <c r="R1018" s="115">
        <f t="shared" si="250"/>
        <v>0</v>
      </c>
      <c r="S1018" s="111">
        <f t="shared" si="251"/>
        <v>0</v>
      </c>
      <c r="T1018" s="111">
        <f t="shared" si="252"/>
        <v>0</v>
      </c>
    </row>
    <row r="1019" spans="1:20" ht="11.25" customHeight="1" x14ac:dyDescent="0.2">
      <c r="A1019" s="102" t="str">
        <f>'T09'!A1019</f>
        <v>Kocurany</v>
      </c>
      <c r="B1019" s="104">
        <f>'T09'!C1019</f>
        <v>514098</v>
      </c>
      <c r="C1019" s="109">
        <f>'T09'!K1019</f>
        <v>165985.04</v>
      </c>
      <c r="D1019" s="110">
        <f>'T09'!O1019</f>
        <v>0</v>
      </c>
      <c r="E1019" s="110">
        <f>'T09'!P1019</f>
        <v>34.469564245066906</v>
      </c>
      <c r="F1019" s="110"/>
      <c r="G1019" s="102">
        <f t="shared" si="240"/>
        <v>0</v>
      </c>
      <c r="H1019" s="102">
        <f t="shared" si="241"/>
        <v>1</v>
      </c>
      <c r="I1019" s="102">
        <f t="shared" si="242"/>
        <v>0</v>
      </c>
      <c r="J1019" s="103">
        <f t="shared" si="243"/>
        <v>1</v>
      </c>
      <c r="L1019" s="115">
        <f t="shared" si="244"/>
        <v>0</v>
      </c>
      <c r="M1019" s="111">
        <f t="shared" si="245"/>
        <v>0</v>
      </c>
      <c r="N1019" s="111">
        <f t="shared" si="246"/>
        <v>0</v>
      </c>
      <c r="O1019" s="115">
        <f t="shared" si="247"/>
        <v>165985.04</v>
      </c>
      <c r="P1019" s="111">
        <f t="shared" si="248"/>
        <v>0</v>
      </c>
      <c r="Q1019" s="111">
        <f t="shared" si="249"/>
        <v>0.34469564245066908</v>
      </c>
      <c r="R1019" s="115">
        <f t="shared" si="250"/>
        <v>0</v>
      </c>
      <c r="S1019" s="111">
        <f t="shared" si="251"/>
        <v>0</v>
      </c>
      <c r="T1019" s="111">
        <f t="shared" si="252"/>
        <v>0</v>
      </c>
    </row>
    <row r="1020" spans="1:20" ht="11.25" customHeight="1" x14ac:dyDescent="0.2">
      <c r="A1020" s="102" t="str">
        <f>'T09'!A1020</f>
        <v>Kočín - Lančár</v>
      </c>
      <c r="B1020" s="104">
        <f>'T09'!C1020</f>
        <v>507199</v>
      </c>
      <c r="C1020" s="109">
        <f>'T09'!K1020</f>
        <v>268409.8</v>
      </c>
      <c r="D1020" s="110">
        <f>'T09'!O1020</f>
        <v>12.056699999999999</v>
      </c>
      <c r="E1020" s="110">
        <f>'T09'!P1020</f>
        <v>4.1471473843354447</v>
      </c>
      <c r="F1020" s="110"/>
      <c r="G1020" s="102">
        <f t="shared" si="240"/>
        <v>0</v>
      </c>
      <c r="H1020" s="102">
        <f t="shared" si="241"/>
        <v>0</v>
      </c>
      <c r="I1020" s="102">
        <f t="shared" si="242"/>
        <v>0</v>
      </c>
      <c r="J1020" s="103">
        <f t="shared" si="243"/>
        <v>0</v>
      </c>
      <c r="L1020" s="115">
        <f t="shared" si="244"/>
        <v>0</v>
      </c>
      <c r="M1020" s="111">
        <f t="shared" si="245"/>
        <v>0</v>
      </c>
      <c r="N1020" s="111">
        <f t="shared" si="246"/>
        <v>0</v>
      </c>
      <c r="O1020" s="115">
        <f t="shared" si="247"/>
        <v>0</v>
      </c>
      <c r="P1020" s="111">
        <f t="shared" si="248"/>
        <v>0</v>
      </c>
      <c r="Q1020" s="111">
        <f t="shared" si="249"/>
        <v>0</v>
      </c>
      <c r="R1020" s="115">
        <f t="shared" si="250"/>
        <v>0</v>
      </c>
      <c r="S1020" s="111">
        <f t="shared" si="251"/>
        <v>0</v>
      </c>
      <c r="T1020" s="111">
        <f t="shared" si="252"/>
        <v>0</v>
      </c>
    </row>
    <row r="1021" spans="1:20" ht="11.25" customHeight="1" x14ac:dyDescent="0.2">
      <c r="A1021" s="102" t="str">
        <f>'T09'!A1021</f>
        <v>Kočovce</v>
      </c>
      <c r="B1021" s="104">
        <f>'T09'!C1021</f>
        <v>506125</v>
      </c>
      <c r="C1021" s="109">
        <f>'T09'!K1021</f>
        <v>1102273.8499999999</v>
      </c>
      <c r="D1021" s="110">
        <f>'T09'!O1021</f>
        <v>19.906400000000001</v>
      </c>
      <c r="E1021" s="110">
        <f>'T09'!P1021</f>
        <v>24.023514664708774</v>
      </c>
      <c r="F1021" s="110"/>
      <c r="G1021" s="102">
        <f t="shared" si="240"/>
        <v>0</v>
      </c>
      <c r="H1021" s="102">
        <f t="shared" si="241"/>
        <v>0</v>
      </c>
      <c r="I1021" s="102">
        <f t="shared" si="242"/>
        <v>0</v>
      </c>
      <c r="J1021" s="103">
        <f t="shared" si="243"/>
        <v>0</v>
      </c>
      <c r="L1021" s="115">
        <f t="shared" si="244"/>
        <v>0</v>
      </c>
      <c r="M1021" s="111">
        <f t="shared" si="245"/>
        <v>0</v>
      </c>
      <c r="N1021" s="111">
        <f t="shared" si="246"/>
        <v>0</v>
      </c>
      <c r="O1021" s="115">
        <f t="shared" si="247"/>
        <v>0</v>
      </c>
      <c r="P1021" s="111">
        <f t="shared" si="248"/>
        <v>0</v>
      </c>
      <c r="Q1021" s="111">
        <f t="shared" si="249"/>
        <v>0</v>
      </c>
      <c r="R1021" s="115">
        <f t="shared" si="250"/>
        <v>0</v>
      </c>
      <c r="S1021" s="111">
        <f t="shared" si="251"/>
        <v>0</v>
      </c>
      <c r="T1021" s="111">
        <f t="shared" si="252"/>
        <v>0</v>
      </c>
    </row>
    <row r="1022" spans="1:20" ht="11.25" customHeight="1" x14ac:dyDescent="0.2">
      <c r="A1022" s="102" t="str">
        <f>'T09'!A1022</f>
        <v>Kochanovce</v>
      </c>
      <c r="B1022" s="104">
        <f>'T09'!C1022</f>
        <v>519359</v>
      </c>
      <c r="C1022" s="109">
        <f>'T09'!K1022</f>
        <v>59548.55</v>
      </c>
      <c r="D1022" s="110">
        <f>'T09'!O1022</f>
        <v>50.505800000000001</v>
      </c>
      <c r="E1022" s="110">
        <f>'T09'!P1022</f>
        <v>2.0351964909305096</v>
      </c>
      <c r="F1022" s="110"/>
      <c r="G1022" s="102">
        <f t="shared" si="240"/>
        <v>0</v>
      </c>
      <c r="H1022" s="102">
        <f t="shared" si="241"/>
        <v>0</v>
      </c>
      <c r="I1022" s="102">
        <f t="shared" si="242"/>
        <v>0</v>
      </c>
      <c r="J1022" s="103">
        <f t="shared" si="243"/>
        <v>0</v>
      </c>
      <c r="L1022" s="115">
        <f t="shared" si="244"/>
        <v>0</v>
      </c>
      <c r="M1022" s="111">
        <f t="shared" si="245"/>
        <v>0</v>
      </c>
      <c r="N1022" s="111">
        <f t="shared" si="246"/>
        <v>0</v>
      </c>
      <c r="O1022" s="115">
        <f t="shared" si="247"/>
        <v>0</v>
      </c>
      <c r="P1022" s="111">
        <f t="shared" si="248"/>
        <v>0</v>
      </c>
      <c r="Q1022" s="111">
        <f t="shared" si="249"/>
        <v>0</v>
      </c>
      <c r="R1022" s="115">
        <f t="shared" si="250"/>
        <v>0</v>
      </c>
      <c r="S1022" s="111">
        <f t="shared" si="251"/>
        <v>0</v>
      </c>
      <c r="T1022" s="111">
        <f t="shared" si="252"/>
        <v>0</v>
      </c>
    </row>
    <row r="1023" spans="1:20" ht="11.25" customHeight="1" x14ac:dyDescent="0.2">
      <c r="A1023" s="102" t="str">
        <f>'T09'!A1023</f>
        <v>Kochanovce</v>
      </c>
      <c r="B1023" s="104">
        <f>'T09'!C1023</f>
        <v>520373</v>
      </c>
      <c r="C1023" s="109">
        <f>'T09'!K1023</f>
        <v>166144</v>
      </c>
      <c r="D1023" s="110">
        <f>'T09'!O1023</f>
        <v>54.737699999999997</v>
      </c>
      <c r="E1023" s="110">
        <f>'T09'!P1023</f>
        <v>7.9916879333590138</v>
      </c>
      <c r="F1023" s="110"/>
      <c r="G1023" s="102">
        <f t="shared" si="240"/>
        <v>0</v>
      </c>
      <c r="H1023" s="102">
        <f t="shared" si="241"/>
        <v>0</v>
      </c>
      <c r="I1023" s="102">
        <f t="shared" si="242"/>
        <v>0</v>
      </c>
      <c r="J1023" s="103">
        <f t="shared" si="243"/>
        <v>0</v>
      </c>
      <c r="L1023" s="115">
        <f t="shared" si="244"/>
        <v>0</v>
      </c>
      <c r="M1023" s="111">
        <f t="shared" si="245"/>
        <v>0</v>
      </c>
      <c r="N1023" s="111">
        <f t="shared" si="246"/>
        <v>0</v>
      </c>
      <c r="O1023" s="115">
        <f t="shared" si="247"/>
        <v>0</v>
      </c>
      <c r="P1023" s="111">
        <f t="shared" si="248"/>
        <v>0</v>
      </c>
      <c r="Q1023" s="111">
        <f t="shared" si="249"/>
        <v>0</v>
      </c>
      <c r="R1023" s="115">
        <f t="shared" si="250"/>
        <v>0</v>
      </c>
      <c r="S1023" s="111">
        <f t="shared" si="251"/>
        <v>0</v>
      </c>
      <c r="T1023" s="111">
        <f t="shared" si="252"/>
        <v>0</v>
      </c>
    </row>
    <row r="1024" spans="1:20" ht="11.25" customHeight="1" x14ac:dyDescent="0.2">
      <c r="A1024" s="102" t="str">
        <f>'T09'!A1024</f>
        <v>Kojatice</v>
      </c>
      <c r="B1024" s="104">
        <f>'T09'!C1024</f>
        <v>524654</v>
      </c>
      <c r="C1024" s="109">
        <f>'T09'!K1024</f>
        <v>443367.14999999997</v>
      </c>
      <c r="D1024" s="110">
        <f>'T09'!O1024</f>
        <v>11.5029</v>
      </c>
      <c r="E1024" s="110">
        <f>'T09'!P1024</f>
        <v>2.2415463121252897</v>
      </c>
      <c r="F1024" s="110"/>
      <c r="G1024" s="102">
        <f t="shared" si="240"/>
        <v>0</v>
      </c>
      <c r="H1024" s="102">
        <f t="shared" si="241"/>
        <v>0</v>
      </c>
      <c r="I1024" s="102">
        <f t="shared" si="242"/>
        <v>0</v>
      </c>
      <c r="J1024" s="103">
        <f t="shared" si="243"/>
        <v>0</v>
      </c>
      <c r="L1024" s="115">
        <f t="shared" si="244"/>
        <v>0</v>
      </c>
      <c r="M1024" s="111">
        <f t="shared" si="245"/>
        <v>0</v>
      </c>
      <c r="N1024" s="111">
        <f t="shared" si="246"/>
        <v>0</v>
      </c>
      <c r="O1024" s="115">
        <f t="shared" si="247"/>
        <v>0</v>
      </c>
      <c r="P1024" s="111">
        <f t="shared" si="248"/>
        <v>0</v>
      </c>
      <c r="Q1024" s="111">
        <f t="shared" si="249"/>
        <v>0</v>
      </c>
      <c r="R1024" s="115">
        <f t="shared" si="250"/>
        <v>0</v>
      </c>
      <c r="S1024" s="111">
        <f t="shared" si="251"/>
        <v>0</v>
      </c>
      <c r="T1024" s="111">
        <f t="shared" si="252"/>
        <v>0</v>
      </c>
    </row>
    <row r="1025" spans="1:20" ht="11.25" customHeight="1" x14ac:dyDescent="0.2">
      <c r="A1025" s="102" t="str">
        <f>'T09'!A1025</f>
        <v>Kojšov</v>
      </c>
      <c r="B1025" s="104">
        <f>'T09'!C1025</f>
        <v>543241</v>
      </c>
      <c r="C1025" s="109">
        <f>'T09'!K1025</f>
        <v>304970.8</v>
      </c>
      <c r="D1025" s="110">
        <f>'T09'!O1025</f>
        <v>131.19749999999999</v>
      </c>
      <c r="E1025" s="110">
        <f>'T09'!P1025</f>
        <v>15.038564347799857</v>
      </c>
      <c r="F1025" s="110"/>
      <c r="G1025" s="102">
        <f t="shared" si="240"/>
        <v>1</v>
      </c>
      <c r="H1025" s="102">
        <f t="shared" si="241"/>
        <v>0</v>
      </c>
      <c r="I1025" s="102">
        <f t="shared" si="242"/>
        <v>0</v>
      </c>
      <c r="J1025" s="103">
        <f t="shared" si="243"/>
        <v>1</v>
      </c>
      <c r="L1025" s="115">
        <f t="shared" si="244"/>
        <v>304970.8</v>
      </c>
      <c r="M1025" s="111">
        <f t="shared" si="245"/>
        <v>1.3119749999999999</v>
      </c>
      <c r="N1025" s="111">
        <f t="shared" si="246"/>
        <v>0.15038564347799857</v>
      </c>
      <c r="O1025" s="115">
        <f t="shared" si="247"/>
        <v>0</v>
      </c>
      <c r="P1025" s="111">
        <f t="shared" si="248"/>
        <v>0</v>
      </c>
      <c r="Q1025" s="111">
        <f t="shared" si="249"/>
        <v>0</v>
      </c>
      <c r="R1025" s="115">
        <f t="shared" si="250"/>
        <v>0</v>
      </c>
      <c r="S1025" s="111">
        <f t="shared" si="251"/>
        <v>0</v>
      </c>
      <c r="T1025" s="111">
        <f t="shared" si="252"/>
        <v>0</v>
      </c>
    </row>
    <row r="1026" spans="1:20" ht="11.25" customHeight="1" x14ac:dyDescent="0.2">
      <c r="A1026" s="102" t="str">
        <f>'T09'!A1026</f>
        <v>Kokava nad Rimavicou</v>
      </c>
      <c r="B1026" s="104">
        <f>'T09'!C1026</f>
        <v>511498</v>
      </c>
      <c r="C1026" s="109">
        <f>'T09'!K1026</f>
        <v>1890956.65</v>
      </c>
      <c r="D1026" s="110">
        <f>'T09'!O1026</f>
        <v>0.65880000000000005</v>
      </c>
      <c r="E1026" s="110">
        <f>'T09'!P1026</f>
        <v>0.32100312823141669</v>
      </c>
      <c r="F1026" s="110"/>
      <c r="G1026" s="102">
        <f t="shared" si="240"/>
        <v>0</v>
      </c>
      <c r="H1026" s="102">
        <f t="shared" si="241"/>
        <v>0</v>
      </c>
      <c r="I1026" s="102">
        <f t="shared" si="242"/>
        <v>0</v>
      </c>
      <c r="J1026" s="103">
        <f t="shared" si="243"/>
        <v>0</v>
      </c>
      <c r="L1026" s="115">
        <f t="shared" si="244"/>
        <v>0</v>
      </c>
      <c r="M1026" s="111">
        <f t="shared" si="245"/>
        <v>0</v>
      </c>
      <c r="N1026" s="111">
        <f t="shared" si="246"/>
        <v>0</v>
      </c>
      <c r="O1026" s="115">
        <f t="shared" si="247"/>
        <v>0</v>
      </c>
      <c r="P1026" s="111">
        <f t="shared" si="248"/>
        <v>0</v>
      </c>
      <c r="Q1026" s="111">
        <f t="shared" si="249"/>
        <v>0</v>
      </c>
      <c r="R1026" s="115">
        <f t="shared" si="250"/>
        <v>0</v>
      </c>
      <c r="S1026" s="111">
        <f t="shared" si="251"/>
        <v>0</v>
      </c>
      <c r="T1026" s="111">
        <f t="shared" si="252"/>
        <v>0</v>
      </c>
    </row>
    <row r="1027" spans="1:20" ht="11.25" customHeight="1" x14ac:dyDescent="0.2">
      <c r="A1027" s="102" t="str">
        <f>'T09'!A1027</f>
        <v>Kokošovce</v>
      </c>
      <c r="B1027" s="104">
        <f>'T09'!C1027</f>
        <v>524662</v>
      </c>
      <c r="C1027" s="109">
        <f>'T09'!K1027</f>
        <v>263948.28999999998</v>
      </c>
      <c r="D1027" s="110">
        <f>'T09'!O1027</f>
        <v>21.14</v>
      </c>
      <c r="E1027" s="110">
        <f>'T09'!P1027</f>
        <v>5.0932665636894265</v>
      </c>
      <c r="F1027" s="110"/>
      <c r="G1027" s="102">
        <f t="shared" si="240"/>
        <v>0</v>
      </c>
      <c r="H1027" s="102">
        <f t="shared" si="241"/>
        <v>0</v>
      </c>
      <c r="I1027" s="102">
        <f t="shared" si="242"/>
        <v>0</v>
      </c>
      <c r="J1027" s="103">
        <f t="shared" si="243"/>
        <v>0</v>
      </c>
      <c r="L1027" s="115">
        <f t="shared" si="244"/>
        <v>0</v>
      </c>
      <c r="M1027" s="111">
        <f t="shared" si="245"/>
        <v>0</v>
      </c>
      <c r="N1027" s="111">
        <f t="shared" si="246"/>
        <v>0</v>
      </c>
      <c r="O1027" s="115">
        <f t="shared" si="247"/>
        <v>0</v>
      </c>
      <c r="P1027" s="111">
        <f t="shared" si="248"/>
        <v>0</v>
      </c>
      <c r="Q1027" s="111">
        <f t="shared" si="249"/>
        <v>0</v>
      </c>
      <c r="R1027" s="115">
        <f t="shared" si="250"/>
        <v>0</v>
      </c>
      <c r="S1027" s="111">
        <f t="shared" si="251"/>
        <v>0</v>
      </c>
      <c r="T1027" s="111">
        <f t="shared" si="252"/>
        <v>0</v>
      </c>
    </row>
    <row r="1028" spans="1:20" ht="11.25" customHeight="1" x14ac:dyDescent="0.2">
      <c r="A1028" s="102" t="str">
        <f>'T09'!A1028</f>
        <v>Kokšov - Bakša</v>
      </c>
      <c r="B1028" s="104">
        <f>'T09'!C1028</f>
        <v>521558</v>
      </c>
      <c r="C1028" s="109">
        <f>'T09'!K1028</f>
        <v>346380.74000000005</v>
      </c>
      <c r="D1028" s="110">
        <f>'T09'!O1028</f>
        <v>28.9574</v>
      </c>
      <c r="E1028" s="110">
        <f>'T09'!P1028</f>
        <v>22.861040137508795</v>
      </c>
      <c r="F1028" s="110"/>
      <c r="G1028" s="102">
        <f t="shared" ref="G1028:G1091" si="253">IF(AND(ISNUMBER(D1028),D1028&gt;=$D$1),1,0)</f>
        <v>0</v>
      </c>
      <c r="H1028" s="102">
        <f t="shared" ref="H1028:H1091" si="254">IF(AND(ISNUMBER(E1028),E1028&gt;=$E$1),1,0)</f>
        <v>0</v>
      </c>
      <c r="I1028" s="102">
        <f t="shared" ref="I1028:I1091" si="255">IF(AND(AND(ISNUMBER(D1028),D1028&gt;=$D$1),AND(ISNUMBER(E1028),E1028&gt;=$E$1)),1,0)</f>
        <v>0</v>
      </c>
      <c r="J1028" s="103">
        <f t="shared" ref="J1028:J1091" si="256">IF(OR(AND(ISNUMBER(D1028),D1028&gt;=$D$1),AND(ISNUMBER(E1028),E1028&gt;=$E$1)),1,0)</f>
        <v>0</v>
      </c>
      <c r="L1028" s="115">
        <f t="shared" ref="L1028:L1091" si="257">IF($G1028=1,C1028,0)</f>
        <v>0</v>
      </c>
      <c r="M1028" s="111">
        <f t="shared" ref="M1028:M1091" si="258">IF($G1028=1,D1028,0)/100</f>
        <v>0</v>
      </c>
      <c r="N1028" s="111">
        <f t="shared" ref="N1028:N1091" si="259">IF($G1028=1,E1028,0)/100</f>
        <v>0</v>
      </c>
      <c r="O1028" s="115">
        <f t="shared" ref="O1028:O1091" si="260">IF($H1028=1,C1028,0)</f>
        <v>0</v>
      </c>
      <c r="P1028" s="111">
        <f t="shared" ref="P1028:P1091" si="261">IF($H1028=1,D1028,0)/100</f>
        <v>0</v>
      </c>
      <c r="Q1028" s="111">
        <f t="shared" ref="Q1028:Q1091" si="262">IF($H1028=1,E1028,0)/100</f>
        <v>0</v>
      </c>
      <c r="R1028" s="115">
        <f t="shared" ref="R1028:R1091" si="263">IF($I1028=1,C1028,0)</f>
        <v>0</v>
      </c>
      <c r="S1028" s="111">
        <f t="shared" ref="S1028:S1091" si="264">IF($I1028=1,D1028,0)/100</f>
        <v>0</v>
      </c>
      <c r="T1028" s="111">
        <f t="shared" ref="T1028:T1091" si="265">IF($I1028=1,E1028,0)/100</f>
        <v>0</v>
      </c>
    </row>
    <row r="1029" spans="1:20" ht="11.25" customHeight="1" x14ac:dyDescent="0.2">
      <c r="A1029" s="102" t="str">
        <f>'T09'!A1029</f>
        <v>Kolačkov</v>
      </c>
      <c r="B1029" s="104">
        <f>'T09'!C1029</f>
        <v>526797</v>
      </c>
      <c r="C1029" s="109">
        <f>'T09'!K1029</f>
        <v>734916.15</v>
      </c>
      <c r="D1029" s="110">
        <f>'T09'!O1029</f>
        <v>2.1074999999999999</v>
      </c>
      <c r="E1029" s="110">
        <f>'T09'!P1029</f>
        <v>3.6266450261026373</v>
      </c>
      <c r="F1029" s="110"/>
      <c r="G1029" s="102">
        <f t="shared" si="253"/>
        <v>0</v>
      </c>
      <c r="H1029" s="102">
        <f t="shared" si="254"/>
        <v>0</v>
      </c>
      <c r="I1029" s="102">
        <f t="shared" si="255"/>
        <v>0</v>
      </c>
      <c r="J1029" s="103">
        <f t="shared" si="256"/>
        <v>0</v>
      </c>
      <c r="L1029" s="115">
        <f t="shared" si="257"/>
        <v>0</v>
      </c>
      <c r="M1029" s="111">
        <f t="shared" si="258"/>
        <v>0</v>
      </c>
      <c r="N1029" s="111">
        <f t="shared" si="259"/>
        <v>0</v>
      </c>
      <c r="O1029" s="115">
        <f t="shared" si="260"/>
        <v>0</v>
      </c>
      <c r="P1029" s="111">
        <f t="shared" si="261"/>
        <v>0</v>
      </c>
      <c r="Q1029" s="111">
        <f t="shared" si="262"/>
        <v>0</v>
      </c>
      <c r="R1029" s="115">
        <f t="shared" si="263"/>
        <v>0</v>
      </c>
      <c r="S1029" s="111">
        <f t="shared" si="264"/>
        <v>0</v>
      </c>
      <c r="T1029" s="111">
        <f t="shared" si="265"/>
        <v>0</v>
      </c>
    </row>
    <row r="1030" spans="1:20" ht="11.25" customHeight="1" x14ac:dyDescent="0.2">
      <c r="A1030" s="102" t="str">
        <f>'T09'!A1030</f>
        <v>Kolačno</v>
      </c>
      <c r="B1030" s="104">
        <f>'T09'!C1030</f>
        <v>543055</v>
      </c>
      <c r="C1030" s="109">
        <f>'T09'!K1030</f>
        <v>181946.94</v>
      </c>
      <c r="D1030" s="110">
        <f>'T09'!O1030</f>
        <v>0</v>
      </c>
      <c r="E1030" s="110">
        <f>'T09'!P1030</f>
        <v>0</v>
      </c>
      <c r="F1030" s="110"/>
      <c r="G1030" s="102">
        <f t="shared" si="253"/>
        <v>0</v>
      </c>
      <c r="H1030" s="102">
        <f t="shared" si="254"/>
        <v>0</v>
      </c>
      <c r="I1030" s="102">
        <f t="shared" si="255"/>
        <v>0</v>
      </c>
      <c r="J1030" s="103">
        <f t="shared" si="256"/>
        <v>0</v>
      </c>
      <c r="L1030" s="115">
        <f t="shared" si="257"/>
        <v>0</v>
      </c>
      <c r="M1030" s="111">
        <f t="shared" si="258"/>
        <v>0</v>
      </c>
      <c r="N1030" s="111">
        <f t="shared" si="259"/>
        <v>0</v>
      </c>
      <c r="O1030" s="115">
        <f t="shared" si="260"/>
        <v>0</v>
      </c>
      <c r="P1030" s="111">
        <f t="shared" si="261"/>
        <v>0</v>
      </c>
      <c r="Q1030" s="111">
        <f t="shared" si="262"/>
        <v>0</v>
      </c>
      <c r="R1030" s="115">
        <f t="shared" si="263"/>
        <v>0</v>
      </c>
      <c r="S1030" s="111">
        <f t="shared" si="264"/>
        <v>0</v>
      </c>
      <c r="T1030" s="111">
        <f t="shared" si="265"/>
        <v>0</v>
      </c>
    </row>
    <row r="1031" spans="1:20" ht="11.25" customHeight="1" x14ac:dyDescent="0.2">
      <c r="A1031" s="102" t="str">
        <f>'T09'!A1031</f>
        <v>Koláre</v>
      </c>
      <c r="B1031" s="104">
        <f>'T09'!C1031</f>
        <v>516112</v>
      </c>
      <c r="C1031" s="109">
        <f>'T09'!K1031</f>
        <v>51683.1</v>
      </c>
      <c r="D1031" s="110">
        <f>'T09'!O1031</f>
        <v>0</v>
      </c>
      <c r="E1031" s="110">
        <f>'T09'!P1031</f>
        <v>169.93605259746417</v>
      </c>
      <c r="F1031" s="110"/>
      <c r="G1031" s="102">
        <f t="shared" si="253"/>
        <v>0</v>
      </c>
      <c r="H1031" s="102">
        <f t="shared" si="254"/>
        <v>1</v>
      </c>
      <c r="I1031" s="102">
        <f t="shared" si="255"/>
        <v>0</v>
      </c>
      <c r="J1031" s="103">
        <f t="shared" si="256"/>
        <v>1</v>
      </c>
      <c r="L1031" s="115">
        <f t="shared" si="257"/>
        <v>0</v>
      </c>
      <c r="M1031" s="111">
        <f t="shared" si="258"/>
        <v>0</v>
      </c>
      <c r="N1031" s="111">
        <f t="shared" si="259"/>
        <v>0</v>
      </c>
      <c r="O1031" s="115">
        <f t="shared" si="260"/>
        <v>51683.1</v>
      </c>
      <c r="P1031" s="111">
        <f t="shared" si="261"/>
        <v>0</v>
      </c>
      <c r="Q1031" s="111">
        <f t="shared" si="262"/>
        <v>1.6993605259746416</v>
      </c>
      <c r="R1031" s="115">
        <f t="shared" si="263"/>
        <v>0</v>
      </c>
      <c r="S1031" s="111">
        <f t="shared" si="264"/>
        <v>0</v>
      </c>
      <c r="T1031" s="111">
        <f t="shared" si="265"/>
        <v>0</v>
      </c>
    </row>
    <row r="1032" spans="1:20" ht="11.25" customHeight="1" x14ac:dyDescent="0.2">
      <c r="A1032" s="102" t="str">
        <f>'T09'!A1032</f>
        <v>Kolárovice</v>
      </c>
      <c r="B1032" s="104">
        <f>'T09'!C1032</f>
        <v>517674</v>
      </c>
      <c r="C1032" s="109">
        <f>'T09'!K1032</f>
        <v>871159.91</v>
      </c>
      <c r="D1032" s="110">
        <f>'T09'!O1032</f>
        <v>0</v>
      </c>
      <c r="E1032" s="110">
        <f>'T09'!P1032</f>
        <v>2.8697371989948435</v>
      </c>
      <c r="F1032" s="110"/>
      <c r="G1032" s="102">
        <f t="shared" si="253"/>
        <v>0</v>
      </c>
      <c r="H1032" s="102">
        <f t="shared" si="254"/>
        <v>0</v>
      </c>
      <c r="I1032" s="102">
        <f t="shared" si="255"/>
        <v>0</v>
      </c>
      <c r="J1032" s="103">
        <f t="shared" si="256"/>
        <v>0</v>
      </c>
      <c r="L1032" s="115">
        <f t="shared" si="257"/>
        <v>0</v>
      </c>
      <c r="M1032" s="111">
        <f t="shared" si="258"/>
        <v>0</v>
      </c>
      <c r="N1032" s="111">
        <f t="shared" si="259"/>
        <v>0</v>
      </c>
      <c r="O1032" s="115">
        <f t="shared" si="260"/>
        <v>0</v>
      </c>
      <c r="P1032" s="111">
        <f t="shared" si="261"/>
        <v>0</v>
      </c>
      <c r="Q1032" s="111">
        <f t="shared" si="262"/>
        <v>0</v>
      </c>
      <c r="R1032" s="115">
        <f t="shared" si="263"/>
        <v>0</v>
      </c>
      <c r="S1032" s="111">
        <f t="shared" si="264"/>
        <v>0</v>
      </c>
      <c r="T1032" s="111">
        <f t="shared" si="265"/>
        <v>0</v>
      </c>
    </row>
    <row r="1033" spans="1:20" ht="11.25" customHeight="1" x14ac:dyDescent="0.2">
      <c r="A1033" s="102" t="str">
        <f>'T09'!A1033</f>
        <v>Kolárovo</v>
      </c>
      <c r="B1033" s="104">
        <f>'T09'!C1033</f>
        <v>501204</v>
      </c>
      <c r="C1033" s="109">
        <f>'T09'!K1033</f>
        <v>6002623.2999999998</v>
      </c>
      <c r="D1033" s="110">
        <f>'T09'!O1033</f>
        <v>10.3872</v>
      </c>
      <c r="E1033" s="110">
        <f>'T09'!P1033</f>
        <v>6.205448374546509</v>
      </c>
      <c r="F1033" s="110"/>
      <c r="G1033" s="102">
        <f t="shared" si="253"/>
        <v>0</v>
      </c>
      <c r="H1033" s="102">
        <f t="shared" si="254"/>
        <v>0</v>
      </c>
      <c r="I1033" s="102">
        <f t="shared" si="255"/>
        <v>0</v>
      </c>
      <c r="J1033" s="103">
        <f t="shared" si="256"/>
        <v>0</v>
      </c>
      <c r="L1033" s="115">
        <f t="shared" si="257"/>
        <v>0</v>
      </c>
      <c r="M1033" s="111">
        <f t="shared" si="258"/>
        <v>0</v>
      </c>
      <c r="N1033" s="111">
        <f t="shared" si="259"/>
        <v>0</v>
      </c>
      <c r="O1033" s="115">
        <f t="shared" si="260"/>
        <v>0</v>
      </c>
      <c r="P1033" s="111">
        <f t="shared" si="261"/>
        <v>0</v>
      </c>
      <c r="Q1033" s="111">
        <f t="shared" si="262"/>
        <v>0</v>
      </c>
      <c r="R1033" s="115">
        <f t="shared" si="263"/>
        <v>0</v>
      </c>
      <c r="S1033" s="111">
        <f t="shared" si="264"/>
        <v>0</v>
      </c>
      <c r="T1033" s="111">
        <f t="shared" si="265"/>
        <v>0</v>
      </c>
    </row>
    <row r="1034" spans="1:20" ht="11.25" customHeight="1" x14ac:dyDescent="0.2">
      <c r="A1034" s="102" t="str">
        <f>'T09'!A1034</f>
        <v>Kolbasov</v>
      </c>
      <c r="B1034" s="104">
        <f>'T09'!C1034</f>
        <v>520381</v>
      </c>
      <c r="C1034" s="109">
        <f>'T09'!K1034</f>
        <v>23066.19</v>
      </c>
      <c r="D1034" s="110">
        <f>'T09'!O1034</f>
        <v>0</v>
      </c>
      <c r="E1034" s="110">
        <f>'T09'!P1034</f>
        <v>0</v>
      </c>
      <c r="F1034" s="110"/>
      <c r="G1034" s="102">
        <f t="shared" si="253"/>
        <v>0</v>
      </c>
      <c r="H1034" s="102">
        <f t="shared" si="254"/>
        <v>0</v>
      </c>
      <c r="I1034" s="102">
        <f t="shared" si="255"/>
        <v>0</v>
      </c>
      <c r="J1034" s="103">
        <f t="shared" si="256"/>
        <v>0</v>
      </c>
      <c r="L1034" s="115">
        <f t="shared" si="257"/>
        <v>0</v>
      </c>
      <c r="M1034" s="111">
        <f t="shared" si="258"/>
        <v>0</v>
      </c>
      <c r="N1034" s="111">
        <f t="shared" si="259"/>
        <v>0</v>
      </c>
      <c r="O1034" s="115">
        <f t="shared" si="260"/>
        <v>0</v>
      </c>
      <c r="P1034" s="111">
        <f t="shared" si="261"/>
        <v>0</v>
      </c>
      <c r="Q1034" s="111">
        <f t="shared" si="262"/>
        <v>0</v>
      </c>
      <c r="R1034" s="115">
        <f t="shared" si="263"/>
        <v>0</v>
      </c>
      <c r="S1034" s="111">
        <f t="shared" si="264"/>
        <v>0</v>
      </c>
      <c r="T1034" s="111">
        <f t="shared" si="265"/>
        <v>0</v>
      </c>
    </row>
    <row r="1035" spans="1:20" ht="11.25" customHeight="1" x14ac:dyDescent="0.2">
      <c r="A1035" s="102" t="str">
        <f>'T09'!A1035</f>
        <v>Kolbovce</v>
      </c>
      <c r="B1035" s="104">
        <f>'T09'!C1035</f>
        <v>527386</v>
      </c>
      <c r="C1035" s="109">
        <f>'T09'!K1035</f>
        <v>269135.31</v>
      </c>
      <c r="D1035" s="110">
        <f>'T09'!O1035</f>
        <v>21.833500000000001</v>
      </c>
      <c r="E1035" s="110">
        <f>'T09'!P1035</f>
        <v>2.9120073467877554</v>
      </c>
      <c r="F1035" s="110"/>
      <c r="G1035" s="102">
        <f t="shared" si="253"/>
        <v>0</v>
      </c>
      <c r="H1035" s="102">
        <f t="shared" si="254"/>
        <v>0</v>
      </c>
      <c r="I1035" s="102">
        <f t="shared" si="255"/>
        <v>0</v>
      </c>
      <c r="J1035" s="103">
        <f t="shared" si="256"/>
        <v>0</v>
      </c>
      <c r="L1035" s="115">
        <f t="shared" si="257"/>
        <v>0</v>
      </c>
      <c r="M1035" s="111">
        <f t="shared" si="258"/>
        <v>0</v>
      </c>
      <c r="N1035" s="111">
        <f t="shared" si="259"/>
        <v>0</v>
      </c>
      <c r="O1035" s="115">
        <f t="shared" si="260"/>
        <v>0</v>
      </c>
      <c r="P1035" s="111">
        <f t="shared" si="261"/>
        <v>0</v>
      </c>
      <c r="Q1035" s="111">
        <f t="shared" si="262"/>
        <v>0</v>
      </c>
      <c r="R1035" s="115">
        <f t="shared" si="263"/>
        <v>0</v>
      </c>
      <c r="S1035" s="111">
        <f t="shared" si="264"/>
        <v>0</v>
      </c>
      <c r="T1035" s="111">
        <f t="shared" si="265"/>
        <v>0</v>
      </c>
    </row>
    <row r="1036" spans="1:20" ht="11.25" customHeight="1" x14ac:dyDescent="0.2">
      <c r="A1036" s="102" t="str">
        <f>'T09'!A1036</f>
        <v>Kolibabovce</v>
      </c>
      <c r="B1036" s="104">
        <f>'T09'!C1036</f>
        <v>522601</v>
      </c>
      <c r="C1036" s="109">
        <f>'T09'!K1036</f>
        <v>28601.66</v>
      </c>
      <c r="D1036" s="110" t="str">
        <f>'T09'!O1036</f>
        <v>NA</v>
      </c>
      <c r="E1036" s="110">
        <f>'T09'!P1036</f>
        <v>6.2653706113561247</v>
      </c>
      <c r="F1036" s="110"/>
      <c r="G1036" s="102">
        <f t="shared" si="253"/>
        <v>0</v>
      </c>
      <c r="H1036" s="102">
        <f t="shared" si="254"/>
        <v>0</v>
      </c>
      <c r="I1036" s="102">
        <f t="shared" si="255"/>
        <v>0</v>
      </c>
      <c r="J1036" s="103">
        <f t="shared" si="256"/>
        <v>0</v>
      </c>
      <c r="L1036" s="115">
        <f t="shared" si="257"/>
        <v>0</v>
      </c>
      <c r="M1036" s="111">
        <f t="shared" si="258"/>
        <v>0</v>
      </c>
      <c r="N1036" s="111">
        <f t="shared" si="259"/>
        <v>0</v>
      </c>
      <c r="O1036" s="115">
        <f t="shared" si="260"/>
        <v>0</v>
      </c>
      <c r="P1036" s="111">
        <f t="shared" si="261"/>
        <v>0</v>
      </c>
      <c r="Q1036" s="111">
        <f t="shared" si="262"/>
        <v>0</v>
      </c>
      <c r="R1036" s="115">
        <f t="shared" si="263"/>
        <v>0</v>
      </c>
      <c r="S1036" s="111">
        <f t="shared" si="264"/>
        <v>0</v>
      </c>
      <c r="T1036" s="111">
        <f t="shared" si="265"/>
        <v>0</v>
      </c>
    </row>
    <row r="1037" spans="1:20" ht="11.25" customHeight="1" x14ac:dyDescent="0.2">
      <c r="A1037" s="102" t="str">
        <f>'T09'!A1037</f>
        <v>Kolíňany</v>
      </c>
      <c r="B1037" s="104">
        <f>'T09'!C1037</f>
        <v>500411</v>
      </c>
      <c r="C1037" s="109">
        <f>'T09'!K1037</f>
        <v>716179.68</v>
      </c>
      <c r="D1037" s="110">
        <f>'T09'!O1037</f>
        <v>57.665399999999998</v>
      </c>
      <c r="E1037" s="110">
        <f>'T09'!P1037</f>
        <v>16.371908233978377</v>
      </c>
      <c r="F1037" s="110"/>
      <c r="G1037" s="102">
        <f t="shared" si="253"/>
        <v>0</v>
      </c>
      <c r="H1037" s="102">
        <f t="shared" si="254"/>
        <v>0</v>
      </c>
      <c r="I1037" s="102">
        <f t="shared" si="255"/>
        <v>0</v>
      </c>
      <c r="J1037" s="103">
        <f t="shared" si="256"/>
        <v>0</v>
      </c>
      <c r="L1037" s="115">
        <f t="shared" si="257"/>
        <v>0</v>
      </c>
      <c r="M1037" s="111">
        <f t="shared" si="258"/>
        <v>0</v>
      </c>
      <c r="N1037" s="111">
        <f t="shared" si="259"/>
        <v>0</v>
      </c>
      <c r="O1037" s="115">
        <f t="shared" si="260"/>
        <v>0</v>
      </c>
      <c r="P1037" s="111">
        <f t="shared" si="261"/>
        <v>0</v>
      </c>
      <c r="Q1037" s="111">
        <f t="shared" si="262"/>
        <v>0</v>
      </c>
      <c r="R1037" s="115">
        <f t="shared" si="263"/>
        <v>0</v>
      </c>
      <c r="S1037" s="111">
        <f t="shared" si="264"/>
        <v>0</v>
      </c>
      <c r="T1037" s="111">
        <f t="shared" si="265"/>
        <v>0</v>
      </c>
    </row>
    <row r="1038" spans="1:20" ht="11.25" customHeight="1" x14ac:dyDescent="0.2">
      <c r="A1038" s="102" t="str">
        <f>'T09'!A1038</f>
        <v>Kolinovce</v>
      </c>
      <c r="B1038" s="104">
        <f>'T09'!C1038</f>
        <v>543250</v>
      </c>
      <c r="C1038" s="109">
        <f>'T09'!K1038</f>
        <v>166920.99</v>
      </c>
      <c r="D1038" s="110">
        <f>'T09'!O1038</f>
        <v>0</v>
      </c>
      <c r="E1038" s="110">
        <f>'T09'!P1038</f>
        <v>1.3962833553766965</v>
      </c>
      <c r="F1038" s="110"/>
      <c r="G1038" s="102">
        <f t="shared" si="253"/>
        <v>0</v>
      </c>
      <c r="H1038" s="102">
        <f t="shared" si="254"/>
        <v>0</v>
      </c>
      <c r="I1038" s="102">
        <f t="shared" si="255"/>
        <v>0</v>
      </c>
      <c r="J1038" s="103">
        <f t="shared" si="256"/>
        <v>0</v>
      </c>
      <c r="L1038" s="115">
        <f t="shared" si="257"/>
        <v>0</v>
      </c>
      <c r="M1038" s="111">
        <f t="shared" si="258"/>
        <v>0</v>
      </c>
      <c r="N1038" s="111">
        <f t="shared" si="259"/>
        <v>0</v>
      </c>
      <c r="O1038" s="115">
        <f t="shared" si="260"/>
        <v>0</v>
      </c>
      <c r="P1038" s="111">
        <f t="shared" si="261"/>
        <v>0</v>
      </c>
      <c r="Q1038" s="111">
        <f t="shared" si="262"/>
        <v>0</v>
      </c>
      <c r="R1038" s="115">
        <f t="shared" si="263"/>
        <v>0</v>
      </c>
      <c r="S1038" s="111">
        <f t="shared" si="264"/>
        <v>0</v>
      </c>
      <c r="T1038" s="111">
        <f t="shared" si="265"/>
        <v>0</v>
      </c>
    </row>
    <row r="1039" spans="1:20" ht="11.25" customHeight="1" x14ac:dyDescent="0.2">
      <c r="A1039" s="102" t="str">
        <f>'T09'!A1039</f>
        <v>Kolonica</v>
      </c>
      <c r="B1039" s="104">
        <f>'T09'!C1039</f>
        <v>520390</v>
      </c>
      <c r="C1039" s="109">
        <f>'T09'!K1039</f>
        <v>274348.2</v>
      </c>
      <c r="D1039" s="110">
        <f>'T09'!O1039</f>
        <v>20.420200000000001</v>
      </c>
      <c r="E1039" s="110">
        <f>'T09'!P1039</f>
        <v>3.0562584336255898</v>
      </c>
      <c r="F1039" s="110"/>
      <c r="G1039" s="102">
        <f t="shared" si="253"/>
        <v>0</v>
      </c>
      <c r="H1039" s="102">
        <f t="shared" si="254"/>
        <v>0</v>
      </c>
      <c r="I1039" s="102">
        <f t="shared" si="255"/>
        <v>0</v>
      </c>
      <c r="J1039" s="103">
        <f t="shared" si="256"/>
        <v>0</v>
      </c>
      <c r="L1039" s="115">
        <f t="shared" si="257"/>
        <v>0</v>
      </c>
      <c r="M1039" s="111">
        <f t="shared" si="258"/>
        <v>0</v>
      </c>
      <c r="N1039" s="111">
        <f t="shared" si="259"/>
        <v>0</v>
      </c>
      <c r="O1039" s="115">
        <f t="shared" si="260"/>
        <v>0</v>
      </c>
      <c r="P1039" s="111">
        <f t="shared" si="261"/>
        <v>0</v>
      </c>
      <c r="Q1039" s="111">
        <f t="shared" si="262"/>
        <v>0</v>
      </c>
      <c r="R1039" s="115">
        <f t="shared" si="263"/>
        <v>0</v>
      </c>
      <c r="S1039" s="111">
        <f t="shared" si="264"/>
        <v>0</v>
      </c>
      <c r="T1039" s="111">
        <f t="shared" si="265"/>
        <v>0</v>
      </c>
    </row>
    <row r="1040" spans="1:20" ht="11.25" customHeight="1" x14ac:dyDescent="0.2">
      <c r="A1040" s="102" t="str">
        <f>'T09'!A1040</f>
        <v>Kolta</v>
      </c>
      <c r="B1040" s="104">
        <f>'T09'!C1040</f>
        <v>503274</v>
      </c>
      <c r="C1040" s="109">
        <f>'T09'!K1040</f>
        <v>834318.37</v>
      </c>
      <c r="D1040" s="110">
        <f>'T09'!O1040</f>
        <v>0</v>
      </c>
      <c r="E1040" s="110">
        <f>'T09'!P1040</f>
        <v>9.0618836547971497</v>
      </c>
      <c r="F1040" s="110"/>
      <c r="G1040" s="102">
        <f t="shared" si="253"/>
        <v>0</v>
      </c>
      <c r="H1040" s="102">
        <f t="shared" si="254"/>
        <v>0</v>
      </c>
      <c r="I1040" s="102">
        <f t="shared" si="255"/>
        <v>0</v>
      </c>
      <c r="J1040" s="103">
        <f t="shared" si="256"/>
        <v>0</v>
      </c>
      <c r="L1040" s="115">
        <f t="shared" si="257"/>
        <v>0</v>
      </c>
      <c r="M1040" s="111">
        <f t="shared" si="258"/>
        <v>0</v>
      </c>
      <c r="N1040" s="111">
        <f t="shared" si="259"/>
        <v>0</v>
      </c>
      <c r="O1040" s="115">
        <f t="shared" si="260"/>
        <v>0</v>
      </c>
      <c r="P1040" s="111">
        <f t="shared" si="261"/>
        <v>0</v>
      </c>
      <c r="Q1040" s="111">
        <f t="shared" si="262"/>
        <v>0</v>
      </c>
      <c r="R1040" s="115">
        <f t="shared" si="263"/>
        <v>0</v>
      </c>
      <c r="S1040" s="111">
        <f t="shared" si="264"/>
        <v>0</v>
      </c>
      <c r="T1040" s="111">
        <f t="shared" si="265"/>
        <v>0</v>
      </c>
    </row>
    <row r="1041" spans="1:20" ht="11.25" customHeight="1" x14ac:dyDescent="0.2">
      <c r="A1041" s="102" t="str">
        <f>'T09'!A1041</f>
        <v>Komárany</v>
      </c>
      <c r="B1041" s="104">
        <f>'T09'!C1041</f>
        <v>528790</v>
      </c>
      <c r="C1041" s="109">
        <f>'T09'!K1041</f>
        <v>128339.70999999999</v>
      </c>
      <c r="D1041" s="110">
        <f>'T09'!O1041</f>
        <v>15.7424</v>
      </c>
      <c r="E1041" s="110">
        <f>'T09'!P1041</f>
        <v>4.8612623481851411</v>
      </c>
      <c r="F1041" s="110"/>
      <c r="G1041" s="102">
        <f t="shared" si="253"/>
        <v>0</v>
      </c>
      <c r="H1041" s="102">
        <f t="shared" si="254"/>
        <v>0</v>
      </c>
      <c r="I1041" s="102">
        <f t="shared" si="255"/>
        <v>0</v>
      </c>
      <c r="J1041" s="103">
        <f t="shared" si="256"/>
        <v>0</v>
      </c>
      <c r="L1041" s="115">
        <f t="shared" si="257"/>
        <v>0</v>
      </c>
      <c r="M1041" s="111">
        <f t="shared" si="258"/>
        <v>0</v>
      </c>
      <c r="N1041" s="111">
        <f t="shared" si="259"/>
        <v>0</v>
      </c>
      <c r="O1041" s="115">
        <f t="shared" si="260"/>
        <v>0</v>
      </c>
      <c r="P1041" s="111">
        <f t="shared" si="261"/>
        <v>0</v>
      </c>
      <c r="Q1041" s="111">
        <f t="shared" si="262"/>
        <v>0</v>
      </c>
      <c r="R1041" s="115">
        <f t="shared" si="263"/>
        <v>0</v>
      </c>
      <c r="S1041" s="111">
        <f t="shared" si="264"/>
        <v>0</v>
      </c>
      <c r="T1041" s="111">
        <f t="shared" si="265"/>
        <v>0</v>
      </c>
    </row>
    <row r="1042" spans="1:20" ht="11.25" customHeight="1" x14ac:dyDescent="0.2">
      <c r="A1042" s="102" t="str">
        <f>'T09'!A1042</f>
        <v>Komárno</v>
      </c>
      <c r="B1042" s="104">
        <f>'T09'!C1042</f>
        <v>501026</v>
      </c>
      <c r="C1042" s="109">
        <f>'T09'!K1042</f>
        <v>17897662.949999999</v>
      </c>
      <c r="D1042" s="110">
        <f>'T09'!O1042</f>
        <v>19.8718</v>
      </c>
      <c r="E1042" s="110">
        <f>'T09'!P1042</f>
        <v>6.502774765908752</v>
      </c>
      <c r="F1042" s="110"/>
      <c r="G1042" s="102">
        <f t="shared" si="253"/>
        <v>0</v>
      </c>
      <c r="H1042" s="102">
        <f t="shared" si="254"/>
        <v>0</v>
      </c>
      <c r="I1042" s="102">
        <f t="shared" si="255"/>
        <v>0</v>
      </c>
      <c r="J1042" s="103">
        <f t="shared" si="256"/>
        <v>0</v>
      </c>
      <c r="L1042" s="115">
        <f t="shared" si="257"/>
        <v>0</v>
      </c>
      <c r="M1042" s="111">
        <f t="shared" si="258"/>
        <v>0</v>
      </c>
      <c r="N1042" s="111">
        <f t="shared" si="259"/>
        <v>0</v>
      </c>
      <c r="O1042" s="115">
        <f t="shared" si="260"/>
        <v>0</v>
      </c>
      <c r="P1042" s="111">
        <f t="shared" si="261"/>
        <v>0</v>
      </c>
      <c r="Q1042" s="111">
        <f t="shared" si="262"/>
        <v>0</v>
      </c>
      <c r="R1042" s="115">
        <f t="shared" si="263"/>
        <v>0</v>
      </c>
      <c r="S1042" s="111">
        <f t="shared" si="264"/>
        <v>0</v>
      </c>
      <c r="T1042" s="111">
        <f t="shared" si="265"/>
        <v>0</v>
      </c>
    </row>
    <row r="1043" spans="1:20" ht="11.25" customHeight="1" x14ac:dyDescent="0.2">
      <c r="A1043" s="102" t="str">
        <f>'T09'!A1043</f>
        <v>Komárov</v>
      </c>
      <c r="B1043" s="104">
        <f>'T09'!C1043</f>
        <v>519367</v>
      </c>
      <c r="C1043" s="109">
        <f>'T09'!K1043</f>
        <v>137422.53999999998</v>
      </c>
      <c r="D1043" s="110">
        <f>'T09'!O1043</f>
        <v>0</v>
      </c>
      <c r="E1043" s="110">
        <f>'T09'!P1043</f>
        <v>2.7981508710288723</v>
      </c>
      <c r="F1043" s="110"/>
      <c r="G1043" s="102">
        <f t="shared" si="253"/>
        <v>0</v>
      </c>
      <c r="H1043" s="102">
        <f t="shared" si="254"/>
        <v>0</v>
      </c>
      <c r="I1043" s="102">
        <f t="shared" si="255"/>
        <v>0</v>
      </c>
      <c r="J1043" s="103">
        <f t="shared" si="256"/>
        <v>0</v>
      </c>
      <c r="L1043" s="115">
        <f t="shared" si="257"/>
        <v>0</v>
      </c>
      <c r="M1043" s="111">
        <f t="shared" si="258"/>
        <v>0</v>
      </c>
      <c r="N1043" s="111">
        <f t="shared" si="259"/>
        <v>0</v>
      </c>
      <c r="O1043" s="115">
        <f t="shared" si="260"/>
        <v>0</v>
      </c>
      <c r="P1043" s="111">
        <f t="shared" si="261"/>
        <v>0</v>
      </c>
      <c r="Q1043" s="111">
        <f t="shared" si="262"/>
        <v>0</v>
      </c>
      <c r="R1043" s="115">
        <f t="shared" si="263"/>
        <v>0</v>
      </c>
      <c r="S1043" s="111">
        <f t="shared" si="264"/>
        <v>0</v>
      </c>
      <c r="T1043" s="111">
        <f t="shared" si="265"/>
        <v>0</v>
      </c>
    </row>
    <row r="1044" spans="1:20" ht="11.25" customHeight="1" x14ac:dyDescent="0.2">
      <c r="A1044" s="102" t="str">
        <f>'T09'!A1044</f>
        <v>Komárovce</v>
      </c>
      <c r="B1044" s="104">
        <f>'T09'!C1044</f>
        <v>521566</v>
      </c>
      <c r="C1044" s="109">
        <f>'T09'!K1044</f>
        <v>107370.33</v>
      </c>
      <c r="D1044" s="110">
        <f>'T09'!O1044</f>
        <v>45.912300000000002</v>
      </c>
      <c r="E1044" s="110">
        <f>'T09'!P1044</f>
        <v>12.371071226101288</v>
      </c>
      <c r="F1044" s="110"/>
      <c r="G1044" s="102">
        <f t="shared" si="253"/>
        <v>0</v>
      </c>
      <c r="H1044" s="102">
        <f t="shared" si="254"/>
        <v>0</v>
      </c>
      <c r="I1044" s="102">
        <f t="shared" si="255"/>
        <v>0</v>
      </c>
      <c r="J1044" s="103">
        <f t="shared" si="256"/>
        <v>0</v>
      </c>
      <c r="L1044" s="115">
        <f t="shared" si="257"/>
        <v>0</v>
      </c>
      <c r="M1044" s="111">
        <f t="shared" si="258"/>
        <v>0</v>
      </c>
      <c r="N1044" s="111">
        <f t="shared" si="259"/>
        <v>0</v>
      </c>
      <c r="O1044" s="115">
        <f t="shared" si="260"/>
        <v>0</v>
      </c>
      <c r="P1044" s="111">
        <f t="shared" si="261"/>
        <v>0</v>
      </c>
      <c r="Q1044" s="111">
        <f t="shared" si="262"/>
        <v>0</v>
      </c>
      <c r="R1044" s="115">
        <f t="shared" si="263"/>
        <v>0</v>
      </c>
      <c r="S1044" s="111">
        <f t="shared" si="264"/>
        <v>0</v>
      </c>
      <c r="T1044" s="111">
        <f t="shared" si="265"/>
        <v>0</v>
      </c>
    </row>
    <row r="1045" spans="1:20" ht="11.25" customHeight="1" x14ac:dyDescent="0.2">
      <c r="A1045" s="102" t="str">
        <f>'T09'!A1045</f>
        <v>Komjatice</v>
      </c>
      <c r="B1045" s="104">
        <f>'T09'!C1045</f>
        <v>503282</v>
      </c>
      <c r="C1045" s="109">
        <f>'T09'!K1045</f>
        <v>1805694.47</v>
      </c>
      <c r="D1045" s="110">
        <f>'T09'!O1045</f>
        <v>15.8695</v>
      </c>
      <c r="E1045" s="110">
        <f>'T09'!P1045</f>
        <v>2.4075274484281941</v>
      </c>
      <c r="F1045" s="110"/>
      <c r="G1045" s="102">
        <f t="shared" si="253"/>
        <v>0</v>
      </c>
      <c r="H1045" s="102">
        <f t="shared" si="254"/>
        <v>0</v>
      </c>
      <c r="I1045" s="102">
        <f t="shared" si="255"/>
        <v>0</v>
      </c>
      <c r="J1045" s="103">
        <f t="shared" si="256"/>
        <v>0</v>
      </c>
      <c r="L1045" s="115">
        <f t="shared" si="257"/>
        <v>0</v>
      </c>
      <c r="M1045" s="111">
        <f t="shared" si="258"/>
        <v>0</v>
      </c>
      <c r="N1045" s="111">
        <f t="shared" si="259"/>
        <v>0</v>
      </c>
      <c r="O1045" s="115">
        <f t="shared" si="260"/>
        <v>0</v>
      </c>
      <c r="P1045" s="111">
        <f t="shared" si="261"/>
        <v>0</v>
      </c>
      <c r="Q1045" s="111">
        <f t="shared" si="262"/>
        <v>0</v>
      </c>
      <c r="R1045" s="115">
        <f t="shared" si="263"/>
        <v>0</v>
      </c>
      <c r="S1045" s="111">
        <f t="shared" si="264"/>
        <v>0</v>
      </c>
      <c r="T1045" s="111">
        <f t="shared" si="265"/>
        <v>0</v>
      </c>
    </row>
    <row r="1046" spans="1:20" ht="11.25" customHeight="1" x14ac:dyDescent="0.2">
      <c r="A1046" s="102" t="str">
        <f>'T09'!A1046</f>
        <v>Komjatná</v>
      </c>
      <c r="B1046" s="104">
        <f>'T09'!C1046</f>
        <v>510548</v>
      </c>
      <c r="C1046" s="109">
        <f>'T09'!K1046</f>
        <v>656214.29999999993</v>
      </c>
      <c r="D1046" s="110">
        <f>'T09'!O1046</f>
        <v>0</v>
      </c>
      <c r="E1046" s="110">
        <f>'T09'!P1046</f>
        <v>18.614990560248383</v>
      </c>
      <c r="F1046" s="110"/>
      <c r="G1046" s="102">
        <f t="shared" si="253"/>
        <v>0</v>
      </c>
      <c r="H1046" s="102">
        <f t="shared" si="254"/>
        <v>0</v>
      </c>
      <c r="I1046" s="102">
        <f t="shared" si="255"/>
        <v>0</v>
      </c>
      <c r="J1046" s="103">
        <f t="shared" si="256"/>
        <v>0</v>
      </c>
      <c r="L1046" s="115">
        <f t="shared" si="257"/>
        <v>0</v>
      </c>
      <c r="M1046" s="111">
        <f t="shared" si="258"/>
        <v>0</v>
      </c>
      <c r="N1046" s="111">
        <f t="shared" si="259"/>
        <v>0</v>
      </c>
      <c r="O1046" s="115">
        <f t="shared" si="260"/>
        <v>0</v>
      </c>
      <c r="P1046" s="111">
        <f t="shared" si="261"/>
        <v>0</v>
      </c>
      <c r="Q1046" s="111">
        <f t="shared" si="262"/>
        <v>0</v>
      </c>
      <c r="R1046" s="115">
        <f t="shared" si="263"/>
        <v>0</v>
      </c>
      <c r="S1046" s="111">
        <f t="shared" si="264"/>
        <v>0</v>
      </c>
      <c r="T1046" s="111">
        <f t="shared" si="265"/>
        <v>0</v>
      </c>
    </row>
    <row r="1047" spans="1:20" ht="11.25" customHeight="1" x14ac:dyDescent="0.2">
      <c r="A1047" s="102" t="str">
        <f>'T09'!A1047</f>
        <v>Komoča</v>
      </c>
      <c r="B1047" s="104">
        <f>'T09'!C1047</f>
        <v>503291</v>
      </c>
      <c r="C1047" s="109">
        <f>'T09'!K1047</f>
        <v>266547.34999999998</v>
      </c>
      <c r="D1047" s="110">
        <f>'T09'!O1047</f>
        <v>49.557200000000002</v>
      </c>
      <c r="E1047" s="110">
        <f>'T09'!P1047</f>
        <v>5.4009615927526582</v>
      </c>
      <c r="F1047" s="110"/>
      <c r="G1047" s="102">
        <f t="shared" si="253"/>
        <v>0</v>
      </c>
      <c r="H1047" s="102">
        <f t="shared" si="254"/>
        <v>0</v>
      </c>
      <c r="I1047" s="102">
        <f t="shared" si="255"/>
        <v>0</v>
      </c>
      <c r="J1047" s="103">
        <f t="shared" si="256"/>
        <v>0</v>
      </c>
      <c r="L1047" s="115">
        <f t="shared" si="257"/>
        <v>0</v>
      </c>
      <c r="M1047" s="111">
        <f t="shared" si="258"/>
        <v>0</v>
      </c>
      <c r="N1047" s="111">
        <f t="shared" si="259"/>
        <v>0</v>
      </c>
      <c r="O1047" s="115">
        <f t="shared" si="260"/>
        <v>0</v>
      </c>
      <c r="P1047" s="111">
        <f t="shared" si="261"/>
        <v>0</v>
      </c>
      <c r="Q1047" s="111">
        <f t="shared" si="262"/>
        <v>0</v>
      </c>
      <c r="R1047" s="115">
        <f t="shared" si="263"/>
        <v>0</v>
      </c>
      <c r="S1047" s="111">
        <f t="shared" si="264"/>
        <v>0</v>
      </c>
      <c r="T1047" s="111">
        <f t="shared" si="265"/>
        <v>0</v>
      </c>
    </row>
    <row r="1048" spans="1:20" ht="11.25" customHeight="1" x14ac:dyDescent="0.2">
      <c r="A1048" s="102" t="str">
        <f>'T09'!A1048</f>
        <v>Koniarovce</v>
      </c>
      <c r="B1048" s="104">
        <f>'T09'!C1048</f>
        <v>543063</v>
      </c>
      <c r="C1048" s="109">
        <f>'T09'!K1048</f>
        <v>159743.28</v>
      </c>
      <c r="D1048" s="110">
        <f>'T09'!O1048</f>
        <v>0</v>
      </c>
      <c r="E1048" s="110">
        <f>'T09'!P1048</f>
        <v>0</v>
      </c>
      <c r="F1048" s="110"/>
      <c r="G1048" s="102">
        <f t="shared" si="253"/>
        <v>0</v>
      </c>
      <c r="H1048" s="102">
        <f t="shared" si="254"/>
        <v>0</v>
      </c>
      <c r="I1048" s="102">
        <f t="shared" si="255"/>
        <v>0</v>
      </c>
      <c r="J1048" s="103">
        <f t="shared" si="256"/>
        <v>0</v>
      </c>
      <c r="L1048" s="115">
        <f t="shared" si="257"/>
        <v>0</v>
      </c>
      <c r="M1048" s="111">
        <f t="shared" si="258"/>
        <v>0</v>
      </c>
      <c r="N1048" s="111">
        <f t="shared" si="259"/>
        <v>0</v>
      </c>
      <c r="O1048" s="115">
        <f t="shared" si="260"/>
        <v>0</v>
      </c>
      <c r="P1048" s="111">
        <f t="shared" si="261"/>
        <v>0</v>
      </c>
      <c r="Q1048" s="111">
        <f t="shared" si="262"/>
        <v>0</v>
      </c>
      <c r="R1048" s="115">
        <f t="shared" si="263"/>
        <v>0</v>
      </c>
      <c r="S1048" s="111">
        <f t="shared" si="264"/>
        <v>0</v>
      </c>
      <c r="T1048" s="111">
        <f t="shared" si="265"/>
        <v>0</v>
      </c>
    </row>
    <row r="1049" spans="1:20" ht="11.25" customHeight="1" x14ac:dyDescent="0.2">
      <c r="A1049" s="102" t="str">
        <f>'T09'!A1049</f>
        <v>Konrádovce</v>
      </c>
      <c r="B1049" s="104">
        <f>'T09'!C1049</f>
        <v>515060</v>
      </c>
      <c r="C1049" s="109">
        <f>'T09'!K1049</f>
        <v>71870.44</v>
      </c>
      <c r="D1049" s="110">
        <f>'T09'!O1049</f>
        <v>0</v>
      </c>
      <c r="E1049" s="110">
        <f>'T09'!P1049</f>
        <v>0</v>
      </c>
      <c r="F1049" s="110"/>
      <c r="G1049" s="102">
        <f t="shared" si="253"/>
        <v>0</v>
      </c>
      <c r="H1049" s="102">
        <f t="shared" si="254"/>
        <v>0</v>
      </c>
      <c r="I1049" s="102">
        <f t="shared" si="255"/>
        <v>0</v>
      </c>
      <c r="J1049" s="103">
        <f t="shared" si="256"/>
        <v>0</v>
      </c>
      <c r="L1049" s="115">
        <f t="shared" si="257"/>
        <v>0</v>
      </c>
      <c r="M1049" s="111">
        <f t="shared" si="258"/>
        <v>0</v>
      </c>
      <c r="N1049" s="111">
        <f t="shared" si="259"/>
        <v>0</v>
      </c>
      <c r="O1049" s="115">
        <f t="shared" si="260"/>
        <v>0</v>
      </c>
      <c r="P1049" s="111">
        <f t="shared" si="261"/>
        <v>0</v>
      </c>
      <c r="Q1049" s="111">
        <f t="shared" si="262"/>
        <v>0</v>
      </c>
      <c r="R1049" s="115">
        <f t="shared" si="263"/>
        <v>0</v>
      </c>
      <c r="S1049" s="111">
        <f t="shared" si="264"/>
        <v>0</v>
      </c>
      <c r="T1049" s="111">
        <f t="shared" si="265"/>
        <v>0</v>
      </c>
    </row>
    <row r="1050" spans="1:20" ht="11.25" customHeight="1" x14ac:dyDescent="0.2">
      <c r="A1050" s="102" t="str">
        <f>'T09'!A1050</f>
        <v>Konská</v>
      </c>
      <c r="B1050" s="104">
        <f>'T09'!C1050</f>
        <v>507393</v>
      </c>
      <c r="C1050" s="109">
        <f>'T09'!K1050</f>
        <v>41609.03</v>
      </c>
      <c r="D1050" s="110">
        <f>'T09'!O1050</f>
        <v>0</v>
      </c>
      <c r="E1050" s="110">
        <f>'T09'!P1050</f>
        <v>0</v>
      </c>
      <c r="F1050" s="110"/>
      <c r="G1050" s="102">
        <f t="shared" si="253"/>
        <v>0</v>
      </c>
      <c r="H1050" s="102">
        <f t="shared" si="254"/>
        <v>0</v>
      </c>
      <c r="I1050" s="102">
        <f t="shared" si="255"/>
        <v>0</v>
      </c>
      <c r="J1050" s="103">
        <f t="shared" si="256"/>
        <v>0</v>
      </c>
      <c r="L1050" s="115">
        <f t="shared" si="257"/>
        <v>0</v>
      </c>
      <c r="M1050" s="111">
        <f t="shared" si="258"/>
        <v>0</v>
      </c>
      <c r="N1050" s="111">
        <f t="shared" si="259"/>
        <v>0</v>
      </c>
      <c r="O1050" s="115">
        <f t="shared" si="260"/>
        <v>0</v>
      </c>
      <c r="P1050" s="111">
        <f t="shared" si="261"/>
        <v>0</v>
      </c>
      <c r="Q1050" s="111">
        <f t="shared" si="262"/>
        <v>0</v>
      </c>
      <c r="R1050" s="115">
        <f t="shared" si="263"/>
        <v>0</v>
      </c>
      <c r="S1050" s="111">
        <f t="shared" si="264"/>
        <v>0</v>
      </c>
      <c r="T1050" s="111">
        <f t="shared" si="265"/>
        <v>0</v>
      </c>
    </row>
    <row r="1051" spans="1:20" ht="11.25" customHeight="1" x14ac:dyDescent="0.2">
      <c r="A1051" s="102" t="str">
        <f>'T09'!A1051</f>
        <v>Konská</v>
      </c>
      <c r="B1051" s="104">
        <f>'T09'!C1051</f>
        <v>517682</v>
      </c>
      <c r="C1051" s="109">
        <f>'T09'!K1051</f>
        <v>510386.03</v>
      </c>
      <c r="D1051" s="110">
        <f>'T09'!O1051</f>
        <v>0</v>
      </c>
      <c r="E1051" s="110">
        <f>'T09'!P1051</f>
        <v>6.4355581989577582</v>
      </c>
      <c r="F1051" s="110"/>
      <c r="G1051" s="102">
        <f t="shared" si="253"/>
        <v>0</v>
      </c>
      <c r="H1051" s="102">
        <f t="shared" si="254"/>
        <v>0</v>
      </c>
      <c r="I1051" s="102">
        <f t="shared" si="255"/>
        <v>0</v>
      </c>
      <c r="J1051" s="103">
        <f t="shared" si="256"/>
        <v>0</v>
      </c>
      <c r="L1051" s="115">
        <f t="shared" si="257"/>
        <v>0</v>
      </c>
      <c r="M1051" s="111">
        <f t="shared" si="258"/>
        <v>0</v>
      </c>
      <c r="N1051" s="111">
        <f t="shared" si="259"/>
        <v>0</v>
      </c>
      <c r="O1051" s="115">
        <f t="shared" si="260"/>
        <v>0</v>
      </c>
      <c r="P1051" s="111">
        <f t="shared" si="261"/>
        <v>0</v>
      </c>
      <c r="Q1051" s="111">
        <f t="shared" si="262"/>
        <v>0</v>
      </c>
      <c r="R1051" s="115">
        <f t="shared" si="263"/>
        <v>0</v>
      </c>
      <c r="S1051" s="111">
        <f t="shared" si="264"/>
        <v>0</v>
      </c>
      <c r="T1051" s="111">
        <f t="shared" si="265"/>
        <v>0</v>
      </c>
    </row>
    <row r="1052" spans="1:20" ht="11.25" customHeight="1" x14ac:dyDescent="0.2">
      <c r="A1052" s="102" t="str">
        <f>'T09'!A1052</f>
        <v>Koňuš</v>
      </c>
      <c r="B1052" s="104">
        <f>'T09'!C1052</f>
        <v>522627</v>
      </c>
      <c r="C1052" s="109">
        <f>'T09'!K1052</f>
        <v>66006.89</v>
      </c>
      <c r="D1052" s="110">
        <f>'T09'!O1052</f>
        <v>0.30299999999999999</v>
      </c>
      <c r="E1052" s="110">
        <f>'T09'!P1052</f>
        <v>4.4880920764483827</v>
      </c>
      <c r="F1052" s="110"/>
      <c r="G1052" s="102">
        <f t="shared" si="253"/>
        <v>0</v>
      </c>
      <c r="H1052" s="102">
        <f t="shared" si="254"/>
        <v>0</v>
      </c>
      <c r="I1052" s="102">
        <f t="shared" si="255"/>
        <v>0</v>
      </c>
      <c r="J1052" s="103">
        <f t="shared" si="256"/>
        <v>0</v>
      </c>
      <c r="L1052" s="115">
        <f t="shared" si="257"/>
        <v>0</v>
      </c>
      <c r="M1052" s="111">
        <f t="shared" si="258"/>
        <v>0</v>
      </c>
      <c r="N1052" s="111">
        <f t="shared" si="259"/>
        <v>0</v>
      </c>
      <c r="O1052" s="115">
        <f t="shared" si="260"/>
        <v>0</v>
      </c>
      <c r="P1052" s="111">
        <f t="shared" si="261"/>
        <v>0</v>
      </c>
      <c r="Q1052" s="111">
        <f t="shared" si="262"/>
        <v>0</v>
      </c>
      <c r="R1052" s="115">
        <f t="shared" si="263"/>
        <v>0</v>
      </c>
      <c r="S1052" s="111">
        <f t="shared" si="264"/>
        <v>0</v>
      </c>
      <c r="T1052" s="111">
        <f t="shared" si="265"/>
        <v>0</v>
      </c>
    </row>
    <row r="1053" spans="1:20" ht="11.25" customHeight="1" x14ac:dyDescent="0.2">
      <c r="A1053" s="102" t="str">
        <f>'T09'!A1053</f>
        <v>Kopčany</v>
      </c>
      <c r="B1053" s="104">
        <f>'T09'!C1053</f>
        <v>504459</v>
      </c>
      <c r="C1053" s="109">
        <f>'T09'!K1053</f>
        <v>955943.59</v>
      </c>
      <c r="D1053" s="110">
        <f>'T09'!O1053</f>
        <v>8.4838000000000005</v>
      </c>
      <c r="E1053" s="110">
        <f>'T09'!P1053</f>
        <v>14.399596528493905</v>
      </c>
      <c r="F1053" s="110"/>
      <c r="G1053" s="102">
        <f t="shared" si="253"/>
        <v>0</v>
      </c>
      <c r="H1053" s="102">
        <f t="shared" si="254"/>
        <v>0</v>
      </c>
      <c r="I1053" s="102">
        <f t="shared" si="255"/>
        <v>0</v>
      </c>
      <c r="J1053" s="103">
        <f t="shared" si="256"/>
        <v>0</v>
      </c>
      <c r="L1053" s="115">
        <f t="shared" si="257"/>
        <v>0</v>
      </c>
      <c r="M1053" s="111">
        <f t="shared" si="258"/>
        <v>0</v>
      </c>
      <c r="N1053" s="111">
        <f t="shared" si="259"/>
        <v>0</v>
      </c>
      <c r="O1053" s="115">
        <f t="shared" si="260"/>
        <v>0</v>
      </c>
      <c r="P1053" s="111">
        <f t="shared" si="261"/>
        <v>0</v>
      </c>
      <c r="Q1053" s="111">
        <f t="shared" si="262"/>
        <v>0</v>
      </c>
      <c r="R1053" s="115">
        <f t="shared" si="263"/>
        <v>0</v>
      </c>
      <c r="S1053" s="111">
        <f t="shared" si="264"/>
        <v>0</v>
      </c>
      <c r="T1053" s="111">
        <f t="shared" si="265"/>
        <v>0</v>
      </c>
    </row>
    <row r="1054" spans="1:20" ht="11.25" customHeight="1" x14ac:dyDescent="0.2">
      <c r="A1054" s="102" t="str">
        <f>'T09'!A1054</f>
        <v>Kopernica</v>
      </c>
      <c r="B1054" s="104">
        <f>'T09'!C1054</f>
        <v>516937</v>
      </c>
      <c r="C1054" s="109">
        <f>'T09'!K1054</f>
        <v>141934.65</v>
      </c>
      <c r="D1054" s="110">
        <f>'T09'!O1054</f>
        <v>0</v>
      </c>
      <c r="E1054" s="110">
        <f>'T09'!P1054</f>
        <v>0</v>
      </c>
      <c r="F1054" s="110"/>
      <c r="G1054" s="102">
        <f t="shared" si="253"/>
        <v>0</v>
      </c>
      <c r="H1054" s="102">
        <f t="shared" si="254"/>
        <v>0</v>
      </c>
      <c r="I1054" s="102">
        <f t="shared" si="255"/>
        <v>0</v>
      </c>
      <c r="J1054" s="103">
        <f t="shared" si="256"/>
        <v>0</v>
      </c>
      <c r="L1054" s="115">
        <f t="shared" si="257"/>
        <v>0</v>
      </c>
      <c r="M1054" s="111">
        <f t="shared" si="258"/>
        <v>0</v>
      </c>
      <c r="N1054" s="111">
        <f t="shared" si="259"/>
        <v>0</v>
      </c>
      <c r="O1054" s="115">
        <f t="shared" si="260"/>
        <v>0</v>
      </c>
      <c r="P1054" s="111">
        <f t="shared" si="261"/>
        <v>0</v>
      </c>
      <c r="Q1054" s="111">
        <f t="shared" si="262"/>
        <v>0</v>
      </c>
      <c r="R1054" s="115">
        <f t="shared" si="263"/>
        <v>0</v>
      </c>
      <c r="S1054" s="111">
        <f t="shared" si="264"/>
        <v>0</v>
      </c>
      <c r="T1054" s="111">
        <f t="shared" si="265"/>
        <v>0</v>
      </c>
    </row>
    <row r="1055" spans="1:20" ht="11.25" customHeight="1" x14ac:dyDescent="0.2">
      <c r="A1055" s="102" t="str">
        <f>'T09'!A1055</f>
        <v>Koplotovce</v>
      </c>
      <c r="B1055" s="104">
        <f>'T09'!C1055</f>
        <v>507202</v>
      </c>
      <c r="C1055" s="109">
        <f>'T09'!K1055</f>
        <v>223297.84999999998</v>
      </c>
      <c r="D1055" s="110">
        <f>'T09'!O1055</f>
        <v>0</v>
      </c>
      <c r="E1055" s="110">
        <f>'T09'!P1055</f>
        <v>14.798163081283585</v>
      </c>
      <c r="F1055" s="110"/>
      <c r="G1055" s="102">
        <f t="shared" si="253"/>
        <v>0</v>
      </c>
      <c r="H1055" s="102">
        <f t="shared" si="254"/>
        <v>0</v>
      </c>
      <c r="I1055" s="102">
        <f t="shared" si="255"/>
        <v>0</v>
      </c>
      <c r="J1055" s="103">
        <f t="shared" si="256"/>
        <v>0</v>
      </c>
      <c r="L1055" s="115">
        <f t="shared" si="257"/>
        <v>0</v>
      </c>
      <c r="M1055" s="111">
        <f t="shared" si="258"/>
        <v>0</v>
      </c>
      <c r="N1055" s="111">
        <f t="shared" si="259"/>
        <v>0</v>
      </c>
      <c r="O1055" s="115">
        <f t="shared" si="260"/>
        <v>0</v>
      </c>
      <c r="P1055" s="111">
        <f t="shared" si="261"/>
        <v>0</v>
      </c>
      <c r="Q1055" s="111">
        <f t="shared" si="262"/>
        <v>0</v>
      </c>
      <c r="R1055" s="115">
        <f t="shared" si="263"/>
        <v>0</v>
      </c>
      <c r="S1055" s="111">
        <f t="shared" si="264"/>
        <v>0</v>
      </c>
      <c r="T1055" s="111">
        <f t="shared" si="265"/>
        <v>0</v>
      </c>
    </row>
    <row r="1056" spans="1:20" ht="11.25" customHeight="1" x14ac:dyDescent="0.2">
      <c r="A1056" s="102" t="str">
        <f>'T09'!A1056</f>
        <v>Koprivnica</v>
      </c>
      <c r="B1056" s="104">
        <f>'T09'!C1056</f>
        <v>519375</v>
      </c>
      <c r="C1056" s="109">
        <f>'T09'!K1056</f>
        <v>220377.94999999998</v>
      </c>
      <c r="D1056" s="110">
        <f>'T09'!O1056</f>
        <v>14.5693</v>
      </c>
      <c r="E1056" s="110">
        <f>'T09'!P1056</f>
        <v>90.180269850046272</v>
      </c>
      <c r="F1056" s="110"/>
      <c r="G1056" s="102">
        <f t="shared" si="253"/>
        <v>0</v>
      </c>
      <c r="H1056" s="102">
        <f t="shared" si="254"/>
        <v>1</v>
      </c>
      <c r="I1056" s="102">
        <f t="shared" si="255"/>
        <v>0</v>
      </c>
      <c r="J1056" s="103">
        <f t="shared" si="256"/>
        <v>1</v>
      </c>
      <c r="L1056" s="115">
        <f t="shared" si="257"/>
        <v>0</v>
      </c>
      <c r="M1056" s="111">
        <f t="shared" si="258"/>
        <v>0</v>
      </c>
      <c r="N1056" s="111">
        <f t="shared" si="259"/>
        <v>0</v>
      </c>
      <c r="O1056" s="115">
        <f t="shared" si="260"/>
        <v>220377.94999999998</v>
      </c>
      <c r="P1056" s="111">
        <f t="shared" si="261"/>
        <v>0.14569299999999999</v>
      </c>
      <c r="Q1056" s="111">
        <f t="shared" si="262"/>
        <v>0.90180269850046268</v>
      </c>
      <c r="R1056" s="115">
        <f t="shared" si="263"/>
        <v>0</v>
      </c>
      <c r="S1056" s="111">
        <f t="shared" si="264"/>
        <v>0</v>
      </c>
      <c r="T1056" s="111">
        <f t="shared" si="265"/>
        <v>0</v>
      </c>
    </row>
    <row r="1057" spans="1:20" ht="11.25" customHeight="1" x14ac:dyDescent="0.2">
      <c r="A1057" s="102" t="str">
        <f>'T09'!A1057</f>
        <v>Kordíky</v>
      </c>
      <c r="B1057" s="104">
        <f>'T09'!C1057</f>
        <v>508713</v>
      </c>
      <c r="C1057" s="109">
        <f>'T09'!K1057</f>
        <v>85345.89</v>
      </c>
      <c r="D1057" s="110">
        <f>'T09'!O1057</f>
        <v>0</v>
      </c>
      <c r="E1057" s="110">
        <f>'T09'!P1057</f>
        <v>0</v>
      </c>
      <c r="F1057" s="110"/>
      <c r="G1057" s="102">
        <f t="shared" si="253"/>
        <v>0</v>
      </c>
      <c r="H1057" s="102">
        <f t="shared" si="254"/>
        <v>0</v>
      </c>
      <c r="I1057" s="102">
        <f t="shared" si="255"/>
        <v>0</v>
      </c>
      <c r="J1057" s="103">
        <f t="shared" si="256"/>
        <v>0</v>
      </c>
      <c r="L1057" s="115">
        <f t="shared" si="257"/>
        <v>0</v>
      </c>
      <c r="M1057" s="111">
        <f t="shared" si="258"/>
        <v>0</v>
      </c>
      <c r="N1057" s="111">
        <f t="shared" si="259"/>
        <v>0</v>
      </c>
      <c r="O1057" s="115">
        <f t="shared" si="260"/>
        <v>0</v>
      </c>
      <c r="P1057" s="111">
        <f t="shared" si="261"/>
        <v>0</v>
      </c>
      <c r="Q1057" s="111">
        <f t="shared" si="262"/>
        <v>0</v>
      </c>
      <c r="R1057" s="115">
        <f t="shared" si="263"/>
        <v>0</v>
      </c>
      <c r="S1057" s="111">
        <f t="shared" si="264"/>
        <v>0</v>
      </c>
      <c r="T1057" s="111">
        <f t="shared" si="265"/>
        <v>0</v>
      </c>
    </row>
    <row r="1058" spans="1:20" ht="11.25" customHeight="1" x14ac:dyDescent="0.2">
      <c r="A1058" s="102" t="str">
        <f>'T09'!A1058</f>
        <v>Korejovce</v>
      </c>
      <c r="B1058" s="104">
        <f>'T09'!C1058</f>
        <v>527394</v>
      </c>
      <c r="C1058" s="109">
        <f>'T09'!K1058</f>
        <v>11774.96</v>
      </c>
      <c r="D1058" s="110">
        <f>'T09'!O1058</f>
        <v>0</v>
      </c>
      <c r="E1058" s="110">
        <f>'T09'!P1058</f>
        <v>0</v>
      </c>
      <c r="F1058" s="110"/>
      <c r="G1058" s="102">
        <f t="shared" si="253"/>
        <v>0</v>
      </c>
      <c r="H1058" s="102">
        <f t="shared" si="254"/>
        <v>0</v>
      </c>
      <c r="I1058" s="102">
        <f t="shared" si="255"/>
        <v>0</v>
      </c>
      <c r="J1058" s="103">
        <f t="shared" si="256"/>
        <v>0</v>
      </c>
      <c r="L1058" s="115">
        <f t="shared" si="257"/>
        <v>0</v>
      </c>
      <c r="M1058" s="111">
        <f t="shared" si="258"/>
        <v>0</v>
      </c>
      <c r="N1058" s="111">
        <f t="shared" si="259"/>
        <v>0</v>
      </c>
      <c r="O1058" s="115">
        <f t="shared" si="260"/>
        <v>0</v>
      </c>
      <c r="P1058" s="111">
        <f t="shared" si="261"/>
        <v>0</v>
      </c>
      <c r="Q1058" s="111">
        <f t="shared" si="262"/>
        <v>0</v>
      </c>
      <c r="R1058" s="115">
        <f t="shared" si="263"/>
        <v>0</v>
      </c>
      <c r="S1058" s="111">
        <f t="shared" si="264"/>
        <v>0</v>
      </c>
      <c r="T1058" s="111">
        <f t="shared" si="265"/>
        <v>0</v>
      </c>
    </row>
    <row r="1059" spans="1:20" ht="11.25" customHeight="1" x14ac:dyDescent="0.2">
      <c r="A1059" s="102" t="str">
        <f>'T09'!A1059</f>
        <v>Korňa</v>
      </c>
      <c r="B1059" s="104">
        <f>'T09'!C1059</f>
        <v>509230</v>
      </c>
      <c r="C1059" s="109">
        <f>'T09'!K1059</f>
        <v>926117.07</v>
      </c>
      <c r="D1059" s="110">
        <f>'T09'!O1059</f>
        <v>10.561</v>
      </c>
      <c r="E1059" s="110">
        <f>'T09'!P1059</f>
        <v>6.0846864640989722</v>
      </c>
      <c r="F1059" s="110"/>
      <c r="G1059" s="102">
        <f t="shared" si="253"/>
        <v>0</v>
      </c>
      <c r="H1059" s="102">
        <f t="shared" si="254"/>
        <v>0</v>
      </c>
      <c r="I1059" s="102">
        <f t="shared" si="255"/>
        <v>0</v>
      </c>
      <c r="J1059" s="103">
        <f t="shared" si="256"/>
        <v>0</v>
      </c>
      <c r="L1059" s="115">
        <f t="shared" si="257"/>
        <v>0</v>
      </c>
      <c r="M1059" s="111">
        <f t="shared" si="258"/>
        <v>0</v>
      </c>
      <c r="N1059" s="111">
        <f t="shared" si="259"/>
        <v>0</v>
      </c>
      <c r="O1059" s="115">
        <f t="shared" si="260"/>
        <v>0</v>
      </c>
      <c r="P1059" s="111">
        <f t="shared" si="261"/>
        <v>0</v>
      </c>
      <c r="Q1059" s="111">
        <f t="shared" si="262"/>
        <v>0</v>
      </c>
      <c r="R1059" s="115">
        <f t="shared" si="263"/>
        <v>0</v>
      </c>
      <c r="S1059" s="111">
        <f t="shared" si="264"/>
        <v>0</v>
      </c>
      <c r="T1059" s="111">
        <f t="shared" si="265"/>
        <v>0</v>
      </c>
    </row>
    <row r="1060" spans="1:20" ht="11.25" customHeight="1" x14ac:dyDescent="0.2">
      <c r="A1060" s="102" t="str">
        <f>'T09'!A1060</f>
        <v>Koromľa</v>
      </c>
      <c r="B1060" s="104">
        <f>'T09'!C1060</f>
        <v>522643</v>
      </c>
      <c r="C1060" s="109">
        <f>'T09'!K1060</f>
        <v>154109.16</v>
      </c>
      <c r="D1060" s="110">
        <f>'T09'!O1060</f>
        <v>33.896099999999997</v>
      </c>
      <c r="E1060" s="110">
        <f>'T09'!P1060</f>
        <v>2.5219655989300054</v>
      </c>
      <c r="F1060" s="110"/>
      <c r="G1060" s="102">
        <f t="shared" si="253"/>
        <v>0</v>
      </c>
      <c r="H1060" s="102">
        <f t="shared" si="254"/>
        <v>0</v>
      </c>
      <c r="I1060" s="102">
        <f t="shared" si="255"/>
        <v>0</v>
      </c>
      <c r="J1060" s="103">
        <f t="shared" si="256"/>
        <v>0</v>
      </c>
      <c r="L1060" s="115">
        <f t="shared" si="257"/>
        <v>0</v>
      </c>
      <c r="M1060" s="111">
        <f t="shared" si="258"/>
        <v>0</v>
      </c>
      <c r="N1060" s="111">
        <f t="shared" si="259"/>
        <v>0</v>
      </c>
      <c r="O1060" s="115">
        <f t="shared" si="260"/>
        <v>0</v>
      </c>
      <c r="P1060" s="111">
        <f t="shared" si="261"/>
        <v>0</v>
      </c>
      <c r="Q1060" s="111">
        <f t="shared" si="262"/>
        <v>0</v>
      </c>
      <c r="R1060" s="115">
        <f t="shared" si="263"/>
        <v>0</v>
      </c>
      <c r="S1060" s="111">
        <f t="shared" si="264"/>
        <v>0</v>
      </c>
      <c r="T1060" s="111">
        <f t="shared" si="265"/>
        <v>0</v>
      </c>
    </row>
    <row r="1061" spans="1:20" ht="11.25" customHeight="1" x14ac:dyDescent="0.2">
      <c r="A1061" s="102" t="str">
        <f>'T09'!A1061</f>
        <v>Korunková</v>
      </c>
      <c r="B1061" s="104">
        <f>'T09'!C1061</f>
        <v>527408</v>
      </c>
      <c r="C1061" s="109">
        <f>'T09'!K1061</f>
        <v>47485.72</v>
      </c>
      <c r="D1061" s="110">
        <f>'T09'!O1061</f>
        <v>0</v>
      </c>
      <c r="E1061" s="110">
        <f>'T09'!P1061</f>
        <v>0</v>
      </c>
      <c r="F1061" s="110"/>
      <c r="G1061" s="102">
        <f t="shared" si="253"/>
        <v>0</v>
      </c>
      <c r="H1061" s="102">
        <f t="shared" si="254"/>
        <v>0</v>
      </c>
      <c r="I1061" s="102">
        <f t="shared" si="255"/>
        <v>0</v>
      </c>
      <c r="J1061" s="103">
        <f t="shared" si="256"/>
        <v>0</v>
      </c>
      <c r="L1061" s="115">
        <f t="shared" si="257"/>
        <v>0</v>
      </c>
      <c r="M1061" s="111">
        <f t="shared" si="258"/>
        <v>0</v>
      </c>
      <c r="N1061" s="111">
        <f t="shared" si="259"/>
        <v>0</v>
      </c>
      <c r="O1061" s="115">
        <f t="shared" si="260"/>
        <v>0</v>
      </c>
      <c r="P1061" s="111">
        <f t="shared" si="261"/>
        <v>0</v>
      </c>
      <c r="Q1061" s="111">
        <f t="shared" si="262"/>
        <v>0</v>
      </c>
      <c r="R1061" s="115">
        <f t="shared" si="263"/>
        <v>0</v>
      </c>
      <c r="S1061" s="111">
        <f t="shared" si="264"/>
        <v>0</v>
      </c>
      <c r="T1061" s="111">
        <f t="shared" si="265"/>
        <v>0</v>
      </c>
    </row>
    <row r="1062" spans="1:20" ht="11.25" customHeight="1" x14ac:dyDescent="0.2">
      <c r="A1062" s="102" t="str">
        <f>'T09'!A1062</f>
        <v>Korytárky</v>
      </c>
      <c r="B1062" s="104">
        <f>'T09'!C1062</f>
        <v>580520</v>
      </c>
      <c r="C1062" s="109">
        <f>'T09'!K1062</f>
        <v>322439.18000000005</v>
      </c>
      <c r="D1062" s="110">
        <f>'T09'!O1062</f>
        <v>0</v>
      </c>
      <c r="E1062" s="110">
        <f>'T09'!P1062</f>
        <v>8.7611964526147208</v>
      </c>
      <c r="F1062" s="110"/>
      <c r="G1062" s="102">
        <f t="shared" si="253"/>
        <v>0</v>
      </c>
      <c r="H1062" s="102">
        <f t="shared" si="254"/>
        <v>0</v>
      </c>
      <c r="I1062" s="102">
        <f t="shared" si="255"/>
        <v>0</v>
      </c>
      <c r="J1062" s="103">
        <f t="shared" si="256"/>
        <v>0</v>
      </c>
      <c r="L1062" s="115">
        <f t="shared" si="257"/>
        <v>0</v>
      </c>
      <c r="M1062" s="111">
        <f t="shared" si="258"/>
        <v>0</v>
      </c>
      <c r="N1062" s="111">
        <f t="shared" si="259"/>
        <v>0</v>
      </c>
      <c r="O1062" s="115">
        <f t="shared" si="260"/>
        <v>0</v>
      </c>
      <c r="P1062" s="111">
        <f t="shared" si="261"/>
        <v>0</v>
      </c>
      <c r="Q1062" s="111">
        <f t="shared" si="262"/>
        <v>0</v>
      </c>
      <c r="R1062" s="115">
        <f t="shared" si="263"/>
        <v>0</v>
      </c>
      <c r="S1062" s="111">
        <f t="shared" si="264"/>
        <v>0</v>
      </c>
      <c r="T1062" s="111">
        <f t="shared" si="265"/>
        <v>0</v>
      </c>
    </row>
    <row r="1063" spans="1:20" ht="11.25" customHeight="1" x14ac:dyDescent="0.2">
      <c r="A1063" s="102" t="str">
        <f>'T09'!A1063</f>
        <v>Korytné</v>
      </c>
      <c r="B1063" s="104">
        <f>'T09'!C1063</f>
        <v>581640</v>
      </c>
      <c r="C1063" s="109">
        <f>'T09'!K1063</f>
        <v>47081.38</v>
      </c>
      <c r="D1063" s="110">
        <f>'T09'!O1063</f>
        <v>0</v>
      </c>
      <c r="E1063" s="110">
        <f>'T09'!P1063</f>
        <v>36.97729335886077</v>
      </c>
      <c r="F1063" s="110"/>
      <c r="G1063" s="102">
        <f t="shared" si="253"/>
        <v>0</v>
      </c>
      <c r="H1063" s="102">
        <f t="shared" si="254"/>
        <v>1</v>
      </c>
      <c r="I1063" s="102">
        <f t="shared" si="255"/>
        <v>0</v>
      </c>
      <c r="J1063" s="103">
        <f t="shared" si="256"/>
        <v>1</v>
      </c>
      <c r="L1063" s="115">
        <f t="shared" si="257"/>
        <v>0</v>
      </c>
      <c r="M1063" s="111">
        <f t="shared" si="258"/>
        <v>0</v>
      </c>
      <c r="N1063" s="111">
        <f t="shared" si="259"/>
        <v>0</v>
      </c>
      <c r="O1063" s="115">
        <f t="shared" si="260"/>
        <v>47081.38</v>
      </c>
      <c r="P1063" s="111">
        <f t="shared" si="261"/>
        <v>0</v>
      </c>
      <c r="Q1063" s="111">
        <f t="shared" si="262"/>
        <v>0.36977293358860769</v>
      </c>
      <c r="R1063" s="115">
        <f t="shared" si="263"/>
        <v>0</v>
      </c>
      <c r="S1063" s="111">
        <f t="shared" si="264"/>
        <v>0</v>
      </c>
      <c r="T1063" s="111">
        <f t="shared" si="265"/>
        <v>0</v>
      </c>
    </row>
    <row r="1064" spans="1:20" ht="11.25" customHeight="1" x14ac:dyDescent="0.2">
      <c r="A1064" s="102" t="str">
        <f>'T09'!A1064</f>
        <v>Kosihovce</v>
      </c>
      <c r="B1064" s="104">
        <f>'T09'!C1064</f>
        <v>516121</v>
      </c>
      <c r="C1064" s="109">
        <f>'T09'!K1064</f>
        <v>145216.4</v>
      </c>
      <c r="D1064" s="110">
        <f>'T09'!O1064</f>
        <v>0</v>
      </c>
      <c r="E1064" s="110">
        <f>'T09'!P1064</f>
        <v>0</v>
      </c>
      <c r="F1064" s="110"/>
      <c r="G1064" s="102">
        <f t="shared" si="253"/>
        <v>0</v>
      </c>
      <c r="H1064" s="102">
        <f t="shared" si="254"/>
        <v>0</v>
      </c>
      <c r="I1064" s="102">
        <f t="shared" si="255"/>
        <v>0</v>
      </c>
      <c r="J1064" s="103">
        <f t="shared" si="256"/>
        <v>0</v>
      </c>
      <c r="L1064" s="115">
        <f t="shared" si="257"/>
        <v>0</v>
      </c>
      <c r="M1064" s="111">
        <f t="shared" si="258"/>
        <v>0</v>
      </c>
      <c r="N1064" s="111">
        <f t="shared" si="259"/>
        <v>0</v>
      </c>
      <c r="O1064" s="115">
        <f t="shared" si="260"/>
        <v>0</v>
      </c>
      <c r="P1064" s="111">
        <f t="shared" si="261"/>
        <v>0</v>
      </c>
      <c r="Q1064" s="111">
        <f t="shared" si="262"/>
        <v>0</v>
      </c>
      <c r="R1064" s="115">
        <f t="shared" si="263"/>
        <v>0</v>
      </c>
      <c r="S1064" s="111">
        <f t="shared" si="264"/>
        <v>0</v>
      </c>
      <c r="T1064" s="111">
        <f t="shared" si="265"/>
        <v>0</v>
      </c>
    </row>
    <row r="1065" spans="1:20" ht="11.25" customHeight="1" x14ac:dyDescent="0.2">
      <c r="A1065" s="102" t="str">
        <f>'T09'!A1065</f>
        <v>Kosihy nad Ipľom</v>
      </c>
      <c r="B1065" s="104">
        <f>'T09'!C1065</f>
        <v>516139</v>
      </c>
      <c r="C1065" s="109">
        <f>'T09'!K1065</f>
        <v>106063.61</v>
      </c>
      <c r="D1065" s="110">
        <f>'T09'!O1065</f>
        <v>195.0044</v>
      </c>
      <c r="E1065" s="110">
        <f>'T09'!P1065</f>
        <v>0</v>
      </c>
      <c r="F1065" s="110"/>
      <c r="G1065" s="102">
        <f t="shared" si="253"/>
        <v>1</v>
      </c>
      <c r="H1065" s="102">
        <f t="shared" si="254"/>
        <v>0</v>
      </c>
      <c r="I1065" s="102">
        <f t="shared" si="255"/>
        <v>0</v>
      </c>
      <c r="J1065" s="103">
        <f t="shared" si="256"/>
        <v>1</v>
      </c>
      <c r="L1065" s="115">
        <f t="shared" si="257"/>
        <v>106063.61</v>
      </c>
      <c r="M1065" s="111">
        <f t="shared" si="258"/>
        <v>1.9500440000000001</v>
      </c>
      <c r="N1065" s="111">
        <f t="shared" si="259"/>
        <v>0</v>
      </c>
      <c r="O1065" s="115">
        <f t="shared" si="260"/>
        <v>0</v>
      </c>
      <c r="P1065" s="111">
        <f t="shared" si="261"/>
        <v>0</v>
      </c>
      <c r="Q1065" s="111">
        <f t="shared" si="262"/>
        <v>0</v>
      </c>
      <c r="R1065" s="115">
        <f t="shared" si="263"/>
        <v>0</v>
      </c>
      <c r="S1065" s="111">
        <f t="shared" si="264"/>
        <v>0</v>
      </c>
      <c r="T1065" s="111">
        <f t="shared" si="265"/>
        <v>0</v>
      </c>
    </row>
    <row r="1066" spans="1:20" ht="11.25" customHeight="1" x14ac:dyDescent="0.2">
      <c r="A1066" s="102" t="str">
        <f>'T09'!A1066</f>
        <v>Kosorín</v>
      </c>
      <c r="B1066" s="104">
        <f>'T09'!C1066</f>
        <v>516945</v>
      </c>
      <c r="C1066" s="109">
        <f>'T09'!K1066</f>
        <v>207483.46</v>
      </c>
      <c r="D1066" s="110">
        <f>'T09'!O1066</f>
        <v>50.120199999999997</v>
      </c>
      <c r="E1066" s="110">
        <f>'T09'!P1066</f>
        <v>4.5707065035449084</v>
      </c>
      <c r="F1066" s="110"/>
      <c r="G1066" s="102">
        <f t="shared" si="253"/>
        <v>0</v>
      </c>
      <c r="H1066" s="102">
        <f t="shared" si="254"/>
        <v>0</v>
      </c>
      <c r="I1066" s="102">
        <f t="shared" si="255"/>
        <v>0</v>
      </c>
      <c r="J1066" s="103">
        <f t="shared" si="256"/>
        <v>0</v>
      </c>
      <c r="L1066" s="115">
        <f t="shared" si="257"/>
        <v>0</v>
      </c>
      <c r="M1066" s="111">
        <f t="shared" si="258"/>
        <v>0</v>
      </c>
      <c r="N1066" s="111">
        <f t="shared" si="259"/>
        <v>0</v>
      </c>
      <c r="O1066" s="115">
        <f t="shared" si="260"/>
        <v>0</v>
      </c>
      <c r="P1066" s="111">
        <f t="shared" si="261"/>
        <v>0</v>
      </c>
      <c r="Q1066" s="111">
        <f t="shared" si="262"/>
        <v>0</v>
      </c>
      <c r="R1066" s="115">
        <f t="shared" si="263"/>
        <v>0</v>
      </c>
      <c r="S1066" s="111">
        <f t="shared" si="264"/>
        <v>0</v>
      </c>
      <c r="T1066" s="111">
        <f t="shared" si="265"/>
        <v>0</v>
      </c>
    </row>
    <row r="1067" spans="1:20" ht="11.25" customHeight="1" x14ac:dyDescent="0.2">
      <c r="A1067" s="102" t="str">
        <f>'T09'!A1067</f>
        <v>Kostoľany nad Hornádom</v>
      </c>
      <c r="B1067" s="104">
        <f>'T09'!C1067</f>
        <v>582514</v>
      </c>
      <c r="C1067" s="109">
        <f>'T09'!K1067</f>
        <v>485227.45999999996</v>
      </c>
      <c r="D1067" s="110">
        <f>'T09'!O1067</f>
        <v>36.536299999999997</v>
      </c>
      <c r="E1067" s="110">
        <f>'T09'!P1067</f>
        <v>4.8537380798687693</v>
      </c>
      <c r="F1067" s="110"/>
      <c r="G1067" s="102">
        <f t="shared" si="253"/>
        <v>0</v>
      </c>
      <c r="H1067" s="102">
        <f t="shared" si="254"/>
        <v>0</v>
      </c>
      <c r="I1067" s="102">
        <f t="shared" si="255"/>
        <v>0</v>
      </c>
      <c r="J1067" s="103">
        <f t="shared" si="256"/>
        <v>0</v>
      </c>
      <c r="L1067" s="115">
        <f t="shared" si="257"/>
        <v>0</v>
      </c>
      <c r="M1067" s="111">
        <f t="shared" si="258"/>
        <v>0</v>
      </c>
      <c r="N1067" s="111">
        <f t="shared" si="259"/>
        <v>0</v>
      </c>
      <c r="O1067" s="115">
        <f t="shared" si="260"/>
        <v>0</v>
      </c>
      <c r="P1067" s="111">
        <f t="shared" si="261"/>
        <v>0</v>
      </c>
      <c r="Q1067" s="111">
        <f t="shared" si="262"/>
        <v>0</v>
      </c>
      <c r="R1067" s="115">
        <f t="shared" si="263"/>
        <v>0</v>
      </c>
      <c r="S1067" s="111">
        <f t="shared" si="264"/>
        <v>0</v>
      </c>
      <c r="T1067" s="111">
        <f t="shared" si="265"/>
        <v>0</v>
      </c>
    </row>
    <row r="1068" spans="1:20" ht="11.25" customHeight="1" x14ac:dyDescent="0.2">
      <c r="A1068" s="102" t="str">
        <f>'T09'!A1068</f>
        <v>Kostoľany pod Tribečom</v>
      </c>
      <c r="B1068" s="104">
        <f>'T09'!C1068</f>
        <v>500429</v>
      </c>
      <c r="C1068" s="109">
        <f>'T09'!K1068</f>
        <v>110613.73</v>
      </c>
      <c r="D1068" s="110">
        <f>'T09'!O1068</f>
        <v>33.390099999999997</v>
      </c>
      <c r="E1068" s="110">
        <f>'T09'!P1068</f>
        <v>10.855451669516976</v>
      </c>
      <c r="F1068" s="110"/>
      <c r="G1068" s="102">
        <f t="shared" si="253"/>
        <v>0</v>
      </c>
      <c r="H1068" s="102">
        <f t="shared" si="254"/>
        <v>0</v>
      </c>
      <c r="I1068" s="102">
        <f t="shared" si="255"/>
        <v>0</v>
      </c>
      <c r="J1068" s="103">
        <f t="shared" si="256"/>
        <v>0</v>
      </c>
      <c r="L1068" s="115">
        <f t="shared" si="257"/>
        <v>0</v>
      </c>
      <c r="M1068" s="111">
        <f t="shared" si="258"/>
        <v>0</v>
      </c>
      <c r="N1068" s="111">
        <f t="shared" si="259"/>
        <v>0</v>
      </c>
      <c r="O1068" s="115">
        <f t="shared" si="260"/>
        <v>0</v>
      </c>
      <c r="P1068" s="111">
        <f t="shared" si="261"/>
        <v>0</v>
      </c>
      <c r="Q1068" s="111">
        <f t="shared" si="262"/>
        <v>0</v>
      </c>
      <c r="R1068" s="115">
        <f t="shared" si="263"/>
        <v>0</v>
      </c>
      <c r="S1068" s="111">
        <f t="shared" si="264"/>
        <v>0</v>
      </c>
      <c r="T1068" s="111">
        <f t="shared" si="265"/>
        <v>0</v>
      </c>
    </row>
    <row r="1069" spans="1:20" ht="11.25" customHeight="1" x14ac:dyDescent="0.2">
      <c r="A1069" s="102" t="str">
        <f>'T09'!A1069</f>
        <v>Kostolec</v>
      </c>
      <c r="B1069" s="104">
        <f>'T09'!C1069</f>
        <v>513245</v>
      </c>
      <c r="C1069" s="109">
        <f>'T09'!K1069</f>
        <v>39542.83</v>
      </c>
      <c r="D1069" s="110">
        <f>'T09'!O1069</f>
        <v>0</v>
      </c>
      <c r="E1069" s="110">
        <f>'T09'!P1069</f>
        <v>0</v>
      </c>
      <c r="F1069" s="110"/>
      <c r="G1069" s="102">
        <f t="shared" si="253"/>
        <v>0</v>
      </c>
      <c r="H1069" s="102">
        <f t="shared" si="254"/>
        <v>0</v>
      </c>
      <c r="I1069" s="102">
        <f t="shared" si="255"/>
        <v>0</v>
      </c>
      <c r="J1069" s="103">
        <f t="shared" si="256"/>
        <v>0</v>
      </c>
      <c r="L1069" s="115">
        <f t="shared" si="257"/>
        <v>0</v>
      </c>
      <c r="M1069" s="111">
        <f t="shared" si="258"/>
        <v>0</v>
      </c>
      <c r="N1069" s="111">
        <f t="shared" si="259"/>
        <v>0</v>
      </c>
      <c r="O1069" s="115">
        <f t="shared" si="260"/>
        <v>0</v>
      </c>
      <c r="P1069" s="111">
        <f t="shared" si="261"/>
        <v>0</v>
      </c>
      <c r="Q1069" s="111">
        <f t="shared" si="262"/>
        <v>0</v>
      </c>
      <c r="R1069" s="115">
        <f t="shared" si="263"/>
        <v>0</v>
      </c>
      <c r="S1069" s="111">
        <f t="shared" si="264"/>
        <v>0</v>
      </c>
      <c r="T1069" s="111">
        <f t="shared" si="265"/>
        <v>0</v>
      </c>
    </row>
    <row r="1070" spans="1:20" ht="11.25" customHeight="1" x14ac:dyDescent="0.2">
      <c r="A1070" s="102" t="str">
        <f>'T09'!A1070</f>
        <v>Kostolište</v>
      </c>
      <c r="B1070" s="104">
        <f>'T09'!C1070</f>
        <v>508012</v>
      </c>
      <c r="C1070" s="109">
        <f>'T09'!K1070</f>
        <v>442989.12</v>
      </c>
      <c r="D1070" s="110">
        <f>'T09'!O1070</f>
        <v>6.7187999999999999</v>
      </c>
      <c r="E1070" s="110">
        <f>'T09'!P1070</f>
        <v>1.279476118962019</v>
      </c>
      <c r="F1070" s="110"/>
      <c r="G1070" s="102">
        <f t="shared" si="253"/>
        <v>0</v>
      </c>
      <c r="H1070" s="102">
        <f t="shared" si="254"/>
        <v>0</v>
      </c>
      <c r="I1070" s="102">
        <f t="shared" si="255"/>
        <v>0</v>
      </c>
      <c r="J1070" s="103">
        <f t="shared" si="256"/>
        <v>0</v>
      </c>
      <c r="L1070" s="115">
        <f t="shared" si="257"/>
        <v>0</v>
      </c>
      <c r="M1070" s="111">
        <f t="shared" si="258"/>
        <v>0</v>
      </c>
      <c r="N1070" s="111">
        <f t="shared" si="259"/>
        <v>0</v>
      </c>
      <c r="O1070" s="115">
        <f t="shared" si="260"/>
        <v>0</v>
      </c>
      <c r="P1070" s="111">
        <f t="shared" si="261"/>
        <v>0</v>
      </c>
      <c r="Q1070" s="111">
        <f t="shared" si="262"/>
        <v>0</v>
      </c>
      <c r="R1070" s="115">
        <f t="shared" si="263"/>
        <v>0</v>
      </c>
      <c r="S1070" s="111">
        <f t="shared" si="264"/>
        <v>0</v>
      </c>
      <c r="T1070" s="111">
        <f t="shared" si="265"/>
        <v>0</v>
      </c>
    </row>
    <row r="1071" spans="1:20" ht="11.25" customHeight="1" x14ac:dyDescent="0.2">
      <c r="A1071" s="102" t="str">
        <f>'T09'!A1071</f>
        <v>Kostolná - Záriečie</v>
      </c>
      <c r="B1071" s="104">
        <f>'T09'!C1071</f>
        <v>506133</v>
      </c>
      <c r="C1071" s="109">
        <f>'T09'!K1071</f>
        <v>155380.78</v>
      </c>
      <c r="D1071" s="110">
        <f>'T09'!O1071</f>
        <v>105.6151</v>
      </c>
      <c r="E1071" s="110">
        <f>'T09'!P1071</f>
        <v>58.057618194476824</v>
      </c>
      <c r="F1071" s="110"/>
      <c r="G1071" s="102">
        <f t="shared" si="253"/>
        <v>1</v>
      </c>
      <c r="H1071" s="102">
        <f t="shared" si="254"/>
        <v>1</v>
      </c>
      <c r="I1071" s="102">
        <f t="shared" si="255"/>
        <v>1</v>
      </c>
      <c r="J1071" s="103">
        <f t="shared" si="256"/>
        <v>1</v>
      </c>
      <c r="L1071" s="115">
        <f t="shared" si="257"/>
        <v>155380.78</v>
      </c>
      <c r="M1071" s="111">
        <f t="shared" si="258"/>
        <v>1.0561510000000001</v>
      </c>
      <c r="N1071" s="111">
        <f t="shared" si="259"/>
        <v>0.58057618194476823</v>
      </c>
      <c r="O1071" s="115">
        <f t="shared" si="260"/>
        <v>155380.78</v>
      </c>
      <c r="P1071" s="111">
        <f t="shared" si="261"/>
        <v>1.0561510000000001</v>
      </c>
      <c r="Q1071" s="111">
        <f t="shared" si="262"/>
        <v>0.58057618194476823</v>
      </c>
      <c r="R1071" s="115">
        <f t="shared" si="263"/>
        <v>155380.78</v>
      </c>
      <c r="S1071" s="111">
        <f t="shared" si="264"/>
        <v>1.0561510000000001</v>
      </c>
      <c r="T1071" s="111">
        <f t="shared" si="265"/>
        <v>0.58057618194476823</v>
      </c>
    </row>
    <row r="1072" spans="1:20" ht="11.25" customHeight="1" x14ac:dyDescent="0.2">
      <c r="A1072" s="102" t="str">
        <f>'T09'!A1072</f>
        <v>Kostolná pri Dunaji</v>
      </c>
      <c r="B1072" s="104">
        <f>'T09'!C1072</f>
        <v>503851</v>
      </c>
      <c r="C1072" s="109">
        <f>'T09'!K1072</f>
        <v>190682.62</v>
      </c>
      <c r="D1072" s="110">
        <f>'T09'!O1072</f>
        <v>0</v>
      </c>
      <c r="E1072" s="110">
        <f>'T09'!P1072</f>
        <v>0</v>
      </c>
      <c r="F1072" s="110"/>
      <c r="G1072" s="102">
        <f t="shared" si="253"/>
        <v>0</v>
      </c>
      <c r="H1072" s="102">
        <f t="shared" si="254"/>
        <v>0</v>
      </c>
      <c r="I1072" s="102">
        <f t="shared" si="255"/>
        <v>0</v>
      </c>
      <c r="J1072" s="103">
        <f t="shared" si="256"/>
        <v>0</v>
      </c>
      <c r="L1072" s="115">
        <f t="shared" si="257"/>
        <v>0</v>
      </c>
      <c r="M1072" s="111">
        <f t="shared" si="258"/>
        <v>0</v>
      </c>
      <c r="N1072" s="111">
        <f t="shared" si="259"/>
        <v>0</v>
      </c>
      <c r="O1072" s="115">
        <f t="shared" si="260"/>
        <v>0</v>
      </c>
      <c r="P1072" s="111">
        <f t="shared" si="261"/>
        <v>0</v>
      </c>
      <c r="Q1072" s="111">
        <f t="shared" si="262"/>
        <v>0</v>
      </c>
      <c r="R1072" s="115">
        <f t="shared" si="263"/>
        <v>0</v>
      </c>
      <c r="S1072" s="111">
        <f t="shared" si="264"/>
        <v>0</v>
      </c>
      <c r="T1072" s="111">
        <f t="shared" si="265"/>
        <v>0</v>
      </c>
    </row>
    <row r="1073" spans="1:20" ht="11.25" customHeight="1" x14ac:dyDescent="0.2">
      <c r="A1073" s="102" t="str">
        <f>'T09'!A1073</f>
        <v>Kostolná Ves</v>
      </c>
      <c r="B1073" s="104">
        <f>'T09'!C1073</f>
        <v>514101</v>
      </c>
      <c r="C1073" s="109">
        <f>'T09'!K1073</f>
        <v>132010.18</v>
      </c>
      <c r="D1073" s="110">
        <f>'T09'!O1073</f>
        <v>0</v>
      </c>
      <c r="E1073" s="110">
        <f>'T09'!P1073</f>
        <v>3.0985110390728958</v>
      </c>
      <c r="F1073" s="110"/>
      <c r="G1073" s="102">
        <f t="shared" si="253"/>
        <v>0</v>
      </c>
      <c r="H1073" s="102">
        <f t="shared" si="254"/>
        <v>0</v>
      </c>
      <c r="I1073" s="102">
        <f t="shared" si="255"/>
        <v>0</v>
      </c>
      <c r="J1073" s="103">
        <f t="shared" si="256"/>
        <v>0</v>
      </c>
      <c r="L1073" s="115">
        <f t="shared" si="257"/>
        <v>0</v>
      </c>
      <c r="M1073" s="111">
        <f t="shared" si="258"/>
        <v>0</v>
      </c>
      <c r="N1073" s="111">
        <f t="shared" si="259"/>
        <v>0</v>
      </c>
      <c r="O1073" s="115">
        <f t="shared" si="260"/>
        <v>0</v>
      </c>
      <c r="P1073" s="111">
        <f t="shared" si="261"/>
        <v>0</v>
      </c>
      <c r="Q1073" s="111">
        <f t="shared" si="262"/>
        <v>0</v>
      </c>
      <c r="R1073" s="115">
        <f t="shared" si="263"/>
        <v>0</v>
      </c>
      <c r="S1073" s="111">
        <f t="shared" si="264"/>
        <v>0</v>
      </c>
      <c r="T1073" s="111">
        <f t="shared" si="265"/>
        <v>0</v>
      </c>
    </row>
    <row r="1074" spans="1:20" ht="11.25" customHeight="1" x14ac:dyDescent="0.2">
      <c r="A1074" s="102" t="str">
        <f>'T09'!A1074</f>
        <v>Kostolné</v>
      </c>
      <c r="B1074" s="104">
        <f>'T09'!C1074</f>
        <v>506141</v>
      </c>
      <c r="C1074" s="109">
        <f>'T09'!K1074</f>
        <v>416983.33999999997</v>
      </c>
      <c r="D1074" s="110">
        <f>'T09'!O1074</f>
        <v>3.0327999999999999</v>
      </c>
      <c r="E1074" s="110">
        <f>'T09'!P1074</f>
        <v>2.4454262369331112</v>
      </c>
      <c r="F1074" s="110"/>
      <c r="G1074" s="102">
        <f t="shared" si="253"/>
        <v>0</v>
      </c>
      <c r="H1074" s="102">
        <f t="shared" si="254"/>
        <v>0</v>
      </c>
      <c r="I1074" s="102">
        <f t="shared" si="255"/>
        <v>0</v>
      </c>
      <c r="J1074" s="103">
        <f t="shared" si="256"/>
        <v>0</v>
      </c>
      <c r="L1074" s="115">
        <f t="shared" si="257"/>
        <v>0</v>
      </c>
      <c r="M1074" s="111">
        <f t="shared" si="258"/>
        <v>0</v>
      </c>
      <c r="N1074" s="111">
        <f t="shared" si="259"/>
        <v>0</v>
      </c>
      <c r="O1074" s="115">
        <f t="shared" si="260"/>
        <v>0</v>
      </c>
      <c r="P1074" s="111">
        <f t="shared" si="261"/>
        <v>0</v>
      </c>
      <c r="Q1074" s="111">
        <f t="shared" si="262"/>
        <v>0</v>
      </c>
      <c r="R1074" s="115">
        <f t="shared" si="263"/>
        <v>0</v>
      </c>
      <c r="S1074" s="111">
        <f t="shared" si="264"/>
        <v>0</v>
      </c>
      <c r="T1074" s="111">
        <f t="shared" si="265"/>
        <v>0</v>
      </c>
    </row>
    <row r="1075" spans="1:20" ht="11.25" customHeight="1" x14ac:dyDescent="0.2">
      <c r="A1075" s="102" t="str">
        <f>'T09'!A1075</f>
        <v>Kostolné Kračany</v>
      </c>
      <c r="B1075" s="104">
        <f>'T09'!C1075</f>
        <v>501697</v>
      </c>
      <c r="C1075" s="109">
        <f>'T09'!K1075</f>
        <v>542321.37</v>
      </c>
      <c r="D1075" s="110">
        <f>'T09'!O1075</f>
        <v>45.692799999999998</v>
      </c>
      <c r="E1075" s="110">
        <f>'T09'!P1075</f>
        <v>7.9323999347471776</v>
      </c>
      <c r="F1075" s="110"/>
      <c r="G1075" s="102">
        <f t="shared" si="253"/>
        <v>0</v>
      </c>
      <c r="H1075" s="102">
        <f t="shared" si="254"/>
        <v>0</v>
      </c>
      <c r="I1075" s="102">
        <f t="shared" si="255"/>
        <v>0</v>
      </c>
      <c r="J1075" s="103">
        <f t="shared" si="256"/>
        <v>0</v>
      </c>
      <c r="L1075" s="115">
        <f t="shared" si="257"/>
        <v>0</v>
      </c>
      <c r="M1075" s="111">
        <f t="shared" si="258"/>
        <v>0</v>
      </c>
      <c r="N1075" s="111">
        <f t="shared" si="259"/>
        <v>0</v>
      </c>
      <c r="O1075" s="115">
        <f t="shared" si="260"/>
        <v>0</v>
      </c>
      <c r="P1075" s="111">
        <f t="shared" si="261"/>
        <v>0</v>
      </c>
      <c r="Q1075" s="111">
        <f t="shared" si="262"/>
        <v>0</v>
      </c>
      <c r="R1075" s="115">
        <f t="shared" si="263"/>
        <v>0</v>
      </c>
      <c r="S1075" s="111">
        <f t="shared" si="264"/>
        <v>0</v>
      </c>
      <c r="T1075" s="111">
        <f t="shared" si="265"/>
        <v>0</v>
      </c>
    </row>
    <row r="1076" spans="1:20" ht="11.25" customHeight="1" x14ac:dyDescent="0.2">
      <c r="A1076" s="102" t="str">
        <f>'T09'!A1076</f>
        <v>Koš</v>
      </c>
      <c r="B1076" s="104">
        <f>'T09'!C1076</f>
        <v>514110</v>
      </c>
      <c r="C1076" s="109">
        <f>'T09'!K1076</f>
        <v>1080839.08</v>
      </c>
      <c r="D1076" s="110">
        <f>'T09'!O1076</f>
        <v>0</v>
      </c>
      <c r="E1076" s="110">
        <f>'T09'!P1076</f>
        <v>10.750769670541519</v>
      </c>
      <c r="F1076" s="110"/>
      <c r="G1076" s="102">
        <f t="shared" si="253"/>
        <v>0</v>
      </c>
      <c r="H1076" s="102">
        <f t="shared" si="254"/>
        <v>0</v>
      </c>
      <c r="I1076" s="102">
        <f t="shared" si="255"/>
        <v>0</v>
      </c>
      <c r="J1076" s="103">
        <f t="shared" si="256"/>
        <v>0</v>
      </c>
      <c r="L1076" s="115">
        <f t="shared" si="257"/>
        <v>0</v>
      </c>
      <c r="M1076" s="111">
        <f t="shared" si="258"/>
        <v>0</v>
      </c>
      <c r="N1076" s="111">
        <f t="shared" si="259"/>
        <v>0</v>
      </c>
      <c r="O1076" s="115">
        <f t="shared" si="260"/>
        <v>0</v>
      </c>
      <c r="P1076" s="111">
        <f t="shared" si="261"/>
        <v>0</v>
      </c>
      <c r="Q1076" s="111">
        <f t="shared" si="262"/>
        <v>0</v>
      </c>
      <c r="R1076" s="115">
        <f t="shared" si="263"/>
        <v>0</v>
      </c>
      <c r="S1076" s="111">
        <f t="shared" si="264"/>
        <v>0</v>
      </c>
      <c r="T1076" s="111">
        <f t="shared" si="265"/>
        <v>0</v>
      </c>
    </row>
    <row r="1077" spans="1:20" ht="11.25" customHeight="1" x14ac:dyDescent="0.2">
      <c r="A1077" s="102" t="str">
        <f>'T09'!A1077</f>
        <v>Košariská</v>
      </c>
      <c r="B1077" s="104">
        <f>'T09'!C1077</f>
        <v>504467</v>
      </c>
      <c r="C1077" s="109">
        <f>'T09'!K1077</f>
        <v>215108.77</v>
      </c>
      <c r="D1077" s="110">
        <f>'T09'!O1077</f>
        <v>0</v>
      </c>
      <c r="E1077" s="110">
        <f>'T09'!P1077</f>
        <v>50.743323947229115</v>
      </c>
      <c r="F1077" s="110"/>
      <c r="G1077" s="102">
        <f t="shared" si="253"/>
        <v>0</v>
      </c>
      <c r="H1077" s="102">
        <f t="shared" si="254"/>
        <v>1</v>
      </c>
      <c r="I1077" s="102">
        <f t="shared" si="255"/>
        <v>0</v>
      </c>
      <c r="J1077" s="103">
        <f t="shared" si="256"/>
        <v>1</v>
      </c>
      <c r="L1077" s="115">
        <f t="shared" si="257"/>
        <v>0</v>
      </c>
      <c r="M1077" s="111">
        <f t="shared" si="258"/>
        <v>0</v>
      </c>
      <c r="N1077" s="111">
        <f t="shared" si="259"/>
        <v>0</v>
      </c>
      <c r="O1077" s="115">
        <f t="shared" si="260"/>
        <v>215108.77</v>
      </c>
      <c r="P1077" s="111">
        <f t="shared" si="261"/>
        <v>0</v>
      </c>
      <c r="Q1077" s="111">
        <f t="shared" si="262"/>
        <v>0.50743323947229113</v>
      </c>
      <c r="R1077" s="115">
        <f t="shared" si="263"/>
        <v>0</v>
      </c>
      <c r="S1077" s="111">
        <f t="shared" si="264"/>
        <v>0</v>
      </c>
      <c r="T1077" s="111">
        <f t="shared" si="265"/>
        <v>0</v>
      </c>
    </row>
    <row r="1078" spans="1:20" ht="11.25" customHeight="1" x14ac:dyDescent="0.2">
      <c r="A1078" s="102" t="str">
        <f>'T09'!A1078</f>
        <v>Košarovce</v>
      </c>
      <c r="B1078" s="104">
        <f>'T09'!C1078</f>
        <v>528803</v>
      </c>
      <c r="C1078" s="109">
        <f>'T09'!K1078</f>
        <v>453082.18999999994</v>
      </c>
      <c r="D1078" s="110">
        <f>'T09'!O1078</f>
        <v>0</v>
      </c>
      <c r="E1078" s="110">
        <f>'T09'!P1078</f>
        <v>0.27999334955099436</v>
      </c>
      <c r="F1078" s="110"/>
      <c r="G1078" s="102">
        <f t="shared" si="253"/>
        <v>0</v>
      </c>
      <c r="H1078" s="102">
        <f t="shared" si="254"/>
        <v>0</v>
      </c>
      <c r="I1078" s="102">
        <f t="shared" si="255"/>
        <v>0</v>
      </c>
      <c r="J1078" s="103">
        <f t="shared" si="256"/>
        <v>0</v>
      </c>
      <c r="L1078" s="115">
        <f t="shared" si="257"/>
        <v>0</v>
      </c>
      <c r="M1078" s="111">
        <f t="shared" si="258"/>
        <v>0</v>
      </c>
      <c r="N1078" s="111">
        <f t="shared" si="259"/>
        <v>0</v>
      </c>
      <c r="O1078" s="115">
        <f t="shared" si="260"/>
        <v>0</v>
      </c>
      <c r="P1078" s="111">
        <f t="shared" si="261"/>
        <v>0</v>
      </c>
      <c r="Q1078" s="111">
        <f t="shared" si="262"/>
        <v>0</v>
      </c>
      <c r="R1078" s="115">
        <f t="shared" si="263"/>
        <v>0</v>
      </c>
      <c r="S1078" s="111">
        <f t="shared" si="264"/>
        <v>0</v>
      </c>
      <c r="T1078" s="111">
        <f t="shared" si="265"/>
        <v>0</v>
      </c>
    </row>
    <row r="1079" spans="1:20" ht="11.25" customHeight="1" x14ac:dyDescent="0.2">
      <c r="A1079" s="102" t="str">
        <f>'T09'!A1079</f>
        <v>Košeca</v>
      </c>
      <c r="B1079" s="104">
        <f>'T09'!C1079</f>
        <v>513253</v>
      </c>
      <c r="C1079" s="109">
        <f>'T09'!K1079</f>
        <v>1247729.77</v>
      </c>
      <c r="D1079" s="110">
        <f>'T09'!O1079</f>
        <v>12.3642</v>
      </c>
      <c r="E1079" s="110">
        <f>'T09'!P1079</f>
        <v>4.7998630344453508</v>
      </c>
      <c r="F1079" s="110"/>
      <c r="G1079" s="102">
        <f t="shared" si="253"/>
        <v>0</v>
      </c>
      <c r="H1079" s="102">
        <f t="shared" si="254"/>
        <v>0</v>
      </c>
      <c r="I1079" s="102">
        <f t="shared" si="255"/>
        <v>0</v>
      </c>
      <c r="J1079" s="103">
        <f t="shared" si="256"/>
        <v>0</v>
      </c>
      <c r="L1079" s="115">
        <f t="shared" si="257"/>
        <v>0</v>
      </c>
      <c r="M1079" s="111">
        <f t="shared" si="258"/>
        <v>0</v>
      </c>
      <c r="N1079" s="111">
        <f t="shared" si="259"/>
        <v>0</v>
      </c>
      <c r="O1079" s="115">
        <f t="shared" si="260"/>
        <v>0</v>
      </c>
      <c r="P1079" s="111">
        <f t="shared" si="261"/>
        <v>0</v>
      </c>
      <c r="Q1079" s="111">
        <f t="shared" si="262"/>
        <v>0</v>
      </c>
      <c r="R1079" s="115">
        <f t="shared" si="263"/>
        <v>0</v>
      </c>
      <c r="S1079" s="111">
        <f t="shared" si="264"/>
        <v>0</v>
      </c>
      <c r="T1079" s="111">
        <f t="shared" si="265"/>
        <v>0</v>
      </c>
    </row>
    <row r="1080" spans="1:20" ht="11.25" customHeight="1" x14ac:dyDescent="0.2">
      <c r="A1080" s="102" t="str">
        <f>'T09'!A1080</f>
        <v>Košecké Podhradie</v>
      </c>
      <c r="B1080" s="104">
        <f>'T09'!C1080</f>
        <v>513351</v>
      </c>
      <c r="C1080" s="109">
        <f>'T09'!K1080</f>
        <v>361601.31</v>
      </c>
      <c r="D1080" s="110">
        <f>'T09'!O1080</f>
        <v>27.818999999999999</v>
      </c>
      <c r="E1080" s="110">
        <f>'T09'!P1080</f>
        <v>7.5703293220923342</v>
      </c>
      <c r="F1080" s="110"/>
      <c r="G1080" s="102">
        <f t="shared" si="253"/>
        <v>0</v>
      </c>
      <c r="H1080" s="102">
        <f t="shared" si="254"/>
        <v>0</v>
      </c>
      <c r="I1080" s="102">
        <f t="shared" si="255"/>
        <v>0</v>
      </c>
      <c r="J1080" s="103">
        <f t="shared" si="256"/>
        <v>0</v>
      </c>
      <c r="L1080" s="115">
        <f t="shared" si="257"/>
        <v>0</v>
      </c>
      <c r="M1080" s="111">
        <f t="shared" si="258"/>
        <v>0</v>
      </c>
      <c r="N1080" s="111">
        <f t="shared" si="259"/>
        <v>0</v>
      </c>
      <c r="O1080" s="115">
        <f t="shared" si="260"/>
        <v>0</v>
      </c>
      <c r="P1080" s="111">
        <f t="shared" si="261"/>
        <v>0</v>
      </c>
      <c r="Q1080" s="111">
        <f t="shared" si="262"/>
        <v>0</v>
      </c>
      <c r="R1080" s="115">
        <f t="shared" si="263"/>
        <v>0</v>
      </c>
      <c r="S1080" s="111">
        <f t="shared" si="264"/>
        <v>0</v>
      </c>
      <c r="T1080" s="111">
        <f t="shared" si="265"/>
        <v>0</v>
      </c>
    </row>
    <row r="1081" spans="1:20" ht="11.25" customHeight="1" x14ac:dyDescent="0.2">
      <c r="A1081" s="102" t="str">
        <f>'T09'!A1081</f>
        <v>Košice - Barca</v>
      </c>
      <c r="B1081" s="104">
        <f>'T09'!C1081</f>
        <v>599093</v>
      </c>
      <c r="C1081" s="109">
        <f>'T09'!K1081</f>
        <v>641557.84</v>
      </c>
      <c r="D1081" s="110">
        <f>'T09'!O1081</f>
        <v>33.465299999999999</v>
      </c>
      <c r="E1081" s="110">
        <f>'T09'!P1081</f>
        <v>14.959112649921011</v>
      </c>
      <c r="F1081" s="110"/>
      <c r="G1081" s="102">
        <f t="shared" si="253"/>
        <v>0</v>
      </c>
      <c r="H1081" s="102">
        <f t="shared" si="254"/>
        <v>0</v>
      </c>
      <c r="I1081" s="102">
        <f t="shared" si="255"/>
        <v>0</v>
      </c>
      <c r="J1081" s="103">
        <f t="shared" si="256"/>
        <v>0</v>
      </c>
      <c r="L1081" s="115">
        <f t="shared" si="257"/>
        <v>0</v>
      </c>
      <c r="M1081" s="111">
        <f t="shared" si="258"/>
        <v>0</v>
      </c>
      <c r="N1081" s="111">
        <f t="shared" si="259"/>
        <v>0</v>
      </c>
      <c r="O1081" s="115">
        <f t="shared" si="260"/>
        <v>0</v>
      </c>
      <c r="P1081" s="111">
        <f t="shared" si="261"/>
        <v>0</v>
      </c>
      <c r="Q1081" s="111">
        <f t="shared" si="262"/>
        <v>0</v>
      </c>
      <c r="R1081" s="115">
        <f t="shared" si="263"/>
        <v>0</v>
      </c>
      <c r="S1081" s="111">
        <f t="shared" si="264"/>
        <v>0</v>
      </c>
      <c r="T1081" s="111">
        <f t="shared" si="265"/>
        <v>0</v>
      </c>
    </row>
    <row r="1082" spans="1:20" ht="11.25" customHeight="1" x14ac:dyDescent="0.2">
      <c r="A1082" s="102" t="str">
        <f>'T09'!A1082</f>
        <v>Košice - Dargovských hrdinov</v>
      </c>
      <c r="B1082" s="104">
        <f>'T09'!C1082</f>
        <v>598682</v>
      </c>
      <c r="C1082" s="109">
        <f>'T09'!K1082</f>
        <v>1508092.13</v>
      </c>
      <c r="D1082" s="110">
        <f>'T09'!O1082</f>
        <v>0</v>
      </c>
      <c r="E1082" s="110">
        <f>'T09'!P1082</f>
        <v>8.0814790804590952</v>
      </c>
      <c r="F1082" s="110"/>
      <c r="G1082" s="102">
        <f t="shared" si="253"/>
        <v>0</v>
      </c>
      <c r="H1082" s="102">
        <f t="shared" si="254"/>
        <v>0</v>
      </c>
      <c r="I1082" s="102">
        <f t="shared" si="255"/>
        <v>0</v>
      </c>
      <c r="J1082" s="103">
        <f t="shared" si="256"/>
        <v>0</v>
      </c>
      <c r="L1082" s="115">
        <f t="shared" si="257"/>
        <v>0</v>
      </c>
      <c r="M1082" s="111">
        <f t="shared" si="258"/>
        <v>0</v>
      </c>
      <c r="N1082" s="111">
        <f t="shared" si="259"/>
        <v>0</v>
      </c>
      <c r="O1082" s="115">
        <f t="shared" si="260"/>
        <v>0</v>
      </c>
      <c r="P1082" s="111">
        <f t="shared" si="261"/>
        <v>0</v>
      </c>
      <c r="Q1082" s="111">
        <f t="shared" si="262"/>
        <v>0</v>
      </c>
      <c r="R1082" s="115">
        <f t="shared" si="263"/>
        <v>0</v>
      </c>
      <c r="S1082" s="111">
        <f t="shared" si="264"/>
        <v>0</v>
      </c>
      <c r="T1082" s="111">
        <f t="shared" si="265"/>
        <v>0</v>
      </c>
    </row>
    <row r="1083" spans="1:20" ht="11.25" customHeight="1" x14ac:dyDescent="0.2">
      <c r="A1083" s="102" t="str">
        <f>'T09'!A1083</f>
        <v>Košice - Džungľa</v>
      </c>
      <c r="B1083" s="104">
        <f>'T09'!C1083</f>
        <v>599891</v>
      </c>
      <c r="C1083" s="109">
        <f>'T09'!K1083</f>
        <v>132879.12</v>
      </c>
      <c r="D1083" s="110">
        <f>'T09'!O1083</f>
        <v>0</v>
      </c>
      <c r="E1083" s="110">
        <f>'T09'!P1083</f>
        <v>0</v>
      </c>
      <c r="F1083" s="110"/>
      <c r="G1083" s="102">
        <f t="shared" si="253"/>
        <v>0</v>
      </c>
      <c r="H1083" s="102">
        <f t="shared" si="254"/>
        <v>0</v>
      </c>
      <c r="I1083" s="102">
        <f t="shared" si="255"/>
        <v>0</v>
      </c>
      <c r="J1083" s="103">
        <f t="shared" si="256"/>
        <v>0</v>
      </c>
      <c r="L1083" s="115">
        <f t="shared" si="257"/>
        <v>0</v>
      </c>
      <c r="M1083" s="111">
        <f t="shared" si="258"/>
        <v>0</v>
      </c>
      <c r="N1083" s="111">
        <f t="shared" si="259"/>
        <v>0</v>
      </c>
      <c r="O1083" s="115">
        <f t="shared" si="260"/>
        <v>0</v>
      </c>
      <c r="P1083" s="111">
        <f t="shared" si="261"/>
        <v>0</v>
      </c>
      <c r="Q1083" s="111">
        <f t="shared" si="262"/>
        <v>0</v>
      </c>
      <c r="R1083" s="115">
        <f t="shared" si="263"/>
        <v>0</v>
      </c>
      <c r="S1083" s="111">
        <f t="shared" si="264"/>
        <v>0</v>
      </c>
      <c r="T1083" s="111">
        <f t="shared" si="265"/>
        <v>0</v>
      </c>
    </row>
    <row r="1084" spans="1:20" ht="11.25" customHeight="1" x14ac:dyDescent="0.2">
      <c r="A1084" s="102" t="str">
        <f>'T09'!A1084</f>
        <v>Košice - Juh</v>
      </c>
      <c r="B1084" s="104">
        <f>'T09'!C1084</f>
        <v>599824</v>
      </c>
      <c r="C1084" s="109">
        <f>'T09'!K1084</f>
        <v>2547297.0499999998</v>
      </c>
      <c r="D1084" s="110">
        <f>'T09'!O1084</f>
        <v>0</v>
      </c>
      <c r="E1084" s="110">
        <f>'T09'!P1084</f>
        <v>0</v>
      </c>
      <c r="F1084" s="110"/>
      <c r="G1084" s="102">
        <f t="shared" si="253"/>
        <v>0</v>
      </c>
      <c r="H1084" s="102">
        <f t="shared" si="254"/>
        <v>0</v>
      </c>
      <c r="I1084" s="102">
        <f t="shared" si="255"/>
        <v>0</v>
      </c>
      <c r="J1084" s="103">
        <f t="shared" si="256"/>
        <v>0</v>
      </c>
      <c r="L1084" s="115">
        <f t="shared" si="257"/>
        <v>0</v>
      </c>
      <c r="M1084" s="111">
        <f t="shared" si="258"/>
        <v>0</v>
      </c>
      <c r="N1084" s="111">
        <f t="shared" si="259"/>
        <v>0</v>
      </c>
      <c r="O1084" s="115">
        <f t="shared" si="260"/>
        <v>0</v>
      </c>
      <c r="P1084" s="111">
        <f t="shared" si="261"/>
        <v>0</v>
      </c>
      <c r="Q1084" s="111">
        <f t="shared" si="262"/>
        <v>0</v>
      </c>
      <c r="R1084" s="115">
        <f t="shared" si="263"/>
        <v>0</v>
      </c>
      <c r="S1084" s="111">
        <f t="shared" si="264"/>
        <v>0</v>
      </c>
      <c r="T1084" s="111">
        <f t="shared" si="265"/>
        <v>0</v>
      </c>
    </row>
    <row r="1085" spans="1:20" ht="11.25" customHeight="1" x14ac:dyDescent="0.2">
      <c r="A1085" s="102" t="str">
        <f>'T09'!A1085</f>
        <v>Košice - Kavečany</v>
      </c>
      <c r="B1085" s="104">
        <f>'T09'!C1085</f>
        <v>598119</v>
      </c>
      <c r="C1085" s="109">
        <f>'T09'!K1085</f>
        <v>197052.15</v>
      </c>
      <c r="D1085" s="110">
        <f>'T09'!O1085</f>
        <v>55.822800000000001</v>
      </c>
      <c r="E1085" s="110">
        <f>'T09'!P1085</f>
        <v>0.21292840499329743</v>
      </c>
      <c r="F1085" s="110"/>
      <c r="G1085" s="102">
        <f t="shared" si="253"/>
        <v>0</v>
      </c>
      <c r="H1085" s="102">
        <f t="shared" si="254"/>
        <v>0</v>
      </c>
      <c r="I1085" s="102">
        <f t="shared" si="255"/>
        <v>0</v>
      </c>
      <c r="J1085" s="103">
        <f t="shared" si="256"/>
        <v>0</v>
      </c>
      <c r="L1085" s="115">
        <f t="shared" si="257"/>
        <v>0</v>
      </c>
      <c r="M1085" s="111">
        <f t="shared" si="258"/>
        <v>0</v>
      </c>
      <c r="N1085" s="111">
        <f t="shared" si="259"/>
        <v>0</v>
      </c>
      <c r="O1085" s="115">
        <f t="shared" si="260"/>
        <v>0</v>
      </c>
      <c r="P1085" s="111">
        <f t="shared" si="261"/>
        <v>0</v>
      </c>
      <c r="Q1085" s="111">
        <f t="shared" si="262"/>
        <v>0</v>
      </c>
      <c r="R1085" s="115">
        <f t="shared" si="263"/>
        <v>0</v>
      </c>
      <c r="S1085" s="111">
        <f t="shared" si="264"/>
        <v>0</v>
      </c>
      <c r="T1085" s="111">
        <f t="shared" si="265"/>
        <v>0</v>
      </c>
    </row>
    <row r="1086" spans="1:20" ht="11.25" customHeight="1" x14ac:dyDescent="0.2">
      <c r="A1086" s="102" t="str">
        <f>'T09'!A1086</f>
        <v>Košice - Košická Nová Ves</v>
      </c>
      <c r="B1086" s="104">
        <f>'T09'!C1086</f>
        <v>599018</v>
      </c>
      <c r="C1086" s="109">
        <f>'T09'!K1086</f>
        <v>373057.38</v>
      </c>
      <c r="D1086" s="110">
        <f>'T09'!O1086</f>
        <v>0</v>
      </c>
      <c r="E1086" s="110">
        <f>'T09'!P1086</f>
        <v>0</v>
      </c>
      <c r="F1086" s="110"/>
      <c r="G1086" s="102">
        <f t="shared" si="253"/>
        <v>0</v>
      </c>
      <c r="H1086" s="102">
        <f t="shared" si="254"/>
        <v>0</v>
      </c>
      <c r="I1086" s="102">
        <f t="shared" si="255"/>
        <v>0</v>
      </c>
      <c r="J1086" s="103">
        <f t="shared" si="256"/>
        <v>0</v>
      </c>
      <c r="L1086" s="115">
        <f t="shared" si="257"/>
        <v>0</v>
      </c>
      <c r="M1086" s="111">
        <f t="shared" si="258"/>
        <v>0</v>
      </c>
      <c r="N1086" s="111">
        <f t="shared" si="259"/>
        <v>0</v>
      </c>
      <c r="O1086" s="115">
        <f t="shared" si="260"/>
        <v>0</v>
      </c>
      <c r="P1086" s="111">
        <f t="shared" si="261"/>
        <v>0</v>
      </c>
      <c r="Q1086" s="111">
        <f t="shared" si="262"/>
        <v>0</v>
      </c>
      <c r="R1086" s="115">
        <f t="shared" si="263"/>
        <v>0</v>
      </c>
      <c r="S1086" s="111">
        <f t="shared" si="264"/>
        <v>0</v>
      </c>
      <c r="T1086" s="111">
        <f t="shared" si="265"/>
        <v>0</v>
      </c>
    </row>
    <row r="1087" spans="1:20" ht="11.25" customHeight="1" x14ac:dyDescent="0.2">
      <c r="A1087" s="102" t="str">
        <f>'T09'!A1087</f>
        <v>Košice - Krásna</v>
      </c>
      <c r="B1087" s="104">
        <f>'T09'!C1087</f>
        <v>599794</v>
      </c>
      <c r="C1087" s="109">
        <f>'T09'!K1087</f>
        <v>545204.46</v>
      </c>
      <c r="D1087" s="110">
        <f>'T09'!O1087</f>
        <v>35.602699999999999</v>
      </c>
      <c r="E1087" s="110">
        <f>'T09'!P1087</f>
        <v>8.0539601601938493</v>
      </c>
      <c r="F1087" s="110"/>
      <c r="G1087" s="102">
        <f t="shared" si="253"/>
        <v>0</v>
      </c>
      <c r="H1087" s="102">
        <f t="shared" si="254"/>
        <v>0</v>
      </c>
      <c r="I1087" s="102">
        <f t="shared" si="255"/>
        <v>0</v>
      </c>
      <c r="J1087" s="103">
        <f t="shared" si="256"/>
        <v>0</v>
      </c>
      <c r="L1087" s="115">
        <f t="shared" si="257"/>
        <v>0</v>
      </c>
      <c r="M1087" s="111">
        <f t="shared" si="258"/>
        <v>0</v>
      </c>
      <c r="N1087" s="111">
        <f t="shared" si="259"/>
        <v>0</v>
      </c>
      <c r="O1087" s="115">
        <f t="shared" si="260"/>
        <v>0</v>
      </c>
      <c r="P1087" s="111">
        <f t="shared" si="261"/>
        <v>0</v>
      </c>
      <c r="Q1087" s="111">
        <f t="shared" si="262"/>
        <v>0</v>
      </c>
      <c r="R1087" s="115">
        <f t="shared" si="263"/>
        <v>0</v>
      </c>
      <c r="S1087" s="111">
        <f t="shared" si="264"/>
        <v>0</v>
      </c>
      <c r="T1087" s="111">
        <f t="shared" si="265"/>
        <v>0</v>
      </c>
    </row>
    <row r="1088" spans="1:20" ht="11.25" customHeight="1" x14ac:dyDescent="0.2">
      <c r="A1088" s="102" t="str">
        <f>'T09'!A1088</f>
        <v>Košice - Lorinčík</v>
      </c>
      <c r="B1088" s="104">
        <f>'T09'!C1088</f>
        <v>598194</v>
      </c>
      <c r="C1088" s="109">
        <f>'T09'!K1088</f>
        <v>58785.36</v>
      </c>
      <c r="D1088" s="110">
        <f>'T09'!O1088</f>
        <v>0</v>
      </c>
      <c r="E1088" s="110">
        <f>'T09'!P1088</f>
        <v>0</v>
      </c>
      <c r="F1088" s="110"/>
      <c r="G1088" s="102">
        <f t="shared" si="253"/>
        <v>0</v>
      </c>
      <c r="H1088" s="102">
        <f t="shared" si="254"/>
        <v>0</v>
      </c>
      <c r="I1088" s="102">
        <f t="shared" si="255"/>
        <v>0</v>
      </c>
      <c r="J1088" s="103">
        <f t="shared" si="256"/>
        <v>0</v>
      </c>
      <c r="L1088" s="115">
        <f t="shared" si="257"/>
        <v>0</v>
      </c>
      <c r="M1088" s="111">
        <f t="shared" si="258"/>
        <v>0</v>
      </c>
      <c r="N1088" s="111">
        <f t="shared" si="259"/>
        <v>0</v>
      </c>
      <c r="O1088" s="115">
        <f t="shared" si="260"/>
        <v>0</v>
      </c>
      <c r="P1088" s="111">
        <f t="shared" si="261"/>
        <v>0</v>
      </c>
      <c r="Q1088" s="111">
        <f t="shared" si="262"/>
        <v>0</v>
      </c>
      <c r="R1088" s="115">
        <f t="shared" si="263"/>
        <v>0</v>
      </c>
      <c r="S1088" s="111">
        <f t="shared" si="264"/>
        <v>0</v>
      </c>
      <c r="T1088" s="111">
        <f t="shared" si="265"/>
        <v>0</v>
      </c>
    </row>
    <row r="1089" spans="1:20" ht="11.25" customHeight="1" x14ac:dyDescent="0.2">
      <c r="A1089" s="102" t="str">
        <f>'T09'!A1089</f>
        <v>Košice - Luník IX</v>
      </c>
      <c r="B1089" s="104">
        <f>'T09'!C1089</f>
        <v>599972</v>
      </c>
      <c r="C1089" s="109">
        <f>'T09'!K1089</f>
        <v>438533.57999999996</v>
      </c>
      <c r="D1089" s="110">
        <f>'T09'!O1089</f>
        <v>0</v>
      </c>
      <c r="E1089" s="110">
        <f>'T09'!P1089</f>
        <v>0</v>
      </c>
      <c r="F1089" s="110"/>
      <c r="G1089" s="102">
        <f t="shared" si="253"/>
        <v>0</v>
      </c>
      <c r="H1089" s="102">
        <f t="shared" si="254"/>
        <v>0</v>
      </c>
      <c r="I1089" s="102">
        <f t="shared" si="255"/>
        <v>0</v>
      </c>
      <c r="J1089" s="103">
        <f t="shared" si="256"/>
        <v>0</v>
      </c>
      <c r="L1089" s="115">
        <f t="shared" si="257"/>
        <v>0</v>
      </c>
      <c r="M1089" s="111">
        <f t="shared" si="258"/>
        <v>0</v>
      </c>
      <c r="N1089" s="111">
        <f t="shared" si="259"/>
        <v>0</v>
      </c>
      <c r="O1089" s="115">
        <f t="shared" si="260"/>
        <v>0</v>
      </c>
      <c r="P1089" s="111">
        <f t="shared" si="261"/>
        <v>0</v>
      </c>
      <c r="Q1089" s="111">
        <f t="shared" si="262"/>
        <v>0</v>
      </c>
      <c r="R1089" s="115">
        <f t="shared" si="263"/>
        <v>0</v>
      </c>
      <c r="S1089" s="111">
        <f t="shared" si="264"/>
        <v>0</v>
      </c>
      <c r="T1089" s="111">
        <f t="shared" si="265"/>
        <v>0</v>
      </c>
    </row>
    <row r="1090" spans="1:20" ht="11.25" customHeight="1" x14ac:dyDescent="0.2">
      <c r="A1090" s="102" t="str">
        <f>'T09'!A1090</f>
        <v>Košice - Myslava</v>
      </c>
      <c r="B1090" s="104">
        <f>'T09'!C1090</f>
        <v>598216</v>
      </c>
      <c r="C1090" s="109">
        <f>'T09'!K1090</f>
        <v>276918.77</v>
      </c>
      <c r="D1090" s="110">
        <f>'T09'!O1090</f>
        <v>0</v>
      </c>
      <c r="E1090" s="110">
        <f>'T09'!P1090</f>
        <v>0</v>
      </c>
      <c r="F1090" s="110"/>
      <c r="G1090" s="102">
        <f t="shared" si="253"/>
        <v>0</v>
      </c>
      <c r="H1090" s="102">
        <f t="shared" si="254"/>
        <v>0</v>
      </c>
      <c r="I1090" s="102">
        <f t="shared" si="255"/>
        <v>0</v>
      </c>
      <c r="J1090" s="103">
        <f t="shared" si="256"/>
        <v>0</v>
      </c>
      <c r="L1090" s="115">
        <f t="shared" si="257"/>
        <v>0</v>
      </c>
      <c r="M1090" s="111">
        <f t="shared" si="258"/>
        <v>0</v>
      </c>
      <c r="N1090" s="111">
        <f t="shared" si="259"/>
        <v>0</v>
      </c>
      <c r="O1090" s="115">
        <f t="shared" si="260"/>
        <v>0</v>
      </c>
      <c r="P1090" s="111">
        <f t="shared" si="261"/>
        <v>0</v>
      </c>
      <c r="Q1090" s="111">
        <f t="shared" si="262"/>
        <v>0</v>
      </c>
      <c r="R1090" s="115">
        <f t="shared" si="263"/>
        <v>0</v>
      </c>
      <c r="S1090" s="111">
        <f t="shared" si="264"/>
        <v>0</v>
      </c>
      <c r="T1090" s="111">
        <f t="shared" si="265"/>
        <v>0</v>
      </c>
    </row>
    <row r="1091" spans="1:20" ht="11.25" customHeight="1" x14ac:dyDescent="0.2">
      <c r="A1091" s="102" t="str">
        <f>'T09'!A1091</f>
        <v>Košice - Nad jazerom</v>
      </c>
      <c r="B1091" s="104">
        <f>'T09'!C1091</f>
        <v>599816</v>
      </c>
      <c r="C1091" s="109">
        <f>'T09'!K1091</f>
        <v>1580767.23</v>
      </c>
      <c r="D1091" s="110">
        <f>'T09'!O1091</f>
        <v>12.4702</v>
      </c>
      <c r="E1091" s="110">
        <f>'T09'!P1091</f>
        <v>3.3259090270994554</v>
      </c>
      <c r="F1091" s="110"/>
      <c r="G1091" s="102">
        <f t="shared" si="253"/>
        <v>0</v>
      </c>
      <c r="H1091" s="102">
        <f t="shared" si="254"/>
        <v>0</v>
      </c>
      <c r="I1091" s="102">
        <f t="shared" si="255"/>
        <v>0</v>
      </c>
      <c r="J1091" s="103">
        <f t="shared" si="256"/>
        <v>0</v>
      </c>
      <c r="L1091" s="115">
        <f t="shared" si="257"/>
        <v>0</v>
      </c>
      <c r="M1091" s="111">
        <f t="shared" si="258"/>
        <v>0</v>
      </c>
      <c r="N1091" s="111">
        <f t="shared" si="259"/>
        <v>0</v>
      </c>
      <c r="O1091" s="115">
        <f t="shared" si="260"/>
        <v>0</v>
      </c>
      <c r="P1091" s="111">
        <f t="shared" si="261"/>
        <v>0</v>
      </c>
      <c r="Q1091" s="111">
        <f t="shared" si="262"/>
        <v>0</v>
      </c>
      <c r="R1091" s="115">
        <f t="shared" si="263"/>
        <v>0</v>
      </c>
      <c r="S1091" s="111">
        <f t="shared" si="264"/>
        <v>0</v>
      </c>
      <c r="T1091" s="111">
        <f t="shared" si="265"/>
        <v>0</v>
      </c>
    </row>
    <row r="1092" spans="1:20" ht="11.25" customHeight="1" x14ac:dyDescent="0.2">
      <c r="A1092" s="102" t="str">
        <f>'T09'!A1092</f>
        <v>Košice - Pereš</v>
      </c>
      <c r="B1092" s="104">
        <f>'T09'!C1092</f>
        <v>598208</v>
      </c>
      <c r="C1092" s="109">
        <f>'T09'!K1092</f>
        <v>210413.63</v>
      </c>
      <c r="D1092" s="110">
        <f>'T09'!O1092</f>
        <v>0</v>
      </c>
      <c r="E1092" s="110">
        <f>'T09'!P1092</f>
        <v>0</v>
      </c>
      <c r="F1092" s="110"/>
      <c r="G1092" s="102">
        <f t="shared" ref="G1092:G1155" si="266">IF(AND(ISNUMBER(D1092),D1092&gt;=$D$1),1,0)</f>
        <v>0</v>
      </c>
      <c r="H1092" s="102">
        <f t="shared" ref="H1092:H1155" si="267">IF(AND(ISNUMBER(E1092),E1092&gt;=$E$1),1,0)</f>
        <v>0</v>
      </c>
      <c r="I1092" s="102">
        <f t="shared" ref="I1092:I1155" si="268">IF(AND(AND(ISNUMBER(D1092),D1092&gt;=$D$1),AND(ISNUMBER(E1092),E1092&gt;=$E$1)),1,0)</f>
        <v>0</v>
      </c>
      <c r="J1092" s="103">
        <f t="shared" ref="J1092:J1155" si="269">IF(OR(AND(ISNUMBER(D1092),D1092&gt;=$D$1),AND(ISNUMBER(E1092),E1092&gt;=$E$1)),1,0)</f>
        <v>0</v>
      </c>
      <c r="L1092" s="115">
        <f t="shared" ref="L1092:L1155" si="270">IF($G1092=1,C1092,0)</f>
        <v>0</v>
      </c>
      <c r="M1092" s="111">
        <f t="shared" ref="M1092:M1155" si="271">IF($G1092=1,D1092,0)/100</f>
        <v>0</v>
      </c>
      <c r="N1092" s="111">
        <f t="shared" ref="N1092:N1155" si="272">IF($G1092=1,E1092,0)/100</f>
        <v>0</v>
      </c>
      <c r="O1092" s="115">
        <f t="shared" ref="O1092:O1155" si="273">IF($H1092=1,C1092,0)</f>
        <v>0</v>
      </c>
      <c r="P1092" s="111">
        <f t="shared" ref="P1092:P1155" si="274">IF($H1092=1,D1092,0)/100</f>
        <v>0</v>
      </c>
      <c r="Q1092" s="111">
        <f t="shared" ref="Q1092:Q1155" si="275">IF($H1092=1,E1092,0)/100</f>
        <v>0</v>
      </c>
      <c r="R1092" s="115">
        <f t="shared" ref="R1092:R1155" si="276">IF($I1092=1,C1092,0)</f>
        <v>0</v>
      </c>
      <c r="S1092" s="111">
        <f t="shared" ref="S1092:S1155" si="277">IF($I1092=1,D1092,0)/100</f>
        <v>0</v>
      </c>
      <c r="T1092" s="111">
        <f t="shared" ref="T1092:T1155" si="278">IF($I1092=1,E1092,0)/100</f>
        <v>0</v>
      </c>
    </row>
    <row r="1093" spans="1:20" ht="11.25" customHeight="1" x14ac:dyDescent="0.2">
      <c r="A1093" s="102" t="str">
        <f>'T09'!A1093</f>
        <v>Košice - Poľov</v>
      </c>
      <c r="B1093" s="104">
        <f>'T09'!C1093</f>
        <v>599859</v>
      </c>
      <c r="C1093" s="109">
        <f>'T09'!K1093</f>
        <v>205079.07</v>
      </c>
      <c r="D1093" s="110">
        <f>'T09'!O1093</f>
        <v>6.2544000000000004</v>
      </c>
      <c r="E1093" s="110">
        <f>'T09'!P1093</f>
        <v>9.1536401057406795</v>
      </c>
      <c r="F1093" s="110"/>
      <c r="G1093" s="102">
        <f t="shared" si="266"/>
        <v>0</v>
      </c>
      <c r="H1093" s="102">
        <f t="shared" si="267"/>
        <v>0</v>
      </c>
      <c r="I1093" s="102">
        <f t="shared" si="268"/>
        <v>0</v>
      </c>
      <c r="J1093" s="103">
        <f t="shared" si="269"/>
        <v>0</v>
      </c>
      <c r="L1093" s="115">
        <f t="shared" si="270"/>
        <v>0</v>
      </c>
      <c r="M1093" s="111">
        <f t="shared" si="271"/>
        <v>0</v>
      </c>
      <c r="N1093" s="111">
        <f t="shared" si="272"/>
        <v>0</v>
      </c>
      <c r="O1093" s="115">
        <f t="shared" si="273"/>
        <v>0</v>
      </c>
      <c r="P1093" s="111">
        <f t="shared" si="274"/>
        <v>0</v>
      </c>
      <c r="Q1093" s="111">
        <f t="shared" si="275"/>
        <v>0</v>
      </c>
      <c r="R1093" s="115">
        <f t="shared" si="276"/>
        <v>0</v>
      </c>
      <c r="S1093" s="111">
        <f t="shared" si="277"/>
        <v>0</v>
      </c>
      <c r="T1093" s="111">
        <f t="shared" si="278"/>
        <v>0</v>
      </c>
    </row>
    <row r="1094" spans="1:20" ht="11.25" customHeight="1" x14ac:dyDescent="0.2">
      <c r="A1094" s="102" t="str">
        <f>'T09'!A1094</f>
        <v>Košice - Sever</v>
      </c>
      <c r="B1094" s="104">
        <f>'T09'!C1094</f>
        <v>598151</v>
      </c>
      <c r="C1094" s="109">
        <f>'T09'!K1094</f>
        <v>357725.30000000005</v>
      </c>
      <c r="D1094" s="110">
        <f>'T09'!O1094</f>
        <v>0</v>
      </c>
      <c r="E1094" s="110">
        <f>'T09'!P1094</f>
        <v>0</v>
      </c>
      <c r="F1094" s="110"/>
      <c r="G1094" s="102">
        <f t="shared" si="266"/>
        <v>0</v>
      </c>
      <c r="H1094" s="102">
        <f t="shared" si="267"/>
        <v>0</v>
      </c>
      <c r="I1094" s="102">
        <f t="shared" si="268"/>
        <v>0</v>
      </c>
      <c r="J1094" s="103">
        <f t="shared" si="269"/>
        <v>0</v>
      </c>
      <c r="L1094" s="115">
        <f t="shared" si="270"/>
        <v>0</v>
      </c>
      <c r="M1094" s="111">
        <f t="shared" si="271"/>
        <v>0</v>
      </c>
      <c r="N1094" s="111">
        <f t="shared" si="272"/>
        <v>0</v>
      </c>
      <c r="O1094" s="115">
        <f t="shared" si="273"/>
        <v>0</v>
      </c>
      <c r="P1094" s="111">
        <f t="shared" si="274"/>
        <v>0</v>
      </c>
      <c r="Q1094" s="111">
        <f t="shared" si="275"/>
        <v>0</v>
      </c>
      <c r="R1094" s="115">
        <f t="shared" si="276"/>
        <v>0</v>
      </c>
      <c r="S1094" s="111">
        <f t="shared" si="277"/>
        <v>0</v>
      </c>
      <c r="T1094" s="111">
        <f t="shared" si="278"/>
        <v>0</v>
      </c>
    </row>
    <row r="1095" spans="1:20" ht="11.25" customHeight="1" x14ac:dyDescent="0.2">
      <c r="A1095" s="102" t="str">
        <f>'T09'!A1095</f>
        <v>Košice - Sídlisko KVP</v>
      </c>
      <c r="B1095" s="104">
        <f>'T09'!C1095</f>
        <v>599883</v>
      </c>
      <c r="C1095" s="109">
        <f>'T09'!K1095</f>
        <v>1713311.35</v>
      </c>
      <c r="D1095" s="110">
        <f>'T09'!O1095</f>
        <v>0</v>
      </c>
      <c r="E1095" s="110">
        <f>'T09'!P1095</f>
        <v>1.5238520424206612</v>
      </c>
      <c r="F1095" s="110"/>
      <c r="G1095" s="102">
        <f t="shared" si="266"/>
        <v>0</v>
      </c>
      <c r="H1095" s="102">
        <f t="shared" si="267"/>
        <v>0</v>
      </c>
      <c r="I1095" s="102">
        <f t="shared" si="268"/>
        <v>0</v>
      </c>
      <c r="J1095" s="103">
        <f t="shared" si="269"/>
        <v>0</v>
      </c>
      <c r="L1095" s="115">
        <f t="shared" si="270"/>
        <v>0</v>
      </c>
      <c r="M1095" s="111">
        <f t="shared" si="271"/>
        <v>0</v>
      </c>
      <c r="N1095" s="111">
        <f t="shared" si="272"/>
        <v>0</v>
      </c>
      <c r="O1095" s="115">
        <f t="shared" si="273"/>
        <v>0</v>
      </c>
      <c r="P1095" s="111">
        <f t="shared" si="274"/>
        <v>0</v>
      </c>
      <c r="Q1095" s="111">
        <f t="shared" si="275"/>
        <v>0</v>
      </c>
      <c r="R1095" s="115">
        <f t="shared" si="276"/>
        <v>0</v>
      </c>
      <c r="S1095" s="111">
        <f t="shared" si="277"/>
        <v>0</v>
      </c>
      <c r="T1095" s="111">
        <f t="shared" si="278"/>
        <v>0</v>
      </c>
    </row>
    <row r="1096" spans="1:20" ht="11.25" customHeight="1" x14ac:dyDescent="0.2">
      <c r="A1096" s="102" t="str">
        <f>'T09'!A1096</f>
        <v>Košice - Sídlisko Ťahanovce</v>
      </c>
      <c r="B1096" s="104">
        <f>'T09'!C1096</f>
        <v>599875</v>
      </c>
      <c r="C1096" s="109">
        <f>'T09'!K1096</f>
        <v>1392839.86</v>
      </c>
      <c r="D1096" s="110">
        <f>'T09'!O1096</f>
        <v>0</v>
      </c>
      <c r="E1096" s="110">
        <f>'T09'!P1096</f>
        <v>1.0338589821804783E-2</v>
      </c>
      <c r="F1096" s="110"/>
      <c r="G1096" s="102">
        <f t="shared" si="266"/>
        <v>0</v>
      </c>
      <c r="H1096" s="102">
        <f t="shared" si="267"/>
        <v>0</v>
      </c>
      <c r="I1096" s="102">
        <f t="shared" si="268"/>
        <v>0</v>
      </c>
      <c r="J1096" s="103">
        <f t="shared" si="269"/>
        <v>0</v>
      </c>
      <c r="L1096" s="115">
        <f t="shared" si="270"/>
        <v>0</v>
      </c>
      <c r="M1096" s="111">
        <f t="shared" si="271"/>
        <v>0</v>
      </c>
      <c r="N1096" s="111">
        <f t="shared" si="272"/>
        <v>0</v>
      </c>
      <c r="O1096" s="115">
        <f t="shared" si="273"/>
        <v>0</v>
      </c>
      <c r="P1096" s="111">
        <f t="shared" si="274"/>
        <v>0</v>
      </c>
      <c r="Q1096" s="111">
        <f t="shared" si="275"/>
        <v>0</v>
      </c>
      <c r="R1096" s="115">
        <f t="shared" si="276"/>
        <v>0</v>
      </c>
      <c r="S1096" s="111">
        <f t="shared" si="277"/>
        <v>0</v>
      </c>
      <c r="T1096" s="111">
        <f t="shared" si="278"/>
        <v>0</v>
      </c>
    </row>
    <row r="1097" spans="1:20" ht="11.25" customHeight="1" x14ac:dyDescent="0.2">
      <c r="A1097" s="102" t="str">
        <f>'T09'!A1097</f>
        <v>Košice - Staré Mesto</v>
      </c>
      <c r="B1097" s="104">
        <f>'T09'!C1097</f>
        <v>598186</v>
      </c>
      <c r="C1097" s="109">
        <f>'T09'!K1097</f>
        <v>5827847.1800000006</v>
      </c>
      <c r="D1097" s="110">
        <f>'T09'!O1097</f>
        <v>0</v>
      </c>
      <c r="E1097" s="110">
        <f>'T09'!P1097</f>
        <v>0</v>
      </c>
      <c r="F1097" s="110"/>
      <c r="G1097" s="102">
        <f t="shared" si="266"/>
        <v>0</v>
      </c>
      <c r="H1097" s="102">
        <f t="shared" si="267"/>
        <v>0</v>
      </c>
      <c r="I1097" s="102">
        <f t="shared" si="268"/>
        <v>0</v>
      </c>
      <c r="J1097" s="103">
        <f t="shared" si="269"/>
        <v>0</v>
      </c>
      <c r="L1097" s="115">
        <f t="shared" si="270"/>
        <v>0</v>
      </c>
      <c r="M1097" s="111">
        <f t="shared" si="271"/>
        <v>0</v>
      </c>
      <c r="N1097" s="111">
        <f t="shared" si="272"/>
        <v>0</v>
      </c>
      <c r="O1097" s="115">
        <f t="shared" si="273"/>
        <v>0</v>
      </c>
      <c r="P1097" s="111">
        <f t="shared" si="274"/>
        <v>0</v>
      </c>
      <c r="Q1097" s="111">
        <f t="shared" si="275"/>
        <v>0</v>
      </c>
      <c r="R1097" s="115">
        <f t="shared" si="276"/>
        <v>0</v>
      </c>
      <c r="S1097" s="111">
        <f t="shared" si="277"/>
        <v>0</v>
      </c>
      <c r="T1097" s="111">
        <f t="shared" si="278"/>
        <v>0</v>
      </c>
    </row>
    <row r="1098" spans="1:20" ht="11.25" customHeight="1" x14ac:dyDescent="0.2">
      <c r="A1098" s="102" t="str">
        <f>'T09'!A1098</f>
        <v>Košice - Šaca</v>
      </c>
      <c r="B1098" s="104">
        <f>'T09'!C1098</f>
        <v>599841</v>
      </c>
      <c r="C1098" s="109">
        <f>'T09'!K1098</f>
        <v>1997978.73</v>
      </c>
      <c r="D1098" s="110">
        <f>'T09'!O1098</f>
        <v>0</v>
      </c>
      <c r="E1098" s="110">
        <f>'T09'!P1098</f>
        <v>4.8589766518685611</v>
      </c>
      <c r="F1098" s="110"/>
      <c r="G1098" s="102">
        <f t="shared" si="266"/>
        <v>0</v>
      </c>
      <c r="H1098" s="102">
        <f t="shared" si="267"/>
        <v>0</v>
      </c>
      <c r="I1098" s="102">
        <f t="shared" si="268"/>
        <v>0</v>
      </c>
      <c r="J1098" s="103">
        <f t="shared" si="269"/>
        <v>0</v>
      </c>
      <c r="L1098" s="115">
        <f t="shared" si="270"/>
        <v>0</v>
      </c>
      <c r="M1098" s="111">
        <f t="shared" si="271"/>
        <v>0</v>
      </c>
      <c r="N1098" s="111">
        <f t="shared" si="272"/>
        <v>0</v>
      </c>
      <c r="O1098" s="115">
        <f t="shared" si="273"/>
        <v>0</v>
      </c>
      <c r="P1098" s="111">
        <f t="shared" si="274"/>
        <v>0</v>
      </c>
      <c r="Q1098" s="111">
        <f t="shared" si="275"/>
        <v>0</v>
      </c>
      <c r="R1098" s="115">
        <f t="shared" si="276"/>
        <v>0</v>
      </c>
      <c r="S1098" s="111">
        <f t="shared" si="277"/>
        <v>0</v>
      </c>
      <c r="T1098" s="111">
        <f t="shared" si="278"/>
        <v>0</v>
      </c>
    </row>
    <row r="1099" spans="1:20" ht="11.25" customHeight="1" x14ac:dyDescent="0.2">
      <c r="A1099" s="102" t="str">
        <f>'T09'!A1099</f>
        <v>Košice - Šebastovce</v>
      </c>
      <c r="B1099" s="104">
        <f>'T09'!C1099</f>
        <v>599786</v>
      </c>
      <c r="C1099" s="109">
        <f>'T09'!K1099</f>
        <v>111971.07</v>
      </c>
      <c r="D1099" s="110">
        <f>'T09'!O1099</f>
        <v>0</v>
      </c>
      <c r="E1099" s="110">
        <f>'T09'!P1099</f>
        <v>0</v>
      </c>
      <c r="F1099" s="110"/>
      <c r="G1099" s="102">
        <f t="shared" si="266"/>
        <v>0</v>
      </c>
      <c r="H1099" s="102">
        <f t="shared" si="267"/>
        <v>0</v>
      </c>
      <c r="I1099" s="102">
        <f t="shared" si="268"/>
        <v>0</v>
      </c>
      <c r="J1099" s="103">
        <f t="shared" si="269"/>
        <v>0</v>
      </c>
      <c r="L1099" s="115">
        <f t="shared" si="270"/>
        <v>0</v>
      </c>
      <c r="M1099" s="111">
        <f t="shared" si="271"/>
        <v>0</v>
      </c>
      <c r="N1099" s="111">
        <f t="shared" si="272"/>
        <v>0</v>
      </c>
      <c r="O1099" s="115">
        <f t="shared" si="273"/>
        <v>0</v>
      </c>
      <c r="P1099" s="111">
        <f t="shared" si="274"/>
        <v>0</v>
      </c>
      <c r="Q1099" s="111">
        <f t="shared" si="275"/>
        <v>0</v>
      </c>
      <c r="R1099" s="115">
        <f t="shared" si="276"/>
        <v>0</v>
      </c>
      <c r="S1099" s="111">
        <f t="shared" si="277"/>
        <v>0</v>
      </c>
      <c r="T1099" s="111">
        <f t="shared" si="278"/>
        <v>0</v>
      </c>
    </row>
    <row r="1100" spans="1:20" ht="11.25" customHeight="1" x14ac:dyDescent="0.2">
      <c r="A1100" s="102" t="str">
        <f>'T09'!A1100</f>
        <v>Košice - Ťahanovce</v>
      </c>
      <c r="B1100" s="104">
        <f>'T09'!C1100</f>
        <v>598127</v>
      </c>
      <c r="C1100" s="109">
        <f>'T09'!K1100</f>
        <v>279898.26</v>
      </c>
      <c r="D1100" s="110">
        <f>'T09'!O1100</f>
        <v>38.306699999999999</v>
      </c>
      <c r="E1100" s="110">
        <f>'T09'!P1100</f>
        <v>8.3601805884752558</v>
      </c>
      <c r="F1100" s="110"/>
      <c r="G1100" s="102">
        <f t="shared" si="266"/>
        <v>0</v>
      </c>
      <c r="H1100" s="102">
        <f t="shared" si="267"/>
        <v>0</v>
      </c>
      <c r="I1100" s="102">
        <f t="shared" si="268"/>
        <v>0</v>
      </c>
      <c r="J1100" s="103">
        <f t="shared" si="269"/>
        <v>0</v>
      </c>
      <c r="L1100" s="115">
        <f t="shared" si="270"/>
        <v>0</v>
      </c>
      <c r="M1100" s="111">
        <f t="shared" si="271"/>
        <v>0</v>
      </c>
      <c r="N1100" s="111">
        <f t="shared" si="272"/>
        <v>0</v>
      </c>
      <c r="O1100" s="115">
        <f t="shared" si="273"/>
        <v>0</v>
      </c>
      <c r="P1100" s="111">
        <f t="shared" si="274"/>
        <v>0</v>
      </c>
      <c r="Q1100" s="111">
        <f t="shared" si="275"/>
        <v>0</v>
      </c>
      <c r="R1100" s="115">
        <f t="shared" si="276"/>
        <v>0</v>
      </c>
      <c r="S1100" s="111">
        <f t="shared" si="277"/>
        <v>0</v>
      </c>
      <c r="T1100" s="111">
        <f t="shared" si="278"/>
        <v>0</v>
      </c>
    </row>
    <row r="1101" spans="1:20" ht="11.25" customHeight="1" x14ac:dyDescent="0.2">
      <c r="A1101" s="102" t="str">
        <f>'T09'!A1101</f>
        <v>Košice - Vyšné Opátske</v>
      </c>
      <c r="B1101" s="104">
        <f>'T09'!C1101</f>
        <v>599913</v>
      </c>
      <c r="C1101" s="109">
        <f>'T09'!K1101</f>
        <v>231746.54</v>
      </c>
      <c r="D1101" s="110">
        <f>'T09'!O1101</f>
        <v>0</v>
      </c>
      <c r="E1101" s="110">
        <f>'T09'!P1101</f>
        <v>0.73994632239169567</v>
      </c>
      <c r="F1101" s="110"/>
      <c r="G1101" s="102">
        <f t="shared" si="266"/>
        <v>0</v>
      </c>
      <c r="H1101" s="102">
        <f t="shared" si="267"/>
        <v>0</v>
      </c>
      <c r="I1101" s="102">
        <f t="shared" si="268"/>
        <v>0</v>
      </c>
      <c r="J1101" s="103">
        <f t="shared" si="269"/>
        <v>0</v>
      </c>
      <c r="L1101" s="115">
        <f t="shared" si="270"/>
        <v>0</v>
      </c>
      <c r="M1101" s="111">
        <f t="shared" si="271"/>
        <v>0</v>
      </c>
      <c r="N1101" s="111">
        <f t="shared" si="272"/>
        <v>0</v>
      </c>
      <c r="O1101" s="115">
        <f t="shared" si="273"/>
        <v>0</v>
      </c>
      <c r="P1101" s="111">
        <f t="shared" si="274"/>
        <v>0</v>
      </c>
      <c r="Q1101" s="111">
        <f t="shared" si="275"/>
        <v>0</v>
      </c>
      <c r="R1101" s="115">
        <f t="shared" si="276"/>
        <v>0</v>
      </c>
      <c r="S1101" s="111">
        <f t="shared" si="277"/>
        <v>0</v>
      </c>
      <c r="T1101" s="111">
        <f t="shared" si="278"/>
        <v>0</v>
      </c>
    </row>
    <row r="1102" spans="1:20" ht="11.25" customHeight="1" x14ac:dyDescent="0.2">
      <c r="A1102" s="102" t="str">
        <f>'T09'!A1102</f>
        <v>Košice - Západ</v>
      </c>
      <c r="B1102" s="104">
        <f>'T09'!C1102</f>
        <v>598224</v>
      </c>
      <c r="C1102" s="109">
        <f>'T09'!K1102</f>
        <v>120202749.63000001</v>
      </c>
      <c r="D1102" s="110">
        <f>'T09'!O1102</f>
        <v>27.604199999999999</v>
      </c>
      <c r="E1102" s="110">
        <f>'T09'!P1102</f>
        <v>5.2065119385905012</v>
      </c>
      <c r="F1102" s="110"/>
      <c r="G1102" s="102">
        <f t="shared" si="266"/>
        <v>0</v>
      </c>
      <c r="H1102" s="102">
        <f t="shared" si="267"/>
        <v>0</v>
      </c>
      <c r="I1102" s="102">
        <f t="shared" si="268"/>
        <v>0</v>
      </c>
      <c r="J1102" s="103">
        <f t="shared" si="269"/>
        <v>0</v>
      </c>
      <c r="L1102" s="115">
        <f t="shared" si="270"/>
        <v>0</v>
      </c>
      <c r="M1102" s="111">
        <f t="shared" si="271"/>
        <v>0</v>
      </c>
      <c r="N1102" s="111">
        <f t="shared" si="272"/>
        <v>0</v>
      </c>
      <c r="O1102" s="115">
        <f t="shared" si="273"/>
        <v>0</v>
      </c>
      <c r="P1102" s="111">
        <f t="shared" si="274"/>
        <v>0</v>
      </c>
      <c r="Q1102" s="111">
        <f t="shared" si="275"/>
        <v>0</v>
      </c>
      <c r="R1102" s="115">
        <f t="shared" si="276"/>
        <v>0</v>
      </c>
      <c r="S1102" s="111">
        <f t="shared" si="277"/>
        <v>0</v>
      </c>
      <c r="T1102" s="111">
        <f t="shared" si="278"/>
        <v>0</v>
      </c>
    </row>
    <row r="1103" spans="1:20" ht="11.25" customHeight="1" x14ac:dyDescent="0.2">
      <c r="A1103" s="102" t="str">
        <f>'T09'!A1103</f>
        <v>Košická Belá</v>
      </c>
      <c r="B1103" s="104">
        <f>'T09'!C1103</f>
        <v>521574</v>
      </c>
      <c r="C1103" s="109">
        <f>'T09'!K1103</f>
        <v>444254.81</v>
      </c>
      <c r="D1103" s="110">
        <f>'T09'!O1103</f>
        <v>12.9377</v>
      </c>
      <c r="E1103" s="110">
        <f>'T09'!P1103</f>
        <v>3.6150086928715526</v>
      </c>
      <c r="F1103" s="110"/>
      <c r="G1103" s="102">
        <f t="shared" si="266"/>
        <v>0</v>
      </c>
      <c r="H1103" s="102">
        <f t="shared" si="267"/>
        <v>0</v>
      </c>
      <c r="I1103" s="102">
        <f t="shared" si="268"/>
        <v>0</v>
      </c>
      <c r="J1103" s="103">
        <f t="shared" si="269"/>
        <v>0</v>
      </c>
      <c r="L1103" s="115">
        <f t="shared" si="270"/>
        <v>0</v>
      </c>
      <c r="M1103" s="111">
        <f t="shared" si="271"/>
        <v>0</v>
      </c>
      <c r="N1103" s="111">
        <f t="shared" si="272"/>
        <v>0</v>
      </c>
      <c r="O1103" s="115">
        <f t="shared" si="273"/>
        <v>0</v>
      </c>
      <c r="P1103" s="111">
        <f t="shared" si="274"/>
        <v>0</v>
      </c>
      <c r="Q1103" s="111">
        <f t="shared" si="275"/>
        <v>0</v>
      </c>
      <c r="R1103" s="115">
        <f t="shared" si="276"/>
        <v>0</v>
      </c>
      <c r="S1103" s="111">
        <f t="shared" si="277"/>
        <v>0</v>
      </c>
      <c r="T1103" s="111">
        <f t="shared" si="278"/>
        <v>0</v>
      </c>
    </row>
    <row r="1104" spans="1:20" ht="11.25" customHeight="1" x14ac:dyDescent="0.2">
      <c r="A1104" s="102" t="str">
        <f>'T09'!A1104</f>
        <v>Košická Polianka</v>
      </c>
      <c r="B1104" s="104">
        <f>'T09'!C1104</f>
        <v>521582</v>
      </c>
      <c r="C1104" s="109">
        <f>'T09'!K1104</f>
        <v>463668.57999999996</v>
      </c>
      <c r="D1104" s="110">
        <f>'T09'!O1104</f>
        <v>0</v>
      </c>
      <c r="E1104" s="110">
        <f>'T09'!P1104</f>
        <v>29.940564443680874</v>
      </c>
      <c r="F1104" s="110"/>
      <c r="G1104" s="102">
        <f t="shared" si="266"/>
        <v>0</v>
      </c>
      <c r="H1104" s="102">
        <f t="shared" si="267"/>
        <v>1</v>
      </c>
      <c r="I1104" s="102">
        <f t="shared" si="268"/>
        <v>0</v>
      </c>
      <c r="J1104" s="103">
        <f t="shared" si="269"/>
        <v>1</v>
      </c>
      <c r="L1104" s="115">
        <f t="shared" si="270"/>
        <v>0</v>
      </c>
      <c r="M1104" s="111">
        <f t="shared" si="271"/>
        <v>0</v>
      </c>
      <c r="N1104" s="111">
        <f t="shared" si="272"/>
        <v>0</v>
      </c>
      <c r="O1104" s="115">
        <f t="shared" si="273"/>
        <v>463668.57999999996</v>
      </c>
      <c r="P1104" s="111">
        <f t="shared" si="274"/>
        <v>0</v>
      </c>
      <c r="Q1104" s="111">
        <f t="shared" si="275"/>
        <v>0.29940564443680873</v>
      </c>
      <c r="R1104" s="115">
        <f t="shared" si="276"/>
        <v>0</v>
      </c>
      <c r="S1104" s="111">
        <f t="shared" si="277"/>
        <v>0</v>
      </c>
      <c r="T1104" s="111">
        <f t="shared" si="278"/>
        <v>0</v>
      </c>
    </row>
    <row r="1105" spans="1:20" ht="11.25" customHeight="1" x14ac:dyDescent="0.2">
      <c r="A1105" s="102" t="str">
        <f>'T09'!A1105</f>
        <v>Košické Oľšany</v>
      </c>
      <c r="B1105" s="104">
        <f>'T09'!C1105</f>
        <v>521591</v>
      </c>
      <c r="C1105" s="109">
        <f>'T09'!K1105</f>
        <v>443453.93000000005</v>
      </c>
      <c r="D1105" s="110">
        <f>'T09'!O1105</f>
        <v>0</v>
      </c>
      <c r="E1105" s="110">
        <f>'T09'!P1105</f>
        <v>0.99405140010823656</v>
      </c>
      <c r="F1105" s="110"/>
      <c r="G1105" s="102">
        <f t="shared" si="266"/>
        <v>0</v>
      </c>
      <c r="H1105" s="102">
        <f t="shared" si="267"/>
        <v>0</v>
      </c>
      <c r="I1105" s="102">
        <f t="shared" si="268"/>
        <v>0</v>
      </c>
      <c r="J1105" s="103">
        <f t="shared" si="269"/>
        <v>0</v>
      </c>
      <c r="L1105" s="115">
        <f t="shared" si="270"/>
        <v>0</v>
      </c>
      <c r="M1105" s="111">
        <f t="shared" si="271"/>
        <v>0</v>
      </c>
      <c r="N1105" s="111">
        <f t="shared" si="272"/>
        <v>0</v>
      </c>
      <c r="O1105" s="115">
        <f t="shared" si="273"/>
        <v>0</v>
      </c>
      <c r="P1105" s="111">
        <f t="shared" si="274"/>
        <v>0</v>
      </c>
      <c r="Q1105" s="111">
        <f t="shared" si="275"/>
        <v>0</v>
      </c>
      <c r="R1105" s="115">
        <f t="shared" si="276"/>
        <v>0</v>
      </c>
      <c r="S1105" s="111">
        <f t="shared" si="277"/>
        <v>0</v>
      </c>
      <c r="T1105" s="111">
        <f t="shared" si="278"/>
        <v>0</v>
      </c>
    </row>
    <row r="1106" spans="1:20" ht="11.25" customHeight="1" x14ac:dyDescent="0.2">
      <c r="A1106" s="102" t="str">
        <f>'T09'!A1106</f>
        <v>Košický Klečenov</v>
      </c>
      <c r="B1106" s="104">
        <f>'T09'!C1106</f>
        <v>521604</v>
      </c>
      <c r="C1106" s="109">
        <f>'T09'!K1106</f>
        <v>89538.58</v>
      </c>
      <c r="D1106" s="110">
        <f>'T09'!O1106</f>
        <v>47.159799999999997</v>
      </c>
      <c r="E1106" s="110">
        <f>'T09'!P1106</f>
        <v>4.0033022636722624</v>
      </c>
      <c r="F1106" s="110"/>
      <c r="G1106" s="102">
        <f t="shared" si="266"/>
        <v>0</v>
      </c>
      <c r="H1106" s="102">
        <f t="shared" si="267"/>
        <v>0</v>
      </c>
      <c r="I1106" s="102">
        <f t="shared" si="268"/>
        <v>0</v>
      </c>
      <c r="J1106" s="103">
        <f t="shared" si="269"/>
        <v>0</v>
      </c>
      <c r="L1106" s="115">
        <f t="shared" si="270"/>
        <v>0</v>
      </c>
      <c r="M1106" s="111">
        <f t="shared" si="271"/>
        <v>0</v>
      </c>
      <c r="N1106" s="111">
        <f t="shared" si="272"/>
        <v>0</v>
      </c>
      <c r="O1106" s="115">
        <f t="shared" si="273"/>
        <v>0</v>
      </c>
      <c r="P1106" s="111">
        <f t="shared" si="274"/>
        <v>0</v>
      </c>
      <c r="Q1106" s="111">
        <f t="shared" si="275"/>
        <v>0</v>
      </c>
      <c r="R1106" s="115">
        <f t="shared" si="276"/>
        <v>0</v>
      </c>
      <c r="S1106" s="111">
        <f t="shared" si="277"/>
        <v>0</v>
      </c>
      <c r="T1106" s="111">
        <f t="shared" si="278"/>
        <v>0</v>
      </c>
    </row>
    <row r="1107" spans="1:20" ht="11.25" customHeight="1" x14ac:dyDescent="0.2">
      <c r="A1107" s="102" t="str">
        <f>'T09'!A1107</f>
        <v>Koškovce</v>
      </c>
      <c r="B1107" s="104">
        <f>'T09'!C1107</f>
        <v>520403</v>
      </c>
      <c r="C1107" s="109">
        <f>'T09'!K1107</f>
        <v>684882.8</v>
      </c>
      <c r="D1107" s="110">
        <f>'T09'!O1107</f>
        <v>0</v>
      </c>
      <c r="E1107" s="110">
        <f>'T09'!P1107</f>
        <v>0</v>
      </c>
      <c r="F1107" s="110"/>
      <c r="G1107" s="102">
        <f t="shared" si="266"/>
        <v>0</v>
      </c>
      <c r="H1107" s="102">
        <f t="shared" si="267"/>
        <v>0</v>
      </c>
      <c r="I1107" s="102">
        <f t="shared" si="268"/>
        <v>0</v>
      </c>
      <c r="J1107" s="103">
        <f t="shared" si="269"/>
        <v>0</v>
      </c>
      <c r="L1107" s="115">
        <f t="shared" si="270"/>
        <v>0</v>
      </c>
      <c r="M1107" s="111">
        <f t="shared" si="271"/>
        <v>0</v>
      </c>
      <c r="N1107" s="111">
        <f t="shared" si="272"/>
        <v>0</v>
      </c>
      <c r="O1107" s="115">
        <f t="shared" si="273"/>
        <v>0</v>
      </c>
      <c r="P1107" s="111">
        <f t="shared" si="274"/>
        <v>0</v>
      </c>
      <c r="Q1107" s="111">
        <f t="shared" si="275"/>
        <v>0</v>
      </c>
      <c r="R1107" s="115">
        <f t="shared" si="276"/>
        <v>0</v>
      </c>
      <c r="S1107" s="111">
        <f t="shared" si="277"/>
        <v>0</v>
      </c>
      <c r="T1107" s="111">
        <f t="shared" si="278"/>
        <v>0</v>
      </c>
    </row>
    <row r="1108" spans="1:20" ht="11.25" customHeight="1" x14ac:dyDescent="0.2">
      <c r="A1108" s="102" t="str">
        <f>'T09'!A1108</f>
        <v>Košolná</v>
      </c>
      <c r="B1108" s="104">
        <f>'T09'!C1108</f>
        <v>507211</v>
      </c>
      <c r="C1108" s="109">
        <f>'T09'!K1108</f>
        <v>535529.42000000004</v>
      </c>
      <c r="D1108" s="110">
        <f>'T09'!O1108</f>
        <v>15.7964</v>
      </c>
      <c r="E1108" s="110">
        <f>'T09'!P1108</f>
        <v>18.314060131374298</v>
      </c>
      <c r="F1108" s="110"/>
      <c r="G1108" s="102">
        <f t="shared" si="266"/>
        <v>0</v>
      </c>
      <c r="H1108" s="102">
        <f t="shared" si="267"/>
        <v>0</v>
      </c>
      <c r="I1108" s="102">
        <f t="shared" si="268"/>
        <v>0</v>
      </c>
      <c r="J1108" s="103">
        <f t="shared" si="269"/>
        <v>0</v>
      </c>
      <c r="L1108" s="115">
        <f t="shared" si="270"/>
        <v>0</v>
      </c>
      <c r="M1108" s="111">
        <f t="shared" si="271"/>
        <v>0</v>
      </c>
      <c r="N1108" s="111">
        <f t="shared" si="272"/>
        <v>0</v>
      </c>
      <c r="O1108" s="115">
        <f t="shared" si="273"/>
        <v>0</v>
      </c>
      <c r="P1108" s="111">
        <f t="shared" si="274"/>
        <v>0</v>
      </c>
      <c r="Q1108" s="111">
        <f t="shared" si="275"/>
        <v>0</v>
      </c>
      <c r="R1108" s="115">
        <f t="shared" si="276"/>
        <v>0</v>
      </c>
      <c r="S1108" s="111">
        <f t="shared" si="277"/>
        <v>0</v>
      </c>
      <c r="T1108" s="111">
        <f t="shared" si="278"/>
        <v>0</v>
      </c>
    </row>
    <row r="1109" spans="1:20" ht="11.25" customHeight="1" x14ac:dyDescent="0.2">
      <c r="A1109" s="102" t="str">
        <f>'T09'!A1109</f>
        <v>Košťany nad Turcom</v>
      </c>
      <c r="B1109" s="104">
        <f>'T09'!C1109</f>
        <v>512371</v>
      </c>
      <c r="C1109" s="109">
        <f>'T09'!K1109</f>
        <v>996730.89</v>
      </c>
      <c r="D1109" s="110">
        <f>'T09'!O1109</f>
        <v>0</v>
      </c>
      <c r="E1109" s="110">
        <f>'T09'!P1109</f>
        <v>0</v>
      </c>
      <c r="F1109" s="110"/>
      <c r="G1109" s="102">
        <f t="shared" si="266"/>
        <v>0</v>
      </c>
      <c r="H1109" s="102">
        <f t="shared" si="267"/>
        <v>0</v>
      </c>
      <c r="I1109" s="102">
        <f t="shared" si="268"/>
        <v>0</v>
      </c>
      <c r="J1109" s="103">
        <f t="shared" si="269"/>
        <v>0</v>
      </c>
      <c r="L1109" s="115">
        <f t="shared" si="270"/>
        <v>0</v>
      </c>
      <c r="M1109" s="111">
        <f t="shared" si="271"/>
        <v>0</v>
      </c>
      <c r="N1109" s="111">
        <f t="shared" si="272"/>
        <v>0</v>
      </c>
      <c r="O1109" s="115">
        <f t="shared" si="273"/>
        <v>0</v>
      </c>
      <c r="P1109" s="111">
        <f t="shared" si="274"/>
        <v>0</v>
      </c>
      <c r="Q1109" s="111">
        <f t="shared" si="275"/>
        <v>0</v>
      </c>
      <c r="R1109" s="115">
        <f t="shared" si="276"/>
        <v>0</v>
      </c>
      <c r="S1109" s="111">
        <f t="shared" si="277"/>
        <v>0</v>
      </c>
      <c r="T1109" s="111">
        <f t="shared" si="278"/>
        <v>0</v>
      </c>
    </row>
    <row r="1110" spans="1:20" ht="11.25" customHeight="1" x14ac:dyDescent="0.2">
      <c r="A1110" s="102" t="str">
        <f>'T09'!A1110</f>
        <v>Košúty</v>
      </c>
      <c r="B1110" s="104">
        <f>'T09'!C1110</f>
        <v>503860</v>
      </c>
      <c r="C1110" s="109">
        <f>'T09'!K1110</f>
        <v>499721.91</v>
      </c>
      <c r="D1110" s="110">
        <f>'T09'!O1110</f>
        <v>43.755200000000002</v>
      </c>
      <c r="E1110" s="110">
        <f>'T09'!P1110</f>
        <v>3.6465321282390843</v>
      </c>
      <c r="F1110" s="110"/>
      <c r="G1110" s="102">
        <f t="shared" si="266"/>
        <v>0</v>
      </c>
      <c r="H1110" s="102">
        <f t="shared" si="267"/>
        <v>0</v>
      </c>
      <c r="I1110" s="102">
        <f t="shared" si="268"/>
        <v>0</v>
      </c>
      <c r="J1110" s="103">
        <f t="shared" si="269"/>
        <v>0</v>
      </c>
      <c r="L1110" s="115">
        <f t="shared" si="270"/>
        <v>0</v>
      </c>
      <c r="M1110" s="111">
        <f t="shared" si="271"/>
        <v>0</v>
      </c>
      <c r="N1110" s="111">
        <f t="shared" si="272"/>
        <v>0</v>
      </c>
      <c r="O1110" s="115">
        <f t="shared" si="273"/>
        <v>0</v>
      </c>
      <c r="P1110" s="111">
        <f t="shared" si="274"/>
        <v>0</v>
      </c>
      <c r="Q1110" s="111">
        <f t="shared" si="275"/>
        <v>0</v>
      </c>
      <c r="R1110" s="115">
        <f t="shared" si="276"/>
        <v>0</v>
      </c>
      <c r="S1110" s="111">
        <f t="shared" si="277"/>
        <v>0</v>
      </c>
      <c r="T1110" s="111">
        <f t="shared" si="278"/>
        <v>0</v>
      </c>
    </row>
    <row r="1111" spans="1:20" ht="11.25" customHeight="1" x14ac:dyDescent="0.2">
      <c r="A1111" s="102" t="str">
        <f>'T09'!A1111</f>
        <v>Kotešová</v>
      </c>
      <c r="B1111" s="104">
        <f>'T09'!C1111</f>
        <v>517691</v>
      </c>
      <c r="C1111" s="109">
        <f>'T09'!K1111</f>
        <v>877754.29</v>
      </c>
      <c r="D1111" s="110">
        <f>'T09'!O1111</f>
        <v>2.4893000000000001</v>
      </c>
      <c r="E1111" s="110">
        <f>'T09'!P1111</f>
        <v>3.1083402622845626</v>
      </c>
      <c r="F1111" s="110"/>
      <c r="G1111" s="102">
        <f t="shared" si="266"/>
        <v>0</v>
      </c>
      <c r="H1111" s="102">
        <f t="shared" si="267"/>
        <v>0</v>
      </c>
      <c r="I1111" s="102">
        <f t="shared" si="268"/>
        <v>0</v>
      </c>
      <c r="J1111" s="103">
        <f t="shared" si="269"/>
        <v>0</v>
      </c>
      <c r="L1111" s="115">
        <f t="shared" si="270"/>
        <v>0</v>
      </c>
      <c r="M1111" s="111">
        <f t="shared" si="271"/>
        <v>0</v>
      </c>
      <c r="N1111" s="111">
        <f t="shared" si="272"/>
        <v>0</v>
      </c>
      <c r="O1111" s="115">
        <f t="shared" si="273"/>
        <v>0</v>
      </c>
      <c r="P1111" s="111">
        <f t="shared" si="274"/>
        <v>0</v>
      </c>
      <c r="Q1111" s="111">
        <f t="shared" si="275"/>
        <v>0</v>
      </c>
      <c r="R1111" s="115">
        <f t="shared" si="276"/>
        <v>0</v>
      </c>
      <c r="S1111" s="111">
        <f t="shared" si="277"/>
        <v>0</v>
      </c>
      <c r="T1111" s="111">
        <f t="shared" si="278"/>
        <v>0</v>
      </c>
    </row>
    <row r="1112" spans="1:20" ht="11.25" customHeight="1" x14ac:dyDescent="0.2">
      <c r="A1112" s="102" t="str">
        <f>'T09'!A1112</f>
        <v>Kotmanová</v>
      </c>
      <c r="B1112" s="104">
        <f>'T09'!C1112</f>
        <v>511374</v>
      </c>
      <c r="C1112" s="109">
        <f>'T09'!K1112</f>
        <v>84192.92</v>
      </c>
      <c r="D1112" s="110">
        <f>'T09'!O1112</f>
        <v>17.081299999999999</v>
      </c>
      <c r="E1112" s="110">
        <f>'T09'!P1112</f>
        <v>6.5335778827958464</v>
      </c>
      <c r="F1112" s="110"/>
      <c r="G1112" s="102">
        <f t="shared" si="266"/>
        <v>0</v>
      </c>
      <c r="H1112" s="102">
        <f t="shared" si="267"/>
        <v>0</v>
      </c>
      <c r="I1112" s="102">
        <f t="shared" si="268"/>
        <v>0</v>
      </c>
      <c r="J1112" s="103">
        <f t="shared" si="269"/>
        <v>0</v>
      </c>
      <c r="L1112" s="115">
        <f t="shared" si="270"/>
        <v>0</v>
      </c>
      <c r="M1112" s="111">
        <f t="shared" si="271"/>
        <v>0</v>
      </c>
      <c r="N1112" s="111">
        <f t="shared" si="272"/>
        <v>0</v>
      </c>
      <c r="O1112" s="115">
        <f t="shared" si="273"/>
        <v>0</v>
      </c>
      <c r="P1112" s="111">
        <f t="shared" si="274"/>
        <v>0</v>
      </c>
      <c r="Q1112" s="111">
        <f t="shared" si="275"/>
        <v>0</v>
      </c>
      <c r="R1112" s="115">
        <f t="shared" si="276"/>
        <v>0</v>
      </c>
      <c r="S1112" s="111">
        <f t="shared" si="277"/>
        <v>0</v>
      </c>
      <c r="T1112" s="111">
        <f t="shared" si="278"/>
        <v>0</v>
      </c>
    </row>
    <row r="1113" spans="1:20" ht="11.25" customHeight="1" x14ac:dyDescent="0.2">
      <c r="A1113" s="102" t="str">
        <f>'T09'!A1113</f>
        <v>Kotrčiná Lúčka</v>
      </c>
      <c r="B1113" s="104">
        <f>'T09'!C1113</f>
        <v>517704</v>
      </c>
      <c r="C1113" s="109">
        <f>'T09'!K1113</f>
        <v>117636.05</v>
      </c>
      <c r="D1113" s="110">
        <f>'T09'!O1113</f>
        <v>0</v>
      </c>
      <c r="E1113" s="110">
        <f>'T09'!P1113</f>
        <v>44.005107277913531</v>
      </c>
      <c r="F1113" s="110"/>
      <c r="G1113" s="102">
        <f t="shared" si="266"/>
        <v>0</v>
      </c>
      <c r="H1113" s="102">
        <f t="shared" si="267"/>
        <v>1</v>
      </c>
      <c r="I1113" s="102">
        <f t="shared" si="268"/>
        <v>0</v>
      </c>
      <c r="J1113" s="103">
        <f t="shared" si="269"/>
        <v>1</v>
      </c>
      <c r="L1113" s="115">
        <f t="shared" si="270"/>
        <v>0</v>
      </c>
      <c r="M1113" s="111">
        <f t="shared" si="271"/>
        <v>0</v>
      </c>
      <c r="N1113" s="111">
        <f t="shared" si="272"/>
        <v>0</v>
      </c>
      <c r="O1113" s="115">
        <f t="shared" si="273"/>
        <v>117636.05</v>
      </c>
      <c r="P1113" s="111">
        <f t="shared" si="274"/>
        <v>0</v>
      </c>
      <c r="Q1113" s="111">
        <f t="shared" si="275"/>
        <v>0.4400510727791353</v>
      </c>
      <c r="R1113" s="115">
        <f t="shared" si="276"/>
        <v>0</v>
      </c>
      <c r="S1113" s="111">
        <f t="shared" si="277"/>
        <v>0</v>
      </c>
      <c r="T1113" s="111">
        <f t="shared" si="278"/>
        <v>0</v>
      </c>
    </row>
    <row r="1114" spans="1:20" ht="11.25" customHeight="1" x14ac:dyDescent="0.2">
      <c r="A1114" s="102" t="str">
        <f>'T09'!A1114</f>
        <v>Kováčová</v>
      </c>
      <c r="B1114" s="104">
        <f>'T09'!C1114</f>
        <v>518506</v>
      </c>
      <c r="C1114" s="109">
        <f>'T09'!K1114</f>
        <v>493030.53</v>
      </c>
      <c r="D1114" s="110">
        <f>'T09'!O1114</f>
        <v>0</v>
      </c>
      <c r="E1114" s="110">
        <f>'T09'!P1114</f>
        <v>0</v>
      </c>
      <c r="F1114" s="110"/>
      <c r="G1114" s="102">
        <f t="shared" si="266"/>
        <v>0</v>
      </c>
      <c r="H1114" s="102">
        <f t="shared" si="267"/>
        <v>0</v>
      </c>
      <c r="I1114" s="102">
        <f t="shared" si="268"/>
        <v>0</v>
      </c>
      <c r="J1114" s="103">
        <f t="shared" si="269"/>
        <v>0</v>
      </c>
      <c r="L1114" s="115">
        <f t="shared" si="270"/>
        <v>0</v>
      </c>
      <c r="M1114" s="111">
        <f t="shared" si="271"/>
        <v>0</v>
      </c>
      <c r="N1114" s="111">
        <f t="shared" si="272"/>
        <v>0</v>
      </c>
      <c r="O1114" s="115">
        <f t="shared" si="273"/>
        <v>0</v>
      </c>
      <c r="P1114" s="111">
        <f t="shared" si="274"/>
        <v>0</v>
      </c>
      <c r="Q1114" s="111">
        <f t="shared" si="275"/>
        <v>0</v>
      </c>
      <c r="R1114" s="115">
        <f t="shared" si="276"/>
        <v>0</v>
      </c>
      <c r="S1114" s="111">
        <f t="shared" si="277"/>
        <v>0</v>
      </c>
      <c r="T1114" s="111">
        <f t="shared" si="278"/>
        <v>0</v>
      </c>
    </row>
    <row r="1115" spans="1:20" ht="11.25" customHeight="1" x14ac:dyDescent="0.2">
      <c r="A1115" s="102" t="str">
        <f>'T09'!A1115</f>
        <v>Kováčová</v>
      </c>
      <c r="B1115" s="104">
        <f>'T09'!C1115</f>
        <v>525855</v>
      </c>
      <c r="C1115" s="109">
        <f>'T09'!K1115</f>
        <v>30004.12</v>
      </c>
      <c r="D1115" s="110">
        <f>'T09'!O1115</f>
        <v>0.7913</v>
      </c>
      <c r="E1115" s="110">
        <f>'T09'!P1115</f>
        <v>0</v>
      </c>
      <c r="F1115" s="110"/>
      <c r="G1115" s="102">
        <f t="shared" si="266"/>
        <v>0</v>
      </c>
      <c r="H1115" s="102">
        <f t="shared" si="267"/>
        <v>0</v>
      </c>
      <c r="I1115" s="102">
        <f t="shared" si="268"/>
        <v>0</v>
      </c>
      <c r="J1115" s="103">
        <f t="shared" si="269"/>
        <v>0</v>
      </c>
      <c r="L1115" s="115">
        <f t="shared" si="270"/>
        <v>0</v>
      </c>
      <c r="M1115" s="111">
        <f t="shared" si="271"/>
        <v>0</v>
      </c>
      <c r="N1115" s="111">
        <f t="shared" si="272"/>
        <v>0</v>
      </c>
      <c r="O1115" s="115">
        <f t="shared" si="273"/>
        <v>0</v>
      </c>
      <c r="P1115" s="111">
        <f t="shared" si="274"/>
        <v>0</v>
      </c>
      <c r="Q1115" s="111">
        <f t="shared" si="275"/>
        <v>0</v>
      </c>
      <c r="R1115" s="115">
        <f t="shared" si="276"/>
        <v>0</v>
      </c>
      <c r="S1115" s="111">
        <f t="shared" si="277"/>
        <v>0</v>
      </c>
      <c r="T1115" s="111">
        <f t="shared" si="278"/>
        <v>0</v>
      </c>
    </row>
    <row r="1116" spans="1:20" ht="11.25" customHeight="1" x14ac:dyDescent="0.2">
      <c r="A1116" s="102" t="str">
        <f>'T09'!A1116</f>
        <v>Kováčovce</v>
      </c>
      <c r="B1116" s="104">
        <f>'T09'!C1116</f>
        <v>516147</v>
      </c>
      <c r="C1116" s="109">
        <f>'T09'!K1116</f>
        <v>94667.62</v>
      </c>
      <c r="D1116" s="110">
        <f>'T09'!O1116</f>
        <v>16.5962</v>
      </c>
      <c r="E1116" s="110">
        <f>'T09'!P1116</f>
        <v>7.8698608880206358</v>
      </c>
      <c r="F1116" s="110"/>
      <c r="G1116" s="102">
        <f t="shared" si="266"/>
        <v>0</v>
      </c>
      <c r="H1116" s="102">
        <f t="shared" si="267"/>
        <v>0</v>
      </c>
      <c r="I1116" s="102">
        <f t="shared" si="268"/>
        <v>0</v>
      </c>
      <c r="J1116" s="103">
        <f t="shared" si="269"/>
        <v>0</v>
      </c>
      <c r="L1116" s="115">
        <f t="shared" si="270"/>
        <v>0</v>
      </c>
      <c r="M1116" s="111">
        <f t="shared" si="271"/>
        <v>0</v>
      </c>
      <c r="N1116" s="111">
        <f t="shared" si="272"/>
        <v>0</v>
      </c>
      <c r="O1116" s="115">
        <f t="shared" si="273"/>
        <v>0</v>
      </c>
      <c r="P1116" s="111">
        <f t="shared" si="274"/>
        <v>0</v>
      </c>
      <c r="Q1116" s="111">
        <f t="shared" si="275"/>
        <v>0</v>
      </c>
      <c r="R1116" s="115">
        <f t="shared" si="276"/>
        <v>0</v>
      </c>
      <c r="S1116" s="111">
        <f t="shared" si="277"/>
        <v>0</v>
      </c>
      <c r="T1116" s="111">
        <f t="shared" si="278"/>
        <v>0</v>
      </c>
    </row>
    <row r="1117" spans="1:20" ht="11.25" customHeight="1" x14ac:dyDescent="0.2">
      <c r="A1117" s="102" t="str">
        <f>'T09'!A1117</f>
        <v>Koválov</v>
      </c>
      <c r="B1117" s="104">
        <f>'T09'!C1117</f>
        <v>504475</v>
      </c>
      <c r="C1117" s="109">
        <f>'T09'!K1117</f>
        <v>248161.02</v>
      </c>
      <c r="D1117" s="110">
        <f>'T09'!O1117</f>
        <v>38.562899999999999</v>
      </c>
      <c r="E1117" s="110">
        <f>'T09'!P1117</f>
        <v>5.6441055891856031</v>
      </c>
      <c r="F1117" s="110"/>
      <c r="G1117" s="102">
        <f t="shared" si="266"/>
        <v>0</v>
      </c>
      <c r="H1117" s="102">
        <f t="shared" si="267"/>
        <v>0</v>
      </c>
      <c r="I1117" s="102">
        <f t="shared" si="268"/>
        <v>0</v>
      </c>
      <c r="J1117" s="103">
        <f t="shared" si="269"/>
        <v>0</v>
      </c>
      <c r="L1117" s="115">
        <f t="shared" si="270"/>
        <v>0</v>
      </c>
      <c r="M1117" s="111">
        <f t="shared" si="271"/>
        <v>0</v>
      </c>
      <c r="N1117" s="111">
        <f t="shared" si="272"/>
        <v>0</v>
      </c>
      <c r="O1117" s="115">
        <f t="shared" si="273"/>
        <v>0</v>
      </c>
      <c r="P1117" s="111">
        <f t="shared" si="274"/>
        <v>0</v>
      </c>
      <c r="Q1117" s="111">
        <f t="shared" si="275"/>
        <v>0</v>
      </c>
      <c r="R1117" s="115">
        <f t="shared" si="276"/>
        <v>0</v>
      </c>
      <c r="S1117" s="111">
        <f t="shared" si="277"/>
        <v>0</v>
      </c>
      <c r="T1117" s="111">
        <f t="shared" si="278"/>
        <v>0</v>
      </c>
    </row>
    <row r="1118" spans="1:20" ht="11.25" customHeight="1" x14ac:dyDescent="0.2">
      <c r="A1118" s="102" t="str">
        <f>'T09'!A1118</f>
        <v>Koválovec</v>
      </c>
      <c r="B1118" s="104">
        <f>'T09'!C1118</f>
        <v>504483</v>
      </c>
      <c r="C1118" s="109">
        <f>'T09'!K1118</f>
        <v>43768.23</v>
      </c>
      <c r="D1118" s="110">
        <f>'T09'!O1118</f>
        <v>30.984100000000002</v>
      </c>
      <c r="E1118" s="110">
        <f>'T09'!P1118</f>
        <v>0</v>
      </c>
      <c r="F1118" s="110"/>
      <c r="G1118" s="102">
        <f t="shared" si="266"/>
        <v>0</v>
      </c>
      <c r="H1118" s="102">
        <f t="shared" si="267"/>
        <v>0</v>
      </c>
      <c r="I1118" s="102">
        <f t="shared" si="268"/>
        <v>0</v>
      </c>
      <c r="J1118" s="103">
        <f t="shared" si="269"/>
        <v>0</v>
      </c>
      <c r="L1118" s="115">
        <f t="shared" si="270"/>
        <v>0</v>
      </c>
      <c r="M1118" s="111">
        <f t="shared" si="271"/>
        <v>0</v>
      </c>
      <c r="N1118" s="111">
        <f t="shared" si="272"/>
        <v>0</v>
      </c>
      <c r="O1118" s="115">
        <f t="shared" si="273"/>
        <v>0</v>
      </c>
      <c r="P1118" s="111">
        <f t="shared" si="274"/>
        <v>0</v>
      </c>
      <c r="Q1118" s="111">
        <f t="shared" si="275"/>
        <v>0</v>
      </c>
      <c r="R1118" s="115">
        <f t="shared" si="276"/>
        <v>0</v>
      </c>
      <c r="S1118" s="111">
        <f t="shared" si="277"/>
        <v>0</v>
      </c>
      <c r="T1118" s="111">
        <f t="shared" si="278"/>
        <v>0</v>
      </c>
    </row>
    <row r="1119" spans="1:20" ht="11.25" customHeight="1" x14ac:dyDescent="0.2">
      <c r="A1119" s="102" t="str">
        <f>'T09'!A1119</f>
        <v>Kovarce</v>
      </c>
      <c r="B1119" s="104">
        <f>'T09'!C1119</f>
        <v>543071</v>
      </c>
      <c r="C1119" s="109">
        <f>'T09'!K1119</f>
        <v>775982.95</v>
      </c>
      <c r="D1119" s="110">
        <f>'T09'!O1119</f>
        <v>0</v>
      </c>
      <c r="E1119" s="110">
        <f>'T09'!P1119</f>
        <v>4.8633285048337731</v>
      </c>
      <c r="F1119" s="110"/>
      <c r="G1119" s="102">
        <f t="shared" si="266"/>
        <v>0</v>
      </c>
      <c r="H1119" s="102">
        <f t="shared" si="267"/>
        <v>0</v>
      </c>
      <c r="I1119" s="102">
        <f t="shared" si="268"/>
        <v>0</v>
      </c>
      <c r="J1119" s="103">
        <f t="shared" si="269"/>
        <v>0</v>
      </c>
      <c r="L1119" s="115">
        <f t="shared" si="270"/>
        <v>0</v>
      </c>
      <c r="M1119" s="111">
        <f t="shared" si="271"/>
        <v>0</v>
      </c>
      <c r="N1119" s="111">
        <f t="shared" si="272"/>
        <v>0</v>
      </c>
      <c r="O1119" s="115">
        <f t="shared" si="273"/>
        <v>0</v>
      </c>
      <c r="P1119" s="111">
        <f t="shared" si="274"/>
        <v>0</v>
      </c>
      <c r="Q1119" s="111">
        <f t="shared" si="275"/>
        <v>0</v>
      </c>
      <c r="R1119" s="115">
        <f t="shared" si="276"/>
        <v>0</v>
      </c>
      <c r="S1119" s="111">
        <f t="shared" si="277"/>
        <v>0</v>
      </c>
      <c r="T1119" s="111">
        <f t="shared" si="278"/>
        <v>0</v>
      </c>
    </row>
    <row r="1120" spans="1:20" ht="11.25" customHeight="1" x14ac:dyDescent="0.2">
      <c r="A1120" s="102" t="str">
        <f>'T09'!A1120</f>
        <v>Kozárovce</v>
      </c>
      <c r="B1120" s="104">
        <f>'T09'!C1120</f>
        <v>502421</v>
      </c>
      <c r="C1120" s="109">
        <f>'T09'!K1120</f>
        <v>1026509.9500000001</v>
      </c>
      <c r="D1120" s="110">
        <f>'T09'!O1120</f>
        <v>3.8153999999999999</v>
      </c>
      <c r="E1120" s="110">
        <f>'T09'!P1120</f>
        <v>7.1015044715348337</v>
      </c>
      <c r="F1120" s="110"/>
      <c r="G1120" s="102">
        <f t="shared" si="266"/>
        <v>0</v>
      </c>
      <c r="H1120" s="102">
        <f t="shared" si="267"/>
        <v>0</v>
      </c>
      <c r="I1120" s="102">
        <f t="shared" si="268"/>
        <v>0</v>
      </c>
      <c r="J1120" s="103">
        <f t="shared" si="269"/>
        <v>0</v>
      </c>
      <c r="L1120" s="115">
        <f t="shared" si="270"/>
        <v>0</v>
      </c>
      <c r="M1120" s="111">
        <f t="shared" si="271"/>
        <v>0</v>
      </c>
      <c r="N1120" s="111">
        <f t="shared" si="272"/>
        <v>0</v>
      </c>
      <c r="O1120" s="115">
        <f t="shared" si="273"/>
        <v>0</v>
      </c>
      <c r="P1120" s="111">
        <f t="shared" si="274"/>
        <v>0</v>
      </c>
      <c r="Q1120" s="111">
        <f t="shared" si="275"/>
        <v>0</v>
      </c>
      <c r="R1120" s="115">
        <f t="shared" si="276"/>
        <v>0</v>
      </c>
      <c r="S1120" s="111">
        <f t="shared" si="277"/>
        <v>0</v>
      </c>
      <c r="T1120" s="111">
        <f t="shared" si="278"/>
        <v>0</v>
      </c>
    </row>
    <row r="1121" spans="1:20" ht="11.25" customHeight="1" x14ac:dyDescent="0.2">
      <c r="A1121" s="102" t="str">
        <f>'T09'!A1121</f>
        <v>Kozelník</v>
      </c>
      <c r="B1121" s="104">
        <f>'T09'!C1121</f>
        <v>516953</v>
      </c>
      <c r="C1121" s="109">
        <f>'T09'!K1121</f>
        <v>32057.49</v>
      </c>
      <c r="D1121" s="110">
        <f>'T09'!O1121</f>
        <v>12.038399999999999</v>
      </c>
      <c r="E1121" s="110">
        <f>'T09'!P1121</f>
        <v>61.720178342097263</v>
      </c>
      <c r="F1121" s="110"/>
      <c r="G1121" s="102">
        <f t="shared" si="266"/>
        <v>0</v>
      </c>
      <c r="H1121" s="102">
        <f t="shared" si="267"/>
        <v>1</v>
      </c>
      <c r="I1121" s="102">
        <f t="shared" si="268"/>
        <v>0</v>
      </c>
      <c r="J1121" s="103">
        <f t="shared" si="269"/>
        <v>1</v>
      </c>
      <c r="L1121" s="115">
        <f t="shared" si="270"/>
        <v>0</v>
      </c>
      <c r="M1121" s="111">
        <f t="shared" si="271"/>
        <v>0</v>
      </c>
      <c r="N1121" s="111">
        <f t="shared" si="272"/>
        <v>0</v>
      </c>
      <c r="O1121" s="115">
        <f t="shared" si="273"/>
        <v>32057.49</v>
      </c>
      <c r="P1121" s="111">
        <f t="shared" si="274"/>
        <v>0.12038399999999999</v>
      </c>
      <c r="Q1121" s="111">
        <f t="shared" si="275"/>
        <v>0.61720178342097265</v>
      </c>
      <c r="R1121" s="115">
        <f t="shared" si="276"/>
        <v>0</v>
      </c>
      <c r="S1121" s="111">
        <f t="shared" si="277"/>
        <v>0</v>
      </c>
      <c r="T1121" s="111">
        <f t="shared" si="278"/>
        <v>0</v>
      </c>
    </row>
    <row r="1122" spans="1:20" ht="11.25" customHeight="1" x14ac:dyDescent="0.2">
      <c r="A1122" s="102" t="str">
        <f>'T09'!A1122</f>
        <v>Kozí Vrbovok</v>
      </c>
      <c r="B1122" s="104">
        <f>'T09'!C1122</f>
        <v>518514</v>
      </c>
      <c r="C1122" s="109">
        <f>'T09'!K1122</f>
        <v>37356.199999999997</v>
      </c>
      <c r="D1122" s="110">
        <f>'T09'!O1122</f>
        <v>0</v>
      </c>
      <c r="E1122" s="110">
        <f>'T09'!P1122</f>
        <v>0</v>
      </c>
      <c r="F1122" s="110"/>
      <c r="G1122" s="102">
        <f t="shared" si="266"/>
        <v>0</v>
      </c>
      <c r="H1122" s="102">
        <f t="shared" si="267"/>
        <v>0</v>
      </c>
      <c r="I1122" s="102">
        <f t="shared" si="268"/>
        <v>0</v>
      </c>
      <c r="J1122" s="103">
        <f t="shared" si="269"/>
        <v>0</v>
      </c>
      <c r="L1122" s="115">
        <f t="shared" si="270"/>
        <v>0</v>
      </c>
      <c r="M1122" s="111">
        <f t="shared" si="271"/>
        <v>0</v>
      </c>
      <c r="N1122" s="111">
        <f t="shared" si="272"/>
        <v>0</v>
      </c>
      <c r="O1122" s="115">
        <f t="shared" si="273"/>
        <v>0</v>
      </c>
      <c r="P1122" s="111">
        <f t="shared" si="274"/>
        <v>0</v>
      </c>
      <c r="Q1122" s="111">
        <f t="shared" si="275"/>
        <v>0</v>
      </c>
      <c r="R1122" s="115">
        <f t="shared" si="276"/>
        <v>0</v>
      </c>
      <c r="S1122" s="111">
        <f t="shared" si="277"/>
        <v>0</v>
      </c>
      <c r="T1122" s="111">
        <f t="shared" si="278"/>
        <v>0</v>
      </c>
    </row>
    <row r="1123" spans="1:20" ht="11.25" customHeight="1" x14ac:dyDescent="0.2">
      <c r="A1123" s="102" t="str">
        <f>'T09'!A1123</f>
        <v>Kožany</v>
      </c>
      <c r="B1123" s="104">
        <f>'T09'!C1123</f>
        <v>519383</v>
      </c>
      <c r="C1123" s="109">
        <f>'T09'!K1123</f>
        <v>23969.57</v>
      </c>
      <c r="D1123" s="110">
        <f>'T09'!O1123</f>
        <v>0</v>
      </c>
      <c r="E1123" s="110">
        <f>'T09'!P1123</f>
        <v>0</v>
      </c>
      <c r="F1123" s="110"/>
      <c r="G1123" s="102">
        <f t="shared" si="266"/>
        <v>0</v>
      </c>
      <c r="H1123" s="102">
        <f t="shared" si="267"/>
        <v>0</v>
      </c>
      <c r="I1123" s="102">
        <f t="shared" si="268"/>
        <v>0</v>
      </c>
      <c r="J1123" s="103">
        <f t="shared" si="269"/>
        <v>0</v>
      </c>
      <c r="L1123" s="115">
        <f t="shared" si="270"/>
        <v>0</v>
      </c>
      <c r="M1123" s="111">
        <f t="shared" si="271"/>
        <v>0</v>
      </c>
      <c r="N1123" s="111">
        <f t="shared" si="272"/>
        <v>0</v>
      </c>
      <c r="O1123" s="115">
        <f t="shared" si="273"/>
        <v>0</v>
      </c>
      <c r="P1123" s="111">
        <f t="shared" si="274"/>
        <v>0</v>
      </c>
      <c r="Q1123" s="111">
        <f t="shared" si="275"/>
        <v>0</v>
      </c>
      <c r="R1123" s="115">
        <f t="shared" si="276"/>
        <v>0</v>
      </c>
      <c r="S1123" s="111">
        <f t="shared" si="277"/>
        <v>0</v>
      </c>
      <c r="T1123" s="111">
        <f t="shared" si="278"/>
        <v>0</v>
      </c>
    </row>
    <row r="1124" spans="1:20" ht="11.25" customHeight="1" x14ac:dyDescent="0.2">
      <c r="A1124" s="102" t="str">
        <f>'T09'!A1124</f>
        <v>Kožuchov</v>
      </c>
      <c r="B1124" s="104">
        <f>'T09'!C1124</f>
        <v>528439</v>
      </c>
      <c r="C1124" s="109">
        <f>'T09'!K1124</f>
        <v>55392.21</v>
      </c>
      <c r="D1124" s="110">
        <f>'T09'!O1124</f>
        <v>0</v>
      </c>
      <c r="E1124" s="110">
        <f>'T09'!P1124</f>
        <v>0</v>
      </c>
      <c r="F1124" s="110"/>
      <c r="G1124" s="102">
        <f t="shared" si="266"/>
        <v>0</v>
      </c>
      <c r="H1124" s="102">
        <f t="shared" si="267"/>
        <v>0</v>
      </c>
      <c r="I1124" s="102">
        <f t="shared" si="268"/>
        <v>0</v>
      </c>
      <c r="J1124" s="103">
        <f t="shared" si="269"/>
        <v>0</v>
      </c>
      <c r="L1124" s="115">
        <f t="shared" si="270"/>
        <v>0</v>
      </c>
      <c r="M1124" s="111">
        <f t="shared" si="271"/>
        <v>0</v>
      </c>
      <c r="N1124" s="111">
        <f t="shared" si="272"/>
        <v>0</v>
      </c>
      <c r="O1124" s="115">
        <f t="shared" si="273"/>
        <v>0</v>
      </c>
      <c r="P1124" s="111">
        <f t="shared" si="274"/>
        <v>0</v>
      </c>
      <c r="Q1124" s="111">
        <f t="shared" si="275"/>
        <v>0</v>
      </c>
      <c r="R1124" s="115">
        <f t="shared" si="276"/>
        <v>0</v>
      </c>
      <c r="S1124" s="111">
        <f t="shared" si="277"/>
        <v>0</v>
      </c>
      <c r="T1124" s="111">
        <f t="shared" si="278"/>
        <v>0</v>
      </c>
    </row>
    <row r="1125" spans="1:20" ht="11.25" customHeight="1" x14ac:dyDescent="0.2">
      <c r="A1125" s="102" t="str">
        <f>'T09'!A1125</f>
        <v>Kožuchovce</v>
      </c>
      <c r="B1125" s="104">
        <f>'T09'!C1125</f>
        <v>527416</v>
      </c>
      <c r="C1125" s="109">
        <f>'T09'!K1125</f>
        <v>12925.27</v>
      </c>
      <c r="D1125" s="110">
        <f>'T09'!O1125</f>
        <v>0</v>
      </c>
      <c r="E1125" s="110">
        <f>'T09'!P1125</f>
        <v>0</v>
      </c>
      <c r="F1125" s="110"/>
      <c r="G1125" s="102">
        <f t="shared" si="266"/>
        <v>0</v>
      </c>
      <c r="H1125" s="102">
        <f t="shared" si="267"/>
        <v>0</v>
      </c>
      <c r="I1125" s="102">
        <f t="shared" si="268"/>
        <v>0</v>
      </c>
      <c r="J1125" s="103">
        <f t="shared" si="269"/>
        <v>0</v>
      </c>
      <c r="L1125" s="115">
        <f t="shared" si="270"/>
        <v>0</v>
      </c>
      <c r="M1125" s="111">
        <f t="shared" si="271"/>
        <v>0</v>
      </c>
      <c r="N1125" s="111">
        <f t="shared" si="272"/>
        <v>0</v>
      </c>
      <c r="O1125" s="115">
        <f t="shared" si="273"/>
        <v>0</v>
      </c>
      <c r="P1125" s="111">
        <f t="shared" si="274"/>
        <v>0</v>
      </c>
      <c r="Q1125" s="111">
        <f t="shared" si="275"/>
        <v>0</v>
      </c>
      <c r="R1125" s="115">
        <f t="shared" si="276"/>
        <v>0</v>
      </c>
      <c r="S1125" s="111">
        <f t="shared" si="277"/>
        <v>0</v>
      </c>
      <c r="T1125" s="111">
        <f t="shared" si="278"/>
        <v>0</v>
      </c>
    </row>
    <row r="1126" spans="1:20" ht="11.25" customHeight="1" x14ac:dyDescent="0.2">
      <c r="A1126" s="102" t="str">
        <f>'T09'!A1126</f>
        <v>Kračúnovce</v>
      </c>
      <c r="B1126" s="104">
        <f>'T09'!C1126</f>
        <v>519391</v>
      </c>
      <c r="C1126" s="109">
        <f>'T09'!K1126</f>
        <v>828836.75</v>
      </c>
      <c r="D1126" s="110">
        <f>'T09'!O1126</f>
        <v>1.5044999999999999</v>
      </c>
      <c r="E1126" s="110">
        <f>'T09'!P1126</f>
        <v>5.1268805346770643</v>
      </c>
      <c r="F1126" s="110"/>
      <c r="G1126" s="102">
        <f t="shared" si="266"/>
        <v>0</v>
      </c>
      <c r="H1126" s="102">
        <f t="shared" si="267"/>
        <v>0</v>
      </c>
      <c r="I1126" s="102">
        <f t="shared" si="268"/>
        <v>0</v>
      </c>
      <c r="J1126" s="103">
        <f t="shared" si="269"/>
        <v>0</v>
      </c>
      <c r="L1126" s="115">
        <f t="shared" si="270"/>
        <v>0</v>
      </c>
      <c r="M1126" s="111">
        <f t="shared" si="271"/>
        <v>0</v>
      </c>
      <c r="N1126" s="111">
        <f t="shared" si="272"/>
        <v>0</v>
      </c>
      <c r="O1126" s="115">
        <f t="shared" si="273"/>
        <v>0</v>
      </c>
      <c r="P1126" s="111">
        <f t="shared" si="274"/>
        <v>0</v>
      </c>
      <c r="Q1126" s="111">
        <f t="shared" si="275"/>
        <v>0</v>
      </c>
      <c r="R1126" s="115">
        <f t="shared" si="276"/>
        <v>0</v>
      </c>
      <c r="S1126" s="111">
        <f t="shared" si="277"/>
        <v>0</v>
      </c>
      <c r="T1126" s="111">
        <f t="shared" si="278"/>
        <v>0</v>
      </c>
    </row>
    <row r="1127" spans="1:20" ht="11.25" customHeight="1" x14ac:dyDescent="0.2">
      <c r="A1127" s="102" t="str">
        <f>'T09'!A1127</f>
        <v>Krahule</v>
      </c>
      <c r="B1127" s="104">
        <f>'T09'!C1127</f>
        <v>516961</v>
      </c>
      <c r="C1127" s="109">
        <f>'T09'!K1127</f>
        <v>106030.98</v>
      </c>
      <c r="D1127" s="110">
        <f>'T09'!O1127</f>
        <v>0</v>
      </c>
      <c r="E1127" s="110">
        <f>'T09'!P1127</f>
        <v>0</v>
      </c>
      <c r="F1127" s="110"/>
      <c r="G1127" s="102">
        <f t="shared" si="266"/>
        <v>0</v>
      </c>
      <c r="H1127" s="102">
        <f t="shared" si="267"/>
        <v>0</v>
      </c>
      <c r="I1127" s="102">
        <f t="shared" si="268"/>
        <v>0</v>
      </c>
      <c r="J1127" s="103">
        <f t="shared" si="269"/>
        <v>0</v>
      </c>
      <c r="L1127" s="115">
        <f t="shared" si="270"/>
        <v>0</v>
      </c>
      <c r="M1127" s="111">
        <f t="shared" si="271"/>
        <v>0</v>
      </c>
      <c r="N1127" s="111">
        <f t="shared" si="272"/>
        <v>0</v>
      </c>
      <c r="O1127" s="115">
        <f t="shared" si="273"/>
        <v>0</v>
      </c>
      <c r="P1127" s="111">
        <f t="shared" si="274"/>
        <v>0</v>
      </c>
      <c r="Q1127" s="111">
        <f t="shared" si="275"/>
        <v>0</v>
      </c>
      <c r="R1127" s="115">
        <f t="shared" si="276"/>
        <v>0</v>
      </c>
      <c r="S1127" s="111">
        <f t="shared" si="277"/>
        <v>0</v>
      </c>
      <c r="T1127" s="111">
        <f t="shared" si="278"/>
        <v>0</v>
      </c>
    </row>
    <row r="1128" spans="1:20" ht="11.25" customHeight="1" x14ac:dyDescent="0.2">
      <c r="A1128" s="102" t="str">
        <f>'T09'!A1128</f>
        <v>Krajná Bystrá</v>
      </c>
      <c r="B1128" s="104">
        <f>'T09'!C1128</f>
        <v>527424</v>
      </c>
      <c r="C1128" s="109">
        <f>'T09'!K1128</f>
        <v>56869.31</v>
      </c>
      <c r="D1128" s="110">
        <f>'T09'!O1128</f>
        <v>27.232800000000001</v>
      </c>
      <c r="E1128" s="110">
        <f>'T09'!P1128</f>
        <v>6.3721012264787467</v>
      </c>
      <c r="F1128" s="110"/>
      <c r="G1128" s="102">
        <f t="shared" si="266"/>
        <v>0</v>
      </c>
      <c r="H1128" s="102">
        <f t="shared" si="267"/>
        <v>0</v>
      </c>
      <c r="I1128" s="102">
        <f t="shared" si="268"/>
        <v>0</v>
      </c>
      <c r="J1128" s="103">
        <f t="shared" si="269"/>
        <v>0</v>
      </c>
      <c r="L1128" s="115">
        <f t="shared" si="270"/>
        <v>0</v>
      </c>
      <c r="M1128" s="111">
        <f t="shared" si="271"/>
        <v>0</v>
      </c>
      <c r="N1128" s="111">
        <f t="shared" si="272"/>
        <v>0</v>
      </c>
      <c r="O1128" s="115">
        <f t="shared" si="273"/>
        <v>0</v>
      </c>
      <c r="P1128" s="111">
        <f t="shared" si="274"/>
        <v>0</v>
      </c>
      <c r="Q1128" s="111">
        <f t="shared" si="275"/>
        <v>0</v>
      </c>
      <c r="R1128" s="115">
        <f t="shared" si="276"/>
        <v>0</v>
      </c>
      <c r="S1128" s="111">
        <f t="shared" si="277"/>
        <v>0</v>
      </c>
      <c r="T1128" s="111">
        <f t="shared" si="278"/>
        <v>0</v>
      </c>
    </row>
    <row r="1129" spans="1:20" ht="11.25" customHeight="1" x14ac:dyDescent="0.2">
      <c r="A1129" s="102" t="str">
        <f>'T09'!A1129</f>
        <v>Krajná Poľana</v>
      </c>
      <c r="B1129" s="104">
        <f>'T09'!C1129</f>
        <v>527432</v>
      </c>
      <c r="C1129" s="109">
        <f>'T09'!K1129</f>
        <v>515722.92000000004</v>
      </c>
      <c r="D1129" s="110">
        <f>'T09'!O1129</f>
        <v>0</v>
      </c>
      <c r="E1129" s="110">
        <f>'T09'!P1129</f>
        <v>0</v>
      </c>
      <c r="F1129" s="110"/>
      <c r="G1129" s="102">
        <f t="shared" si="266"/>
        <v>0</v>
      </c>
      <c r="H1129" s="102">
        <f t="shared" si="267"/>
        <v>0</v>
      </c>
      <c r="I1129" s="102">
        <f t="shared" si="268"/>
        <v>0</v>
      </c>
      <c r="J1129" s="103">
        <f t="shared" si="269"/>
        <v>0</v>
      </c>
      <c r="L1129" s="115">
        <f t="shared" si="270"/>
        <v>0</v>
      </c>
      <c r="M1129" s="111">
        <f t="shared" si="271"/>
        <v>0</v>
      </c>
      <c r="N1129" s="111">
        <f t="shared" si="272"/>
        <v>0</v>
      </c>
      <c r="O1129" s="115">
        <f t="shared" si="273"/>
        <v>0</v>
      </c>
      <c r="P1129" s="111">
        <f t="shared" si="274"/>
        <v>0</v>
      </c>
      <c r="Q1129" s="111">
        <f t="shared" si="275"/>
        <v>0</v>
      </c>
      <c r="R1129" s="115">
        <f t="shared" si="276"/>
        <v>0</v>
      </c>
      <c r="S1129" s="111">
        <f t="shared" si="277"/>
        <v>0</v>
      </c>
      <c r="T1129" s="111">
        <f t="shared" si="278"/>
        <v>0</v>
      </c>
    </row>
    <row r="1130" spans="1:20" ht="11.25" customHeight="1" x14ac:dyDescent="0.2">
      <c r="A1130" s="102" t="str">
        <f>'T09'!A1130</f>
        <v>Krajná Porúbka</v>
      </c>
      <c r="B1130" s="104">
        <f>'T09'!C1130</f>
        <v>527441</v>
      </c>
      <c r="C1130" s="109">
        <f>'T09'!K1130</f>
        <v>17755.78</v>
      </c>
      <c r="D1130" s="110">
        <f>'T09'!O1130</f>
        <v>0</v>
      </c>
      <c r="E1130" s="110">
        <f>'T09'!P1130</f>
        <v>0.22443395896998053</v>
      </c>
      <c r="F1130" s="110"/>
      <c r="G1130" s="102">
        <f t="shared" si="266"/>
        <v>0</v>
      </c>
      <c r="H1130" s="102">
        <f t="shared" si="267"/>
        <v>0</v>
      </c>
      <c r="I1130" s="102">
        <f t="shared" si="268"/>
        <v>0</v>
      </c>
      <c r="J1130" s="103">
        <f t="shared" si="269"/>
        <v>0</v>
      </c>
      <c r="L1130" s="115">
        <f t="shared" si="270"/>
        <v>0</v>
      </c>
      <c r="M1130" s="111">
        <f t="shared" si="271"/>
        <v>0</v>
      </c>
      <c r="N1130" s="111">
        <f t="shared" si="272"/>
        <v>0</v>
      </c>
      <c r="O1130" s="115">
        <f t="shared" si="273"/>
        <v>0</v>
      </c>
      <c r="P1130" s="111">
        <f t="shared" si="274"/>
        <v>0</v>
      </c>
      <c r="Q1130" s="111">
        <f t="shared" si="275"/>
        <v>0</v>
      </c>
      <c r="R1130" s="115">
        <f t="shared" si="276"/>
        <v>0</v>
      </c>
      <c r="S1130" s="111">
        <f t="shared" si="277"/>
        <v>0</v>
      </c>
      <c r="T1130" s="111">
        <f t="shared" si="278"/>
        <v>0</v>
      </c>
    </row>
    <row r="1131" spans="1:20" ht="11.25" customHeight="1" x14ac:dyDescent="0.2">
      <c r="A1131" s="102" t="str">
        <f>'T09'!A1131</f>
        <v>Krajné</v>
      </c>
      <c r="B1131" s="104">
        <f>'T09'!C1131</f>
        <v>506150</v>
      </c>
      <c r="C1131" s="109">
        <f>'T09'!K1131</f>
        <v>900034.25</v>
      </c>
      <c r="D1131" s="110">
        <f>'T09'!O1131</f>
        <v>3.6568999999999998</v>
      </c>
      <c r="E1131" s="110">
        <f>'T09'!P1131</f>
        <v>1.8887147905760255</v>
      </c>
      <c r="F1131" s="110"/>
      <c r="G1131" s="102">
        <f t="shared" si="266"/>
        <v>0</v>
      </c>
      <c r="H1131" s="102">
        <f t="shared" si="267"/>
        <v>0</v>
      </c>
      <c r="I1131" s="102">
        <f t="shared" si="268"/>
        <v>0</v>
      </c>
      <c r="J1131" s="103">
        <f t="shared" si="269"/>
        <v>0</v>
      </c>
      <c r="L1131" s="115">
        <f t="shared" si="270"/>
        <v>0</v>
      </c>
      <c r="M1131" s="111">
        <f t="shared" si="271"/>
        <v>0</v>
      </c>
      <c r="N1131" s="111">
        <f t="shared" si="272"/>
        <v>0</v>
      </c>
      <c r="O1131" s="115">
        <f t="shared" si="273"/>
        <v>0</v>
      </c>
      <c r="P1131" s="111">
        <f t="shared" si="274"/>
        <v>0</v>
      </c>
      <c r="Q1131" s="111">
        <f t="shared" si="275"/>
        <v>0</v>
      </c>
      <c r="R1131" s="115">
        <f t="shared" si="276"/>
        <v>0</v>
      </c>
      <c r="S1131" s="111">
        <f t="shared" si="277"/>
        <v>0</v>
      </c>
      <c r="T1131" s="111">
        <f t="shared" si="278"/>
        <v>0</v>
      </c>
    </row>
    <row r="1132" spans="1:20" ht="11.25" customHeight="1" x14ac:dyDescent="0.2">
      <c r="A1132" s="102" t="str">
        <f>'T09'!A1132</f>
        <v>Krajné Čierno</v>
      </c>
      <c r="B1132" s="104">
        <f>'T09'!C1132</f>
        <v>527459</v>
      </c>
      <c r="C1132" s="109">
        <f>'T09'!K1132</f>
        <v>18827.8</v>
      </c>
      <c r="D1132" s="110">
        <f>'T09'!O1132</f>
        <v>0</v>
      </c>
      <c r="E1132" s="110">
        <f>'T09'!P1132</f>
        <v>0</v>
      </c>
      <c r="F1132" s="110"/>
      <c r="G1132" s="102">
        <f t="shared" si="266"/>
        <v>0</v>
      </c>
      <c r="H1132" s="102">
        <f t="shared" si="267"/>
        <v>0</v>
      </c>
      <c r="I1132" s="102">
        <f t="shared" si="268"/>
        <v>0</v>
      </c>
      <c r="J1132" s="103">
        <f t="shared" si="269"/>
        <v>0</v>
      </c>
      <c r="L1132" s="115">
        <f t="shared" si="270"/>
        <v>0</v>
      </c>
      <c r="M1132" s="111">
        <f t="shared" si="271"/>
        <v>0</v>
      </c>
      <c r="N1132" s="111">
        <f t="shared" si="272"/>
        <v>0</v>
      </c>
      <c r="O1132" s="115">
        <f t="shared" si="273"/>
        <v>0</v>
      </c>
      <c r="P1132" s="111">
        <f t="shared" si="274"/>
        <v>0</v>
      </c>
      <c r="Q1132" s="111">
        <f t="shared" si="275"/>
        <v>0</v>
      </c>
      <c r="R1132" s="115">
        <f t="shared" si="276"/>
        <v>0</v>
      </c>
      <c r="S1132" s="111">
        <f t="shared" si="277"/>
        <v>0</v>
      </c>
      <c r="T1132" s="111">
        <f t="shared" si="278"/>
        <v>0</v>
      </c>
    </row>
    <row r="1133" spans="1:20" ht="11.25" customHeight="1" x14ac:dyDescent="0.2">
      <c r="A1133" s="102" t="str">
        <f>'T09'!A1133</f>
        <v>Krakovany</v>
      </c>
      <c r="B1133" s="104">
        <f>'T09'!C1133</f>
        <v>507229</v>
      </c>
      <c r="C1133" s="109">
        <f>'T09'!K1133</f>
        <v>719118.14</v>
      </c>
      <c r="D1133" s="110">
        <f>'T09'!O1133</f>
        <v>5.9999999999999995E-4</v>
      </c>
      <c r="E1133" s="110">
        <f>'T09'!P1133</f>
        <v>0.28534949764999673</v>
      </c>
      <c r="F1133" s="110"/>
      <c r="G1133" s="102">
        <f t="shared" si="266"/>
        <v>0</v>
      </c>
      <c r="H1133" s="102">
        <f t="shared" si="267"/>
        <v>0</v>
      </c>
      <c r="I1133" s="102">
        <f t="shared" si="268"/>
        <v>0</v>
      </c>
      <c r="J1133" s="103">
        <f t="shared" si="269"/>
        <v>0</v>
      </c>
      <c r="L1133" s="115">
        <f t="shared" si="270"/>
        <v>0</v>
      </c>
      <c r="M1133" s="111">
        <f t="shared" si="271"/>
        <v>0</v>
      </c>
      <c r="N1133" s="111">
        <f t="shared" si="272"/>
        <v>0</v>
      </c>
      <c r="O1133" s="115">
        <f t="shared" si="273"/>
        <v>0</v>
      </c>
      <c r="P1133" s="111">
        <f t="shared" si="274"/>
        <v>0</v>
      </c>
      <c r="Q1133" s="111">
        <f t="shared" si="275"/>
        <v>0</v>
      </c>
      <c r="R1133" s="115">
        <f t="shared" si="276"/>
        <v>0</v>
      </c>
      <c r="S1133" s="111">
        <f t="shared" si="277"/>
        <v>0</v>
      </c>
      <c r="T1133" s="111">
        <f t="shared" si="278"/>
        <v>0</v>
      </c>
    </row>
    <row r="1134" spans="1:20" ht="11.25" customHeight="1" x14ac:dyDescent="0.2">
      <c r="A1134" s="102" t="str">
        <f>'T09'!A1134</f>
        <v>Kráľ</v>
      </c>
      <c r="B1134" s="104">
        <f>'T09'!C1134</f>
        <v>515078</v>
      </c>
      <c r="C1134" s="109">
        <f>'T09'!K1134</f>
        <v>437953.64</v>
      </c>
      <c r="D1134" s="110">
        <f>'T09'!O1134</f>
        <v>0</v>
      </c>
      <c r="E1134" s="110">
        <f>'T09'!P1134</f>
        <v>0.96156753029841247</v>
      </c>
      <c r="F1134" s="110"/>
      <c r="G1134" s="102">
        <f t="shared" si="266"/>
        <v>0</v>
      </c>
      <c r="H1134" s="102">
        <f t="shared" si="267"/>
        <v>0</v>
      </c>
      <c r="I1134" s="102">
        <f t="shared" si="268"/>
        <v>0</v>
      </c>
      <c r="J1134" s="103">
        <f t="shared" si="269"/>
        <v>0</v>
      </c>
      <c r="L1134" s="115">
        <f t="shared" si="270"/>
        <v>0</v>
      </c>
      <c r="M1134" s="111">
        <f t="shared" si="271"/>
        <v>0</v>
      </c>
      <c r="N1134" s="111">
        <f t="shared" si="272"/>
        <v>0</v>
      </c>
      <c r="O1134" s="115">
        <f t="shared" si="273"/>
        <v>0</v>
      </c>
      <c r="P1134" s="111">
        <f t="shared" si="274"/>
        <v>0</v>
      </c>
      <c r="Q1134" s="111">
        <f t="shared" si="275"/>
        <v>0</v>
      </c>
      <c r="R1134" s="115">
        <f t="shared" si="276"/>
        <v>0</v>
      </c>
      <c r="S1134" s="111">
        <f t="shared" si="277"/>
        <v>0</v>
      </c>
      <c r="T1134" s="111">
        <f t="shared" si="278"/>
        <v>0</v>
      </c>
    </row>
    <row r="1135" spans="1:20" ht="11.25" customHeight="1" x14ac:dyDescent="0.2">
      <c r="A1135" s="102" t="str">
        <f>'T09'!A1135</f>
        <v>Králiky</v>
      </c>
      <c r="B1135" s="104">
        <f>'T09'!C1135</f>
        <v>508721</v>
      </c>
      <c r="C1135" s="109">
        <f>'T09'!K1135</f>
        <v>295568.09000000003</v>
      </c>
      <c r="D1135" s="110">
        <f>'T09'!O1135</f>
        <v>20.151199999999999</v>
      </c>
      <c r="E1135" s="110">
        <f>'T09'!P1135</f>
        <v>0.54884138541477867</v>
      </c>
      <c r="F1135" s="110"/>
      <c r="G1135" s="102">
        <f t="shared" si="266"/>
        <v>0</v>
      </c>
      <c r="H1135" s="102">
        <f t="shared" si="267"/>
        <v>0</v>
      </c>
      <c r="I1135" s="102">
        <f t="shared" si="268"/>
        <v>0</v>
      </c>
      <c r="J1135" s="103">
        <f t="shared" si="269"/>
        <v>0</v>
      </c>
      <c r="L1135" s="115">
        <f t="shared" si="270"/>
        <v>0</v>
      </c>
      <c r="M1135" s="111">
        <f t="shared" si="271"/>
        <v>0</v>
      </c>
      <c r="N1135" s="111">
        <f t="shared" si="272"/>
        <v>0</v>
      </c>
      <c r="O1135" s="115">
        <f t="shared" si="273"/>
        <v>0</v>
      </c>
      <c r="P1135" s="111">
        <f t="shared" si="274"/>
        <v>0</v>
      </c>
      <c r="Q1135" s="111">
        <f t="shared" si="275"/>
        <v>0</v>
      </c>
      <c r="R1135" s="115">
        <f t="shared" si="276"/>
        <v>0</v>
      </c>
      <c r="S1135" s="111">
        <f t="shared" si="277"/>
        <v>0</v>
      </c>
      <c r="T1135" s="111">
        <f t="shared" si="278"/>
        <v>0</v>
      </c>
    </row>
    <row r="1136" spans="1:20" ht="11.25" customHeight="1" x14ac:dyDescent="0.2">
      <c r="A1136" s="102" t="str">
        <f>'T09'!A1136</f>
        <v>Kráľov Brod</v>
      </c>
      <c r="B1136" s="104">
        <f>'T09'!C1136</f>
        <v>503878</v>
      </c>
      <c r="C1136" s="109">
        <f>'T09'!K1136</f>
        <v>475654.22</v>
      </c>
      <c r="D1136" s="110">
        <f>'T09'!O1136</f>
        <v>38.910200000000003</v>
      </c>
      <c r="E1136" s="110">
        <f>'T09'!P1136</f>
        <v>10.081832134276031</v>
      </c>
      <c r="F1136" s="110"/>
      <c r="G1136" s="102">
        <f t="shared" si="266"/>
        <v>0</v>
      </c>
      <c r="H1136" s="102">
        <f t="shared" si="267"/>
        <v>0</v>
      </c>
      <c r="I1136" s="102">
        <f t="shared" si="268"/>
        <v>0</v>
      </c>
      <c r="J1136" s="103">
        <f t="shared" si="269"/>
        <v>0</v>
      </c>
      <c r="L1136" s="115">
        <f t="shared" si="270"/>
        <v>0</v>
      </c>
      <c r="M1136" s="111">
        <f t="shared" si="271"/>
        <v>0</v>
      </c>
      <c r="N1136" s="111">
        <f t="shared" si="272"/>
        <v>0</v>
      </c>
      <c r="O1136" s="115">
        <f t="shared" si="273"/>
        <v>0</v>
      </c>
      <c r="P1136" s="111">
        <f t="shared" si="274"/>
        <v>0</v>
      </c>
      <c r="Q1136" s="111">
        <f t="shared" si="275"/>
        <v>0</v>
      </c>
      <c r="R1136" s="115">
        <f t="shared" si="276"/>
        <v>0</v>
      </c>
      <c r="S1136" s="111">
        <f t="shared" si="277"/>
        <v>0</v>
      </c>
      <c r="T1136" s="111">
        <f t="shared" si="278"/>
        <v>0</v>
      </c>
    </row>
    <row r="1137" spans="1:20" ht="11.25" customHeight="1" x14ac:dyDescent="0.2">
      <c r="A1137" s="102" t="str">
        <f>'T09'!A1137</f>
        <v>Kráľova Lehota</v>
      </c>
      <c r="B1137" s="104">
        <f>'T09'!C1137</f>
        <v>510564</v>
      </c>
      <c r="C1137" s="109">
        <f>'T09'!K1137</f>
        <v>206630.03000000003</v>
      </c>
      <c r="D1137" s="110">
        <f>'T09'!O1137</f>
        <v>0</v>
      </c>
      <c r="E1137" s="110">
        <f>'T09'!P1137</f>
        <v>4.8395676078641614</v>
      </c>
      <c r="F1137" s="110"/>
      <c r="G1137" s="102">
        <f t="shared" si="266"/>
        <v>0</v>
      </c>
      <c r="H1137" s="102">
        <f t="shared" si="267"/>
        <v>0</v>
      </c>
      <c r="I1137" s="102">
        <f t="shared" si="268"/>
        <v>0</v>
      </c>
      <c r="J1137" s="103">
        <f t="shared" si="269"/>
        <v>0</v>
      </c>
      <c r="L1137" s="115">
        <f t="shared" si="270"/>
        <v>0</v>
      </c>
      <c r="M1137" s="111">
        <f t="shared" si="271"/>
        <v>0</v>
      </c>
      <c r="N1137" s="111">
        <f t="shared" si="272"/>
        <v>0</v>
      </c>
      <c r="O1137" s="115">
        <f t="shared" si="273"/>
        <v>0</v>
      </c>
      <c r="P1137" s="111">
        <f t="shared" si="274"/>
        <v>0</v>
      </c>
      <c r="Q1137" s="111">
        <f t="shared" si="275"/>
        <v>0</v>
      </c>
      <c r="R1137" s="115">
        <f t="shared" si="276"/>
        <v>0</v>
      </c>
      <c r="S1137" s="111">
        <f t="shared" si="277"/>
        <v>0</v>
      </c>
      <c r="T1137" s="111">
        <f t="shared" si="278"/>
        <v>0</v>
      </c>
    </row>
    <row r="1138" spans="1:20" ht="11.25" customHeight="1" x14ac:dyDescent="0.2">
      <c r="A1138" s="102" t="str">
        <f>'T09'!A1138</f>
        <v>Kráľová nad Váhom</v>
      </c>
      <c r="B1138" s="104">
        <f>'T09'!C1138</f>
        <v>503886</v>
      </c>
      <c r="C1138" s="109">
        <f>'T09'!K1138</f>
        <v>625972.93000000005</v>
      </c>
      <c r="D1138" s="110">
        <f>'T09'!O1138</f>
        <v>9.3078000000000003</v>
      </c>
      <c r="E1138" s="110">
        <f>'T09'!P1138</f>
        <v>9.5024332761482189</v>
      </c>
      <c r="F1138" s="110"/>
      <c r="G1138" s="102">
        <f t="shared" si="266"/>
        <v>0</v>
      </c>
      <c r="H1138" s="102">
        <f t="shared" si="267"/>
        <v>0</v>
      </c>
      <c r="I1138" s="102">
        <f t="shared" si="268"/>
        <v>0</v>
      </c>
      <c r="J1138" s="103">
        <f t="shared" si="269"/>
        <v>0</v>
      </c>
      <c r="L1138" s="115">
        <f t="shared" si="270"/>
        <v>0</v>
      </c>
      <c r="M1138" s="111">
        <f t="shared" si="271"/>
        <v>0</v>
      </c>
      <c r="N1138" s="111">
        <f t="shared" si="272"/>
        <v>0</v>
      </c>
      <c r="O1138" s="115">
        <f t="shared" si="273"/>
        <v>0</v>
      </c>
      <c r="P1138" s="111">
        <f t="shared" si="274"/>
        <v>0</v>
      </c>
      <c r="Q1138" s="111">
        <f t="shared" si="275"/>
        <v>0</v>
      </c>
      <c r="R1138" s="115">
        <f t="shared" si="276"/>
        <v>0</v>
      </c>
      <c r="S1138" s="111">
        <f t="shared" si="277"/>
        <v>0</v>
      </c>
      <c r="T1138" s="111">
        <f t="shared" si="278"/>
        <v>0</v>
      </c>
    </row>
    <row r="1139" spans="1:20" ht="11.25" customHeight="1" x14ac:dyDescent="0.2">
      <c r="A1139" s="102" t="str">
        <f>'T09'!A1139</f>
        <v>Kráľová pri Senci</v>
      </c>
      <c r="B1139" s="104">
        <f>'T09'!C1139</f>
        <v>503894</v>
      </c>
      <c r="C1139" s="109">
        <f>'T09'!K1139</f>
        <v>889466.22</v>
      </c>
      <c r="D1139" s="110">
        <f>'T09'!O1139</f>
        <v>0</v>
      </c>
      <c r="E1139" s="110">
        <f>'T09'!P1139</f>
        <v>0</v>
      </c>
      <c r="F1139" s="110"/>
      <c r="G1139" s="102">
        <f t="shared" si="266"/>
        <v>0</v>
      </c>
      <c r="H1139" s="102">
        <f t="shared" si="267"/>
        <v>0</v>
      </c>
      <c r="I1139" s="102">
        <f t="shared" si="268"/>
        <v>0</v>
      </c>
      <c r="J1139" s="103">
        <f t="shared" si="269"/>
        <v>0</v>
      </c>
      <c r="L1139" s="115">
        <f t="shared" si="270"/>
        <v>0</v>
      </c>
      <c r="M1139" s="111">
        <f t="shared" si="271"/>
        <v>0</v>
      </c>
      <c r="N1139" s="111">
        <f t="shared" si="272"/>
        <v>0</v>
      </c>
      <c r="O1139" s="115">
        <f t="shared" si="273"/>
        <v>0</v>
      </c>
      <c r="P1139" s="111">
        <f t="shared" si="274"/>
        <v>0</v>
      </c>
      <c r="Q1139" s="111">
        <f t="shared" si="275"/>
        <v>0</v>
      </c>
      <c r="R1139" s="115">
        <f t="shared" si="276"/>
        <v>0</v>
      </c>
      <c r="S1139" s="111">
        <f t="shared" si="277"/>
        <v>0</v>
      </c>
      <c r="T1139" s="111">
        <f t="shared" si="278"/>
        <v>0</v>
      </c>
    </row>
    <row r="1140" spans="1:20" ht="11.25" customHeight="1" x14ac:dyDescent="0.2">
      <c r="A1140" s="102" t="str">
        <f>'T09'!A1140</f>
        <v>Kraľovany</v>
      </c>
      <c r="B1140" s="104">
        <f>'T09'!C1140</f>
        <v>509744</v>
      </c>
      <c r="C1140" s="109">
        <f>'T09'!K1140</f>
        <v>164756.82</v>
      </c>
      <c r="D1140" s="110">
        <f>'T09'!O1140</f>
        <v>0</v>
      </c>
      <c r="E1140" s="110">
        <f>'T09'!P1140</f>
        <v>0</v>
      </c>
      <c r="F1140" s="110"/>
      <c r="G1140" s="102">
        <f t="shared" si="266"/>
        <v>0</v>
      </c>
      <c r="H1140" s="102">
        <f t="shared" si="267"/>
        <v>0</v>
      </c>
      <c r="I1140" s="102">
        <f t="shared" si="268"/>
        <v>0</v>
      </c>
      <c r="J1140" s="103">
        <f t="shared" si="269"/>
        <v>0</v>
      </c>
      <c r="L1140" s="115">
        <f t="shared" si="270"/>
        <v>0</v>
      </c>
      <c r="M1140" s="111">
        <f t="shared" si="271"/>
        <v>0</v>
      </c>
      <c r="N1140" s="111">
        <f t="shared" si="272"/>
        <v>0</v>
      </c>
      <c r="O1140" s="115">
        <f t="shared" si="273"/>
        <v>0</v>
      </c>
      <c r="P1140" s="111">
        <f t="shared" si="274"/>
        <v>0</v>
      </c>
      <c r="Q1140" s="111">
        <f t="shared" si="275"/>
        <v>0</v>
      </c>
      <c r="R1140" s="115">
        <f t="shared" si="276"/>
        <v>0</v>
      </c>
      <c r="S1140" s="111">
        <f t="shared" si="277"/>
        <v>0</v>
      </c>
      <c r="T1140" s="111">
        <f t="shared" si="278"/>
        <v>0</v>
      </c>
    </row>
    <row r="1141" spans="1:20" ht="11.25" customHeight="1" x14ac:dyDescent="0.2">
      <c r="A1141" s="102" t="str">
        <f>'T09'!A1141</f>
        <v>Kráľovce</v>
      </c>
      <c r="B1141" s="104">
        <f>'T09'!C1141</f>
        <v>521612</v>
      </c>
      <c r="C1141" s="109">
        <f>'T09'!K1141</f>
        <v>413044.87</v>
      </c>
      <c r="D1141" s="110">
        <f>'T09'!O1141</f>
        <v>0</v>
      </c>
      <c r="E1141" s="110">
        <f>'T09'!P1141</f>
        <v>7.9168178508063791</v>
      </c>
      <c r="F1141" s="110"/>
      <c r="G1141" s="102">
        <f t="shared" si="266"/>
        <v>0</v>
      </c>
      <c r="H1141" s="102">
        <f t="shared" si="267"/>
        <v>0</v>
      </c>
      <c r="I1141" s="102">
        <f t="shared" si="268"/>
        <v>0</v>
      </c>
      <c r="J1141" s="103">
        <f t="shared" si="269"/>
        <v>0</v>
      </c>
      <c r="L1141" s="115">
        <f t="shared" si="270"/>
        <v>0</v>
      </c>
      <c r="M1141" s="111">
        <f t="shared" si="271"/>
        <v>0</v>
      </c>
      <c r="N1141" s="111">
        <f t="shared" si="272"/>
        <v>0</v>
      </c>
      <c r="O1141" s="115">
        <f t="shared" si="273"/>
        <v>0</v>
      </c>
      <c r="P1141" s="111">
        <f t="shared" si="274"/>
        <v>0</v>
      </c>
      <c r="Q1141" s="111">
        <f t="shared" si="275"/>
        <v>0</v>
      </c>
      <c r="R1141" s="115">
        <f t="shared" si="276"/>
        <v>0</v>
      </c>
      <c r="S1141" s="111">
        <f t="shared" si="277"/>
        <v>0</v>
      </c>
      <c r="T1141" s="111">
        <f t="shared" si="278"/>
        <v>0</v>
      </c>
    </row>
    <row r="1142" spans="1:20" ht="11.25" customHeight="1" x14ac:dyDescent="0.2">
      <c r="A1142" s="102" t="str">
        <f>'T09'!A1142</f>
        <v>Kráľovce - Krnišov</v>
      </c>
      <c r="B1142" s="104">
        <f>'T09'!C1142</f>
        <v>518531</v>
      </c>
      <c r="C1142" s="109">
        <f>'T09'!K1142</f>
        <v>38889.919999999998</v>
      </c>
      <c r="D1142" s="110">
        <f>'T09'!O1142</f>
        <v>0</v>
      </c>
      <c r="E1142" s="110">
        <f>'T09'!P1142</f>
        <v>49.556414618492397</v>
      </c>
      <c r="F1142" s="110"/>
      <c r="G1142" s="102">
        <f t="shared" si="266"/>
        <v>0</v>
      </c>
      <c r="H1142" s="102">
        <f t="shared" si="267"/>
        <v>1</v>
      </c>
      <c r="I1142" s="102">
        <f t="shared" si="268"/>
        <v>0</v>
      </c>
      <c r="J1142" s="103">
        <f t="shared" si="269"/>
        <v>1</v>
      </c>
      <c r="L1142" s="115">
        <f t="shared" si="270"/>
        <v>0</v>
      </c>
      <c r="M1142" s="111">
        <f t="shared" si="271"/>
        <v>0</v>
      </c>
      <c r="N1142" s="111">
        <f t="shared" si="272"/>
        <v>0</v>
      </c>
      <c r="O1142" s="115">
        <f t="shared" si="273"/>
        <v>38889.919999999998</v>
      </c>
      <c r="P1142" s="111">
        <f t="shared" si="274"/>
        <v>0</v>
      </c>
      <c r="Q1142" s="111">
        <f t="shared" si="275"/>
        <v>0.49556414618492395</v>
      </c>
      <c r="R1142" s="115">
        <f t="shared" si="276"/>
        <v>0</v>
      </c>
      <c r="S1142" s="111">
        <f t="shared" si="277"/>
        <v>0</v>
      </c>
      <c r="T1142" s="111">
        <f t="shared" si="278"/>
        <v>0</v>
      </c>
    </row>
    <row r="1143" spans="1:20" ht="11.25" customHeight="1" x14ac:dyDescent="0.2">
      <c r="A1143" s="102" t="str">
        <f>'T09'!A1143</f>
        <v>Kráľovičove Kračany</v>
      </c>
      <c r="B1143" s="104">
        <f>'T09'!C1143</f>
        <v>501701</v>
      </c>
      <c r="C1143" s="109">
        <f>'T09'!K1143</f>
        <v>336515.54</v>
      </c>
      <c r="D1143" s="110">
        <f>'T09'!O1143</f>
        <v>1.8555999999999999</v>
      </c>
      <c r="E1143" s="110">
        <f>'T09'!P1143</f>
        <v>13.530652997481187</v>
      </c>
      <c r="F1143" s="110"/>
      <c r="G1143" s="102">
        <f t="shared" si="266"/>
        <v>0</v>
      </c>
      <c r="H1143" s="102">
        <f t="shared" si="267"/>
        <v>0</v>
      </c>
      <c r="I1143" s="102">
        <f t="shared" si="268"/>
        <v>0</v>
      </c>
      <c r="J1143" s="103">
        <f t="shared" si="269"/>
        <v>0</v>
      </c>
      <c r="L1143" s="115">
        <f t="shared" si="270"/>
        <v>0</v>
      </c>
      <c r="M1143" s="111">
        <f t="shared" si="271"/>
        <v>0</v>
      </c>
      <c r="N1143" s="111">
        <f t="shared" si="272"/>
        <v>0</v>
      </c>
      <c r="O1143" s="115">
        <f t="shared" si="273"/>
        <v>0</v>
      </c>
      <c r="P1143" s="111">
        <f t="shared" si="274"/>
        <v>0</v>
      </c>
      <c r="Q1143" s="111">
        <f t="shared" si="275"/>
        <v>0</v>
      </c>
      <c r="R1143" s="115">
        <f t="shared" si="276"/>
        <v>0</v>
      </c>
      <c r="S1143" s="111">
        <f t="shared" si="277"/>
        <v>0</v>
      </c>
      <c r="T1143" s="111">
        <f t="shared" si="278"/>
        <v>0</v>
      </c>
    </row>
    <row r="1144" spans="1:20" ht="11.25" customHeight="1" x14ac:dyDescent="0.2">
      <c r="A1144" s="102" t="str">
        <f>'T09'!A1144</f>
        <v>Kráľovský Chlmec</v>
      </c>
      <c r="B1144" s="104">
        <f>'T09'!C1144</f>
        <v>528447</v>
      </c>
      <c r="C1144" s="109">
        <f>'T09'!K1144</f>
        <v>4878015.59</v>
      </c>
      <c r="D1144" s="110">
        <f>'T09'!O1144</f>
        <v>18.8004</v>
      </c>
      <c r="E1144" s="110">
        <f>'T09'!P1144</f>
        <v>7.4109933297691652</v>
      </c>
      <c r="F1144" s="110"/>
      <c r="G1144" s="102">
        <f t="shared" si="266"/>
        <v>0</v>
      </c>
      <c r="H1144" s="102">
        <f t="shared" si="267"/>
        <v>0</v>
      </c>
      <c r="I1144" s="102">
        <f t="shared" si="268"/>
        <v>0</v>
      </c>
      <c r="J1144" s="103">
        <f t="shared" si="269"/>
        <v>0</v>
      </c>
      <c r="L1144" s="115">
        <f t="shared" si="270"/>
        <v>0</v>
      </c>
      <c r="M1144" s="111">
        <f t="shared" si="271"/>
        <v>0</v>
      </c>
      <c r="N1144" s="111">
        <f t="shared" si="272"/>
        <v>0</v>
      </c>
      <c r="O1144" s="115">
        <f t="shared" si="273"/>
        <v>0</v>
      </c>
      <c r="P1144" s="111">
        <f t="shared" si="274"/>
        <v>0</v>
      </c>
      <c r="Q1144" s="111">
        <f t="shared" si="275"/>
        <v>0</v>
      </c>
      <c r="R1144" s="115">
        <f t="shared" si="276"/>
        <v>0</v>
      </c>
      <c r="S1144" s="111">
        <f t="shared" si="277"/>
        <v>0</v>
      </c>
      <c r="T1144" s="111">
        <f t="shared" si="278"/>
        <v>0</v>
      </c>
    </row>
    <row r="1145" spans="1:20" ht="11.25" customHeight="1" x14ac:dyDescent="0.2">
      <c r="A1145" s="102" t="str">
        <f>'T09'!A1145</f>
        <v>Kraskovo</v>
      </c>
      <c r="B1145" s="104">
        <f>'T09'!C1145</f>
        <v>515086</v>
      </c>
      <c r="C1145" s="109">
        <f>'T09'!K1145</f>
        <v>28299.58</v>
      </c>
      <c r="D1145" s="110">
        <f>'T09'!O1145</f>
        <v>0</v>
      </c>
      <c r="E1145" s="110">
        <f>'T09'!P1145</f>
        <v>0</v>
      </c>
      <c r="F1145" s="110"/>
      <c r="G1145" s="102">
        <f t="shared" si="266"/>
        <v>0</v>
      </c>
      <c r="H1145" s="102">
        <f t="shared" si="267"/>
        <v>0</v>
      </c>
      <c r="I1145" s="102">
        <f t="shared" si="268"/>
        <v>0</v>
      </c>
      <c r="J1145" s="103">
        <f t="shared" si="269"/>
        <v>0</v>
      </c>
      <c r="L1145" s="115">
        <f t="shared" si="270"/>
        <v>0</v>
      </c>
      <c r="M1145" s="111">
        <f t="shared" si="271"/>
        <v>0</v>
      </c>
      <c r="N1145" s="111">
        <f t="shared" si="272"/>
        <v>0</v>
      </c>
      <c r="O1145" s="115">
        <f t="shared" si="273"/>
        <v>0</v>
      </c>
      <c r="P1145" s="111">
        <f t="shared" si="274"/>
        <v>0</v>
      </c>
      <c r="Q1145" s="111">
        <f t="shared" si="275"/>
        <v>0</v>
      </c>
      <c r="R1145" s="115">
        <f t="shared" si="276"/>
        <v>0</v>
      </c>
      <c r="S1145" s="111">
        <f t="shared" si="277"/>
        <v>0</v>
      </c>
      <c r="T1145" s="111">
        <f t="shared" si="278"/>
        <v>0</v>
      </c>
    </row>
    <row r="1146" spans="1:20" ht="11.25" customHeight="1" x14ac:dyDescent="0.2">
      <c r="A1146" s="102" t="str">
        <f>'T09'!A1146</f>
        <v>Krásna Lúka</v>
      </c>
      <c r="B1146" s="104">
        <f>'T09'!C1146</f>
        <v>524671</v>
      </c>
      <c r="C1146" s="109">
        <f>'T09'!K1146</f>
        <v>256558.51</v>
      </c>
      <c r="D1146" s="110">
        <f>'T09'!O1146</f>
        <v>0</v>
      </c>
      <c r="E1146" s="110">
        <f>'T09'!P1146</f>
        <v>0</v>
      </c>
      <c r="F1146" s="110"/>
      <c r="G1146" s="102">
        <f t="shared" si="266"/>
        <v>0</v>
      </c>
      <c r="H1146" s="102">
        <f t="shared" si="267"/>
        <v>0</v>
      </c>
      <c r="I1146" s="102">
        <f t="shared" si="268"/>
        <v>0</v>
      </c>
      <c r="J1146" s="103">
        <f t="shared" si="269"/>
        <v>0</v>
      </c>
      <c r="L1146" s="115">
        <f t="shared" si="270"/>
        <v>0</v>
      </c>
      <c r="M1146" s="111">
        <f t="shared" si="271"/>
        <v>0</v>
      </c>
      <c r="N1146" s="111">
        <f t="shared" si="272"/>
        <v>0</v>
      </c>
      <c r="O1146" s="115">
        <f t="shared" si="273"/>
        <v>0</v>
      </c>
      <c r="P1146" s="111">
        <f t="shared" si="274"/>
        <v>0</v>
      </c>
      <c r="Q1146" s="111">
        <f t="shared" si="275"/>
        <v>0</v>
      </c>
      <c r="R1146" s="115">
        <f t="shared" si="276"/>
        <v>0</v>
      </c>
      <c r="S1146" s="111">
        <f t="shared" si="277"/>
        <v>0</v>
      </c>
      <c r="T1146" s="111">
        <f t="shared" si="278"/>
        <v>0</v>
      </c>
    </row>
    <row r="1147" spans="1:20" ht="11.25" customHeight="1" x14ac:dyDescent="0.2">
      <c r="A1147" s="102" t="str">
        <f>'T09'!A1147</f>
        <v>Krásna Ves</v>
      </c>
      <c r="B1147" s="104">
        <f>'T09'!C1147</f>
        <v>543080</v>
      </c>
      <c r="C1147" s="109">
        <f>'T09'!K1147</f>
        <v>260227.19</v>
      </c>
      <c r="D1147" s="110">
        <f>'T09'!O1147</f>
        <v>8.1569000000000003</v>
      </c>
      <c r="E1147" s="110">
        <f>'T09'!P1147</f>
        <v>6.8613006965183008</v>
      </c>
      <c r="F1147" s="110"/>
      <c r="G1147" s="102">
        <f t="shared" si="266"/>
        <v>0</v>
      </c>
      <c r="H1147" s="102">
        <f t="shared" si="267"/>
        <v>0</v>
      </c>
      <c r="I1147" s="102">
        <f t="shared" si="268"/>
        <v>0</v>
      </c>
      <c r="J1147" s="103">
        <f t="shared" si="269"/>
        <v>0</v>
      </c>
      <c r="L1147" s="115">
        <f t="shared" si="270"/>
        <v>0</v>
      </c>
      <c r="M1147" s="111">
        <f t="shared" si="271"/>
        <v>0</v>
      </c>
      <c r="N1147" s="111">
        <f t="shared" si="272"/>
        <v>0</v>
      </c>
      <c r="O1147" s="115">
        <f t="shared" si="273"/>
        <v>0</v>
      </c>
      <c r="P1147" s="111">
        <f t="shared" si="274"/>
        <v>0</v>
      </c>
      <c r="Q1147" s="111">
        <f t="shared" si="275"/>
        <v>0</v>
      </c>
      <c r="R1147" s="115">
        <f t="shared" si="276"/>
        <v>0</v>
      </c>
      <c r="S1147" s="111">
        <f t="shared" si="277"/>
        <v>0</v>
      </c>
      <c r="T1147" s="111">
        <f t="shared" si="278"/>
        <v>0</v>
      </c>
    </row>
    <row r="1148" spans="1:20" ht="11.25" customHeight="1" x14ac:dyDescent="0.2">
      <c r="A1148" s="102" t="str">
        <f>'T09'!A1148</f>
        <v>Krasňany</v>
      </c>
      <c r="B1148" s="104">
        <f>'T09'!C1148</f>
        <v>517712</v>
      </c>
      <c r="C1148" s="109">
        <f>'T09'!K1148</f>
        <v>489796.33</v>
      </c>
      <c r="D1148" s="110">
        <f>'T09'!O1148</f>
        <v>27.119900000000001</v>
      </c>
      <c r="E1148" s="110">
        <f>'T09'!P1148</f>
        <v>6.3296962637510976</v>
      </c>
      <c r="F1148" s="110"/>
      <c r="G1148" s="102">
        <f t="shared" si="266"/>
        <v>0</v>
      </c>
      <c r="H1148" s="102">
        <f t="shared" si="267"/>
        <v>0</v>
      </c>
      <c r="I1148" s="102">
        <f t="shared" si="268"/>
        <v>0</v>
      </c>
      <c r="J1148" s="103">
        <f t="shared" si="269"/>
        <v>0</v>
      </c>
      <c r="L1148" s="115">
        <f t="shared" si="270"/>
        <v>0</v>
      </c>
      <c r="M1148" s="111">
        <f t="shared" si="271"/>
        <v>0</v>
      </c>
      <c r="N1148" s="111">
        <f t="shared" si="272"/>
        <v>0</v>
      </c>
      <c r="O1148" s="115">
        <f t="shared" si="273"/>
        <v>0</v>
      </c>
      <c r="P1148" s="111">
        <f t="shared" si="274"/>
        <v>0</v>
      </c>
      <c r="Q1148" s="111">
        <f t="shared" si="275"/>
        <v>0</v>
      </c>
      <c r="R1148" s="115">
        <f t="shared" si="276"/>
        <v>0</v>
      </c>
      <c r="S1148" s="111">
        <f t="shared" si="277"/>
        <v>0</v>
      </c>
      <c r="T1148" s="111">
        <f t="shared" si="278"/>
        <v>0</v>
      </c>
    </row>
    <row r="1149" spans="1:20" ht="11.25" customHeight="1" x14ac:dyDescent="0.2">
      <c r="A1149" s="102" t="str">
        <f>'T09'!A1149</f>
        <v>Krásno</v>
      </c>
      <c r="B1149" s="104">
        <f>'T09'!C1149</f>
        <v>556246</v>
      </c>
      <c r="C1149" s="109">
        <f>'T09'!K1149</f>
        <v>141981.4</v>
      </c>
      <c r="D1149" s="110">
        <f>'T09'!O1149</f>
        <v>67.558099999999996</v>
      </c>
      <c r="E1149" s="110">
        <f>'T09'!P1149</f>
        <v>27.062594114440341</v>
      </c>
      <c r="F1149" s="110"/>
      <c r="G1149" s="102">
        <f t="shared" si="266"/>
        <v>1</v>
      </c>
      <c r="H1149" s="102">
        <f t="shared" si="267"/>
        <v>1</v>
      </c>
      <c r="I1149" s="102">
        <f t="shared" si="268"/>
        <v>1</v>
      </c>
      <c r="J1149" s="103">
        <f t="shared" si="269"/>
        <v>1</v>
      </c>
      <c r="L1149" s="115">
        <f t="shared" si="270"/>
        <v>141981.4</v>
      </c>
      <c r="M1149" s="111">
        <f t="shared" si="271"/>
        <v>0.67558099999999999</v>
      </c>
      <c r="N1149" s="111">
        <f t="shared" si="272"/>
        <v>0.27062594114440341</v>
      </c>
      <c r="O1149" s="115">
        <f t="shared" si="273"/>
        <v>141981.4</v>
      </c>
      <c r="P1149" s="111">
        <f t="shared" si="274"/>
        <v>0.67558099999999999</v>
      </c>
      <c r="Q1149" s="111">
        <f t="shared" si="275"/>
        <v>0.27062594114440341</v>
      </c>
      <c r="R1149" s="115">
        <f t="shared" si="276"/>
        <v>141981.4</v>
      </c>
      <c r="S1149" s="111">
        <f t="shared" si="277"/>
        <v>0.67558099999999999</v>
      </c>
      <c r="T1149" s="111">
        <f t="shared" si="278"/>
        <v>0.27062594114440341</v>
      </c>
    </row>
    <row r="1150" spans="1:20" ht="11.25" customHeight="1" x14ac:dyDescent="0.2">
      <c r="A1150" s="102" t="str">
        <f>'T09'!A1150</f>
        <v>Krásno nad Kysucou</v>
      </c>
      <c r="B1150" s="104">
        <f>'T09'!C1150</f>
        <v>509248</v>
      </c>
      <c r="C1150" s="109">
        <f>'T09'!K1150</f>
        <v>3567230.96</v>
      </c>
      <c r="D1150" s="110">
        <f>'T09'!O1150</f>
        <v>0</v>
      </c>
      <c r="E1150" s="110">
        <f>'T09'!P1150</f>
        <v>10.308496257276261</v>
      </c>
      <c r="F1150" s="110"/>
      <c r="G1150" s="102">
        <f t="shared" si="266"/>
        <v>0</v>
      </c>
      <c r="H1150" s="102">
        <f t="shared" si="267"/>
        <v>0</v>
      </c>
      <c r="I1150" s="102">
        <f t="shared" si="268"/>
        <v>0</v>
      </c>
      <c r="J1150" s="103">
        <f t="shared" si="269"/>
        <v>0</v>
      </c>
      <c r="L1150" s="115">
        <f t="shared" si="270"/>
        <v>0</v>
      </c>
      <c r="M1150" s="111">
        <f t="shared" si="271"/>
        <v>0</v>
      </c>
      <c r="N1150" s="111">
        <f t="shared" si="272"/>
        <v>0</v>
      </c>
      <c r="O1150" s="115">
        <f t="shared" si="273"/>
        <v>0</v>
      </c>
      <c r="P1150" s="111">
        <f t="shared" si="274"/>
        <v>0</v>
      </c>
      <c r="Q1150" s="111">
        <f t="shared" si="275"/>
        <v>0</v>
      </c>
      <c r="R1150" s="115">
        <f t="shared" si="276"/>
        <v>0</v>
      </c>
      <c r="S1150" s="111">
        <f t="shared" si="277"/>
        <v>0</v>
      </c>
      <c r="T1150" s="111">
        <f t="shared" si="278"/>
        <v>0</v>
      </c>
    </row>
    <row r="1151" spans="1:20" ht="11.25" customHeight="1" x14ac:dyDescent="0.2">
      <c r="A1151" s="102" t="str">
        <f>'T09'!A1151</f>
        <v>Krásnohorská Dlhá Lúka</v>
      </c>
      <c r="B1151" s="104">
        <f>'T09'!C1151</f>
        <v>525863</v>
      </c>
      <c r="C1151" s="109">
        <f>'T09'!K1151</f>
        <v>197827.94999999998</v>
      </c>
      <c r="D1151" s="110">
        <f>'T09'!O1151</f>
        <v>0</v>
      </c>
      <c r="E1151" s="110">
        <f>'T09'!P1151</f>
        <v>0.28478281253988635</v>
      </c>
      <c r="F1151" s="110"/>
      <c r="G1151" s="102">
        <f t="shared" si="266"/>
        <v>0</v>
      </c>
      <c r="H1151" s="102">
        <f t="shared" si="267"/>
        <v>0</v>
      </c>
      <c r="I1151" s="102">
        <f t="shared" si="268"/>
        <v>0</v>
      </c>
      <c r="J1151" s="103">
        <f t="shared" si="269"/>
        <v>0</v>
      </c>
      <c r="L1151" s="115">
        <f t="shared" si="270"/>
        <v>0</v>
      </c>
      <c r="M1151" s="111">
        <f t="shared" si="271"/>
        <v>0</v>
      </c>
      <c r="N1151" s="111">
        <f t="shared" si="272"/>
        <v>0</v>
      </c>
      <c r="O1151" s="115">
        <f t="shared" si="273"/>
        <v>0</v>
      </c>
      <c r="P1151" s="111">
        <f t="shared" si="274"/>
        <v>0</v>
      </c>
      <c r="Q1151" s="111">
        <f t="shared" si="275"/>
        <v>0</v>
      </c>
      <c r="R1151" s="115">
        <f t="shared" si="276"/>
        <v>0</v>
      </c>
      <c r="S1151" s="111">
        <f t="shared" si="277"/>
        <v>0</v>
      </c>
      <c r="T1151" s="111">
        <f t="shared" si="278"/>
        <v>0</v>
      </c>
    </row>
    <row r="1152" spans="1:20" ht="11.25" customHeight="1" x14ac:dyDescent="0.2">
      <c r="A1152" s="102" t="str">
        <f>'T09'!A1152</f>
        <v>Krásnohorské Podhradie</v>
      </c>
      <c r="B1152" s="104">
        <f>'T09'!C1152</f>
        <v>525871</v>
      </c>
      <c r="C1152" s="109">
        <f>'T09'!K1152</f>
        <v>1465866.22</v>
      </c>
      <c r="D1152" s="110">
        <f>'T09'!O1152</f>
        <v>0</v>
      </c>
      <c r="E1152" s="110">
        <f>'T09'!P1152</f>
        <v>0</v>
      </c>
      <c r="F1152" s="110"/>
      <c r="G1152" s="102">
        <f t="shared" si="266"/>
        <v>0</v>
      </c>
      <c r="H1152" s="102">
        <f t="shared" si="267"/>
        <v>0</v>
      </c>
      <c r="I1152" s="102">
        <f t="shared" si="268"/>
        <v>0</v>
      </c>
      <c r="J1152" s="103">
        <f t="shared" si="269"/>
        <v>0</v>
      </c>
      <c r="L1152" s="115">
        <f t="shared" si="270"/>
        <v>0</v>
      </c>
      <c r="M1152" s="111">
        <f t="shared" si="271"/>
        <v>0</v>
      </c>
      <c r="N1152" s="111">
        <f t="shared" si="272"/>
        <v>0</v>
      </c>
      <c r="O1152" s="115">
        <f t="shared" si="273"/>
        <v>0</v>
      </c>
      <c r="P1152" s="111">
        <f t="shared" si="274"/>
        <v>0</v>
      </c>
      <c r="Q1152" s="111">
        <f t="shared" si="275"/>
        <v>0</v>
      </c>
      <c r="R1152" s="115">
        <f t="shared" si="276"/>
        <v>0</v>
      </c>
      <c r="S1152" s="111">
        <f t="shared" si="277"/>
        <v>0</v>
      </c>
      <c r="T1152" s="111">
        <f t="shared" si="278"/>
        <v>0</v>
      </c>
    </row>
    <row r="1153" spans="1:20" ht="11.25" customHeight="1" x14ac:dyDescent="0.2">
      <c r="A1153" s="102" t="str">
        <f>'T09'!A1153</f>
        <v>Krásnovce</v>
      </c>
      <c r="B1153" s="104">
        <f>'T09'!C1153</f>
        <v>522651</v>
      </c>
      <c r="C1153" s="109">
        <f>'T09'!K1153</f>
        <v>156004</v>
      </c>
      <c r="D1153" s="110">
        <f>'T09'!O1153</f>
        <v>47.294899999999998</v>
      </c>
      <c r="E1153" s="110">
        <f>'T09'!P1153</f>
        <v>10.558985667034181</v>
      </c>
      <c r="F1153" s="110"/>
      <c r="G1153" s="102">
        <f t="shared" si="266"/>
        <v>0</v>
      </c>
      <c r="H1153" s="102">
        <f t="shared" si="267"/>
        <v>0</v>
      </c>
      <c r="I1153" s="102">
        <f t="shared" si="268"/>
        <v>0</v>
      </c>
      <c r="J1153" s="103">
        <f t="shared" si="269"/>
        <v>0</v>
      </c>
      <c r="L1153" s="115">
        <f t="shared" si="270"/>
        <v>0</v>
      </c>
      <c r="M1153" s="111">
        <f t="shared" si="271"/>
        <v>0</v>
      </c>
      <c r="N1153" s="111">
        <f t="shared" si="272"/>
        <v>0</v>
      </c>
      <c r="O1153" s="115">
        <f t="shared" si="273"/>
        <v>0</v>
      </c>
      <c r="P1153" s="111">
        <f t="shared" si="274"/>
        <v>0</v>
      </c>
      <c r="Q1153" s="111">
        <f t="shared" si="275"/>
        <v>0</v>
      </c>
      <c r="R1153" s="115">
        <f t="shared" si="276"/>
        <v>0</v>
      </c>
      <c r="S1153" s="111">
        <f t="shared" si="277"/>
        <v>0</v>
      </c>
      <c r="T1153" s="111">
        <f t="shared" si="278"/>
        <v>0</v>
      </c>
    </row>
    <row r="1154" spans="1:20" ht="11.25" customHeight="1" x14ac:dyDescent="0.2">
      <c r="A1154" s="102" t="str">
        <f>'T09'!A1154</f>
        <v>Krásny Brod</v>
      </c>
      <c r="B1154" s="104">
        <f>'T09'!C1154</f>
        <v>520411</v>
      </c>
      <c r="C1154" s="109">
        <f>'T09'!K1154</f>
        <v>180942.05</v>
      </c>
      <c r="D1154" s="110">
        <f>'T09'!O1154</f>
        <v>71.022599999999997</v>
      </c>
      <c r="E1154" s="110">
        <f>'T09'!P1154</f>
        <v>20.513164297630102</v>
      </c>
      <c r="F1154" s="110"/>
      <c r="G1154" s="102">
        <f t="shared" si="266"/>
        <v>1</v>
      </c>
      <c r="H1154" s="102">
        <f t="shared" si="267"/>
        <v>0</v>
      </c>
      <c r="I1154" s="102">
        <f t="shared" si="268"/>
        <v>0</v>
      </c>
      <c r="J1154" s="103">
        <f t="shared" si="269"/>
        <v>1</v>
      </c>
      <c r="L1154" s="115">
        <f t="shared" si="270"/>
        <v>180942.05</v>
      </c>
      <c r="M1154" s="111">
        <f t="shared" si="271"/>
        <v>0.71022600000000002</v>
      </c>
      <c r="N1154" s="111">
        <f t="shared" si="272"/>
        <v>0.20513164297630102</v>
      </c>
      <c r="O1154" s="115">
        <f t="shared" si="273"/>
        <v>0</v>
      </c>
      <c r="P1154" s="111">
        <f t="shared" si="274"/>
        <v>0</v>
      </c>
      <c r="Q1154" s="111">
        <f t="shared" si="275"/>
        <v>0</v>
      </c>
      <c r="R1154" s="115">
        <f t="shared" si="276"/>
        <v>0</v>
      </c>
      <c r="S1154" s="111">
        <f t="shared" si="277"/>
        <v>0</v>
      </c>
      <c r="T1154" s="111">
        <f t="shared" si="278"/>
        <v>0</v>
      </c>
    </row>
    <row r="1155" spans="1:20" ht="11.25" customHeight="1" x14ac:dyDescent="0.2">
      <c r="A1155" s="102" t="str">
        <f>'T09'!A1155</f>
        <v>Kravany</v>
      </c>
      <c r="B1155" s="104">
        <f>'T09'!C1155</f>
        <v>523593</v>
      </c>
      <c r="C1155" s="109">
        <f>'T09'!K1155</f>
        <v>303180.5</v>
      </c>
      <c r="D1155" s="110">
        <f>'T09'!O1155</f>
        <v>20.567900000000002</v>
      </c>
      <c r="E1155" s="110">
        <f>'T09'!P1155</f>
        <v>2.6755711531579371</v>
      </c>
      <c r="F1155" s="110"/>
      <c r="G1155" s="102">
        <f t="shared" si="266"/>
        <v>0</v>
      </c>
      <c r="H1155" s="102">
        <f t="shared" si="267"/>
        <v>0</v>
      </c>
      <c r="I1155" s="102">
        <f t="shared" si="268"/>
        <v>0</v>
      </c>
      <c r="J1155" s="103">
        <f t="shared" si="269"/>
        <v>0</v>
      </c>
      <c r="L1155" s="115">
        <f t="shared" si="270"/>
        <v>0</v>
      </c>
      <c r="M1155" s="111">
        <f t="shared" si="271"/>
        <v>0</v>
      </c>
      <c r="N1155" s="111">
        <f t="shared" si="272"/>
        <v>0</v>
      </c>
      <c r="O1155" s="115">
        <f t="shared" si="273"/>
        <v>0</v>
      </c>
      <c r="P1155" s="111">
        <f t="shared" si="274"/>
        <v>0</v>
      </c>
      <c r="Q1155" s="111">
        <f t="shared" si="275"/>
        <v>0</v>
      </c>
      <c r="R1155" s="115">
        <f t="shared" si="276"/>
        <v>0</v>
      </c>
      <c r="S1155" s="111">
        <f t="shared" si="277"/>
        <v>0</v>
      </c>
      <c r="T1155" s="111">
        <f t="shared" si="278"/>
        <v>0</v>
      </c>
    </row>
    <row r="1156" spans="1:20" ht="11.25" customHeight="1" x14ac:dyDescent="0.2">
      <c r="A1156" s="102" t="str">
        <f>'T09'!A1156</f>
        <v>Kravany</v>
      </c>
      <c r="B1156" s="104">
        <f>'T09'!C1156</f>
        <v>528455</v>
      </c>
      <c r="C1156" s="109">
        <f>'T09'!K1156</f>
        <v>87927.3</v>
      </c>
      <c r="D1156" s="110">
        <f>'T09'!O1156</f>
        <v>0</v>
      </c>
      <c r="E1156" s="110">
        <f>'T09'!P1156</f>
        <v>0</v>
      </c>
      <c r="F1156" s="110"/>
      <c r="G1156" s="102">
        <f t="shared" ref="G1156:G1219" si="279">IF(AND(ISNUMBER(D1156),D1156&gt;=$D$1),1,0)</f>
        <v>0</v>
      </c>
      <c r="H1156" s="102">
        <f t="shared" ref="H1156:H1219" si="280">IF(AND(ISNUMBER(E1156),E1156&gt;=$E$1),1,0)</f>
        <v>0</v>
      </c>
      <c r="I1156" s="102">
        <f t="shared" ref="I1156:I1219" si="281">IF(AND(AND(ISNUMBER(D1156),D1156&gt;=$D$1),AND(ISNUMBER(E1156),E1156&gt;=$E$1)),1,0)</f>
        <v>0</v>
      </c>
      <c r="J1156" s="103">
        <f t="shared" ref="J1156:J1219" si="282">IF(OR(AND(ISNUMBER(D1156),D1156&gt;=$D$1),AND(ISNUMBER(E1156),E1156&gt;=$E$1)),1,0)</f>
        <v>0</v>
      </c>
      <c r="L1156" s="115">
        <f t="shared" ref="L1156:L1219" si="283">IF($G1156=1,C1156,0)</f>
        <v>0</v>
      </c>
      <c r="M1156" s="111">
        <f t="shared" ref="M1156:M1219" si="284">IF($G1156=1,D1156,0)/100</f>
        <v>0</v>
      </c>
      <c r="N1156" s="111">
        <f t="shared" ref="N1156:N1219" si="285">IF($G1156=1,E1156,0)/100</f>
        <v>0</v>
      </c>
      <c r="O1156" s="115">
        <f t="shared" ref="O1156:O1219" si="286">IF($H1156=1,C1156,0)</f>
        <v>0</v>
      </c>
      <c r="P1156" s="111">
        <f t="shared" ref="P1156:P1219" si="287">IF($H1156=1,D1156,0)/100</f>
        <v>0</v>
      </c>
      <c r="Q1156" s="111">
        <f t="shared" ref="Q1156:Q1219" si="288">IF($H1156=1,E1156,0)/100</f>
        <v>0</v>
      </c>
      <c r="R1156" s="115">
        <f t="shared" ref="R1156:R1219" si="289">IF($I1156=1,C1156,0)</f>
        <v>0</v>
      </c>
      <c r="S1156" s="111">
        <f t="shared" ref="S1156:S1219" si="290">IF($I1156=1,D1156,0)/100</f>
        <v>0</v>
      </c>
      <c r="T1156" s="111">
        <f t="shared" ref="T1156:T1219" si="291">IF($I1156=1,E1156,0)/100</f>
        <v>0</v>
      </c>
    </row>
    <row r="1157" spans="1:20" ht="11.25" customHeight="1" x14ac:dyDescent="0.2">
      <c r="A1157" s="102" t="str">
        <f>'T09'!A1157</f>
        <v>Kravany nad Dunajom</v>
      </c>
      <c r="B1157" s="104">
        <f>'T09'!C1157</f>
        <v>501212</v>
      </c>
      <c r="C1157" s="109">
        <f>'T09'!K1157</f>
        <v>247143.33000000002</v>
      </c>
      <c r="D1157" s="110" t="str">
        <f>'T09'!O1157</f>
        <v>NA</v>
      </c>
      <c r="E1157" s="110" t="str">
        <f>'T09'!P1157</f>
        <v>NA</v>
      </c>
      <c r="F1157" s="110"/>
      <c r="G1157" s="102">
        <f t="shared" si="279"/>
        <v>0</v>
      </c>
      <c r="H1157" s="102">
        <f t="shared" si="280"/>
        <v>0</v>
      </c>
      <c r="I1157" s="102">
        <f t="shared" si="281"/>
        <v>0</v>
      </c>
      <c r="J1157" s="103">
        <f t="shared" si="282"/>
        <v>0</v>
      </c>
      <c r="L1157" s="115">
        <f t="shared" si="283"/>
        <v>0</v>
      </c>
      <c r="M1157" s="111">
        <f t="shared" si="284"/>
        <v>0</v>
      </c>
      <c r="N1157" s="111">
        <f t="shared" si="285"/>
        <v>0</v>
      </c>
      <c r="O1157" s="115">
        <f t="shared" si="286"/>
        <v>0</v>
      </c>
      <c r="P1157" s="111">
        <f t="shared" si="287"/>
        <v>0</v>
      </c>
      <c r="Q1157" s="111">
        <f t="shared" si="288"/>
        <v>0</v>
      </c>
      <c r="R1157" s="115">
        <f t="shared" si="289"/>
        <v>0</v>
      </c>
      <c r="S1157" s="111">
        <f t="shared" si="290"/>
        <v>0</v>
      </c>
      <c r="T1157" s="111">
        <f t="shared" si="291"/>
        <v>0</v>
      </c>
    </row>
    <row r="1158" spans="1:20" ht="11.25" customHeight="1" x14ac:dyDescent="0.2">
      <c r="A1158" s="102" t="str">
        <f>'T09'!A1158</f>
        <v>Krčava</v>
      </c>
      <c r="B1158" s="104">
        <f>'T09'!C1158</f>
        <v>522660</v>
      </c>
      <c r="C1158" s="109">
        <f>'T09'!K1158</f>
        <v>466886.18</v>
      </c>
      <c r="D1158" s="110">
        <f>'T09'!O1158</f>
        <v>18.2057</v>
      </c>
      <c r="E1158" s="110">
        <f>'T09'!P1158</f>
        <v>4.8346558469561041</v>
      </c>
      <c r="F1158" s="110"/>
      <c r="G1158" s="102">
        <f t="shared" si="279"/>
        <v>0</v>
      </c>
      <c r="H1158" s="102">
        <f t="shared" si="280"/>
        <v>0</v>
      </c>
      <c r="I1158" s="102">
        <f t="shared" si="281"/>
        <v>0</v>
      </c>
      <c r="J1158" s="103">
        <f t="shared" si="282"/>
        <v>0</v>
      </c>
      <c r="L1158" s="115">
        <f t="shared" si="283"/>
        <v>0</v>
      </c>
      <c r="M1158" s="111">
        <f t="shared" si="284"/>
        <v>0</v>
      </c>
      <c r="N1158" s="111">
        <f t="shared" si="285"/>
        <v>0</v>
      </c>
      <c r="O1158" s="115">
        <f t="shared" si="286"/>
        <v>0</v>
      </c>
      <c r="P1158" s="111">
        <f t="shared" si="287"/>
        <v>0</v>
      </c>
      <c r="Q1158" s="111">
        <f t="shared" si="288"/>
        <v>0</v>
      </c>
      <c r="R1158" s="115">
        <f t="shared" si="289"/>
        <v>0</v>
      </c>
      <c r="S1158" s="111">
        <f t="shared" si="290"/>
        <v>0</v>
      </c>
      <c r="T1158" s="111">
        <f t="shared" si="291"/>
        <v>0</v>
      </c>
    </row>
    <row r="1159" spans="1:20" ht="11.25" customHeight="1" x14ac:dyDescent="0.2">
      <c r="A1159" s="102" t="str">
        <f>'T09'!A1159</f>
        <v>Kremná</v>
      </c>
      <c r="B1159" s="104">
        <f>'T09'!C1159</f>
        <v>526801</v>
      </c>
      <c r="C1159" s="109">
        <f>'T09'!K1159</f>
        <v>23229.9</v>
      </c>
      <c r="D1159" s="110">
        <f>'T09'!O1159</f>
        <v>0</v>
      </c>
      <c r="E1159" s="110">
        <f>'T09'!P1159</f>
        <v>0</v>
      </c>
      <c r="F1159" s="110"/>
      <c r="G1159" s="102">
        <f t="shared" si="279"/>
        <v>0</v>
      </c>
      <c r="H1159" s="102">
        <f t="shared" si="280"/>
        <v>0</v>
      </c>
      <c r="I1159" s="102">
        <f t="shared" si="281"/>
        <v>0</v>
      </c>
      <c r="J1159" s="103">
        <f t="shared" si="282"/>
        <v>0</v>
      </c>
      <c r="L1159" s="115">
        <f t="shared" si="283"/>
        <v>0</v>
      </c>
      <c r="M1159" s="111">
        <f t="shared" si="284"/>
        <v>0</v>
      </c>
      <c r="N1159" s="111">
        <f t="shared" si="285"/>
        <v>0</v>
      </c>
      <c r="O1159" s="115">
        <f t="shared" si="286"/>
        <v>0</v>
      </c>
      <c r="P1159" s="111">
        <f t="shared" si="287"/>
        <v>0</v>
      </c>
      <c r="Q1159" s="111">
        <f t="shared" si="288"/>
        <v>0</v>
      </c>
      <c r="R1159" s="115">
        <f t="shared" si="289"/>
        <v>0</v>
      </c>
      <c r="S1159" s="111">
        <f t="shared" si="290"/>
        <v>0</v>
      </c>
      <c r="T1159" s="111">
        <f t="shared" si="291"/>
        <v>0</v>
      </c>
    </row>
    <row r="1160" spans="1:20" ht="11.25" customHeight="1" x14ac:dyDescent="0.2">
      <c r="A1160" s="102" t="str">
        <f>'T09'!A1160</f>
        <v>Kremnica</v>
      </c>
      <c r="B1160" s="104">
        <f>'T09'!C1160</f>
        <v>516970</v>
      </c>
      <c r="C1160" s="109">
        <f>'T09'!K1160</f>
        <v>4260659.29</v>
      </c>
      <c r="D1160" s="110">
        <f>'T09'!O1160</f>
        <v>17.5044</v>
      </c>
      <c r="E1160" s="110">
        <f>'T09'!P1160</f>
        <v>4.0106976026238419</v>
      </c>
      <c r="F1160" s="110"/>
      <c r="G1160" s="102">
        <f t="shared" si="279"/>
        <v>0</v>
      </c>
      <c r="H1160" s="102">
        <f t="shared" si="280"/>
        <v>0</v>
      </c>
      <c r="I1160" s="102">
        <f t="shared" si="281"/>
        <v>0</v>
      </c>
      <c r="J1160" s="103">
        <f t="shared" si="282"/>
        <v>0</v>
      </c>
      <c r="L1160" s="115">
        <f t="shared" si="283"/>
        <v>0</v>
      </c>
      <c r="M1160" s="111">
        <f t="shared" si="284"/>
        <v>0</v>
      </c>
      <c r="N1160" s="111">
        <f t="shared" si="285"/>
        <v>0</v>
      </c>
      <c r="O1160" s="115">
        <f t="shared" si="286"/>
        <v>0</v>
      </c>
      <c r="P1160" s="111">
        <f t="shared" si="287"/>
        <v>0</v>
      </c>
      <c r="Q1160" s="111">
        <f t="shared" si="288"/>
        <v>0</v>
      </c>
      <c r="R1160" s="115">
        <f t="shared" si="289"/>
        <v>0</v>
      </c>
      <c r="S1160" s="111">
        <f t="shared" si="290"/>
        <v>0</v>
      </c>
      <c r="T1160" s="111">
        <f t="shared" si="291"/>
        <v>0</v>
      </c>
    </row>
    <row r="1161" spans="1:20" ht="11.25" customHeight="1" x14ac:dyDescent="0.2">
      <c r="A1161" s="102" t="str">
        <f>'T09'!A1161</f>
        <v>Kremnické Bane</v>
      </c>
      <c r="B1161" s="104">
        <f>'T09'!C1161</f>
        <v>516988</v>
      </c>
      <c r="C1161" s="109">
        <f>'T09'!K1161</f>
        <v>66638.7</v>
      </c>
      <c r="D1161" s="110">
        <f>'T09'!O1161</f>
        <v>0</v>
      </c>
      <c r="E1161" s="110">
        <f>'T09'!P1161</f>
        <v>0</v>
      </c>
      <c r="F1161" s="110"/>
      <c r="G1161" s="102">
        <f t="shared" si="279"/>
        <v>0</v>
      </c>
      <c r="H1161" s="102">
        <f t="shared" si="280"/>
        <v>0</v>
      </c>
      <c r="I1161" s="102">
        <f t="shared" si="281"/>
        <v>0</v>
      </c>
      <c r="J1161" s="103">
        <f t="shared" si="282"/>
        <v>0</v>
      </c>
      <c r="L1161" s="115">
        <f t="shared" si="283"/>
        <v>0</v>
      </c>
      <c r="M1161" s="111">
        <f t="shared" si="284"/>
        <v>0</v>
      </c>
      <c r="N1161" s="111">
        <f t="shared" si="285"/>
        <v>0</v>
      </c>
      <c r="O1161" s="115">
        <f t="shared" si="286"/>
        <v>0</v>
      </c>
      <c r="P1161" s="111">
        <f t="shared" si="287"/>
        <v>0</v>
      </c>
      <c r="Q1161" s="111">
        <f t="shared" si="288"/>
        <v>0</v>
      </c>
      <c r="R1161" s="115">
        <f t="shared" si="289"/>
        <v>0</v>
      </c>
      <c r="S1161" s="111">
        <f t="shared" si="290"/>
        <v>0</v>
      </c>
      <c r="T1161" s="111">
        <f t="shared" si="291"/>
        <v>0</v>
      </c>
    </row>
    <row r="1162" spans="1:20" ht="11.25" customHeight="1" x14ac:dyDescent="0.2">
      <c r="A1162" s="102" t="str">
        <f>'T09'!A1162</f>
        <v>Kristy</v>
      </c>
      <c r="B1162" s="104">
        <f>'T09'!C1162</f>
        <v>522678</v>
      </c>
      <c r="C1162" s="109">
        <f>'T09'!K1162</f>
        <v>63285.82</v>
      </c>
      <c r="D1162" s="110">
        <f>'T09'!O1162</f>
        <v>0</v>
      </c>
      <c r="E1162" s="110">
        <f>'T09'!P1162</f>
        <v>0</v>
      </c>
      <c r="F1162" s="110"/>
      <c r="G1162" s="102">
        <f t="shared" si="279"/>
        <v>0</v>
      </c>
      <c r="H1162" s="102">
        <f t="shared" si="280"/>
        <v>0</v>
      </c>
      <c r="I1162" s="102">
        <f t="shared" si="281"/>
        <v>0</v>
      </c>
      <c r="J1162" s="103">
        <f t="shared" si="282"/>
        <v>0</v>
      </c>
      <c r="L1162" s="115">
        <f t="shared" si="283"/>
        <v>0</v>
      </c>
      <c r="M1162" s="111">
        <f t="shared" si="284"/>
        <v>0</v>
      </c>
      <c r="N1162" s="111">
        <f t="shared" si="285"/>
        <v>0</v>
      </c>
      <c r="O1162" s="115">
        <f t="shared" si="286"/>
        <v>0</v>
      </c>
      <c r="P1162" s="111">
        <f t="shared" si="287"/>
        <v>0</v>
      </c>
      <c r="Q1162" s="111">
        <f t="shared" si="288"/>
        <v>0</v>
      </c>
      <c r="R1162" s="115">
        <f t="shared" si="289"/>
        <v>0</v>
      </c>
      <c r="S1162" s="111">
        <f t="shared" si="290"/>
        <v>0</v>
      </c>
      <c r="T1162" s="111">
        <f t="shared" si="291"/>
        <v>0</v>
      </c>
    </row>
    <row r="1163" spans="1:20" ht="11.25" customHeight="1" x14ac:dyDescent="0.2">
      <c r="A1163" s="102" t="str">
        <f>'T09'!A1163</f>
        <v>Krišľovce</v>
      </c>
      <c r="B1163" s="104">
        <f>'T09'!C1163</f>
        <v>527467</v>
      </c>
      <c r="C1163" s="109">
        <f>'T09'!K1163</f>
        <v>8426.01</v>
      </c>
      <c r="D1163" s="110">
        <f>'T09'!O1163</f>
        <v>0</v>
      </c>
      <c r="E1163" s="110">
        <f>'T09'!P1163</f>
        <v>0</v>
      </c>
      <c r="F1163" s="110"/>
      <c r="G1163" s="102">
        <f t="shared" si="279"/>
        <v>0</v>
      </c>
      <c r="H1163" s="102">
        <f t="shared" si="280"/>
        <v>0</v>
      </c>
      <c r="I1163" s="102">
        <f t="shared" si="281"/>
        <v>0</v>
      </c>
      <c r="J1163" s="103">
        <f t="shared" si="282"/>
        <v>0</v>
      </c>
      <c r="L1163" s="115">
        <f t="shared" si="283"/>
        <v>0</v>
      </c>
      <c r="M1163" s="111">
        <f t="shared" si="284"/>
        <v>0</v>
      </c>
      <c r="N1163" s="111">
        <f t="shared" si="285"/>
        <v>0</v>
      </c>
      <c r="O1163" s="115">
        <f t="shared" si="286"/>
        <v>0</v>
      </c>
      <c r="P1163" s="111">
        <f t="shared" si="287"/>
        <v>0</v>
      </c>
      <c r="Q1163" s="111">
        <f t="shared" si="288"/>
        <v>0</v>
      </c>
      <c r="R1163" s="115">
        <f t="shared" si="289"/>
        <v>0</v>
      </c>
      <c r="S1163" s="111">
        <f t="shared" si="290"/>
        <v>0</v>
      </c>
      <c r="T1163" s="111">
        <f t="shared" si="291"/>
        <v>0</v>
      </c>
    </row>
    <row r="1164" spans="1:20" ht="11.25" customHeight="1" x14ac:dyDescent="0.2">
      <c r="A1164" s="102" t="str">
        <f>'T09'!A1164</f>
        <v>Krišovská Liesková</v>
      </c>
      <c r="B1164" s="104">
        <f>'T09'!C1164</f>
        <v>528463</v>
      </c>
      <c r="C1164" s="109">
        <f>'T09'!K1164</f>
        <v>313764.52</v>
      </c>
      <c r="D1164" s="110">
        <f>'T09'!O1164</f>
        <v>0</v>
      </c>
      <c r="E1164" s="110">
        <f>'T09'!P1164</f>
        <v>31.611359372308883</v>
      </c>
      <c r="F1164" s="110"/>
      <c r="G1164" s="102">
        <f t="shared" si="279"/>
        <v>0</v>
      </c>
      <c r="H1164" s="102">
        <f t="shared" si="280"/>
        <v>1</v>
      </c>
      <c r="I1164" s="102">
        <f t="shared" si="281"/>
        <v>0</v>
      </c>
      <c r="J1164" s="103">
        <f t="shared" si="282"/>
        <v>1</v>
      </c>
      <c r="L1164" s="115">
        <f t="shared" si="283"/>
        <v>0</v>
      </c>
      <c r="M1164" s="111">
        <f t="shared" si="284"/>
        <v>0</v>
      </c>
      <c r="N1164" s="111">
        <f t="shared" si="285"/>
        <v>0</v>
      </c>
      <c r="O1164" s="115">
        <f t="shared" si="286"/>
        <v>313764.52</v>
      </c>
      <c r="P1164" s="111">
        <f t="shared" si="287"/>
        <v>0</v>
      </c>
      <c r="Q1164" s="111">
        <f t="shared" si="288"/>
        <v>0.31611359372308884</v>
      </c>
      <c r="R1164" s="115">
        <f t="shared" si="289"/>
        <v>0</v>
      </c>
      <c r="S1164" s="111">
        <f t="shared" si="290"/>
        <v>0</v>
      </c>
      <c r="T1164" s="111">
        <f t="shared" si="291"/>
        <v>0</v>
      </c>
    </row>
    <row r="1165" spans="1:20" ht="11.25" customHeight="1" x14ac:dyDescent="0.2">
      <c r="A1165" s="102" t="str">
        <f>'T09'!A1165</f>
        <v>Krivá</v>
      </c>
      <c r="B1165" s="104">
        <f>'T09'!C1165</f>
        <v>509761</v>
      </c>
      <c r="C1165" s="109">
        <f>'T09'!K1165</f>
        <v>292470.92000000004</v>
      </c>
      <c r="D1165" s="110">
        <f>'T09'!O1165</f>
        <v>17.613900000000001</v>
      </c>
      <c r="E1165" s="110">
        <f>'T09'!P1165</f>
        <v>7.1702410619148029</v>
      </c>
      <c r="F1165" s="110"/>
      <c r="G1165" s="102">
        <f t="shared" si="279"/>
        <v>0</v>
      </c>
      <c r="H1165" s="102">
        <f t="shared" si="280"/>
        <v>0</v>
      </c>
      <c r="I1165" s="102">
        <f t="shared" si="281"/>
        <v>0</v>
      </c>
      <c r="J1165" s="103">
        <f t="shared" si="282"/>
        <v>0</v>
      </c>
      <c r="L1165" s="115">
        <f t="shared" si="283"/>
        <v>0</v>
      </c>
      <c r="M1165" s="111">
        <f t="shared" si="284"/>
        <v>0</v>
      </c>
      <c r="N1165" s="111">
        <f t="shared" si="285"/>
        <v>0</v>
      </c>
      <c r="O1165" s="115">
        <f t="shared" si="286"/>
        <v>0</v>
      </c>
      <c r="P1165" s="111">
        <f t="shared" si="287"/>
        <v>0</v>
      </c>
      <c r="Q1165" s="111">
        <f t="shared" si="288"/>
        <v>0</v>
      </c>
      <c r="R1165" s="115">
        <f t="shared" si="289"/>
        <v>0</v>
      </c>
      <c r="S1165" s="111">
        <f t="shared" si="290"/>
        <v>0</v>
      </c>
      <c r="T1165" s="111">
        <f t="shared" si="291"/>
        <v>0</v>
      </c>
    </row>
    <row r="1166" spans="1:20" ht="11.25" customHeight="1" x14ac:dyDescent="0.2">
      <c r="A1166" s="102" t="str">
        <f>'T09'!A1166</f>
        <v>Kriváň</v>
      </c>
      <c r="B1166" s="104">
        <f>'T09'!C1166</f>
        <v>518549</v>
      </c>
      <c r="C1166" s="109">
        <f>'T09'!K1166</f>
        <v>996837.36</v>
      </c>
      <c r="D1166" s="110">
        <f>'T09'!O1166</f>
        <v>2.9999999999999997E-4</v>
      </c>
      <c r="E1166" s="110">
        <f>'T09'!P1166</f>
        <v>20.934661798791328</v>
      </c>
      <c r="F1166" s="110"/>
      <c r="G1166" s="102">
        <f t="shared" si="279"/>
        <v>0</v>
      </c>
      <c r="H1166" s="102">
        <f t="shared" si="280"/>
        <v>0</v>
      </c>
      <c r="I1166" s="102">
        <f t="shared" si="281"/>
        <v>0</v>
      </c>
      <c r="J1166" s="103">
        <f t="shared" si="282"/>
        <v>0</v>
      </c>
      <c r="L1166" s="115">
        <f t="shared" si="283"/>
        <v>0</v>
      </c>
      <c r="M1166" s="111">
        <f t="shared" si="284"/>
        <v>0</v>
      </c>
      <c r="N1166" s="111">
        <f t="shared" si="285"/>
        <v>0</v>
      </c>
      <c r="O1166" s="115">
        <f t="shared" si="286"/>
        <v>0</v>
      </c>
      <c r="P1166" s="111">
        <f t="shared" si="287"/>
        <v>0</v>
      </c>
      <c r="Q1166" s="111">
        <f t="shared" si="288"/>
        <v>0</v>
      </c>
      <c r="R1166" s="115">
        <f t="shared" si="289"/>
        <v>0</v>
      </c>
      <c r="S1166" s="111">
        <f t="shared" si="290"/>
        <v>0</v>
      </c>
      <c r="T1166" s="111">
        <f t="shared" si="291"/>
        <v>0</v>
      </c>
    </row>
    <row r="1167" spans="1:20" ht="11.25" customHeight="1" x14ac:dyDescent="0.2">
      <c r="A1167" s="102" t="str">
        <f>'T09'!A1167</f>
        <v>Krivany</v>
      </c>
      <c r="B1167" s="104">
        <f>'T09'!C1167</f>
        <v>524689</v>
      </c>
      <c r="C1167" s="109">
        <f>'T09'!K1167</f>
        <v>725045.08</v>
      </c>
      <c r="D1167" s="110">
        <f>'T09'!O1167</f>
        <v>19.090800000000002</v>
      </c>
      <c r="E1167" s="110">
        <f>'T09'!P1167</f>
        <v>4.3618005103903341</v>
      </c>
      <c r="F1167" s="110"/>
      <c r="G1167" s="102">
        <f t="shared" si="279"/>
        <v>0</v>
      </c>
      <c r="H1167" s="102">
        <f t="shared" si="280"/>
        <v>0</v>
      </c>
      <c r="I1167" s="102">
        <f t="shared" si="281"/>
        <v>0</v>
      </c>
      <c r="J1167" s="103">
        <f t="shared" si="282"/>
        <v>0</v>
      </c>
      <c r="L1167" s="115">
        <f t="shared" si="283"/>
        <v>0</v>
      </c>
      <c r="M1167" s="111">
        <f t="shared" si="284"/>
        <v>0</v>
      </c>
      <c r="N1167" s="111">
        <f t="shared" si="285"/>
        <v>0</v>
      </c>
      <c r="O1167" s="115">
        <f t="shared" si="286"/>
        <v>0</v>
      </c>
      <c r="P1167" s="111">
        <f t="shared" si="287"/>
        <v>0</v>
      </c>
      <c r="Q1167" s="111">
        <f t="shared" si="288"/>
        <v>0</v>
      </c>
      <c r="R1167" s="115">
        <f t="shared" si="289"/>
        <v>0</v>
      </c>
      <c r="S1167" s="111">
        <f t="shared" si="290"/>
        <v>0</v>
      </c>
      <c r="T1167" s="111">
        <f t="shared" si="291"/>
        <v>0</v>
      </c>
    </row>
    <row r="1168" spans="1:20" ht="11.25" customHeight="1" x14ac:dyDescent="0.2">
      <c r="A1168" s="102" t="str">
        <f>'T09'!A1168</f>
        <v>Krivé</v>
      </c>
      <c r="B1168" s="104">
        <f>'T09'!C1168</f>
        <v>519405</v>
      </c>
      <c r="C1168" s="109">
        <f>'T09'!K1168</f>
        <v>42836.66</v>
      </c>
      <c r="D1168" s="110">
        <f>'T09'!O1168</f>
        <v>8.2194000000000003</v>
      </c>
      <c r="E1168" s="110">
        <f>'T09'!P1168</f>
        <v>2.5819239875377771</v>
      </c>
      <c r="F1168" s="110"/>
      <c r="G1168" s="102">
        <f t="shared" si="279"/>
        <v>0</v>
      </c>
      <c r="H1168" s="102">
        <f t="shared" si="280"/>
        <v>0</v>
      </c>
      <c r="I1168" s="102">
        <f t="shared" si="281"/>
        <v>0</v>
      </c>
      <c r="J1168" s="103">
        <f t="shared" si="282"/>
        <v>0</v>
      </c>
      <c r="L1168" s="115">
        <f t="shared" si="283"/>
        <v>0</v>
      </c>
      <c r="M1168" s="111">
        <f t="shared" si="284"/>
        <v>0</v>
      </c>
      <c r="N1168" s="111">
        <f t="shared" si="285"/>
        <v>0</v>
      </c>
      <c r="O1168" s="115">
        <f t="shared" si="286"/>
        <v>0</v>
      </c>
      <c r="P1168" s="111">
        <f t="shared" si="287"/>
        <v>0</v>
      </c>
      <c r="Q1168" s="111">
        <f t="shared" si="288"/>
        <v>0</v>
      </c>
      <c r="R1168" s="115">
        <f t="shared" si="289"/>
        <v>0</v>
      </c>
      <c r="S1168" s="111">
        <f t="shared" si="290"/>
        <v>0</v>
      </c>
      <c r="T1168" s="111">
        <f t="shared" si="291"/>
        <v>0</v>
      </c>
    </row>
    <row r="1169" spans="1:20" ht="11.25" customHeight="1" x14ac:dyDescent="0.2">
      <c r="A1169" s="102" t="str">
        <f>'T09'!A1169</f>
        <v>Krivoklát</v>
      </c>
      <c r="B1169" s="104">
        <f>'T09'!C1169</f>
        <v>557617</v>
      </c>
      <c r="C1169" s="109">
        <f>'T09'!K1169</f>
        <v>44933.93</v>
      </c>
      <c r="D1169" s="110">
        <f>'T09'!O1169</f>
        <v>43.295000000000002</v>
      </c>
      <c r="E1169" s="110">
        <f>'T09'!P1169</f>
        <v>1.3682755993076945</v>
      </c>
      <c r="F1169" s="110"/>
      <c r="G1169" s="102">
        <f t="shared" si="279"/>
        <v>0</v>
      </c>
      <c r="H1169" s="102">
        <f t="shared" si="280"/>
        <v>0</v>
      </c>
      <c r="I1169" s="102">
        <f t="shared" si="281"/>
        <v>0</v>
      </c>
      <c r="J1169" s="103">
        <f t="shared" si="282"/>
        <v>0</v>
      </c>
      <c r="L1169" s="115">
        <f t="shared" si="283"/>
        <v>0</v>
      </c>
      <c r="M1169" s="111">
        <f t="shared" si="284"/>
        <v>0</v>
      </c>
      <c r="N1169" s="111">
        <f t="shared" si="285"/>
        <v>0</v>
      </c>
      <c r="O1169" s="115">
        <f t="shared" si="286"/>
        <v>0</v>
      </c>
      <c r="P1169" s="111">
        <f t="shared" si="287"/>
        <v>0</v>
      </c>
      <c r="Q1169" s="111">
        <f t="shared" si="288"/>
        <v>0</v>
      </c>
      <c r="R1169" s="115">
        <f t="shared" si="289"/>
        <v>0</v>
      </c>
      <c r="S1169" s="111">
        <f t="shared" si="290"/>
        <v>0</v>
      </c>
      <c r="T1169" s="111">
        <f t="shared" si="291"/>
        <v>0</v>
      </c>
    </row>
    <row r="1170" spans="1:20" ht="11.25" customHeight="1" x14ac:dyDescent="0.2">
      <c r="A1170" s="102" t="str">
        <f>'T09'!A1170</f>
        <v>Krivosúd - Bodovka</v>
      </c>
      <c r="B1170" s="104">
        <f>'T09'!C1170</f>
        <v>506168</v>
      </c>
      <c r="C1170" s="109">
        <f>'T09'!K1170</f>
        <v>85886.87</v>
      </c>
      <c r="D1170" s="110">
        <f>'T09'!O1170</f>
        <v>41.142699999999998</v>
      </c>
      <c r="E1170" s="110">
        <f>'T09'!P1170</f>
        <v>8.4930793263277629</v>
      </c>
      <c r="F1170" s="110"/>
      <c r="G1170" s="102">
        <f t="shared" si="279"/>
        <v>0</v>
      </c>
      <c r="H1170" s="102">
        <f t="shared" si="280"/>
        <v>0</v>
      </c>
      <c r="I1170" s="102">
        <f t="shared" si="281"/>
        <v>0</v>
      </c>
      <c r="J1170" s="103">
        <f t="shared" si="282"/>
        <v>0</v>
      </c>
      <c r="L1170" s="115">
        <f t="shared" si="283"/>
        <v>0</v>
      </c>
      <c r="M1170" s="111">
        <f t="shared" si="284"/>
        <v>0</v>
      </c>
      <c r="N1170" s="111">
        <f t="shared" si="285"/>
        <v>0</v>
      </c>
      <c r="O1170" s="115">
        <f t="shared" si="286"/>
        <v>0</v>
      </c>
      <c r="P1170" s="111">
        <f t="shared" si="287"/>
        <v>0</v>
      </c>
      <c r="Q1170" s="111">
        <f t="shared" si="288"/>
        <v>0</v>
      </c>
      <c r="R1170" s="115">
        <f t="shared" si="289"/>
        <v>0</v>
      </c>
      <c r="S1170" s="111">
        <f t="shared" si="290"/>
        <v>0</v>
      </c>
      <c r="T1170" s="111">
        <f t="shared" si="291"/>
        <v>0</v>
      </c>
    </row>
    <row r="1171" spans="1:20" ht="11.25" customHeight="1" x14ac:dyDescent="0.2">
      <c r="A1171" s="102" t="str">
        <f>'T09'!A1171</f>
        <v>Kríže</v>
      </c>
      <c r="B1171" s="104">
        <f>'T09'!C1171</f>
        <v>519413</v>
      </c>
      <c r="C1171" s="109">
        <f>'T09'!K1171</f>
        <v>24620.28</v>
      </c>
      <c r="D1171" s="110">
        <f>'T09'!O1171</f>
        <v>0</v>
      </c>
      <c r="E1171" s="110">
        <f>'T09'!P1171</f>
        <v>0</v>
      </c>
      <c r="F1171" s="110"/>
      <c r="G1171" s="102">
        <f t="shared" si="279"/>
        <v>0</v>
      </c>
      <c r="H1171" s="102">
        <f t="shared" si="280"/>
        <v>0</v>
      </c>
      <c r="I1171" s="102">
        <f t="shared" si="281"/>
        <v>0</v>
      </c>
      <c r="J1171" s="103">
        <f t="shared" si="282"/>
        <v>0</v>
      </c>
      <c r="L1171" s="115">
        <f t="shared" si="283"/>
        <v>0</v>
      </c>
      <c r="M1171" s="111">
        <f t="shared" si="284"/>
        <v>0</v>
      </c>
      <c r="N1171" s="111">
        <f t="shared" si="285"/>
        <v>0</v>
      </c>
      <c r="O1171" s="115">
        <f t="shared" si="286"/>
        <v>0</v>
      </c>
      <c r="P1171" s="111">
        <f t="shared" si="287"/>
        <v>0</v>
      </c>
      <c r="Q1171" s="111">
        <f t="shared" si="288"/>
        <v>0</v>
      </c>
      <c r="R1171" s="115">
        <f t="shared" si="289"/>
        <v>0</v>
      </c>
      <c r="S1171" s="111">
        <f t="shared" si="290"/>
        <v>0</v>
      </c>
      <c r="T1171" s="111">
        <f t="shared" si="291"/>
        <v>0</v>
      </c>
    </row>
    <row r="1172" spans="1:20" ht="11.25" customHeight="1" x14ac:dyDescent="0.2">
      <c r="A1172" s="102" t="str">
        <f>'T09'!A1172</f>
        <v>Krížová Ves</v>
      </c>
      <c r="B1172" s="104">
        <f>'T09'!C1172</f>
        <v>523607</v>
      </c>
      <c r="C1172" s="109">
        <f>'T09'!K1172</f>
        <v>1080896.45</v>
      </c>
      <c r="D1172" s="110">
        <f>'T09'!O1172</f>
        <v>0</v>
      </c>
      <c r="E1172" s="110">
        <f>'T09'!P1172</f>
        <v>0</v>
      </c>
      <c r="F1172" s="110"/>
      <c r="G1172" s="102">
        <f t="shared" si="279"/>
        <v>0</v>
      </c>
      <c r="H1172" s="102">
        <f t="shared" si="280"/>
        <v>0</v>
      </c>
      <c r="I1172" s="102">
        <f t="shared" si="281"/>
        <v>0</v>
      </c>
      <c r="J1172" s="103">
        <f t="shared" si="282"/>
        <v>0</v>
      </c>
      <c r="L1172" s="115">
        <f t="shared" si="283"/>
        <v>0</v>
      </c>
      <c r="M1172" s="111">
        <f t="shared" si="284"/>
        <v>0</v>
      </c>
      <c r="N1172" s="111">
        <f t="shared" si="285"/>
        <v>0</v>
      </c>
      <c r="O1172" s="115">
        <f t="shared" si="286"/>
        <v>0</v>
      </c>
      <c r="P1172" s="111">
        <f t="shared" si="287"/>
        <v>0</v>
      </c>
      <c r="Q1172" s="111">
        <f t="shared" si="288"/>
        <v>0</v>
      </c>
      <c r="R1172" s="115">
        <f t="shared" si="289"/>
        <v>0</v>
      </c>
      <c r="S1172" s="111">
        <f t="shared" si="290"/>
        <v>0</v>
      </c>
      <c r="T1172" s="111">
        <f t="shared" si="291"/>
        <v>0</v>
      </c>
    </row>
    <row r="1173" spans="1:20" ht="11.25" customHeight="1" x14ac:dyDescent="0.2">
      <c r="A1173" s="102" t="str">
        <f>'T09'!A1173</f>
        <v>Krížovany</v>
      </c>
      <c r="B1173" s="104">
        <f>'T09'!C1173</f>
        <v>524697</v>
      </c>
      <c r="C1173" s="109">
        <f>'T09'!K1173</f>
        <v>112802.34</v>
      </c>
      <c r="D1173" s="110">
        <f>'T09'!O1173</f>
        <v>29.941400000000002</v>
      </c>
      <c r="E1173" s="110">
        <f>'T09'!P1173</f>
        <v>23.98624000175883</v>
      </c>
      <c r="F1173" s="110"/>
      <c r="G1173" s="102">
        <f t="shared" si="279"/>
        <v>0</v>
      </c>
      <c r="H1173" s="102">
        <f t="shared" si="280"/>
        <v>0</v>
      </c>
      <c r="I1173" s="102">
        <f t="shared" si="281"/>
        <v>0</v>
      </c>
      <c r="J1173" s="103">
        <f t="shared" si="282"/>
        <v>0</v>
      </c>
      <c r="L1173" s="115">
        <f t="shared" si="283"/>
        <v>0</v>
      </c>
      <c r="M1173" s="111">
        <f t="shared" si="284"/>
        <v>0</v>
      </c>
      <c r="N1173" s="111">
        <f t="shared" si="285"/>
        <v>0</v>
      </c>
      <c r="O1173" s="115">
        <f t="shared" si="286"/>
        <v>0</v>
      </c>
      <c r="P1173" s="111">
        <f t="shared" si="287"/>
        <v>0</v>
      </c>
      <c r="Q1173" s="111">
        <f t="shared" si="288"/>
        <v>0</v>
      </c>
      <c r="R1173" s="115">
        <f t="shared" si="289"/>
        <v>0</v>
      </c>
      <c r="S1173" s="111">
        <f t="shared" si="290"/>
        <v>0</v>
      </c>
      <c r="T1173" s="111">
        <f t="shared" si="291"/>
        <v>0</v>
      </c>
    </row>
    <row r="1174" spans="1:20" ht="11.25" customHeight="1" x14ac:dyDescent="0.2">
      <c r="A1174" s="102" t="str">
        <f>'T09'!A1174</f>
        <v>Križovany nad Dudváhom</v>
      </c>
      <c r="B1174" s="104">
        <f>'T09'!C1174</f>
        <v>556483</v>
      </c>
      <c r="C1174" s="109">
        <f>'T09'!K1174</f>
        <v>1563332.6099999999</v>
      </c>
      <c r="D1174" s="110">
        <f>'T09'!O1174</f>
        <v>0</v>
      </c>
      <c r="E1174" s="110">
        <f>'T09'!P1174</f>
        <v>0</v>
      </c>
      <c r="F1174" s="110"/>
      <c r="G1174" s="102">
        <f t="shared" si="279"/>
        <v>0</v>
      </c>
      <c r="H1174" s="102">
        <f t="shared" si="280"/>
        <v>0</v>
      </c>
      <c r="I1174" s="102">
        <f t="shared" si="281"/>
        <v>0</v>
      </c>
      <c r="J1174" s="103">
        <f t="shared" si="282"/>
        <v>0</v>
      </c>
      <c r="L1174" s="115">
        <f t="shared" si="283"/>
        <v>0</v>
      </c>
      <c r="M1174" s="111">
        <f t="shared" si="284"/>
        <v>0</v>
      </c>
      <c r="N1174" s="111">
        <f t="shared" si="285"/>
        <v>0</v>
      </c>
      <c r="O1174" s="115">
        <f t="shared" si="286"/>
        <v>0</v>
      </c>
      <c r="P1174" s="111">
        <f t="shared" si="287"/>
        <v>0</v>
      </c>
      <c r="Q1174" s="111">
        <f t="shared" si="288"/>
        <v>0</v>
      </c>
      <c r="R1174" s="115">
        <f t="shared" si="289"/>
        <v>0</v>
      </c>
      <c r="S1174" s="111">
        <f t="shared" si="290"/>
        <v>0</v>
      </c>
      <c r="T1174" s="111">
        <f t="shared" si="291"/>
        <v>0</v>
      </c>
    </row>
    <row r="1175" spans="1:20" ht="11.25" customHeight="1" x14ac:dyDescent="0.2">
      <c r="A1175" s="102" t="str">
        <f>'T09'!A1175</f>
        <v>Krná</v>
      </c>
      <c r="B1175" s="104">
        <f>'T09'!C1175</f>
        <v>511501</v>
      </c>
      <c r="C1175" s="109">
        <f>'T09'!K1175</f>
        <v>19809.21</v>
      </c>
      <c r="D1175" s="110">
        <f>'T09'!O1175</f>
        <v>0</v>
      </c>
      <c r="E1175" s="110">
        <f>'T09'!P1175</f>
        <v>0</v>
      </c>
      <c r="F1175" s="110"/>
      <c r="G1175" s="102">
        <f t="shared" si="279"/>
        <v>0</v>
      </c>
      <c r="H1175" s="102">
        <f t="shared" si="280"/>
        <v>0</v>
      </c>
      <c r="I1175" s="102">
        <f t="shared" si="281"/>
        <v>0</v>
      </c>
      <c r="J1175" s="103">
        <f t="shared" si="282"/>
        <v>0</v>
      </c>
      <c r="L1175" s="115">
        <f t="shared" si="283"/>
        <v>0</v>
      </c>
      <c r="M1175" s="111">
        <f t="shared" si="284"/>
        <v>0</v>
      </c>
      <c r="N1175" s="111">
        <f t="shared" si="285"/>
        <v>0</v>
      </c>
      <c r="O1175" s="115">
        <f t="shared" si="286"/>
        <v>0</v>
      </c>
      <c r="P1175" s="111">
        <f t="shared" si="287"/>
        <v>0</v>
      </c>
      <c r="Q1175" s="111">
        <f t="shared" si="288"/>
        <v>0</v>
      </c>
      <c r="R1175" s="115">
        <f t="shared" si="289"/>
        <v>0</v>
      </c>
      <c r="S1175" s="111">
        <f t="shared" si="290"/>
        <v>0</v>
      </c>
      <c r="T1175" s="111">
        <f t="shared" si="291"/>
        <v>0</v>
      </c>
    </row>
    <row r="1176" spans="1:20" ht="11.25" customHeight="1" x14ac:dyDescent="0.2">
      <c r="A1176" s="102" t="str">
        <f>'T09'!A1176</f>
        <v>Krnča</v>
      </c>
      <c r="B1176" s="104">
        <f>'T09'!C1176</f>
        <v>543101</v>
      </c>
      <c r="C1176" s="109">
        <f>'T09'!K1176</f>
        <v>468735.02</v>
      </c>
      <c r="D1176" s="110">
        <f>'T09'!O1176</f>
        <v>0</v>
      </c>
      <c r="E1176" s="110">
        <f>'T09'!P1176</f>
        <v>0</v>
      </c>
      <c r="F1176" s="110"/>
      <c r="G1176" s="102">
        <f t="shared" si="279"/>
        <v>0</v>
      </c>
      <c r="H1176" s="102">
        <f t="shared" si="280"/>
        <v>0</v>
      </c>
      <c r="I1176" s="102">
        <f t="shared" si="281"/>
        <v>0</v>
      </c>
      <c r="J1176" s="103">
        <f t="shared" si="282"/>
        <v>0</v>
      </c>
      <c r="L1176" s="115">
        <f t="shared" si="283"/>
        <v>0</v>
      </c>
      <c r="M1176" s="111">
        <f t="shared" si="284"/>
        <v>0</v>
      </c>
      <c r="N1176" s="111">
        <f t="shared" si="285"/>
        <v>0</v>
      </c>
      <c r="O1176" s="115">
        <f t="shared" si="286"/>
        <v>0</v>
      </c>
      <c r="P1176" s="111">
        <f t="shared" si="287"/>
        <v>0</v>
      </c>
      <c r="Q1176" s="111">
        <f t="shared" si="288"/>
        <v>0</v>
      </c>
      <c r="R1176" s="115">
        <f t="shared" si="289"/>
        <v>0</v>
      </c>
      <c r="S1176" s="111">
        <f t="shared" si="290"/>
        <v>0</v>
      </c>
      <c r="T1176" s="111">
        <f t="shared" si="291"/>
        <v>0</v>
      </c>
    </row>
    <row r="1177" spans="1:20" ht="11.25" customHeight="1" x14ac:dyDescent="0.2">
      <c r="A1177" s="102" t="str">
        <f>'T09'!A1177</f>
        <v>Krokava</v>
      </c>
      <c r="B1177" s="104">
        <f>'T09'!C1177</f>
        <v>515094</v>
      </c>
      <c r="C1177" s="109">
        <f>'T09'!K1177</f>
        <v>23879.54</v>
      </c>
      <c r="D1177" s="110">
        <f>'T09'!O1177</f>
        <v>0</v>
      </c>
      <c r="E1177" s="110">
        <f>'T09'!P1177</f>
        <v>0</v>
      </c>
      <c r="F1177" s="110"/>
      <c r="G1177" s="102">
        <f t="shared" si="279"/>
        <v>0</v>
      </c>
      <c r="H1177" s="102">
        <f t="shared" si="280"/>
        <v>0</v>
      </c>
      <c r="I1177" s="102">
        <f t="shared" si="281"/>
        <v>0</v>
      </c>
      <c r="J1177" s="103">
        <f t="shared" si="282"/>
        <v>0</v>
      </c>
      <c r="L1177" s="115">
        <f t="shared" si="283"/>
        <v>0</v>
      </c>
      <c r="M1177" s="111">
        <f t="shared" si="284"/>
        <v>0</v>
      </c>
      <c r="N1177" s="111">
        <f t="shared" si="285"/>
        <v>0</v>
      </c>
      <c r="O1177" s="115">
        <f t="shared" si="286"/>
        <v>0</v>
      </c>
      <c r="P1177" s="111">
        <f t="shared" si="287"/>
        <v>0</v>
      </c>
      <c r="Q1177" s="111">
        <f t="shared" si="288"/>
        <v>0</v>
      </c>
      <c r="R1177" s="115">
        <f t="shared" si="289"/>
        <v>0</v>
      </c>
      <c r="S1177" s="111">
        <f t="shared" si="290"/>
        <v>0</v>
      </c>
      <c r="T1177" s="111">
        <f t="shared" si="291"/>
        <v>0</v>
      </c>
    </row>
    <row r="1178" spans="1:20" ht="11.25" customHeight="1" x14ac:dyDescent="0.2">
      <c r="A1178" s="102" t="str">
        <f>'T09'!A1178</f>
        <v>Krompachy</v>
      </c>
      <c r="B1178" s="104">
        <f>'T09'!C1178</f>
        <v>543268</v>
      </c>
      <c r="C1178" s="109">
        <f>'T09'!K1178</f>
        <v>4604259.33</v>
      </c>
      <c r="D1178" s="110">
        <f>'T09'!O1178</f>
        <v>13.573700000000001</v>
      </c>
      <c r="E1178" s="110">
        <f>'T09'!P1178</f>
        <v>10.927652721941708</v>
      </c>
      <c r="F1178" s="110"/>
      <c r="G1178" s="102">
        <f t="shared" si="279"/>
        <v>0</v>
      </c>
      <c r="H1178" s="102">
        <f t="shared" si="280"/>
        <v>0</v>
      </c>
      <c r="I1178" s="102">
        <f t="shared" si="281"/>
        <v>0</v>
      </c>
      <c r="J1178" s="103">
        <f t="shared" si="282"/>
        <v>0</v>
      </c>
      <c r="L1178" s="115">
        <f t="shared" si="283"/>
        <v>0</v>
      </c>
      <c r="M1178" s="111">
        <f t="shared" si="284"/>
        <v>0</v>
      </c>
      <c r="N1178" s="111">
        <f t="shared" si="285"/>
        <v>0</v>
      </c>
      <c r="O1178" s="115">
        <f t="shared" si="286"/>
        <v>0</v>
      </c>
      <c r="P1178" s="111">
        <f t="shared" si="287"/>
        <v>0</v>
      </c>
      <c r="Q1178" s="111">
        <f t="shared" si="288"/>
        <v>0</v>
      </c>
      <c r="R1178" s="115">
        <f t="shared" si="289"/>
        <v>0</v>
      </c>
      <c r="S1178" s="111">
        <f t="shared" si="290"/>
        <v>0</v>
      </c>
      <c r="T1178" s="111">
        <f t="shared" si="291"/>
        <v>0</v>
      </c>
    </row>
    <row r="1179" spans="1:20" ht="11.25" customHeight="1" x14ac:dyDescent="0.2">
      <c r="A1179" s="102" t="str">
        <f>'T09'!A1179</f>
        <v>Krpeľany</v>
      </c>
      <c r="B1179" s="104">
        <f>'T09'!C1179</f>
        <v>512389</v>
      </c>
      <c r="C1179" s="109">
        <f>'T09'!K1179</f>
        <v>668963.98</v>
      </c>
      <c r="D1179" s="110">
        <f>'T09'!O1179</f>
        <v>0</v>
      </c>
      <c r="E1179" s="110">
        <f>'T09'!P1179</f>
        <v>8.0444062175066584</v>
      </c>
      <c r="F1179" s="110"/>
      <c r="G1179" s="102">
        <f t="shared" si="279"/>
        <v>0</v>
      </c>
      <c r="H1179" s="102">
        <f t="shared" si="280"/>
        <v>0</v>
      </c>
      <c r="I1179" s="102">
        <f t="shared" si="281"/>
        <v>0</v>
      </c>
      <c r="J1179" s="103">
        <f t="shared" si="282"/>
        <v>0</v>
      </c>
      <c r="L1179" s="115">
        <f t="shared" si="283"/>
        <v>0</v>
      </c>
      <c r="M1179" s="111">
        <f t="shared" si="284"/>
        <v>0</v>
      </c>
      <c r="N1179" s="111">
        <f t="shared" si="285"/>
        <v>0</v>
      </c>
      <c r="O1179" s="115">
        <f t="shared" si="286"/>
        <v>0</v>
      </c>
      <c r="P1179" s="111">
        <f t="shared" si="287"/>
        <v>0</v>
      </c>
      <c r="Q1179" s="111">
        <f t="shared" si="288"/>
        <v>0</v>
      </c>
      <c r="R1179" s="115">
        <f t="shared" si="289"/>
        <v>0</v>
      </c>
      <c r="S1179" s="111">
        <f t="shared" si="290"/>
        <v>0</v>
      </c>
      <c r="T1179" s="111">
        <f t="shared" si="291"/>
        <v>0</v>
      </c>
    </row>
    <row r="1180" spans="1:20" ht="11.25" customHeight="1" x14ac:dyDescent="0.2">
      <c r="A1180" s="102" t="str">
        <f>'T09'!A1180</f>
        <v>Krškany</v>
      </c>
      <c r="B1180" s="104">
        <f>'T09'!C1180</f>
        <v>502430</v>
      </c>
      <c r="C1180" s="109">
        <f>'T09'!K1180</f>
        <v>216557.35</v>
      </c>
      <c r="D1180" s="110">
        <f>'T09'!O1180</f>
        <v>0</v>
      </c>
      <c r="E1180" s="110">
        <f>'T09'!P1180</f>
        <v>0</v>
      </c>
      <c r="F1180" s="110"/>
      <c r="G1180" s="102">
        <f t="shared" si="279"/>
        <v>0</v>
      </c>
      <c r="H1180" s="102">
        <f t="shared" si="280"/>
        <v>0</v>
      </c>
      <c r="I1180" s="102">
        <f t="shared" si="281"/>
        <v>0</v>
      </c>
      <c r="J1180" s="103">
        <f t="shared" si="282"/>
        <v>0</v>
      </c>
      <c r="L1180" s="115">
        <f t="shared" si="283"/>
        <v>0</v>
      </c>
      <c r="M1180" s="111">
        <f t="shared" si="284"/>
        <v>0</v>
      </c>
      <c r="N1180" s="111">
        <f t="shared" si="285"/>
        <v>0</v>
      </c>
      <c r="O1180" s="115">
        <f t="shared" si="286"/>
        <v>0</v>
      </c>
      <c r="P1180" s="111">
        <f t="shared" si="287"/>
        <v>0</v>
      </c>
      <c r="Q1180" s="111">
        <f t="shared" si="288"/>
        <v>0</v>
      </c>
      <c r="R1180" s="115">
        <f t="shared" si="289"/>
        <v>0</v>
      </c>
      <c r="S1180" s="111">
        <f t="shared" si="290"/>
        <v>0</v>
      </c>
      <c r="T1180" s="111">
        <f t="shared" si="291"/>
        <v>0</v>
      </c>
    </row>
    <row r="1181" spans="1:20" ht="11.25" customHeight="1" x14ac:dyDescent="0.2">
      <c r="A1181" s="102" t="str">
        <f>'T09'!A1181</f>
        <v>Krtovce</v>
      </c>
      <c r="B1181" s="104">
        <f>'T09'!C1181</f>
        <v>543110</v>
      </c>
      <c r="C1181" s="109">
        <f>'T09'!K1181</f>
        <v>77672.460000000006</v>
      </c>
      <c r="D1181" s="110">
        <f>'T09'!O1181</f>
        <v>15.7211</v>
      </c>
      <c r="E1181" s="110">
        <f>'T09'!P1181</f>
        <v>2.8200342824213367</v>
      </c>
      <c r="F1181" s="110"/>
      <c r="G1181" s="102">
        <f t="shared" si="279"/>
        <v>0</v>
      </c>
      <c r="H1181" s="102">
        <f t="shared" si="280"/>
        <v>0</v>
      </c>
      <c r="I1181" s="102">
        <f t="shared" si="281"/>
        <v>0</v>
      </c>
      <c r="J1181" s="103">
        <f t="shared" si="282"/>
        <v>0</v>
      </c>
      <c r="L1181" s="115">
        <f t="shared" si="283"/>
        <v>0</v>
      </c>
      <c r="M1181" s="111">
        <f t="shared" si="284"/>
        <v>0</v>
      </c>
      <c r="N1181" s="111">
        <f t="shared" si="285"/>
        <v>0</v>
      </c>
      <c r="O1181" s="115">
        <f t="shared" si="286"/>
        <v>0</v>
      </c>
      <c r="P1181" s="111">
        <f t="shared" si="287"/>
        <v>0</v>
      </c>
      <c r="Q1181" s="111">
        <f t="shared" si="288"/>
        <v>0</v>
      </c>
      <c r="R1181" s="115">
        <f t="shared" si="289"/>
        <v>0</v>
      </c>
      <c r="S1181" s="111">
        <f t="shared" si="290"/>
        <v>0</v>
      </c>
      <c r="T1181" s="111">
        <f t="shared" si="291"/>
        <v>0</v>
      </c>
    </row>
    <row r="1182" spans="1:20" ht="11.25" customHeight="1" x14ac:dyDescent="0.2">
      <c r="A1182" s="102" t="str">
        <f>'T09'!A1182</f>
        <v>Kručov</v>
      </c>
      <c r="B1182" s="104">
        <f>'T09'!C1182</f>
        <v>527793</v>
      </c>
      <c r="C1182" s="109">
        <f>'T09'!K1182</f>
        <v>83741.47</v>
      </c>
      <c r="D1182" s="110">
        <f>'T09'!O1182</f>
        <v>1.4539</v>
      </c>
      <c r="E1182" s="110">
        <f>'T09'!P1182</f>
        <v>2.9645168636280212</v>
      </c>
      <c r="F1182" s="110"/>
      <c r="G1182" s="102">
        <f t="shared" si="279"/>
        <v>0</v>
      </c>
      <c r="H1182" s="102">
        <f t="shared" si="280"/>
        <v>0</v>
      </c>
      <c r="I1182" s="102">
        <f t="shared" si="281"/>
        <v>0</v>
      </c>
      <c r="J1182" s="103">
        <f t="shared" si="282"/>
        <v>0</v>
      </c>
      <c r="L1182" s="115">
        <f t="shared" si="283"/>
        <v>0</v>
      </c>
      <c r="M1182" s="111">
        <f t="shared" si="284"/>
        <v>0</v>
      </c>
      <c r="N1182" s="111">
        <f t="shared" si="285"/>
        <v>0</v>
      </c>
      <c r="O1182" s="115">
        <f t="shared" si="286"/>
        <v>0</v>
      </c>
      <c r="P1182" s="111">
        <f t="shared" si="287"/>
        <v>0</v>
      </c>
      <c r="Q1182" s="111">
        <f t="shared" si="288"/>
        <v>0</v>
      </c>
      <c r="R1182" s="115">
        <f t="shared" si="289"/>
        <v>0</v>
      </c>
      <c r="S1182" s="111">
        <f t="shared" si="290"/>
        <v>0</v>
      </c>
      <c r="T1182" s="111">
        <f t="shared" si="291"/>
        <v>0</v>
      </c>
    </row>
    <row r="1183" spans="1:20" ht="11.25" customHeight="1" x14ac:dyDescent="0.2">
      <c r="A1183" s="102" t="str">
        <f>'T09'!A1183</f>
        <v>Krupina</v>
      </c>
      <c r="B1183" s="104">
        <f>'T09'!C1183</f>
        <v>518557</v>
      </c>
      <c r="C1183" s="109">
        <f>'T09'!K1183</f>
        <v>4785404.34</v>
      </c>
      <c r="D1183" s="110">
        <f>'T09'!O1183</f>
        <v>6.43</v>
      </c>
      <c r="E1183" s="110">
        <f>'T09'!P1183</f>
        <v>6.5825012395922231</v>
      </c>
      <c r="F1183" s="110"/>
      <c r="G1183" s="102">
        <f t="shared" si="279"/>
        <v>0</v>
      </c>
      <c r="H1183" s="102">
        <f t="shared" si="280"/>
        <v>0</v>
      </c>
      <c r="I1183" s="102">
        <f t="shared" si="281"/>
        <v>0</v>
      </c>
      <c r="J1183" s="103">
        <f t="shared" si="282"/>
        <v>0</v>
      </c>
      <c r="L1183" s="115">
        <f t="shared" si="283"/>
        <v>0</v>
      </c>
      <c r="M1183" s="111">
        <f t="shared" si="284"/>
        <v>0</v>
      </c>
      <c r="N1183" s="111">
        <f t="shared" si="285"/>
        <v>0</v>
      </c>
      <c r="O1183" s="115">
        <f t="shared" si="286"/>
        <v>0</v>
      </c>
      <c r="P1183" s="111">
        <f t="shared" si="287"/>
        <v>0</v>
      </c>
      <c r="Q1183" s="111">
        <f t="shared" si="288"/>
        <v>0</v>
      </c>
      <c r="R1183" s="115">
        <f t="shared" si="289"/>
        <v>0</v>
      </c>
      <c r="S1183" s="111">
        <f t="shared" si="290"/>
        <v>0</v>
      </c>
      <c r="T1183" s="111">
        <f t="shared" si="291"/>
        <v>0</v>
      </c>
    </row>
    <row r="1184" spans="1:20" ht="11.25" customHeight="1" x14ac:dyDescent="0.2">
      <c r="A1184" s="102" t="str">
        <f>'T09'!A1184</f>
        <v>Krušetnica</v>
      </c>
      <c r="B1184" s="104">
        <f>'T09'!C1184</f>
        <v>509779</v>
      </c>
      <c r="C1184" s="109">
        <f>'T09'!K1184</f>
        <v>710708.23</v>
      </c>
      <c r="D1184" s="110">
        <f>'T09'!O1184</f>
        <v>10.3865</v>
      </c>
      <c r="E1184" s="110">
        <f>'T09'!P1184</f>
        <v>7.4685852448901562</v>
      </c>
      <c r="F1184" s="110"/>
      <c r="G1184" s="102">
        <f t="shared" si="279"/>
        <v>0</v>
      </c>
      <c r="H1184" s="102">
        <f t="shared" si="280"/>
        <v>0</v>
      </c>
      <c r="I1184" s="102">
        <f t="shared" si="281"/>
        <v>0</v>
      </c>
      <c r="J1184" s="103">
        <f t="shared" si="282"/>
        <v>0</v>
      </c>
      <c r="L1184" s="115">
        <f t="shared" si="283"/>
        <v>0</v>
      </c>
      <c r="M1184" s="111">
        <f t="shared" si="284"/>
        <v>0</v>
      </c>
      <c r="N1184" s="111">
        <f t="shared" si="285"/>
        <v>0</v>
      </c>
      <c r="O1184" s="115">
        <f t="shared" si="286"/>
        <v>0</v>
      </c>
      <c r="P1184" s="111">
        <f t="shared" si="287"/>
        <v>0</v>
      </c>
      <c r="Q1184" s="111">
        <f t="shared" si="288"/>
        <v>0</v>
      </c>
      <c r="R1184" s="115">
        <f t="shared" si="289"/>
        <v>0</v>
      </c>
      <c r="S1184" s="111">
        <f t="shared" si="290"/>
        <v>0</v>
      </c>
      <c r="T1184" s="111">
        <f t="shared" si="291"/>
        <v>0</v>
      </c>
    </row>
    <row r="1185" spans="1:20" ht="11.25" customHeight="1" x14ac:dyDescent="0.2">
      <c r="A1185" s="102" t="str">
        <f>'T09'!A1185</f>
        <v>Krušinec</v>
      </c>
      <c r="B1185" s="104">
        <f>'T09'!C1185</f>
        <v>527475</v>
      </c>
      <c r="C1185" s="109">
        <f>'T09'!K1185</f>
        <v>55901.29</v>
      </c>
      <c r="D1185" s="110">
        <f>'T09'!O1185</f>
        <v>0</v>
      </c>
      <c r="E1185" s="110">
        <f>'T09'!P1185</f>
        <v>0</v>
      </c>
      <c r="F1185" s="110"/>
      <c r="G1185" s="102">
        <f t="shared" si="279"/>
        <v>0</v>
      </c>
      <c r="H1185" s="102">
        <f t="shared" si="280"/>
        <v>0</v>
      </c>
      <c r="I1185" s="102">
        <f t="shared" si="281"/>
        <v>0</v>
      </c>
      <c r="J1185" s="103">
        <f t="shared" si="282"/>
        <v>0</v>
      </c>
      <c r="L1185" s="115">
        <f t="shared" si="283"/>
        <v>0</v>
      </c>
      <c r="M1185" s="111">
        <f t="shared" si="284"/>
        <v>0</v>
      </c>
      <c r="N1185" s="111">
        <f t="shared" si="285"/>
        <v>0</v>
      </c>
      <c r="O1185" s="115">
        <f t="shared" si="286"/>
        <v>0</v>
      </c>
      <c r="P1185" s="111">
        <f t="shared" si="287"/>
        <v>0</v>
      </c>
      <c r="Q1185" s="111">
        <f t="shared" si="288"/>
        <v>0</v>
      </c>
      <c r="R1185" s="115">
        <f t="shared" si="289"/>
        <v>0</v>
      </c>
      <c r="S1185" s="111">
        <f t="shared" si="290"/>
        <v>0</v>
      </c>
      <c r="T1185" s="111">
        <f t="shared" si="291"/>
        <v>0</v>
      </c>
    </row>
    <row r="1186" spans="1:20" ht="11.25" customHeight="1" x14ac:dyDescent="0.2">
      <c r="A1186" s="102" t="str">
        <f>'T09'!A1186</f>
        <v>Krušovce</v>
      </c>
      <c r="B1186" s="104">
        <f>'T09'!C1186</f>
        <v>556149</v>
      </c>
      <c r="C1186" s="109">
        <f>'T09'!K1186</f>
        <v>746186.55</v>
      </c>
      <c r="D1186" s="110">
        <f>'T09'!O1186</f>
        <v>0</v>
      </c>
      <c r="E1186" s="110">
        <f>'T09'!P1186</f>
        <v>0</v>
      </c>
      <c r="F1186" s="110"/>
      <c r="G1186" s="102">
        <f t="shared" si="279"/>
        <v>0</v>
      </c>
      <c r="H1186" s="102">
        <f t="shared" si="280"/>
        <v>0</v>
      </c>
      <c r="I1186" s="102">
        <f t="shared" si="281"/>
        <v>0</v>
      </c>
      <c r="J1186" s="103">
        <f t="shared" si="282"/>
        <v>0</v>
      </c>
      <c r="L1186" s="115">
        <f t="shared" si="283"/>
        <v>0</v>
      </c>
      <c r="M1186" s="111">
        <f t="shared" si="284"/>
        <v>0</v>
      </c>
      <c r="N1186" s="111">
        <f t="shared" si="285"/>
        <v>0</v>
      </c>
      <c r="O1186" s="115">
        <f t="shared" si="286"/>
        <v>0</v>
      </c>
      <c r="P1186" s="111">
        <f t="shared" si="287"/>
        <v>0</v>
      </c>
      <c r="Q1186" s="111">
        <f t="shared" si="288"/>
        <v>0</v>
      </c>
      <c r="R1186" s="115">
        <f t="shared" si="289"/>
        <v>0</v>
      </c>
      <c r="S1186" s="111">
        <f t="shared" si="290"/>
        <v>0</v>
      </c>
      <c r="T1186" s="111">
        <f t="shared" si="291"/>
        <v>0</v>
      </c>
    </row>
    <row r="1187" spans="1:20" ht="11.25" customHeight="1" x14ac:dyDescent="0.2">
      <c r="A1187" s="102" t="str">
        <f>'T09'!A1187</f>
        <v>Kružlov</v>
      </c>
      <c r="B1187" s="104">
        <f>'T09'!C1187</f>
        <v>519421</v>
      </c>
      <c r="C1187" s="109">
        <f>'T09'!K1187</f>
        <v>643976.09000000008</v>
      </c>
      <c r="D1187" s="110">
        <f>'T09'!O1187</f>
        <v>7.7003000000000004</v>
      </c>
      <c r="E1187" s="110">
        <f>'T09'!P1187</f>
        <v>26.921578718862062</v>
      </c>
      <c r="F1187" s="110"/>
      <c r="G1187" s="102">
        <f t="shared" si="279"/>
        <v>0</v>
      </c>
      <c r="H1187" s="102">
        <f t="shared" si="280"/>
        <v>1</v>
      </c>
      <c r="I1187" s="102">
        <f t="shared" si="281"/>
        <v>0</v>
      </c>
      <c r="J1187" s="103">
        <f t="shared" si="282"/>
        <v>1</v>
      </c>
      <c r="L1187" s="115">
        <f t="shared" si="283"/>
        <v>0</v>
      </c>
      <c r="M1187" s="111">
        <f t="shared" si="284"/>
        <v>0</v>
      </c>
      <c r="N1187" s="111">
        <f t="shared" si="285"/>
        <v>0</v>
      </c>
      <c r="O1187" s="115">
        <f t="shared" si="286"/>
        <v>643976.09000000008</v>
      </c>
      <c r="P1187" s="111">
        <f t="shared" si="287"/>
        <v>7.7003000000000002E-2</v>
      </c>
      <c r="Q1187" s="111">
        <f t="shared" si="288"/>
        <v>0.2692157871886206</v>
      </c>
      <c r="R1187" s="115">
        <f t="shared" si="289"/>
        <v>0</v>
      </c>
      <c r="S1187" s="111">
        <f t="shared" si="290"/>
        <v>0</v>
      </c>
      <c r="T1187" s="111">
        <f t="shared" si="291"/>
        <v>0</v>
      </c>
    </row>
    <row r="1188" spans="1:20" ht="11.25" customHeight="1" x14ac:dyDescent="0.2">
      <c r="A1188" s="102" t="str">
        <f>'T09'!A1188</f>
        <v>Kružlová</v>
      </c>
      <c r="B1188" s="104">
        <f>'T09'!C1188</f>
        <v>527483</v>
      </c>
      <c r="C1188" s="109">
        <f>'T09'!K1188</f>
        <v>577533.05000000005</v>
      </c>
      <c r="D1188" s="110">
        <f>'T09'!O1188</f>
        <v>0</v>
      </c>
      <c r="E1188" s="110">
        <f>'T09'!P1188</f>
        <v>1.3159420053969204</v>
      </c>
      <c r="F1188" s="110"/>
      <c r="G1188" s="102">
        <f t="shared" si="279"/>
        <v>0</v>
      </c>
      <c r="H1188" s="102">
        <f t="shared" si="280"/>
        <v>0</v>
      </c>
      <c r="I1188" s="102">
        <f t="shared" si="281"/>
        <v>0</v>
      </c>
      <c r="J1188" s="103">
        <f t="shared" si="282"/>
        <v>0</v>
      </c>
      <c r="L1188" s="115">
        <f t="shared" si="283"/>
        <v>0</v>
      </c>
      <c r="M1188" s="111">
        <f t="shared" si="284"/>
        <v>0</v>
      </c>
      <c r="N1188" s="111">
        <f t="shared" si="285"/>
        <v>0</v>
      </c>
      <c r="O1188" s="115">
        <f t="shared" si="286"/>
        <v>0</v>
      </c>
      <c r="P1188" s="111">
        <f t="shared" si="287"/>
        <v>0</v>
      </c>
      <c r="Q1188" s="111">
        <f t="shared" si="288"/>
        <v>0</v>
      </c>
      <c r="R1188" s="115">
        <f t="shared" si="289"/>
        <v>0</v>
      </c>
      <c r="S1188" s="111">
        <f t="shared" si="290"/>
        <v>0</v>
      </c>
      <c r="T1188" s="111">
        <f t="shared" si="291"/>
        <v>0</v>
      </c>
    </row>
    <row r="1189" spans="1:20" ht="11.25" customHeight="1" x14ac:dyDescent="0.2">
      <c r="A1189" s="102" t="str">
        <f>'T09'!A1189</f>
        <v>Kružná</v>
      </c>
      <c r="B1189" s="104">
        <f>'T09'!C1189</f>
        <v>560065</v>
      </c>
      <c r="C1189" s="109">
        <f>'T09'!K1189</f>
        <v>122382.38</v>
      </c>
      <c r="D1189" s="110">
        <f>'T09'!O1189</f>
        <v>0</v>
      </c>
      <c r="E1189" s="110">
        <f>'T09'!P1189</f>
        <v>18.232346846008387</v>
      </c>
      <c r="F1189" s="110"/>
      <c r="G1189" s="102">
        <f t="shared" si="279"/>
        <v>0</v>
      </c>
      <c r="H1189" s="102">
        <f t="shared" si="280"/>
        <v>0</v>
      </c>
      <c r="I1189" s="102">
        <f t="shared" si="281"/>
        <v>0</v>
      </c>
      <c r="J1189" s="103">
        <f t="shared" si="282"/>
        <v>0</v>
      </c>
      <c r="L1189" s="115">
        <f t="shared" si="283"/>
        <v>0</v>
      </c>
      <c r="M1189" s="111">
        <f t="shared" si="284"/>
        <v>0</v>
      </c>
      <c r="N1189" s="111">
        <f t="shared" si="285"/>
        <v>0</v>
      </c>
      <c r="O1189" s="115">
        <f t="shared" si="286"/>
        <v>0</v>
      </c>
      <c r="P1189" s="111">
        <f t="shared" si="287"/>
        <v>0</v>
      </c>
      <c r="Q1189" s="111">
        <f t="shared" si="288"/>
        <v>0</v>
      </c>
      <c r="R1189" s="115">
        <f t="shared" si="289"/>
        <v>0</v>
      </c>
      <c r="S1189" s="111">
        <f t="shared" si="290"/>
        <v>0</v>
      </c>
      <c r="T1189" s="111">
        <f t="shared" si="291"/>
        <v>0</v>
      </c>
    </row>
    <row r="1190" spans="1:20" ht="11.25" customHeight="1" x14ac:dyDescent="0.2">
      <c r="A1190" s="102" t="str">
        <f>'T09'!A1190</f>
        <v>Kružno</v>
      </c>
      <c r="B1190" s="104">
        <f>'T09'!C1190</f>
        <v>515108</v>
      </c>
      <c r="C1190" s="109">
        <f>'T09'!K1190</f>
        <v>141117.38</v>
      </c>
      <c r="D1190" s="110">
        <f>'T09'!O1190</f>
        <v>0</v>
      </c>
      <c r="E1190" s="110">
        <f>'T09'!P1190</f>
        <v>0</v>
      </c>
      <c r="F1190" s="110"/>
      <c r="G1190" s="102">
        <f t="shared" si="279"/>
        <v>0</v>
      </c>
      <c r="H1190" s="102">
        <f t="shared" si="280"/>
        <v>0</v>
      </c>
      <c r="I1190" s="102">
        <f t="shared" si="281"/>
        <v>0</v>
      </c>
      <c r="J1190" s="103">
        <f t="shared" si="282"/>
        <v>0</v>
      </c>
      <c r="L1190" s="115">
        <f t="shared" si="283"/>
        <v>0</v>
      </c>
      <c r="M1190" s="111">
        <f t="shared" si="284"/>
        <v>0</v>
      </c>
      <c r="N1190" s="111">
        <f t="shared" si="285"/>
        <v>0</v>
      </c>
      <c r="O1190" s="115">
        <f t="shared" si="286"/>
        <v>0</v>
      </c>
      <c r="P1190" s="111">
        <f t="shared" si="287"/>
        <v>0</v>
      </c>
      <c r="Q1190" s="111">
        <f t="shared" si="288"/>
        <v>0</v>
      </c>
      <c r="R1190" s="115">
        <f t="shared" si="289"/>
        <v>0</v>
      </c>
      <c r="S1190" s="111">
        <f t="shared" si="290"/>
        <v>0</v>
      </c>
      <c r="T1190" s="111">
        <f t="shared" si="291"/>
        <v>0</v>
      </c>
    </row>
    <row r="1191" spans="1:20" ht="11.25" customHeight="1" x14ac:dyDescent="0.2">
      <c r="A1191" s="102" t="str">
        <f>'T09'!A1191</f>
        <v>Kšinná</v>
      </c>
      <c r="B1191" s="104">
        <f>'T09'!C1191</f>
        <v>543136</v>
      </c>
      <c r="C1191" s="109">
        <f>'T09'!K1191</f>
        <v>160768.93</v>
      </c>
      <c r="D1191" s="110">
        <f>'T09'!O1191</f>
        <v>0</v>
      </c>
      <c r="E1191" s="110">
        <f>'T09'!P1191</f>
        <v>0</v>
      </c>
      <c r="F1191" s="110"/>
      <c r="G1191" s="102">
        <f t="shared" si="279"/>
        <v>0</v>
      </c>
      <c r="H1191" s="102">
        <f t="shared" si="280"/>
        <v>0</v>
      </c>
      <c r="I1191" s="102">
        <f t="shared" si="281"/>
        <v>0</v>
      </c>
      <c r="J1191" s="103">
        <f t="shared" si="282"/>
        <v>0</v>
      </c>
      <c r="L1191" s="115">
        <f t="shared" si="283"/>
        <v>0</v>
      </c>
      <c r="M1191" s="111">
        <f t="shared" si="284"/>
        <v>0</v>
      </c>
      <c r="N1191" s="111">
        <f t="shared" si="285"/>
        <v>0</v>
      </c>
      <c r="O1191" s="115">
        <f t="shared" si="286"/>
        <v>0</v>
      </c>
      <c r="P1191" s="111">
        <f t="shared" si="287"/>
        <v>0</v>
      </c>
      <c r="Q1191" s="111">
        <f t="shared" si="288"/>
        <v>0</v>
      </c>
      <c r="R1191" s="115">
        <f t="shared" si="289"/>
        <v>0</v>
      </c>
      <c r="S1191" s="111">
        <f t="shared" si="290"/>
        <v>0</v>
      </c>
      <c r="T1191" s="111">
        <f t="shared" si="291"/>
        <v>0</v>
      </c>
    </row>
    <row r="1192" spans="1:20" ht="11.25" customHeight="1" x14ac:dyDescent="0.2">
      <c r="A1192" s="102" t="str">
        <f>'T09'!A1192</f>
        <v>Kubáňovo</v>
      </c>
      <c r="B1192" s="104">
        <f>'T09'!C1192</f>
        <v>502448</v>
      </c>
      <c r="C1192" s="109">
        <f>'T09'!K1192</f>
        <v>75306.16</v>
      </c>
      <c r="D1192" s="110">
        <f>'T09'!O1192</f>
        <v>0</v>
      </c>
      <c r="E1192" s="110">
        <f>'T09'!P1192</f>
        <v>0</v>
      </c>
      <c r="F1192" s="110"/>
      <c r="G1192" s="102">
        <f t="shared" si="279"/>
        <v>0</v>
      </c>
      <c r="H1192" s="102">
        <f t="shared" si="280"/>
        <v>0</v>
      </c>
      <c r="I1192" s="102">
        <f t="shared" si="281"/>
        <v>0</v>
      </c>
      <c r="J1192" s="103">
        <f t="shared" si="282"/>
        <v>0</v>
      </c>
      <c r="L1192" s="115">
        <f t="shared" si="283"/>
        <v>0</v>
      </c>
      <c r="M1192" s="111">
        <f t="shared" si="284"/>
        <v>0</v>
      </c>
      <c r="N1192" s="111">
        <f t="shared" si="285"/>
        <v>0</v>
      </c>
      <c r="O1192" s="115">
        <f t="shared" si="286"/>
        <v>0</v>
      </c>
      <c r="P1192" s="111">
        <f t="shared" si="287"/>
        <v>0</v>
      </c>
      <c r="Q1192" s="111">
        <f t="shared" si="288"/>
        <v>0</v>
      </c>
      <c r="R1192" s="115">
        <f t="shared" si="289"/>
        <v>0</v>
      </c>
      <c r="S1192" s="111">
        <f t="shared" si="290"/>
        <v>0</v>
      </c>
      <c r="T1192" s="111">
        <f t="shared" si="291"/>
        <v>0</v>
      </c>
    </row>
    <row r="1193" spans="1:20" ht="11.25" customHeight="1" x14ac:dyDescent="0.2">
      <c r="A1193" s="102" t="str">
        <f>'T09'!A1193</f>
        <v>Kučín</v>
      </c>
      <c r="B1193" s="104">
        <f>'T09'!C1193</f>
        <v>519430</v>
      </c>
      <c r="C1193" s="109">
        <f>'T09'!K1193</f>
        <v>126816.02</v>
      </c>
      <c r="D1193" s="110">
        <f>'T09'!O1193</f>
        <v>1.5161</v>
      </c>
      <c r="E1193" s="110">
        <f>'T09'!P1193</f>
        <v>3.8440332696137283</v>
      </c>
      <c r="F1193" s="110"/>
      <c r="G1193" s="102">
        <f t="shared" si="279"/>
        <v>0</v>
      </c>
      <c r="H1193" s="102">
        <f t="shared" si="280"/>
        <v>0</v>
      </c>
      <c r="I1193" s="102">
        <f t="shared" si="281"/>
        <v>0</v>
      </c>
      <c r="J1193" s="103">
        <f t="shared" si="282"/>
        <v>0</v>
      </c>
      <c r="L1193" s="115">
        <f t="shared" si="283"/>
        <v>0</v>
      </c>
      <c r="M1193" s="111">
        <f t="shared" si="284"/>
        <v>0</v>
      </c>
      <c r="N1193" s="111">
        <f t="shared" si="285"/>
        <v>0</v>
      </c>
      <c r="O1193" s="115">
        <f t="shared" si="286"/>
        <v>0</v>
      </c>
      <c r="P1193" s="111">
        <f t="shared" si="287"/>
        <v>0</v>
      </c>
      <c r="Q1193" s="111">
        <f t="shared" si="288"/>
        <v>0</v>
      </c>
      <c r="R1193" s="115">
        <f t="shared" si="289"/>
        <v>0</v>
      </c>
      <c r="S1193" s="111">
        <f t="shared" si="290"/>
        <v>0</v>
      </c>
      <c r="T1193" s="111">
        <f t="shared" si="291"/>
        <v>0</v>
      </c>
    </row>
    <row r="1194" spans="1:20" ht="11.25" customHeight="1" x14ac:dyDescent="0.2">
      <c r="A1194" s="102" t="str">
        <f>'T09'!A1194</f>
        <v>Kučín</v>
      </c>
      <c r="B1194" s="104">
        <f>'T09'!C1194</f>
        <v>528811</v>
      </c>
      <c r="C1194" s="109">
        <f>'T09'!K1194</f>
        <v>241037.02</v>
      </c>
      <c r="D1194" s="110">
        <f>'T09'!O1194</f>
        <v>0</v>
      </c>
      <c r="E1194" s="110">
        <f>'T09'!P1194</f>
        <v>0</v>
      </c>
      <c r="F1194" s="110"/>
      <c r="G1194" s="102">
        <f t="shared" si="279"/>
        <v>0</v>
      </c>
      <c r="H1194" s="102">
        <f t="shared" si="280"/>
        <v>0</v>
      </c>
      <c r="I1194" s="102">
        <f t="shared" si="281"/>
        <v>0</v>
      </c>
      <c r="J1194" s="103">
        <f t="shared" si="282"/>
        <v>0</v>
      </c>
      <c r="L1194" s="115">
        <f t="shared" si="283"/>
        <v>0</v>
      </c>
      <c r="M1194" s="111">
        <f t="shared" si="284"/>
        <v>0</v>
      </c>
      <c r="N1194" s="111">
        <f t="shared" si="285"/>
        <v>0</v>
      </c>
      <c r="O1194" s="115">
        <f t="shared" si="286"/>
        <v>0</v>
      </c>
      <c r="P1194" s="111">
        <f t="shared" si="287"/>
        <v>0</v>
      </c>
      <c r="Q1194" s="111">
        <f t="shared" si="288"/>
        <v>0</v>
      </c>
      <c r="R1194" s="115">
        <f t="shared" si="289"/>
        <v>0</v>
      </c>
      <c r="S1194" s="111">
        <f t="shared" si="290"/>
        <v>0</v>
      </c>
      <c r="T1194" s="111">
        <f t="shared" si="291"/>
        <v>0</v>
      </c>
    </row>
    <row r="1195" spans="1:20" ht="11.25" customHeight="1" x14ac:dyDescent="0.2">
      <c r="A1195" s="102" t="str">
        <f>'T09'!A1195</f>
        <v>Kuchyňa</v>
      </c>
      <c r="B1195" s="104">
        <f>'T09'!C1195</f>
        <v>508021</v>
      </c>
      <c r="C1195" s="109">
        <f>'T09'!K1195</f>
        <v>963426.49</v>
      </c>
      <c r="D1195" s="110">
        <f>'T09'!O1195</f>
        <v>29.929300000000001</v>
      </c>
      <c r="E1195" s="110">
        <f>'T09'!P1195</f>
        <v>3.7931134735562444</v>
      </c>
      <c r="F1195" s="110"/>
      <c r="G1195" s="102">
        <f t="shared" si="279"/>
        <v>0</v>
      </c>
      <c r="H1195" s="102">
        <f t="shared" si="280"/>
        <v>0</v>
      </c>
      <c r="I1195" s="102">
        <f t="shared" si="281"/>
        <v>0</v>
      </c>
      <c r="J1195" s="103">
        <f t="shared" si="282"/>
        <v>0</v>
      </c>
      <c r="L1195" s="115">
        <f t="shared" si="283"/>
        <v>0</v>
      </c>
      <c r="M1195" s="111">
        <f t="shared" si="284"/>
        <v>0</v>
      </c>
      <c r="N1195" s="111">
        <f t="shared" si="285"/>
        <v>0</v>
      </c>
      <c r="O1195" s="115">
        <f t="shared" si="286"/>
        <v>0</v>
      </c>
      <c r="P1195" s="111">
        <f t="shared" si="287"/>
        <v>0</v>
      </c>
      <c r="Q1195" s="111">
        <f t="shared" si="288"/>
        <v>0</v>
      </c>
      <c r="R1195" s="115">
        <f t="shared" si="289"/>
        <v>0</v>
      </c>
      <c r="S1195" s="111">
        <f t="shared" si="290"/>
        <v>0</v>
      </c>
      <c r="T1195" s="111">
        <f t="shared" si="291"/>
        <v>0</v>
      </c>
    </row>
    <row r="1196" spans="1:20" ht="11.25" customHeight="1" x14ac:dyDescent="0.2">
      <c r="A1196" s="102" t="str">
        <f>'T09'!A1196</f>
        <v>Kuklov</v>
      </c>
      <c r="B1196" s="104">
        <f>'T09'!C1196</f>
        <v>504491</v>
      </c>
      <c r="C1196" s="109">
        <f>'T09'!K1196</f>
        <v>474738.69</v>
      </c>
      <c r="D1196" s="110">
        <f>'T09'!O1196</f>
        <v>5.2355</v>
      </c>
      <c r="E1196" s="110">
        <f>'T09'!P1196</f>
        <v>1.2835018776329352</v>
      </c>
      <c r="F1196" s="110"/>
      <c r="G1196" s="102">
        <f t="shared" si="279"/>
        <v>0</v>
      </c>
      <c r="H1196" s="102">
        <f t="shared" si="280"/>
        <v>0</v>
      </c>
      <c r="I1196" s="102">
        <f t="shared" si="281"/>
        <v>0</v>
      </c>
      <c r="J1196" s="103">
        <f t="shared" si="282"/>
        <v>0</v>
      </c>
      <c r="L1196" s="115">
        <f t="shared" si="283"/>
        <v>0</v>
      </c>
      <c r="M1196" s="111">
        <f t="shared" si="284"/>
        <v>0</v>
      </c>
      <c r="N1196" s="111">
        <f t="shared" si="285"/>
        <v>0</v>
      </c>
      <c r="O1196" s="115">
        <f t="shared" si="286"/>
        <v>0</v>
      </c>
      <c r="P1196" s="111">
        <f t="shared" si="287"/>
        <v>0</v>
      </c>
      <c r="Q1196" s="111">
        <f t="shared" si="288"/>
        <v>0</v>
      </c>
      <c r="R1196" s="115">
        <f t="shared" si="289"/>
        <v>0</v>
      </c>
      <c r="S1196" s="111">
        <f t="shared" si="290"/>
        <v>0</v>
      </c>
      <c r="T1196" s="111">
        <f t="shared" si="291"/>
        <v>0</v>
      </c>
    </row>
    <row r="1197" spans="1:20" ht="11.25" customHeight="1" x14ac:dyDescent="0.2">
      <c r="A1197" s="102" t="str">
        <f>'T09'!A1197</f>
        <v>Kuková</v>
      </c>
      <c r="B1197" s="104">
        <f>'T09'!C1197</f>
        <v>519448</v>
      </c>
      <c r="C1197" s="109">
        <f>'T09'!K1197</f>
        <v>229077.18</v>
      </c>
      <c r="D1197" s="110">
        <f>'T09'!O1197</f>
        <v>2.6339999999999999</v>
      </c>
      <c r="E1197" s="110">
        <f>'T09'!P1197</f>
        <v>1.6556472364466859</v>
      </c>
      <c r="F1197" s="110"/>
      <c r="G1197" s="102">
        <f t="shared" si="279"/>
        <v>0</v>
      </c>
      <c r="H1197" s="102">
        <f t="shared" si="280"/>
        <v>0</v>
      </c>
      <c r="I1197" s="102">
        <f t="shared" si="281"/>
        <v>0</v>
      </c>
      <c r="J1197" s="103">
        <f t="shared" si="282"/>
        <v>0</v>
      </c>
      <c r="L1197" s="115">
        <f t="shared" si="283"/>
        <v>0</v>
      </c>
      <c r="M1197" s="111">
        <f t="shared" si="284"/>
        <v>0</v>
      </c>
      <c r="N1197" s="111">
        <f t="shared" si="285"/>
        <v>0</v>
      </c>
      <c r="O1197" s="115">
        <f t="shared" si="286"/>
        <v>0</v>
      </c>
      <c r="P1197" s="111">
        <f t="shared" si="287"/>
        <v>0</v>
      </c>
      <c r="Q1197" s="111">
        <f t="shared" si="288"/>
        <v>0</v>
      </c>
      <c r="R1197" s="115">
        <f t="shared" si="289"/>
        <v>0</v>
      </c>
      <c r="S1197" s="111">
        <f t="shared" si="290"/>
        <v>0</v>
      </c>
      <c r="T1197" s="111">
        <f t="shared" si="291"/>
        <v>0</v>
      </c>
    </row>
    <row r="1198" spans="1:20" ht="11.25" customHeight="1" x14ac:dyDescent="0.2">
      <c r="A1198" s="102" t="str">
        <f>'T09'!A1198</f>
        <v>Kukučínov</v>
      </c>
      <c r="B1198" s="104">
        <f>'T09'!C1198</f>
        <v>502456</v>
      </c>
      <c r="C1198" s="109">
        <f>'T09'!K1198</f>
        <v>223590.58</v>
      </c>
      <c r="D1198" s="110">
        <f>'T09'!O1198</f>
        <v>0</v>
      </c>
      <c r="E1198" s="110">
        <f>'T09'!P1198</f>
        <v>2.0287080072872481</v>
      </c>
      <c r="F1198" s="110"/>
      <c r="G1198" s="102">
        <f t="shared" si="279"/>
        <v>0</v>
      </c>
      <c r="H1198" s="102">
        <f t="shared" si="280"/>
        <v>0</v>
      </c>
      <c r="I1198" s="102">
        <f t="shared" si="281"/>
        <v>0</v>
      </c>
      <c r="J1198" s="103">
        <f t="shared" si="282"/>
        <v>0</v>
      </c>
      <c r="L1198" s="115">
        <f t="shared" si="283"/>
        <v>0</v>
      </c>
      <c r="M1198" s="111">
        <f t="shared" si="284"/>
        <v>0</v>
      </c>
      <c r="N1198" s="111">
        <f t="shared" si="285"/>
        <v>0</v>
      </c>
      <c r="O1198" s="115">
        <f t="shared" si="286"/>
        <v>0</v>
      </c>
      <c r="P1198" s="111">
        <f t="shared" si="287"/>
        <v>0</v>
      </c>
      <c r="Q1198" s="111">
        <f t="shared" si="288"/>
        <v>0</v>
      </c>
      <c r="R1198" s="115">
        <f t="shared" si="289"/>
        <v>0</v>
      </c>
      <c r="S1198" s="111">
        <f t="shared" si="290"/>
        <v>0</v>
      </c>
      <c r="T1198" s="111">
        <f t="shared" si="291"/>
        <v>0</v>
      </c>
    </row>
    <row r="1199" spans="1:20" ht="11.25" customHeight="1" x14ac:dyDescent="0.2">
      <c r="A1199" s="102" t="str">
        <f>'T09'!A1199</f>
        <v>Kunerad</v>
      </c>
      <c r="B1199" s="104">
        <f>'T09'!C1199</f>
        <v>517721</v>
      </c>
      <c r="C1199" s="109">
        <f>'T09'!K1199</f>
        <v>355263.83</v>
      </c>
      <c r="D1199" s="110">
        <f>'T09'!O1199</f>
        <v>32.992400000000004</v>
      </c>
      <c r="E1199" s="110">
        <f>'T09'!P1199</f>
        <v>5.7713896739783506</v>
      </c>
      <c r="F1199" s="110"/>
      <c r="G1199" s="102">
        <f t="shared" si="279"/>
        <v>0</v>
      </c>
      <c r="H1199" s="102">
        <f t="shared" si="280"/>
        <v>0</v>
      </c>
      <c r="I1199" s="102">
        <f t="shared" si="281"/>
        <v>0</v>
      </c>
      <c r="J1199" s="103">
        <f t="shared" si="282"/>
        <v>0</v>
      </c>
      <c r="L1199" s="115">
        <f t="shared" si="283"/>
        <v>0</v>
      </c>
      <c r="M1199" s="111">
        <f t="shared" si="284"/>
        <v>0</v>
      </c>
      <c r="N1199" s="111">
        <f t="shared" si="285"/>
        <v>0</v>
      </c>
      <c r="O1199" s="115">
        <f t="shared" si="286"/>
        <v>0</v>
      </c>
      <c r="P1199" s="111">
        <f t="shared" si="287"/>
        <v>0</v>
      </c>
      <c r="Q1199" s="111">
        <f t="shared" si="288"/>
        <v>0</v>
      </c>
      <c r="R1199" s="115">
        <f t="shared" si="289"/>
        <v>0</v>
      </c>
      <c r="S1199" s="111">
        <f t="shared" si="290"/>
        <v>0</v>
      </c>
      <c r="T1199" s="111">
        <f t="shared" si="291"/>
        <v>0</v>
      </c>
    </row>
    <row r="1200" spans="1:20" ht="11.25" customHeight="1" x14ac:dyDescent="0.2">
      <c r="A1200" s="102" t="str">
        <f>'T09'!A1200</f>
        <v>Kunešov</v>
      </c>
      <c r="B1200" s="104">
        <f>'T09'!C1200</f>
        <v>516996</v>
      </c>
      <c r="C1200" s="109">
        <f>'T09'!K1200</f>
        <v>111219.13</v>
      </c>
      <c r="D1200" s="110">
        <f>'T09'!O1200</f>
        <v>0</v>
      </c>
      <c r="E1200" s="110">
        <f>'T09'!P1200</f>
        <v>0</v>
      </c>
      <c r="F1200" s="110"/>
      <c r="G1200" s="102">
        <f t="shared" si="279"/>
        <v>0</v>
      </c>
      <c r="H1200" s="102">
        <f t="shared" si="280"/>
        <v>0</v>
      </c>
      <c r="I1200" s="102">
        <f t="shared" si="281"/>
        <v>0</v>
      </c>
      <c r="J1200" s="103">
        <f t="shared" si="282"/>
        <v>0</v>
      </c>
      <c r="L1200" s="115">
        <f t="shared" si="283"/>
        <v>0</v>
      </c>
      <c r="M1200" s="111">
        <f t="shared" si="284"/>
        <v>0</v>
      </c>
      <c r="N1200" s="111">
        <f t="shared" si="285"/>
        <v>0</v>
      </c>
      <c r="O1200" s="115">
        <f t="shared" si="286"/>
        <v>0</v>
      </c>
      <c r="P1200" s="111">
        <f t="shared" si="287"/>
        <v>0</v>
      </c>
      <c r="Q1200" s="111">
        <f t="shared" si="288"/>
        <v>0</v>
      </c>
      <c r="R1200" s="115">
        <f t="shared" si="289"/>
        <v>0</v>
      </c>
      <c r="S1200" s="111">
        <f t="shared" si="290"/>
        <v>0</v>
      </c>
      <c r="T1200" s="111">
        <f t="shared" si="291"/>
        <v>0</v>
      </c>
    </row>
    <row r="1201" spans="1:20" ht="11.25" customHeight="1" x14ac:dyDescent="0.2">
      <c r="A1201" s="102" t="str">
        <f>'T09'!A1201</f>
        <v>Kunova Teplica</v>
      </c>
      <c r="B1201" s="104">
        <f>'T09'!C1201</f>
        <v>525898</v>
      </c>
      <c r="C1201" s="109">
        <f>'T09'!K1201</f>
        <v>159759.13</v>
      </c>
      <c r="D1201" s="110">
        <f>'T09'!O1201</f>
        <v>45.698099999999997</v>
      </c>
      <c r="E1201" s="110">
        <f>'T09'!P1201</f>
        <v>8.337232432349877</v>
      </c>
      <c r="F1201" s="110"/>
      <c r="G1201" s="102">
        <f t="shared" si="279"/>
        <v>0</v>
      </c>
      <c r="H1201" s="102">
        <f t="shared" si="280"/>
        <v>0</v>
      </c>
      <c r="I1201" s="102">
        <f t="shared" si="281"/>
        <v>0</v>
      </c>
      <c r="J1201" s="103">
        <f t="shared" si="282"/>
        <v>0</v>
      </c>
      <c r="L1201" s="115">
        <f t="shared" si="283"/>
        <v>0</v>
      </c>
      <c r="M1201" s="111">
        <f t="shared" si="284"/>
        <v>0</v>
      </c>
      <c r="N1201" s="111">
        <f t="shared" si="285"/>
        <v>0</v>
      </c>
      <c r="O1201" s="115">
        <f t="shared" si="286"/>
        <v>0</v>
      </c>
      <c r="P1201" s="111">
        <f t="shared" si="287"/>
        <v>0</v>
      </c>
      <c r="Q1201" s="111">
        <f t="shared" si="288"/>
        <v>0</v>
      </c>
      <c r="R1201" s="115">
        <f t="shared" si="289"/>
        <v>0</v>
      </c>
      <c r="S1201" s="111">
        <f t="shared" si="290"/>
        <v>0</v>
      </c>
      <c r="T1201" s="111">
        <f t="shared" si="291"/>
        <v>0</v>
      </c>
    </row>
    <row r="1202" spans="1:20" ht="11.25" customHeight="1" x14ac:dyDescent="0.2">
      <c r="A1202" s="102" t="str">
        <f>'T09'!A1202</f>
        <v>Kuraľany</v>
      </c>
      <c r="B1202" s="104">
        <f>'T09'!C1202</f>
        <v>502464</v>
      </c>
      <c r="C1202" s="109">
        <f>'T09'!K1202</f>
        <v>197893.22</v>
      </c>
      <c r="D1202" s="110">
        <f>'T09'!O1202</f>
        <v>26.7544</v>
      </c>
      <c r="E1202" s="110">
        <f>'T09'!P1202</f>
        <v>10.308458268555132</v>
      </c>
      <c r="F1202" s="110"/>
      <c r="G1202" s="102">
        <f t="shared" si="279"/>
        <v>0</v>
      </c>
      <c r="H1202" s="102">
        <f t="shared" si="280"/>
        <v>0</v>
      </c>
      <c r="I1202" s="102">
        <f t="shared" si="281"/>
        <v>0</v>
      </c>
      <c r="J1202" s="103">
        <f t="shared" si="282"/>
        <v>0</v>
      </c>
      <c r="L1202" s="115">
        <f t="shared" si="283"/>
        <v>0</v>
      </c>
      <c r="M1202" s="111">
        <f t="shared" si="284"/>
        <v>0</v>
      </c>
      <c r="N1202" s="111">
        <f t="shared" si="285"/>
        <v>0</v>
      </c>
      <c r="O1202" s="115">
        <f t="shared" si="286"/>
        <v>0</v>
      </c>
      <c r="P1202" s="111">
        <f t="shared" si="287"/>
        <v>0</v>
      </c>
      <c r="Q1202" s="111">
        <f t="shared" si="288"/>
        <v>0</v>
      </c>
      <c r="R1202" s="115">
        <f t="shared" si="289"/>
        <v>0</v>
      </c>
      <c r="S1202" s="111">
        <f t="shared" si="290"/>
        <v>0</v>
      </c>
      <c r="T1202" s="111">
        <f t="shared" si="291"/>
        <v>0</v>
      </c>
    </row>
    <row r="1203" spans="1:20" ht="11.25" customHeight="1" x14ac:dyDescent="0.2">
      <c r="A1203" s="102" t="str">
        <f>'T09'!A1203</f>
        <v>Kurima</v>
      </c>
      <c r="B1203" s="104">
        <f>'T09'!C1203</f>
        <v>519456</v>
      </c>
      <c r="C1203" s="109">
        <f>'T09'!K1203</f>
        <v>814829.19</v>
      </c>
      <c r="D1203" s="110">
        <f>'T09'!O1203</f>
        <v>45.658999999999999</v>
      </c>
      <c r="E1203" s="110">
        <f>'T09'!P1203</f>
        <v>2.9665027096046965</v>
      </c>
      <c r="F1203" s="110"/>
      <c r="G1203" s="102">
        <f t="shared" si="279"/>
        <v>0</v>
      </c>
      <c r="H1203" s="102">
        <f t="shared" si="280"/>
        <v>0</v>
      </c>
      <c r="I1203" s="102">
        <f t="shared" si="281"/>
        <v>0</v>
      </c>
      <c r="J1203" s="103">
        <f t="shared" si="282"/>
        <v>0</v>
      </c>
      <c r="L1203" s="115">
        <f t="shared" si="283"/>
        <v>0</v>
      </c>
      <c r="M1203" s="111">
        <f t="shared" si="284"/>
        <v>0</v>
      </c>
      <c r="N1203" s="111">
        <f t="shared" si="285"/>
        <v>0</v>
      </c>
      <c r="O1203" s="115">
        <f t="shared" si="286"/>
        <v>0</v>
      </c>
      <c r="P1203" s="111">
        <f t="shared" si="287"/>
        <v>0</v>
      </c>
      <c r="Q1203" s="111">
        <f t="shared" si="288"/>
        <v>0</v>
      </c>
      <c r="R1203" s="115">
        <f t="shared" si="289"/>
        <v>0</v>
      </c>
      <c r="S1203" s="111">
        <f t="shared" si="290"/>
        <v>0</v>
      </c>
      <c r="T1203" s="111">
        <f t="shared" si="291"/>
        <v>0</v>
      </c>
    </row>
    <row r="1204" spans="1:20" ht="11.25" customHeight="1" x14ac:dyDescent="0.2">
      <c r="A1204" s="102" t="str">
        <f>'T09'!A1204</f>
        <v>Kurimany</v>
      </c>
      <c r="B1204" s="104">
        <f>'T09'!C1204</f>
        <v>543276</v>
      </c>
      <c r="C1204" s="109">
        <f>'T09'!K1204</f>
        <v>123791.1</v>
      </c>
      <c r="D1204" s="110">
        <f>'T09'!O1204</f>
        <v>0</v>
      </c>
      <c r="E1204" s="110">
        <f>'T09'!P1204</f>
        <v>0</v>
      </c>
      <c r="F1204" s="110"/>
      <c r="G1204" s="102">
        <f t="shared" si="279"/>
        <v>0</v>
      </c>
      <c r="H1204" s="102">
        <f t="shared" si="280"/>
        <v>0</v>
      </c>
      <c r="I1204" s="102">
        <f t="shared" si="281"/>
        <v>0</v>
      </c>
      <c r="J1204" s="103">
        <f t="shared" si="282"/>
        <v>0</v>
      </c>
      <c r="L1204" s="115">
        <f t="shared" si="283"/>
        <v>0</v>
      </c>
      <c r="M1204" s="111">
        <f t="shared" si="284"/>
        <v>0</v>
      </c>
      <c r="N1204" s="111">
        <f t="shared" si="285"/>
        <v>0</v>
      </c>
      <c r="O1204" s="115">
        <f t="shared" si="286"/>
        <v>0</v>
      </c>
      <c r="P1204" s="111">
        <f t="shared" si="287"/>
        <v>0</v>
      </c>
      <c r="Q1204" s="111">
        <f t="shared" si="288"/>
        <v>0</v>
      </c>
      <c r="R1204" s="115">
        <f t="shared" si="289"/>
        <v>0</v>
      </c>
      <c r="S1204" s="111">
        <f t="shared" si="290"/>
        <v>0</v>
      </c>
      <c r="T1204" s="111">
        <f t="shared" si="291"/>
        <v>0</v>
      </c>
    </row>
    <row r="1205" spans="1:20" ht="11.25" customHeight="1" x14ac:dyDescent="0.2">
      <c r="A1205" s="102" t="str">
        <f>'T09'!A1205</f>
        <v>Kurimka</v>
      </c>
      <c r="B1205" s="104">
        <f>'T09'!C1205</f>
        <v>527491</v>
      </c>
      <c r="C1205" s="109">
        <f>'T09'!K1205</f>
        <v>92519.63</v>
      </c>
      <c r="D1205" s="110">
        <f>'T09'!O1205</f>
        <v>2.6440000000000001</v>
      </c>
      <c r="E1205" s="110">
        <f>'T09'!P1205</f>
        <v>1.6016709102706097</v>
      </c>
      <c r="F1205" s="110"/>
      <c r="G1205" s="102">
        <f t="shared" si="279"/>
        <v>0</v>
      </c>
      <c r="H1205" s="102">
        <f t="shared" si="280"/>
        <v>0</v>
      </c>
      <c r="I1205" s="102">
        <f t="shared" si="281"/>
        <v>0</v>
      </c>
      <c r="J1205" s="103">
        <f t="shared" si="282"/>
        <v>0</v>
      </c>
      <c r="L1205" s="115">
        <f t="shared" si="283"/>
        <v>0</v>
      </c>
      <c r="M1205" s="111">
        <f t="shared" si="284"/>
        <v>0</v>
      </c>
      <c r="N1205" s="111">
        <f t="shared" si="285"/>
        <v>0</v>
      </c>
      <c r="O1205" s="115">
        <f t="shared" si="286"/>
        <v>0</v>
      </c>
      <c r="P1205" s="111">
        <f t="shared" si="287"/>
        <v>0</v>
      </c>
      <c r="Q1205" s="111">
        <f t="shared" si="288"/>
        <v>0</v>
      </c>
      <c r="R1205" s="115">
        <f t="shared" si="289"/>
        <v>0</v>
      </c>
      <c r="S1205" s="111">
        <f t="shared" si="290"/>
        <v>0</v>
      </c>
      <c r="T1205" s="111">
        <f t="shared" si="291"/>
        <v>0</v>
      </c>
    </row>
    <row r="1206" spans="1:20" ht="11.25" customHeight="1" x14ac:dyDescent="0.2">
      <c r="A1206" s="102" t="str">
        <f>'T09'!A1206</f>
        <v>Kurov</v>
      </c>
      <c r="B1206" s="104">
        <f>'T09'!C1206</f>
        <v>519464</v>
      </c>
      <c r="C1206" s="109">
        <f>'T09'!K1206</f>
        <v>419651.46</v>
      </c>
      <c r="D1206" s="110">
        <f>'T09'!O1206</f>
        <v>8.9999999999999998E-4</v>
      </c>
      <c r="E1206" s="110">
        <f>'T09'!P1206</f>
        <v>0</v>
      </c>
      <c r="F1206" s="110"/>
      <c r="G1206" s="102">
        <f t="shared" si="279"/>
        <v>0</v>
      </c>
      <c r="H1206" s="102">
        <f t="shared" si="280"/>
        <v>0</v>
      </c>
      <c r="I1206" s="102">
        <f t="shared" si="281"/>
        <v>0</v>
      </c>
      <c r="J1206" s="103">
        <f t="shared" si="282"/>
        <v>0</v>
      </c>
      <c r="L1206" s="115">
        <f t="shared" si="283"/>
        <v>0</v>
      </c>
      <c r="M1206" s="111">
        <f t="shared" si="284"/>
        <v>0</v>
      </c>
      <c r="N1206" s="111">
        <f t="shared" si="285"/>
        <v>0</v>
      </c>
      <c r="O1206" s="115">
        <f t="shared" si="286"/>
        <v>0</v>
      </c>
      <c r="P1206" s="111">
        <f t="shared" si="287"/>
        <v>0</v>
      </c>
      <c r="Q1206" s="111">
        <f t="shared" si="288"/>
        <v>0</v>
      </c>
      <c r="R1206" s="115">
        <f t="shared" si="289"/>
        <v>0</v>
      </c>
      <c r="S1206" s="111">
        <f t="shared" si="290"/>
        <v>0</v>
      </c>
      <c r="T1206" s="111">
        <f t="shared" si="291"/>
        <v>0</v>
      </c>
    </row>
    <row r="1207" spans="1:20" ht="11.25" customHeight="1" x14ac:dyDescent="0.2">
      <c r="A1207" s="102" t="str">
        <f>'T09'!A1207</f>
        <v>Kusín</v>
      </c>
      <c r="B1207" s="104">
        <f>'T09'!C1207</f>
        <v>522686</v>
      </c>
      <c r="C1207" s="109">
        <f>'T09'!K1207</f>
        <v>75164.92</v>
      </c>
      <c r="D1207" s="110">
        <f>'T09'!O1207</f>
        <v>0</v>
      </c>
      <c r="E1207" s="110">
        <f>'T09'!P1207</f>
        <v>0.14964427554768903</v>
      </c>
      <c r="F1207" s="110"/>
      <c r="G1207" s="102">
        <f t="shared" si="279"/>
        <v>0</v>
      </c>
      <c r="H1207" s="102">
        <f t="shared" si="280"/>
        <v>0</v>
      </c>
      <c r="I1207" s="102">
        <f t="shared" si="281"/>
        <v>0</v>
      </c>
      <c r="J1207" s="103">
        <f t="shared" si="282"/>
        <v>0</v>
      </c>
      <c r="L1207" s="115">
        <f t="shared" si="283"/>
        <v>0</v>
      </c>
      <c r="M1207" s="111">
        <f t="shared" si="284"/>
        <v>0</v>
      </c>
      <c r="N1207" s="111">
        <f t="shared" si="285"/>
        <v>0</v>
      </c>
      <c r="O1207" s="115">
        <f t="shared" si="286"/>
        <v>0</v>
      </c>
      <c r="P1207" s="111">
        <f t="shared" si="287"/>
        <v>0</v>
      </c>
      <c r="Q1207" s="111">
        <f t="shared" si="288"/>
        <v>0</v>
      </c>
      <c r="R1207" s="115">
        <f t="shared" si="289"/>
        <v>0</v>
      </c>
      <c r="S1207" s="111">
        <f t="shared" si="290"/>
        <v>0</v>
      </c>
      <c r="T1207" s="111">
        <f t="shared" si="291"/>
        <v>0</v>
      </c>
    </row>
    <row r="1208" spans="1:20" ht="11.25" customHeight="1" x14ac:dyDescent="0.2">
      <c r="A1208" s="102" t="str">
        <f>'T09'!A1208</f>
        <v>Kútniky</v>
      </c>
      <c r="B1208" s="104">
        <f>'T09'!C1208</f>
        <v>501719</v>
      </c>
      <c r="C1208" s="109">
        <f>'T09'!K1208</f>
        <v>572774.99</v>
      </c>
      <c r="D1208" s="110">
        <f>'T09'!O1208</f>
        <v>17.357099999999999</v>
      </c>
      <c r="E1208" s="110">
        <f>'T09'!P1208</f>
        <v>9.3904379449249351</v>
      </c>
      <c r="F1208" s="110"/>
      <c r="G1208" s="102">
        <f t="shared" si="279"/>
        <v>0</v>
      </c>
      <c r="H1208" s="102">
        <f t="shared" si="280"/>
        <v>0</v>
      </c>
      <c r="I1208" s="102">
        <f t="shared" si="281"/>
        <v>0</v>
      </c>
      <c r="J1208" s="103">
        <f t="shared" si="282"/>
        <v>0</v>
      </c>
      <c r="L1208" s="115">
        <f t="shared" si="283"/>
        <v>0</v>
      </c>
      <c r="M1208" s="111">
        <f t="shared" si="284"/>
        <v>0</v>
      </c>
      <c r="N1208" s="111">
        <f t="shared" si="285"/>
        <v>0</v>
      </c>
      <c r="O1208" s="115">
        <f t="shared" si="286"/>
        <v>0</v>
      </c>
      <c r="P1208" s="111">
        <f t="shared" si="287"/>
        <v>0</v>
      </c>
      <c r="Q1208" s="111">
        <f t="shared" si="288"/>
        <v>0</v>
      </c>
      <c r="R1208" s="115">
        <f t="shared" si="289"/>
        <v>0</v>
      </c>
      <c r="S1208" s="111">
        <f t="shared" si="290"/>
        <v>0</v>
      </c>
      <c r="T1208" s="111">
        <f t="shared" si="291"/>
        <v>0</v>
      </c>
    </row>
    <row r="1209" spans="1:20" ht="11.25" customHeight="1" x14ac:dyDescent="0.2">
      <c r="A1209" s="102" t="str">
        <f>'T09'!A1209</f>
        <v>Kúty</v>
      </c>
      <c r="B1209" s="104">
        <f>'T09'!C1209</f>
        <v>504513</v>
      </c>
      <c r="C1209" s="109">
        <f>'T09'!K1209</f>
        <v>1820109.0899999999</v>
      </c>
      <c r="D1209" s="110">
        <f>'T09'!O1209</f>
        <v>24.251200000000001</v>
      </c>
      <c r="E1209" s="110">
        <f>'T09'!P1209</f>
        <v>2.4146486736132946</v>
      </c>
      <c r="F1209" s="110"/>
      <c r="G1209" s="102">
        <f t="shared" si="279"/>
        <v>0</v>
      </c>
      <c r="H1209" s="102">
        <f t="shared" si="280"/>
        <v>0</v>
      </c>
      <c r="I1209" s="102">
        <f t="shared" si="281"/>
        <v>0</v>
      </c>
      <c r="J1209" s="103">
        <f t="shared" si="282"/>
        <v>0</v>
      </c>
      <c r="L1209" s="115">
        <f t="shared" si="283"/>
        <v>0</v>
      </c>
      <c r="M1209" s="111">
        <f t="shared" si="284"/>
        <v>0</v>
      </c>
      <c r="N1209" s="111">
        <f t="shared" si="285"/>
        <v>0</v>
      </c>
      <c r="O1209" s="115">
        <f t="shared" si="286"/>
        <v>0</v>
      </c>
      <c r="P1209" s="111">
        <f t="shared" si="287"/>
        <v>0</v>
      </c>
      <c r="Q1209" s="111">
        <f t="shared" si="288"/>
        <v>0</v>
      </c>
      <c r="R1209" s="115">
        <f t="shared" si="289"/>
        <v>0</v>
      </c>
      <c r="S1209" s="111">
        <f t="shared" si="290"/>
        <v>0</v>
      </c>
      <c r="T1209" s="111">
        <f t="shared" si="291"/>
        <v>0</v>
      </c>
    </row>
    <row r="1210" spans="1:20" ht="11.25" customHeight="1" x14ac:dyDescent="0.2">
      <c r="A1210" s="102" t="str">
        <f>'T09'!A1210</f>
        <v>Kuzmice</v>
      </c>
      <c r="B1210" s="104">
        <f>'T09'!C1210</f>
        <v>528471</v>
      </c>
      <c r="C1210" s="109">
        <f>'T09'!K1210</f>
        <v>830672.64</v>
      </c>
      <c r="D1210" s="110">
        <f>'T09'!O1210</f>
        <v>14.689299999999999</v>
      </c>
      <c r="E1210" s="110">
        <f>'T09'!P1210</f>
        <v>3.0014928624590311</v>
      </c>
      <c r="F1210" s="110"/>
      <c r="G1210" s="102">
        <f t="shared" si="279"/>
        <v>0</v>
      </c>
      <c r="H1210" s="102">
        <f t="shared" si="280"/>
        <v>0</v>
      </c>
      <c r="I1210" s="102">
        <f t="shared" si="281"/>
        <v>0</v>
      </c>
      <c r="J1210" s="103">
        <f t="shared" si="282"/>
        <v>0</v>
      </c>
      <c r="L1210" s="115">
        <f t="shared" si="283"/>
        <v>0</v>
      </c>
      <c r="M1210" s="111">
        <f t="shared" si="284"/>
        <v>0</v>
      </c>
      <c r="N1210" s="111">
        <f t="shared" si="285"/>
        <v>0</v>
      </c>
      <c r="O1210" s="115">
        <f t="shared" si="286"/>
        <v>0</v>
      </c>
      <c r="P1210" s="111">
        <f t="shared" si="287"/>
        <v>0</v>
      </c>
      <c r="Q1210" s="111">
        <f t="shared" si="288"/>
        <v>0</v>
      </c>
      <c r="R1210" s="115">
        <f t="shared" si="289"/>
        <v>0</v>
      </c>
      <c r="S1210" s="111">
        <f t="shared" si="290"/>
        <v>0</v>
      </c>
      <c r="T1210" s="111">
        <f t="shared" si="291"/>
        <v>0</v>
      </c>
    </row>
    <row r="1211" spans="1:20" ht="11.25" customHeight="1" x14ac:dyDescent="0.2">
      <c r="A1211" s="102" t="str">
        <f>'T09'!A1211</f>
        <v>Kuzmice</v>
      </c>
      <c r="B1211" s="104">
        <f>'T09'!C1211</f>
        <v>581704</v>
      </c>
      <c r="C1211" s="109">
        <f>'T09'!K1211</f>
        <v>206750.69999999998</v>
      </c>
      <c r="D1211" s="110">
        <f>'T09'!O1211</f>
        <v>0</v>
      </c>
      <c r="E1211" s="110">
        <f>'T09'!P1211</f>
        <v>6.011007459708722</v>
      </c>
      <c r="F1211" s="110"/>
      <c r="G1211" s="102">
        <f t="shared" si="279"/>
        <v>0</v>
      </c>
      <c r="H1211" s="102">
        <f t="shared" si="280"/>
        <v>0</v>
      </c>
      <c r="I1211" s="102">
        <f t="shared" si="281"/>
        <v>0</v>
      </c>
      <c r="J1211" s="103">
        <f t="shared" si="282"/>
        <v>0</v>
      </c>
      <c r="L1211" s="115">
        <f t="shared" si="283"/>
        <v>0</v>
      </c>
      <c r="M1211" s="111">
        <f t="shared" si="284"/>
        <v>0</v>
      </c>
      <c r="N1211" s="111">
        <f t="shared" si="285"/>
        <v>0</v>
      </c>
      <c r="O1211" s="115">
        <f t="shared" si="286"/>
        <v>0</v>
      </c>
      <c r="P1211" s="111">
        <f t="shared" si="287"/>
        <v>0</v>
      </c>
      <c r="Q1211" s="111">
        <f t="shared" si="288"/>
        <v>0</v>
      </c>
      <c r="R1211" s="115">
        <f t="shared" si="289"/>
        <v>0</v>
      </c>
      <c r="S1211" s="111">
        <f t="shared" si="290"/>
        <v>0</v>
      </c>
      <c r="T1211" s="111">
        <f t="shared" si="291"/>
        <v>0</v>
      </c>
    </row>
    <row r="1212" spans="1:20" ht="11.25" customHeight="1" x14ac:dyDescent="0.2">
      <c r="A1212" s="102" t="str">
        <f>'T09'!A1212</f>
        <v>Kvačany</v>
      </c>
      <c r="B1212" s="104">
        <f>'T09'!C1212</f>
        <v>510572</v>
      </c>
      <c r="C1212" s="109">
        <f>'T09'!K1212</f>
        <v>612140.38</v>
      </c>
      <c r="D1212" s="110">
        <f>'T09'!O1212</f>
        <v>0</v>
      </c>
      <c r="E1212" s="110">
        <f>'T09'!P1212</f>
        <v>2.5907390719756145</v>
      </c>
      <c r="F1212" s="110"/>
      <c r="G1212" s="102">
        <f t="shared" si="279"/>
        <v>0</v>
      </c>
      <c r="H1212" s="102">
        <f t="shared" si="280"/>
        <v>0</v>
      </c>
      <c r="I1212" s="102">
        <f t="shared" si="281"/>
        <v>0</v>
      </c>
      <c r="J1212" s="103">
        <f t="shared" si="282"/>
        <v>0</v>
      </c>
      <c r="L1212" s="115">
        <f t="shared" si="283"/>
        <v>0</v>
      </c>
      <c r="M1212" s="111">
        <f t="shared" si="284"/>
        <v>0</v>
      </c>
      <c r="N1212" s="111">
        <f t="shared" si="285"/>
        <v>0</v>
      </c>
      <c r="O1212" s="115">
        <f t="shared" si="286"/>
        <v>0</v>
      </c>
      <c r="P1212" s="111">
        <f t="shared" si="287"/>
        <v>0</v>
      </c>
      <c r="Q1212" s="111">
        <f t="shared" si="288"/>
        <v>0</v>
      </c>
      <c r="R1212" s="115">
        <f t="shared" si="289"/>
        <v>0</v>
      </c>
      <c r="S1212" s="111">
        <f t="shared" si="290"/>
        <v>0</v>
      </c>
      <c r="T1212" s="111">
        <f t="shared" si="291"/>
        <v>0</v>
      </c>
    </row>
    <row r="1213" spans="1:20" ht="11.25" customHeight="1" x14ac:dyDescent="0.2">
      <c r="A1213" s="102" t="str">
        <f>'T09'!A1213</f>
        <v>Kvačany</v>
      </c>
      <c r="B1213" s="104">
        <f>'T09'!C1213</f>
        <v>524701</v>
      </c>
      <c r="C1213" s="109">
        <f>'T09'!K1213</f>
        <v>40799.629999999997</v>
      </c>
      <c r="D1213" s="110">
        <f>'T09'!O1213</f>
        <v>72.371700000000004</v>
      </c>
      <c r="E1213" s="110">
        <f>'T09'!P1213</f>
        <v>0</v>
      </c>
      <c r="F1213" s="110"/>
      <c r="G1213" s="102">
        <f t="shared" si="279"/>
        <v>1</v>
      </c>
      <c r="H1213" s="102">
        <f t="shared" si="280"/>
        <v>0</v>
      </c>
      <c r="I1213" s="102">
        <f t="shared" si="281"/>
        <v>0</v>
      </c>
      <c r="J1213" s="103">
        <f t="shared" si="282"/>
        <v>1</v>
      </c>
      <c r="L1213" s="115">
        <f t="shared" si="283"/>
        <v>40799.629999999997</v>
      </c>
      <c r="M1213" s="111">
        <f t="shared" si="284"/>
        <v>0.72371700000000005</v>
      </c>
      <c r="N1213" s="111">
        <f t="shared" si="285"/>
        <v>0</v>
      </c>
      <c r="O1213" s="115">
        <f t="shared" si="286"/>
        <v>0</v>
      </c>
      <c r="P1213" s="111">
        <f t="shared" si="287"/>
        <v>0</v>
      </c>
      <c r="Q1213" s="111">
        <f t="shared" si="288"/>
        <v>0</v>
      </c>
      <c r="R1213" s="115">
        <f t="shared" si="289"/>
        <v>0</v>
      </c>
      <c r="S1213" s="111">
        <f t="shared" si="290"/>
        <v>0</v>
      </c>
      <c r="T1213" s="111">
        <f t="shared" si="291"/>
        <v>0</v>
      </c>
    </row>
    <row r="1214" spans="1:20" ht="11.25" customHeight="1" x14ac:dyDescent="0.2">
      <c r="A1214" s="102" t="str">
        <f>'T09'!A1214</f>
        <v>Kvakovce</v>
      </c>
      <c r="B1214" s="104">
        <f>'T09'!C1214</f>
        <v>528820</v>
      </c>
      <c r="C1214" s="109">
        <f>'T09'!K1214</f>
        <v>275462.7</v>
      </c>
      <c r="D1214" s="110">
        <f>'T09'!O1214</f>
        <v>10.7387</v>
      </c>
      <c r="E1214" s="110">
        <f>'T09'!P1214</f>
        <v>24.018075768516027</v>
      </c>
      <c r="F1214" s="110"/>
      <c r="G1214" s="102">
        <f t="shared" si="279"/>
        <v>0</v>
      </c>
      <c r="H1214" s="102">
        <f t="shared" si="280"/>
        <v>0</v>
      </c>
      <c r="I1214" s="102">
        <f t="shared" si="281"/>
        <v>0</v>
      </c>
      <c r="J1214" s="103">
        <f t="shared" si="282"/>
        <v>0</v>
      </c>
      <c r="L1214" s="115">
        <f t="shared" si="283"/>
        <v>0</v>
      </c>
      <c r="M1214" s="111">
        <f t="shared" si="284"/>
        <v>0</v>
      </c>
      <c r="N1214" s="111">
        <f t="shared" si="285"/>
        <v>0</v>
      </c>
      <c r="O1214" s="115">
        <f t="shared" si="286"/>
        <v>0</v>
      </c>
      <c r="P1214" s="111">
        <f t="shared" si="287"/>
        <v>0</v>
      </c>
      <c r="Q1214" s="111">
        <f t="shared" si="288"/>
        <v>0</v>
      </c>
      <c r="R1214" s="115">
        <f t="shared" si="289"/>
        <v>0</v>
      </c>
      <c r="S1214" s="111">
        <f t="shared" si="290"/>
        <v>0</v>
      </c>
      <c r="T1214" s="111">
        <f t="shared" si="291"/>
        <v>0</v>
      </c>
    </row>
    <row r="1215" spans="1:20" ht="11.25" customHeight="1" x14ac:dyDescent="0.2">
      <c r="A1215" s="102" t="str">
        <f>'T09'!A1215</f>
        <v>Kvašov</v>
      </c>
      <c r="B1215" s="104">
        <f>'T09'!C1215</f>
        <v>557501</v>
      </c>
      <c r="C1215" s="109">
        <f>'T09'!K1215</f>
        <v>150357.86000000002</v>
      </c>
      <c r="D1215" s="110">
        <f>'T09'!O1215</f>
        <v>75.174800000000005</v>
      </c>
      <c r="E1215" s="110">
        <f>'T09'!P1215</f>
        <v>8.1813215484710931</v>
      </c>
      <c r="F1215" s="110"/>
      <c r="G1215" s="102">
        <f t="shared" si="279"/>
        <v>1</v>
      </c>
      <c r="H1215" s="102">
        <f t="shared" si="280"/>
        <v>0</v>
      </c>
      <c r="I1215" s="102">
        <f t="shared" si="281"/>
        <v>0</v>
      </c>
      <c r="J1215" s="103">
        <f t="shared" si="282"/>
        <v>1</v>
      </c>
      <c r="L1215" s="115">
        <f t="shared" si="283"/>
        <v>150357.86000000002</v>
      </c>
      <c r="M1215" s="111">
        <f t="shared" si="284"/>
        <v>0.75174800000000008</v>
      </c>
      <c r="N1215" s="111">
        <f t="shared" si="285"/>
        <v>8.1813215484710933E-2</v>
      </c>
      <c r="O1215" s="115">
        <f t="shared" si="286"/>
        <v>0</v>
      </c>
      <c r="P1215" s="111">
        <f t="shared" si="287"/>
        <v>0</v>
      </c>
      <c r="Q1215" s="111">
        <f t="shared" si="288"/>
        <v>0</v>
      </c>
      <c r="R1215" s="115">
        <f t="shared" si="289"/>
        <v>0</v>
      </c>
      <c r="S1215" s="111">
        <f t="shared" si="290"/>
        <v>0</v>
      </c>
      <c r="T1215" s="111">
        <f t="shared" si="291"/>
        <v>0</v>
      </c>
    </row>
    <row r="1216" spans="1:20" ht="11.25" customHeight="1" x14ac:dyDescent="0.2">
      <c r="A1216" s="102" t="str">
        <f>'T09'!A1216</f>
        <v>Kvetoslavov</v>
      </c>
      <c r="B1216" s="104">
        <f>'T09'!C1216</f>
        <v>501727</v>
      </c>
      <c r="C1216" s="109">
        <f>'T09'!K1216</f>
        <v>477050.41</v>
      </c>
      <c r="D1216" s="110">
        <f>'T09'!O1216</f>
        <v>29.7957</v>
      </c>
      <c r="E1216" s="110">
        <f>'T09'!P1216</f>
        <v>2.9803747574601185</v>
      </c>
      <c r="F1216" s="110"/>
      <c r="G1216" s="102">
        <f t="shared" si="279"/>
        <v>0</v>
      </c>
      <c r="H1216" s="102">
        <f t="shared" si="280"/>
        <v>0</v>
      </c>
      <c r="I1216" s="102">
        <f t="shared" si="281"/>
        <v>0</v>
      </c>
      <c r="J1216" s="103">
        <f t="shared" si="282"/>
        <v>0</v>
      </c>
      <c r="L1216" s="115">
        <f t="shared" si="283"/>
        <v>0</v>
      </c>
      <c r="M1216" s="111">
        <f t="shared" si="284"/>
        <v>0</v>
      </c>
      <c r="N1216" s="111">
        <f t="shared" si="285"/>
        <v>0</v>
      </c>
      <c r="O1216" s="115">
        <f t="shared" si="286"/>
        <v>0</v>
      </c>
      <c r="P1216" s="111">
        <f t="shared" si="287"/>
        <v>0</v>
      </c>
      <c r="Q1216" s="111">
        <f t="shared" si="288"/>
        <v>0</v>
      </c>
      <c r="R1216" s="115">
        <f t="shared" si="289"/>
        <v>0</v>
      </c>
      <c r="S1216" s="111">
        <f t="shared" si="290"/>
        <v>0</v>
      </c>
      <c r="T1216" s="111">
        <f t="shared" si="291"/>
        <v>0</v>
      </c>
    </row>
    <row r="1217" spans="1:20" ht="11.25" customHeight="1" x14ac:dyDescent="0.2">
      <c r="A1217" s="102" t="str">
        <f>'T09'!A1217</f>
        <v>Kyjatice</v>
      </c>
      <c r="B1217" s="104">
        <f>'T09'!C1217</f>
        <v>515116</v>
      </c>
      <c r="C1217" s="109">
        <f>'T09'!K1217</f>
        <v>16764.990000000002</v>
      </c>
      <c r="D1217" s="110">
        <f>'T09'!O1217</f>
        <v>0</v>
      </c>
      <c r="E1217" s="110">
        <f>'T09'!P1217</f>
        <v>0</v>
      </c>
      <c r="F1217" s="110"/>
      <c r="G1217" s="102">
        <f t="shared" si="279"/>
        <v>0</v>
      </c>
      <c r="H1217" s="102">
        <f t="shared" si="280"/>
        <v>0</v>
      </c>
      <c r="I1217" s="102">
        <f t="shared" si="281"/>
        <v>0</v>
      </c>
      <c r="J1217" s="103">
        <f t="shared" si="282"/>
        <v>0</v>
      </c>
      <c r="L1217" s="115">
        <f t="shared" si="283"/>
        <v>0</v>
      </c>
      <c r="M1217" s="111">
        <f t="shared" si="284"/>
        <v>0</v>
      </c>
      <c r="N1217" s="111">
        <f t="shared" si="285"/>
        <v>0</v>
      </c>
      <c r="O1217" s="115">
        <f t="shared" si="286"/>
        <v>0</v>
      </c>
      <c r="P1217" s="111">
        <f t="shared" si="287"/>
        <v>0</v>
      </c>
      <c r="Q1217" s="111">
        <f t="shared" si="288"/>
        <v>0</v>
      </c>
      <c r="R1217" s="115">
        <f t="shared" si="289"/>
        <v>0</v>
      </c>
      <c r="S1217" s="111">
        <f t="shared" si="290"/>
        <v>0</v>
      </c>
      <c r="T1217" s="111">
        <f t="shared" si="291"/>
        <v>0</v>
      </c>
    </row>
    <row r="1218" spans="1:20" ht="11.25" customHeight="1" x14ac:dyDescent="0.2">
      <c r="A1218" s="102" t="str">
        <f>'T09'!A1218</f>
        <v>Kyjov</v>
      </c>
      <c r="B1218" s="104">
        <f>'T09'!C1218</f>
        <v>526819</v>
      </c>
      <c r="C1218" s="109">
        <f>'T09'!K1218</f>
        <v>404278.38</v>
      </c>
      <c r="D1218" s="110">
        <f>'T09'!O1218</f>
        <v>0</v>
      </c>
      <c r="E1218" s="110">
        <f>'T09'!P1218</f>
        <v>0</v>
      </c>
      <c r="F1218" s="110"/>
      <c r="G1218" s="102">
        <f t="shared" si="279"/>
        <v>0</v>
      </c>
      <c r="H1218" s="102">
        <f t="shared" si="280"/>
        <v>0</v>
      </c>
      <c r="I1218" s="102">
        <f t="shared" si="281"/>
        <v>0</v>
      </c>
      <c r="J1218" s="103">
        <f t="shared" si="282"/>
        <v>0</v>
      </c>
      <c r="L1218" s="115">
        <f t="shared" si="283"/>
        <v>0</v>
      </c>
      <c r="M1218" s="111">
        <f t="shared" si="284"/>
        <v>0</v>
      </c>
      <c r="N1218" s="111">
        <f t="shared" si="285"/>
        <v>0</v>
      </c>
      <c r="O1218" s="115">
        <f t="shared" si="286"/>
        <v>0</v>
      </c>
      <c r="P1218" s="111">
        <f t="shared" si="287"/>
        <v>0</v>
      </c>
      <c r="Q1218" s="111">
        <f t="shared" si="288"/>
        <v>0</v>
      </c>
      <c r="R1218" s="115">
        <f t="shared" si="289"/>
        <v>0</v>
      </c>
      <c r="S1218" s="111">
        <f t="shared" si="290"/>
        <v>0</v>
      </c>
      <c r="T1218" s="111">
        <f t="shared" si="291"/>
        <v>0</v>
      </c>
    </row>
    <row r="1219" spans="1:20" ht="11.25" customHeight="1" x14ac:dyDescent="0.2">
      <c r="A1219" s="102" t="str">
        <f>'T09'!A1219</f>
        <v>Kynceľová</v>
      </c>
      <c r="B1219" s="104">
        <f>'T09'!C1219</f>
        <v>557277</v>
      </c>
      <c r="C1219" s="109">
        <f>'T09'!K1219</f>
        <v>82408.75</v>
      </c>
      <c r="D1219" s="110">
        <f>'T09'!O1219</f>
        <v>0</v>
      </c>
      <c r="E1219" s="110">
        <f>'T09'!P1219</f>
        <v>0</v>
      </c>
      <c r="F1219" s="110"/>
      <c r="G1219" s="102">
        <f t="shared" si="279"/>
        <v>0</v>
      </c>
      <c r="H1219" s="102">
        <f t="shared" si="280"/>
        <v>0</v>
      </c>
      <c r="I1219" s="102">
        <f t="shared" si="281"/>
        <v>0</v>
      </c>
      <c r="J1219" s="103">
        <f t="shared" si="282"/>
        <v>0</v>
      </c>
      <c r="L1219" s="115">
        <f t="shared" si="283"/>
        <v>0</v>
      </c>
      <c r="M1219" s="111">
        <f t="shared" si="284"/>
        <v>0</v>
      </c>
      <c r="N1219" s="111">
        <f t="shared" si="285"/>
        <v>0</v>
      </c>
      <c r="O1219" s="115">
        <f t="shared" si="286"/>
        <v>0</v>
      </c>
      <c r="P1219" s="111">
        <f t="shared" si="287"/>
        <v>0</v>
      </c>
      <c r="Q1219" s="111">
        <f t="shared" si="288"/>
        <v>0</v>
      </c>
      <c r="R1219" s="115">
        <f t="shared" si="289"/>
        <v>0</v>
      </c>
      <c r="S1219" s="111">
        <f t="shared" si="290"/>
        <v>0</v>
      </c>
      <c r="T1219" s="111">
        <f t="shared" si="291"/>
        <v>0</v>
      </c>
    </row>
    <row r="1220" spans="1:20" ht="11.25" customHeight="1" x14ac:dyDescent="0.2">
      <c r="A1220" s="102" t="str">
        <f>'T09'!A1220</f>
        <v>Kysak</v>
      </c>
      <c r="B1220" s="104">
        <f>'T09'!C1220</f>
        <v>521639</v>
      </c>
      <c r="C1220" s="109">
        <f>'T09'!K1220</f>
        <v>868747.71000000008</v>
      </c>
      <c r="D1220" s="110">
        <f>'T09'!O1220</f>
        <v>0</v>
      </c>
      <c r="E1220" s="110">
        <f>'T09'!P1220</f>
        <v>0</v>
      </c>
      <c r="F1220" s="110"/>
      <c r="G1220" s="102">
        <f t="shared" ref="G1220:G1283" si="292">IF(AND(ISNUMBER(D1220),D1220&gt;=$D$1),1,0)</f>
        <v>0</v>
      </c>
      <c r="H1220" s="102">
        <f t="shared" ref="H1220:H1283" si="293">IF(AND(ISNUMBER(E1220),E1220&gt;=$E$1),1,0)</f>
        <v>0</v>
      </c>
      <c r="I1220" s="102">
        <f t="shared" ref="I1220:I1283" si="294">IF(AND(AND(ISNUMBER(D1220),D1220&gt;=$D$1),AND(ISNUMBER(E1220),E1220&gt;=$E$1)),1,0)</f>
        <v>0</v>
      </c>
      <c r="J1220" s="103">
        <f t="shared" ref="J1220:J1283" si="295">IF(OR(AND(ISNUMBER(D1220),D1220&gt;=$D$1),AND(ISNUMBER(E1220),E1220&gt;=$E$1)),1,0)</f>
        <v>0</v>
      </c>
      <c r="L1220" s="115">
        <f t="shared" ref="L1220:L1283" si="296">IF($G1220=1,C1220,0)</f>
        <v>0</v>
      </c>
      <c r="M1220" s="111">
        <f t="shared" ref="M1220:M1283" si="297">IF($G1220=1,D1220,0)/100</f>
        <v>0</v>
      </c>
      <c r="N1220" s="111">
        <f t="shared" ref="N1220:N1283" si="298">IF($G1220=1,E1220,0)/100</f>
        <v>0</v>
      </c>
      <c r="O1220" s="115">
        <f t="shared" ref="O1220:O1283" si="299">IF($H1220=1,C1220,0)</f>
        <v>0</v>
      </c>
      <c r="P1220" s="111">
        <f t="shared" ref="P1220:P1283" si="300">IF($H1220=1,D1220,0)/100</f>
        <v>0</v>
      </c>
      <c r="Q1220" s="111">
        <f t="shared" ref="Q1220:Q1283" si="301">IF($H1220=1,E1220,0)/100</f>
        <v>0</v>
      </c>
      <c r="R1220" s="115">
        <f t="shared" ref="R1220:R1283" si="302">IF($I1220=1,C1220,0)</f>
        <v>0</v>
      </c>
      <c r="S1220" s="111">
        <f t="shared" ref="S1220:S1283" si="303">IF($I1220=1,D1220,0)/100</f>
        <v>0</v>
      </c>
      <c r="T1220" s="111">
        <f t="shared" ref="T1220:T1283" si="304">IF($I1220=1,E1220,0)/100</f>
        <v>0</v>
      </c>
    </row>
    <row r="1221" spans="1:20" ht="11.25" customHeight="1" x14ac:dyDescent="0.2">
      <c r="A1221" s="102" t="str">
        <f>'T09'!A1221</f>
        <v>Kyselica</v>
      </c>
      <c r="B1221" s="104">
        <f>'T09'!C1221</f>
        <v>580597</v>
      </c>
      <c r="C1221" s="109">
        <f>'T09'!K1221</f>
        <v>36676.71</v>
      </c>
      <c r="D1221" s="110">
        <f>'T09'!O1221</f>
        <v>0</v>
      </c>
      <c r="E1221" s="110">
        <f>'T09'!P1221</f>
        <v>0</v>
      </c>
      <c r="F1221" s="110"/>
      <c r="G1221" s="102">
        <f t="shared" si="292"/>
        <v>0</v>
      </c>
      <c r="H1221" s="102">
        <f t="shared" si="293"/>
        <v>0</v>
      </c>
      <c r="I1221" s="102">
        <f t="shared" si="294"/>
        <v>0</v>
      </c>
      <c r="J1221" s="103">
        <f t="shared" si="295"/>
        <v>0</v>
      </c>
      <c r="L1221" s="115">
        <f t="shared" si="296"/>
        <v>0</v>
      </c>
      <c r="M1221" s="111">
        <f t="shared" si="297"/>
        <v>0</v>
      </c>
      <c r="N1221" s="111">
        <f t="shared" si="298"/>
        <v>0</v>
      </c>
      <c r="O1221" s="115">
        <f t="shared" si="299"/>
        <v>0</v>
      </c>
      <c r="P1221" s="111">
        <f t="shared" si="300"/>
        <v>0</v>
      </c>
      <c r="Q1221" s="111">
        <f t="shared" si="301"/>
        <v>0</v>
      </c>
      <c r="R1221" s="115">
        <f t="shared" si="302"/>
        <v>0</v>
      </c>
      <c r="S1221" s="111">
        <f t="shared" si="303"/>
        <v>0</v>
      </c>
      <c r="T1221" s="111">
        <f t="shared" si="304"/>
        <v>0</v>
      </c>
    </row>
    <row r="1222" spans="1:20" ht="11.25" customHeight="1" x14ac:dyDescent="0.2">
      <c r="A1222" s="102" t="str">
        <f>'T09'!A1222</f>
        <v>Kysta</v>
      </c>
      <c r="B1222" s="104">
        <f>'T09'!C1222</f>
        <v>528480</v>
      </c>
      <c r="C1222" s="109">
        <f>'T09'!K1222</f>
        <v>58278.080000000002</v>
      </c>
      <c r="D1222" s="110">
        <f>'T09'!O1222</f>
        <v>0.19670000000000001</v>
      </c>
      <c r="E1222" s="110">
        <f>'T09'!P1222</f>
        <v>52.565681642222941</v>
      </c>
      <c r="F1222" s="110"/>
      <c r="G1222" s="102">
        <f t="shared" si="292"/>
        <v>0</v>
      </c>
      <c r="H1222" s="102">
        <f t="shared" si="293"/>
        <v>1</v>
      </c>
      <c r="I1222" s="102">
        <f t="shared" si="294"/>
        <v>0</v>
      </c>
      <c r="J1222" s="103">
        <f t="shared" si="295"/>
        <v>1</v>
      </c>
      <c r="L1222" s="115">
        <f t="shared" si="296"/>
        <v>0</v>
      </c>
      <c r="M1222" s="111">
        <f t="shared" si="297"/>
        <v>0</v>
      </c>
      <c r="N1222" s="111">
        <f t="shared" si="298"/>
        <v>0</v>
      </c>
      <c r="O1222" s="115">
        <f t="shared" si="299"/>
        <v>58278.080000000002</v>
      </c>
      <c r="P1222" s="111">
        <f t="shared" si="300"/>
        <v>1.967E-3</v>
      </c>
      <c r="Q1222" s="111">
        <f t="shared" si="301"/>
        <v>0.52565681642222939</v>
      </c>
      <c r="R1222" s="115">
        <f t="shared" si="302"/>
        <v>0</v>
      </c>
      <c r="S1222" s="111">
        <f t="shared" si="303"/>
        <v>0</v>
      </c>
      <c r="T1222" s="111">
        <f t="shared" si="304"/>
        <v>0</v>
      </c>
    </row>
    <row r="1223" spans="1:20" ht="11.25" customHeight="1" x14ac:dyDescent="0.2">
      <c r="A1223" s="102" t="str">
        <f>'T09'!A1223</f>
        <v>Kysucké Nové Mesto</v>
      </c>
      <c r="B1223" s="104">
        <f>'T09'!C1223</f>
        <v>509256</v>
      </c>
      <c r="C1223" s="109">
        <f>'T09'!K1223</f>
        <v>9223872.6399999987</v>
      </c>
      <c r="D1223" s="110">
        <f>'T09'!O1223</f>
        <v>0</v>
      </c>
      <c r="E1223" s="110">
        <f>'T09'!P1223</f>
        <v>0.53946364983634476</v>
      </c>
      <c r="F1223" s="110"/>
      <c r="G1223" s="102">
        <f t="shared" si="292"/>
        <v>0</v>
      </c>
      <c r="H1223" s="102">
        <f t="shared" si="293"/>
        <v>0</v>
      </c>
      <c r="I1223" s="102">
        <f t="shared" si="294"/>
        <v>0</v>
      </c>
      <c r="J1223" s="103">
        <f t="shared" si="295"/>
        <v>0</v>
      </c>
      <c r="L1223" s="115">
        <f t="shared" si="296"/>
        <v>0</v>
      </c>
      <c r="M1223" s="111">
        <f t="shared" si="297"/>
        <v>0</v>
      </c>
      <c r="N1223" s="111">
        <f t="shared" si="298"/>
        <v>0</v>
      </c>
      <c r="O1223" s="115">
        <f t="shared" si="299"/>
        <v>0</v>
      </c>
      <c r="P1223" s="111">
        <f t="shared" si="300"/>
        <v>0</v>
      </c>
      <c r="Q1223" s="111">
        <f t="shared" si="301"/>
        <v>0</v>
      </c>
      <c r="R1223" s="115">
        <f t="shared" si="302"/>
        <v>0</v>
      </c>
      <c r="S1223" s="111">
        <f t="shared" si="303"/>
        <v>0</v>
      </c>
      <c r="T1223" s="111">
        <f t="shared" si="304"/>
        <v>0</v>
      </c>
    </row>
    <row r="1224" spans="1:20" ht="11.25" customHeight="1" x14ac:dyDescent="0.2">
      <c r="A1224" s="102" t="str">
        <f>'T09'!A1224</f>
        <v>Kysucký Lieskovec</v>
      </c>
      <c r="B1224" s="104">
        <f>'T09'!C1224</f>
        <v>509264</v>
      </c>
      <c r="C1224" s="109">
        <f>'T09'!K1224</f>
        <v>1334011.4000000001</v>
      </c>
      <c r="D1224" s="110">
        <f>'T09'!O1224</f>
        <v>0</v>
      </c>
      <c r="E1224" s="110">
        <f>'T09'!P1224</f>
        <v>4.697925370053059</v>
      </c>
      <c r="F1224" s="110"/>
      <c r="G1224" s="102">
        <f t="shared" si="292"/>
        <v>0</v>
      </c>
      <c r="H1224" s="102">
        <f t="shared" si="293"/>
        <v>0</v>
      </c>
      <c r="I1224" s="102">
        <f t="shared" si="294"/>
        <v>0</v>
      </c>
      <c r="J1224" s="103">
        <f t="shared" si="295"/>
        <v>0</v>
      </c>
      <c r="L1224" s="115">
        <f t="shared" si="296"/>
        <v>0</v>
      </c>
      <c r="M1224" s="111">
        <f t="shared" si="297"/>
        <v>0</v>
      </c>
      <c r="N1224" s="111">
        <f t="shared" si="298"/>
        <v>0</v>
      </c>
      <c r="O1224" s="115">
        <f t="shared" si="299"/>
        <v>0</v>
      </c>
      <c r="P1224" s="111">
        <f t="shared" si="300"/>
        <v>0</v>
      </c>
      <c r="Q1224" s="111">
        <f t="shared" si="301"/>
        <v>0</v>
      </c>
      <c r="R1224" s="115">
        <f t="shared" si="302"/>
        <v>0</v>
      </c>
      <c r="S1224" s="111">
        <f t="shared" si="303"/>
        <v>0</v>
      </c>
      <c r="T1224" s="111">
        <f t="shared" si="304"/>
        <v>0</v>
      </c>
    </row>
    <row r="1225" spans="1:20" ht="11.25" customHeight="1" x14ac:dyDescent="0.2">
      <c r="A1225" s="102" t="str">
        <f>'T09'!A1225</f>
        <v>Láb</v>
      </c>
      <c r="B1225" s="104">
        <f>'T09'!C1225</f>
        <v>508039</v>
      </c>
      <c r="C1225" s="109">
        <f>'T09'!K1225</f>
        <v>806199.12</v>
      </c>
      <c r="D1225" s="110">
        <f>'T09'!O1225</f>
        <v>8.3084000000000007</v>
      </c>
      <c r="E1225" s="110">
        <f>'T09'!P1225</f>
        <v>1.810195476273901</v>
      </c>
      <c r="F1225" s="110"/>
      <c r="G1225" s="102">
        <f t="shared" si="292"/>
        <v>0</v>
      </c>
      <c r="H1225" s="102">
        <f t="shared" si="293"/>
        <v>0</v>
      </c>
      <c r="I1225" s="102">
        <f t="shared" si="294"/>
        <v>0</v>
      </c>
      <c r="J1225" s="103">
        <f t="shared" si="295"/>
        <v>0</v>
      </c>
      <c r="L1225" s="115">
        <f t="shared" si="296"/>
        <v>0</v>
      </c>
      <c r="M1225" s="111">
        <f t="shared" si="297"/>
        <v>0</v>
      </c>
      <c r="N1225" s="111">
        <f t="shared" si="298"/>
        <v>0</v>
      </c>
      <c r="O1225" s="115">
        <f t="shared" si="299"/>
        <v>0</v>
      </c>
      <c r="P1225" s="111">
        <f t="shared" si="300"/>
        <v>0</v>
      </c>
      <c r="Q1225" s="111">
        <f t="shared" si="301"/>
        <v>0</v>
      </c>
      <c r="R1225" s="115">
        <f t="shared" si="302"/>
        <v>0</v>
      </c>
      <c r="S1225" s="111">
        <f t="shared" si="303"/>
        <v>0</v>
      </c>
      <c r="T1225" s="111">
        <f t="shared" si="304"/>
        <v>0</v>
      </c>
    </row>
    <row r="1226" spans="1:20" ht="11.25" customHeight="1" x14ac:dyDescent="0.2">
      <c r="A1226" s="102" t="str">
        <f>'T09'!A1226</f>
        <v>Lackov</v>
      </c>
      <c r="B1226" s="104">
        <f>'T09'!C1226</f>
        <v>518565</v>
      </c>
      <c r="C1226" s="109">
        <f>'T09'!K1226</f>
        <v>33172.65</v>
      </c>
      <c r="D1226" s="110">
        <f>'T09'!O1226</f>
        <v>4.5297000000000001</v>
      </c>
      <c r="E1226" s="110">
        <f>'T09'!P1226</f>
        <v>15.664591161694952</v>
      </c>
      <c r="F1226" s="110"/>
      <c r="G1226" s="102">
        <f t="shared" si="292"/>
        <v>0</v>
      </c>
      <c r="H1226" s="102">
        <f t="shared" si="293"/>
        <v>0</v>
      </c>
      <c r="I1226" s="102">
        <f t="shared" si="294"/>
        <v>0</v>
      </c>
      <c r="J1226" s="103">
        <f t="shared" si="295"/>
        <v>0</v>
      </c>
      <c r="L1226" s="115">
        <f t="shared" si="296"/>
        <v>0</v>
      </c>
      <c r="M1226" s="111">
        <f t="shared" si="297"/>
        <v>0</v>
      </c>
      <c r="N1226" s="111">
        <f t="shared" si="298"/>
        <v>0</v>
      </c>
      <c r="O1226" s="115">
        <f t="shared" si="299"/>
        <v>0</v>
      </c>
      <c r="P1226" s="111">
        <f t="shared" si="300"/>
        <v>0</v>
      </c>
      <c r="Q1226" s="111">
        <f t="shared" si="301"/>
        <v>0</v>
      </c>
      <c r="R1226" s="115">
        <f t="shared" si="302"/>
        <v>0</v>
      </c>
      <c r="S1226" s="111">
        <f t="shared" si="303"/>
        <v>0</v>
      </c>
      <c r="T1226" s="111">
        <f t="shared" si="304"/>
        <v>0</v>
      </c>
    </row>
    <row r="1227" spans="1:20" ht="11.25" customHeight="1" x14ac:dyDescent="0.2">
      <c r="A1227" s="102" t="str">
        <f>'T09'!A1227</f>
        <v>Lacková</v>
      </c>
      <c r="B1227" s="104">
        <f>'T09'!C1227</f>
        <v>526827</v>
      </c>
      <c r="C1227" s="109">
        <f>'T09'!K1227</f>
        <v>52031.06</v>
      </c>
      <c r="D1227" s="110">
        <f>'T09'!O1227</f>
        <v>1.6309</v>
      </c>
      <c r="E1227" s="110">
        <f>'T09'!P1227</f>
        <v>1.222346805927075</v>
      </c>
      <c r="F1227" s="110"/>
      <c r="G1227" s="102">
        <f t="shared" si="292"/>
        <v>0</v>
      </c>
      <c r="H1227" s="102">
        <f t="shared" si="293"/>
        <v>0</v>
      </c>
      <c r="I1227" s="102">
        <f t="shared" si="294"/>
        <v>0</v>
      </c>
      <c r="J1227" s="103">
        <f t="shared" si="295"/>
        <v>0</v>
      </c>
      <c r="L1227" s="115">
        <f t="shared" si="296"/>
        <v>0</v>
      </c>
      <c r="M1227" s="111">
        <f t="shared" si="297"/>
        <v>0</v>
      </c>
      <c r="N1227" s="111">
        <f t="shared" si="298"/>
        <v>0</v>
      </c>
      <c r="O1227" s="115">
        <f t="shared" si="299"/>
        <v>0</v>
      </c>
      <c r="P1227" s="111">
        <f t="shared" si="300"/>
        <v>0</v>
      </c>
      <c r="Q1227" s="111">
        <f t="shared" si="301"/>
        <v>0</v>
      </c>
      <c r="R1227" s="115">
        <f t="shared" si="302"/>
        <v>0</v>
      </c>
      <c r="S1227" s="111">
        <f t="shared" si="303"/>
        <v>0</v>
      </c>
      <c r="T1227" s="111">
        <f t="shared" si="304"/>
        <v>0</v>
      </c>
    </row>
    <row r="1228" spans="1:20" ht="11.25" customHeight="1" x14ac:dyDescent="0.2">
      <c r="A1228" s="102" t="str">
        <f>'T09'!A1228</f>
        <v>Lackovce</v>
      </c>
      <c r="B1228" s="104">
        <f>'T09'!C1228</f>
        <v>582140</v>
      </c>
      <c r="C1228" s="109">
        <f>'T09'!K1228</f>
        <v>150818.13</v>
      </c>
      <c r="D1228" s="110">
        <f>'T09'!O1228</f>
        <v>38.546999999999997</v>
      </c>
      <c r="E1228" s="110">
        <f>'T09'!P1228</f>
        <v>0.87328360323788656</v>
      </c>
      <c r="F1228" s="110"/>
      <c r="G1228" s="102">
        <f t="shared" si="292"/>
        <v>0</v>
      </c>
      <c r="H1228" s="102">
        <f t="shared" si="293"/>
        <v>0</v>
      </c>
      <c r="I1228" s="102">
        <f t="shared" si="294"/>
        <v>0</v>
      </c>
      <c r="J1228" s="103">
        <f t="shared" si="295"/>
        <v>0</v>
      </c>
      <c r="L1228" s="115">
        <f t="shared" si="296"/>
        <v>0</v>
      </c>
      <c r="M1228" s="111">
        <f t="shared" si="297"/>
        <v>0</v>
      </c>
      <c r="N1228" s="111">
        <f t="shared" si="298"/>
        <v>0</v>
      </c>
      <c r="O1228" s="115">
        <f t="shared" si="299"/>
        <v>0</v>
      </c>
      <c r="P1228" s="111">
        <f t="shared" si="300"/>
        <v>0</v>
      </c>
      <c r="Q1228" s="111">
        <f t="shared" si="301"/>
        <v>0</v>
      </c>
      <c r="R1228" s="115">
        <f t="shared" si="302"/>
        <v>0</v>
      </c>
      <c r="S1228" s="111">
        <f t="shared" si="303"/>
        <v>0</v>
      </c>
      <c r="T1228" s="111">
        <f t="shared" si="304"/>
        <v>0</v>
      </c>
    </row>
    <row r="1229" spans="1:20" ht="11.25" customHeight="1" x14ac:dyDescent="0.2">
      <c r="A1229" s="102" t="str">
        <f>'T09'!A1229</f>
        <v>Lada</v>
      </c>
      <c r="B1229" s="104">
        <f>'T09'!C1229</f>
        <v>524727</v>
      </c>
      <c r="C1229" s="109">
        <f>'T09'!K1229</f>
        <v>232273.72</v>
      </c>
      <c r="D1229" s="110">
        <f>'T09'!O1229</f>
        <v>0</v>
      </c>
      <c r="E1229" s="110">
        <f>'T09'!P1229</f>
        <v>0</v>
      </c>
      <c r="F1229" s="110"/>
      <c r="G1229" s="102">
        <f t="shared" si="292"/>
        <v>0</v>
      </c>
      <c r="H1229" s="102">
        <f t="shared" si="293"/>
        <v>0</v>
      </c>
      <c r="I1229" s="102">
        <f t="shared" si="294"/>
        <v>0</v>
      </c>
      <c r="J1229" s="103">
        <f t="shared" si="295"/>
        <v>0</v>
      </c>
      <c r="L1229" s="115">
        <f t="shared" si="296"/>
        <v>0</v>
      </c>
      <c r="M1229" s="111">
        <f t="shared" si="297"/>
        <v>0</v>
      </c>
      <c r="N1229" s="111">
        <f t="shared" si="298"/>
        <v>0</v>
      </c>
      <c r="O1229" s="115">
        <f t="shared" si="299"/>
        <v>0</v>
      </c>
      <c r="P1229" s="111">
        <f t="shared" si="300"/>
        <v>0</v>
      </c>
      <c r="Q1229" s="111">
        <f t="shared" si="301"/>
        <v>0</v>
      </c>
      <c r="R1229" s="115">
        <f t="shared" si="302"/>
        <v>0</v>
      </c>
      <c r="S1229" s="111">
        <f t="shared" si="303"/>
        <v>0</v>
      </c>
      <c r="T1229" s="111">
        <f t="shared" si="304"/>
        <v>0</v>
      </c>
    </row>
    <row r="1230" spans="1:20" ht="11.25" customHeight="1" x14ac:dyDescent="0.2">
      <c r="A1230" s="102" t="str">
        <f>'T09'!A1230</f>
        <v>Ladce</v>
      </c>
      <c r="B1230" s="104">
        <f>'T09'!C1230</f>
        <v>513296</v>
      </c>
      <c r="C1230" s="109">
        <f>'T09'!K1230</f>
        <v>1159276.17</v>
      </c>
      <c r="D1230" s="110">
        <f>'T09'!O1230</f>
        <v>37.416200000000003</v>
      </c>
      <c r="E1230" s="110">
        <f>'T09'!P1230</f>
        <v>7.592341866218125</v>
      </c>
      <c r="F1230" s="110"/>
      <c r="G1230" s="102">
        <f t="shared" si="292"/>
        <v>0</v>
      </c>
      <c r="H1230" s="102">
        <f t="shared" si="293"/>
        <v>0</v>
      </c>
      <c r="I1230" s="102">
        <f t="shared" si="294"/>
        <v>0</v>
      </c>
      <c r="J1230" s="103">
        <f t="shared" si="295"/>
        <v>0</v>
      </c>
      <c r="L1230" s="115">
        <f t="shared" si="296"/>
        <v>0</v>
      </c>
      <c r="M1230" s="111">
        <f t="shared" si="297"/>
        <v>0</v>
      </c>
      <c r="N1230" s="111">
        <f t="shared" si="298"/>
        <v>0</v>
      </c>
      <c r="O1230" s="115">
        <f t="shared" si="299"/>
        <v>0</v>
      </c>
      <c r="P1230" s="111">
        <f t="shared" si="300"/>
        <v>0</v>
      </c>
      <c r="Q1230" s="111">
        <f t="shared" si="301"/>
        <v>0</v>
      </c>
      <c r="R1230" s="115">
        <f t="shared" si="302"/>
        <v>0</v>
      </c>
      <c r="S1230" s="111">
        <f t="shared" si="303"/>
        <v>0</v>
      </c>
      <c r="T1230" s="111">
        <f t="shared" si="304"/>
        <v>0</v>
      </c>
    </row>
    <row r="1231" spans="1:20" ht="11.25" customHeight="1" x14ac:dyDescent="0.2">
      <c r="A1231" s="102" t="str">
        <f>'T09'!A1231</f>
        <v>Ladice</v>
      </c>
      <c r="B1231" s="104">
        <f>'T09'!C1231</f>
        <v>500437</v>
      </c>
      <c r="C1231" s="109">
        <f>'T09'!K1231</f>
        <v>268896.32</v>
      </c>
      <c r="D1231" s="110">
        <f>'T09'!O1231</f>
        <v>0</v>
      </c>
      <c r="E1231" s="110">
        <f>'T09'!P1231</f>
        <v>0</v>
      </c>
      <c r="F1231" s="110"/>
      <c r="G1231" s="102">
        <f t="shared" si="292"/>
        <v>0</v>
      </c>
      <c r="H1231" s="102">
        <f t="shared" si="293"/>
        <v>0</v>
      </c>
      <c r="I1231" s="102">
        <f t="shared" si="294"/>
        <v>0</v>
      </c>
      <c r="J1231" s="103">
        <f t="shared" si="295"/>
        <v>0</v>
      </c>
      <c r="L1231" s="115">
        <f t="shared" si="296"/>
        <v>0</v>
      </c>
      <c r="M1231" s="111">
        <f t="shared" si="297"/>
        <v>0</v>
      </c>
      <c r="N1231" s="111">
        <f t="shared" si="298"/>
        <v>0</v>
      </c>
      <c r="O1231" s="115">
        <f t="shared" si="299"/>
        <v>0</v>
      </c>
      <c r="P1231" s="111">
        <f t="shared" si="300"/>
        <v>0</v>
      </c>
      <c r="Q1231" s="111">
        <f t="shared" si="301"/>
        <v>0</v>
      </c>
      <c r="R1231" s="115">
        <f t="shared" si="302"/>
        <v>0</v>
      </c>
      <c r="S1231" s="111">
        <f t="shared" si="303"/>
        <v>0</v>
      </c>
      <c r="T1231" s="111">
        <f t="shared" si="304"/>
        <v>0</v>
      </c>
    </row>
    <row r="1232" spans="1:20" ht="11.25" customHeight="1" x14ac:dyDescent="0.2">
      <c r="A1232" s="102" t="str">
        <f>'T09'!A1232</f>
        <v>Ladmovce</v>
      </c>
      <c r="B1232" s="104">
        <f>'T09'!C1232</f>
        <v>528498</v>
      </c>
      <c r="C1232" s="109">
        <f>'T09'!K1232</f>
        <v>139146.26999999999</v>
      </c>
      <c r="D1232" s="110">
        <f>'T09'!O1232</f>
        <v>14.6084</v>
      </c>
      <c r="E1232" s="110">
        <f>'T09'!P1232</f>
        <v>2.6913189983461288</v>
      </c>
      <c r="F1232" s="110"/>
      <c r="G1232" s="102">
        <f t="shared" si="292"/>
        <v>0</v>
      </c>
      <c r="H1232" s="102">
        <f t="shared" si="293"/>
        <v>0</v>
      </c>
      <c r="I1232" s="102">
        <f t="shared" si="294"/>
        <v>0</v>
      </c>
      <c r="J1232" s="103">
        <f t="shared" si="295"/>
        <v>0</v>
      </c>
      <c r="L1232" s="115">
        <f t="shared" si="296"/>
        <v>0</v>
      </c>
      <c r="M1232" s="111">
        <f t="shared" si="297"/>
        <v>0</v>
      </c>
      <c r="N1232" s="111">
        <f t="shared" si="298"/>
        <v>0</v>
      </c>
      <c r="O1232" s="115">
        <f t="shared" si="299"/>
        <v>0</v>
      </c>
      <c r="P1232" s="111">
        <f t="shared" si="300"/>
        <v>0</v>
      </c>
      <c r="Q1232" s="111">
        <f t="shared" si="301"/>
        <v>0</v>
      </c>
      <c r="R1232" s="115">
        <f t="shared" si="302"/>
        <v>0</v>
      </c>
      <c r="S1232" s="111">
        <f t="shared" si="303"/>
        <v>0</v>
      </c>
      <c r="T1232" s="111">
        <f t="shared" si="304"/>
        <v>0</v>
      </c>
    </row>
    <row r="1233" spans="1:20" ht="11.25" customHeight="1" x14ac:dyDescent="0.2">
      <c r="A1233" s="102" t="str">
        <f>'T09'!A1233</f>
        <v>Ladomerská Vieska</v>
      </c>
      <c r="B1233" s="104">
        <f>'T09'!C1233</f>
        <v>599328</v>
      </c>
      <c r="C1233" s="109">
        <f>'T09'!K1233</f>
        <v>523571.19999999995</v>
      </c>
      <c r="D1233" s="110">
        <f>'T09'!O1233</f>
        <v>39.650799999999997</v>
      </c>
      <c r="E1233" s="110">
        <f>'T09'!P1233</f>
        <v>11.921855136416978</v>
      </c>
      <c r="F1233" s="110"/>
      <c r="G1233" s="102">
        <f t="shared" si="292"/>
        <v>0</v>
      </c>
      <c r="H1233" s="102">
        <f t="shared" si="293"/>
        <v>0</v>
      </c>
      <c r="I1233" s="102">
        <f t="shared" si="294"/>
        <v>0</v>
      </c>
      <c r="J1233" s="103">
        <f t="shared" si="295"/>
        <v>0</v>
      </c>
      <c r="L1233" s="115">
        <f t="shared" si="296"/>
        <v>0</v>
      </c>
      <c r="M1233" s="111">
        <f t="shared" si="297"/>
        <v>0</v>
      </c>
      <c r="N1233" s="111">
        <f t="shared" si="298"/>
        <v>0</v>
      </c>
      <c r="O1233" s="115">
        <f t="shared" si="299"/>
        <v>0</v>
      </c>
      <c r="P1233" s="111">
        <f t="shared" si="300"/>
        <v>0</v>
      </c>
      <c r="Q1233" s="111">
        <f t="shared" si="301"/>
        <v>0</v>
      </c>
      <c r="R1233" s="115">
        <f t="shared" si="302"/>
        <v>0</v>
      </c>
      <c r="S1233" s="111">
        <f t="shared" si="303"/>
        <v>0</v>
      </c>
      <c r="T1233" s="111">
        <f t="shared" si="304"/>
        <v>0</v>
      </c>
    </row>
    <row r="1234" spans="1:20" ht="11.25" customHeight="1" x14ac:dyDescent="0.2">
      <c r="A1234" s="102" t="str">
        <f>'T09'!A1234</f>
        <v>Ladomirov</v>
      </c>
      <c r="B1234" s="104">
        <f>'T09'!C1234</f>
        <v>520438</v>
      </c>
      <c r="C1234" s="109">
        <f>'T09'!K1234</f>
        <v>83286.73</v>
      </c>
      <c r="D1234" s="110">
        <f>'T09'!O1234</f>
        <v>0</v>
      </c>
      <c r="E1234" s="110">
        <f>'T09'!P1234</f>
        <v>0</v>
      </c>
      <c r="F1234" s="110"/>
      <c r="G1234" s="102">
        <f t="shared" si="292"/>
        <v>0</v>
      </c>
      <c r="H1234" s="102">
        <f t="shared" si="293"/>
        <v>0</v>
      </c>
      <c r="I1234" s="102">
        <f t="shared" si="294"/>
        <v>0</v>
      </c>
      <c r="J1234" s="103">
        <f t="shared" si="295"/>
        <v>0</v>
      </c>
      <c r="L1234" s="115">
        <f t="shared" si="296"/>
        <v>0</v>
      </c>
      <c r="M1234" s="111">
        <f t="shared" si="297"/>
        <v>0</v>
      </c>
      <c r="N1234" s="111">
        <f t="shared" si="298"/>
        <v>0</v>
      </c>
      <c r="O1234" s="115">
        <f t="shared" si="299"/>
        <v>0</v>
      </c>
      <c r="P1234" s="111">
        <f t="shared" si="300"/>
        <v>0</v>
      </c>
      <c r="Q1234" s="111">
        <f t="shared" si="301"/>
        <v>0</v>
      </c>
      <c r="R1234" s="115">
        <f t="shared" si="302"/>
        <v>0</v>
      </c>
      <c r="S1234" s="111">
        <f t="shared" si="303"/>
        <v>0</v>
      </c>
      <c r="T1234" s="111">
        <f t="shared" si="304"/>
        <v>0</v>
      </c>
    </row>
    <row r="1235" spans="1:20" ht="11.25" customHeight="1" x14ac:dyDescent="0.2">
      <c r="A1235" s="102" t="str">
        <f>'T09'!A1235</f>
        <v>Ladomirová</v>
      </c>
      <c r="B1235" s="104">
        <f>'T09'!C1235</f>
        <v>527505</v>
      </c>
      <c r="C1235" s="109">
        <f>'T09'!K1235</f>
        <v>547991.82000000007</v>
      </c>
      <c r="D1235" s="110">
        <f>'T09'!O1235</f>
        <v>44.686599999999999</v>
      </c>
      <c r="E1235" s="110">
        <f>'T09'!P1235</f>
        <v>14.596263498969744</v>
      </c>
      <c r="F1235" s="110"/>
      <c r="G1235" s="102">
        <f t="shared" si="292"/>
        <v>0</v>
      </c>
      <c r="H1235" s="102">
        <f t="shared" si="293"/>
        <v>0</v>
      </c>
      <c r="I1235" s="102">
        <f t="shared" si="294"/>
        <v>0</v>
      </c>
      <c r="J1235" s="103">
        <f t="shared" si="295"/>
        <v>0</v>
      </c>
      <c r="L1235" s="115">
        <f t="shared" si="296"/>
        <v>0</v>
      </c>
      <c r="M1235" s="111">
        <f t="shared" si="297"/>
        <v>0</v>
      </c>
      <c r="N1235" s="111">
        <f t="shared" si="298"/>
        <v>0</v>
      </c>
      <c r="O1235" s="115">
        <f t="shared" si="299"/>
        <v>0</v>
      </c>
      <c r="P1235" s="111">
        <f t="shared" si="300"/>
        <v>0</v>
      </c>
      <c r="Q1235" s="111">
        <f t="shared" si="301"/>
        <v>0</v>
      </c>
      <c r="R1235" s="115">
        <f t="shared" si="302"/>
        <v>0</v>
      </c>
      <c r="S1235" s="111">
        <f t="shared" si="303"/>
        <v>0</v>
      </c>
      <c r="T1235" s="111">
        <f t="shared" si="304"/>
        <v>0</v>
      </c>
    </row>
    <row r="1236" spans="1:20" ht="11.25" customHeight="1" x14ac:dyDescent="0.2">
      <c r="A1236" s="102" t="str">
        <f>'T09'!A1236</f>
        <v>Ladzany</v>
      </c>
      <c r="B1236" s="104">
        <f>'T09'!C1236</f>
        <v>518573</v>
      </c>
      <c r="C1236" s="109">
        <f>'T09'!K1236</f>
        <v>114726.19</v>
      </c>
      <c r="D1236" s="110">
        <f>'T09'!O1236</f>
        <v>0</v>
      </c>
      <c r="E1236" s="110">
        <f>'T09'!P1236</f>
        <v>4.0252796680513843</v>
      </c>
      <c r="F1236" s="110"/>
      <c r="G1236" s="102">
        <f t="shared" si="292"/>
        <v>0</v>
      </c>
      <c r="H1236" s="102">
        <f t="shared" si="293"/>
        <v>0</v>
      </c>
      <c r="I1236" s="102">
        <f t="shared" si="294"/>
        <v>0</v>
      </c>
      <c r="J1236" s="103">
        <f t="shared" si="295"/>
        <v>0</v>
      </c>
      <c r="L1236" s="115">
        <f t="shared" si="296"/>
        <v>0</v>
      </c>
      <c r="M1236" s="111">
        <f t="shared" si="297"/>
        <v>0</v>
      </c>
      <c r="N1236" s="111">
        <f t="shared" si="298"/>
        <v>0</v>
      </c>
      <c r="O1236" s="115">
        <f t="shared" si="299"/>
        <v>0</v>
      </c>
      <c r="P1236" s="111">
        <f t="shared" si="300"/>
        <v>0</v>
      </c>
      <c r="Q1236" s="111">
        <f t="shared" si="301"/>
        <v>0</v>
      </c>
      <c r="R1236" s="115">
        <f t="shared" si="302"/>
        <v>0</v>
      </c>
      <c r="S1236" s="111">
        <f t="shared" si="303"/>
        <v>0</v>
      </c>
      <c r="T1236" s="111">
        <f t="shared" si="304"/>
        <v>0</v>
      </c>
    </row>
    <row r="1237" spans="1:20" ht="11.25" customHeight="1" x14ac:dyDescent="0.2">
      <c r="A1237" s="102" t="str">
        <f>'T09'!A1237</f>
        <v>Lakšárska Nová Ves</v>
      </c>
      <c r="B1237" s="104">
        <f>'T09'!C1237</f>
        <v>504521</v>
      </c>
      <c r="C1237" s="109">
        <f>'T09'!K1237</f>
        <v>574209.47</v>
      </c>
      <c r="D1237" s="110">
        <f>'T09'!O1237</f>
        <v>0</v>
      </c>
      <c r="E1237" s="110">
        <f>'T09'!P1237</f>
        <v>0</v>
      </c>
      <c r="F1237" s="110"/>
      <c r="G1237" s="102">
        <f t="shared" si="292"/>
        <v>0</v>
      </c>
      <c r="H1237" s="102">
        <f t="shared" si="293"/>
        <v>0</v>
      </c>
      <c r="I1237" s="102">
        <f t="shared" si="294"/>
        <v>0</v>
      </c>
      <c r="J1237" s="103">
        <f t="shared" si="295"/>
        <v>0</v>
      </c>
      <c r="L1237" s="115">
        <f t="shared" si="296"/>
        <v>0</v>
      </c>
      <c r="M1237" s="111">
        <f t="shared" si="297"/>
        <v>0</v>
      </c>
      <c r="N1237" s="111">
        <f t="shared" si="298"/>
        <v>0</v>
      </c>
      <c r="O1237" s="115">
        <f t="shared" si="299"/>
        <v>0</v>
      </c>
      <c r="P1237" s="111">
        <f t="shared" si="300"/>
        <v>0</v>
      </c>
      <c r="Q1237" s="111">
        <f t="shared" si="301"/>
        <v>0</v>
      </c>
      <c r="R1237" s="115">
        <f t="shared" si="302"/>
        <v>0</v>
      </c>
      <c r="S1237" s="111">
        <f t="shared" si="303"/>
        <v>0</v>
      </c>
      <c r="T1237" s="111">
        <f t="shared" si="304"/>
        <v>0</v>
      </c>
    </row>
    <row r="1238" spans="1:20" ht="11.25" customHeight="1" x14ac:dyDescent="0.2">
      <c r="A1238" s="102" t="str">
        <f>'T09'!A1238</f>
        <v>Lascov</v>
      </c>
      <c r="B1238" s="104">
        <f>'T09'!C1238</f>
        <v>519472</v>
      </c>
      <c r="C1238" s="109">
        <f>'T09'!K1238</f>
        <v>227561.49</v>
      </c>
      <c r="D1238" s="110">
        <f>'T09'!O1238</f>
        <v>16.363099999999999</v>
      </c>
      <c r="E1238" s="110">
        <f>'T09'!P1238</f>
        <v>2.7367855606851581</v>
      </c>
      <c r="F1238" s="110"/>
      <c r="G1238" s="102">
        <f t="shared" si="292"/>
        <v>0</v>
      </c>
      <c r="H1238" s="102">
        <f t="shared" si="293"/>
        <v>0</v>
      </c>
      <c r="I1238" s="102">
        <f t="shared" si="294"/>
        <v>0</v>
      </c>
      <c r="J1238" s="103">
        <f t="shared" si="295"/>
        <v>0</v>
      </c>
      <c r="L1238" s="115">
        <f t="shared" si="296"/>
        <v>0</v>
      </c>
      <c r="M1238" s="111">
        <f t="shared" si="297"/>
        <v>0</v>
      </c>
      <c r="N1238" s="111">
        <f t="shared" si="298"/>
        <v>0</v>
      </c>
      <c r="O1238" s="115">
        <f t="shared" si="299"/>
        <v>0</v>
      </c>
      <c r="P1238" s="111">
        <f t="shared" si="300"/>
        <v>0</v>
      </c>
      <c r="Q1238" s="111">
        <f t="shared" si="301"/>
        <v>0</v>
      </c>
      <c r="R1238" s="115">
        <f t="shared" si="302"/>
        <v>0</v>
      </c>
      <c r="S1238" s="111">
        <f t="shared" si="303"/>
        <v>0</v>
      </c>
      <c r="T1238" s="111">
        <f t="shared" si="304"/>
        <v>0</v>
      </c>
    </row>
    <row r="1239" spans="1:20" ht="11.25" customHeight="1" x14ac:dyDescent="0.2">
      <c r="A1239" s="102" t="str">
        <f>'T09'!A1239</f>
        <v>Laskár</v>
      </c>
      <c r="B1239" s="104">
        <f>'T09'!C1239</f>
        <v>512397</v>
      </c>
      <c r="C1239" s="109">
        <f>'T09'!K1239</f>
        <v>21853.89</v>
      </c>
      <c r="D1239" s="110">
        <f>'T09'!O1239</f>
        <v>41.122599999999998</v>
      </c>
      <c r="E1239" s="110">
        <f>'T09'!P1239</f>
        <v>1.1981390956026592</v>
      </c>
      <c r="F1239" s="110"/>
      <c r="G1239" s="102">
        <f t="shared" si="292"/>
        <v>0</v>
      </c>
      <c r="H1239" s="102">
        <f t="shared" si="293"/>
        <v>0</v>
      </c>
      <c r="I1239" s="102">
        <f t="shared" si="294"/>
        <v>0</v>
      </c>
      <c r="J1239" s="103">
        <f t="shared" si="295"/>
        <v>0</v>
      </c>
      <c r="L1239" s="115">
        <f t="shared" si="296"/>
        <v>0</v>
      </c>
      <c r="M1239" s="111">
        <f t="shared" si="297"/>
        <v>0</v>
      </c>
      <c r="N1239" s="111">
        <f t="shared" si="298"/>
        <v>0</v>
      </c>
      <c r="O1239" s="115">
        <f t="shared" si="299"/>
        <v>0</v>
      </c>
      <c r="P1239" s="111">
        <f t="shared" si="300"/>
        <v>0</v>
      </c>
      <c r="Q1239" s="111">
        <f t="shared" si="301"/>
        <v>0</v>
      </c>
      <c r="R1239" s="115">
        <f t="shared" si="302"/>
        <v>0</v>
      </c>
      <c r="S1239" s="111">
        <f t="shared" si="303"/>
        <v>0</v>
      </c>
      <c r="T1239" s="111">
        <f t="shared" si="304"/>
        <v>0</v>
      </c>
    </row>
    <row r="1240" spans="1:20" ht="11.25" customHeight="1" x14ac:dyDescent="0.2">
      <c r="A1240" s="102" t="str">
        <f>'T09'!A1240</f>
        <v>Lastomír</v>
      </c>
      <c r="B1240" s="104">
        <f>'T09'!C1240</f>
        <v>522694</v>
      </c>
      <c r="C1240" s="109">
        <f>'T09'!K1240</f>
        <v>329318.97000000003</v>
      </c>
      <c r="D1240" s="110">
        <f>'T09'!O1240</f>
        <v>0</v>
      </c>
      <c r="E1240" s="110">
        <f>'T09'!P1240</f>
        <v>0</v>
      </c>
      <c r="F1240" s="110"/>
      <c r="G1240" s="102">
        <f t="shared" si="292"/>
        <v>0</v>
      </c>
      <c r="H1240" s="102">
        <f t="shared" si="293"/>
        <v>0</v>
      </c>
      <c r="I1240" s="102">
        <f t="shared" si="294"/>
        <v>0</v>
      </c>
      <c r="J1240" s="103">
        <f t="shared" si="295"/>
        <v>0</v>
      </c>
      <c r="L1240" s="115">
        <f t="shared" si="296"/>
        <v>0</v>
      </c>
      <c r="M1240" s="111">
        <f t="shared" si="297"/>
        <v>0</v>
      </c>
      <c r="N1240" s="111">
        <f t="shared" si="298"/>
        <v>0</v>
      </c>
      <c r="O1240" s="115">
        <f t="shared" si="299"/>
        <v>0</v>
      </c>
      <c r="P1240" s="111">
        <f t="shared" si="300"/>
        <v>0</v>
      </c>
      <c r="Q1240" s="111">
        <f t="shared" si="301"/>
        <v>0</v>
      </c>
      <c r="R1240" s="115">
        <f t="shared" si="302"/>
        <v>0</v>
      </c>
      <c r="S1240" s="111">
        <f t="shared" si="303"/>
        <v>0</v>
      </c>
      <c r="T1240" s="111">
        <f t="shared" si="304"/>
        <v>0</v>
      </c>
    </row>
    <row r="1241" spans="1:20" ht="11.25" customHeight="1" x14ac:dyDescent="0.2">
      <c r="A1241" s="102" t="str">
        <f>'T09'!A1241</f>
        <v>Lastovce</v>
      </c>
      <c r="B1241" s="104">
        <f>'T09'!C1241</f>
        <v>528501</v>
      </c>
      <c r="C1241" s="109">
        <f>'T09'!K1241</f>
        <v>381944.64</v>
      </c>
      <c r="D1241" s="110">
        <f>'T09'!O1241</f>
        <v>0</v>
      </c>
      <c r="E1241" s="110">
        <f>'T09'!P1241</f>
        <v>0</v>
      </c>
      <c r="F1241" s="110"/>
      <c r="G1241" s="102">
        <f t="shared" si="292"/>
        <v>0</v>
      </c>
      <c r="H1241" s="102">
        <f t="shared" si="293"/>
        <v>0</v>
      </c>
      <c r="I1241" s="102">
        <f t="shared" si="294"/>
        <v>0</v>
      </c>
      <c r="J1241" s="103">
        <f t="shared" si="295"/>
        <v>0</v>
      </c>
      <c r="L1241" s="115">
        <f t="shared" si="296"/>
        <v>0</v>
      </c>
      <c r="M1241" s="111">
        <f t="shared" si="297"/>
        <v>0</v>
      </c>
      <c r="N1241" s="111">
        <f t="shared" si="298"/>
        <v>0</v>
      </c>
      <c r="O1241" s="115">
        <f t="shared" si="299"/>
        <v>0</v>
      </c>
      <c r="P1241" s="111">
        <f t="shared" si="300"/>
        <v>0</v>
      </c>
      <c r="Q1241" s="111">
        <f t="shared" si="301"/>
        <v>0</v>
      </c>
      <c r="R1241" s="115">
        <f t="shared" si="302"/>
        <v>0</v>
      </c>
      <c r="S1241" s="111">
        <f t="shared" si="303"/>
        <v>0</v>
      </c>
      <c r="T1241" s="111">
        <f t="shared" si="304"/>
        <v>0</v>
      </c>
    </row>
    <row r="1242" spans="1:20" ht="11.25" customHeight="1" x14ac:dyDescent="0.2">
      <c r="A1242" s="102" t="str">
        <f>'T09'!A1242</f>
        <v>Laškovce</v>
      </c>
      <c r="B1242" s="104">
        <f>'T09'!C1242</f>
        <v>522708</v>
      </c>
      <c r="C1242" s="109">
        <f>'T09'!K1242</f>
        <v>218385.79</v>
      </c>
      <c r="D1242" s="110">
        <f>'T09'!O1242</f>
        <v>7.2733999999999996</v>
      </c>
      <c r="E1242" s="110">
        <f>'T09'!P1242</f>
        <v>12.009197118548785</v>
      </c>
      <c r="F1242" s="110"/>
      <c r="G1242" s="102">
        <f t="shared" si="292"/>
        <v>0</v>
      </c>
      <c r="H1242" s="102">
        <f t="shared" si="293"/>
        <v>0</v>
      </c>
      <c r="I1242" s="102">
        <f t="shared" si="294"/>
        <v>0</v>
      </c>
      <c r="J1242" s="103">
        <f t="shared" si="295"/>
        <v>0</v>
      </c>
      <c r="L1242" s="115">
        <f t="shared" si="296"/>
        <v>0</v>
      </c>
      <c r="M1242" s="111">
        <f t="shared" si="297"/>
        <v>0</v>
      </c>
      <c r="N1242" s="111">
        <f t="shared" si="298"/>
        <v>0</v>
      </c>
      <c r="O1242" s="115">
        <f t="shared" si="299"/>
        <v>0</v>
      </c>
      <c r="P1242" s="111">
        <f t="shared" si="300"/>
        <v>0</v>
      </c>
      <c r="Q1242" s="111">
        <f t="shared" si="301"/>
        <v>0</v>
      </c>
      <c r="R1242" s="115">
        <f t="shared" si="302"/>
        <v>0</v>
      </c>
      <c r="S1242" s="111">
        <f t="shared" si="303"/>
        <v>0</v>
      </c>
      <c r="T1242" s="111">
        <f t="shared" si="304"/>
        <v>0</v>
      </c>
    </row>
    <row r="1243" spans="1:20" ht="11.25" customHeight="1" x14ac:dyDescent="0.2">
      <c r="A1243" s="102" t="str">
        <f>'T09'!A1243</f>
        <v>Látky</v>
      </c>
      <c r="B1243" s="104">
        <f>'T09'!C1243</f>
        <v>511510</v>
      </c>
      <c r="C1243" s="109">
        <f>'T09'!K1243</f>
        <v>235035.72</v>
      </c>
      <c r="D1243" s="110">
        <f>'T09'!O1243</f>
        <v>0</v>
      </c>
      <c r="E1243" s="110">
        <f>'T09'!P1243</f>
        <v>0</v>
      </c>
      <c r="F1243" s="110"/>
      <c r="G1243" s="102">
        <f t="shared" si="292"/>
        <v>0</v>
      </c>
      <c r="H1243" s="102">
        <f t="shared" si="293"/>
        <v>0</v>
      </c>
      <c r="I1243" s="102">
        <f t="shared" si="294"/>
        <v>0</v>
      </c>
      <c r="J1243" s="103">
        <f t="shared" si="295"/>
        <v>0</v>
      </c>
      <c r="L1243" s="115">
        <f t="shared" si="296"/>
        <v>0</v>
      </c>
      <c r="M1243" s="111">
        <f t="shared" si="297"/>
        <v>0</v>
      </c>
      <c r="N1243" s="111">
        <f t="shared" si="298"/>
        <v>0</v>
      </c>
      <c r="O1243" s="115">
        <f t="shared" si="299"/>
        <v>0</v>
      </c>
      <c r="P1243" s="111">
        <f t="shared" si="300"/>
        <v>0</v>
      </c>
      <c r="Q1243" s="111">
        <f t="shared" si="301"/>
        <v>0</v>
      </c>
      <c r="R1243" s="115">
        <f t="shared" si="302"/>
        <v>0</v>
      </c>
      <c r="S1243" s="111">
        <f t="shared" si="303"/>
        <v>0</v>
      </c>
      <c r="T1243" s="111">
        <f t="shared" si="304"/>
        <v>0</v>
      </c>
    </row>
    <row r="1244" spans="1:20" ht="11.25" customHeight="1" x14ac:dyDescent="0.2">
      <c r="A1244" s="102" t="str">
        <f>'T09'!A1244</f>
        <v>Lazany</v>
      </c>
      <c r="B1244" s="104">
        <f>'T09'!C1244</f>
        <v>514128</v>
      </c>
      <c r="C1244" s="109">
        <f>'T09'!K1244</f>
        <v>837150.99</v>
      </c>
      <c r="D1244" s="110">
        <f>'T09'!O1244</f>
        <v>2.7629000000000001</v>
      </c>
      <c r="E1244" s="110">
        <f>'T09'!P1244</f>
        <v>9.8213525376109256</v>
      </c>
      <c r="F1244" s="110"/>
      <c r="G1244" s="102">
        <f t="shared" si="292"/>
        <v>0</v>
      </c>
      <c r="H1244" s="102">
        <f t="shared" si="293"/>
        <v>0</v>
      </c>
      <c r="I1244" s="102">
        <f t="shared" si="294"/>
        <v>0</v>
      </c>
      <c r="J1244" s="103">
        <f t="shared" si="295"/>
        <v>0</v>
      </c>
      <c r="L1244" s="115">
        <f t="shared" si="296"/>
        <v>0</v>
      </c>
      <c r="M1244" s="111">
        <f t="shared" si="297"/>
        <v>0</v>
      </c>
      <c r="N1244" s="111">
        <f t="shared" si="298"/>
        <v>0</v>
      </c>
      <c r="O1244" s="115">
        <f t="shared" si="299"/>
        <v>0</v>
      </c>
      <c r="P1244" s="111">
        <f t="shared" si="300"/>
        <v>0</v>
      </c>
      <c r="Q1244" s="111">
        <f t="shared" si="301"/>
        <v>0</v>
      </c>
      <c r="R1244" s="115">
        <f t="shared" si="302"/>
        <v>0</v>
      </c>
      <c r="S1244" s="111">
        <f t="shared" si="303"/>
        <v>0</v>
      </c>
      <c r="T1244" s="111">
        <f t="shared" si="304"/>
        <v>0</v>
      </c>
    </row>
    <row r="1245" spans="1:20" ht="11.25" customHeight="1" x14ac:dyDescent="0.2">
      <c r="A1245" s="102" t="str">
        <f>'T09'!A1245</f>
        <v>Lazisko</v>
      </c>
      <c r="B1245" s="104">
        <f>'T09'!C1245</f>
        <v>510581</v>
      </c>
      <c r="C1245" s="109">
        <f>'T09'!K1245</f>
        <v>83462.47</v>
      </c>
      <c r="D1245" s="110">
        <f>'T09'!O1245</f>
        <v>0</v>
      </c>
      <c r="E1245" s="110">
        <f>'T09'!P1245</f>
        <v>0</v>
      </c>
      <c r="F1245" s="110"/>
      <c r="G1245" s="102">
        <f t="shared" si="292"/>
        <v>0</v>
      </c>
      <c r="H1245" s="102">
        <f t="shared" si="293"/>
        <v>0</v>
      </c>
      <c r="I1245" s="102">
        <f t="shared" si="294"/>
        <v>0</v>
      </c>
      <c r="J1245" s="103">
        <f t="shared" si="295"/>
        <v>0</v>
      </c>
      <c r="L1245" s="115">
        <f t="shared" si="296"/>
        <v>0</v>
      </c>
      <c r="M1245" s="111">
        <f t="shared" si="297"/>
        <v>0</v>
      </c>
      <c r="N1245" s="111">
        <f t="shared" si="298"/>
        <v>0</v>
      </c>
      <c r="O1245" s="115">
        <f t="shared" si="299"/>
        <v>0</v>
      </c>
      <c r="P1245" s="111">
        <f t="shared" si="300"/>
        <v>0</v>
      </c>
      <c r="Q1245" s="111">
        <f t="shared" si="301"/>
        <v>0</v>
      </c>
      <c r="R1245" s="115">
        <f t="shared" si="302"/>
        <v>0</v>
      </c>
      <c r="S1245" s="111">
        <f t="shared" si="303"/>
        <v>0</v>
      </c>
      <c r="T1245" s="111">
        <f t="shared" si="304"/>
        <v>0</v>
      </c>
    </row>
    <row r="1246" spans="1:20" ht="11.25" customHeight="1" x14ac:dyDescent="0.2">
      <c r="A1246" s="102" t="str">
        <f>'T09'!A1246</f>
        <v>Lazy pod Makytou</v>
      </c>
      <c r="B1246" s="104">
        <f>'T09'!C1246</f>
        <v>513300</v>
      </c>
      <c r="C1246" s="109">
        <f>'T09'!K1246</f>
        <v>842268.66</v>
      </c>
      <c r="D1246" s="110">
        <f>'T09'!O1246</f>
        <v>0</v>
      </c>
      <c r="E1246" s="110">
        <f>'T09'!P1246</f>
        <v>5.6548002154087031</v>
      </c>
      <c r="F1246" s="110"/>
      <c r="G1246" s="102">
        <f t="shared" si="292"/>
        <v>0</v>
      </c>
      <c r="H1246" s="102">
        <f t="shared" si="293"/>
        <v>0</v>
      </c>
      <c r="I1246" s="102">
        <f t="shared" si="294"/>
        <v>0</v>
      </c>
      <c r="J1246" s="103">
        <f t="shared" si="295"/>
        <v>0</v>
      </c>
      <c r="L1246" s="115">
        <f t="shared" si="296"/>
        <v>0</v>
      </c>
      <c r="M1246" s="111">
        <f t="shared" si="297"/>
        <v>0</v>
      </c>
      <c r="N1246" s="111">
        <f t="shared" si="298"/>
        <v>0</v>
      </c>
      <c r="O1246" s="115">
        <f t="shared" si="299"/>
        <v>0</v>
      </c>
      <c r="P1246" s="111">
        <f t="shared" si="300"/>
        <v>0</v>
      </c>
      <c r="Q1246" s="111">
        <f t="shared" si="301"/>
        <v>0</v>
      </c>
      <c r="R1246" s="115">
        <f t="shared" si="302"/>
        <v>0</v>
      </c>
      <c r="S1246" s="111">
        <f t="shared" si="303"/>
        <v>0</v>
      </c>
      <c r="T1246" s="111">
        <f t="shared" si="304"/>
        <v>0</v>
      </c>
    </row>
    <row r="1247" spans="1:20" ht="11.25" customHeight="1" x14ac:dyDescent="0.2">
      <c r="A1247" s="102" t="str">
        <f>'T09'!A1247</f>
        <v>Lažany</v>
      </c>
      <c r="B1247" s="104">
        <f>'T09'!C1247</f>
        <v>524735</v>
      </c>
      <c r="C1247" s="109">
        <f>'T09'!K1247</f>
        <v>33098.74</v>
      </c>
      <c r="D1247" s="110">
        <f>'T09'!O1247</f>
        <v>15.897</v>
      </c>
      <c r="E1247" s="110">
        <f>'T09'!P1247</f>
        <v>459.48238513006839</v>
      </c>
      <c r="F1247" s="110"/>
      <c r="G1247" s="102">
        <f t="shared" si="292"/>
        <v>0</v>
      </c>
      <c r="H1247" s="102">
        <f t="shared" si="293"/>
        <v>1</v>
      </c>
      <c r="I1247" s="102">
        <f t="shared" si="294"/>
        <v>0</v>
      </c>
      <c r="J1247" s="103">
        <f t="shared" si="295"/>
        <v>1</v>
      </c>
      <c r="L1247" s="115">
        <f t="shared" si="296"/>
        <v>0</v>
      </c>
      <c r="M1247" s="111">
        <f t="shared" si="297"/>
        <v>0</v>
      </c>
      <c r="N1247" s="111">
        <f t="shared" si="298"/>
        <v>0</v>
      </c>
      <c r="O1247" s="115">
        <f t="shared" si="299"/>
        <v>33098.74</v>
      </c>
      <c r="P1247" s="111">
        <f t="shared" si="300"/>
        <v>0.15897</v>
      </c>
      <c r="Q1247" s="111">
        <f t="shared" si="301"/>
        <v>4.594823851300684</v>
      </c>
      <c r="R1247" s="115">
        <f t="shared" si="302"/>
        <v>0</v>
      </c>
      <c r="S1247" s="111">
        <f t="shared" si="303"/>
        <v>0</v>
      </c>
      <c r="T1247" s="111">
        <f t="shared" si="304"/>
        <v>0</v>
      </c>
    </row>
    <row r="1248" spans="1:20" ht="11.25" customHeight="1" x14ac:dyDescent="0.2">
      <c r="A1248" s="102" t="str">
        <f>'T09'!A1248</f>
        <v>Lednica</v>
      </c>
      <c r="B1248" s="104">
        <f>'T09'!C1248</f>
        <v>513318</v>
      </c>
      <c r="C1248" s="109">
        <f>'T09'!K1248</f>
        <v>609246.46</v>
      </c>
      <c r="D1248" s="110">
        <f>'T09'!O1248</f>
        <v>0</v>
      </c>
      <c r="E1248" s="110">
        <f>'T09'!P1248</f>
        <v>4.0476230259918131E-2</v>
      </c>
      <c r="F1248" s="110"/>
      <c r="G1248" s="102">
        <f t="shared" si="292"/>
        <v>0</v>
      </c>
      <c r="H1248" s="102">
        <f t="shared" si="293"/>
        <v>0</v>
      </c>
      <c r="I1248" s="102">
        <f t="shared" si="294"/>
        <v>0</v>
      </c>
      <c r="J1248" s="103">
        <f t="shared" si="295"/>
        <v>0</v>
      </c>
      <c r="L1248" s="115">
        <f t="shared" si="296"/>
        <v>0</v>
      </c>
      <c r="M1248" s="111">
        <f t="shared" si="297"/>
        <v>0</v>
      </c>
      <c r="N1248" s="111">
        <f t="shared" si="298"/>
        <v>0</v>
      </c>
      <c r="O1248" s="115">
        <f t="shared" si="299"/>
        <v>0</v>
      </c>
      <c r="P1248" s="111">
        <f t="shared" si="300"/>
        <v>0</v>
      </c>
      <c r="Q1248" s="111">
        <f t="shared" si="301"/>
        <v>0</v>
      </c>
      <c r="R1248" s="115">
        <f t="shared" si="302"/>
        <v>0</v>
      </c>
      <c r="S1248" s="111">
        <f t="shared" si="303"/>
        <v>0</v>
      </c>
      <c r="T1248" s="111">
        <f t="shared" si="304"/>
        <v>0</v>
      </c>
    </row>
    <row r="1249" spans="1:20" ht="11.25" customHeight="1" x14ac:dyDescent="0.2">
      <c r="A1249" s="102" t="str">
        <f>'T09'!A1249</f>
        <v>Lednické Rovne</v>
      </c>
      <c r="B1249" s="104">
        <f>'T09'!C1249</f>
        <v>513326</v>
      </c>
      <c r="C1249" s="109">
        <f>'T09'!K1249</f>
        <v>1937947.36</v>
      </c>
      <c r="D1249" s="110">
        <f>'T09'!O1249</f>
        <v>56.267200000000003</v>
      </c>
      <c r="E1249" s="110">
        <f>'T09'!P1249</f>
        <v>27.394242535050072</v>
      </c>
      <c r="F1249" s="110"/>
      <c r="G1249" s="102">
        <f t="shared" si="292"/>
        <v>0</v>
      </c>
      <c r="H1249" s="102">
        <f t="shared" si="293"/>
        <v>1</v>
      </c>
      <c r="I1249" s="102">
        <f t="shared" si="294"/>
        <v>0</v>
      </c>
      <c r="J1249" s="103">
        <f t="shared" si="295"/>
        <v>1</v>
      </c>
      <c r="L1249" s="115">
        <f t="shared" si="296"/>
        <v>0</v>
      </c>
      <c r="M1249" s="111">
        <f t="shared" si="297"/>
        <v>0</v>
      </c>
      <c r="N1249" s="111">
        <f t="shared" si="298"/>
        <v>0</v>
      </c>
      <c r="O1249" s="115">
        <f t="shared" si="299"/>
        <v>1937947.36</v>
      </c>
      <c r="P1249" s="111">
        <f t="shared" si="300"/>
        <v>0.56267200000000006</v>
      </c>
      <c r="Q1249" s="111">
        <f t="shared" si="301"/>
        <v>0.27394242535050073</v>
      </c>
      <c r="R1249" s="115">
        <f t="shared" si="302"/>
        <v>0</v>
      </c>
      <c r="S1249" s="111">
        <f t="shared" si="303"/>
        <v>0</v>
      </c>
      <c r="T1249" s="111">
        <f t="shared" si="304"/>
        <v>0</v>
      </c>
    </row>
    <row r="1250" spans="1:20" ht="11.25" customHeight="1" x14ac:dyDescent="0.2">
      <c r="A1250" s="102" t="str">
        <f>'T09'!A1250</f>
        <v>Legnava</v>
      </c>
      <c r="B1250" s="104">
        <f>'T09'!C1250</f>
        <v>526835</v>
      </c>
      <c r="C1250" s="109">
        <f>'T09'!K1250</f>
        <v>41469.11</v>
      </c>
      <c r="D1250" s="110">
        <f>'T09'!O1250</f>
        <v>0</v>
      </c>
      <c r="E1250" s="110">
        <f>'T09'!P1250</f>
        <v>0</v>
      </c>
      <c r="F1250" s="110"/>
      <c r="G1250" s="102">
        <f t="shared" si="292"/>
        <v>0</v>
      </c>
      <c r="H1250" s="102">
        <f t="shared" si="293"/>
        <v>0</v>
      </c>
      <c r="I1250" s="102">
        <f t="shared" si="294"/>
        <v>0</v>
      </c>
      <c r="J1250" s="103">
        <f t="shared" si="295"/>
        <v>0</v>
      </c>
      <c r="L1250" s="115">
        <f t="shared" si="296"/>
        <v>0</v>
      </c>
      <c r="M1250" s="111">
        <f t="shared" si="297"/>
        <v>0</v>
      </c>
      <c r="N1250" s="111">
        <f t="shared" si="298"/>
        <v>0</v>
      </c>
      <c r="O1250" s="115">
        <f t="shared" si="299"/>
        <v>0</v>
      </c>
      <c r="P1250" s="111">
        <f t="shared" si="300"/>
        <v>0</v>
      </c>
      <c r="Q1250" s="111">
        <f t="shared" si="301"/>
        <v>0</v>
      </c>
      <c r="R1250" s="115">
        <f t="shared" si="302"/>
        <v>0</v>
      </c>
      <c r="S1250" s="111">
        <f t="shared" si="303"/>
        <v>0</v>
      </c>
      <c r="T1250" s="111">
        <f t="shared" si="304"/>
        <v>0</v>
      </c>
    </row>
    <row r="1251" spans="1:20" ht="11.25" customHeight="1" x14ac:dyDescent="0.2">
      <c r="A1251" s="102" t="str">
        <f>'T09'!A1251</f>
        <v>Lehnice</v>
      </c>
      <c r="B1251" s="104">
        <f>'T09'!C1251</f>
        <v>501735</v>
      </c>
      <c r="C1251" s="109">
        <f>'T09'!K1251</f>
        <v>1470181.6099999999</v>
      </c>
      <c r="D1251" s="110">
        <f>'T09'!O1251</f>
        <v>27.196400000000001</v>
      </c>
      <c r="E1251" s="110">
        <f>'T09'!P1251</f>
        <v>38.020554481020888</v>
      </c>
      <c r="F1251" s="110"/>
      <c r="G1251" s="102">
        <f t="shared" si="292"/>
        <v>0</v>
      </c>
      <c r="H1251" s="102">
        <f t="shared" si="293"/>
        <v>1</v>
      </c>
      <c r="I1251" s="102">
        <f t="shared" si="294"/>
        <v>0</v>
      </c>
      <c r="J1251" s="103">
        <f t="shared" si="295"/>
        <v>1</v>
      </c>
      <c r="L1251" s="115">
        <f t="shared" si="296"/>
        <v>0</v>
      </c>
      <c r="M1251" s="111">
        <f t="shared" si="297"/>
        <v>0</v>
      </c>
      <c r="N1251" s="111">
        <f t="shared" si="298"/>
        <v>0</v>
      </c>
      <c r="O1251" s="115">
        <f t="shared" si="299"/>
        <v>1470181.6099999999</v>
      </c>
      <c r="P1251" s="111">
        <f t="shared" si="300"/>
        <v>0.27196399999999998</v>
      </c>
      <c r="Q1251" s="111">
        <f t="shared" si="301"/>
        <v>0.38020554481020885</v>
      </c>
      <c r="R1251" s="115">
        <f t="shared" si="302"/>
        <v>0</v>
      </c>
      <c r="S1251" s="111">
        <f t="shared" si="303"/>
        <v>0</v>
      </c>
      <c r="T1251" s="111">
        <f t="shared" si="304"/>
        <v>0</v>
      </c>
    </row>
    <row r="1252" spans="1:20" ht="11.25" customHeight="1" x14ac:dyDescent="0.2">
      <c r="A1252" s="102" t="str">
        <f>'T09'!A1252</f>
        <v>Lehota</v>
      </c>
      <c r="B1252" s="104">
        <f>'T09'!C1252</f>
        <v>500453</v>
      </c>
      <c r="C1252" s="109">
        <f>'T09'!K1252</f>
        <v>828727.85</v>
      </c>
      <c r="D1252" s="110">
        <f>'T09'!O1252</f>
        <v>0</v>
      </c>
      <c r="E1252" s="110">
        <f>'T09'!P1252</f>
        <v>1.7547473516185079</v>
      </c>
      <c r="F1252" s="110"/>
      <c r="G1252" s="102">
        <f t="shared" si="292"/>
        <v>0</v>
      </c>
      <c r="H1252" s="102">
        <f t="shared" si="293"/>
        <v>0</v>
      </c>
      <c r="I1252" s="102">
        <f t="shared" si="294"/>
        <v>0</v>
      </c>
      <c r="J1252" s="103">
        <f t="shared" si="295"/>
        <v>0</v>
      </c>
      <c r="L1252" s="115">
        <f t="shared" si="296"/>
        <v>0</v>
      </c>
      <c r="M1252" s="111">
        <f t="shared" si="297"/>
        <v>0</v>
      </c>
      <c r="N1252" s="111">
        <f t="shared" si="298"/>
        <v>0</v>
      </c>
      <c r="O1252" s="115">
        <f t="shared" si="299"/>
        <v>0</v>
      </c>
      <c r="P1252" s="111">
        <f t="shared" si="300"/>
        <v>0</v>
      </c>
      <c r="Q1252" s="111">
        <f t="shared" si="301"/>
        <v>0</v>
      </c>
      <c r="R1252" s="115">
        <f t="shared" si="302"/>
        <v>0</v>
      </c>
      <c r="S1252" s="111">
        <f t="shared" si="303"/>
        <v>0</v>
      </c>
      <c r="T1252" s="111">
        <f t="shared" si="304"/>
        <v>0</v>
      </c>
    </row>
    <row r="1253" spans="1:20" ht="11.25" customHeight="1" x14ac:dyDescent="0.2">
      <c r="A1253" s="102" t="str">
        <f>'T09'!A1253</f>
        <v>Lehota nad Rimavicou</v>
      </c>
      <c r="B1253" s="104">
        <f>'T09'!C1253</f>
        <v>515124</v>
      </c>
      <c r="C1253" s="109">
        <f>'T09'!K1253</f>
        <v>72713.88</v>
      </c>
      <c r="D1253" s="110">
        <f>'T09'!O1253</f>
        <v>0</v>
      </c>
      <c r="E1253" s="110">
        <f>'T09'!P1253</f>
        <v>0</v>
      </c>
      <c r="F1253" s="110"/>
      <c r="G1253" s="102">
        <f t="shared" si="292"/>
        <v>0</v>
      </c>
      <c r="H1253" s="102">
        <f t="shared" si="293"/>
        <v>0</v>
      </c>
      <c r="I1253" s="102">
        <f t="shared" si="294"/>
        <v>0</v>
      </c>
      <c r="J1253" s="103">
        <f t="shared" si="295"/>
        <v>0</v>
      </c>
      <c r="L1253" s="115">
        <f t="shared" si="296"/>
        <v>0</v>
      </c>
      <c r="M1253" s="111">
        <f t="shared" si="297"/>
        <v>0</v>
      </c>
      <c r="N1253" s="111">
        <f t="shared" si="298"/>
        <v>0</v>
      </c>
      <c r="O1253" s="115">
        <f t="shared" si="299"/>
        <v>0</v>
      </c>
      <c r="P1253" s="111">
        <f t="shared" si="300"/>
        <v>0</v>
      </c>
      <c r="Q1253" s="111">
        <f t="shared" si="301"/>
        <v>0</v>
      </c>
      <c r="R1253" s="115">
        <f t="shared" si="302"/>
        <v>0</v>
      </c>
      <c r="S1253" s="111">
        <f t="shared" si="303"/>
        <v>0</v>
      </c>
      <c r="T1253" s="111">
        <f t="shared" si="304"/>
        <v>0</v>
      </c>
    </row>
    <row r="1254" spans="1:20" ht="11.25" customHeight="1" x14ac:dyDescent="0.2">
      <c r="A1254" s="102" t="str">
        <f>'T09'!A1254</f>
        <v>Lehota pod Vtáčnikom</v>
      </c>
      <c r="B1254" s="104">
        <f>'T09'!C1254</f>
        <v>514136</v>
      </c>
      <c r="C1254" s="109">
        <f>'T09'!K1254</f>
        <v>1814921.4</v>
      </c>
      <c r="D1254" s="110">
        <f>'T09'!O1254</f>
        <v>35.335099999999997</v>
      </c>
      <c r="E1254" s="110">
        <f>'T09'!P1254</f>
        <v>14.985772386616853</v>
      </c>
      <c r="F1254" s="110"/>
      <c r="G1254" s="102">
        <f t="shared" si="292"/>
        <v>0</v>
      </c>
      <c r="H1254" s="102">
        <f t="shared" si="293"/>
        <v>0</v>
      </c>
      <c r="I1254" s="102">
        <f t="shared" si="294"/>
        <v>0</v>
      </c>
      <c r="J1254" s="103">
        <f t="shared" si="295"/>
        <v>0</v>
      </c>
      <c r="L1254" s="115">
        <f t="shared" si="296"/>
        <v>0</v>
      </c>
      <c r="M1254" s="111">
        <f t="shared" si="297"/>
        <v>0</v>
      </c>
      <c r="N1254" s="111">
        <f t="shared" si="298"/>
        <v>0</v>
      </c>
      <c r="O1254" s="115">
        <f t="shared" si="299"/>
        <v>0</v>
      </c>
      <c r="P1254" s="111">
        <f t="shared" si="300"/>
        <v>0</v>
      </c>
      <c r="Q1254" s="111">
        <f t="shared" si="301"/>
        <v>0</v>
      </c>
      <c r="R1254" s="115">
        <f t="shared" si="302"/>
        <v>0</v>
      </c>
      <c r="S1254" s="111">
        <f t="shared" si="303"/>
        <v>0</v>
      </c>
      <c r="T1254" s="111">
        <f t="shared" si="304"/>
        <v>0</v>
      </c>
    </row>
    <row r="1255" spans="1:20" ht="11.25" customHeight="1" x14ac:dyDescent="0.2">
      <c r="A1255" s="102" t="str">
        <f>'T09'!A1255</f>
        <v>Lehôtka</v>
      </c>
      <c r="B1255" s="104">
        <f>'T09'!C1255</f>
        <v>511528</v>
      </c>
      <c r="C1255" s="109">
        <f>'T09'!K1255</f>
        <v>53663.6</v>
      </c>
      <c r="D1255" s="110">
        <f>'T09'!O1255</f>
        <v>0</v>
      </c>
      <c r="E1255" s="110">
        <f>'T09'!P1255</f>
        <v>0</v>
      </c>
      <c r="F1255" s="110"/>
      <c r="G1255" s="102">
        <f t="shared" si="292"/>
        <v>0</v>
      </c>
      <c r="H1255" s="102">
        <f t="shared" si="293"/>
        <v>0</v>
      </c>
      <c r="I1255" s="102">
        <f t="shared" si="294"/>
        <v>0</v>
      </c>
      <c r="J1255" s="103">
        <f t="shared" si="295"/>
        <v>0</v>
      </c>
      <c r="L1255" s="115">
        <f t="shared" si="296"/>
        <v>0</v>
      </c>
      <c r="M1255" s="111">
        <f t="shared" si="297"/>
        <v>0</v>
      </c>
      <c r="N1255" s="111">
        <f t="shared" si="298"/>
        <v>0</v>
      </c>
      <c r="O1255" s="115">
        <f t="shared" si="299"/>
        <v>0</v>
      </c>
      <c r="P1255" s="111">
        <f t="shared" si="300"/>
        <v>0</v>
      </c>
      <c r="Q1255" s="111">
        <f t="shared" si="301"/>
        <v>0</v>
      </c>
      <c r="R1255" s="115">
        <f t="shared" si="302"/>
        <v>0</v>
      </c>
      <c r="S1255" s="111">
        <f t="shared" si="303"/>
        <v>0</v>
      </c>
      <c r="T1255" s="111">
        <f t="shared" si="304"/>
        <v>0</v>
      </c>
    </row>
    <row r="1256" spans="1:20" ht="11.25" customHeight="1" x14ac:dyDescent="0.2">
      <c r="A1256" s="102" t="str">
        <f>'T09'!A1256</f>
        <v>Lehôtka pod Brehmi</v>
      </c>
      <c r="B1256" s="104">
        <f>'T09'!C1256</f>
        <v>517011</v>
      </c>
      <c r="C1256" s="109">
        <f>'T09'!K1256</f>
        <v>121040.39</v>
      </c>
      <c r="D1256" s="110">
        <f>'T09'!O1256</f>
        <v>8.3709000000000007</v>
      </c>
      <c r="E1256" s="110">
        <f>'T09'!P1256</f>
        <v>2.4813700616794114</v>
      </c>
      <c r="F1256" s="110"/>
      <c r="G1256" s="102">
        <f t="shared" si="292"/>
        <v>0</v>
      </c>
      <c r="H1256" s="102">
        <f t="shared" si="293"/>
        <v>0</v>
      </c>
      <c r="I1256" s="102">
        <f t="shared" si="294"/>
        <v>0</v>
      </c>
      <c r="J1256" s="103">
        <f t="shared" si="295"/>
        <v>0</v>
      </c>
      <c r="L1256" s="115">
        <f t="shared" si="296"/>
        <v>0</v>
      </c>
      <c r="M1256" s="111">
        <f t="shared" si="297"/>
        <v>0</v>
      </c>
      <c r="N1256" s="111">
        <f t="shared" si="298"/>
        <v>0</v>
      </c>
      <c r="O1256" s="115">
        <f t="shared" si="299"/>
        <v>0</v>
      </c>
      <c r="P1256" s="111">
        <f t="shared" si="300"/>
        <v>0</v>
      </c>
      <c r="Q1256" s="111">
        <f t="shared" si="301"/>
        <v>0</v>
      </c>
      <c r="R1256" s="115">
        <f t="shared" si="302"/>
        <v>0</v>
      </c>
      <c r="S1256" s="111">
        <f t="shared" si="303"/>
        <v>0</v>
      </c>
      <c r="T1256" s="111">
        <f t="shared" si="304"/>
        <v>0</v>
      </c>
    </row>
    <row r="1257" spans="1:20" ht="11.25" customHeight="1" x14ac:dyDescent="0.2">
      <c r="A1257" s="102" t="str">
        <f>'T09'!A1257</f>
        <v>Lechnica</v>
      </c>
      <c r="B1257" s="104">
        <f>'T09'!C1257</f>
        <v>523615</v>
      </c>
      <c r="C1257" s="109">
        <f>'T09'!K1257</f>
        <v>58265.25</v>
      </c>
      <c r="D1257" s="110">
        <f>'T09'!O1257</f>
        <v>7.2617000000000003</v>
      </c>
      <c r="E1257" s="110">
        <f>'T09'!P1257</f>
        <v>2.1609621515397257</v>
      </c>
      <c r="F1257" s="110"/>
      <c r="G1257" s="102">
        <f t="shared" si="292"/>
        <v>0</v>
      </c>
      <c r="H1257" s="102">
        <f t="shared" si="293"/>
        <v>0</v>
      </c>
      <c r="I1257" s="102">
        <f t="shared" si="294"/>
        <v>0</v>
      </c>
      <c r="J1257" s="103">
        <f t="shared" si="295"/>
        <v>0</v>
      </c>
      <c r="L1257" s="115">
        <f t="shared" si="296"/>
        <v>0</v>
      </c>
      <c r="M1257" s="111">
        <f t="shared" si="297"/>
        <v>0</v>
      </c>
      <c r="N1257" s="111">
        <f t="shared" si="298"/>
        <v>0</v>
      </c>
      <c r="O1257" s="115">
        <f t="shared" si="299"/>
        <v>0</v>
      </c>
      <c r="P1257" s="111">
        <f t="shared" si="300"/>
        <v>0</v>
      </c>
      <c r="Q1257" s="111">
        <f t="shared" si="301"/>
        <v>0</v>
      </c>
      <c r="R1257" s="115">
        <f t="shared" si="302"/>
        <v>0</v>
      </c>
      <c r="S1257" s="111">
        <f t="shared" si="303"/>
        <v>0</v>
      </c>
      <c r="T1257" s="111">
        <f t="shared" si="304"/>
        <v>0</v>
      </c>
    </row>
    <row r="1258" spans="1:20" ht="11.25" customHeight="1" x14ac:dyDescent="0.2">
      <c r="A1258" s="102" t="str">
        <f>'T09'!A1258</f>
        <v>Lekárovce</v>
      </c>
      <c r="B1258" s="104">
        <f>'T09'!C1258</f>
        <v>522716</v>
      </c>
      <c r="C1258" s="109">
        <f>'T09'!K1258</f>
        <v>319152.56</v>
      </c>
      <c r="D1258" s="110">
        <f>'T09'!O1258</f>
        <v>30.727499999999999</v>
      </c>
      <c r="E1258" s="110">
        <f>'T09'!P1258</f>
        <v>8.5636192296248552</v>
      </c>
      <c r="F1258" s="110"/>
      <c r="G1258" s="102">
        <f t="shared" si="292"/>
        <v>0</v>
      </c>
      <c r="H1258" s="102">
        <f t="shared" si="293"/>
        <v>0</v>
      </c>
      <c r="I1258" s="102">
        <f t="shared" si="294"/>
        <v>0</v>
      </c>
      <c r="J1258" s="103">
        <f t="shared" si="295"/>
        <v>0</v>
      </c>
      <c r="L1258" s="115">
        <f t="shared" si="296"/>
        <v>0</v>
      </c>
      <c r="M1258" s="111">
        <f t="shared" si="297"/>
        <v>0</v>
      </c>
      <c r="N1258" s="111">
        <f t="shared" si="298"/>
        <v>0</v>
      </c>
      <c r="O1258" s="115">
        <f t="shared" si="299"/>
        <v>0</v>
      </c>
      <c r="P1258" s="111">
        <f t="shared" si="300"/>
        <v>0</v>
      </c>
      <c r="Q1258" s="111">
        <f t="shared" si="301"/>
        <v>0</v>
      </c>
      <c r="R1258" s="115">
        <f t="shared" si="302"/>
        <v>0</v>
      </c>
      <c r="S1258" s="111">
        <f t="shared" si="303"/>
        <v>0</v>
      </c>
      <c r="T1258" s="111">
        <f t="shared" si="304"/>
        <v>0</v>
      </c>
    </row>
    <row r="1259" spans="1:20" ht="11.25" customHeight="1" x14ac:dyDescent="0.2">
      <c r="A1259" s="102" t="str">
        <f>'T09'!A1259</f>
        <v>Leľa</v>
      </c>
      <c r="B1259" s="104">
        <f>'T09'!C1259</f>
        <v>503312</v>
      </c>
      <c r="C1259" s="109">
        <f>'T09'!K1259</f>
        <v>92165.55</v>
      </c>
      <c r="D1259" s="110">
        <f>'T09'!O1259</f>
        <v>0</v>
      </c>
      <c r="E1259" s="110">
        <f>'T09'!P1259</f>
        <v>0</v>
      </c>
      <c r="F1259" s="110"/>
      <c r="G1259" s="102">
        <f t="shared" si="292"/>
        <v>0</v>
      </c>
      <c r="H1259" s="102">
        <f t="shared" si="293"/>
        <v>0</v>
      </c>
      <c r="I1259" s="102">
        <f t="shared" si="294"/>
        <v>0</v>
      </c>
      <c r="J1259" s="103">
        <f t="shared" si="295"/>
        <v>0</v>
      </c>
      <c r="L1259" s="115">
        <f t="shared" si="296"/>
        <v>0</v>
      </c>
      <c r="M1259" s="111">
        <f t="shared" si="297"/>
        <v>0</v>
      </c>
      <c r="N1259" s="111">
        <f t="shared" si="298"/>
        <v>0</v>
      </c>
      <c r="O1259" s="115">
        <f t="shared" si="299"/>
        <v>0</v>
      </c>
      <c r="P1259" s="111">
        <f t="shared" si="300"/>
        <v>0</v>
      </c>
      <c r="Q1259" s="111">
        <f t="shared" si="301"/>
        <v>0</v>
      </c>
      <c r="R1259" s="115">
        <f t="shared" si="302"/>
        <v>0</v>
      </c>
      <c r="S1259" s="111">
        <f t="shared" si="303"/>
        <v>0</v>
      </c>
      <c r="T1259" s="111">
        <f t="shared" si="304"/>
        <v>0</v>
      </c>
    </row>
    <row r="1260" spans="1:20" ht="11.25" customHeight="1" x14ac:dyDescent="0.2">
      <c r="A1260" s="102" t="str">
        <f>'T09'!A1260</f>
        <v>Leles</v>
      </c>
      <c r="B1260" s="104">
        <f>'T09'!C1260</f>
        <v>528510</v>
      </c>
      <c r="C1260" s="109">
        <f>'T09'!K1260</f>
        <v>781091.33</v>
      </c>
      <c r="D1260" s="110">
        <f>'T09'!O1260</f>
        <v>15.148999999999999</v>
      </c>
      <c r="E1260" s="110">
        <f>'T09'!P1260</f>
        <v>6.4179524307355962</v>
      </c>
      <c r="F1260" s="110"/>
      <c r="G1260" s="102">
        <f t="shared" si="292"/>
        <v>0</v>
      </c>
      <c r="H1260" s="102">
        <f t="shared" si="293"/>
        <v>0</v>
      </c>
      <c r="I1260" s="102">
        <f t="shared" si="294"/>
        <v>0</v>
      </c>
      <c r="J1260" s="103">
        <f t="shared" si="295"/>
        <v>0</v>
      </c>
      <c r="L1260" s="115">
        <f t="shared" si="296"/>
        <v>0</v>
      </c>
      <c r="M1260" s="111">
        <f t="shared" si="297"/>
        <v>0</v>
      </c>
      <c r="N1260" s="111">
        <f t="shared" si="298"/>
        <v>0</v>
      </c>
      <c r="O1260" s="115">
        <f t="shared" si="299"/>
        <v>0</v>
      </c>
      <c r="P1260" s="111">
        <f t="shared" si="300"/>
        <v>0</v>
      </c>
      <c r="Q1260" s="111">
        <f t="shared" si="301"/>
        <v>0</v>
      </c>
      <c r="R1260" s="115">
        <f t="shared" si="302"/>
        <v>0</v>
      </c>
      <c r="S1260" s="111">
        <f t="shared" si="303"/>
        <v>0</v>
      </c>
      <c r="T1260" s="111">
        <f t="shared" si="304"/>
        <v>0</v>
      </c>
    </row>
    <row r="1261" spans="1:20" ht="11.25" customHeight="1" x14ac:dyDescent="0.2">
      <c r="A1261" s="102" t="str">
        <f>'T09'!A1261</f>
        <v>Lemešany</v>
      </c>
      <c r="B1261" s="104">
        <f>'T09'!C1261</f>
        <v>524743</v>
      </c>
      <c r="C1261" s="109">
        <f>'T09'!K1261</f>
        <v>1027351.61</v>
      </c>
      <c r="D1261" s="110">
        <f>'T09'!O1261</f>
        <v>11.2349</v>
      </c>
      <c r="E1261" s="110">
        <f>'T09'!P1261</f>
        <v>2.5921602439499756</v>
      </c>
      <c r="F1261" s="110"/>
      <c r="G1261" s="102">
        <f t="shared" si="292"/>
        <v>0</v>
      </c>
      <c r="H1261" s="102">
        <f t="shared" si="293"/>
        <v>0</v>
      </c>
      <c r="I1261" s="102">
        <f t="shared" si="294"/>
        <v>0</v>
      </c>
      <c r="J1261" s="103">
        <f t="shared" si="295"/>
        <v>0</v>
      </c>
      <c r="L1261" s="115">
        <f t="shared" si="296"/>
        <v>0</v>
      </c>
      <c r="M1261" s="111">
        <f t="shared" si="297"/>
        <v>0</v>
      </c>
      <c r="N1261" s="111">
        <f t="shared" si="298"/>
        <v>0</v>
      </c>
      <c r="O1261" s="115">
        <f t="shared" si="299"/>
        <v>0</v>
      </c>
      <c r="P1261" s="111">
        <f t="shared" si="300"/>
        <v>0</v>
      </c>
      <c r="Q1261" s="111">
        <f t="shared" si="301"/>
        <v>0</v>
      </c>
      <c r="R1261" s="115">
        <f t="shared" si="302"/>
        <v>0</v>
      </c>
      <c r="S1261" s="111">
        <f t="shared" si="303"/>
        <v>0</v>
      </c>
      <c r="T1261" s="111">
        <f t="shared" si="304"/>
        <v>0</v>
      </c>
    </row>
    <row r="1262" spans="1:20" ht="11.25" customHeight="1" x14ac:dyDescent="0.2">
      <c r="A1262" s="102" t="str">
        <f>'T09'!A1262</f>
        <v>Lenartov</v>
      </c>
      <c r="B1262" s="104">
        <f>'T09'!C1262</f>
        <v>519481</v>
      </c>
      <c r="C1262" s="109">
        <f>'T09'!K1262</f>
        <v>654123.72</v>
      </c>
      <c r="D1262" s="110">
        <f>'T09'!O1262</f>
        <v>0</v>
      </c>
      <c r="E1262" s="110">
        <f>'T09'!P1262</f>
        <v>1.4923782308337633E-2</v>
      </c>
      <c r="F1262" s="110"/>
      <c r="G1262" s="102">
        <f t="shared" si="292"/>
        <v>0</v>
      </c>
      <c r="H1262" s="102">
        <f t="shared" si="293"/>
        <v>0</v>
      </c>
      <c r="I1262" s="102">
        <f t="shared" si="294"/>
        <v>0</v>
      </c>
      <c r="J1262" s="103">
        <f t="shared" si="295"/>
        <v>0</v>
      </c>
      <c r="L1262" s="115">
        <f t="shared" si="296"/>
        <v>0</v>
      </c>
      <c r="M1262" s="111">
        <f t="shared" si="297"/>
        <v>0</v>
      </c>
      <c r="N1262" s="111">
        <f t="shared" si="298"/>
        <v>0</v>
      </c>
      <c r="O1262" s="115">
        <f t="shared" si="299"/>
        <v>0</v>
      </c>
      <c r="P1262" s="111">
        <f t="shared" si="300"/>
        <v>0</v>
      </c>
      <c r="Q1262" s="111">
        <f t="shared" si="301"/>
        <v>0</v>
      </c>
      <c r="R1262" s="115">
        <f t="shared" si="302"/>
        <v>0</v>
      </c>
      <c r="S1262" s="111">
        <f t="shared" si="303"/>
        <v>0</v>
      </c>
      <c r="T1262" s="111">
        <f t="shared" si="304"/>
        <v>0</v>
      </c>
    </row>
    <row r="1263" spans="1:20" ht="11.25" customHeight="1" x14ac:dyDescent="0.2">
      <c r="A1263" s="102" t="str">
        <f>'T09'!A1263</f>
        <v>Lenartovce</v>
      </c>
      <c r="B1263" s="104">
        <f>'T09'!C1263</f>
        <v>515132</v>
      </c>
      <c r="C1263" s="109">
        <f>'T09'!K1263</f>
        <v>412809.95</v>
      </c>
      <c r="D1263" s="110">
        <f>'T09'!O1263</f>
        <v>0</v>
      </c>
      <c r="E1263" s="110">
        <f>'T09'!P1263</f>
        <v>3.9766992050458083</v>
      </c>
      <c r="F1263" s="110"/>
      <c r="G1263" s="102">
        <f t="shared" si="292"/>
        <v>0</v>
      </c>
      <c r="H1263" s="102">
        <f t="shared" si="293"/>
        <v>0</v>
      </c>
      <c r="I1263" s="102">
        <f t="shared" si="294"/>
        <v>0</v>
      </c>
      <c r="J1263" s="103">
        <f t="shared" si="295"/>
        <v>0</v>
      </c>
      <c r="L1263" s="115">
        <f t="shared" si="296"/>
        <v>0</v>
      </c>
      <c r="M1263" s="111">
        <f t="shared" si="297"/>
        <v>0</v>
      </c>
      <c r="N1263" s="111">
        <f t="shared" si="298"/>
        <v>0</v>
      </c>
      <c r="O1263" s="115">
        <f t="shared" si="299"/>
        <v>0</v>
      </c>
      <c r="P1263" s="111">
        <f t="shared" si="300"/>
        <v>0</v>
      </c>
      <c r="Q1263" s="111">
        <f t="shared" si="301"/>
        <v>0</v>
      </c>
      <c r="R1263" s="115">
        <f t="shared" si="302"/>
        <v>0</v>
      </c>
      <c r="S1263" s="111">
        <f t="shared" si="303"/>
        <v>0</v>
      </c>
      <c r="T1263" s="111">
        <f t="shared" si="304"/>
        <v>0</v>
      </c>
    </row>
    <row r="1264" spans="1:20" ht="11.25" customHeight="1" x14ac:dyDescent="0.2">
      <c r="A1264" s="102" t="str">
        <f>'T09'!A1264</f>
        <v>Lendak</v>
      </c>
      <c r="B1264" s="104">
        <f>'T09'!C1264</f>
        <v>523623</v>
      </c>
      <c r="C1264" s="109">
        <f>'T09'!K1264</f>
        <v>2678883.85</v>
      </c>
      <c r="D1264" s="110">
        <f>'T09'!O1264</f>
        <v>11.5389</v>
      </c>
      <c r="E1264" s="110">
        <f>'T09'!P1264</f>
        <v>3.3757801780021182</v>
      </c>
      <c r="F1264" s="110"/>
      <c r="G1264" s="102">
        <f t="shared" si="292"/>
        <v>0</v>
      </c>
      <c r="H1264" s="102">
        <f t="shared" si="293"/>
        <v>0</v>
      </c>
      <c r="I1264" s="102">
        <f t="shared" si="294"/>
        <v>0</v>
      </c>
      <c r="J1264" s="103">
        <f t="shared" si="295"/>
        <v>0</v>
      </c>
      <c r="L1264" s="115">
        <f t="shared" si="296"/>
        <v>0</v>
      </c>
      <c r="M1264" s="111">
        <f t="shared" si="297"/>
        <v>0</v>
      </c>
      <c r="N1264" s="111">
        <f t="shared" si="298"/>
        <v>0</v>
      </c>
      <c r="O1264" s="115">
        <f t="shared" si="299"/>
        <v>0</v>
      </c>
      <c r="P1264" s="111">
        <f t="shared" si="300"/>
        <v>0</v>
      </c>
      <c r="Q1264" s="111">
        <f t="shared" si="301"/>
        <v>0</v>
      </c>
      <c r="R1264" s="115">
        <f t="shared" si="302"/>
        <v>0</v>
      </c>
      <c r="S1264" s="111">
        <f t="shared" si="303"/>
        <v>0</v>
      </c>
      <c r="T1264" s="111">
        <f t="shared" si="304"/>
        <v>0</v>
      </c>
    </row>
    <row r="1265" spans="1:20" ht="11.25" customHeight="1" x14ac:dyDescent="0.2">
      <c r="A1265" s="102" t="str">
        <f>'T09'!A1265</f>
        <v>Lenka</v>
      </c>
      <c r="B1265" s="104">
        <f>'T09'!C1265</f>
        <v>515141</v>
      </c>
      <c r="C1265" s="109">
        <f>'T09'!K1265</f>
        <v>53130.14</v>
      </c>
      <c r="D1265" s="110">
        <f>'T09'!O1265</f>
        <v>22.197199999999999</v>
      </c>
      <c r="E1265" s="110">
        <f>'T09'!P1265</f>
        <v>3.5404198069118582</v>
      </c>
      <c r="F1265" s="110"/>
      <c r="G1265" s="102">
        <f t="shared" si="292"/>
        <v>0</v>
      </c>
      <c r="H1265" s="102">
        <f t="shared" si="293"/>
        <v>0</v>
      </c>
      <c r="I1265" s="102">
        <f t="shared" si="294"/>
        <v>0</v>
      </c>
      <c r="J1265" s="103">
        <f t="shared" si="295"/>
        <v>0</v>
      </c>
      <c r="L1265" s="115">
        <f t="shared" si="296"/>
        <v>0</v>
      </c>
      <c r="M1265" s="111">
        <f t="shared" si="297"/>
        <v>0</v>
      </c>
      <c r="N1265" s="111">
        <f t="shared" si="298"/>
        <v>0</v>
      </c>
      <c r="O1265" s="115">
        <f t="shared" si="299"/>
        <v>0</v>
      </c>
      <c r="P1265" s="111">
        <f t="shared" si="300"/>
        <v>0</v>
      </c>
      <c r="Q1265" s="111">
        <f t="shared" si="301"/>
        <v>0</v>
      </c>
      <c r="R1265" s="115">
        <f t="shared" si="302"/>
        <v>0</v>
      </c>
      <c r="S1265" s="111">
        <f t="shared" si="303"/>
        <v>0</v>
      </c>
      <c r="T1265" s="111">
        <f t="shared" si="304"/>
        <v>0</v>
      </c>
    </row>
    <row r="1266" spans="1:20" ht="11.25" customHeight="1" x14ac:dyDescent="0.2">
      <c r="A1266" s="102" t="str">
        <f>'T09'!A1266</f>
        <v>Lentvora</v>
      </c>
      <c r="B1266" s="104">
        <f>'T09'!C1266</f>
        <v>511536</v>
      </c>
      <c r="C1266" s="109">
        <f>'T09'!K1266</f>
        <v>28666.720000000001</v>
      </c>
      <c r="D1266" s="110">
        <f>'T09'!O1266</f>
        <v>0</v>
      </c>
      <c r="E1266" s="110">
        <f>'T09'!P1266</f>
        <v>0</v>
      </c>
      <c r="F1266" s="110"/>
      <c r="G1266" s="102">
        <f t="shared" si="292"/>
        <v>0</v>
      </c>
      <c r="H1266" s="102">
        <f t="shared" si="293"/>
        <v>0</v>
      </c>
      <c r="I1266" s="102">
        <f t="shared" si="294"/>
        <v>0</v>
      </c>
      <c r="J1266" s="103">
        <f t="shared" si="295"/>
        <v>0</v>
      </c>
      <c r="L1266" s="115">
        <f t="shared" si="296"/>
        <v>0</v>
      </c>
      <c r="M1266" s="111">
        <f t="shared" si="297"/>
        <v>0</v>
      </c>
      <c r="N1266" s="111">
        <f t="shared" si="298"/>
        <v>0</v>
      </c>
      <c r="O1266" s="115">
        <f t="shared" si="299"/>
        <v>0</v>
      </c>
      <c r="P1266" s="111">
        <f t="shared" si="300"/>
        <v>0</v>
      </c>
      <c r="Q1266" s="111">
        <f t="shared" si="301"/>
        <v>0</v>
      </c>
      <c r="R1266" s="115">
        <f t="shared" si="302"/>
        <v>0</v>
      </c>
      <c r="S1266" s="111">
        <f t="shared" si="303"/>
        <v>0</v>
      </c>
      <c r="T1266" s="111">
        <f t="shared" si="304"/>
        <v>0</v>
      </c>
    </row>
    <row r="1267" spans="1:20" ht="11.25" customHeight="1" x14ac:dyDescent="0.2">
      <c r="A1267" s="102" t="str">
        <f>'T09'!A1267</f>
        <v>Leopoldov</v>
      </c>
      <c r="B1267" s="104">
        <f>'T09'!C1267</f>
        <v>507253</v>
      </c>
      <c r="C1267" s="109">
        <f>'T09'!K1267</f>
        <v>2383669.7799999998</v>
      </c>
      <c r="D1267" s="110">
        <f>'T09'!O1267</f>
        <v>10.4895</v>
      </c>
      <c r="E1267" s="110">
        <f>'T09'!P1267</f>
        <v>5.2925909057755485</v>
      </c>
      <c r="F1267" s="110"/>
      <c r="G1267" s="102">
        <f t="shared" si="292"/>
        <v>0</v>
      </c>
      <c r="H1267" s="102">
        <f t="shared" si="293"/>
        <v>0</v>
      </c>
      <c r="I1267" s="102">
        <f t="shared" si="294"/>
        <v>0</v>
      </c>
      <c r="J1267" s="103">
        <f t="shared" si="295"/>
        <v>0</v>
      </c>
      <c r="L1267" s="115">
        <f t="shared" si="296"/>
        <v>0</v>
      </c>
      <c r="M1267" s="111">
        <f t="shared" si="297"/>
        <v>0</v>
      </c>
      <c r="N1267" s="111">
        <f t="shared" si="298"/>
        <v>0</v>
      </c>
      <c r="O1267" s="115">
        <f t="shared" si="299"/>
        <v>0</v>
      </c>
      <c r="P1267" s="111">
        <f t="shared" si="300"/>
        <v>0</v>
      </c>
      <c r="Q1267" s="111">
        <f t="shared" si="301"/>
        <v>0</v>
      </c>
      <c r="R1267" s="115">
        <f t="shared" si="302"/>
        <v>0</v>
      </c>
      <c r="S1267" s="111">
        <f t="shared" si="303"/>
        <v>0</v>
      </c>
      <c r="T1267" s="111">
        <f t="shared" si="304"/>
        <v>0</v>
      </c>
    </row>
    <row r="1268" spans="1:20" ht="11.25" customHeight="1" x14ac:dyDescent="0.2">
      <c r="A1268" s="102" t="str">
        <f>'T09'!A1268</f>
        <v>Lesenice</v>
      </c>
      <c r="B1268" s="104">
        <f>'T09'!C1268</f>
        <v>516155</v>
      </c>
      <c r="C1268" s="109">
        <f>'T09'!K1268</f>
        <v>145283.06</v>
      </c>
      <c r="D1268" s="110">
        <f>'T09'!O1268</f>
        <v>54.318300000000001</v>
      </c>
      <c r="E1268" s="110">
        <f>'T09'!P1268</f>
        <v>13.145414200389224</v>
      </c>
      <c r="F1268" s="110"/>
      <c r="G1268" s="102">
        <f t="shared" si="292"/>
        <v>0</v>
      </c>
      <c r="H1268" s="102">
        <f t="shared" si="293"/>
        <v>0</v>
      </c>
      <c r="I1268" s="102">
        <f t="shared" si="294"/>
        <v>0</v>
      </c>
      <c r="J1268" s="103">
        <f t="shared" si="295"/>
        <v>0</v>
      </c>
      <c r="L1268" s="115">
        <f t="shared" si="296"/>
        <v>0</v>
      </c>
      <c r="M1268" s="111">
        <f t="shared" si="297"/>
        <v>0</v>
      </c>
      <c r="N1268" s="111">
        <f t="shared" si="298"/>
        <v>0</v>
      </c>
      <c r="O1268" s="115">
        <f t="shared" si="299"/>
        <v>0</v>
      </c>
      <c r="P1268" s="111">
        <f t="shared" si="300"/>
        <v>0</v>
      </c>
      <c r="Q1268" s="111">
        <f t="shared" si="301"/>
        <v>0</v>
      </c>
      <c r="R1268" s="115">
        <f t="shared" si="302"/>
        <v>0</v>
      </c>
      <c r="S1268" s="111">
        <f t="shared" si="303"/>
        <v>0</v>
      </c>
      <c r="T1268" s="111">
        <f t="shared" si="304"/>
        <v>0</v>
      </c>
    </row>
    <row r="1269" spans="1:20" ht="11.25" customHeight="1" x14ac:dyDescent="0.2">
      <c r="A1269" s="102" t="str">
        <f>'T09'!A1269</f>
        <v>Lesíček</v>
      </c>
      <c r="B1269" s="104">
        <f>'T09'!C1269</f>
        <v>524751</v>
      </c>
      <c r="C1269" s="109">
        <f>'T09'!K1269</f>
        <v>120056.06</v>
      </c>
      <c r="D1269" s="110">
        <f>'T09'!O1269</f>
        <v>0</v>
      </c>
      <c r="E1269" s="110">
        <f>'T09'!P1269</f>
        <v>2.2396870262109219</v>
      </c>
      <c r="F1269" s="110"/>
      <c r="G1269" s="102">
        <f t="shared" si="292"/>
        <v>0</v>
      </c>
      <c r="H1269" s="102">
        <f t="shared" si="293"/>
        <v>0</v>
      </c>
      <c r="I1269" s="102">
        <f t="shared" si="294"/>
        <v>0</v>
      </c>
      <c r="J1269" s="103">
        <f t="shared" si="295"/>
        <v>0</v>
      </c>
      <c r="L1269" s="115">
        <f t="shared" si="296"/>
        <v>0</v>
      </c>
      <c r="M1269" s="111">
        <f t="shared" si="297"/>
        <v>0</v>
      </c>
      <c r="N1269" s="111">
        <f t="shared" si="298"/>
        <v>0</v>
      </c>
      <c r="O1269" s="115">
        <f t="shared" si="299"/>
        <v>0</v>
      </c>
      <c r="P1269" s="111">
        <f t="shared" si="300"/>
        <v>0</v>
      </c>
      <c r="Q1269" s="111">
        <f t="shared" si="301"/>
        <v>0</v>
      </c>
      <c r="R1269" s="115">
        <f t="shared" si="302"/>
        <v>0</v>
      </c>
      <c r="S1269" s="111">
        <f t="shared" si="303"/>
        <v>0</v>
      </c>
      <c r="T1269" s="111">
        <f t="shared" si="304"/>
        <v>0</v>
      </c>
    </row>
    <row r="1270" spans="1:20" ht="11.25" customHeight="1" x14ac:dyDescent="0.2">
      <c r="A1270" s="102" t="str">
        <f>'T09'!A1270</f>
        <v>Lesné</v>
      </c>
      <c r="B1270" s="104">
        <f>'T09'!C1270</f>
        <v>522724</v>
      </c>
      <c r="C1270" s="109">
        <f>'T09'!K1270</f>
        <v>156309.62</v>
      </c>
      <c r="D1270" s="110">
        <f>'T09'!O1270</f>
        <v>19.9344</v>
      </c>
      <c r="E1270" s="110">
        <f>'T09'!P1270</f>
        <v>2.7377649565010782</v>
      </c>
      <c r="F1270" s="110"/>
      <c r="G1270" s="102">
        <f t="shared" si="292"/>
        <v>0</v>
      </c>
      <c r="H1270" s="102">
        <f t="shared" si="293"/>
        <v>0</v>
      </c>
      <c r="I1270" s="102">
        <f t="shared" si="294"/>
        <v>0</v>
      </c>
      <c r="J1270" s="103">
        <f t="shared" si="295"/>
        <v>0</v>
      </c>
      <c r="L1270" s="115">
        <f t="shared" si="296"/>
        <v>0</v>
      </c>
      <c r="M1270" s="111">
        <f t="shared" si="297"/>
        <v>0</v>
      </c>
      <c r="N1270" s="111">
        <f t="shared" si="298"/>
        <v>0</v>
      </c>
      <c r="O1270" s="115">
        <f t="shared" si="299"/>
        <v>0</v>
      </c>
      <c r="P1270" s="111">
        <f t="shared" si="300"/>
        <v>0</v>
      </c>
      <c r="Q1270" s="111">
        <f t="shared" si="301"/>
        <v>0</v>
      </c>
      <c r="R1270" s="115">
        <f t="shared" si="302"/>
        <v>0</v>
      </c>
      <c r="S1270" s="111">
        <f t="shared" si="303"/>
        <v>0</v>
      </c>
      <c r="T1270" s="111">
        <f t="shared" si="304"/>
        <v>0</v>
      </c>
    </row>
    <row r="1271" spans="1:20" ht="11.25" customHeight="1" x14ac:dyDescent="0.2">
      <c r="A1271" s="102" t="str">
        <f>'T09'!A1271</f>
        <v>Lesnica</v>
      </c>
      <c r="B1271" s="104">
        <f>'T09'!C1271</f>
        <v>526843</v>
      </c>
      <c r="C1271" s="109">
        <f>'T09'!K1271</f>
        <v>260865.33</v>
      </c>
      <c r="D1271" s="110">
        <f>'T09'!O1271</f>
        <v>11.069599999999999</v>
      </c>
      <c r="E1271" s="110">
        <f>'T09'!P1271</f>
        <v>5.5729636437314234</v>
      </c>
      <c r="F1271" s="110"/>
      <c r="G1271" s="102">
        <f t="shared" si="292"/>
        <v>0</v>
      </c>
      <c r="H1271" s="102">
        <f t="shared" si="293"/>
        <v>0</v>
      </c>
      <c r="I1271" s="102">
        <f t="shared" si="294"/>
        <v>0</v>
      </c>
      <c r="J1271" s="103">
        <f t="shared" si="295"/>
        <v>0</v>
      </c>
      <c r="L1271" s="115">
        <f t="shared" si="296"/>
        <v>0</v>
      </c>
      <c r="M1271" s="111">
        <f t="shared" si="297"/>
        <v>0</v>
      </c>
      <c r="N1271" s="111">
        <f t="shared" si="298"/>
        <v>0</v>
      </c>
      <c r="O1271" s="115">
        <f t="shared" si="299"/>
        <v>0</v>
      </c>
      <c r="P1271" s="111">
        <f t="shared" si="300"/>
        <v>0</v>
      </c>
      <c r="Q1271" s="111">
        <f t="shared" si="301"/>
        <v>0</v>
      </c>
      <c r="R1271" s="115">
        <f t="shared" si="302"/>
        <v>0</v>
      </c>
      <c r="S1271" s="111">
        <f t="shared" si="303"/>
        <v>0</v>
      </c>
      <c r="T1271" s="111">
        <f t="shared" si="304"/>
        <v>0</v>
      </c>
    </row>
    <row r="1272" spans="1:20" ht="11.25" customHeight="1" x14ac:dyDescent="0.2">
      <c r="A1272" s="102" t="str">
        <f>'T09'!A1272</f>
        <v>Leštiny</v>
      </c>
      <c r="B1272" s="104">
        <f>'T09'!C1272</f>
        <v>509787</v>
      </c>
      <c r="C1272" s="109">
        <f>'T09'!K1272</f>
        <v>47515.25</v>
      </c>
      <c r="D1272" s="110">
        <f>'T09'!O1272</f>
        <v>1.7121999999999999</v>
      </c>
      <c r="E1272" s="110">
        <f>'T09'!P1272</f>
        <v>5.5369802326621445</v>
      </c>
      <c r="F1272" s="110"/>
      <c r="G1272" s="102">
        <f t="shared" si="292"/>
        <v>0</v>
      </c>
      <c r="H1272" s="102">
        <f t="shared" si="293"/>
        <v>0</v>
      </c>
      <c r="I1272" s="102">
        <f t="shared" si="294"/>
        <v>0</v>
      </c>
      <c r="J1272" s="103">
        <f t="shared" si="295"/>
        <v>0</v>
      </c>
      <c r="L1272" s="115">
        <f t="shared" si="296"/>
        <v>0</v>
      </c>
      <c r="M1272" s="111">
        <f t="shared" si="297"/>
        <v>0</v>
      </c>
      <c r="N1272" s="111">
        <f t="shared" si="298"/>
        <v>0</v>
      </c>
      <c r="O1272" s="115">
        <f t="shared" si="299"/>
        <v>0</v>
      </c>
      <c r="P1272" s="111">
        <f t="shared" si="300"/>
        <v>0</v>
      </c>
      <c r="Q1272" s="111">
        <f t="shared" si="301"/>
        <v>0</v>
      </c>
      <c r="R1272" s="115">
        <f t="shared" si="302"/>
        <v>0</v>
      </c>
      <c r="S1272" s="111">
        <f t="shared" si="303"/>
        <v>0</v>
      </c>
      <c r="T1272" s="111">
        <f t="shared" si="304"/>
        <v>0</v>
      </c>
    </row>
    <row r="1273" spans="1:20" ht="11.25" customHeight="1" x14ac:dyDescent="0.2">
      <c r="A1273" s="102" t="str">
        <f>'T09'!A1273</f>
        <v>Letanovce</v>
      </c>
      <c r="B1273" s="104">
        <f>'T09'!C1273</f>
        <v>543284</v>
      </c>
      <c r="C1273" s="109">
        <f>'T09'!K1273</f>
        <v>572757.98</v>
      </c>
      <c r="D1273" s="110">
        <f>'T09'!O1273</f>
        <v>52.736899999999999</v>
      </c>
      <c r="E1273" s="110">
        <f>'T09'!P1273</f>
        <v>5.3531388598025291</v>
      </c>
      <c r="F1273" s="110"/>
      <c r="G1273" s="102">
        <f t="shared" si="292"/>
        <v>0</v>
      </c>
      <c r="H1273" s="102">
        <f t="shared" si="293"/>
        <v>0</v>
      </c>
      <c r="I1273" s="102">
        <f t="shared" si="294"/>
        <v>0</v>
      </c>
      <c r="J1273" s="103">
        <f t="shared" si="295"/>
        <v>0</v>
      </c>
      <c r="L1273" s="115">
        <f t="shared" si="296"/>
        <v>0</v>
      </c>
      <c r="M1273" s="111">
        <f t="shared" si="297"/>
        <v>0</v>
      </c>
      <c r="N1273" s="111">
        <f t="shared" si="298"/>
        <v>0</v>
      </c>
      <c r="O1273" s="115">
        <f t="shared" si="299"/>
        <v>0</v>
      </c>
      <c r="P1273" s="111">
        <f t="shared" si="300"/>
        <v>0</v>
      </c>
      <c r="Q1273" s="111">
        <f t="shared" si="301"/>
        <v>0</v>
      </c>
      <c r="R1273" s="115">
        <f t="shared" si="302"/>
        <v>0</v>
      </c>
      <c r="S1273" s="111">
        <f t="shared" si="303"/>
        <v>0</v>
      </c>
      <c r="T1273" s="111">
        <f t="shared" si="304"/>
        <v>0</v>
      </c>
    </row>
    <row r="1274" spans="1:20" ht="11.25" customHeight="1" x14ac:dyDescent="0.2">
      <c r="A1274" s="102" t="str">
        <f>'T09'!A1274</f>
        <v>Letničie</v>
      </c>
      <c r="B1274" s="104">
        <f>'T09'!C1274</f>
        <v>504530</v>
      </c>
      <c r="C1274" s="109">
        <f>'T09'!K1274</f>
        <v>228949.51</v>
      </c>
      <c r="D1274" s="110">
        <f>'T09'!O1274</f>
        <v>0</v>
      </c>
      <c r="E1274" s="110">
        <f>'T09'!P1274</f>
        <v>1.9539679294356209</v>
      </c>
      <c r="F1274" s="110"/>
      <c r="G1274" s="102">
        <f t="shared" si="292"/>
        <v>0</v>
      </c>
      <c r="H1274" s="102">
        <f t="shared" si="293"/>
        <v>0</v>
      </c>
      <c r="I1274" s="102">
        <f t="shared" si="294"/>
        <v>0</v>
      </c>
      <c r="J1274" s="103">
        <f t="shared" si="295"/>
        <v>0</v>
      </c>
      <c r="L1274" s="115">
        <f t="shared" si="296"/>
        <v>0</v>
      </c>
      <c r="M1274" s="111">
        <f t="shared" si="297"/>
        <v>0</v>
      </c>
      <c r="N1274" s="111">
        <f t="shared" si="298"/>
        <v>0</v>
      </c>
      <c r="O1274" s="115">
        <f t="shared" si="299"/>
        <v>0</v>
      </c>
      <c r="P1274" s="111">
        <f t="shared" si="300"/>
        <v>0</v>
      </c>
      <c r="Q1274" s="111">
        <f t="shared" si="301"/>
        <v>0</v>
      </c>
      <c r="R1274" s="115">
        <f t="shared" si="302"/>
        <v>0</v>
      </c>
      <c r="S1274" s="111">
        <f t="shared" si="303"/>
        <v>0</v>
      </c>
      <c r="T1274" s="111">
        <f t="shared" si="304"/>
        <v>0</v>
      </c>
    </row>
    <row r="1275" spans="1:20" ht="11.25" customHeight="1" x14ac:dyDescent="0.2">
      <c r="A1275" s="102" t="str">
        <f>'T09'!A1275</f>
        <v>Leváre</v>
      </c>
      <c r="B1275" s="104">
        <f>'T09'!C1275</f>
        <v>515574</v>
      </c>
      <c r="C1275" s="109">
        <f>'T09'!K1275</f>
        <v>21046.95</v>
      </c>
      <c r="D1275" s="110">
        <f>'T09'!O1275</f>
        <v>0</v>
      </c>
      <c r="E1275" s="110">
        <f>'T09'!P1275</f>
        <v>0</v>
      </c>
      <c r="F1275" s="110"/>
      <c r="G1275" s="102">
        <f t="shared" si="292"/>
        <v>0</v>
      </c>
      <c r="H1275" s="102">
        <f t="shared" si="293"/>
        <v>0</v>
      </c>
      <c r="I1275" s="102">
        <f t="shared" si="294"/>
        <v>0</v>
      </c>
      <c r="J1275" s="103">
        <f t="shared" si="295"/>
        <v>0</v>
      </c>
      <c r="L1275" s="115">
        <f t="shared" si="296"/>
        <v>0</v>
      </c>
      <c r="M1275" s="111">
        <f t="shared" si="297"/>
        <v>0</v>
      </c>
      <c r="N1275" s="111">
        <f t="shared" si="298"/>
        <v>0</v>
      </c>
      <c r="O1275" s="115">
        <f t="shared" si="299"/>
        <v>0</v>
      </c>
      <c r="P1275" s="111">
        <f t="shared" si="300"/>
        <v>0</v>
      </c>
      <c r="Q1275" s="111">
        <f t="shared" si="301"/>
        <v>0</v>
      </c>
      <c r="R1275" s="115">
        <f t="shared" si="302"/>
        <v>0</v>
      </c>
      <c r="S1275" s="111">
        <f t="shared" si="303"/>
        <v>0</v>
      </c>
      <c r="T1275" s="111">
        <f t="shared" si="304"/>
        <v>0</v>
      </c>
    </row>
    <row r="1276" spans="1:20" ht="11.25" customHeight="1" x14ac:dyDescent="0.2">
      <c r="A1276" s="102" t="str">
        <f>'T09'!A1276</f>
        <v>Levice</v>
      </c>
      <c r="B1276" s="104">
        <f>'T09'!C1276</f>
        <v>502031</v>
      </c>
      <c r="C1276" s="109">
        <f>'T09'!K1276</f>
        <v>18595876.340000004</v>
      </c>
      <c r="D1276" s="110">
        <f>'T09'!O1276</f>
        <v>5.3662999999999998</v>
      </c>
      <c r="E1276" s="110">
        <f>'T09'!P1276</f>
        <v>2.2203610222544636</v>
      </c>
      <c r="F1276" s="110"/>
      <c r="G1276" s="102">
        <f t="shared" si="292"/>
        <v>0</v>
      </c>
      <c r="H1276" s="102">
        <f t="shared" si="293"/>
        <v>0</v>
      </c>
      <c r="I1276" s="102">
        <f t="shared" si="294"/>
        <v>0</v>
      </c>
      <c r="J1276" s="103">
        <f t="shared" si="295"/>
        <v>0</v>
      </c>
      <c r="L1276" s="115">
        <f t="shared" si="296"/>
        <v>0</v>
      </c>
      <c r="M1276" s="111">
        <f t="shared" si="297"/>
        <v>0</v>
      </c>
      <c r="N1276" s="111">
        <f t="shared" si="298"/>
        <v>0</v>
      </c>
      <c r="O1276" s="115">
        <f t="shared" si="299"/>
        <v>0</v>
      </c>
      <c r="P1276" s="111">
        <f t="shared" si="300"/>
        <v>0</v>
      </c>
      <c r="Q1276" s="111">
        <f t="shared" si="301"/>
        <v>0</v>
      </c>
      <c r="R1276" s="115">
        <f t="shared" si="302"/>
        <v>0</v>
      </c>
      <c r="S1276" s="111">
        <f t="shared" si="303"/>
        <v>0</v>
      </c>
      <c r="T1276" s="111">
        <f t="shared" si="304"/>
        <v>0</v>
      </c>
    </row>
    <row r="1277" spans="1:20" ht="11.25" customHeight="1" x14ac:dyDescent="0.2">
      <c r="A1277" s="102" t="str">
        <f>'T09'!A1277</f>
        <v>Levkuška</v>
      </c>
      <c r="B1277" s="104">
        <f>'T09'!C1277</f>
        <v>515159</v>
      </c>
      <c r="C1277" s="109">
        <f>'T09'!K1277</f>
        <v>42867.82</v>
      </c>
      <c r="D1277" s="110">
        <f>'T09'!O1277</f>
        <v>0</v>
      </c>
      <c r="E1277" s="110">
        <f>'T09'!P1277</f>
        <v>0</v>
      </c>
      <c r="F1277" s="110"/>
      <c r="G1277" s="102">
        <f t="shared" si="292"/>
        <v>0</v>
      </c>
      <c r="H1277" s="102">
        <f t="shared" si="293"/>
        <v>0</v>
      </c>
      <c r="I1277" s="102">
        <f t="shared" si="294"/>
        <v>0</v>
      </c>
      <c r="J1277" s="103">
        <f t="shared" si="295"/>
        <v>0</v>
      </c>
      <c r="L1277" s="115">
        <f t="shared" si="296"/>
        <v>0</v>
      </c>
      <c r="M1277" s="111">
        <f t="shared" si="297"/>
        <v>0</v>
      </c>
      <c r="N1277" s="111">
        <f t="shared" si="298"/>
        <v>0</v>
      </c>
      <c r="O1277" s="115">
        <f t="shared" si="299"/>
        <v>0</v>
      </c>
      <c r="P1277" s="111">
        <f t="shared" si="300"/>
        <v>0</v>
      </c>
      <c r="Q1277" s="111">
        <f t="shared" si="301"/>
        <v>0</v>
      </c>
      <c r="R1277" s="115">
        <f t="shared" si="302"/>
        <v>0</v>
      </c>
      <c r="S1277" s="111">
        <f t="shared" si="303"/>
        <v>0</v>
      </c>
      <c r="T1277" s="111">
        <f t="shared" si="304"/>
        <v>0</v>
      </c>
    </row>
    <row r="1278" spans="1:20" ht="11.25" customHeight="1" x14ac:dyDescent="0.2">
      <c r="A1278" s="102" t="str">
        <f>'T09'!A1278</f>
        <v>Levoča</v>
      </c>
      <c r="B1278" s="104">
        <f>'T09'!C1278</f>
        <v>543292</v>
      </c>
      <c r="C1278" s="109">
        <f>'T09'!K1278</f>
        <v>9552250.2699999996</v>
      </c>
      <c r="D1278" s="110">
        <f>'T09'!O1278</f>
        <v>26.4894</v>
      </c>
      <c r="E1278" s="110">
        <f>'T09'!P1278</f>
        <v>10.284494985284761</v>
      </c>
      <c r="F1278" s="110"/>
      <c r="G1278" s="102">
        <f t="shared" si="292"/>
        <v>0</v>
      </c>
      <c r="H1278" s="102">
        <f t="shared" si="293"/>
        <v>0</v>
      </c>
      <c r="I1278" s="102">
        <f t="shared" si="294"/>
        <v>0</v>
      </c>
      <c r="J1278" s="103">
        <f t="shared" si="295"/>
        <v>0</v>
      </c>
      <c r="L1278" s="115">
        <f t="shared" si="296"/>
        <v>0</v>
      </c>
      <c r="M1278" s="111">
        <f t="shared" si="297"/>
        <v>0</v>
      </c>
      <c r="N1278" s="111">
        <f t="shared" si="298"/>
        <v>0</v>
      </c>
      <c r="O1278" s="115">
        <f t="shared" si="299"/>
        <v>0</v>
      </c>
      <c r="P1278" s="111">
        <f t="shared" si="300"/>
        <v>0</v>
      </c>
      <c r="Q1278" s="111">
        <f t="shared" si="301"/>
        <v>0</v>
      </c>
      <c r="R1278" s="115">
        <f t="shared" si="302"/>
        <v>0</v>
      </c>
      <c r="S1278" s="111">
        <f t="shared" si="303"/>
        <v>0</v>
      </c>
      <c r="T1278" s="111">
        <f t="shared" si="304"/>
        <v>0</v>
      </c>
    </row>
    <row r="1279" spans="1:20" ht="11.25" customHeight="1" x14ac:dyDescent="0.2">
      <c r="A1279" s="102" t="str">
        <f>'T09'!A1279</f>
        <v>Ležiachov</v>
      </c>
      <c r="B1279" s="104">
        <f>'T09'!C1279</f>
        <v>512419</v>
      </c>
      <c r="C1279" s="109">
        <f>'T09'!K1279</f>
        <v>26049.58</v>
      </c>
      <c r="D1279" s="110">
        <f>'T09'!O1279</f>
        <v>0</v>
      </c>
      <c r="E1279" s="110">
        <f>'T09'!P1279</f>
        <v>0</v>
      </c>
      <c r="F1279" s="110"/>
      <c r="G1279" s="102">
        <f t="shared" si="292"/>
        <v>0</v>
      </c>
      <c r="H1279" s="102">
        <f t="shared" si="293"/>
        <v>0</v>
      </c>
      <c r="I1279" s="102">
        <f t="shared" si="294"/>
        <v>0</v>
      </c>
      <c r="J1279" s="103">
        <f t="shared" si="295"/>
        <v>0</v>
      </c>
      <c r="L1279" s="115">
        <f t="shared" si="296"/>
        <v>0</v>
      </c>
      <c r="M1279" s="111">
        <f t="shared" si="297"/>
        <v>0</v>
      </c>
      <c r="N1279" s="111">
        <f t="shared" si="298"/>
        <v>0</v>
      </c>
      <c r="O1279" s="115">
        <f t="shared" si="299"/>
        <v>0</v>
      </c>
      <c r="P1279" s="111">
        <f t="shared" si="300"/>
        <v>0</v>
      </c>
      <c r="Q1279" s="111">
        <f t="shared" si="301"/>
        <v>0</v>
      </c>
      <c r="R1279" s="115">
        <f t="shared" si="302"/>
        <v>0</v>
      </c>
      <c r="S1279" s="111">
        <f t="shared" si="303"/>
        <v>0</v>
      </c>
      <c r="T1279" s="111">
        <f t="shared" si="304"/>
        <v>0</v>
      </c>
    </row>
    <row r="1280" spans="1:20" ht="11.25" customHeight="1" x14ac:dyDescent="0.2">
      <c r="A1280" s="102" t="str">
        <f>'T09'!A1280</f>
        <v>Libichava</v>
      </c>
      <c r="B1280" s="104">
        <f>'T09'!C1280</f>
        <v>556360</v>
      </c>
      <c r="C1280" s="109">
        <f>'T09'!K1280</f>
        <v>29864.66</v>
      </c>
      <c r="D1280" s="110">
        <f>'T09'!O1280</f>
        <v>0</v>
      </c>
      <c r="E1280" s="110">
        <f>'T09'!P1280</f>
        <v>0</v>
      </c>
      <c r="F1280" s="110"/>
      <c r="G1280" s="102">
        <f t="shared" si="292"/>
        <v>0</v>
      </c>
      <c r="H1280" s="102">
        <f t="shared" si="293"/>
        <v>0</v>
      </c>
      <c r="I1280" s="102">
        <f t="shared" si="294"/>
        <v>0</v>
      </c>
      <c r="J1280" s="103">
        <f t="shared" si="295"/>
        <v>0</v>
      </c>
      <c r="L1280" s="115">
        <f t="shared" si="296"/>
        <v>0</v>
      </c>
      <c r="M1280" s="111">
        <f t="shared" si="297"/>
        <v>0</v>
      </c>
      <c r="N1280" s="111">
        <f t="shared" si="298"/>
        <v>0</v>
      </c>
      <c r="O1280" s="115">
        <f t="shared" si="299"/>
        <v>0</v>
      </c>
      <c r="P1280" s="111">
        <f t="shared" si="300"/>
        <v>0</v>
      </c>
      <c r="Q1280" s="111">
        <f t="shared" si="301"/>
        <v>0</v>
      </c>
      <c r="R1280" s="115">
        <f t="shared" si="302"/>
        <v>0</v>
      </c>
      <c r="S1280" s="111">
        <f t="shared" si="303"/>
        <v>0</v>
      </c>
      <c r="T1280" s="111">
        <f t="shared" si="304"/>
        <v>0</v>
      </c>
    </row>
    <row r="1281" spans="1:20" ht="11.25" customHeight="1" x14ac:dyDescent="0.2">
      <c r="A1281" s="102" t="str">
        <f>'T09'!A1281</f>
        <v>Licince</v>
      </c>
      <c r="B1281" s="104">
        <f>'T09'!C1281</f>
        <v>525901</v>
      </c>
      <c r="C1281" s="109">
        <f>'T09'!K1281</f>
        <v>145213</v>
      </c>
      <c r="D1281" s="110">
        <f>'T09'!O1281</f>
        <v>0.6331</v>
      </c>
      <c r="E1281" s="110">
        <f>'T09'!P1281</f>
        <v>3.013848622368521</v>
      </c>
      <c r="F1281" s="110"/>
      <c r="G1281" s="102">
        <f t="shared" si="292"/>
        <v>0</v>
      </c>
      <c r="H1281" s="102">
        <f t="shared" si="293"/>
        <v>0</v>
      </c>
      <c r="I1281" s="102">
        <f t="shared" si="294"/>
        <v>0</v>
      </c>
      <c r="J1281" s="103">
        <f t="shared" si="295"/>
        <v>0</v>
      </c>
      <c r="L1281" s="115">
        <f t="shared" si="296"/>
        <v>0</v>
      </c>
      <c r="M1281" s="111">
        <f t="shared" si="297"/>
        <v>0</v>
      </c>
      <c r="N1281" s="111">
        <f t="shared" si="298"/>
        <v>0</v>
      </c>
      <c r="O1281" s="115">
        <f t="shared" si="299"/>
        <v>0</v>
      </c>
      <c r="P1281" s="111">
        <f t="shared" si="300"/>
        <v>0</v>
      </c>
      <c r="Q1281" s="111">
        <f t="shared" si="301"/>
        <v>0</v>
      </c>
      <c r="R1281" s="115">
        <f t="shared" si="302"/>
        <v>0</v>
      </c>
      <c r="S1281" s="111">
        <f t="shared" si="303"/>
        <v>0</v>
      </c>
      <c r="T1281" s="111">
        <f t="shared" si="304"/>
        <v>0</v>
      </c>
    </row>
    <row r="1282" spans="1:20" ht="11.25" customHeight="1" x14ac:dyDescent="0.2">
      <c r="A1282" s="102" t="str">
        <f>'T09'!A1282</f>
        <v>Ličartovce</v>
      </c>
      <c r="B1282" s="104">
        <f>'T09'!C1282</f>
        <v>524760</v>
      </c>
      <c r="C1282" s="109">
        <f>'T09'!K1282</f>
        <v>295153.88999999996</v>
      </c>
      <c r="D1282" s="110">
        <f>'T09'!O1282</f>
        <v>0</v>
      </c>
      <c r="E1282" s="110">
        <f>'T09'!P1282</f>
        <v>0</v>
      </c>
      <c r="F1282" s="110"/>
      <c r="G1282" s="102">
        <f t="shared" si="292"/>
        <v>0</v>
      </c>
      <c r="H1282" s="102">
        <f t="shared" si="293"/>
        <v>0</v>
      </c>
      <c r="I1282" s="102">
        <f t="shared" si="294"/>
        <v>0</v>
      </c>
      <c r="J1282" s="103">
        <f t="shared" si="295"/>
        <v>0</v>
      </c>
      <c r="L1282" s="115">
        <f t="shared" si="296"/>
        <v>0</v>
      </c>
      <c r="M1282" s="111">
        <f t="shared" si="297"/>
        <v>0</v>
      </c>
      <c r="N1282" s="111">
        <f t="shared" si="298"/>
        <v>0</v>
      </c>
      <c r="O1282" s="115">
        <f t="shared" si="299"/>
        <v>0</v>
      </c>
      <c r="P1282" s="111">
        <f t="shared" si="300"/>
        <v>0</v>
      </c>
      <c r="Q1282" s="111">
        <f t="shared" si="301"/>
        <v>0</v>
      </c>
      <c r="R1282" s="115">
        <f t="shared" si="302"/>
        <v>0</v>
      </c>
      <c r="S1282" s="111">
        <f t="shared" si="303"/>
        <v>0</v>
      </c>
      <c r="T1282" s="111">
        <f t="shared" si="304"/>
        <v>0</v>
      </c>
    </row>
    <row r="1283" spans="1:20" ht="11.25" customHeight="1" x14ac:dyDescent="0.2">
      <c r="A1283" s="102" t="str">
        <f>'T09'!A1283</f>
        <v>Liesek</v>
      </c>
      <c r="B1283" s="104">
        <f>'T09'!C1283</f>
        <v>509795</v>
      </c>
      <c r="C1283" s="109">
        <f>'T09'!K1283</f>
        <v>1315999.76</v>
      </c>
      <c r="D1283" s="110">
        <f>'T09'!O1283</f>
        <v>18.5654</v>
      </c>
      <c r="E1283" s="110">
        <f>'T09'!P1283</f>
        <v>3.4406252475304404</v>
      </c>
      <c r="F1283" s="110"/>
      <c r="G1283" s="102">
        <f t="shared" si="292"/>
        <v>0</v>
      </c>
      <c r="H1283" s="102">
        <f t="shared" si="293"/>
        <v>0</v>
      </c>
      <c r="I1283" s="102">
        <f t="shared" si="294"/>
        <v>0</v>
      </c>
      <c r="J1283" s="103">
        <f t="shared" si="295"/>
        <v>0</v>
      </c>
      <c r="L1283" s="115">
        <f t="shared" si="296"/>
        <v>0</v>
      </c>
      <c r="M1283" s="111">
        <f t="shared" si="297"/>
        <v>0</v>
      </c>
      <c r="N1283" s="111">
        <f t="shared" si="298"/>
        <v>0</v>
      </c>
      <c r="O1283" s="115">
        <f t="shared" si="299"/>
        <v>0</v>
      </c>
      <c r="P1283" s="111">
        <f t="shared" si="300"/>
        <v>0</v>
      </c>
      <c r="Q1283" s="111">
        <f t="shared" si="301"/>
        <v>0</v>
      </c>
      <c r="R1283" s="115">
        <f t="shared" si="302"/>
        <v>0</v>
      </c>
      <c r="S1283" s="111">
        <f t="shared" si="303"/>
        <v>0</v>
      </c>
      <c r="T1283" s="111">
        <f t="shared" si="304"/>
        <v>0</v>
      </c>
    </row>
    <row r="1284" spans="1:20" ht="11.25" customHeight="1" x14ac:dyDescent="0.2">
      <c r="A1284" s="102" t="str">
        <f>'T09'!A1284</f>
        <v>Lieskovany</v>
      </c>
      <c r="B1284" s="104">
        <f>'T09'!C1284</f>
        <v>543306</v>
      </c>
      <c r="C1284" s="109">
        <f>'T09'!K1284</f>
        <v>77788.710000000006</v>
      </c>
      <c r="D1284" s="110">
        <f>'T09'!O1284</f>
        <v>40.095500000000001</v>
      </c>
      <c r="E1284" s="110">
        <f>'T09'!P1284</f>
        <v>5.2075423284432913</v>
      </c>
      <c r="F1284" s="110"/>
      <c r="G1284" s="102">
        <f t="shared" ref="G1284:G1347" si="305">IF(AND(ISNUMBER(D1284),D1284&gt;=$D$1),1,0)</f>
        <v>0</v>
      </c>
      <c r="H1284" s="102">
        <f t="shared" ref="H1284:H1347" si="306">IF(AND(ISNUMBER(E1284),E1284&gt;=$E$1),1,0)</f>
        <v>0</v>
      </c>
      <c r="I1284" s="102">
        <f t="shared" ref="I1284:I1347" si="307">IF(AND(AND(ISNUMBER(D1284),D1284&gt;=$D$1),AND(ISNUMBER(E1284),E1284&gt;=$E$1)),1,0)</f>
        <v>0</v>
      </c>
      <c r="J1284" s="103">
        <f t="shared" ref="J1284:J1347" si="308">IF(OR(AND(ISNUMBER(D1284),D1284&gt;=$D$1),AND(ISNUMBER(E1284),E1284&gt;=$E$1)),1,0)</f>
        <v>0</v>
      </c>
      <c r="L1284" s="115">
        <f t="shared" ref="L1284:L1347" si="309">IF($G1284=1,C1284,0)</f>
        <v>0</v>
      </c>
      <c r="M1284" s="111">
        <f t="shared" ref="M1284:M1347" si="310">IF($G1284=1,D1284,0)/100</f>
        <v>0</v>
      </c>
      <c r="N1284" s="111">
        <f t="shared" ref="N1284:N1347" si="311">IF($G1284=1,E1284,0)/100</f>
        <v>0</v>
      </c>
      <c r="O1284" s="115">
        <f t="shared" ref="O1284:O1347" si="312">IF($H1284=1,C1284,0)</f>
        <v>0</v>
      </c>
      <c r="P1284" s="111">
        <f t="shared" ref="P1284:P1347" si="313">IF($H1284=1,D1284,0)/100</f>
        <v>0</v>
      </c>
      <c r="Q1284" s="111">
        <f t="shared" ref="Q1284:Q1347" si="314">IF($H1284=1,E1284,0)/100</f>
        <v>0</v>
      </c>
      <c r="R1284" s="115">
        <f t="shared" ref="R1284:R1347" si="315">IF($I1284=1,C1284,0)</f>
        <v>0</v>
      </c>
      <c r="S1284" s="111">
        <f t="shared" ref="S1284:S1347" si="316">IF($I1284=1,D1284,0)/100</f>
        <v>0</v>
      </c>
      <c r="T1284" s="111">
        <f t="shared" ref="T1284:T1347" si="317">IF($I1284=1,E1284,0)/100</f>
        <v>0</v>
      </c>
    </row>
    <row r="1285" spans="1:20" ht="11.25" customHeight="1" x14ac:dyDescent="0.2">
      <c r="A1285" s="102" t="str">
        <f>'T09'!A1285</f>
        <v>Lieskovec</v>
      </c>
      <c r="B1285" s="104">
        <f>'T09'!C1285</f>
        <v>520446</v>
      </c>
      <c r="C1285" s="109">
        <f>'T09'!K1285</f>
        <v>150241.13</v>
      </c>
      <c r="D1285" s="110">
        <f>'T09'!O1285</f>
        <v>35.952100000000002</v>
      </c>
      <c r="E1285" s="110">
        <f>'T09'!P1285</f>
        <v>4.6087446227274782</v>
      </c>
      <c r="F1285" s="110"/>
      <c r="G1285" s="102">
        <f t="shared" si="305"/>
        <v>0</v>
      </c>
      <c r="H1285" s="102">
        <f t="shared" si="306"/>
        <v>0</v>
      </c>
      <c r="I1285" s="102">
        <f t="shared" si="307"/>
        <v>0</v>
      </c>
      <c r="J1285" s="103">
        <f t="shared" si="308"/>
        <v>0</v>
      </c>
      <c r="L1285" s="115">
        <f t="shared" si="309"/>
        <v>0</v>
      </c>
      <c r="M1285" s="111">
        <f t="shared" si="310"/>
        <v>0</v>
      </c>
      <c r="N1285" s="111">
        <f t="shared" si="311"/>
        <v>0</v>
      </c>
      <c r="O1285" s="115">
        <f t="shared" si="312"/>
        <v>0</v>
      </c>
      <c r="P1285" s="111">
        <f t="shared" si="313"/>
        <v>0</v>
      </c>
      <c r="Q1285" s="111">
        <f t="shared" si="314"/>
        <v>0</v>
      </c>
      <c r="R1285" s="115">
        <f t="shared" si="315"/>
        <v>0</v>
      </c>
      <c r="S1285" s="111">
        <f t="shared" si="316"/>
        <v>0</v>
      </c>
      <c r="T1285" s="111">
        <f t="shared" si="317"/>
        <v>0</v>
      </c>
    </row>
    <row r="1286" spans="1:20" ht="11.25" customHeight="1" x14ac:dyDescent="0.2">
      <c r="A1286" s="102" t="str">
        <f>'T09'!A1286</f>
        <v>Lieskovec</v>
      </c>
      <c r="B1286" s="104">
        <f>'T09'!C1286</f>
        <v>558133</v>
      </c>
      <c r="C1286" s="109">
        <f>'T09'!K1286</f>
        <v>631987.06999999995</v>
      </c>
      <c r="D1286" s="110">
        <f>'T09'!O1286</f>
        <v>0</v>
      </c>
      <c r="E1286" s="110">
        <f>'T09'!P1286</f>
        <v>0</v>
      </c>
      <c r="F1286" s="110"/>
      <c r="G1286" s="102">
        <f t="shared" si="305"/>
        <v>0</v>
      </c>
      <c r="H1286" s="102">
        <f t="shared" si="306"/>
        <v>0</v>
      </c>
      <c r="I1286" s="102">
        <f t="shared" si="307"/>
        <v>0</v>
      </c>
      <c r="J1286" s="103">
        <f t="shared" si="308"/>
        <v>0</v>
      </c>
      <c r="L1286" s="115">
        <f t="shared" si="309"/>
        <v>0</v>
      </c>
      <c r="M1286" s="111">
        <f t="shared" si="310"/>
        <v>0</v>
      </c>
      <c r="N1286" s="111">
        <f t="shared" si="311"/>
        <v>0</v>
      </c>
      <c r="O1286" s="115">
        <f t="shared" si="312"/>
        <v>0</v>
      </c>
      <c r="P1286" s="111">
        <f t="shared" si="313"/>
        <v>0</v>
      </c>
      <c r="Q1286" s="111">
        <f t="shared" si="314"/>
        <v>0</v>
      </c>
      <c r="R1286" s="115">
        <f t="shared" si="315"/>
        <v>0</v>
      </c>
      <c r="S1286" s="111">
        <f t="shared" si="316"/>
        <v>0</v>
      </c>
      <c r="T1286" s="111">
        <f t="shared" si="317"/>
        <v>0</v>
      </c>
    </row>
    <row r="1287" spans="1:20" ht="11.25" customHeight="1" x14ac:dyDescent="0.2">
      <c r="A1287" s="102" t="str">
        <f>'T09'!A1287</f>
        <v>Liešno</v>
      </c>
      <c r="B1287" s="104">
        <f>'T09'!C1287</f>
        <v>512427</v>
      </c>
      <c r="C1287" s="109">
        <f>'T09'!K1287</f>
        <v>14780.9</v>
      </c>
      <c r="D1287" s="110">
        <f>'T09'!O1287</f>
        <v>0</v>
      </c>
      <c r="E1287" s="110">
        <f>'T09'!P1287</f>
        <v>0</v>
      </c>
      <c r="F1287" s="110"/>
      <c r="G1287" s="102">
        <f t="shared" si="305"/>
        <v>0</v>
      </c>
      <c r="H1287" s="102">
        <f t="shared" si="306"/>
        <v>0</v>
      </c>
      <c r="I1287" s="102">
        <f t="shared" si="307"/>
        <v>0</v>
      </c>
      <c r="J1287" s="103">
        <f t="shared" si="308"/>
        <v>0</v>
      </c>
      <c r="L1287" s="115">
        <f t="shared" si="309"/>
        <v>0</v>
      </c>
      <c r="M1287" s="111">
        <f t="shared" si="310"/>
        <v>0</v>
      </c>
      <c r="N1287" s="111">
        <f t="shared" si="311"/>
        <v>0</v>
      </c>
      <c r="O1287" s="115">
        <f t="shared" si="312"/>
        <v>0</v>
      </c>
      <c r="P1287" s="111">
        <f t="shared" si="313"/>
        <v>0</v>
      </c>
      <c r="Q1287" s="111">
        <f t="shared" si="314"/>
        <v>0</v>
      </c>
      <c r="R1287" s="115">
        <f t="shared" si="315"/>
        <v>0</v>
      </c>
      <c r="S1287" s="111">
        <f t="shared" si="316"/>
        <v>0</v>
      </c>
      <c r="T1287" s="111">
        <f t="shared" si="317"/>
        <v>0</v>
      </c>
    </row>
    <row r="1288" spans="1:20" ht="11.25" customHeight="1" x14ac:dyDescent="0.2">
      <c r="A1288" s="102" t="str">
        <f>'T09'!A1288</f>
        <v>Liešťany</v>
      </c>
      <c r="B1288" s="104">
        <f>'T09'!C1288</f>
        <v>514144</v>
      </c>
      <c r="C1288" s="109">
        <f>'T09'!K1288</f>
        <v>401774.70999999996</v>
      </c>
      <c r="D1288" s="110">
        <f>'T09'!O1288</f>
        <v>0</v>
      </c>
      <c r="E1288" s="110">
        <f>'T09'!P1288</f>
        <v>0</v>
      </c>
      <c r="F1288" s="110"/>
      <c r="G1288" s="102">
        <f t="shared" si="305"/>
        <v>0</v>
      </c>
      <c r="H1288" s="102">
        <f t="shared" si="306"/>
        <v>0</v>
      </c>
      <c r="I1288" s="102">
        <f t="shared" si="307"/>
        <v>0</v>
      </c>
      <c r="J1288" s="103">
        <f t="shared" si="308"/>
        <v>0</v>
      </c>
      <c r="L1288" s="115">
        <f t="shared" si="309"/>
        <v>0</v>
      </c>
      <c r="M1288" s="111">
        <f t="shared" si="310"/>
        <v>0</v>
      </c>
      <c r="N1288" s="111">
        <f t="shared" si="311"/>
        <v>0</v>
      </c>
      <c r="O1288" s="115">
        <f t="shared" si="312"/>
        <v>0</v>
      </c>
      <c r="P1288" s="111">
        <f t="shared" si="313"/>
        <v>0</v>
      </c>
      <c r="Q1288" s="111">
        <f t="shared" si="314"/>
        <v>0</v>
      </c>
      <c r="R1288" s="115">
        <f t="shared" si="315"/>
        <v>0</v>
      </c>
      <c r="S1288" s="111">
        <f t="shared" si="316"/>
        <v>0</v>
      </c>
      <c r="T1288" s="111">
        <f t="shared" si="317"/>
        <v>0</v>
      </c>
    </row>
    <row r="1289" spans="1:20" ht="11.25" customHeight="1" x14ac:dyDescent="0.2">
      <c r="A1289" s="102" t="str">
        <f>'T09'!A1289</f>
        <v>Lietava</v>
      </c>
      <c r="B1289" s="104">
        <f>'T09'!C1289</f>
        <v>517739</v>
      </c>
      <c r="C1289" s="109">
        <f>'T09'!K1289</f>
        <v>703138.9800000001</v>
      </c>
      <c r="D1289" s="110">
        <f>'T09'!O1289</f>
        <v>0</v>
      </c>
      <c r="E1289" s="110">
        <f>'T09'!P1289</f>
        <v>0</v>
      </c>
      <c r="F1289" s="110"/>
      <c r="G1289" s="102">
        <f t="shared" si="305"/>
        <v>0</v>
      </c>
      <c r="H1289" s="102">
        <f t="shared" si="306"/>
        <v>0</v>
      </c>
      <c r="I1289" s="102">
        <f t="shared" si="307"/>
        <v>0</v>
      </c>
      <c r="J1289" s="103">
        <f t="shared" si="308"/>
        <v>0</v>
      </c>
      <c r="L1289" s="115">
        <f t="shared" si="309"/>
        <v>0</v>
      </c>
      <c r="M1289" s="111">
        <f t="shared" si="310"/>
        <v>0</v>
      </c>
      <c r="N1289" s="111">
        <f t="shared" si="311"/>
        <v>0</v>
      </c>
      <c r="O1289" s="115">
        <f t="shared" si="312"/>
        <v>0</v>
      </c>
      <c r="P1289" s="111">
        <f t="shared" si="313"/>
        <v>0</v>
      </c>
      <c r="Q1289" s="111">
        <f t="shared" si="314"/>
        <v>0</v>
      </c>
      <c r="R1289" s="115">
        <f t="shared" si="315"/>
        <v>0</v>
      </c>
      <c r="S1289" s="111">
        <f t="shared" si="316"/>
        <v>0</v>
      </c>
      <c r="T1289" s="111">
        <f t="shared" si="317"/>
        <v>0</v>
      </c>
    </row>
    <row r="1290" spans="1:20" ht="11.25" customHeight="1" x14ac:dyDescent="0.2">
      <c r="A1290" s="102" t="str">
        <f>'T09'!A1290</f>
        <v>Lietavská Lúčka</v>
      </c>
      <c r="B1290" s="104">
        <f>'T09'!C1290</f>
        <v>557935</v>
      </c>
      <c r="C1290" s="109">
        <f>'T09'!K1290</f>
        <v>1199208.3600000001</v>
      </c>
      <c r="D1290" s="110">
        <f>'T09'!O1290</f>
        <v>25.219200000000001</v>
      </c>
      <c r="E1290" s="110">
        <f>'T09'!P1290</f>
        <v>8.427386213351614</v>
      </c>
      <c r="F1290" s="110"/>
      <c r="G1290" s="102">
        <f t="shared" si="305"/>
        <v>0</v>
      </c>
      <c r="H1290" s="102">
        <f t="shared" si="306"/>
        <v>0</v>
      </c>
      <c r="I1290" s="102">
        <f t="shared" si="307"/>
        <v>0</v>
      </c>
      <c r="J1290" s="103">
        <f t="shared" si="308"/>
        <v>0</v>
      </c>
      <c r="L1290" s="115">
        <f t="shared" si="309"/>
        <v>0</v>
      </c>
      <c r="M1290" s="111">
        <f t="shared" si="310"/>
        <v>0</v>
      </c>
      <c r="N1290" s="111">
        <f t="shared" si="311"/>
        <v>0</v>
      </c>
      <c r="O1290" s="115">
        <f t="shared" si="312"/>
        <v>0</v>
      </c>
      <c r="P1290" s="111">
        <f t="shared" si="313"/>
        <v>0</v>
      </c>
      <c r="Q1290" s="111">
        <f t="shared" si="314"/>
        <v>0</v>
      </c>
      <c r="R1290" s="115">
        <f t="shared" si="315"/>
        <v>0</v>
      </c>
      <c r="S1290" s="111">
        <f t="shared" si="316"/>
        <v>0</v>
      </c>
      <c r="T1290" s="111">
        <f t="shared" si="317"/>
        <v>0</v>
      </c>
    </row>
    <row r="1291" spans="1:20" ht="11.25" customHeight="1" x14ac:dyDescent="0.2">
      <c r="A1291" s="102" t="str">
        <f>'T09'!A1291</f>
        <v>Lietavská Svinná - Babkov</v>
      </c>
      <c r="B1291" s="104">
        <f>'T09'!C1291</f>
        <v>517755</v>
      </c>
      <c r="C1291" s="109">
        <f>'T09'!K1291</f>
        <v>516866.83999999997</v>
      </c>
      <c r="D1291" s="110">
        <f>'T09'!O1291</f>
        <v>0</v>
      </c>
      <c r="E1291" s="110">
        <f>'T09'!P1291</f>
        <v>0</v>
      </c>
      <c r="F1291" s="110"/>
      <c r="G1291" s="102">
        <f t="shared" si="305"/>
        <v>0</v>
      </c>
      <c r="H1291" s="102">
        <f t="shared" si="306"/>
        <v>0</v>
      </c>
      <c r="I1291" s="102">
        <f t="shared" si="307"/>
        <v>0</v>
      </c>
      <c r="J1291" s="103">
        <f t="shared" si="308"/>
        <v>0</v>
      </c>
      <c r="L1291" s="115">
        <f t="shared" si="309"/>
        <v>0</v>
      </c>
      <c r="M1291" s="111">
        <f t="shared" si="310"/>
        <v>0</v>
      </c>
      <c r="N1291" s="111">
        <f t="shared" si="311"/>
        <v>0</v>
      </c>
      <c r="O1291" s="115">
        <f t="shared" si="312"/>
        <v>0</v>
      </c>
      <c r="P1291" s="111">
        <f t="shared" si="313"/>
        <v>0</v>
      </c>
      <c r="Q1291" s="111">
        <f t="shared" si="314"/>
        <v>0</v>
      </c>
      <c r="R1291" s="115">
        <f t="shared" si="315"/>
        <v>0</v>
      </c>
      <c r="S1291" s="111">
        <f t="shared" si="316"/>
        <v>0</v>
      </c>
      <c r="T1291" s="111">
        <f t="shared" si="317"/>
        <v>0</v>
      </c>
    </row>
    <row r="1292" spans="1:20" ht="11.25" customHeight="1" x14ac:dyDescent="0.2">
      <c r="A1292" s="102" t="str">
        <f>'T09'!A1292</f>
        <v>Likavka</v>
      </c>
      <c r="B1292" s="104">
        <f>'T09'!C1292</f>
        <v>510599</v>
      </c>
      <c r="C1292" s="109">
        <f>'T09'!K1292</f>
        <v>1302130.75</v>
      </c>
      <c r="D1292" s="110">
        <f>'T09'!O1292</f>
        <v>9.6829000000000001</v>
      </c>
      <c r="E1292" s="110">
        <f>'T09'!P1292</f>
        <v>2.3410152935870689</v>
      </c>
      <c r="F1292" s="110"/>
      <c r="G1292" s="102">
        <f t="shared" si="305"/>
        <v>0</v>
      </c>
      <c r="H1292" s="102">
        <f t="shared" si="306"/>
        <v>0</v>
      </c>
      <c r="I1292" s="102">
        <f t="shared" si="307"/>
        <v>0</v>
      </c>
      <c r="J1292" s="103">
        <f t="shared" si="308"/>
        <v>0</v>
      </c>
      <c r="L1292" s="115">
        <f t="shared" si="309"/>
        <v>0</v>
      </c>
      <c r="M1292" s="111">
        <f t="shared" si="310"/>
        <v>0</v>
      </c>
      <c r="N1292" s="111">
        <f t="shared" si="311"/>
        <v>0</v>
      </c>
      <c r="O1292" s="115">
        <f t="shared" si="312"/>
        <v>0</v>
      </c>
      <c r="P1292" s="111">
        <f t="shared" si="313"/>
        <v>0</v>
      </c>
      <c r="Q1292" s="111">
        <f t="shared" si="314"/>
        <v>0</v>
      </c>
      <c r="R1292" s="115">
        <f t="shared" si="315"/>
        <v>0</v>
      </c>
      <c r="S1292" s="111">
        <f t="shared" si="316"/>
        <v>0</v>
      </c>
      <c r="T1292" s="111">
        <f t="shared" si="317"/>
        <v>0</v>
      </c>
    </row>
    <row r="1293" spans="1:20" ht="11.25" customHeight="1" x14ac:dyDescent="0.2">
      <c r="A1293" s="102" t="str">
        <f>'T09'!A1293</f>
        <v>Limbach</v>
      </c>
      <c r="B1293" s="104">
        <f>'T09'!C1293</f>
        <v>508047</v>
      </c>
      <c r="C1293" s="109">
        <f>'T09'!K1293</f>
        <v>747463.26</v>
      </c>
      <c r="D1293" s="110">
        <f>'T09'!O1293</f>
        <v>0</v>
      </c>
      <c r="E1293" s="110">
        <f>'T09'!P1293</f>
        <v>0</v>
      </c>
      <c r="F1293" s="110"/>
      <c r="G1293" s="102">
        <f t="shared" si="305"/>
        <v>0</v>
      </c>
      <c r="H1293" s="102">
        <f t="shared" si="306"/>
        <v>0</v>
      </c>
      <c r="I1293" s="102">
        <f t="shared" si="307"/>
        <v>0</v>
      </c>
      <c r="J1293" s="103">
        <f t="shared" si="308"/>
        <v>0</v>
      </c>
      <c r="L1293" s="115">
        <f t="shared" si="309"/>
        <v>0</v>
      </c>
      <c r="M1293" s="111">
        <f t="shared" si="310"/>
        <v>0</v>
      </c>
      <c r="N1293" s="111">
        <f t="shared" si="311"/>
        <v>0</v>
      </c>
      <c r="O1293" s="115">
        <f t="shared" si="312"/>
        <v>0</v>
      </c>
      <c r="P1293" s="111">
        <f t="shared" si="313"/>
        <v>0</v>
      </c>
      <c r="Q1293" s="111">
        <f t="shared" si="314"/>
        <v>0</v>
      </c>
      <c r="R1293" s="115">
        <f t="shared" si="315"/>
        <v>0</v>
      </c>
      <c r="S1293" s="111">
        <f t="shared" si="316"/>
        <v>0</v>
      </c>
      <c r="T1293" s="111">
        <f t="shared" si="317"/>
        <v>0</v>
      </c>
    </row>
    <row r="1294" spans="1:20" ht="11.25" customHeight="1" x14ac:dyDescent="0.2">
      <c r="A1294" s="102" t="str">
        <f>'T09'!A1294</f>
        <v>Lipany</v>
      </c>
      <c r="B1294" s="104">
        <f>'T09'!C1294</f>
        <v>524778</v>
      </c>
      <c r="C1294" s="109">
        <f>'T09'!K1294</f>
        <v>5222468.6800000006</v>
      </c>
      <c r="D1294" s="110">
        <f>'T09'!O1294</f>
        <v>10.2743</v>
      </c>
      <c r="E1294" s="110">
        <f>'T09'!P1294</f>
        <v>8.9440769992324771</v>
      </c>
      <c r="F1294" s="110"/>
      <c r="G1294" s="102">
        <f t="shared" si="305"/>
        <v>0</v>
      </c>
      <c r="H1294" s="102">
        <f t="shared" si="306"/>
        <v>0</v>
      </c>
      <c r="I1294" s="102">
        <f t="shared" si="307"/>
        <v>0</v>
      </c>
      <c r="J1294" s="103">
        <f t="shared" si="308"/>
        <v>0</v>
      </c>
      <c r="L1294" s="115">
        <f t="shared" si="309"/>
        <v>0</v>
      </c>
      <c r="M1294" s="111">
        <f t="shared" si="310"/>
        <v>0</v>
      </c>
      <c r="N1294" s="111">
        <f t="shared" si="311"/>
        <v>0</v>
      </c>
      <c r="O1294" s="115">
        <f t="shared" si="312"/>
        <v>0</v>
      </c>
      <c r="P1294" s="111">
        <f t="shared" si="313"/>
        <v>0</v>
      </c>
      <c r="Q1294" s="111">
        <f t="shared" si="314"/>
        <v>0</v>
      </c>
      <c r="R1294" s="115">
        <f t="shared" si="315"/>
        <v>0</v>
      </c>
      <c r="S1294" s="111">
        <f t="shared" si="316"/>
        <v>0</v>
      </c>
      <c r="T1294" s="111">
        <f t="shared" si="317"/>
        <v>0</v>
      </c>
    </row>
    <row r="1295" spans="1:20" ht="11.25" customHeight="1" x14ac:dyDescent="0.2">
      <c r="A1295" s="102" t="str">
        <f>'T09'!A1295</f>
        <v>Lipník</v>
      </c>
      <c r="B1295" s="104">
        <f>'T09'!C1295</f>
        <v>557706</v>
      </c>
      <c r="C1295" s="109">
        <f>'T09'!K1295</f>
        <v>128820.56</v>
      </c>
      <c r="D1295" s="110">
        <f>'T09'!O1295</f>
        <v>32.411799999999999</v>
      </c>
      <c r="E1295" s="110">
        <f>'T09'!P1295</f>
        <v>14.434396186447257</v>
      </c>
      <c r="F1295" s="110"/>
      <c r="G1295" s="102">
        <f t="shared" si="305"/>
        <v>0</v>
      </c>
      <c r="H1295" s="102">
        <f t="shared" si="306"/>
        <v>0</v>
      </c>
      <c r="I1295" s="102">
        <f t="shared" si="307"/>
        <v>0</v>
      </c>
      <c r="J1295" s="103">
        <f t="shared" si="308"/>
        <v>0</v>
      </c>
      <c r="L1295" s="115">
        <f t="shared" si="309"/>
        <v>0</v>
      </c>
      <c r="M1295" s="111">
        <f t="shared" si="310"/>
        <v>0</v>
      </c>
      <c r="N1295" s="111">
        <f t="shared" si="311"/>
        <v>0</v>
      </c>
      <c r="O1295" s="115">
        <f t="shared" si="312"/>
        <v>0</v>
      </c>
      <c r="P1295" s="111">
        <f t="shared" si="313"/>
        <v>0</v>
      </c>
      <c r="Q1295" s="111">
        <f t="shared" si="314"/>
        <v>0</v>
      </c>
      <c r="R1295" s="115">
        <f t="shared" si="315"/>
        <v>0</v>
      </c>
      <c r="S1295" s="111">
        <f t="shared" si="316"/>
        <v>0</v>
      </c>
      <c r="T1295" s="111">
        <f t="shared" si="317"/>
        <v>0</v>
      </c>
    </row>
    <row r="1296" spans="1:20" ht="11.25" customHeight="1" x14ac:dyDescent="0.2">
      <c r="A1296" s="102" t="str">
        <f>'T09'!A1296</f>
        <v>Lipníky</v>
      </c>
      <c r="B1296" s="104">
        <f>'T09'!C1296</f>
        <v>559971</v>
      </c>
      <c r="C1296" s="109">
        <f>'T09'!K1296</f>
        <v>145291.70000000001</v>
      </c>
      <c r="D1296" s="110">
        <f>'T09'!O1296</f>
        <v>0</v>
      </c>
      <c r="E1296" s="110">
        <f>'T09'!P1296</f>
        <v>70.603227851281247</v>
      </c>
      <c r="F1296" s="110"/>
      <c r="G1296" s="102">
        <f t="shared" si="305"/>
        <v>0</v>
      </c>
      <c r="H1296" s="102">
        <f t="shared" si="306"/>
        <v>1</v>
      </c>
      <c r="I1296" s="102">
        <f t="shared" si="307"/>
        <v>0</v>
      </c>
      <c r="J1296" s="103">
        <f t="shared" si="308"/>
        <v>1</v>
      </c>
      <c r="L1296" s="115">
        <f t="shared" si="309"/>
        <v>0</v>
      </c>
      <c r="M1296" s="111">
        <f t="shared" si="310"/>
        <v>0</v>
      </c>
      <c r="N1296" s="111">
        <f t="shared" si="311"/>
        <v>0</v>
      </c>
      <c r="O1296" s="115">
        <f t="shared" si="312"/>
        <v>145291.70000000001</v>
      </c>
      <c r="P1296" s="111">
        <f t="shared" si="313"/>
        <v>0</v>
      </c>
      <c r="Q1296" s="111">
        <f t="shared" si="314"/>
        <v>0.70603227851281247</v>
      </c>
      <c r="R1296" s="115">
        <f t="shared" si="315"/>
        <v>0</v>
      </c>
      <c r="S1296" s="111">
        <f t="shared" si="316"/>
        <v>0</v>
      </c>
      <c r="T1296" s="111">
        <f t="shared" si="317"/>
        <v>0</v>
      </c>
    </row>
    <row r="1297" spans="1:20" ht="11.25" customHeight="1" x14ac:dyDescent="0.2">
      <c r="A1297" s="102" t="str">
        <f>'T09'!A1297</f>
        <v>Lipová</v>
      </c>
      <c r="B1297" s="104">
        <f>'T09'!C1297</f>
        <v>503321</v>
      </c>
      <c r="C1297" s="109">
        <f>'T09'!K1297</f>
        <v>539653.37</v>
      </c>
      <c r="D1297" s="110">
        <f>'T09'!O1297</f>
        <v>0</v>
      </c>
      <c r="E1297" s="110">
        <f>'T09'!P1297</f>
        <v>3.7689971249507814</v>
      </c>
      <c r="F1297" s="110"/>
      <c r="G1297" s="102">
        <f t="shared" si="305"/>
        <v>0</v>
      </c>
      <c r="H1297" s="102">
        <f t="shared" si="306"/>
        <v>0</v>
      </c>
      <c r="I1297" s="102">
        <f t="shared" si="307"/>
        <v>0</v>
      </c>
      <c r="J1297" s="103">
        <f t="shared" si="308"/>
        <v>0</v>
      </c>
      <c r="L1297" s="115">
        <f t="shared" si="309"/>
        <v>0</v>
      </c>
      <c r="M1297" s="111">
        <f t="shared" si="310"/>
        <v>0</v>
      </c>
      <c r="N1297" s="111">
        <f t="shared" si="311"/>
        <v>0</v>
      </c>
      <c r="O1297" s="115">
        <f t="shared" si="312"/>
        <v>0</v>
      </c>
      <c r="P1297" s="111">
        <f t="shared" si="313"/>
        <v>0</v>
      </c>
      <c r="Q1297" s="111">
        <f t="shared" si="314"/>
        <v>0</v>
      </c>
      <c r="R1297" s="115">
        <f t="shared" si="315"/>
        <v>0</v>
      </c>
      <c r="S1297" s="111">
        <f t="shared" si="316"/>
        <v>0</v>
      </c>
      <c r="T1297" s="111">
        <f t="shared" si="317"/>
        <v>0</v>
      </c>
    </row>
    <row r="1298" spans="1:20" ht="11.25" customHeight="1" x14ac:dyDescent="0.2">
      <c r="A1298" s="102" t="str">
        <f>'T09'!A1298</f>
        <v>Lipová</v>
      </c>
      <c r="B1298" s="104">
        <f>'T09'!C1298</f>
        <v>519499</v>
      </c>
      <c r="C1298" s="109">
        <f>'T09'!K1298</f>
        <v>14413.31</v>
      </c>
      <c r="D1298" s="110">
        <f>'T09'!O1298</f>
        <v>48.566200000000002</v>
      </c>
      <c r="E1298" s="110">
        <f>'T09'!P1298</f>
        <v>3.4161479909888848</v>
      </c>
      <c r="F1298" s="110"/>
      <c r="G1298" s="102">
        <f t="shared" si="305"/>
        <v>0</v>
      </c>
      <c r="H1298" s="102">
        <f t="shared" si="306"/>
        <v>0</v>
      </c>
      <c r="I1298" s="102">
        <f t="shared" si="307"/>
        <v>0</v>
      </c>
      <c r="J1298" s="103">
        <f t="shared" si="308"/>
        <v>0</v>
      </c>
      <c r="L1298" s="115">
        <f t="shared" si="309"/>
        <v>0</v>
      </c>
      <c r="M1298" s="111">
        <f t="shared" si="310"/>
        <v>0</v>
      </c>
      <c r="N1298" s="111">
        <f t="shared" si="311"/>
        <v>0</v>
      </c>
      <c r="O1298" s="115">
        <f t="shared" si="312"/>
        <v>0</v>
      </c>
      <c r="P1298" s="111">
        <f t="shared" si="313"/>
        <v>0</v>
      </c>
      <c r="Q1298" s="111">
        <f t="shared" si="314"/>
        <v>0</v>
      </c>
      <c r="R1298" s="115">
        <f t="shared" si="315"/>
        <v>0</v>
      </c>
      <c r="S1298" s="111">
        <f t="shared" si="316"/>
        <v>0</v>
      </c>
      <c r="T1298" s="111">
        <f t="shared" si="317"/>
        <v>0</v>
      </c>
    </row>
    <row r="1299" spans="1:20" ht="11.25" customHeight="1" x14ac:dyDescent="0.2">
      <c r="A1299" s="102" t="str">
        <f>'T09'!A1299</f>
        <v>Lipovany</v>
      </c>
      <c r="B1299" s="104">
        <f>'T09'!C1299</f>
        <v>511544</v>
      </c>
      <c r="C1299" s="109">
        <f>'T09'!K1299</f>
        <v>59987.62</v>
      </c>
      <c r="D1299" s="110">
        <f>'T09'!O1299</f>
        <v>5.2859999999999996</v>
      </c>
      <c r="E1299" s="110">
        <f>'T09'!P1299</f>
        <v>2.4992490117127502</v>
      </c>
      <c r="F1299" s="110"/>
      <c r="G1299" s="102">
        <f t="shared" si="305"/>
        <v>0</v>
      </c>
      <c r="H1299" s="102">
        <f t="shared" si="306"/>
        <v>0</v>
      </c>
      <c r="I1299" s="102">
        <f t="shared" si="307"/>
        <v>0</v>
      </c>
      <c r="J1299" s="103">
        <f t="shared" si="308"/>
        <v>0</v>
      </c>
      <c r="L1299" s="115">
        <f t="shared" si="309"/>
        <v>0</v>
      </c>
      <c r="M1299" s="111">
        <f t="shared" si="310"/>
        <v>0</v>
      </c>
      <c r="N1299" s="111">
        <f t="shared" si="311"/>
        <v>0</v>
      </c>
      <c r="O1299" s="115">
        <f t="shared" si="312"/>
        <v>0</v>
      </c>
      <c r="P1299" s="111">
        <f t="shared" si="313"/>
        <v>0</v>
      </c>
      <c r="Q1299" s="111">
        <f t="shared" si="314"/>
        <v>0</v>
      </c>
      <c r="R1299" s="115">
        <f t="shared" si="315"/>
        <v>0</v>
      </c>
      <c r="S1299" s="111">
        <f t="shared" si="316"/>
        <v>0</v>
      </c>
      <c r="T1299" s="111">
        <f t="shared" si="317"/>
        <v>0</v>
      </c>
    </row>
    <row r="1300" spans="1:20" ht="11.25" customHeight="1" x14ac:dyDescent="0.2">
      <c r="A1300" s="102" t="str">
        <f>'T09'!A1300</f>
        <v>Lipovce</v>
      </c>
      <c r="B1300" s="104">
        <f>'T09'!C1300</f>
        <v>524786</v>
      </c>
      <c r="C1300" s="109">
        <f>'T09'!K1300</f>
        <v>436636.74</v>
      </c>
      <c r="D1300" s="110">
        <f>'T09'!O1300</f>
        <v>0</v>
      </c>
      <c r="E1300" s="110">
        <f>'T09'!P1300</f>
        <v>8.5185227427265975</v>
      </c>
      <c r="F1300" s="110"/>
      <c r="G1300" s="102">
        <f t="shared" si="305"/>
        <v>0</v>
      </c>
      <c r="H1300" s="102">
        <f t="shared" si="306"/>
        <v>0</v>
      </c>
      <c r="I1300" s="102">
        <f t="shared" si="307"/>
        <v>0</v>
      </c>
      <c r="J1300" s="103">
        <f t="shared" si="308"/>
        <v>0</v>
      </c>
      <c r="L1300" s="115">
        <f t="shared" si="309"/>
        <v>0</v>
      </c>
      <c r="M1300" s="111">
        <f t="shared" si="310"/>
        <v>0</v>
      </c>
      <c r="N1300" s="111">
        <f t="shared" si="311"/>
        <v>0</v>
      </c>
      <c r="O1300" s="115">
        <f t="shared" si="312"/>
        <v>0</v>
      </c>
      <c r="P1300" s="111">
        <f t="shared" si="313"/>
        <v>0</v>
      </c>
      <c r="Q1300" s="111">
        <f t="shared" si="314"/>
        <v>0</v>
      </c>
      <c r="R1300" s="115">
        <f t="shared" si="315"/>
        <v>0</v>
      </c>
      <c r="S1300" s="111">
        <f t="shared" si="316"/>
        <v>0</v>
      </c>
      <c r="T1300" s="111">
        <f t="shared" si="317"/>
        <v>0</v>
      </c>
    </row>
    <row r="1301" spans="1:20" ht="11.25" customHeight="1" x14ac:dyDescent="0.2">
      <c r="A1301" s="102" t="str">
        <f>'T09'!A1301</f>
        <v>Lipové</v>
      </c>
      <c r="B1301" s="104">
        <f>'T09'!C1301</f>
        <v>501221</v>
      </c>
      <c r="C1301" s="109">
        <f>'T09'!K1301</f>
        <v>73833.56</v>
      </c>
      <c r="D1301" s="110">
        <f>'T09'!O1301</f>
        <v>0</v>
      </c>
      <c r="E1301" s="110">
        <f>'T09'!P1301</f>
        <v>0</v>
      </c>
      <c r="F1301" s="110"/>
      <c r="G1301" s="102">
        <f t="shared" si="305"/>
        <v>0</v>
      </c>
      <c r="H1301" s="102">
        <f t="shared" si="306"/>
        <v>0</v>
      </c>
      <c r="I1301" s="102">
        <f t="shared" si="307"/>
        <v>0</v>
      </c>
      <c r="J1301" s="103">
        <f t="shared" si="308"/>
        <v>0</v>
      </c>
      <c r="L1301" s="115">
        <f t="shared" si="309"/>
        <v>0</v>
      </c>
      <c r="M1301" s="111">
        <f t="shared" si="310"/>
        <v>0</v>
      </c>
      <c r="N1301" s="111">
        <f t="shared" si="311"/>
        <v>0</v>
      </c>
      <c r="O1301" s="115">
        <f t="shared" si="312"/>
        <v>0</v>
      </c>
      <c r="P1301" s="111">
        <f t="shared" si="313"/>
        <v>0</v>
      </c>
      <c r="Q1301" s="111">
        <f t="shared" si="314"/>
        <v>0</v>
      </c>
      <c r="R1301" s="115">
        <f t="shared" si="315"/>
        <v>0</v>
      </c>
      <c r="S1301" s="111">
        <f t="shared" si="316"/>
        <v>0</v>
      </c>
      <c r="T1301" s="111">
        <f t="shared" si="317"/>
        <v>0</v>
      </c>
    </row>
    <row r="1302" spans="1:20" ht="11.25" customHeight="1" x14ac:dyDescent="0.2">
      <c r="A1302" s="102" t="str">
        <f>'T09'!A1302</f>
        <v>Lipovec</v>
      </c>
      <c r="B1302" s="104">
        <f>'T09'!C1302</f>
        <v>512435</v>
      </c>
      <c r="C1302" s="109">
        <f>'T09'!K1302</f>
        <v>245922.24000000002</v>
      </c>
      <c r="D1302" s="110">
        <f>'T09'!O1302</f>
        <v>0</v>
      </c>
      <c r="E1302" s="110">
        <f>'T09'!P1302</f>
        <v>0</v>
      </c>
      <c r="F1302" s="110"/>
      <c r="G1302" s="102">
        <f t="shared" si="305"/>
        <v>0</v>
      </c>
      <c r="H1302" s="102">
        <f t="shared" si="306"/>
        <v>0</v>
      </c>
      <c r="I1302" s="102">
        <f t="shared" si="307"/>
        <v>0</v>
      </c>
      <c r="J1302" s="103">
        <f t="shared" si="308"/>
        <v>0</v>
      </c>
      <c r="L1302" s="115">
        <f t="shared" si="309"/>
        <v>0</v>
      </c>
      <c r="M1302" s="111">
        <f t="shared" si="310"/>
        <v>0</v>
      </c>
      <c r="N1302" s="111">
        <f t="shared" si="311"/>
        <v>0</v>
      </c>
      <c r="O1302" s="115">
        <f t="shared" si="312"/>
        <v>0</v>
      </c>
      <c r="P1302" s="111">
        <f t="shared" si="313"/>
        <v>0</v>
      </c>
      <c r="Q1302" s="111">
        <f t="shared" si="314"/>
        <v>0</v>
      </c>
      <c r="R1302" s="115">
        <f t="shared" si="315"/>
        <v>0</v>
      </c>
      <c r="S1302" s="111">
        <f t="shared" si="316"/>
        <v>0</v>
      </c>
      <c r="T1302" s="111">
        <f t="shared" si="317"/>
        <v>0</v>
      </c>
    </row>
    <row r="1303" spans="1:20" ht="11.25" customHeight="1" x14ac:dyDescent="0.2">
      <c r="A1303" s="102" t="str">
        <f>'T09'!A1303</f>
        <v>Lipovec</v>
      </c>
      <c r="B1303" s="104">
        <f>'T09'!C1303</f>
        <v>515167</v>
      </c>
      <c r="C1303" s="109">
        <f>'T09'!K1303</f>
        <v>15789.23</v>
      </c>
      <c r="D1303" s="110">
        <f>'T09'!O1303</f>
        <v>0</v>
      </c>
      <c r="E1303" s="110">
        <f>'T09'!P1303</f>
        <v>0</v>
      </c>
      <c r="F1303" s="110"/>
      <c r="G1303" s="102">
        <f t="shared" si="305"/>
        <v>0</v>
      </c>
      <c r="H1303" s="102">
        <f t="shared" si="306"/>
        <v>0</v>
      </c>
      <c r="I1303" s="102">
        <f t="shared" si="307"/>
        <v>0</v>
      </c>
      <c r="J1303" s="103">
        <f t="shared" si="308"/>
        <v>0</v>
      </c>
      <c r="L1303" s="115">
        <f t="shared" si="309"/>
        <v>0</v>
      </c>
      <c r="M1303" s="111">
        <f t="shared" si="310"/>
        <v>0</v>
      </c>
      <c r="N1303" s="111">
        <f t="shared" si="311"/>
        <v>0</v>
      </c>
      <c r="O1303" s="115">
        <f t="shared" si="312"/>
        <v>0</v>
      </c>
      <c r="P1303" s="111">
        <f t="shared" si="313"/>
        <v>0</v>
      </c>
      <c r="Q1303" s="111">
        <f t="shared" si="314"/>
        <v>0</v>
      </c>
      <c r="R1303" s="115">
        <f t="shared" si="315"/>
        <v>0</v>
      </c>
      <c r="S1303" s="111">
        <f t="shared" si="316"/>
        <v>0</v>
      </c>
      <c r="T1303" s="111">
        <f t="shared" si="317"/>
        <v>0</v>
      </c>
    </row>
    <row r="1304" spans="1:20" ht="11.25" customHeight="1" x14ac:dyDescent="0.2">
      <c r="A1304" s="102" t="str">
        <f>'T09'!A1304</f>
        <v>Lipovník</v>
      </c>
      <c r="B1304" s="104">
        <f>'T09'!C1304</f>
        <v>505021</v>
      </c>
      <c r="C1304" s="109">
        <f>'T09'!K1304</f>
        <v>68165.23</v>
      </c>
      <c r="D1304" s="110">
        <f>'T09'!O1304</f>
        <v>0</v>
      </c>
      <c r="E1304" s="110">
        <f>'T09'!P1304</f>
        <v>0</v>
      </c>
      <c r="F1304" s="110"/>
      <c r="G1304" s="102">
        <f t="shared" si="305"/>
        <v>0</v>
      </c>
      <c r="H1304" s="102">
        <f t="shared" si="306"/>
        <v>0</v>
      </c>
      <c r="I1304" s="102">
        <f t="shared" si="307"/>
        <v>0</v>
      </c>
      <c r="J1304" s="103">
        <f t="shared" si="308"/>
        <v>0</v>
      </c>
      <c r="L1304" s="115">
        <f t="shared" si="309"/>
        <v>0</v>
      </c>
      <c r="M1304" s="111">
        <f t="shared" si="310"/>
        <v>0</v>
      </c>
      <c r="N1304" s="111">
        <f t="shared" si="311"/>
        <v>0</v>
      </c>
      <c r="O1304" s="115">
        <f t="shared" si="312"/>
        <v>0</v>
      </c>
      <c r="P1304" s="111">
        <f t="shared" si="313"/>
        <v>0</v>
      </c>
      <c r="Q1304" s="111">
        <f t="shared" si="314"/>
        <v>0</v>
      </c>
      <c r="R1304" s="115">
        <f t="shared" si="315"/>
        <v>0</v>
      </c>
      <c r="S1304" s="111">
        <f t="shared" si="316"/>
        <v>0</v>
      </c>
      <c r="T1304" s="111">
        <f t="shared" si="317"/>
        <v>0</v>
      </c>
    </row>
    <row r="1305" spans="1:20" ht="11.25" customHeight="1" x14ac:dyDescent="0.2">
      <c r="A1305" s="102" t="str">
        <f>'T09'!A1305</f>
        <v>Lipovník</v>
      </c>
      <c r="B1305" s="104">
        <f>'T09'!C1305</f>
        <v>525910</v>
      </c>
      <c r="C1305" s="109">
        <f>'T09'!K1305</f>
        <v>134347.91</v>
      </c>
      <c r="D1305" s="110">
        <f>'T09'!O1305</f>
        <v>14.886699999999999</v>
      </c>
      <c r="E1305" s="110">
        <f>'T09'!P1305</f>
        <v>0.22047979756439828</v>
      </c>
      <c r="F1305" s="110"/>
      <c r="G1305" s="102">
        <f t="shared" si="305"/>
        <v>0</v>
      </c>
      <c r="H1305" s="102">
        <f t="shared" si="306"/>
        <v>0</v>
      </c>
      <c r="I1305" s="102">
        <f t="shared" si="307"/>
        <v>0</v>
      </c>
      <c r="J1305" s="103">
        <f t="shared" si="308"/>
        <v>0</v>
      </c>
      <c r="L1305" s="115">
        <f t="shared" si="309"/>
        <v>0</v>
      </c>
      <c r="M1305" s="111">
        <f t="shared" si="310"/>
        <v>0</v>
      </c>
      <c r="N1305" s="111">
        <f t="shared" si="311"/>
        <v>0</v>
      </c>
      <c r="O1305" s="115">
        <f t="shared" si="312"/>
        <v>0</v>
      </c>
      <c r="P1305" s="111">
        <f t="shared" si="313"/>
        <v>0</v>
      </c>
      <c r="Q1305" s="111">
        <f t="shared" si="314"/>
        <v>0</v>
      </c>
      <c r="R1305" s="115">
        <f t="shared" si="315"/>
        <v>0</v>
      </c>
      <c r="S1305" s="111">
        <f t="shared" si="316"/>
        <v>0</v>
      </c>
      <c r="T1305" s="111">
        <f t="shared" si="317"/>
        <v>0</v>
      </c>
    </row>
    <row r="1306" spans="1:20" ht="11.25" customHeight="1" x14ac:dyDescent="0.2">
      <c r="A1306" s="102" t="str">
        <f>'T09'!A1306</f>
        <v>Liptovská Anna</v>
      </c>
      <c r="B1306" s="104">
        <f>'T09'!C1306</f>
        <v>510602</v>
      </c>
      <c r="C1306" s="109">
        <f>'T09'!K1306</f>
        <v>34269.160000000003</v>
      </c>
      <c r="D1306" s="110">
        <f>'T09'!O1306</f>
        <v>0</v>
      </c>
      <c r="E1306" s="110">
        <f>'T09'!P1306</f>
        <v>0</v>
      </c>
      <c r="F1306" s="110"/>
      <c r="G1306" s="102">
        <f t="shared" si="305"/>
        <v>0</v>
      </c>
      <c r="H1306" s="102">
        <f t="shared" si="306"/>
        <v>0</v>
      </c>
      <c r="I1306" s="102">
        <f t="shared" si="307"/>
        <v>0</v>
      </c>
      <c r="J1306" s="103">
        <f t="shared" si="308"/>
        <v>0</v>
      </c>
      <c r="L1306" s="115">
        <f t="shared" si="309"/>
        <v>0</v>
      </c>
      <c r="M1306" s="111">
        <f t="shared" si="310"/>
        <v>0</v>
      </c>
      <c r="N1306" s="111">
        <f t="shared" si="311"/>
        <v>0</v>
      </c>
      <c r="O1306" s="115">
        <f t="shared" si="312"/>
        <v>0</v>
      </c>
      <c r="P1306" s="111">
        <f t="shared" si="313"/>
        <v>0</v>
      </c>
      <c r="Q1306" s="111">
        <f t="shared" si="314"/>
        <v>0</v>
      </c>
      <c r="R1306" s="115">
        <f t="shared" si="315"/>
        <v>0</v>
      </c>
      <c r="S1306" s="111">
        <f t="shared" si="316"/>
        <v>0</v>
      </c>
      <c r="T1306" s="111">
        <f t="shared" si="317"/>
        <v>0</v>
      </c>
    </row>
    <row r="1307" spans="1:20" ht="11.25" customHeight="1" x14ac:dyDescent="0.2">
      <c r="A1307" s="102" t="str">
        <f>'T09'!A1307</f>
        <v>Liptovská Kokava</v>
      </c>
      <c r="B1307" s="104">
        <f>'T09'!C1307</f>
        <v>510611</v>
      </c>
      <c r="C1307" s="109">
        <f>'T09'!K1307</f>
        <v>322546.05</v>
      </c>
      <c r="D1307" s="110">
        <f>'T09'!O1307</f>
        <v>28.033799999999999</v>
      </c>
      <c r="E1307" s="110">
        <f>'T09'!P1307</f>
        <v>15.59821923102143</v>
      </c>
      <c r="F1307" s="110"/>
      <c r="G1307" s="102">
        <f t="shared" si="305"/>
        <v>0</v>
      </c>
      <c r="H1307" s="102">
        <f t="shared" si="306"/>
        <v>0</v>
      </c>
      <c r="I1307" s="102">
        <f t="shared" si="307"/>
        <v>0</v>
      </c>
      <c r="J1307" s="103">
        <f t="shared" si="308"/>
        <v>0</v>
      </c>
      <c r="L1307" s="115">
        <f t="shared" si="309"/>
        <v>0</v>
      </c>
      <c r="M1307" s="111">
        <f t="shared" si="310"/>
        <v>0</v>
      </c>
      <c r="N1307" s="111">
        <f t="shared" si="311"/>
        <v>0</v>
      </c>
      <c r="O1307" s="115">
        <f t="shared" si="312"/>
        <v>0</v>
      </c>
      <c r="P1307" s="111">
        <f t="shared" si="313"/>
        <v>0</v>
      </c>
      <c r="Q1307" s="111">
        <f t="shared" si="314"/>
        <v>0</v>
      </c>
      <c r="R1307" s="115">
        <f t="shared" si="315"/>
        <v>0</v>
      </c>
      <c r="S1307" s="111">
        <f t="shared" si="316"/>
        <v>0</v>
      </c>
      <c r="T1307" s="111">
        <f t="shared" si="317"/>
        <v>0</v>
      </c>
    </row>
    <row r="1308" spans="1:20" ht="11.25" customHeight="1" x14ac:dyDescent="0.2">
      <c r="A1308" s="102" t="str">
        <f>'T09'!A1308</f>
        <v>Liptovská Lúžna</v>
      </c>
      <c r="B1308" s="104">
        <f>'T09'!C1308</f>
        <v>510629</v>
      </c>
      <c r="C1308" s="109">
        <f>'T09'!K1308</f>
        <v>1225507.9400000002</v>
      </c>
      <c r="D1308" s="110">
        <f>'T09'!O1308</f>
        <v>0</v>
      </c>
      <c r="E1308" s="110">
        <f>'T09'!P1308</f>
        <v>0</v>
      </c>
      <c r="F1308" s="110"/>
      <c r="G1308" s="102">
        <f t="shared" si="305"/>
        <v>0</v>
      </c>
      <c r="H1308" s="102">
        <f t="shared" si="306"/>
        <v>0</v>
      </c>
      <c r="I1308" s="102">
        <f t="shared" si="307"/>
        <v>0</v>
      </c>
      <c r="J1308" s="103">
        <f t="shared" si="308"/>
        <v>0</v>
      </c>
      <c r="L1308" s="115">
        <f t="shared" si="309"/>
        <v>0</v>
      </c>
      <c r="M1308" s="111">
        <f t="shared" si="310"/>
        <v>0</v>
      </c>
      <c r="N1308" s="111">
        <f t="shared" si="311"/>
        <v>0</v>
      </c>
      <c r="O1308" s="115">
        <f t="shared" si="312"/>
        <v>0</v>
      </c>
      <c r="P1308" s="111">
        <f t="shared" si="313"/>
        <v>0</v>
      </c>
      <c r="Q1308" s="111">
        <f t="shared" si="314"/>
        <v>0</v>
      </c>
      <c r="R1308" s="115">
        <f t="shared" si="315"/>
        <v>0</v>
      </c>
      <c r="S1308" s="111">
        <f t="shared" si="316"/>
        <v>0</v>
      </c>
      <c r="T1308" s="111">
        <f t="shared" si="317"/>
        <v>0</v>
      </c>
    </row>
    <row r="1309" spans="1:20" ht="11.25" customHeight="1" x14ac:dyDescent="0.2">
      <c r="A1309" s="102" t="str">
        <f>'T09'!A1309</f>
        <v>Liptovská Osada</v>
      </c>
      <c r="B1309" s="104">
        <f>'T09'!C1309</f>
        <v>510637</v>
      </c>
      <c r="C1309" s="109">
        <f>'T09'!K1309</f>
        <v>1148618.8</v>
      </c>
      <c r="D1309" s="110">
        <f>'T09'!O1309</f>
        <v>1.1329</v>
      </c>
      <c r="E1309" s="110">
        <f>'T09'!P1309</f>
        <v>2.567457541179023</v>
      </c>
      <c r="F1309" s="110"/>
      <c r="G1309" s="102">
        <f t="shared" si="305"/>
        <v>0</v>
      </c>
      <c r="H1309" s="102">
        <f t="shared" si="306"/>
        <v>0</v>
      </c>
      <c r="I1309" s="102">
        <f t="shared" si="307"/>
        <v>0</v>
      </c>
      <c r="J1309" s="103">
        <f t="shared" si="308"/>
        <v>0</v>
      </c>
      <c r="L1309" s="115">
        <f t="shared" si="309"/>
        <v>0</v>
      </c>
      <c r="M1309" s="111">
        <f t="shared" si="310"/>
        <v>0</v>
      </c>
      <c r="N1309" s="111">
        <f t="shared" si="311"/>
        <v>0</v>
      </c>
      <c r="O1309" s="115">
        <f t="shared" si="312"/>
        <v>0</v>
      </c>
      <c r="P1309" s="111">
        <f t="shared" si="313"/>
        <v>0</v>
      </c>
      <c r="Q1309" s="111">
        <f t="shared" si="314"/>
        <v>0</v>
      </c>
      <c r="R1309" s="115">
        <f t="shared" si="315"/>
        <v>0</v>
      </c>
      <c r="S1309" s="111">
        <f t="shared" si="316"/>
        <v>0</v>
      </c>
      <c r="T1309" s="111">
        <f t="shared" si="317"/>
        <v>0</v>
      </c>
    </row>
    <row r="1310" spans="1:20" ht="11.25" customHeight="1" x14ac:dyDescent="0.2">
      <c r="A1310" s="102" t="str">
        <f>'T09'!A1310</f>
        <v>Liptovská Porúbka</v>
      </c>
      <c r="B1310" s="104">
        <f>'T09'!C1310</f>
        <v>558281</v>
      </c>
      <c r="C1310" s="109">
        <f>'T09'!K1310</f>
        <v>456627.88999999996</v>
      </c>
      <c r="D1310" s="110">
        <f>'T09'!O1310</f>
        <v>28.289899999999999</v>
      </c>
      <c r="E1310" s="110">
        <f>'T09'!P1310</f>
        <v>16.876695814616145</v>
      </c>
      <c r="F1310" s="110"/>
      <c r="G1310" s="102">
        <f t="shared" si="305"/>
        <v>0</v>
      </c>
      <c r="H1310" s="102">
        <f t="shared" si="306"/>
        <v>0</v>
      </c>
      <c r="I1310" s="102">
        <f t="shared" si="307"/>
        <v>0</v>
      </c>
      <c r="J1310" s="103">
        <f t="shared" si="308"/>
        <v>0</v>
      </c>
      <c r="L1310" s="115">
        <f t="shared" si="309"/>
        <v>0</v>
      </c>
      <c r="M1310" s="111">
        <f t="shared" si="310"/>
        <v>0</v>
      </c>
      <c r="N1310" s="111">
        <f t="shared" si="311"/>
        <v>0</v>
      </c>
      <c r="O1310" s="115">
        <f t="shared" si="312"/>
        <v>0</v>
      </c>
      <c r="P1310" s="111">
        <f t="shared" si="313"/>
        <v>0</v>
      </c>
      <c r="Q1310" s="111">
        <f t="shared" si="314"/>
        <v>0</v>
      </c>
      <c r="R1310" s="115">
        <f t="shared" si="315"/>
        <v>0</v>
      </c>
      <c r="S1310" s="111">
        <f t="shared" si="316"/>
        <v>0</v>
      </c>
      <c r="T1310" s="111">
        <f t="shared" si="317"/>
        <v>0</v>
      </c>
    </row>
    <row r="1311" spans="1:20" ht="11.25" customHeight="1" x14ac:dyDescent="0.2">
      <c r="A1311" s="102" t="str">
        <f>'T09'!A1311</f>
        <v>Liptovská Sielnica</v>
      </c>
      <c r="B1311" s="104">
        <f>'T09'!C1311</f>
        <v>510653</v>
      </c>
      <c r="C1311" s="109">
        <f>'T09'!K1311</f>
        <v>181730.91</v>
      </c>
      <c r="D1311" s="110">
        <f>'T09'!O1311</f>
        <v>4.7186000000000003</v>
      </c>
      <c r="E1311" s="110">
        <f>'T09'!P1311</f>
        <v>6.0491030392133069</v>
      </c>
      <c r="F1311" s="110"/>
      <c r="G1311" s="102">
        <f t="shared" si="305"/>
        <v>0</v>
      </c>
      <c r="H1311" s="102">
        <f t="shared" si="306"/>
        <v>0</v>
      </c>
      <c r="I1311" s="102">
        <f t="shared" si="307"/>
        <v>0</v>
      </c>
      <c r="J1311" s="103">
        <f t="shared" si="308"/>
        <v>0</v>
      </c>
      <c r="L1311" s="115">
        <f t="shared" si="309"/>
        <v>0</v>
      </c>
      <c r="M1311" s="111">
        <f t="shared" si="310"/>
        <v>0</v>
      </c>
      <c r="N1311" s="111">
        <f t="shared" si="311"/>
        <v>0</v>
      </c>
      <c r="O1311" s="115">
        <f t="shared" si="312"/>
        <v>0</v>
      </c>
      <c r="P1311" s="111">
        <f t="shared" si="313"/>
        <v>0</v>
      </c>
      <c r="Q1311" s="111">
        <f t="shared" si="314"/>
        <v>0</v>
      </c>
      <c r="R1311" s="115">
        <f t="shared" si="315"/>
        <v>0</v>
      </c>
      <c r="S1311" s="111">
        <f t="shared" si="316"/>
        <v>0</v>
      </c>
      <c r="T1311" s="111">
        <f t="shared" si="317"/>
        <v>0</v>
      </c>
    </row>
    <row r="1312" spans="1:20" ht="11.25" customHeight="1" x14ac:dyDescent="0.2">
      <c r="A1312" s="102" t="str">
        <f>'T09'!A1312</f>
        <v>Liptovská Štiavnica</v>
      </c>
      <c r="B1312" s="104">
        <f>'T09'!C1312</f>
        <v>510661</v>
      </c>
      <c r="C1312" s="109">
        <f>'T09'!K1312</f>
        <v>1589896.87</v>
      </c>
      <c r="D1312" s="110">
        <f>'T09'!O1312</f>
        <v>0</v>
      </c>
      <c r="E1312" s="110">
        <f>'T09'!P1312</f>
        <v>0</v>
      </c>
      <c r="F1312" s="110"/>
      <c r="G1312" s="102">
        <f t="shared" si="305"/>
        <v>0</v>
      </c>
      <c r="H1312" s="102">
        <f t="shared" si="306"/>
        <v>0</v>
      </c>
      <c r="I1312" s="102">
        <f t="shared" si="307"/>
        <v>0</v>
      </c>
      <c r="J1312" s="103">
        <f t="shared" si="308"/>
        <v>0</v>
      </c>
      <c r="L1312" s="115">
        <f t="shared" si="309"/>
        <v>0</v>
      </c>
      <c r="M1312" s="111">
        <f t="shared" si="310"/>
        <v>0</v>
      </c>
      <c r="N1312" s="111">
        <f t="shared" si="311"/>
        <v>0</v>
      </c>
      <c r="O1312" s="115">
        <f t="shared" si="312"/>
        <v>0</v>
      </c>
      <c r="P1312" s="111">
        <f t="shared" si="313"/>
        <v>0</v>
      </c>
      <c r="Q1312" s="111">
        <f t="shared" si="314"/>
        <v>0</v>
      </c>
      <c r="R1312" s="115">
        <f t="shared" si="315"/>
        <v>0</v>
      </c>
      <c r="S1312" s="111">
        <f t="shared" si="316"/>
        <v>0</v>
      </c>
      <c r="T1312" s="111">
        <f t="shared" si="317"/>
        <v>0</v>
      </c>
    </row>
    <row r="1313" spans="1:20" ht="11.25" customHeight="1" x14ac:dyDescent="0.2">
      <c r="A1313" s="102" t="str">
        <f>'T09'!A1313</f>
        <v>Liptovská Teplá</v>
      </c>
      <c r="B1313" s="104">
        <f>'T09'!C1313</f>
        <v>510670</v>
      </c>
      <c r="C1313" s="109">
        <f>'T09'!K1313</f>
        <v>836014.42</v>
      </c>
      <c r="D1313" s="110">
        <f>'T09'!O1313</f>
        <v>28.673300000000001</v>
      </c>
      <c r="E1313" s="110">
        <f>'T09'!P1313</f>
        <v>8.4538470042179412</v>
      </c>
      <c r="F1313" s="110"/>
      <c r="G1313" s="102">
        <f t="shared" si="305"/>
        <v>0</v>
      </c>
      <c r="H1313" s="102">
        <f t="shared" si="306"/>
        <v>0</v>
      </c>
      <c r="I1313" s="102">
        <f t="shared" si="307"/>
        <v>0</v>
      </c>
      <c r="J1313" s="103">
        <f t="shared" si="308"/>
        <v>0</v>
      </c>
      <c r="L1313" s="115">
        <f t="shared" si="309"/>
        <v>0</v>
      </c>
      <c r="M1313" s="111">
        <f t="shared" si="310"/>
        <v>0</v>
      </c>
      <c r="N1313" s="111">
        <f t="shared" si="311"/>
        <v>0</v>
      </c>
      <c r="O1313" s="115">
        <f t="shared" si="312"/>
        <v>0</v>
      </c>
      <c r="P1313" s="111">
        <f t="shared" si="313"/>
        <v>0</v>
      </c>
      <c r="Q1313" s="111">
        <f t="shared" si="314"/>
        <v>0</v>
      </c>
      <c r="R1313" s="115">
        <f t="shared" si="315"/>
        <v>0</v>
      </c>
      <c r="S1313" s="111">
        <f t="shared" si="316"/>
        <v>0</v>
      </c>
      <c r="T1313" s="111">
        <f t="shared" si="317"/>
        <v>0</v>
      </c>
    </row>
    <row r="1314" spans="1:20" ht="11.25" customHeight="1" x14ac:dyDescent="0.2">
      <c r="A1314" s="102" t="str">
        <f>'T09'!A1314</f>
        <v>Liptovská Teplička</v>
      </c>
      <c r="B1314" s="104">
        <f>'T09'!C1314</f>
        <v>523631</v>
      </c>
      <c r="C1314" s="109">
        <f>'T09'!K1314</f>
        <v>1353692.36</v>
      </c>
      <c r="D1314" s="110">
        <f>'T09'!O1314</f>
        <v>0</v>
      </c>
      <c r="E1314" s="110">
        <f>'T09'!P1314</f>
        <v>0</v>
      </c>
      <c r="F1314" s="110"/>
      <c r="G1314" s="102">
        <f t="shared" si="305"/>
        <v>0</v>
      </c>
      <c r="H1314" s="102">
        <f t="shared" si="306"/>
        <v>0</v>
      </c>
      <c r="I1314" s="102">
        <f t="shared" si="307"/>
        <v>0</v>
      </c>
      <c r="J1314" s="103">
        <f t="shared" si="308"/>
        <v>0</v>
      </c>
      <c r="L1314" s="115">
        <f t="shared" si="309"/>
        <v>0</v>
      </c>
      <c r="M1314" s="111">
        <f t="shared" si="310"/>
        <v>0</v>
      </c>
      <c r="N1314" s="111">
        <f t="shared" si="311"/>
        <v>0</v>
      </c>
      <c r="O1314" s="115">
        <f t="shared" si="312"/>
        <v>0</v>
      </c>
      <c r="P1314" s="111">
        <f t="shared" si="313"/>
        <v>0</v>
      </c>
      <c r="Q1314" s="111">
        <f t="shared" si="314"/>
        <v>0</v>
      </c>
      <c r="R1314" s="115">
        <f t="shared" si="315"/>
        <v>0</v>
      </c>
      <c r="S1314" s="111">
        <f t="shared" si="316"/>
        <v>0</v>
      </c>
      <c r="T1314" s="111">
        <f t="shared" si="317"/>
        <v>0</v>
      </c>
    </row>
    <row r="1315" spans="1:20" ht="11.25" customHeight="1" x14ac:dyDescent="0.2">
      <c r="A1315" s="102" t="str">
        <f>'T09'!A1315</f>
        <v>Liptovské Beharovce</v>
      </c>
      <c r="B1315" s="104">
        <f>'T09'!C1315</f>
        <v>510688</v>
      </c>
      <c r="C1315" s="109">
        <f>'T09'!K1315</f>
        <v>14225.27</v>
      </c>
      <c r="D1315" s="110">
        <f>'T09'!O1315</f>
        <v>0</v>
      </c>
      <c r="E1315" s="110">
        <f>'T09'!P1315</f>
        <v>0</v>
      </c>
      <c r="F1315" s="110"/>
      <c r="G1315" s="102">
        <f t="shared" si="305"/>
        <v>0</v>
      </c>
      <c r="H1315" s="102">
        <f t="shared" si="306"/>
        <v>0</v>
      </c>
      <c r="I1315" s="102">
        <f t="shared" si="307"/>
        <v>0</v>
      </c>
      <c r="J1315" s="103">
        <f t="shared" si="308"/>
        <v>0</v>
      </c>
      <c r="L1315" s="115">
        <f t="shared" si="309"/>
        <v>0</v>
      </c>
      <c r="M1315" s="111">
        <f t="shared" si="310"/>
        <v>0</v>
      </c>
      <c r="N1315" s="111">
        <f t="shared" si="311"/>
        <v>0</v>
      </c>
      <c r="O1315" s="115">
        <f t="shared" si="312"/>
        <v>0</v>
      </c>
      <c r="P1315" s="111">
        <f t="shared" si="313"/>
        <v>0</v>
      </c>
      <c r="Q1315" s="111">
        <f t="shared" si="314"/>
        <v>0</v>
      </c>
      <c r="R1315" s="115">
        <f t="shared" si="315"/>
        <v>0</v>
      </c>
      <c r="S1315" s="111">
        <f t="shared" si="316"/>
        <v>0</v>
      </c>
      <c r="T1315" s="111">
        <f t="shared" si="317"/>
        <v>0</v>
      </c>
    </row>
    <row r="1316" spans="1:20" ht="11.25" customHeight="1" x14ac:dyDescent="0.2">
      <c r="A1316" s="102" t="str">
        <f>'T09'!A1316</f>
        <v>Liptovské Kľačany</v>
      </c>
      <c r="B1316" s="104">
        <f>'T09'!C1316</f>
        <v>510696</v>
      </c>
      <c r="C1316" s="109">
        <f>'T09'!K1316</f>
        <v>109441.27</v>
      </c>
      <c r="D1316" s="110">
        <f>'T09'!O1316</f>
        <v>0</v>
      </c>
      <c r="E1316" s="110">
        <f>'T09'!P1316</f>
        <v>24.824063171050557</v>
      </c>
      <c r="F1316" s="110"/>
      <c r="G1316" s="102">
        <f t="shared" si="305"/>
        <v>0</v>
      </c>
      <c r="H1316" s="102">
        <f t="shared" si="306"/>
        <v>0</v>
      </c>
      <c r="I1316" s="102">
        <f t="shared" si="307"/>
        <v>0</v>
      </c>
      <c r="J1316" s="103">
        <f t="shared" si="308"/>
        <v>0</v>
      </c>
      <c r="L1316" s="115">
        <f t="shared" si="309"/>
        <v>0</v>
      </c>
      <c r="M1316" s="111">
        <f t="shared" si="310"/>
        <v>0</v>
      </c>
      <c r="N1316" s="111">
        <f t="shared" si="311"/>
        <v>0</v>
      </c>
      <c r="O1316" s="115">
        <f t="shared" si="312"/>
        <v>0</v>
      </c>
      <c r="P1316" s="111">
        <f t="shared" si="313"/>
        <v>0</v>
      </c>
      <c r="Q1316" s="111">
        <f t="shared" si="314"/>
        <v>0</v>
      </c>
      <c r="R1316" s="115">
        <f t="shared" si="315"/>
        <v>0</v>
      </c>
      <c r="S1316" s="111">
        <f t="shared" si="316"/>
        <v>0</v>
      </c>
      <c r="T1316" s="111">
        <f t="shared" si="317"/>
        <v>0</v>
      </c>
    </row>
    <row r="1317" spans="1:20" ht="11.25" customHeight="1" x14ac:dyDescent="0.2">
      <c r="A1317" s="102" t="str">
        <f>'T09'!A1317</f>
        <v>Liptovské Matiašovce</v>
      </c>
      <c r="B1317" s="104">
        <f>'T09'!C1317</f>
        <v>510700</v>
      </c>
      <c r="C1317" s="109">
        <f>'T09'!K1317</f>
        <v>55516.05</v>
      </c>
      <c r="D1317" s="110">
        <f>'T09'!O1317</f>
        <v>0</v>
      </c>
      <c r="E1317" s="110">
        <f>'T09'!P1317</f>
        <v>8.1902801081849308</v>
      </c>
      <c r="F1317" s="110"/>
      <c r="G1317" s="102">
        <f t="shared" si="305"/>
        <v>0</v>
      </c>
      <c r="H1317" s="102">
        <f t="shared" si="306"/>
        <v>0</v>
      </c>
      <c r="I1317" s="102">
        <f t="shared" si="307"/>
        <v>0</v>
      </c>
      <c r="J1317" s="103">
        <f t="shared" si="308"/>
        <v>0</v>
      </c>
      <c r="L1317" s="115">
        <f t="shared" si="309"/>
        <v>0</v>
      </c>
      <c r="M1317" s="111">
        <f t="shared" si="310"/>
        <v>0</v>
      </c>
      <c r="N1317" s="111">
        <f t="shared" si="311"/>
        <v>0</v>
      </c>
      <c r="O1317" s="115">
        <f t="shared" si="312"/>
        <v>0</v>
      </c>
      <c r="P1317" s="111">
        <f t="shared" si="313"/>
        <v>0</v>
      </c>
      <c r="Q1317" s="111">
        <f t="shared" si="314"/>
        <v>0</v>
      </c>
      <c r="R1317" s="115">
        <f t="shared" si="315"/>
        <v>0</v>
      </c>
      <c r="S1317" s="111">
        <f t="shared" si="316"/>
        <v>0</v>
      </c>
      <c r="T1317" s="111">
        <f t="shared" si="317"/>
        <v>0</v>
      </c>
    </row>
    <row r="1318" spans="1:20" ht="11.25" customHeight="1" x14ac:dyDescent="0.2">
      <c r="A1318" s="102" t="str">
        <f>'T09'!A1318</f>
        <v>Liptovské Revúce</v>
      </c>
      <c r="B1318" s="104">
        <f>'T09'!C1318</f>
        <v>510718</v>
      </c>
      <c r="C1318" s="109">
        <f>'T09'!K1318</f>
        <v>668824.96000000008</v>
      </c>
      <c r="D1318" s="110">
        <f>'T09'!O1318</f>
        <v>0</v>
      </c>
      <c r="E1318" s="110">
        <f>'T09'!P1318</f>
        <v>0</v>
      </c>
      <c r="F1318" s="110"/>
      <c r="G1318" s="102">
        <f t="shared" si="305"/>
        <v>0</v>
      </c>
      <c r="H1318" s="102">
        <f t="shared" si="306"/>
        <v>0</v>
      </c>
      <c r="I1318" s="102">
        <f t="shared" si="307"/>
        <v>0</v>
      </c>
      <c r="J1318" s="103">
        <f t="shared" si="308"/>
        <v>0</v>
      </c>
      <c r="L1318" s="115">
        <f t="shared" si="309"/>
        <v>0</v>
      </c>
      <c r="M1318" s="111">
        <f t="shared" si="310"/>
        <v>0</v>
      </c>
      <c r="N1318" s="111">
        <f t="shared" si="311"/>
        <v>0</v>
      </c>
      <c r="O1318" s="115">
        <f t="shared" si="312"/>
        <v>0</v>
      </c>
      <c r="P1318" s="111">
        <f t="shared" si="313"/>
        <v>0</v>
      </c>
      <c r="Q1318" s="111">
        <f t="shared" si="314"/>
        <v>0</v>
      </c>
      <c r="R1318" s="115">
        <f t="shared" si="315"/>
        <v>0</v>
      </c>
      <c r="S1318" s="111">
        <f t="shared" si="316"/>
        <v>0</v>
      </c>
      <c r="T1318" s="111">
        <f t="shared" si="317"/>
        <v>0</v>
      </c>
    </row>
    <row r="1319" spans="1:20" ht="11.25" customHeight="1" x14ac:dyDescent="0.2">
      <c r="A1319" s="102" t="str">
        <f>'T09'!A1319</f>
        <v>Liptovské Sliače</v>
      </c>
      <c r="B1319" s="104">
        <f>'T09'!C1319</f>
        <v>511005</v>
      </c>
      <c r="C1319" s="109">
        <f>'T09'!K1319</f>
        <v>2039550.03</v>
      </c>
      <c r="D1319" s="110">
        <f>'T09'!O1319</f>
        <v>22.9785</v>
      </c>
      <c r="E1319" s="110">
        <f>'T09'!P1319</f>
        <v>16.378906380639265</v>
      </c>
      <c r="F1319" s="110"/>
      <c r="G1319" s="102">
        <f t="shared" si="305"/>
        <v>0</v>
      </c>
      <c r="H1319" s="102">
        <f t="shared" si="306"/>
        <v>0</v>
      </c>
      <c r="I1319" s="102">
        <f t="shared" si="307"/>
        <v>0</v>
      </c>
      <c r="J1319" s="103">
        <f t="shared" si="308"/>
        <v>0</v>
      </c>
      <c r="L1319" s="115">
        <f t="shared" si="309"/>
        <v>0</v>
      </c>
      <c r="M1319" s="111">
        <f t="shared" si="310"/>
        <v>0</v>
      </c>
      <c r="N1319" s="111">
        <f t="shared" si="311"/>
        <v>0</v>
      </c>
      <c r="O1319" s="115">
        <f t="shared" si="312"/>
        <v>0</v>
      </c>
      <c r="P1319" s="111">
        <f t="shared" si="313"/>
        <v>0</v>
      </c>
      <c r="Q1319" s="111">
        <f t="shared" si="314"/>
        <v>0</v>
      </c>
      <c r="R1319" s="115">
        <f t="shared" si="315"/>
        <v>0</v>
      </c>
      <c r="S1319" s="111">
        <f t="shared" si="316"/>
        <v>0</v>
      </c>
      <c r="T1319" s="111">
        <f t="shared" si="317"/>
        <v>0</v>
      </c>
    </row>
    <row r="1320" spans="1:20" ht="11.25" customHeight="1" x14ac:dyDescent="0.2">
      <c r="A1320" s="102" t="str">
        <f>'T09'!A1320</f>
        <v>Liptovský Hrádok</v>
      </c>
      <c r="B1320" s="104">
        <f>'T09'!C1320</f>
        <v>510726</v>
      </c>
      <c r="C1320" s="109">
        <f>'T09'!K1320</f>
        <v>5099805.6900000004</v>
      </c>
      <c r="D1320" s="110">
        <f>'T09'!O1320</f>
        <v>5.1238000000000001</v>
      </c>
      <c r="E1320" s="110">
        <f>'T09'!P1320</f>
        <v>4.9317853520023025</v>
      </c>
      <c r="F1320" s="110"/>
      <c r="G1320" s="102">
        <f t="shared" si="305"/>
        <v>0</v>
      </c>
      <c r="H1320" s="102">
        <f t="shared" si="306"/>
        <v>0</v>
      </c>
      <c r="I1320" s="102">
        <f t="shared" si="307"/>
        <v>0</v>
      </c>
      <c r="J1320" s="103">
        <f t="shared" si="308"/>
        <v>0</v>
      </c>
      <c r="L1320" s="115">
        <f t="shared" si="309"/>
        <v>0</v>
      </c>
      <c r="M1320" s="111">
        <f t="shared" si="310"/>
        <v>0</v>
      </c>
      <c r="N1320" s="111">
        <f t="shared" si="311"/>
        <v>0</v>
      </c>
      <c r="O1320" s="115">
        <f t="shared" si="312"/>
        <v>0</v>
      </c>
      <c r="P1320" s="111">
        <f t="shared" si="313"/>
        <v>0</v>
      </c>
      <c r="Q1320" s="111">
        <f t="shared" si="314"/>
        <v>0</v>
      </c>
      <c r="R1320" s="115">
        <f t="shared" si="315"/>
        <v>0</v>
      </c>
      <c r="S1320" s="111">
        <f t="shared" si="316"/>
        <v>0</v>
      </c>
      <c r="T1320" s="111">
        <f t="shared" si="317"/>
        <v>0</v>
      </c>
    </row>
    <row r="1321" spans="1:20" ht="11.25" customHeight="1" x14ac:dyDescent="0.2">
      <c r="A1321" s="102" t="str">
        <f>'T09'!A1321</f>
        <v>Liptovský Ján</v>
      </c>
      <c r="B1321" s="104">
        <f>'T09'!C1321</f>
        <v>510734</v>
      </c>
      <c r="C1321" s="109">
        <f>'T09'!K1321</f>
        <v>1063517.73</v>
      </c>
      <c r="D1321" s="110">
        <f>'T09'!O1321</f>
        <v>41.793100000000003</v>
      </c>
      <c r="E1321" s="110">
        <f>'T09'!P1321</f>
        <v>19.273581832998687</v>
      </c>
      <c r="F1321" s="110"/>
      <c r="G1321" s="102">
        <f t="shared" si="305"/>
        <v>0</v>
      </c>
      <c r="H1321" s="102">
        <f t="shared" si="306"/>
        <v>0</v>
      </c>
      <c r="I1321" s="102">
        <f t="shared" si="307"/>
        <v>0</v>
      </c>
      <c r="J1321" s="103">
        <f t="shared" si="308"/>
        <v>0</v>
      </c>
      <c r="L1321" s="115">
        <f t="shared" si="309"/>
        <v>0</v>
      </c>
      <c r="M1321" s="111">
        <f t="shared" si="310"/>
        <v>0</v>
      </c>
      <c r="N1321" s="111">
        <f t="shared" si="311"/>
        <v>0</v>
      </c>
      <c r="O1321" s="115">
        <f t="shared" si="312"/>
        <v>0</v>
      </c>
      <c r="P1321" s="111">
        <f t="shared" si="313"/>
        <v>0</v>
      </c>
      <c r="Q1321" s="111">
        <f t="shared" si="314"/>
        <v>0</v>
      </c>
      <c r="R1321" s="115">
        <f t="shared" si="315"/>
        <v>0</v>
      </c>
      <c r="S1321" s="111">
        <f t="shared" si="316"/>
        <v>0</v>
      </c>
      <c r="T1321" s="111">
        <f t="shared" si="317"/>
        <v>0</v>
      </c>
    </row>
    <row r="1322" spans="1:20" ht="11.25" customHeight="1" x14ac:dyDescent="0.2">
      <c r="A1322" s="102" t="str">
        <f>'T09'!A1322</f>
        <v>Liptovský Michal</v>
      </c>
      <c r="B1322" s="104">
        <f>'T09'!C1322</f>
        <v>510742</v>
      </c>
      <c r="C1322" s="109">
        <f>'T09'!K1322</f>
        <v>63681.760000000002</v>
      </c>
      <c r="D1322" s="110">
        <f>'T09'!O1322</f>
        <v>0</v>
      </c>
      <c r="E1322" s="110">
        <f>'T09'!P1322</f>
        <v>0</v>
      </c>
      <c r="F1322" s="110"/>
      <c r="G1322" s="102">
        <f t="shared" si="305"/>
        <v>0</v>
      </c>
      <c r="H1322" s="102">
        <f t="shared" si="306"/>
        <v>0</v>
      </c>
      <c r="I1322" s="102">
        <f t="shared" si="307"/>
        <v>0</v>
      </c>
      <c r="J1322" s="103">
        <f t="shared" si="308"/>
        <v>0</v>
      </c>
      <c r="L1322" s="115">
        <f t="shared" si="309"/>
        <v>0</v>
      </c>
      <c r="M1322" s="111">
        <f t="shared" si="310"/>
        <v>0</v>
      </c>
      <c r="N1322" s="111">
        <f t="shared" si="311"/>
        <v>0</v>
      </c>
      <c r="O1322" s="115">
        <f t="shared" si="312"/>
        <v>0</v>
      </c>
      <c r="P1322" s="111">
        <f t="shared" si="313"/>
        <v>0</v>
      </c>
      <c r="Q1322" s="111">
        <f t="shared" si="314"/>
        <v>0</v>
      </c>
      <c r="R1322" s="115">
        <f t="shared" si="315"/>
        <v>0</v>
      </c>
      <c r="S1322" s="111">
        <f t="shared" si="316"/>
        <v>0</v>
      </c>
      <c r="T1322" s="111">
        <f t="shared" si="317"/>
        <v>0</v>
      </c>
    </row>
    <row r="1323" spans="1:20" ht="11.25" customHeight="1" x14ac:dyDescent="0.2">
      <c r="A1323" s="102" t="str">
        <f>'T09'!A1323</f>
        <v>Liptovský Mikuláš</v>
      </c>
      <c r="B1323" s="104">
        <f>'T09'!C1323</f>
        <v>510262</v>
      </c>
      <c r="C1323" s="109">
        <f>'T09'!K1323</f>
        <v>18242781.48</v>
      </c>
      <c r="D1323" s="110">
        <f>'T09'!O1323</f>
        <v>40.625799999999998</v>
      </c>
      <c r="E1323" s="110">
        <f>'T09'!P1323</f>
        <v>6.6330354355590284</v>
      </c>
      <c r="F1323" s="110"/>
      <c r="G1323" s="102">
        <f t="shared" si="305"/>
        <v>0</v>
      </c>
      <c r="H1323" s="102">
        <f t="shared" si="306"/>
        <v>0</v>
      </c>
      <c r="I1323" s="102">
        <f t="shared" si="307"/>
        <v>0</v>
      </c>
      <c r="J1323" s="103">
        <f t="shared" si="308"/>
        <v>0</v>
      </c>
      <c r="L1323" s="115">
        <f t="shared" si="309"/>
        <v>0</v>
      </c>
      <c r="M1323" s="111">
        <f t="shared" si="310"/>
        <v>0</v>
      </c>
      <c r="N1323" s="111">
        <f t="shared" si="311"/>
        <v>0</v>
      </c>
      <c r="O1323" s="115">
        <f t="shared" si="312"/>
        <v>0</v>
      </c>
      <c r="P1323" s="111">
        <f t="shared" si="313"/>
        <v>0</v>
      </c>
      <c r="Q1323" s="111">
        <f t="shared" si="314"/>
        <v>0</v>
      </c>
      <c r="R1323" s="115">
        <f t="shared" si="315"/>
        <v>0</v>
      </c>
      <c r="S1323" s="111">
        <f t="shared" si="316"/>
        <v>0</v>
      </c>
      <c r="T1323" s="111">
        <f t="shared" si="317"/>
        <v>0</v>
      </c>
    </row>
    <row r="1324" spans="1:20" ht="11.25" customHeight="1" x14ac:dyDescent="0.2">
      <c r="A1324" s="102" t="str">
        <f>'T09'!A1324</f>
        <v>Liptovský Ondrej</v>
      </c>
      <c r="B1324" s="104">
        <f>'T09'!C1324</f>
        <v>510751</v>
      </c>
      <c r="C1324" s="109">
        <f>'T09'!K1324</f>
        <v>197029.38</v>
      </c>
      <c r="D1324" s="110">
        <f>'T09'!O1324</f>
        <v>24.4755</v>
      </c>
      <c r="E1324" s="110">
        <f>'T09'!P1324</f>
        <v>23.96520762538054</v>
      </c>
      <c r="F1324" s="110"/>
      <c r="G1324" s="102">
        <f t="shared" si="305"/>
        <v>0</v>
      </c>
      <c r="H1324" s="102">
        <f t="shared" si="306"/>
        <v>0</v>
      </c>
      <c r="I1324" s="102">
        <f t="shared" si="307"/>
        <v>0</v>
      </c>
      <c r="J1324" s="103">
        <f t="shared" si="308"/>
        <v>0</v>
      </c>
      <c r="L1324" s="115">
        <f t="shared" si="309"/>
        <v>0</v>
      </c>
      <c r="M1324" s="111">
        <f t="shared" si="310"/>
        <v>0</v>
      </c>
      <c r="N1324" s="111">
        <f t="shared" si="311"/>
        <v>0</v>
      </c>
      <c r="O1324" s="115">
        <f t="shared" si="312"/>
        <v>0</v>
      </c>
      <c r="P1324" s="111">
        <f t="shared" si="313"/>
        <v>0</v>
      </c>
      <c r="Q1324" s="111">
        <f t="shared" si="314"/>
        <v>0</v>
      </c>
      <c r="R1324" s="115">
        <f t="shared" si="315"/>
        <v>0</v>
      </c>
      <c r="S1324" s="111">
        <f t="shared" si="316"/>
        <v>0</v>
      </c>
      <c r="T1324" s="111">
        <f t="shared" si="317"/>
        <v>0</v>
      </c>
    </row>
    <row r="1325" spans="1:20" ht="11.25" customHeight="1" x14ac:dyDescent="0.2">
      <c r="A1325" s="102" t="str">
        <f>'T09'!A1325</f>
        <v>Liptovský Peter</v>
      </c>
      <c r="B1325" s="104">
        <f>'T09'!C1325</f>
        <v>580287</v>
      </c>
      <c r="C1325" s="109">
        <f>'T09'!K1325</f>
        <v>349192.49</v>
      </c>
      <c r="D1325" s="110">
        <f>'T09'!O1325</f>
        <v>8.9556000000000004</v>
      </c>
      <c r="E1325" s="110">
        <f>'T09'!P1325</f>
        <v>11.288627656339346</v>
      </c>
      <c r="F1325" s="110"/>
      <c r="G1325" s="102">
        <f t="shared" si="305"/>
        <v>0</v>
      </c>
      <c r="H1325" s="102">
        <f t="shared" si="306"/>
        <v>0</v>
      </c>
      <c r="I1325" s="102">
        <f t="shared" si="307"/>
        <v>0</v>
      </c>
      <c r="J1325" s="103">
        <f t="shared" si="308"/>
        <v>0</v>
      </c>
      <c r="L1325" s="115">
        <f t="shared" si="309"/>
        <v>0</v>
      </c>
      <c r="M1325" s="111">
        <f t="shared" si="310"/>
        <v>0</v>
      </c>
      <c r="N1325" s="111">
        <f t="shared" si="311"/>
        <v>0</v>
      </c>
      <c r="O1325" s="115">
        <f t="shared" si="312"/>
        <v>0</v>
      </c>
      <c r="P1325" s="111">
        <f t="shared" si="313"/>
        <v>0</v>
      </c>
      <c r="Q1325" s="111">
        <f t="shared" si="314"/>
        <v>0</v>
      </c>
      <c r="R1325" s="115">
        <f t="shared" si="315"/>
        <v>0</v>
      </c>
      <c r="S1325" s="111">
        <f t="shared" si="316"/>
        <v>0</v>
      </c>
      <c r="T1325" s="111">
        <f t="shared" si="317"/>
        <v>0</v>
      </c>
    </row>
    <row r="1326" spans="1:20" ht="11.25" customHeight="1" x14ac:dyDescent="0.2">
      <c r="A1326" s="102" t="str">
        <f>'T09'!A1326</f>
        <v>Liptovský Trnovec</v>
      </c>
      <c r="B1326" s="104">
        <f>'T09'!C1326</f>
        <v>510777</v>
      </c>
      <c r="C1326" s="109">
        <f>'T09'!K1326</f>
        <v>280481.89</v>
      </c>
      <c r="D1326" s="110">
        <f>'T09'!O1326</f>
        <v>0</v>
      </c>
      <c r="E1326" s="110">
        <f>'T09'!P1326</f>
        <v>6.0295229756188542</v>
      </c>
      <c r="F1326" s="110"/>
      <c r="G1326" s="102">
        <f t="shared" si="305"/>
        <v>0</v>
      </c>
      <c r="H1326" s="102">
        <f t="shared" si="306"/>
        <v>0</v>
      </c>
      <c r="I1326" s="102">
        <f t="shared" si="307"/>
        <v>0</v>
      </c>
      <c r="J1326" s="103">
        <f t="shared" si="308"/>
        <v>0</v>
      </c>
      <c r="L1326" s="115">
        <f t="shared" si="309"/>
        <v>0</v>
      </c>
      <c r="M1326" s="111">
        <f t="shared" si="310"/>
        <v>0</v>
      </c>
      <c r="N1326" s="111">
        <f t="shared" si="311"/>
        <v>0</v>
      </c>
      <c r="O1326" s="115">
        <f t="shared" si="312"/>
        <v>0</v>
      </c>
      <c r="P1326" s="111">
        <f t="shared" si="313"/>
        <v>0</v>
      </c>
      <c r="Q1326" s="111">
        <f t="shared" si="314"/>
        <v>0</v>
      </c>
      <c r="R1326" s="115">
        <f t="shared" si="315"/>
        <v>0</v>
      </c>
      <c r="S1326" s="111">
        <f t="shared" si="316"/>
        <v>0</v>
      </c>
      <c r="T1326" s="111">
        <f t="shared" si="317"/>
        <v>0</v>
      </c>
    </row>
    <row r="1327" spans="1:20" ht="11.25" customHeight="1" x14ac:dyDescent="0.2">
      <c r="A1327" s="102" t="str">
        <f>'T09'!A1327</f>
        <v>Lisková</v>
      </c>
      <c r="B1327" s="104">
        <f>'T09'!C1327</f>
        <v>510785</v>
      </c>
      <c r="C1327" s="109">
        <f>'T09'!K1327</f>
        <v>994302.86</v>
      </c>
      <c r="D1327" s="110">
        <f>'T09'!O1327</f>
        <v>0</v>
      </c>
      <c r="E1327" s="110">
        <f>'T09'!P1327</f>
        <v>0</v>
      </c>
      <c r="F1327" s="110"/>
      <c r="G1327" s="102">
        <f t="shared" si="305"/>
        <v>0</v>
      </c>
      <c r="H1327" s="102">
        <f t="shared" si="306"/>
        <v>0</v>
      </c>
      <c r="I1327" s="102">
        <f t="shared" si="307"/>
        <v>0</v>
      </c>
      <c r="J1327" s="103">
        <f t="shared" si="308"/>
        <v>0</v>
      </c>
      <c r="L1327" s="115">
        <f t="shared" si="309"/>
        <v>0</v>
      </c>
      <c r="M1327" s="111">
        <f t="shared" si="310"/>
        <v>0</v>
      </c>
      <c r="N1327" s="111">
        <f t="shared" si="311"/>
        <v>0</v>
      </c>
      <c r="O1327" s="115">
        <f t="shared" si="312"/>
        <v>0</v>
      </c>
      <c r="P1327" s="111">
        <f t="shared" si="313"/>
        <v>0</v>
      </c>
      <c r="Q1327" s="111">
        <f t="shared" si="314"/>
        <v>0</v>
      </c>
      <c r="R1327" s="115">
        <f t="shared" si="315"/>
        <v>0</v>
      </c>
      <c r="S1327" s="111">
        <f t="shared" si="316"/>
        <v>0</v>
      </c>
      <c r="T1327" s="111">
        <f t="shared" si="317"/>
        <v>0</v>
      </c>
    </row>
    <row r="1328" spans="1:20" ht="11.25" customHeight="1" x14ac:dyDescent="0.2">
      <c r="A1328" s="102" t="str">
        <f>'T09'!A1328</f>
        <v>Lišov</v>
      </c>
      <c r="B1328" s="104">
        <f>'T09'!C1328</f>
        <v>518603</v>
      </c>
      <c r="C1328" s="109">
        <f>'T09'!K1328</f>
        <v>49203.95</v>
      </c>
      <c r="D1328" s="110">
        <f>'T09'!O1328</f>
        <v>31.5015</v>
      </c>
      <c r="E1328" s="110">
        <f>'T09'!P1328</f>
        <v>77.092489525739296</v>
      </c>
      <c r="F1328" s="110"/>
      <c r="G1328" s="102">
        <f t="shared" si="305"/>
        <v>0</v>
      </c>
      <c r="H1328" s="102">
        <f t="shared" si="306"/>
        <v>1</v>
      </c>
      <c r="I1328" s="102">
        <f t="shared" si="307"/>
        <v>0</v>
      </c>
      <c r="J1328" s="103">
        <f t="shared" si="308"/>
        <v>1</v>
      </c>
      <c r="L1328" s="115">
        <f t="shared" si="309"/>
        <v>0</v>
      </c>
      <c r="M1328" s="111">
        <f t="shared" si="310"/>
        <v>0</v>
      </c>
      <c r="N1328" s="111">
        <f t="shared" si="311"/>
        <v>0</v>
      </c>
      <c r="O1328" s="115">
        <f t="shared" si="312"/>
        <v>49203.95</v>
      </c>
      <c r="P1328" s="111">
        <f t="shared" si="313"/>
        <v>0.31501499999999999</v>
      </c>
      <c r="Q1328" s="111">
        <f t="shared" si="314"/>
        <v>0.77092489525739294</v>
      </c>
      <c r="R1328" s="115">
        <f t="shared" si="315"/>
        <v>0</v>
      </c>
      <c r="S1328" s="111">
        <f t="shared" si="316"/>
        <v>0</v>
      </c>
      <c r="T1328" s="111">
        <f t="shared" si="317"/>
        <v>0</v>
      </c>
    </row>
    <row r="1329" spans="1:20" ht="11.25" customHeight="1" x14ac:dyDescent="0.2">
      <c r="A1329" s="102" t="str">
        <f>'T09'!A1329</f>
        <v>Litava</v>
      </c>
      <c r="B1329" s="104">
        <f>'T09'!C1329</f>
        <v>518611</v>
      </c>
      <c r="C1329" s="109">
        <f>'T09'!K1329</f>
        <v>357180.81</v>
      </c>
      <c r="D1329" s="110">
        <f>'T09'!O1329</f>
        <v>0</v>
      </c>
      <c r="E1329" s="110">
        <f>'T09'!P1329</f>
        <v>0</v>
      </c>
      <c r="F1329" s="110"/>
      <c r="G1329" s="102">
        <f t="shared" si="305"/>
        <v>0</v>
      </c>
      <c r="H1329" s="102">
        <f t="shared" si="306"/>
        <v>0</v>
      </c>
      <c r="I1329" s="102">
        <f t="shared" si="307"/>
        <v>0</v>
      </c>
      <c r="J1329" s="103">
        <f t="shared" si="308"/>
        <v>0</v>
      </c>
      <c r="L1329" s="115">
        <f t="shared" si="309"/>
        <v>0</v>
      </c>
      <c r="M1329" s="111">
        <f t="shared" si="310"/>
        <v>0</v>
      </c>
      <c r="N1329" s="111">
        <f t="shared" si="311"/>
        <v>0</v>
      </c>
      <c r="O1329" s="115">
        <f t="shared" si="312"/>
        <v>0</v>
      </c>
      <c r="P1329" s="111">
        <f t="shared" si="313"/>
        <v>0</v>
      </c>
      <c r="Q1329" s="111">
        <f t="shared" si="314"/>
        <v>0</v>
      </c>
      <c r="R1329" s="115">
        <f t="shared" si="315"/>
        <v>0</v>
      </c>
      <c r="S1329" s="111">
        <f t="shared" si="316"/>
        <v>0</v>
      </c>
      <c r="T1329" s="111">
        <f t="shared" si="317"/>
        <v>0</v>
      </c>
    </row>
    <row r="1330" spans="1:20" ht="11.25" customHeight="1" x14ac:dyDescent="0.2">
      <c r="A1330" s="102" t="str">
        <f>'T09'!A1330</f>
        <v>Litmanová</v>
      </c>
      <c r="B1330" s="104">
        <f>'T09'!C1330</f>
        <v>526851</v>
      </c>
      <c r="C1330" s="109">
        <f>'T09'!K1330</f>
        <v>287582.53999999998</v>
      </c>
      <c r="D1330" s="110">
        <f>'T09'!O1330</f>
        <v>3.0127000000000002</v>
      </c>
      <c r="E1330" s="110">
        <f>'T09'!P1330</f>
        <v>2.1615672495277356</v>
      </c>
      <c r="F1330" s="110"/>
      <c r="G1330" s="102">
        <f t="shared" si="305"/>
        <v>0</v>
      </c>
      <c r="H1330" s="102">
        <f t="shared" si="306"/>
        <v>0</v>
      </c>
      <c r="I1330" s="102">
        <f t="shared" si="307"/>
        <v>0</v>
      </c>
      <c r="J1330" s="103">
        <f t="shared" si="308"/>
        <v>0</v>
      </c>
      <c r="L1330" s="115">
        <f t="shared" si="309"/>
        <v>0</v>
      </c>
      <c r="M1330" s="111">
        <f t="shared" si="310"/>
        <v>0</v>
      </c>
      <c r="N1330" s="111">
        <f t="shared" si="311"/>
        <v>0</v>
      </c>
      <c r="O1330" s="115">
        <f t="shared" si="312"/>
        <v>0</v>
      </c>
      <c r="P1330" s="111">
        <f t="shared" si="313"/>
        <v>0</v>
      </c>
      <c r="Q1330" s="111">
        <f t="shared" si="314"/>
        <v>0</v>
      </c>
      <c r="R1330" s="115">
        <f t="shared" si="315"/>
        <v>0</v>
      </c>
      <c r="S1330" s="111">
        <f t="shared" si="316"/>
        <v>0</v>
      </c>
      <c r="T1330" s="111">
        <f t="shared" si="317"/>
        <v>0</v>
      </c>
    </row>
    <row r="1331" spans="1:20" ht="11.25" customHeight="1" x14ac:dyDescent="0.2">
      <c r="A1331" s="102" t="str">
        <f>'T09'!A1331</f>
        <v>Livina</v>
      </c>
      <c r="B1331" s="104">
        <f>'T09'!C1331</f>
        <v>556173</v>
      </c>
      <c r="C1331" s="109">
        <f>'T09'!K1331</f>
        <v>26392.49</v>
      </c>
      <c r="D1331" s="110">
        <f>'T09'!O1331</f>
        <v>0</v>
      </c>
      <c r="E1331" s="110">
        <f>'T09'!P1331</f>
        <v>0</v>
      </c>
      <c r="F1331" s="110"/>
      <c r="G1331" s="102">
        <f t="shared" si="305"/>
        <v>0</v>
      </c>
      <c r="H1331" s="102">
        <f t="shared" si="306"/>
        <v>0</v>
      </c>
      <c r="I1331" s="102">
        <f t="shared" si="307"/>
        <v>0</v>
      </c>
      <c r="J1331" s="103">
        <f t="shared" si="308"/>
        <v>0</v>
      </c>
      <c r="L1331" s="115">
        <f t="shared" si="309"/>
        <v>0</v>
      </c>
      <c r="M1331" s="111">
        <f t="shared" si="310"/>
        <v>0</v>
      </c>
      <c r="N1331" s="111">
        <f t="shared" si="311"/>
        <v>0</v>
      </c>
      <c r="O1331" s="115">
        <f t="shared" si="312"/>
        <v>0</v>
      </c>
      <c r="P1331" s="111">
        <f t="shared" si="313"/>
        <v>0</v>
      </c>
      <c r="Q1331" s="111">
        <f t="shared" si="314"/>
        <v>0</v>
      </c>
      <c r="R1331" s="115">
        <f t="shared" si="315"/>
        <v>0</v>
      </c>
      <c r="S1331" s="111">
        <f t="shared" si="316"/>
        <v>0</v>
      </c>
      <c r="T1331" s="111">
        <f t="shared" si="317"/>
        <v>0</v>
      </c>
    </row>
    <row r="1332" spans="1:20" ht="11.25" customHeight="1" x14ac:dyDescent="0.2">
      <c r="A1332" s="102" t="str">
        <f>'T09'!A1332</f>
        <v>Livinské Opatovce</v>
      </c>
      <c r="B1332" s="104">
        <f>'T09'!C1332</f>
        <v>556190</v>
      </c>
      <c r="C1332" s="109">
        <f>'T09'!K1332</f>
        <v>328615.64</v>
      </c>
      <c r="D1332" s="110">
        <f>'T09'!O1332</f>
        <v>0</v>
      </c>
      <c r="E1332" s="110">
        <f>'T09'!P1332</f>
        <v>0</v>
      </c>
      <c r="F1332" s="110"/>
      <c r="G1332" s="102">
        <f t="shared" si="305"/>
        <v>0</v>
      </c>
      <c r="H1332" s="102">
        <f t="shared" si="306"/>
        <v>0</v>
      </c>
      <c r="I1332" s="102">
        <f t="shared" si="307"/>
        <v>0</v>
      </c>
      <c r="J1332" s="103">
        <f t="shared" si="308"/>
        <v>0</v>
      </c>
      <c r="L1332" s="115">
        <f t="shared" si="309"/>
        <v>0</v>
      </c>
      <c r="M1332" s="111">
        <f t="shared" si="310"/>
        <v>0</v>
      </c>
      <c r="N1332" s="111">
        <f t="shared" si="311"/>
        <v>0</v>
      </c>
      <c r="O1332" s="115">
        <f t="shared" si="312"/>
        <v>0</v>
      </c>
      <c r="P1332" s="111">
        <f t="shared" si="313"/>
        <v>0</v>
      </c>
      <c r="Q1332" s="111">
        <f t="shared" si="314"/>
        <v>0</v>
      </c>
      <c r="R1332" s="115">
        <f t="shared" si="315"/>
        <v>0</v>
      </c>
      <c r="S1332" s="111">
        <f t="shared" si="316"/>
        <v>0</v>
      </c>
      <c r="T1332" s="111">
        <f t="shared" si="317"/>
        <v>0</v>
      </c>
    </row>
    <row r="1333" spans="1:20" ht="11.25" customHeight="1" x14ac:dyDescent="0.2">
      <c r="A1333" s="102" t="str">
        <f>'T09'!A1333</f>
        <v>Livov</v>
      </c>
      <c r="B1333" s="104">
        <f>'T09'!C1333</f>
        <v>519502</v>
      </c>
      <c r="C1333" s="109">
        <f>'T09'!K1333</f>
        <v>25265.5</v>
      </c>
      <c r="D1333" s="110">
        <f>'T09'!O1333</f>
        <v>0</v>
      </c>
      <c r="E1333" s="110">
        <f>'T09'!P1333</f>
        <v>0</v>
      </c>
      <c r="F1333" s="110"/>
      <c r="G1333" s="102">
        <f t="shared" si="305"/>
        <v>0</v>
      </c>
      <c r="H1333" s="102">
        <f t="shared" si="306"/>
        <v>0</v>
      </c>
      <c r="I1333" s="102">
        <f t="shared" si="307"/>
        <v>0</v>
      </c>
      <c r="J1333" s="103">
        <f t="shared" si="308"/>
        <v>0</v>
      </c>
      <c r="L1333" s="115">
        <f t="shared" si="309"/>
        <v>0</v>
      </c>
      <c r="M1333" s="111">
        <f t="shared" si="310"/>
        <v>0</v>
      </c>
      <c r="N1333" s="111">
        <f t="shared" si="311"/>
        <v>0</v>
      </c>
      <c r="O1333" s="115">
        <f t="shared" si="312"/>
        <v>0</v>
      </c>
      <c r="P1333" s="111">
        <f t="shared" si="313"/>
        <v>0</v>
      </c>
      <c r="Q1333" s="111">
        <f t="shared" si="314"/>
        <v>0</v>
      </c>
      <c r="R1333" s="115">
        <f t="shared" si="315"/>
        <v>0</v>
      </c>
      <c r="S1333" s="111">
        <f t="shared" si="316"/>
        <v>0</v>
      </c>
      <c r="T1333" s="111">
        <f t="shared" si="317"/>
        <v>0</v>
      </c>
    </row>
    <row r="1334" spans="1:20" ht="11.25" customHeight="1" x14ac:dyDescent="0.2">
      <c r="A1334" s="102" t="str">
        <f>'T09'!A1334</f>
        <v>Livovská Huta</v>
      </c>
      <c r="B1334" s="104">
        <f>'T09'!C1334</f>
        <v>519511</v>
      </c>
      <c r="C1334" s="109">
        <f>'T09'!K1334</f>
        <v>13205.67</v>
      </c>
      <c r="D1334" s="110">
        <f>'T09'!O1334</f>
        <v>0</v>
      </c>
      <c r="E1334" s="110">
        <f>'T09'!P1334</f>
        <v>0</v>
      </c>
      <c r="F1334" s="110"/>
      <c r="G1334" s="102">
        <f t="shared" si="305"/>
        <v>0</v>
      </c>
      <c r="H1334" s="102">
        <f t="shared" si="306"/>
        <v>0</v>
      </c>
      <c r="I1334" s="102">
        <f t="shared" si="307"/>
        <v>0</v>
      </c>
      <c r="J1334" s="103">
        <f t="shared" si="308"/>
        <v>0</v>
      </c>
      <c r="L1334" s="115">
        <f t="shared" si="309"/>
        <v>0</v>
      </c>
      <c r="M1334" s="111">
        <f t="shared" si="310"/>
        <v>0</v>
      </c>
      <c r="N1334" s="111">
        <f t="shared" si="311"/>
        <v>0</v>
      </c>
      <c r="O1334" s="115">
        <f t="shared" si="312"/>
        <v>0</v>
      </c>
      <c r="P1334" s="111">
        <f t="shared" si="313"/>
        <v>0</v>
      </c>
      <c r="Q1334" s="111">
        <f t="shared" si="314"/>
        <v>0</v>
      </c>
      <c r="R1334" s="115">
        <f t="shared" si="315"/>
        <v>0</v>
      </c>
      <c r="S1334" s="111">
        <f t="shared" si="316"/>
        <v>0</v>
      </c>
      <c r="T1334" s="111">
        <f t="shared" si="317"/>
        <v>0</v>
      </c>
    </row>
    <row r="1335" spans="1:20" ht="11.25" customHeight="1" x14ac:dyDescent="0.2">
      <c r="A1335" s="102" t="str">
        <f>'T09'!A1335</f>
        <v>Lodno</v>
      </c>
      <c r="B1335" s="104">
        <f>'T09'!C1335</f>
        <v>509272</v>
      </c>
      <c r="C1335" s="109">
        <f>'T09'!K1335</f>
        <v>371645.27</v>
      </c>
      <c r="D1335" s="110">
        <f>'T09'!O1335</f>
        <v>3.2938999999999998</v>
      </c>
      <c r="E1335" s="110">
        <f>'T09'!P1335</f>
        <v>0.13536294972891758</v>
      </c>
      <c r="F1335" s="110"/>
      <c r="G1335" s="102">
        <f t="shared" si="305"/>
        <v>0</v>
      </c>
      <c r="H1335" s="102">
        <f t="shared" si="306"/>
        <v>0</v>
      </c>
      <c r="I1335" s="102">
        <f t="shared" si="307"/>
        <v>0</v>
      </c>
      <c r="J1335" s="103">
        <f t="shared" si="308"/>
        <v>0</v>
      </c>
      <c r="L1335" s="115">
        <f t="shared" si="309"/>
        <v>0</v>
      </c>
      <c r="M1335" s="111">
        <f t="shared" si="310"/>
        <v>0</v>
      </c>
      <c r="N1335" s="111">
        <f t="shared" si="311"/>
        <v>0</v>
      </c>
      <c r="O1335" s="115">
        <f t="shared" si="312"/>
        <v>0</v>
      </c>
      <c r="P1335" s="111">
        <f t="shared" si="313"/>
        <v>0</v>
      </c>
      <c r="Q1335" s="111">
        <f t="shared" si="314"/>
        <v>0</v>
      </c>
      <c r="R1335" s="115">
        <f t="shared" si="315"/>
        <v>0</v>
      </c>
      <c r="S1335" s="111">
        <f t="shared" si="316"/>
        <v>0</v>
      </c>
      <c r="T1335" s="111">
        <f t="shared" si="317"/>
        <v>0</v>
      </c>
    </row>
    <row r="1336" spans="1:20" ht="11.25" customHeight="1" x14ac:dyDescent="0.2">
      <c r="A1336" s="102" t="str">
        <f>'T09'!A1336</f>
        <v>Lok</v>
      </c>
      <c r="B1336" s="104">
        <f>'T09'!C1336</f>
        <v>502481</v>
      </c>
      <c r="C1336" s="109">
        <f>'T09'!K1336</f>
        <v>437770.66</v>
      </c>
      <c r="D1336" s="110">
        <f>'T09'!O1336</f>
        <v>9.7743000000000002</v>
      </c>
      <c r="E1336" s="110">
        <f>'T09'!P1336</f>
        <v>4.0095926026655144</v>
      </c>
      <c r="F1336" s="110"/>
      <c r="G1336" s="102">
        <f t="shared" si="305"/>
        <v>0</v>
      </c>
      <c r="H1336" s="102">
        <f t="shared" si="306"/>
        <v>0</v>
      </c>
      <c r="I1336" s="102">
        <f t="shared" si="307"/>
        <v>0</v>
      </c>
      <c r="J1336" s="103">
        <f t="shared" si="308"/>
        <v>0</v>
      </c>
      <c r="L1336" s="115">
        <f t="shared" si="309"/>
        <v>0</v>
      </c>
      <c r="M1336" s="111">
        <f t="shared" si="310"/>
        <v>0</v>
      </c>
      <c r="N1336" s="111">
        <f t="shared" si="311"/>
        <v>0</v>
      </c>
      <c r="O1336" s="115">
        <f t="shared" si="312"/>
        <v>0</v>
      </c>
      <c r="P1336" s="111">
        <f t="shared" si="313"/>
        <v>0</v>
      </c>
      <c r="Q1336" s="111">
        <f t="shared" si="314"/>
        <v>0</v>
      </c>
      <c r="R1336" s="115">
        <f t="shared" si="315"/>
        <v>0</v>
      </c>
      <c r="S1336" s="111">
        <f t="shared" si="316"/>
        <v>0</v>
      </c>
      <c r="T1336" s="111">
        <f t="shared" si="317"/>
        <v>0</v>
      </c>
    </row>
    <row r="1337" spans="1:20" ht="11.25" customHeight="1" x14ac:dyDescent="0.2">
      <c r="A1337" s="102" t="str">
        <f>'T09'!A1337</f>
        <v>Lokca</v>
      </c>
      <c r="B1337" s="104">
        <f>'T09'!C1337</f>
        <v>509809</v>
      </c>
      <c r="C1337" s="109">
        <f>'T09'!K1337</f>
        <v>1264159.6200000001</v>
      </c>
      <c r="D1337" s="110">
        <f>'T09'!O1337</f>
        <v>0</v>
      </c>
      <c r="E1337" s="110">
        <f>'T09'!P1337</f>
        <v>1.2251743968851021</v>
      </c>
      <c r="F1337" s="110"/>
      <c r="G1337" s="102">
        <f t="shared" si="305"/>
        <v>0</v>
      </c>
      <c r="H1337" s="102">
        <f t="shared" si="306"/>
        <v>0</v>
      </c>
      <c r="I1337" s="102">
        <f t="shared" si="307"/>
        <v>0</v>
      </c>
      <c r="J1337" s="103">
        <f t="shared" si="308"/>
        <v>0</v>
      </c>
      <c r="L1337" s="115">
        <f t="shared" si="309"/>
        <v>0</v>
      </c>
      <c r="M1337" s="111">
        <f t="shared" si="310"/>
        <v>0</v>
      </c>
      <c r="N1337" s="111">
        <f t="shared" si="311"/>
        <v>0</v>
      </c>
      <c r="O1337" s="115">
        <f t="shared" si="312"/>
        <v>0</v>
      </c>
      <c r="P1337" s="111">
        <f t="shared" si="313"/>
        <v>0</v>
      </c>
      <c r="Q1337" s="111">
        <f t="shared" si="314"/>
        <v>0</v>
      </c>
      <c r="R1337" s="115">
        <f t="shared" si="315"/>
        <v>0</v>
      </c>
      <c r="S1337" s="111">
        <f t="shared" si="316"/>
        <v>0</v>
      </c>
      <c r="T1337" s="111">
        <f t="shared" si="317"/>
        <v>0</v>
      </c>
    </row>
    <row r="1338" spans="1:20" ht="11.25" customHeight="1" x14ac:dyDescent="0.2">
      <c r="A1338" s="102" t="str">
        <f>'T09'!A1338</f>
        <v>Lom nad Rimavicou</v>
      </c>
      <c r="B1338" s="104">
        <f>'T09'!C1338</f>
        <v>508730</v>
      </c>
      <c r="C1338" s="109">
        <f>'T09'!K1338</f>
        <v>274935.23</v>
      </c>
      <c r="D1338" s="110">
        <f>'T09'!O1338</f>
        <v>0</v>
      </c>
      <c r="E1338" s="110">
        <f>'T09'!P1338</f>
        <v>0</v>
      </c>
      <c r="F1338" s="110"/>
      <c r="G1338" s="102">
        <f t="shared" si="305"/>
        <v>0</v>
      </c>
      <c r="H1338" s="102">
        <f t="shared" si="306"/>
        <v>0</v>
      </c>
      <c r="I1338" s="102">
        <f t="shared" si="307"/>
        <v>0</v>
      </c>
      <c r="J1338" s="103">
        <f t="shared" si="308"/>
        <v>0</v>
      </c>
      <c r="L1338" s="115">
        <f t="shared" si="309"/>
        <v>0</v>
      </c>
      <c r="M1338" s="111">
        <f t="shared" si="310"/>
        <v>0</v>
      </c>
      <c r="N1338" s="111">
        <f t="shared" si="311"/>
        <v>0</v>
      </c>
      <c r="O1338" s="115">
        <f t="shared" si="312"/>
        <v>0</v>
      </c>
      <c r="P1338" s="111">
        <f t="shared" si="313"/>
        <v>0</v>
      </c>
      <c r="Q1338" s="111">
        <f t="shared" si="314"/>
        <v>0</v>
      </c>
      <c r="R1338" s="115">
        <f t="shared" si="315"/>
        <v>0</v>
      </c>
      <c r="S1338" s="111">
        <f t="shared" si="316"/>
        <v>0</v>
      </c>
      <c r="T1338" s="111">
        <f t="shared" si="317"/>
        <v>0</v>
      </c>
    </row>
    <row r="1339" spans="1:20" ht="11.25" customHeight="1" x14ac:dyDescent="0.2">
      <c r="A1339" s="102" t="str">
        <f>'T09'!A1339</f>
        <v>Lomná</v>
      </c>
      <c r="B1339" s="104">
        <f>'T09'!C1339</f>
        <v>509817</v>
      </c>
      <c r="C1339" s="109">
        <f>'T09'!K1339</f>
        <v>428702.99000000005</v>
      </c>
      <c r="D1339" s="110">
        <f>'T09'!O1339</f>
        <v>17.527699999999999</v>
      </c>
      <c r="E1339" s="110">
        <f>'T09'!P1339</f>
        <v>7.6951830916784605</v>
      </c>
      <c r="F1339" s="110"/>
      <c r="G1339" s="102">
        <f t="shared" si="305"/>
        <v>0</v>
      </c>
      <c r="H1339" s="102">
        <f t="shared" si="306"/>
        <v>0</v>
      </c>
      <c r="I1339" s="102">
        <f t="shared" si="307"/>
        <v>0</v>
      </c>
      <c r="J1339" s="103">
        <f t="shared" si="308"/>
        <v>0</v>
      </c>
      <c r="L1339" s="115">
        <f t="shared" si="309"/>
        <v>0</v>
      </c>
      <c r="M1339" s="111">
        <f t="shared" si="310"/>
        <v>0</v>
      </c>
      <c r="N1339" s="111">
        <f t="shared" si="311"/>
        <v>0</v>
      </c>
      <c r="O1339" s="115">
        <f t="shared" si="312"/>
        <v>0</v>
      </c>
      <c r="P1339" s="111">
        <f t="shared" si="313"/>
        <v>0</v>
      </c>
      <c r="Q1339" s="111">
        <f t="shared" si="314"/>
        <v>0</v>
      </c>
      <c r="R1339" s="115">
        <f t="shared" si="315"/>
        <v>0</v>
      </c>
      <c r="S1339" s="111">
        <f t="shared" si="316"/>
        <v>0</v>
      </c>
      <c r="T1339" s="111">
        <f t="shared" si="317"/>
        <v>0</v>
      </c>
    </row>
    <row r="1340" spans="1:20" ht="11.25" customHeight="1" x14ac:dyDescent="0.2">
      <c r="A1340" s="102" t="str">
        <f>'T09'!A1340</f>
        <v>Lomné</v>
      </c>
      <c r="B1340" s="104">
        <f>'T09'!C1340</f>
        <v>527513</v>
      </c>
      <c r="C1340" s="109">
        <f>'T09'!K1340</f>
        <v>216216.19999999998</v>
      </c>
      <c r="D1340" s="110">
        <f>'T09'!O1340</f>
        <v>16.577100000000002</v>
      </c>
      <c r="E1340" s="110">
        <f>'T09'!P1340</f>
        <v>7.3042676728200764</v>
      </c>
      <c r="F1340" s="110"/>
      <c r="G1340" s="102">
        <f t="shared" si="305"/>
        <v>0</v>
      </c>
      <c r="H1340" s="102">
        <f t="shared" si="306"/>
        <v>0</v>
      </c>
      <c r="I1340" s="102">
        <f t="shared" si="307"/>
        <v>0</v>
      </c>
      <c r="J1340" s="103">
        <f t="shared" si="308"/>
        <v>0</v>
      </c>
      <c r="L1340" s="115">
        <f t="shared" si="309"/>
        <v>0</v>
      </c>
      <c r="M1340" s="111">
        <f t="shared" si="310"/>
        <v>0</v>
      </c>
      <c r="N1340" s="111">
        <f t="shared" si="311"/>
        <v>0</v>
      </c>
      <c r="O1340" s="115">
        <f t="shared" si="312"/>
        <v>0</v>
      </c>
      <c r="P1340" s="111">
        <f t="shared" si="313"/>
        <v>0</v>
      </c>
      <c r="Q1340" s="111">
        <f t="shared" si="314"/>
        <v>0</v>
      </c>
      <c r="R1340" s="115">
        <f t="shared" si="315"/>
        <v>0</v>
      </c>
      <c r="S1340" s="111">
        <f t="shared" si="316"/>
        <v>0</v>
      </c>
      <c r="T1340" s="111">
        <f t="shared" si="317"/>
        <v>0</v>
      </c>
    </row>
    <row r="1341" spans="1:20" ht="11.25" customHeight="1" x14ac:dyDescent="0.2">
      <c r="A1341" s="102" t="str">
        <f>'T09'!A1341</f>
        <v>Lomnička</v>
      </c>
      <c r="B1341" s="104">
        <f>'T09'!C1341</f>
        <v>526860</v>
      </c>
      <c r="C1341" s="109">
        <f>'T09'!K1341</f>
        <v>2130869.36</v>
      </c>
      <c r="D1341" s="110">
        <f>'T09'!O1341</f>
        <v>39.512799999999999</v>
      </c>
      <c r="E1341" s="110">
        <f>'T09'!P1341</f>
        <v>15.164935310722191</v>
      </c>
      <c r="F1341" s="110"/>
      <c r="G1341" s="102">
        <f t="shared" si="305"/>
        <v>0</v>
      </c>
      <c r="H1341" s="102">
        <f t="shared" si="306"/>
        <v>0</v>
      </c>
      <c r="I1341" s="102">
        <f t="shared" si="307"/>
        <v>0</v>
      </c>
      <c r="J1341" s="103">
        <f t="shared" si="308"/>
        <v>0</v>
      </c>
      <c r="L1341" s="115">
        <f t="shared" si="309"/>
        <v>0</v>
      </c>
      <c r="M1341" s="111">
        <f t="shared" si="310"/>
        <v>0</v>
      </c>
      <c r="N1341" s="111">
        <f t="shared" si="311"/>
        <v>0</v>
      </c>
      <c r="O1341" s="115">
        <f t="shared" si="312"/>
        <v>0</v>
      </c>
      <c r="P1341" s="111">
        <f t="shared" si="313"/>
        <v>0</v>
      </c>
      <c r="Q1341" s="111">
        <f t="shared" si="314"/>
        <v>0</v>
      </c>
      <c r="R1341" s="115">
        <f t="shared" si="315"/>
        <v>0</v>
      </c>
      <c r="S1341" s="111">
        <f t="shared" si="316"/>
        <v>0</v>
      </c>
      <c r="T1341" s="111">
        <f t="shared" si="317"/>
        <v>0</v>
      </c>
    </row>
    <row r="1342" spans="1:20" ht="11.25" customHeight="1" x14ac:dyDescent="0.2">
      <c r="A1342" s="102" t="str">
        <f>'T09'!A1342</f>
        <v>Lontov</v>
      </c>
      <c r="B1342" s="104">
        <f>'T09'!C1342</f>
        <v>502499</v>
      </c>
      <c r="C1342" s="109">
        <f>'T09'!K1342</f>
        <v>199794.74</v>
      </c>
      <c r="D1342" s="110">
        <f>'T09'!O1342</f>
        <v>0</v>
      </c>
      <c r="E1342" s="110">
        <f>'T09'!P1342</f>
        <v>0</v>
      </c>
      <c r="F1342" s="110"/>
      <c r="G1342" s="102">
        <f t="shared" si="305"/>
        <v>0</v>
      </c>
      <c r="H1342" s="102">
        <f t="shared" si="306"/>
        <v>0</v>
      </c>
      <c r="I1342" s="102">
        <f t="shared" si="307"/>
        <v>0</v>
      </c>
      <c r="J1342" s="103">
        <f t="shared" si="308"/>
        <v>0</v>
      </c>
      <c r="L1342" s="115">
        <f t="shared" si="309"/>
        <v>0</v>
      </c>
      <c r="M1342" s="111">
        <f t="shared" si="310"/>
        <v>0</v>
      </c>
      <c r="N1342" s="111">
        <f t="shared" si="311"/>
        <v>0</v>
      </c>
      <c r="O1342" s="115">
        <f t="shared" si="312"/>
        <v>0</v>
      </c>
      <c r="P1342" s="111">
        <f t="shared" si="313"/>
        <v>0</v>
      </c>
      <c r="Q1342" s="111">
        <f t="shared" si="314"/>
        <v>0</v>
      </c>
      <c r="R1342" s="115">
        <f t="shared" si="315"/>
        <v>0</v>
      </c>
      <c r="S1342" s="111">
        <f t="shared" si="316"/>
        <v>0</v>
      </c>
      <c r="T1342" s="111">
        <f t="shared" si="317"/>
        <v>0</v>
      </c>
    </row>
    <row r="1343" spans="1:20" ht="11.25" customHeight="1" x14ac:dyDescent="0.2">
      <c r="A1343" s="102" t="str">
        <f>'T09'!A1343</f>
        <v>Lopašov</v>
      </c>
      <c r="B1343" s="104">
        <f>'T09'!C1343</f>
        <v>504548</v>
      </c>
      <c r="C1343" s="109">
        <f>'T09'!K1343</f>
        <v>130784.93</v>
      </c>
      <c r="D1343" s="110">
        <f>'T09'!O1343</f>
        <v>55.0518</v>
      </c>
      <c r="E1343" s="110">
        <f>'T09'!P1343</f>
        <v>17.496610656900611</v>
      </c>
      <c r="F1343" s="110"/>
      <c r="G1343" s="102">
        <f t="shared" si="305"/>
        <v>0</v>
      </c>
      <c r="H1343" s="102">
        <f t="shared" si="306"/>
        <v>0</v>
      </c>
      <c r="I1343" s="102">
        <f t="shared" si="307"/>
        <v>0</v>
      </c>
      <c r="J1343" s="103">
        <f t="shared" si="308"/>
        <v>0</v>
      </c>
      <c r="L1343" s="115">
        <f t="shared" si="309"/>
        <v>0</v>
      </c>
      <c r="M1343" s="111">
        <f t="shared" si="310"/>
        <v>0</v>
      </c>
      <c r="N1343" s="111">
        <f t="shared" si="311"/>
        <v>0</v>
      </c>
      <c r="O1343" s="115">
        <f t="shared" si="312"/>
        <v>0</v>
      </c>
      <c r="P1343" s="111">
        <f t="shared" si="313"/>
        <v>0</v>
      </c>
      <c r="Q1343" s="111">
        <f t="shared" si="314"/>
        <v>0</v>
      </c>
      <c r="R1343" s="115">
        <f t="shared" si="315"/>
        <v>0</v>
      </c>
      <c r="S1343" s="111">
        <f t="shared" si="316"/>
        <v>0</v>
      </c>
      <c r="T1343" s="111">
        <f t="shared" si="317"/>
        <v>0</v>
      </c>
    </row>
    <row r="1344" spans="1:20" ht="11.25" customHeight="1" x14ac:dyDescent="0.2">
      <c r="A1344" s="102" t="str">
        <f>'T09'!A1344</f>
        <v>Lopúchov</v>
      </c>
      <c r="B1344" s="104">
        <f>'T09'!C1344</f>
        <v>519529</v>
      </c>
      <c r="C1344" s="109">
        <f>'T09'!K1344</f>
        <v>141361.34</v>
      </c>
      <c r="D1344" s="110">
        <f>'T09'!O1344</f>
        <v>0</v>
      </c>
      <c r="E1344" s="110">
        <f>'T09'!P1344</f>
        <v>4.1904455631221378</v>
      </c>
      <c r="F1344" s="110"/>
      <c r="G1344" s="102">
        <f t="shared" si="305"/>
        <v>0</v>
      </c>
      <c r="H1344" s="102">
        <f t="shared" si="306"/>
        <v>0</v>
      </c>
      <c r="I1344" s="102">
        <f t="shared" si="307"/>
        <v>0</v>
      </c>
      <c r="J1344" s="103">
        <f t="shared" si="308"/>
        <v>0</v>
      </c>
      <c r="L1344" s="115">
        <f t="shared" si="309"/>
        <v>0</v>
      </c>
      <c r="M1344" s="111">
        <f t="shared" si="310"/>
        <v>0</v>
      </c>
      <c r="N1344" s="111">
        <f t="shared" si="311"/>
        <v>0</v>
      </c>
      <c r="O1344" s="115">
        <f t="shared" si="312"/>
        <v>0</v>
      </c>
      <c r="P1344" s="111">
        <f t="shared" si="313"/>
        <v>0</v>
      </c>
      <c r="Q1344" s="111">
        <f t="shared" si="314"/>
        <v>0</v>
      </c>
      <c r="R1344" s="115">
        <f t="shared" si="315"/>
        <v>0</v>
      </c>
      <c r="S1344" s="111">
        <f t="shared" si="316"/>
        <v>0</v>
      </c>
      <c r="T1344" s="111">
        <f t="shared" si="317"/>
        <v>0</v>
      </c>
    </row>
    <row r="1345" spans="1:20" ht="11.25" customHeight="1" x14ac:dyDescent="0.2">
      <c r="A1345" s="102" t="str">
        <f>'T09'!A1345</f>
        <v>Lopušné Pažite</v>
      </c>
      <c r="B1345" s="104">
        <f>'T09'!C1345</f>
        <v>509281</v>
      </c>
      <c r="C1345" s="109">
        <f>'T09'!K1345</f>
        <v>82880.28</v>
      </c>
      <c r="D1345" s="110">
        <f>'T09'!O1345</f>
        <v>48.167099999999998</v>
      </c>
      <c r="E1345" s="110">
        <f>'T09'!P1345</f>
        <v>6.5802263216292234</v>
      </c>
      <c r="F1345" s="110"/>
      <c r="G1345" s="102">
        <f t="shared" si="305"/>
        <v>0</v>
      </c>
      <c r="H1345" s="102">
        <f t="shared" si="306"/>
        <v>0</v>
      </c>
      <c r="I1345" s="102">
        <f t="shared" si="307"/>
        <v>0</v>
      </c>
      <c r="J1345" s="103">
        <f t="shared" si="308"/>
        <v>0</v>
      </c>
      <c r="L1345" s="115">
        <f t="shared" si="309"/>
        <v>0</v>
      </c>
      <c r="M1345" s="111">
        <f t="shared" si="310"/>
        <v>0</v>
      </c>
      <c r="N1345" s="111">
        <f t="shared" si="311"/>
        <v>0</v>
      </c>
      <c r="O1345" s="115">
        <f t="shared" si="312"/>
        <v>0</v>
      </c>
      <c r="P1345" s="111">
        <f t="shared" si="313"/>
        <v>0</v>
      </c>
      <c r="Q1345" s="111">
        <f t="shared" si="314"/>
        <v>0</v>
      </c>
      <c r="R1345" s="115">
        <f t="shared" si="315"/>
        <v>0</v>
      </c>
      <c r="S1345" s="111">
        <f t="shared" si="316"/>
        <v>0</v>
      </c>
      <c r="T1345" s="111">
        <f t="shared" si="317"/>
        <v>0</v>
      </c>
    </row>
    <row r="1346" spans="1:20" ht="11.25" customHeight="1" x14ac:dyDescent="0.2">
      <c r="A1346" s="102" t="str">
        <f>'T09'!A1346</f>
        <v>Lošonec</v>
      </c>
      <c r="B1346" s="104">
        <f>'T09'!C1346</f>
        <v>556688</v>
      </c>
      <c r="C1346" s="109">
        <f>'T09'!K1346</f>
        <v>173176.95999999999</v>
      </c>
      <c r="D1346" s="110">
        <f>'T09'!O1346</f>
        <v>0</v>
      </c>
      <c r="E1346" s="110">
        <f>'T09'!P1346</f>
        <v>4.4483688823270722</v>
      </c>
      <c r="F1346" s="110"/>
      <c r="G1346" s="102">
        <f t="shared" si="305"/>
        <v>0</v>
      </c>
      <c r="H1346" s="102">
        <f t="shared" si="306"/>
        <v>0</v>
      </c>
      <c r="I1346" s="102">
        <f t="shared" si="307"/>
        <v>0</v>
      </c>
      <c r="J1346" s="103">
        <f t="shared" si="308"/>
        <v>0</v>
      </c>
      <c r="L1346" s="115">
        <f t="shared" si="309"/>
        <v>0</v>
      </c>
      <c r="M1346" s="111">
        <f t="shared" si="310"/>
        <v>0</v>
      </c>
      <c r="N1346" s="111">
        <f t="shared" si="311"/>
        <v>0</v>
      </c>
      <c r="O1346" s="115">
        <f t="shared" si="312"/>
        <v>0</v>
      </c>
      <c r="P1346" s="111">
        <f t="shared" si="313"/>
        <v>0</v>
      </c>
      <c r="Q1346" s="111">
        <f t="shared" si="314"/>
        <v>0</v>
      </c>
      <c r="R1346" s="115">
        <f t="shared" si="315"/>
        <v>0</v>
      </c>
      <c r="S1346" s="111">
        <f t="shared" si="316"/>
        <v>0</v>
      </c>
      <c r="T1346" s="111">
        <f t="shared" si="317"/>
        <v>0</v>
      </c>
    </row>
    <row r="1347" spans="1:20" ht="11.25" customHeight="1" x14ac:dyDescent="0.2">
      <c r="A1347" s="102" t="str">
        <f>'T09'!A1347</f>
        <v>Lovce</v>
      </c>
      <c r="B1347" s="104">
        <f>'T09'!C1347</f>
        <v>500461</v>
      </c>
      <c r="C1347" s="109">
        <f>'T09'!K1347</f>
        <v>184629.08</v>
      </c>
      <c r="D1347" s="110">
        <f>'T09'!O1347</f>
        <v>0</v>
      </c>
      <c r="E1347" s="110">
        <f>'T09'!P1347</f>
        <v>0</v>
      </c>
      <c r="F1347" s="110"/>
      <c r="G1347" s="102">
        <f t="shared" si="305"/>
        <v>0</v>
      </c>
      <c r="H1347" s="102">
        <f t="shared" si="306"/>
        <v>0</v>
      </c>
      <c r="I1347" s="102">
        <f t="shared" si="307"/>
        <v>0</v>
      </c>
      <c r="J1347" s="103">
        <f t="shared" si="308"/>
        <v>0</v>
      </c>
      <c r="L1347" s="115">
        <f t="shared" si="309"/>
        <v>0</v>
      </c>
      <c r="M1347" s="111">
        <f t="shared" si="310"/>
        <v>0</v>
      </c>
      <c r="N1347" s="111">
        <f t="shared" si="311"/>
        <v>0</v>
      </c>
      <c r="O1347" s="115">
        <f t="shared" si="312"/>
        <v>0</v>
      </c>
      <c r="P1347" s="111">
        <f t="shared" si="313"/>
        <v>0</v>
      </c>
      <c r="Q1347" s="111">
        <f t="shared" si="314"/>
        <v>0</v>
      </c>
      <c r="R1347" s="115">
        <f t="shared" si="315"/>
        <v>0</v>
      </c>
      <c r="S1347" s="111">
        <f t="shared" si="316"/>
        <v>0</v>
      </c>
      <c r="T1347" s="111">
        <f t="shared" si="317"/>
        <v>0</v>
      </c>
    </row>
    <row r="1348" spans="1:20" ht="11.25" customHeight="1" x14ac:dyDescent="0.2">
      <c r="A1348" s="102" t="str">
        <f>'T09'!A1348</f>
        <v>Lovča</v>
      </c>
      <c r="B1348" s="104">
        <f>'T09'!C1348</f>
        <v>517020</v>
      </c>
      <c r="C1348" s="109">
        <f>'T09'!K1348</f>
        <v>248635.32</v>
      </c>
      <c r="D1348" s="110">
        <f>'T09'!O1348</f>
        <v>0</v>
      </c>
      <c r="E1348" s="110">
        <f>'T09'!P1348</f>
        <v>0</v>
      </c>
      <c r="F1348" s="110"/>
      <c r="G1348" s="102">
        <f t="shared" ref="G1348:G1411" si="318">IF(AND(ISNUMBER(D1348),D1348&gt;=$D$1),1,0)</f>
        <v>0</v>
      </c>
      <c r="H1348" s="102">
        <f t="shared" ref="H1348:H1411" si="319">IF(AND(ISNUMBER(E1348),E1348&gt;=$E$1),1,0)</f>
        <v>0</v>
      </c>
      <c r="I1348" s="102">
        <f t="shared" ref="I1348:I1411" si="320">IF(AND(AND(ISNUMBER(D1348),D1348&gt;=$D$1),AND(ISNUMBER(E1348),E1348&gt;=$E$1)),1,0)</f>
        <v>0</v>
      </c>
      <c r="J1348" s="103">
        <f t="shared" ref="J1348:J1411" si="321">IF(OR(AND(ISNUMBER(D1348),D1348&gt;=$D$1),AND(ISNUMBER(E1348),E1348&gt;=$E$1)),1,0)</f>
        <v>0</v>
      </c>
      <c r="L1348" s="115">
        <f t="shared" ref="L1348:L1411" si="322">IF($G1348=1,C1348,0)</f>
        <v>0</v>
      </c>
      <c r="M1348" s="111">
        <f t="shared" ref="M1348:M1411" si="323">IF($G1348=1,D1348,0)/100</f>
        <v>0</v>
      </c>
      <c r="N1348" s="111">
        <f t="shared" ref="N1348:N1411" si="324">IF($G1348=1,E1348,0)/100</f>
        <v>0</v>
      </c>
      <c r="O1348" s="115">
        <f t="shared" ref="O1348:O1411" si="325">IF($H1348=1,C1348,0)</f>
        <v>0</v>
      </c>
      <c r="P1348" s="111">
        <f t="shared" ref="P1348:P1411" si="326">IF($H1348=1,D1348,0)/100</f>
        <v>0</v>
      </c>
      <c r="Q1348" s="111">
        <f t="shared" ref="Q1348:Q1411" si="327">IF($H1348=1,E1348,0)/100</f>
        <v>0</v>
      </c>
      <c r="R1348" s="115">
        <f t="shared" ref="R1348:R1411" si="328">IF($I1348=1,C1348,0)</f>
        <v>0</v>
      </c>
      <c r="S1348" s="111">
        <f t="shared" ref="S1348:S1411" si="329">IF($I1348=1,D1348,0)/100</f>
        <v>0</v>
      </c>
      <c r="T1348" s="111">
        <f t="shared" ref="T1348:T1411" si="330">IF($I1348=1,E1348,0)/100</f>
        <v>0</v>
      </c>
    </row>
    <row r="1349" spans="1:20" ht="11.25" customHeight="1" x14ac:dyDescent="0.2">
      <c r="A1349" s="102" t="str">
        <f>'T09'!A1349</f>
        <v>Lovčica - Trubín</v>
      </c>
      <c r="B1349" s="104">
        <f>'T09'!C1349</f>
        <v>517038</v>
      </c>
      <c r="C1349" s="109">
        <f>'T09'!K1349</f>
        <v>450489.41</v>
      </c>
      <c r="D1349" s="110">
        <f>'T09'!O1349</f>
        <v>0</v>
      </c>
      <c r="E1349" s="110">
        <f>'T09'!P1349</f>
        <v>0.72599264875061109</v>
      </c>
      <c r="F1349" s="110"/>
      <c r="G1349" s="102">
        <f t="shared" si="318"/>
        <v>0</v>
      </c>
      <c r="H1349" s="102">
        <f t="shared" si="319"/>
        <v>0</v>
      </c>
      <c r="I1349" s="102">
        <f t="shared" si="320"/>
        <v>0</v>
      </c>
      <c r="J1349" s="103">
        <f t="shared" si="321"/>
        <v>0</v>
      </c>
      <c r="L1349" s="115">
        <f t="shared" si="322"/>
        <v>0</v>
      </c>
      <c r="M1349" s="111">
        <f t="shared" si="323"/>
        <v>0</v>
      </c>
      <c r="N1349" s="111">
        <f t="shared" si="324"/>
        <v>0</v>
      </c>
      <c r="O1349" s="115">
        <f t="shared" si="325"/>
        <v>0</v>
      </c>
      <c r="P1349" s="111">
        <f t="shared" si="326"/>
        <v>0</v>
      </c>
      <c r="Q1349" s="111">
        <f t="shared" si="327"/>
        <v>0</v>
      </c>
      <c r="R1349" s="115">
        <f t="shared" si="328"/>
        <v>0</v>
      </c>
      <c r="S1349" s="111">
        <f t="shared" si="329"/>
        <v>0</v>
      </c>
      <c r="T1349" s="111">
        <f t="shared" si="330"/>
        <v>0</v>
      </c>
    </row>
    <row r="1350" spans="1:20" ht="11.25" customHeight="1" x14ac:dyDescent="0.2">
      <c r="A1350" s="102" t="str">
        <f>'T09'!A1350</f>
        <v>Lovinobaňa</v>
      </c>
      <c r="B1350" s="104">
        <f>'T09'!C1350</f>
        <v>511552</v>
      </c>
      <c r="C1350" s="109">
        <f>'T09'!K1350</f>
        <v>1132451.26</v>
      </c>
      <c r="D1350" s="110">
        <f>'T09'!O1350</f>
        <v>5.3817000000000004</v>
      </c>
      <c r="E1350" s="110">
        <f>'T09'!P1350</f>
        <v>1.6031577376672264</v>
      </c>
      <c r="F1350" s="110"/>
      <c r="G1350" s="102">
        <f t="shared" si="318"/>
        <v>0</v>
      </c>
      <c r="H1350" s="102">
        <f t="shared" si="319"/>
        <v>0</v>
      </c>
      <c r="I1350" s="102">
        <f t="shared" si="320"/>
        <v>0</v>
      </c>
      <c r="J1350" s="103">
        <f t="shared" si="321"/>
        <v>0</v>
      </c>
      <c r="L1350" s="115">
        <f t="shared" si="322"/>
        <v>0</v>
      </c>
      <c r="M1350" s="111">
        <f t="shared" si="323"/>
        <v>0</v>
      </c>
      <c r="N1350" s="111">
        <f t="shared" si="324"/>
        <v>0</v>
      </c>
      <c r="O1350" s="115">
        <f t="shared" si="325"/>
        <v>0</v>
      </c>
      <c r="P1350" s="111">
        <f t="shared" si="326"/>
        <v>0</v>
      </c>
      <c r="Q1350" s="111">
        <f t="shared" si="327"/>
        <v>0</v>
      </c>
      <c r="R1350" s="115">
        <f t="shared" si="328"/>
        <v>0</v>
      </c>
      <c r="S1350" s="111">
        <f t="shared" si="329"/>
        <v>0</v>
      </c>
      <c r="T1350" s="111">
        <f t="shared" si="330"/>
        <v>0</v>
      </c>
    </row>
    <row r="1351" spans="1:20" ht="11.25" customHeight="1" x14ac:dyDescent="0.2">
      <c r="A1351" s="102" t="str">
        <f>'T09'!A1351</f>
        <v>Lozorno</v>
      </c>
      <c r="B1351" s="104">
        <f>'T09'!C1351</f>
        <v>508055</v>
      </c>
      <c r="C1351" s="109">
        <f>'T09'!K1351</f>
        <v>1681395.88</v>
      </c>
      <c r="D1351" s="110">
        <f>'T09'!O1351</f>
        <v>11.3407</v>
      </c>
      <c r="E1351" s="110">
        <f>'T09'!P1351</f>
        <v>4.1241227497238784</v>
      </c>
      <c r="F1351" s="110"/>
      <c r="G1351" s="102">
        <f t="shared" si="318"/>
        <v>0</v>
      </c>
      <c r="H1351" s="102">
        <f t="shared" si="319"/>
        <v>0</v>
      </c>
      <c r="I1351" s="102">
        <f t="shared" si="320"/>
        <v>0</v>
      </c>
      <c r="J1351" s="103">
        <f t="shared" si="321"/>
        <v>0</v>
      </c>
      <c r="L1351" s="115">
        <f t="shared" si="322"/>
        <v>0</v>
      </c>
      <c r="M1351" s="111">
        <f t="shared" si="323"/>
        <v>0</v>
      </c>
      <c r="N1351" s="111">
        <f t="shared" si="324"/>
        <v>0</v>
      </c>
      <c r="O1351" s="115">
        <f t="shared" si="325"/>
        <v>0</v>
      </c>
      <c r="P1351" s="111">
        <f t="shared" si="326"/>
        <v>0</v>
      </c>
      <c r="Q1351" s="111">
        <f t="shared" si="327"/>
        <v>0</v>
      </c>
      <c r="R1351" s="115">
        <f t="shared" si="328"/>
        <v>0</v>
      </c>
      <c r="S1351" s="111">
        <f t="shared" si="329"/>
        <v>0</v>
      </c>
      <c r="T1351" s="111">
        <f t="shared" si="330"/>
        <v>0</v>
      </c>
    </row>
    <row r="1352" spans="1:20" ht="11.25" customHeight="1" x14ac:dyDescent="0.2">
      <c r="A1352" s="102" t="str">
        <f>'T09'!A1352</f>
        <v>Ložín</v>
      </c>
      <c r="B1352" s="104">
        <f>'T09'!C1352</f>
        <v>522732</v>
      </c>
      <c r="C1352" s="109">
        <f>'T09'!K1352</f>
        <v>175500.88999999998</v>
      </c>
      <c r="D1352" s="110">
        <f>'T09'!O1352</f>
        <v>0</v>
      </c>
      <c r="E1352" s="110">
        <f>'T09'!P1352</f>
        <v>88.713498831829284</v>
      </c>
      <c r="F1352" s="110"/>
      <c r="G1352" s="102">
        <f t="shared" si="318"/>
        <v>0</v>
      </c>
      <c r="H1352" s="102">
        <f t="shared" si="319"/>
        <v>1</v>
      </c>
      <c r="I1352" s="102">
        <f t="shared" si="320"/>
        <v>0</v>
      </c>
      <c r="J1352" s="103">
        <f t="shared" si="321"/>
        <v>1</v>
      </c>
      <c r="L1352" s="115">
        <f t="shared" si="322"/>
        <v>0</v>
      </c>
      <c r="M1352" s="111">
        <f t="shared" si="323"/>
        <v>0</v>
      </c>
      <c r="N1352" s="111">
        <f t="shared" si="324"/>
        <v>0</v>
      </c>
      <c r="O1352" s="115">
        <f t="shared" si="325"/>
        <v>175500.88999999998</v>
      </c>
      <c r="P1352" s="111">
        <f t="shared" si="326"/>
        <v>0</v>
      </c>
      <c r="Q1352" s="111">
        <f t="shared" si="327"/>
        <v>0.88713498831829285</v>
      </c>
      <c r="R1352" s="115">
        <f t="shared" si="328"/>
        <v>0</v>
      </c>
      <c r="S1352" s="111">
        <f t="shared" si="329"/>
        <v>0</v>
      </c>
      <c r="T1352" s="111">
        <f t="shared" si="330"/>
        <v>0</v>
      </c>
    </row>
    <row r="1353" spans="1:20" ht="11.25" customHeight="1" x14ac:dyDescent="0.2">
      <c r="A1353" s="102" t="str">
        <f>'T09'!A1353</f>
        <v>Ľubá</v>
      </c>
      <c r="B1353" s="104">
        <f>'T09'!C1353</f>
        <v>503339</v>
      </c>
      <c r="C1353" s="109">
        <f>'T09'!K1353</f>
        <v>142095.69</v>
      </c>
      <c r="D1353" s="110">
        <f>'T09'!O1353</f>
        <v>0</v>
      </c>
      <c r="E1353" s="110">
        <f>'T09'!P1353</f>
        <v>0</v>
      </c>
      <c r="F1353" s="110"/>
      <c r="G1353" s="102">
        <f t="shared" si="318"/>
        <v>0</v>
      </c>
      <c r="H1353" s="102">
        <f t="shared" si="319"/>
        <v>0</v>
      </c>
      <c r="I1353" s="102">
        <f t="shared" si="320"/>
        <v>0</v>
      </c>
      <c r="J1353" s="103">
        <f t="shared" si="321"/>
        <v>0</v>
      </c>
      <c r="L1353" s="115">
        <f t="shared" si="322"/>
        <v>0</v>
      </c>
      <c r="M1353" s="111">
        <f t="shared" si="323"/>
        <v>0</v>
      </c>
      <c r="N1353" s="111">
        <f t="shared" si="324"/>
        <v>0</v>
      </c>
      <c r="O1353" s="115">
        <f t="shared" si="325"/>
        <v>0</v>
      </c>
      <c r="P1353" s="111">
        <f t="shared" si="326"/>
        <v>0</v>
      </c>
      <c r="Q1353" s="111">
        <f t="shared" si="327"/>
        <v>0</v>
      </c>
      <c r="R1353" s="115">
        <f t="shared" si="328"/>
        <v>0</v>
      </c>
      <c r="S1353" s="111">
        <f t="shared" si="329"/>
        <v>0</v>
      </c>
      <c r="T1353" s="111">
        <f t="shared" si="330"/>
        <v>0</v>
      </c>
    </row>
    <row r="1354" spans="1:20" ht="11.25" customHeight="1" x14ac:dyDescent="0.2">
      <c r="A1354" s="102" t="str">
        <f>'T09'!A1354</f>
        <v>Ľubeľa</v>
      </c>
      <c r="B1354" s="104">
        <f>'T09'!C1354</f>
        <v>510793</v>
      </c>
      <c r="C1354" s="109">
        <f>'T09'!K1354</f>
        <v>676643.51</v>
      </c>
      <c r="D1354" s="110">
        <f>'T09'!O1354</f>
        <v>0</v>
      </c>
      <c r="E1354" s="110">
        <f>'T09'!P1354</f>
        <v>9.3490884143705155E-3</v>
      </c>
      <c r="F1354" s="110"/>
      <c r="G1354" s="102">
        <f t="shared" si="318"/>
        <v>0</v>
      </c>
      <c r="H1354" s="102">
        <f t="shared" si="319"/>
        <v>0</v>
      </c>
      <c r="I1354" s="102">
        <f t="shared" si="320"/>
        <v>0</v>
      </c>
      <c r="J1354" s="103">
        <f t="shared" si="321"/>
        <v>0</v>
      </c>
      <c r="L1354" s="115">
        <f t="shared" si="322"/>
        <v>0</v>
      </c>
      <c r="M1354" s="111">
        <f t="shared" si="323"/>
        <v>0</v>
      </c>
      <c r="N1354" s="111">
        <f t="shared" si="324"/>
        <v>0</v>
      </c>
      <c r="O1354" s="115">
        <f t="shared" si="325"/>
        <v>0</v>
      </c>
      <c r="P1354" s="111">
        <f t="shared" si="326"/>
        <v>0</v>
      </c>
      <c r="Q1354" s="111">
        <f t="shared" si="327"/>
        <v>0</v>
      </c>
      <c r="R1354" s="115">
        <f t="shared" si="328"/>
        <v>0</v>
      </c>
      <c r="S1354" s="111">
        <f t="shared" si="329"/>
        <v>0</v>
      </c>
      <c r="T1354" s="111">
        <f t="shared" si="330"/>
        <v>0</v>
      </c>
    </row>
    <row r="1355" spans="1:20" ht="11.25" customHeight="1" x14ac:dyDescent="0.2">
      <c r="A1355" s="102" t="str">
        <f>'T09'!A1355</f>
        <v>Lubeník</v>
      </c>
      <c r="B1355" s="104">
        <f>'T09'!C1355</f>
        <v>525928</v>
      </c>
      <c r="C1355" s="109">
        <f>'T09'!K1355</f>
        <v>1080163.6599999999</v>
      </c>
      <c r="D1355" s="110">
        <f>'T09'!O1355</f>
        <v>0</v>
      </c>
      <c r="E1355" s="110">
        <f>'T09'!P1355</f>
        <v>2.4805055930135627</v>
      </c>
      <c r="F1355" s="110"/>
      <c r="G1355" s="102">
        <f t="shared" si="318"/>
        <v>0</v>
      </c>
      <c r="H1355" s="102">
        <f t="shared" si="319"/>
        <v>0</v>
      </c>
      <c r="I1355" s="102">
        <f t="shared" si="320"/>
        <v>0</v>
      </c>
      <c r="J1355" s="103">
        <f t="shared" si="321"/>
        <v>0</v>
      </c>
      <c r="L1355" s="115">
        <f t="shared" si="322"/>
        <v>0</v>
      </c>
      <c r="M1355" s="111">
        <f t="shared" si="323"/>
        <v>0</v>
      </c>
      <c r="N1355" s="111">
        <f t="shared" si="324"/>
        <v>0</v>
      </c>
      <c r="O1355" s="115">
        <f t="shared" si="325"/>
        <v>0</v>
      </c>
      <c r="P1355" s="111">
        <f t="shared" si="326"/>
        <v>0</v>
      </c>
      <c r="Q1355" s="111">
        <f t="shared" si="327"/>
        <v>0</v>
      </c>
      <c r="R1355" s="115">
        <f t="shared" si="328"/>
        <v>0</v>
      </c>
      <c r="S1355" s="111">
        <f t="shared" si="329"/>
        <v>0</v>
      </c>
      <c r="T1355" s="111">
        <f t="shared" si="330"/>
        <v>0</v>
      </c>
    </row>
    <row r="1356" spans="1:20" ht="11.25" customHeight="1" x14ac:dyDescent="0.2">
      <c r="A1356" s="102" t="str">
        <f>'T09'!A1356</f>
        <v>Ľubica</v>
      </c>
      <c r="B1356" s="104">
        <f>'T09'!C1356</f>
        <v>523682</v>
      </c>
      <c r="C1356" s="109">
        <f>'T09'!K1356</f>
        <v>4021503.25</v>
      </c>
      <c r="D1356" s="110">
        <f>'T09'!O1356</f>
        <v>6.7466999999999997</v>
      </c>
      <c r="E1356" s="110">
        <f>'T09'!P1356</f>
        <v>1.2917940573590236</v>
      </c>
      <c r="F1356" s="110"/>
      <c r="G1356" s="102">
        <f t="shared" si="318"/>
        <v>0</v>
      </c>
      <c r="H1356" s="102">
        <f t="shared" si="319"/>
        <v>0</v>
      </c>
      <c r="I1356" s="102">
        <f t="shared" si="320"/>
        <v>0</v>
      </c>
      <c r="J1356" s="103">
        <f t="shared" si="321"/>
        <v>0</v>
      </c>
      <c r="L1356" s="115">
        <f t="shared" si="322"/>
        <v>0</v>
      </c>
      <c r="M1356" s="111">
        <f t="shared" si="323"/>
        <v>0</v>
      </c>
      <c r="N1356" s="111">
        <f t="shared" si="324"/>
        <v>0</v>
      </c>
      <c r="O1356" s="115">
        <f t="shared" si="325"/>
        <v>0</v>
      </c>
      <c r="P1356" s="111">
        <f t="shared" si="326"/>
        <v>0</v>
      </c>
      <c r="Q1356" s="111">
        <f t="shared" si="327"/>
        <v>0</v>
      </c>
      <c r="R1356" s="115">
        <f t="shared" si="328"/>
        <v>0</v>
      </c>
      <c r="S1356" s="111">
        <f t="shared" si="329"/>
        <v>0</v>
      </c>
      <c r="T1356" s="111">
        <f t="shared" si="330"/>
        <v>0</v>
      </c>
    </row>
    <row r="1357" spans="1:20" ht="11.25" customHeight="1" x14ac:dyDescent="0.2">
      <c r="A1357" s="102" t="str">
        <f>'T09'!A1357</f>
        <v>Ľubietová</v>
      </c>
      <c r="B1357" s="104">
        <f>'T09'!C1357</f>
        <v>508748</v>
      </c>
      <c r="C1357" s="109">
        <f>'T09'!K1357</f>
        <v>795667.92</v>
      </c>
      <c r="D1357" s="110">
        <f>'T09'!O1357</f>
        <v>60.799100000000003</v>
      </c>
      <c r="E1357" s="110">
        <f>'T09'!P1357</f>
        <v>6.4010586225469543</v>
      </c>
      <c r="F1357" s="110"/>
      <c r="G1357" s="102">
        <f t="shared" si="318"/>
        <v>1</v>
      </c>
      <c r="H1357" s="102">
        <f t="shared" si="319"/>
        <v>0</v>
      </c>
      <c r="I1357" s="102">
        <f t="shared" si="320"/>
        <v>0</v>
      </c>
      <c r="J1357" s="103">
        <f t="shared" si="321"/>
        <v>1</v>
      </c>
      <c r="L1357" s="115">
        <f t="shared" si="322"/>
        <v>795667.92</v>
      </c>
      <c r="M1357" s="111">
        <f t="shared" si="323"/>
        <v>0.60799100000000006</v>
      </c>
      <c r="N1357" s="111">
        <f t="shared" si="324"/>
        <v>6.401058622546954E-2</v>
      </c>
      <c r="O1357" s="115">
        <f t="shared" si="325"/>
        <v>0</v>
      </c>
      <c r="P1357" s="111">
        <f t="shared" si="326"/>
        <v>0</v>
      </c>
      <c r="Q1357" s="111">
        <f t="shared" si="327"/>
        <v>0</v>
      </c>
      <c r="R1357" s="115">
        <f t="shared" si="328"/>
        <v>0</v>
      </c>
      <c r="S1357" s="111">
        <f t="shared" si="329"/>
        <v>0</v>
      </c>
      <c r="T1357" s="111">
        <f t="shared" si="330"/>
        <v>0</v>
      </c>
    </row>
    <row r="1358" spans="1:20" ht="11.25" customHeight="1" x14ac:dyDescent="0.2">
      <c r="A1358" s="102" t="str">
        <f>'T09'!A1358</f>
        <v>Lubina</v>
      </c>
      <c r="B1358" s="104">
        <f>'T09'!C1358</f>
        <v>506184</v>
      </c>
      <c r="C1358" s="109">
        <f>'T09'!K1358</f>
        <v>571036.87</v>
      </c>
      <c r="D1358" s="110">
        <f>'T09'!O1358</f>
        <v>14.023300000000001</v>
      </c>
      <c r="E1358" s="110">
        <f>'T09'!P1358</f>
        <v>0.23033538972711165</v>
      </c>
      <c r="F1358" s="110"/>
      <c r="G1358" s="102">
        <f t="shared" si="318"/>
        <v>0</v>
      </c>
      <c r="H1358" s="102">
        <f t="shared" si="319"/>
        <v>0</v>
      </c>
      <c r="I1358" s="102">
        <f t="shared" si="320"/>
        <v>0</v>
      </c>
      <c r="J1358" s="103">
        <f t="shared" si="321"/>
        <v>0</v>
      </c>
      <c r="L1358" s="115">
        <f t="shared" si="322"/>
        <v>0</v>
      </c>
      <c r="M1358" s="111">
        <f t="shared" si="323"/>
        <v>0</v>
      </c>
      <c r="N1358" s="111">
        <f t="shared" si="324"/>
        <v>0</v>
      </c>
      <c r="O1358" s="115">
        <f t="shared" si="325"/>
        <v>0</v>
      </c>
      <c r="P1358" s="111">
        <f t="shared" si="326"/>
        <v>0</v>
      </c>
      <c r="Q1358" s="111">
        <f t="shared" si="327"/>
        <v>0</v>
      </c>
      <c r="R1358" s="115">
        <f t="shared" si="328"/>
        <v>0</v>
      </c>
      <c r="S1358" s="111">
        <f t="shared" si="329"/>
        <v>0</v>
      </c>
      <c r="T1358" s="111">
        <f t="shared" si="330"/>
        <v>0</v>
      </c>
    </row>
    <row r="1359" spans="1:20" ht="11.25" customHeight="1" x14ac:dyDescent="0.2">
      <c r="A1359" s="102" t="str">
        <f>'T09'!A1359</f>
        <v>Ľubiša</v>
      </c>
      <c r="B1359" s="104">
        <f>'T09'!C1359</f>
        <v>520454</v>
      </c>
      <c r="C1359" s="109">
        <f>'T09'!K1359</f>
        <v>217103.69</v>
      </c>
      <c r="D1359" s="110">
        <f>'T09'!O1359</f>
        <v>44.152099999999997</v>
      </c>
      <c r="E1359" s="110">
        <f>'T09'!P1359</f>
        <v>6.5980269612183937</v>
      </c>
      <c r="F1359" s="110"/>
      <c r="G1359" s="102">
        <f t="shared" si="318"/>
        <v>0</v>
      </c>
      <c r="H1359" s="102">
        <f t="shared" si="319"/>
        <v>0</v>
      </c>
      <c r="I1359" s="102">
        <f t="shared" si="320"/>
        <v>0</v>
      </c>
      <c r="J1359" s="103">
        <f t="shared" si="321"/>
        <v>0</v>
      </c>
      <c r="L1359" s="115">
        <f t="shared" si="322"/>
        <v>0</v>
      </c>
      <c r="M1359" s="111">
        <f t="shared" si="323"/>
        <v>0</v>
      </c>
      <c r="N1359" s="111">
        <f t="shared" si="324"/>
        <v>0</v>
      </c>
      <c r="O1359" s="115">
        <f t="shared" si="325"/>
        <v>0</v>
      </c>
      <c r="P1359" s="111">
        <f t="shared" si="326"/>
        <v>0</v>
      </c>
      <c r="Q1359" s="111">
        <f t="shared" si="327"/>
        <v>0</v>
      </c>
      <c r="R1359" s="115">
        <f t="shared" si="328"/>
        <v>0</v>
      </c>
      <c r="S1359" s="111">
        <f t="shared" si="329"/>
        <v>0</v>
      </c>
      <c r="T1359" s="111">
        <f t="shared" si="330"/>
        <v>0</v>
      </c>
    </row>
    <row r="1360" spans="1:20" ht="11.25" customHeight="1" x14ac:dyDescent="0.2">
      <c r="A1360" s="102" t="str">
        <f>'T09'!A1360</f>
        <v>Ľubochňa</v>
      </c>
      <c r="B1360" s="104">
        <f>'T09'!C1360</f>
        <v>510807</v>
      </c>
      <c r="C1360" s="109">
        <f>'T09'!K1360</f>
        <v>914541.19000000006</v>
      </c>
      <c r="D1360" s="110">
        <f>'T09'!O1360</f>
        <v>28.280899999999999</v>
      </c>
      <c r="E1360" s="110">
        <f>'T09'!P1360</f>
        <v>8.0517423168222741</v>
      </c>
      <c r="F1360" s="110"/>
      <c r="G1360" s="102">
        <f t="shared" si="318"/>
        <v>0</v>
      </c>
      <c r="H1360" s="102">
        <f t="shared" si="319"/>
        <v>0</v>
      </c>
      <c r="I1360" s="102">
        <f t="shared" si="320"/>
        <v>0</v>
      </c>
      <c r="J1360" s="103">
        <f t="shared" si="321"/>
        <v>0</v>
      </c>
      <c r="L1360" s="115">
        <f t="shared" si="322"/>
        <v>0</v>
      </c>
      <c r="M1360" s="111">
        <f t="shared" si="323"/>
        <v>0</v>
      </c>
      <c r="N1360" s="111">
        <f t="shared" si="324"/>
        <v>0</v>
      </c>
      <c r="O1360" s="115">
        <f t="shared" si="325"/>
        <v>0</v>
      </c>
      <c r="P1360" s="111">
        <f t="shared" si="326"/>
        <v>0</v>
      </c>
      <c r="Q1360" s="111">
        <f t="shared" si="327"/>
        <v>0</v>
      </c>
      <c r="R1360" s="115">
        <f t="shared" si="328"/>
        <v>0</v>
      </c>
      <c r="S1360" s="111">
        <f t="shared" si="329"/>
        <v>0</v>
      </c>
      <c r="T1360" s="111">
        <f t="shared" si="330"/>
        <v>0</v>
      </c>
    </row>
    <row r="1361" spans="1:20" ht="11.25" customHeight="1" x14ac:dyDescent="0.2">
      <c r="A1361" s="102" t="str">
        <f>'T09'!A1361</f>
        <v>Ľuboreč</v>
      </c>
      <c r="B1361" s="104">
        <f>'T09'!C1361</f>
        <v>511561</v>
      </c>
      <c r="C1361" s="109">
        <f>'T09'!K1361</f>
        <v>14350.51</v>
      </c>
      <c r="D1361" s="110">
        <f>'T09'!O1361</f>
        <v>0</v>
      </c>
      <c r="E1361" s="110">
        <f>'T09'!P1361</f>
        <v>0</v>
      </c>
      <c r="F1361" s="110"/>
      <c r="G1361" s="102">
        <f t="shared" si="318"/>
        <v>0</v>
      </c>
      <c r="H1361" s="102">
        <f t="shared" si="319"/>
        <v>0</v>
      </c>
      <c r="I1361" s="102">
        <f t="shared" si="320"/>
        <v>0</v>
      </c>
      <c r="J1361" s="103">
        <f t="shared" si="321"/>
        <v>0</v>
      </c>
      <c r="L1361" s="115">
        <f t="shared" si="322"/>
        <v>0</v>
      </c>
      <c r="M1361" s="111">
        <f t="shared" si="323"/>
        <v>0</v>
      </c>
      <c r="N1361" s="111">
        <f t="shared" si="324"/>
        <v>0</v>
      </c>
      <c r="O1361" s="115">
        <f t="shared" si="325"/>
        <v>0</v>
      </c>
      <c r="P1361" s="111">
        <f t="shared" si="326"/>
        <v>0</v>
      </c>
      <c r="Q1361" s="111">
        <f t="shared" si="327"/>
        <v>0</v>
      </c>
      <c r="R1361" s="115">
        <f t="shared" si="328"/>
        <v>0</v>
      </c>
      <c r="S1361" s="111">
        <f t="shared" si="329"/>
        <v>0</v>
      </c>
      <c r="T1361" s="111">
        <f t="shared" si="330"/>
        <v>0</v>
      </c>
    </row>
    <row r="1362" spans="1:20" ht="11.25" customHeight="1" x14ac:dyDescent="0.2">
      <c r="A1362" s="102" t="str">
        <f>'T09'!A1362</f>
        <v>Ľuboriečka</v>
      </c>
      <c r="B1362" s="104">
        <f>'T09'!C1362</f>
        <v>516163</v>
      </c>
      <c r="C1362" s="109">
        <f>'T09'!K1362</f>
        <v>31645.84</v>
      </c>
      <c r="D1362" s="110">
        <f>'T09'!O1362</f>
        <v>0</v>
      </c>
      <c r="E1362" s="110">
        <f>'T09'!P1362</f>
        <v>0</v>
      </c>
      <c r="F1362" s="110"/>
      <c r="G1362" s="102">
        <f t="shared" si="318"/>
        <v>0</v>
      </c>
      <c r="H1362" s="102">
        <f t="shared" si="319"/>
        <v>0</v>
      </c>
      <c r="I1362" s="102">
        <f t="shared" si="320"/>
        <v>0</v>
      </c>
      <c r="J1362" s="103">
        <f t="shared" si="321"/>
        <v>0</v>
      </c>
      <c r="L1362" s="115">
        <f t="shared" si="322"/>
        <v>0</v>
      </c>
      <c r="M1362" s="111">
        <f t="shared" si="323"/>
        <v>0</v>
      </c>
      <c r="N1362" s="111">
        <f t="shared" si="324"/>
        <v>0</v>
      </c>
      <c r="O1362" s="115">
        <f t="shared" si="325"/>
        <v>0</v>
      </c>
      <c r="P1362" s="111">
        <f t="shared" si="326"/>
        <v>0</v>
      </c>
      <c r="Q1362" s="111">
        <f t="shared" si="327"/>
        <v>0</v>
      </c>
      <c r="R1362" s="115">
        <f t="shared" si="328"/>
        <v>0</v>
      </c>
      <c r="S1362" s="111">
        <f t="shared" si="329"/>
        <v>0</v>
      </c>
      <c r="T1362" s="111">
        <f t="shared" si="330"/>
        <v>0</v>
      </c>
    </row>
    <row r="1363" spans="1:20" ht="11.25" customHeight="1" x14ac:dyDescent="0.2">
      <c r="A1363" s="102" t="str">
        <f>'T09'!A1363</f>
        <v>Ľubotice</v>
      </c>
      <c r="B1363" s="104">
        <f>'T09'!C1363</f>
        <v>518590</v>
      </c>
      <c r="C1363" s="109">
        <f>'T09'!K1363</f>
        <v>1966653.33</v>
      </c>
      <c r="D1363" s="110">
        <f>'T09'!O1363</f>
        <v>19.3247</v>
      </c>
      <c r="E1363" s="110">
        <f>'T09'!P1363</f>
        <v>2.5452416669693383</v>
      </c>
      <c r="F1363" s="110"/>
      <c r="G1363" s="102">
        <f t="shared" si="318"/>
        <v>0</v>
      </c>
      <c r="H1363" s="102">
        <f t="shared" si="319"/>
        <v>0</v>
      </c>
      <c r="I1363" s="102">
        <f t="shared" si="320"/>
        <v>0</v>
      </c>
      <c r="J1363" s="103">
        <f t="shared" si="321"/>
        <v>0</v>
      </c>
      <c r="L1363" s="115">
        <f t="shared" si="322"/>
        <v>0</v>
      </c>
      <c r="M1363" s="111">
        <f t="shared" si="323"/>
        <v>0</v>
      </c>
      <c r="N1363" s="111">
        <f t="shared" si="324"/>
        <v>0</v>
      </c>
      <c r="O1363" s="115">
        <f t="shared" si="325"/>
        <v>0</v>
      </c>
      <c r="P1363" s="111">
        <f t="shared" si="326"/>
        <v>0</v>
      </c>
      <c r="Q1363" s="111">
        <f t="shared" si="327"/>
        <v>0</v>
      </c>
      <c r="R1363" s="115">
        <f t="shared" si="328"/>
        <v>0</v>
      </c>
      <c r="S1363" s="111">
        <f t="shared" si="329"/>
        <v>0</v>
      </c>
      <c r="T1363" s="111">
        <f t="shared" si="330"/>
        <v>0</v>
      </c>
    </row>
    <row r="1364" spans="1:20" ht="11.25" customHeight="1" x14ac:dyDescent="0.2">
      <c r="A1364" s="102" t="str">
        <f>'T09'!A1364</f>
        <v>Ľubotín</v>
      </c>
      <c r="B1364" s="104">
        <f>'T09'!C1364</f>
        <v>526878</v>
      </c>
      <c r="C1364" s="109">
        <f>'T09'!K1364</f>
        <v>1049085.6599999999</v>
      </c>
      <c r="D1364" s="110">
        <f>'T09'!O1364</f>
        <v>12.100199999999999</v>
      </c>
      <c r="E1364" s="110">
        <f>'T09'!P1364</f>
        <v>2.9525110466193962</v>
      </c>
      <c r="F1364" s="110"/>
      <c r="G1364" s="102">
        <f t="shared" si="318"/>
        <v>0</v>
      </c>
      <c r="H1364" s="102">
        <f t="shared" si="319"/>
        <v>0</v>
      </c>
      <c r="I1364" s="102">
        <f t="shared" si="320"/>
        <v>0</v>
      </c>
      <c r="J1364" s="103">
        <f t="shared" si="321"/>
        <v>0</v>
      </c>
      <c r="L1364" s="115">
        <f t="shared" si="322"/>
        <v>0</v>
      </c>
      <c r="M1364" s="111">
        <f t="shared" si="323"/>
        <v>0</v>
      </c>
      <c r="N1364" s="111">
        <f t="shared" si="324"/>
        <v>0</v>
      </c>
      <c r="O1364" s="115">
        <f t="shared" si="325"/>
        <v>0</v>
      </c>
      <c r="P1364" s="111">
        <f t="shared" si="326"/>
        <v>0</v>
      </c>
      <c r="Q1364" s="111">
        <f t="shared" si="327"/>
        <v>0</v>
      </c>
      <c r="R1364" s="115">
        <f t="shared" si="328"/>
        <v>0</v>
      </c>
      <c r="S1364" s="111">
        <f t="shared" si="329"/>
        <v>0</v>
      </c>
      <c r="T1364" s="111">
        <f t="shared" si="330"/>
        <v>0</v>
      </c>
    </row>
    <row r="1365" spans="1:20" ht="11.25" customHeight="1" x14ac:dyDescent="0.2">
      <c r="A1365" s="102" t="str">
        <f>'T09'!A1365</f>
        <v>Ľubovec</v>
      </c>
      <c r="B1365" s="104">
        <f>'T09'!C1365</f>
        <v>524794</v>
      </c>
      <c r="C1365" s="109">
        <f>'T09'!K1365</f>
        <v>144390.48000000001</v>
      </c>
      <c r="D1365" s="110">
        <f>'T09'!O1365</f>
        <v>0</v>
      </c>
      <c r="E1365" s="110">
        <f>'T09'!P1365</f>
        <v>2.9296252772343441</v>
      </c>
      <c r="F1365" s="110"/>
      <c r="G1365" s="102">
        <f t="shared" si="318"/>
        <v>0</v>
      </c>
      <c r="H1365" s="102">
        <f t="shared" si="319"/>
        <v>0</v>
      </c>
      <c r="I1365" s="102">
        <f t="shared" si="320"/>
        <v>0</v>
      </c>
      <c r="J1365" s="103">
        <f t="shared" si="321"/>
        <v>0</v>
      </c>
      <c r="L1365" s="115">
        <f t="shared" si="322"/>
        <v>0</v>
      </c>
      <c r="M1365" s="111">
        <f t="shared" si="323"/>
        <v>0</v>
      </c>
      <c r="N1365" s="111">
        <f t="shared" si="324"/>
        <v>0</v>
      </c>
      <c r="O1365" s="115">
        <f t="shared" si="325"/>
        <v>0</v>
      </c>
      <c r="P1365" s="111">
        <f t="shared" si="326"/>
        <v>0</v>
      </c>
      <c r="Q1365" s="111">
        <f t="shared" si="327"/>
        <v>0</v>
      </c>
      <c r="R1365" s="115">
        <f t="shared" si="328"/>
        <v>0</v>
      </c>
      <c r="S1365" s="111">
        <f t="shared" si="329"/>
        <v>0</v>
      </c>
      <c r="T1365" s="111">
        <f t="shared" si="330"/>
        <v>0</v>
      </c>
    </row>
    <row r="1366" spans="1:20" ht="11.25" customHeight="1" x14ac:dyDescent="0.2">
      <c r="A1366" s="102" t="str">
        <f>'T09'!A1366</f>
        <v>Lúč na Ostrove</v>
      </c>
      <c r="B1366" s="104">
        <f>'T09'!C1366</f>
        <v>501743</v>
      </c>
      <c r="C1366" s="109">
        <f>'T09'!K1366</f>
        <v>383972.22000000003</v>
      </c>
      <c r="D1366" s="110">
        <f>'T09'!O1366</f>
        <v>18.1816</v>
      </c>
      <c r="E1366" s="110">
        <f>'T09'!P1366</f>
        <v>3.3520654176492242</v>
      </c>
      <c r="F1366" s="110"/>
      <c r="G1366" s="102">
        <f t="shared" si="318"/>
        <v>0</v>
      </c>
      <c r="H1366" s="102">
        <f t="shared" si="319"/>
        <v>0</v>
      </c>
      <c r="I1366" s="102">
        <f t="shared" si="320"/>
        <v>0</v>
      </c>
      <c r="J1366" s="103">
        <f t="shared" si="321"/>
        <v>0</v>
      </c>
      <c r="L1366" s="115">
        <f t="shared" si="322"/>
        <v>0</v>
      </c>
      <c r="M1366" s="111">
        <f t="shared" si="323"/>
        <v>0</v>
      </c>
      <c r="N1366" s="111">
        <f t="shared" si="324"/>
        <v>0</v>
      </c>
      <c r="O1366" s="115">
        <f t="shared" si="325"/>
        <v>0</v>
      </c>
      <c r="P1366" s="111">
        <f t="shared" si="326"/>
        <v>0</v>
      </c>
      <c r="Q1366" s="111">
        <f t="shared" si="327"/>
        <v>0</v>
      </c>
      <c r="R1366" s="115">
        <f t="shared" si="328"/>
        <v>0</v>
      </c>
      <c r="S1366" s="111">
        <f t="shared" si="329"/>
        <v>0</v>
      </c>
      <c r="T1366" s="111">
        <f t="shared" si="330"/>
        <v>0</v>
      </c>
    </row>
    <row r="1367" spans="1:20" ht="11.25" customHeight="1" x14ac:dyDescent="0.2">
      <c r="A1367" s="102" t="str">
        <f>'T09'!A1367</f>
        <v>Lučatín</v>
      </c>
      <c r="B1367" s="104">
        <f>'T09'!C1367</f>
        <v>508756</v>
      </c>
      <c r="C1367" s="109">
        <f>'T09'!K1367</f>
        <v>256291.19</v>
      </c>
      <c r="D1367" s="110">
        <f>'T09'!O1367</f>
        <v>0</v>
      </c>
      <c r="E1367" s="110">
        <f>'T09'!P1367</f>
        <v>0.97840663192519417</v>
      </c>
      <c r="F1367" s="110"/>
      <c r="G1367" s="102">
        <f t="shared" si="318"/>
        <v>0</v>
      </c>
      <c r="H1367" s="102">
        <f t="shared" si="319"/>
        <v>0</v>
      </c>
      <c r="I1367" s="102">
        <f t="shared" si="320"/>
        <v>0</v>
      </c>
      <c r="J1367" s="103">
        <f t="shared" si="321"/>
        <v>0</v>
      </c>
      <c r="L1367" s="115">
        <f t="shared" si="322"/>
        <v>0</v>
      </c>
      <c r="M1367" s="111">
        <f t="shared" si="323"/>
        <v>0</v>
      </c>
      <c r="N1367" s="111">
        <f t="shared" si="324"/>
        <v>0</v>
      </c>
      <c r="O1367" s="115">
        <f t="shared" si="325"/>
        <v>0</v>
      </c>
      <c r="P1367" s="111">
        <f t="shared" si="326"/>
        <v>0</v>
      </c>
      <c r="Q1367" s="111">
        <f t="shared" si="327"/>
        <v>0</v>
      </c>
      <c r="R1367" s="115">
        <f t="shared" si="328"/>
        <v>0</v>
      </c>
      <c r="S1367" s="111">
        <f t="shared" si="329"/>
        <v>0</v>
      </c>
      <c r="T1367" s="111">
        <f t="shared" si="330"/>
        <v>0</v>
      </c>
    </row>
    <row r="1368" spans="1:20" ht="11.25" customHeight="1" x14ac:dyDescent="0.2">
      <c r="A1368" s="102" t="str">
        <f>'T09'!A1368</f>
        <v>Lučenec</v>
      </c>
      <c r="B1368" s="104">
        <f>'T09'!C1368</f>
        <v>511218</v>
      </c>
      <c r="C1368" s="109">
        <f>'T09'!K1368</f>
        <v>14280018.870000001</v>
      </c>
      <c r="D1368" s="110">
        <f>'T09'!O1368</f>
        <v>26.352799999999998</v>
      </c>
      <c r="E1368" s="110">
        <f>'T09'!P1368</f>
        <v>3.1427366734284994</v>
      </c>
      <c r="F1368" s="110"/>
      <c r="G1368" s="102">
        <f t="shared" si="318"/>
        <v>0</v>
      </c>
      <c r="H1368" s="102">
        <f t="shared" si="319"/>
        <v>0</v>
      </c>
      <c r="I1368" s="102">
        <f t="shared" si="320"/>
        <v>0</v>
      </c>
      <c r="J1368" s="103">
        <f t="shared" si="321"/>
        <v>0</v>
      </c>
      <c r="L1368" s="115">
        <f t="shared" si="322"/>
        <v>0</v>
      </c>
      <c r="M1368" s="111">
        <f t="shared" si="323"/>
        <v>0</v>
      </c>
      <c r="N1368" s="111">
        <f t="shared" si="324"/>
        <v>0</v>
      </c>
      <c r="O1368" s="115">
        <f t="shared" si="325"/>
        <v>0</v>
      </c>
      <c r="P1368" s="111">
        <f t="shared" si="326"/>
        <v>0</v>
      </c>
      <c r="Q1368" s="111">
        <f t="shared" si="327"/>
        <v>0</v>
      </c>
      <c r="R1368" s="115">
        <f t="shared" si="328"/>
        <v>0</v>
      </c>
      <c r="S1368" s="111">
        <f t="shared" si="329"/>
        <v>0</v>
      </c>
      <c r="T1368" s="111">
        <f t="shared" si="330"/>
        <v>0</v>
      </c>
    </row>
    <row r="1369" spans="1:20" ht="11.25" customHeight="1" x14ac:dyDescent="0.2">
      <c r="A1369" s="102" t="str">
        <f>'T09'!A1369</f>
        <v>Lúčina</v>
      </c>
      <c r="B1369" s="104">
        <f>'T09'!C1369</f>
        <v>524808</v>
      </c>
      <c r="C1369" s="109">
        <f>'T09'!K1369</f>
        <v>24467.11</v>
      </c>
      <c r="D1369" s="110">
        <f>'T09'!O1369</f>
        <v>0</v>
      </c>
      <c r="E1369" s="110">
        <f>'T09'!P1369</f>
        <v>0</v>
      </c>
      <c r="F1369" s="110"/>
      <c r="G1369" s="102">
        <f t="shared" si="318"/>
        <v>0</v>
      </c>
      <c r="H1369" s="102">
        <f t="shared" si="319"/>
        <v>0</v>
      </c>
      <c r="I1369" s="102">
        <f t="shared" si="320"/>
        <v>0</v>
      </c>
      <c r="J1369" s="103">
        <f t="shared" si="321"/>
        <v>0</v>
      </c>
      <c r="L1369" s="115">
        <f t="shared" si="322"/>
        <v>0</v>
      </c>
      <c r="M1369" s="111">
        <f t="shared" si="323"/>
        <v>0</v>
      </c>
      <c r="N1369" s="111">
        <f t="shared" si="324"/>
        <v>0</v>
      </c>
      <c r="O1369" s="115">
        <f t="shared" si="325"/>
        <v>0</v>
      </c>
      <c r="P1369" s="111">
        <f t="shared" si="326"/>
        <v>0</v>
      </c>
      <c r="Q1369" s="111">
        <f t="shared" si="327"/>
        <v>0</v>
      </c>
      <c r="R1369" s="115">
        <f t="shared" si="328"/>
        <v>0</v>
      </c>
      <c r="S1369" s="111">
        <f t="shared" si="329"/>
        <v>0</v>
      </c>
      <c r="T1369" s="111">
        <f t="shared" si="330"/>
        <v>0</v>
      </c>
    </row>
    <row r="1370" spans="1:20" ht="11.25" customHeight="1" x14ac:dyDescent="0.2">
      <c r="A1370" s="102" t="str">
        <f>'T09'!A1370</f>
        <v>Lučivná</v>
      </c>
      <c r="B1370" s="104">
        <f>'T09'!C1370</f>
        <v>523658</v>
      </c>
      <c r="C1370" s="109">
        <f>'T09'!K1370</f>
        <v>573485.55000000005</v>
      </c>
      <c r="D1370" s="110">
        <f>'T09'!O1370</f>
        <v>0</v>
      </c>
      <c r="E1370" s="110">
        <f>'T09'!P1370</f>
        <v>0</v>
      </c>
      <c r="F1370" s="110"/>
      <c r="G1370" s="102">
        <f t="shared" si="318"/>
        <v>0</v>
      </c>
      <c r="H1370" s="102">
        <f t="shared" si="319"/>
        <v>0</v>
      </c>
      <c r="I1370" s="102">
        <f t="shared" si="320"/>
        <v>0</v>
      </c>
      <c r="J1370" s="103">
        <f t="shared" si="321"/>
        <v>0</v>
      </c>
      <c r="L1370" s="115">
        <f t="shared" si="322"/>
        <v>0</v>
      </c>
      <c r="M1370" s="111">
        <f t="shared" si="323"/>
        <v>0</v>
      </c>
      <c r="N1370" s="111">
        <f t="shared" si="324"/>
        <v>0</v>
      </c>
      <c r="O1370" s="115">
        <f t="shared" si="325"/>
        <v>0</v>
      </c>
      <c r="P1370" s="111">
        <f t="shared" si="326"/>
        <v>0</v>
      </c>
      <c r="Q1370" s="111">
        <f t="shared" si="327"/>
        <v>0</v>
      </c>
      <c r="R1370" s="115">
        <f t="shared" si="328"/>
        <v>0</v>
      </c>
      <c r="S1370" s="111">
        <f t="shared" si="329"/>
        <v>0</v>
      </c>
      <c r="T1370" s="111">
        <f t="shared" si="330"/>
        <v>0</v>
      </c>
    </row>
    <row r="1371" spans="1:20" ht="11.25" customHeight="1" x14ac:dyDescent="0.2">
      <c r="A1371" s="102" t="str">
        <f>'T09'!A1371</f>
        <v>Lúčka</v>
      </c>
      <c r="B1371" s="104">
        <f>'T09'!C1371</f>
        <v>519537</v>
      </c>
      <c r="C1371" s="109">
        <f>'T09'!K1371</f>
        <v>161748.54999999999</v>
      </c>
      <c r="D1371" s="110">
        <f>'T09'!O1371</f>
        <v>65.893500000000003</v>
      </c>
      <c r="E1371" s="110">
        <f>'T09'!P1371</f>
        <v>4.3702462865973146</v>
      </c>
      <c r="F1371" s="110"/>
      <c r="G1371" s="102">
        <f t="shared" si="318"/>
        <v>1</v>
      </c>
      <c r="H1371" s="102">
        <f t="shared" si="319"/>
        <v>0</v>
      </c>
      <c r="I1371" s="102">
        <f t="shared" si="320"/>
        <v>0</v>
      </c>
      <c r="J1371" s="103">
        <f t="shared" si="321"/>
        <v>1</v>
      </c>
      <c r="L1371" s="115">
        <f t="shared" si="322"/>
        <v>161748.54999999999</v>
      </c>
      <c r="M1371" s="111">
        <f t="shared" si="323"/>
        <v>0.65893500000000005</v>
      </c>
      <c r="N1371" s="111">
        <f t="shared" si="324"/>
        <v>4.3702462865973145E-2</v>
      </c>
      <c r="O1371" s="115">
        <f t="shared" si="325"/>
        <v>0</v>
      </c>
      <c r="P1371" s="111">
        <f t="shared" si="326"/>
        <v>0</v>
      </c>
      <c r="Q1371" s="111">
        <f t="shared" si="327"/>
        <v>0</v>
      </c>
      <c r="R1371" s="115">
        <f t="shared" si="328"/>
        <v>0</v>
      </c>
      <c r="S1371" s="111">
        <f t="shared" si="329"/>
        <v>0</v>
      </c>
      <c r="T1371" s="111">
        <f t="shared" si="330"/>
        <v>0</v>
      </c>
    </row>
    <row r="1372" spans="1:20" ht="11.25" customHeight="1" x14ac:dyDescent="0.2">
      <c r="A1372" s="102" t="str">
        <f>'T09'!A1372</f>
        <v>Lúčka</v>
      </c>
      <c r="B1372" s="104">
        <f>'T09'!C1372</f>
        <v>524816</v>
      </c>
      <c r="C1372" s="109">
        <f>'T09'!K1372</f>
        <v>259282.7</v>
      </c>
      <c r="D1372" s="110">
        <f>'T09'!O1372</f>
        <v>0</v>
      </c>
      <c r="E1372" s="110">
        <f>'T09'!P1372</f>
        <v>0</v>
      </c>
      <c r="F1372" s="110"/>
      <c r="G1372" s="102">
        <f t="shared" si="318"/>
        <v>0</v>
      </c>
      <c r="H1372" s="102">
        <f t="shared" si="319"/>
        <v>0</v>
      </c>
      <c r="I1372" s="102">
        <f t="shared" si="320"/>
        <v>0</v>
      </c>
      <c r="J1372" s="103">
        <f t="shared" si="321"/>
        <v>0</v>
      </c>
      <c r="L1372" s="115">
        <f t="shared" si="322"/>
        <v>0</v>
      </c>
      <c r="M1372" s="111">
        <f t="shared" si="323"/>
        <v>0</v>
      </c>
      <c r="N1372" s="111">
        <f t="shared" si="324"/>
        <v>0</v>
      </c>
      <c r="O1372" s="115">
        <f t="shared" si="325"/>
        <v>0</v>
      </c>
      <c r="P1372" s="111">
        <f t="shared" si="326"/>
        <v>0</v>
      </c>
      <c r="Q1372" s="111">
        <f t="shared" si="327"/>
        <v>0</v>
      </c>
      <c r="R1372" s="115">
        <f t="shared" si="328"/>
        <v>0</v>
      </c>
      <c r="S1372" s="111">
        <f t="shared" si="329"/>
        <v>0</v>
      </c>
      <c r="T1372" s="111">
        <f t="shared" si="330"/>
        <v>0</v>
      </c>
    </row>
    <row r="1373" spans="1:20" ht="11.25" customHeight="1" x14ac:dyDescent="0.2">
      <c r="A1373" s="102" t="str">
        <f>'T09'!A1373</f>
        <v>Lúčka</v>
      </c>
      <c r="B1373" s="104">
        <f>'T09'!C1373</f>
        <v>525936</v>
      </c>
      <c r="C1373" s="109">
        <f>'T09'!K1373</f>
        <v>89542.09</v>
      </c>
      <c r="D1373" s="110">
        <f>'T09'!O1373</f>
        <v>3.8820000000000001</v>
      </c>
      <c r="E1373" s="110">
        <f>'T09'!P1373</f>
        <v>4.2242033885963579</v>
      </c>
      <c r="F1373" s="110"/>
      <c r="G1373" s="102">
        <f t="shared" si="318"/>
        <v>0</v>
      </c>
      <c r="H1373" s="102">
        <f t="shared" si="319"/>
        <v>0</v>
      </c>
      <c r="I1373" s="102">
        <f t="shared" si="320"/>
        <v>0</v>
      </c>
      <c r="J1373" s="103">
        <f t="shared" si="321"/>
        <v>0</v>
      </c>
      <c r="L1373" s="115">
        <f t="shared" si="322"/>
        <v>0</v>
      </c>
      <c r="M1373" s="111">
        <f t="shared" si="323"/>
        <v>0</v>
      </c>
      <c r="N1373" s="111">
        <f t="shared" si="324"/>
        <v>0</v>
      </c>
      <c r="O1373" s="115">
        <f t="shared" si="325"/>
        <v>0</v>
      </c>
      <c r="P1373" s="111">
        <f t="shared" si="326"/>
        <v>0</v>
      </c>
      <c r="Q1373" s="111">
        <f t="shared" si="327"/>
        <v>0</v>
      </c>
      <c r="R1373" s="115">
        <f t="shared" si="328"/>
        <v>0</v>
      </c>
      <c r="S1373" s="111">
        <f t="shared" si="329"/>
        <v>0</v>
      </c>
      <c r="T1373" s="111">
        <f t="shared" si="330"/>
        <v>0</v>
      </c>
    </row>
    <row r="1374" spans="1:20" ht="11.25" customHeight="1" x14ac:dyDescent="0.2">
      <c r="A1374" s="102" t="str">
        <f>'T09'!A1374</f>
        <v>Lúčka</v>
      </c>
      <c r="B1374" s="104">
        <f>'T09'!C1374</f>
        <v>543314</v>
      </c>
      <c r="C1374" s="109">
        <f>'T09'!K1374</f>
        <v>19650.5</v>
      </c>
      <c r="D1374" s="110">
        <f>'T09'!O1374</f>
        <v>15.2668</v>
      </c>
      <c r="E1374" s="110">
        <f>'T09'!P1374</f>
        <v>0</v>
      </c>
      <c r="F1374" s="110"/>
      <c r="G1374" s="102">
        <f t="shared" si="318"/>
        <v>0</v>
      </c>
      <c r="H1374" s="102">
        <f t="shared" si="319"/>
        <v>0</v>
      </c>
      <c r="I1374" s="102">
        <f t="shared" si="320"/>
        <v>0</v>
      </c>
      <c r="J1374" s="103">
        <f t="shared" si="321"/>
        <v>0</v>
      </c>
      <c r="L1374" s="115">
        <f t="shared" si="322"/>
        <v>0</v>
      </c>
      <c r="M1374" s="111">
        <f t="shared" si="323"/>
        <v>0</v>
      </c>
      <c r="N1374" s="111">
        <f t="shared" si="324"/>
        <v>0</v>
      </c>
      <c r="O1374" s="115">
        <f t="shared" si="325"/>
        <v>0</v>
      </c>
      <c r="P1374" s="111">
        <f t="shared" si="326"/>
        <v>0</v>
      </c>
      <c r="Q1374" s="111">
        <f t="shared" si="327"/>
        <v>0</v>
      </c>
      <c r="R1374" s="115">
        <f t="shared" si="328"/>
        <v>0</v>
      </c>
      <c r="S1374" s="111">
        <f t="shared" si="329"/>
        <v>0</v>
      </c>
      <c r="T1374" s="111">
        <f t="shared" si="330"/>
        <v>0</v>
      </c>
    </row>
    <row r="1375" spans="1:20" ht="11.25" customHeight="1" x14ac:dyDescent="0.2">
      <c r="A1375" s="102" t="str">
        <f>'T09'!A1375</f>
        <v>Lúčky</v>
      </c>
      <c r="B1375" s="104">
        <f>'T09'!C1375</f>
        <v>510815</v>
      </c>
      <c r="C1375" s="109">
        <f>'T09'!K1375</f>
        <v>1081626.47</v>
      </c>
      <c r="D1375" s="110">
        <f>'T09'!O1375</f>
        <v>3.3527999999999998</v>
      </c>
      <c r="E1375" s="110">
        <f>'T09'!P1375</f>
        <v>2.1799207632187478</v>
      </c>
      <c r="F1375" s="110"/>
      <c r="G1375" s="102">
        <f t="shared" si="318"/>
        <v>0</v>
      </c>
      <c r="H1375" s="102">
        <f t="shared" si="319"/>
        <v>0</v>
      </c>
      <c r="I1375" s="102">
        <f t="shared" si="320"/>
        <v>0</v>
      </c>
      <c r="J1375" s="103">
        <f t="shared" si="321"/>
        <v>0</v>
      </c>
      <c r="L1375" s="115">
        <f t="shared" si="322"/>
        <v>0</v>
      </c>
      <c r="M1375" s="111">
        <f t="shared" si="323"/>
        <v>0</v>
      </c>
      <c r="N1375" s="111">
        <f t="shared" si="324"/>
        <v>0</v>
      </c>
      <c r="O1375" s="115">
        <f t="shared" si="325"/>
        <v>0</v>
      </c>
      <c r="P1375" s="111">
        <f t="shared" si="326"/>
        <v>0</v>
      </c>
      <c r="Q1375" s="111">
        <f t="shared" si="327"/>
        <v>0</v>
      </c>
      <c r="R1375" s="115">
        <f t="shared" si="328"/>
        <v>0</v>
      </c>
      <c r="S1375" s="111">
        <f t="shared" si="329"/>
        <v>0</v>
      </c>
      <c r="T1375" s="111">
        <f t="shared" si="330"/>
        <v>0</v>
      </c>
    </row>
    <row r="1376" spans="1:20" ht="11.25" customHeight="1" x14ac:dyDescent="0.2">
      <c r="A1376" s="102" t="str">
        <f>'T09'!A1376</f>
        <v>Lúčky</v>
      </c>
      <c r="B1376" s="104">
        <f>'T09'!C1376</f>
        <v>517046</v>
      </c>
      <c r="C1376" s="109">
        <f>'T09'!K1376</f>
        <v>47186.67</v>
      </c>
      <c r="D1376" s="110">
        <f>'T09'!O1376</f>
        <v>0</v>
      </c>
      <c r="E1376" s="110">
        <f>'T09'!P1376</f>
        <v>0</v>
      </c>
      <c r="F1376" s="110"/>
      <c r="G1376" s="102">
        <f t="shared" si="318"/>
        <v>0</v>
      </c>
      <c r="H1376" s="102">
        <f t="shared" si="319"/>
        <v>0</v>
      </c>
      <c r="I1376" s="102">
        <f t="shared" si="320"/>
        <v>0</v>
      </c>
      <c r="J1376" s="103">
        <f t="shared" si="321"/>
        <v>0</v>
      </c>
      <c r="L1376" s="115">
        <f t="shared" si="322"/>
        <v>0</v>
      </c>
      <c r="M1376" s="111">
        <f t="shared" si="323"/>
        <v>0</v>
      </c>
      <c r="N1376" s="111">
        <f t="shared" si="324"/>
        <v>0</v>
      </c>
      <c r="O1376" s="115">
        <f t="shared" si="325"/>
        <v>0</v>
      </c>
      <c r="P1376" s="111">
        <f t="shared" si="326"/>
        <v>0</v>
      </c>
      <c r="Q1376" s="111">
        <f t="shared" si="327"/>
        <v>0</v>
      </c>
      <c r="R1376" s="115">
        <f t="shared" si="328"/>
        <v>0</v>
      </c>
      <c r="S1376" s="111">
        <f t="shared" si="329"/>
        <v>0</v>
      </c>
      <c r="T1376" s="111">
        <f t="shared" si="330"/>
        <v>0</v>
      </c>
    </row>
    <row r="1377" spans="1:20" ht="11.25" customHeight="1" x14ac:dyDescent="0.2">
      <c r="A1377" s="102" t="str">
        <f>'T09'!A1377</f>
        <v>Lúčky</v>
      </c>
      <c r="B1377" s="104">
        <f>'T09'!C1377</f>
        <v>522741</v>
      </c>
      <c r="C1377" s="109">
        <f>'T09'!K1377</f>
        <v>96716.83</v>
      </c>
      <c r="D1377" s="110">
        <f>'T09'!O1377</f>
        <v>0</v>
      </c>
      <c r="E1377" s="110">
        <f>'T09'!P1377</f>
        <v>0</v>
      </c>
      <c r="F1377" s="110"/>
      <c r="G1377" s="102">
        <f t="shared" si="318"/>
        <v>0</v>
      </c>
      <c r="H1377" s="102">
        <f t="shared" si="319"/>
        <v>0</v>
      </c>
      <c r="I1377" s="102">
        <f t="shared" si="320"/>
        <v>0</v>
      </c>
      <c r="J1377" s="103">
        <f t="shared" si="321"/>
        <v>0</v>
      </c>
      <c r="L1377" s="115">
        <f t="shared" si="322"/>
        <v>0</v>
      </c>
      <c r="M1377" s="111">
        <f t="shared" si="323"/>
        <v>0</v>
      </c>
      <c r="N1377" s="111">
        <f t="shared" si="324"/>
        <v>0</v>
      </c>
      <c r="O1377" s="115">
        <f t="shared" si="325"/>
        <v>0</v>
      </c>
      <c r="P1377" s="111">
        <f t="shared" si="326"/>
        <v>0</v>
      </c>
      <c r="Q1377" s="111">
        <f t="shared" si="327"/>
        <v>0</v>
      </c>
      <c r="R1377" s="115">
        <f t="shared" si="328"/>
        <v>0</v>
      </c>
      <c r="S1377" s="111">
        <f t="shared" si="329"/>
        <v>0</v>
      </c>
      <c r="T1377" s="111">
        <f t="shared" si="330"/>
        <v>0</v>
      </c>
    </row>
    <row r="1378" spans="1:20" ht="11.25" customHeight="1" x14ac:dyDescent="0.2">
      <c r="A1378" s="102" t="str">
        <f>'T09'!A1378</f>
        <v>Lúčnica nad Žitavou</v>
      </c>
      <c r="B1378" s="104">
        <f>'T09'!C1378</f>
        <v>500470</v>
      </c>
      <c r="C1378" s="109">
        <f>'T09'!K1378</f>
        <v>277409.76</v>
      </c>
      <c r="D1378" s="110">
        <f>'T09'!O1378</f>
        <v>33.005299999999998</v>
      </c>
      <c r="E1378" s="110">
        <f>'T09'!P1378</f>
        <v>4.2836091996186436</v>
      </c>
      <c r="F1378" s="110"/>
      <c r="G1378" s="102">
        <f t="shared" si="318"/>
        <v>0</v>
      </c>
      <c r="H1378" s="102">
        <f t="shared" si="319"/>
        <v>0</v>
      </c>
      <c r="I1378" s="102">
        <f t="shared" si="320"/>
        <v>0</v>
      </c>
      <c r="J1378" s="103">
        <f t="shared" si="321"/>
        <v>0</v>
      </c>
      <c r="L1378" s="115">
        <f t="shared" si="322"/>
        <v>0</v>
      </c>
      <c r="M1378" s="111">
        <f t="shared" si="323"/>
        <v>0</v>
      </c>
      <c r="N1378" s="111">
        <f t="shared" si="324"/>
        <v>0</v>
      </c>
      <c r="O1378" s="115">
        <f t="shared" si="325"/>
        <v>0</v>
      </c>
      <c r="P1378" s="111">
        <f t="shared" si="326"/>
        <v>0</v>
      </c>
      <c r="Q1378" s="111">
        <f t="shared" si="327"/>
        <v>0</v>
      </c>
      <c r="R1378" s="115">
        <f t="shared" si="328"/>
        <v>0</v>
      </c>
      <c r="S1378" s="111">
        <f t="shared" si="329"/>
        <v>0</v>
      </c>
      <c r="T1378" s="111">
        <f t="shared" si="330"/>
        <v>0</v>
      </c>
    </row>
    <row r="1379" spans="1:20" ht="11.25" customHeight="1" x14ac:dyDescent="0.2">
      <c r="A1379" s="102" t="str">
        <f>'T09'!A1379</f>
        <v>Ludanice</v>
      </c>
      <c r="B1379" s="104">
        <f>'T09'!C1379</f>
        <v>505048</v>
      </c>
      <c r="C1379" s="109">
        <f>'T09'!K1379</f>
        <v>837344.95000000007</v>
      </c>
      <c r="D1379" s="110">
        <f>'T09'!O1379</f>
        <v>0</v>
      </c>
      <c r="E1379" s="110">
        <f>'T09'!P1379</f>
        <v>0</v>
      </c>
      <c r="F1379" s="110"/>
      <c r="G1379" s="102">
        <f t="shared" si="318"/>
        <v>0</v>
      </c>
      <c r="H1379" s="102">
        <f t="shared" si="319"/>
        <v>0</v>
      </c>
      <c r="I1379" s="102">
        <f t="shared" si="320"/>
        <v>0</v>
      </c>
      <c r="J1379" s="103">
        <f t="shared" si="321"/>
        <v>0</v>
      </c>
      <c r="L1379" s="115">
        <f t="shared" si="322"/>
        <v>0</v>
      </c>
      <c r="M1379" s="111">
        <f t="shared" si="323"/>
        <v>0</v>
      </c>
      <c r="N1379" s="111">
        <f t="shared" si="324"/>
        <v>0</v>
      </c>
      <c r="O1379" s="115">
        <f t="shared" si="325"/>
        <v>0</v>
      </c>
      <c r="P1379" s="111">
        <f t="shared" si="326"/>
        <v>0</v>
      </c>
      <c r="Q1379" s="111">
        <f t="shared" si="327"/>
        <v>0</v>
      </c>
      <c r="R1379" s="115">
        <f t="shared" si="328"/>
        <v>0</v>
      </c>
      <c r="S1379" s="111">
        <f t="shared" si="329"/>
        <v>0</v>
      </c>
      <c r="T1379" s="111">
        <f t="shared" si="330"/>
        <v>0</v>
      </c>
    </row>
    <row r="1380" spans="1:20" ht="11.25" customHeight="1" x14ac:dyDescent="0.2">
      <c r="A1380" s="102" t="str">
        <f>'T09'!A1380</f>
        <v>Ľudovítová</v>
      </c>
      <c r="B1380" s="104">
        <f>'T09'!C1380</f>
        <v>581097</v>
      </c>
      <c r="C1380" s="109">
        <f>'T09'!K1380</f>
        <v>43818.81</v>
      </c>
      <c r="D1380" s="110">
        <f>'T09'!O1380</f>
        <v>45.642499999999998</v>
      </c>
      <c r="E1380" s="110">
        <f>'T09'!P1380</f>
        <v>0</v>
      </c>
      <c r="F1380" s="110"/>
      <c r="G1380" s="102">
        <f t="shared" si="318"/>
        <v>0</v>
      </c>
      <c r="H1380" s="102">
        <f t="shared" si="319"/>
        <v>0</v>
      </c>
      <c r="I1380" s="102">
        <f t="shared" si="320"/>
        <v>0</v>
      </c>
      <c r="J1380" s="103">
        <f t="shared" si="321"/>
        <v>0</v>
      </c>
      <c r="L1380" s="115">
        <f t="shared" si="322"/>
        <v>0</v>
      </c>
      <c r="M1380" s="111">
        <f t="shared" si="323"/>
        <v>0</v>
      </c>
      <c r="N1380" s="111">
        <f t="shared" si="324"/>
        <v>0</v>
      </c>
      <c r="O1380" s="115">
        <f t="shared" si="325"/>
        <v>0</v>
      </c>
      <c r="P1380" s="111">
        <f t="shared" si="326"/>
        <v>0</v>
      </c>
      <c r="Q1380" s="111">
        <f t="shared" si="327"/>
        <v>0</v>
      </c>
      <c r="R1380" s="115">
        <f t="shared" si="328"/>
        <v>0</v>
      </c>
      <c r="S1380" s="111">
        <f t="shared" si="329"/>
        <v>0</v>
      </c>
      <c r="T1380" s="111">
        <f t="shared" si="330"/>
        <v>0</v>
      </c>
    </row>
    <row r="1381" spans="1:20" ht="11.25" customHeight="1" x14ac:dyDescent="0.2">
      <c r="A1381" s="102" t="str">
        <f>'T09'!A1381</f>
        <v>Ludrová</v>
      </c>
      <c r="B1381" s="104">
        <f>'T09'!C1381</f>
        <v>510823</v>
      </c>
      <c r="C1381" s="109">
        <f>'T09'!K1381</f>
        <v>369195.04000000004</v>
      </c>
      <c r="D1381" s="110">
        <f>'T09'!O1381</f>
        <v>15.997</v>
      </c>
      <c r="E1381" s="110">
        <f>'T09'!P1381</f>
        <v>3.0421372941521638</v>
      </c>
      <c r="F1381" s="110"/>
      <c r="G1381" s="102">
        <f t="shared" si="318"/>
        <v>0</v>
      </c>
      <c r="H1381" s="102">
        <f t="shared" si="319"/>
        <v>0</v>
      </c>
      <c r="I1381" s="102">
        <f t="shared" si="320"/>
        <v>0</v>
      </c>
      <c r="J1381" s="103">
        <f t="shared" si="321"/>
        <v>0</v>
      </c>
      <c r="L1381" s="115">
        <f t="shared" si="322"/>
        <v>0</v>
      </c>
      <c r="M1381" s="111">
        <f t="shared" si="323"/>
        <v>0</v>
      </c>
      <c r="N1381" s="111">
        <f t="shared" si="324"/>
        <v>0</v>
      </c>
      <c r="O1381" s="115">
        <f t="shared" si="325"/>
        <v>0</v>
      </c>
      <c r="P1381" s="111">
        <f t="shared" si="326"/>
        <v>0</v>
      </c>
      <c r="Q1381" s="111">
        <f t="shared" si="327"/>
        <v>0</v>
      </c>
      <c r="R1381" s="115">
        <f t="shared" si="328"/>
        <v>0</v>
      </c>
      <c r="S1381" s="111">
        <f t="shared" si="329"/>
        <v>0</v>
      </c>
      <c r="T1381" s="111">
        <f t="shared" si="330"/>
        <v>0</v>
      </c>
    </row>
    <row r="1382" spans="1:20" ht="11.25" customHeight="1" x14ac:dyDescent="0.2">
      <c r="A1382" s="102" t="str">
        <f>'T09'!A1382</f>
        <v>Luhyňa</v>
      </c>
      <c r="B1382" s="104">
        <f>'T09'!C1382</f>
        <v>528528</v>
      </c>
      <c r="C1382" s="109">
        <f>'T09'!K1382</f>
        <v>57423.66</v>
      </c>
      <c r="D1382" s="110">
        <f>'T09'!O1382</f>
        <v>250.68119999999999</v>
      </c>
      <c r="E1382" s="110">
        <f>'T09'!P1382</f>
        <v>4.3629228788272982</v>
      </c>
      <c r="F1382" s="110"/>
      <c r="G1382" s="102">
        <f t="shared" si="318"/>
        <v>1</v>
      </c>
      <c r="H1382" s="102">
        <f t="shared" si="319"/>
        <v>0</v>
      </c>
      <c r="I1382" s="102">
        <f t="shared" si="320"/>
        <v>0</v>
      </c>
      <c r="J1382" s="103">
        <f t="shared" si="321"/>
        <v>1</v>
      </c>
      <c r="L1382" s="115">
        <f t="shared" si="322"/>
        <v>57423.66</v>
      </c>
      <c r="M1382" s="111">
        <f t="shared" si="323"/>
        <v>2.506812</v>
      </c>
      <c r="N1382" s="111">
        <f t="shared" si="324"/>
        <v>4.3629228788272981E-2</v>
      </c>
      <c r="O1382" s="115">
        <f t="shared" si="325"/>
        <v>0</v>
      </c>
      <c r="P1382" s="111">
        <f t="shared" si="326"/>
        <v>0</v>
      </c>
      <c r="Q1382" s="111">
        <f t="shared" si="327"/>
        <v>0</v>
      </c>
      <c r="R1382" s="115">
        <f t="shared" si="328"/>
        <v>0</v>
      </c>
      <c r="S1382" s="111">
        <f t="shared" si="329"/>
        <v>0</v>
      </c>
      <c r="T1382" s="111">
        <f t="shared" si="330"/>
        <v>0</v>
      </c>
    </row>
    <row r="1383" spans="1:20" ht="11.25" customHeight="1" x14ac:dyDescent="0.2">
      <c r="A1383" s="102" t="str">
        <f>'T09'!A1383</f>
        <v>Lúka</v>
      </c>
      <c r="B1383" s="104">
        <f>'T09'!C1383</f>
        <v>506206</v>
      </c>
      <c r="C1383" s="109">
        <f>'T09'!K1383</f>
        <v>593252.18999999994</v>
      </c>
      <c r="D1383" s="110">
        <f>'T09'!O1383</f>
        <v>0</v>
      </c>
      <c r="E1383" s="110">
        <f>'T09'!P1383</f>
        <v>5.1757685041162693</v>
      </c>
      <c r="F1383" s="110"/>
      <c r="G1383" s="102">
        <f t="shared" si="318"/>
        <v>0</v>
      </c>
      <c r="H1383" s="102">
        <f t="shared" si="319"/>
        <v>0</v>
      </c>
      <c r="I1383" s="102">
        <f t="shared" si="320"/>
        <v>0</v>
      </c>
      <c r="J1383" s="103">
        <f t="shared" si="321"/>
        <v>0</v>
      </c>
      <c r="L1383" s="115">
        <f t="shared" si="322"/>
        <v>0</v>
      </c>
      <c r="M1383" s="111">
        <f t="shared" si="323"/>
        <v>0</v>
      </c>
      <c r="N1383" s="111">
        <f t="shared" si="324"/>
        <v>0</v>
      </c>
      <c r="O1383" s="115">
        <f t="shared" si="325"/>
        <v>0</v>
      </c>
      <c r="P1383" s="111">
        <f t="shared" si="326"/>
        <v>0</v>
      </c>
      <c r="Q1383" s="111">
        <f t="shared" si="327"/>
        <v>0</v>
      </c>
      <c r="R1383" s="115">
        <f t="shared" si="328"/>
        <v>0</v>
      </c>
      <c r="S1383" s="111">
        <f t="shared" si="329"/>
        <v>0</v>
      </c>
      <c r="T1383" s="111">
        <f t="shared" si="330"/>
        <v>0</v>
      </c>
    </row>
    <row r="1384" spans="1:20" ht="11.25" customHeight="1" x14ac:dyDescent="0.2">
      <c r="A1384" s="102" t="str">
        <f>'T09'!A1384</f>
        <v>Lukačovce</v>
      </c>
      <c r="B1384" s="104">
        <f>'T09'!C1384</f>
        <v>520462</v>
      </c>
      <c r="C1384" s="109">
        <f>'T09'!K1384</f>
        <v>125014.78</v>
      </c>
      <c r="D1384" s="110">
        <f>'T09'!O1384</f>
        <v>52.463900000000002</v>
      </c>
      <c r="E1384" s="110">
        <f>'T09'!P1384</f>
        <v>8.1191359933601444</v>
      </c>
      <c r="F1384" s="110"/>
      <c r="G1384" s="102">
        <f t="shared" si="318"/>
        <v>0</v>
      </c>
      <c r="H1384" s="102">
        <f t="shared" si="319"/>
        <v>0</v>
      </c>
      <c r="I1384" s="102">
        <f t="shared" si="320"/>
        <v>0</v>
      </c>
      <c r="J1384" s="103">
        <f t="shared" si="321"/>
        <v>0</v>
      </c>
      <c r="L1384" s="115">
        <f t="shared" si="322"/>
        <v>0</v>
      </c>
      <c r="M1384" s="111">
        <f t="shared" si="323"/>
        <v>0</v>
      </c>
      <c r="N1384" s="111">
        <f t="shared" si="324"/>
        <v>0</v>
      </c>
      <c r="O1384" s="115">
        <f t="shared" si="325"/>
        <v>0</v>
      </c>
      <c r="P1384" s="111">
        <f t="shared" si="326"/>
        <v>0</v>
      </c>
      <c r="Q1384" s="111">
        <f t="shared" si="327"/>
        <v>0</v>
      </c>
      <c r="R1384" s="115">
        <f t="shared" si="328"/>
        <v>0</v>
      </c>
      <c r="S1384" s="111">
        <f t="shared" si="329"/>
        <v>0</v>
      </c>
      <c r="T1384" s="111">
        <f t="shared" si="330"/>
        <v>0</v>
      </c>
    </row>
    <row r="1385" spans="1:20" ht="11.25" customHeight="1" x14ac:dyDescent="0.2">
      <c r="A1385" s="102" t="str">
        <f>'T09'!A1385</f>
        <v>Lukáčovce</v>
      </c>
      <c r="B1385" s="104">
        <f>'T09'!C1385</f>
        <v>500488</v>
      </c>
      <c r="C1385" s="109">
        <f>'T09'!K1385</f>
        <v>518952.95</v>
      </c>
      <c r="D1385" s="110">
        <f>'T09'!O1385</f>
        <v>18.232299999999999</v>
      </c>
      <c r="E1385" s="110">
        <f>'T09'!P1385</f>
        <v>38.848568063829283</v>
      </c>
      <c r="F1385" s="110"/>
      <c r="G1385" s="102">
        <f t="shared" si="318"/>
        <v>0</v>
      </c>
      <c r="H1385" s="102">
        <f t="shared" si="319"/>
        <v>1</v>
      </c>
      <c r="I1385" s="102">
        <f t="shared" si="320"/>
        <v>0</v>
      </c>
      <c r="J1385" s="103">
        <f t="shared" si="321"/>
        <v>1</v>
      </c>
      <c r="L1385" s="115">
        <f t="shared" si="322"/>
        <v>0</v>
      </c>
      <c r="M1385" s="111">
        <f t="shared" si="323"/>
        <v>0</v>
      </c>
      <c r="N1385" s="111">
        <f t="shared" si="324"/>
        <v>0</v>
      </c>
      <c r="O1385" s="115">
        <f t="shared" si="325"/>
        <v>518952.95</v>
      </c>
      <c r="P1385" s="111">
        <f t="shared" si="326"/>
        <v>0.18232299999999999</v>
      </c>
      <c r="Q1385" s="111">
        <f t="shared" si="327"/>
        <v>0.38848568063829281</v>
      </c>
      <c r="R1385" s="115">
        <f t="shared" si="328"/>
        <v>0</v>
      </c>
      <c r="S1385" s="111">
        <f t="shared" si="329"/>
        <v>0</v>
      </c>
      <c r="T1385" s="111">
        <f t="shared" si="330"/>
        <v>0</v>
      </c>
    </row>
    <row r="1386" spans="1:20" ht="11.25" customHeight="1" x14ac:dyDescent="0.2">
      <c r="A1386" s="102" t="str">
        <f>'T09'!A1386</f>
        <v>Lukavica</v>
      </c>
      <c r="B1386" s="104">
        <f>'T09'!C1386</f>
        <v>519545</v>
      </c>
      <c r="C1386" s="109">
        <f>'T09'!K1386</f>
        <v>136669.30000000002</v>
      </c>
      <c r="D1386" s="110">
        <f>'T09'!O1386</f>
        <v>27.952300000000001</v>
      </c>
      <c r="E1386" s="110">
        <f>'T09'!P1386</f>
        <v>10.608600468429996</v>
      </c>
      <c r="F1386" s="110"/>
      <c r="G1386" s="102">
        <f t="shared" si="318"/>
        <v>0</v>
      </c>
      <c r="H1386" s="102">
        <f t="shared" si="319"/>
        <v>0</v>
      </c>
      <c r="I1386" s="102">
        <f t="shared" si="320"/>
        <v>0</v>
      </c>
      <c r="J1386" s="103">
        <f t="shared" si="321"/>
        <v>0</v>
      </c>
      <c r="L1386" s="115">
        <f t="shared" si="322"/>
        <v>0</v>
      </c>
      <c r="M1386" s="111">
        <f t="shared" si="323"/>
        <v>0</v>
      </c>
      <c r="N1386" s="111">
        <f t="shared" si="324"/>
        <v>0</v>
      </c>
      <c r="O1386" s="115">
        <f t="shared" si="325"/>
        <v>0</v>
      </c>
      <c r="P1386" s="111">
        <f t="shared" si="326"/>
        <v>0</v>
      </c>
      <c r="Q1386" s="111">
        <f t="shared" si="327"/>
        <v>0</v>
      </c>
      <c r="R1386" s="115">
        <f t="shared" si="328"/>
        <v>0</v>
      </c>
      <c r="S1386" s="111">
        <f t="shared" si="329"/>
        <v>0</v>
      </c>
      <c r="T1386" s="111">
        <f t="shared" si="330"/>
        <v>0</v>
      </c>
    </row>
    <row r="1387" spans="1:20" ht="11.25" customHeight="1" x14ac:dyDescent="0.2">
      <c r="A1387" s="102" t="str">
        <f>'T09'!A1387</f>
        <v>Lukavica</v>
      </c>
      <c r="B1387" s="104">
        <f>'T09'!C1387</f>
        <v>558087</v>
      </c>
      <c r="C1387" s="109">
        <f>'T09'!K1387</f>
        <v>38113.54</v>
      </c>
      <c r="D1387" s="110">
        <f>'T09'!O1387</f>
        <v>0</v>
      </c>
      <c r="E1387" s="110">
        <f>'T09'!P1387</f>
        <v>0</v>
      </c>
      <c r="F1387" s="110"/>
      <c r="G1387" s="102">
        <f t="shared" si="318"/>
        <v>0</v>
      </c>
      <c r="H1387" s="102">
        <f t="shared" si="319"/>
        <v>0</v>
      </c>
      <c r="I1387" s="102">
        <f t="shared" si="320"/>
        <v>0</v>
      </c>
      <c r="J1387" s="103">
        <f t="shared" si="321"/>
        <v>0</v>
      </c>
      <c r="L1387" s="115">
        <f t="shared" si="322"/>
        <v>0</v>
      </c>
      <c r="M1387" s="111">
        <f t="shared" si="323"/>
        <v>0</v>
      </c>
      <c r="N1387" s="111">
        <f t="shared" si="324"/>
        <v>0</v>
      </c>
      <c r="O1387" s="115">
        <f t="shared" si="325"/>
        <v>0</v>
      </c>
      <c r="P1387" s="111">
        <f t="shared" si="326"/>
        <v>0</v>
      </c>
      <c r="Q1387" s="111">
        <f t="shared" si="327"/>
        <v>0</v>
      </c>
      <c r="R1387" s="115">
        <f t="shared" si="328"/>
        <v>0</v>
      </c>
      <c r="S1387" s="111">
        <f t="shared" si="329"/>
        <v>0</v>
      </c>
      <c r="T1387" s="111">
        <f t="shared" si="330"/>
        <v>0</v>
      </c>
    </row>
    <row r="1388" spans="1:20" ht="11.25" customHeight="1" x14ac:dyDescent="0.2">
      <c r="A1388" s="102" t="str">
        <f>'T09'!A1388</f>
        <v>Lukov</v>
      </c>
      <c r="B1388" s="104">
        <f>'T09'!C1388</f>
        <v>519553</v>
      </c>
      <c r="C1388" s="109">
        <f>'T09'!K1388</f>
        <v>486175.01999999996</v>
      </c>
      <c r="D1388" s="110">
        <f>'T09'!O1388</f>
        <v>0</v>
      </c>
      <c r="E1388" s="110">
        <f>'T09'!P1388</f>
        <v>0.13975419798409225</v>
      </c>
      <c r="F1388" s="110"/>
      <c r="G1388" s="102">
        <f t="shared" si="318"/>
        <v>0</v>
      </c>
      <c r="H1388" s="102">
        <f t="shared" si="319"/>
        <v>0</v>
      </c>
      <c r="I1388" s="102">
        <f t="shared" si="320"/>
        <v>0</v>
      </c>
      <c r="J1388" s="103">
        <f t="shared" si="321"/>
        <v>0</v>
      </c>
      <c r="L1388" s="115">
        <f t="shared" si="322"/>
        <v>0</v>
      </c>
      <c r="M1388" s="111">
        <f t="shared" si="323"/>
        <v>0</v>
      </c>
      <c r="N1388" s="111">
        <f t="shared" si="324"/>
        <v>0</v>
      </c>
      <c r="O1388" s="115">
        <f t="shared" si="325"/>
        <v>0</v>
      </c>
      <c r="P1388" s="111">
        <f t="shared" si="326"/>
        <v>0</v>
      </c>
      <c r="Q1388" s="111">
        <f t="shared" si="327"/>
        <v>0</v>
      </c>
      <c r="R1388" s="115">
        <f t="shared" si="328"/>
        <v>0</v>
      </c>
      <c r="S1388" s="111">
        <f t="shared" si="329"/>
        <v>0</v>
      </c>
      <c r="T1388" s="111">
        <f t="shared" si="330"/>
        <v>0</v>
      </c>
    </row>
    <row r="1389" spans="1:20" ht="11.25" customHeight="1" x14ac:dyDescent="0.2">
      <c r="A1389" s="102" t="str">
        <f>'T09'!A1389</f>
        <v>Lukovištia</v>
      </c>
      <c r="B1389" s="104">
        <f>'T09'!C1389</f>
        <v>515175</v>
      </c>
      <c r="C1389" s="109">
        <f>'T09'!K1389</f>
        <v>52023.38</v>
      </c>
      <c r="D1389" s="110">
        <f>'T09'!O1389</f>
        <v>0</v>
      </c>
      <c r="E1389" s="110">
        <f>'T09'!P1389</f>
        <v>24.272778892874705</v>
      </c>
      <c r="F1389" s="110"/>
      <c r="G1389" s="102">
        <f t="shared" si="318"/>
        <v>0</v>
      </c>
      <c r="H1389" s="102">
        <f t="shared" si="319"/>
        <v>0</v>
      </c>
      <c r="I1389" s="102">
        <f t="shared" si="320"/>
        <v>0</v>
      </c>
      <c r="J1389" s="103">
        <f t="shared" si="321"/>
        <v>0</v>
      </c>
      <c r="L1389" s="115">
        <f t="shared" si="322"/>
        <v>0</v>
      </c>
      <c r="M1389" s="111">
        <f t="shared" si="323"/>
        <v>0</v>
      </c>
      <c r="N1389" s="111">
        <f t="shared" si="324"/>
        <v>0</v>
      </c>
      <c r="O1389" s="115">
        <f t="shared" si="325"/>
        <v>0</v>
      </c>
      <c r="P1389" s="111">
        <f t="shared" si="326"/>
        <v>0</v>
      </c>
      <c r="Q1389" s="111">
        <f t="shared" si="327"/>
        <v>0</v>
      </c>
      <c r="R1389" s="115">
        <f t="shared" si="328"/>
        <v>0</v>
      </c>
      <c r="S1389" s="111">
        <f t="shared" si="329"/>
        <v>0</v>
      </c>
      <c r="T1389" s="111">
        <f t="shared" si="330"/>
        <v>0</v>
      </c>
    </row>
    <row r="1390" spans="1:20" ht="11.25" customHeight="1" x14ac:dyDescent="0.2">
      <c r="A1390" s="102" t="str">
        <f>'T09'!A1390</f>
        <v>Lúky</v>
      </c>
      <c r="B1390" s="104">
        <f>'T09'!C1390</f>
        <v>513334</v>
      </c>
      <c r="C1390" s="109">
        <f>'T09'!K1390</f>
        <v>388066.44</v>
      </c>
      <c r="D1390" s="110">
        <f>'T09'!O1390</f>
        <v>57.4373</v>
      </c>
      <c r="E1390" s="110">
        <f>'T09'!P1390</f>
        <v>7.9285521314339888</v>
      </c>
      <c r="F1390" s="110"/>
      <c r="G1390" s="102">
        <f t="shared" si="318"/>
        <v>0</v>
      </c>
      <c r="H1390" s="102">
        <f t="shared" si="319"/>
        <v>0</v>
      </c>
      <c r="I1390" s="102">
        <f t="shared" si="320"/>
        <v>0</v>
      </c>
      <c r="J1390" s="103">
        <f t="shared" si="321"/>
        <v>0</v>
      </c>
      <c r="L1390" s="115">
        <f t="shared" si="322"/>
        <v>0</v>
      </c>
      <c r="M1390" s="111">
        <f t="shared" si="323"/>
        <v>0</v>
      </c>
      <c r="N1390" s="111">
        <f t="shared" si="324"/>
        <v>0</v>
      </c>
      <c r="O1390" s="115">
        <f t="shared" si="325"/>
        <v>0</v>
      </c>
      <c r="P1390" s="111">
        <f t="shared" si="326"/>
        <v>0</v>
      </c>
      <c r="Q1390" s="111">
        <f t="shared" si="327"/>
        <v>0</v>
      </c>
      <c r="R1390" s="115">
        <f t="shared" si="328"/>
        <v>0</v>
      </c>
      <c r="S1390" s="111">
        <f t="shared" si="329"/>
        <v>0</v>
      </c>
      <c r="T1390" s="111">
        <f t="shared" si="330"/>
        <v>0</v>
      </c>
    </row>
    <row r="1391" spans="1:20" ht="11.25" customHeight="1" x14ac:dyDescent="0.2">
      <c r="A1391" s="102" t="str">
        <f>'T09'!A1391</f>
        <v>Lula</v>
      </c>
      <c r="B1391" s="104">
        <f>'T09'!C1391</f>
        <v>502502</v>
      </c>
      <c r="C1391" s="109">
        <f>'T09'!K1391</f>
        <v>69418.45</v>
      </c>
      <c r="D1391" s="110">
        <f>'T09'!O1391</f>
        <v>0</v>
      </c>
      <c r="E1391" s="110">
        <f>'T09'!P1391</f>
        <v>0</v>
      </c>
      <c r="F1391" s="110"/>
      <c r="G1391" s="102">
        <f t="shared" si="318"/>
        <v>0</v>
      </c>
      <c r="H1391" s="102">
        <f t="shared" si="319"/>
        <v>0</v>
      </c>
      <c r="I1391" s="102">
        <f t="shared" si="320"/>
        <v>0</v>
      </c>
      <c r="J1391" s="103">
        <f t="shared" si="321"/>
        <v>0</v>
      </c>
      <c r="L1391" s="115">
        <f t="shared" si="322"/>
        <v>0</v>
      </c>
      <c r="M1391" s="111">
        <f t="shared" si="323"/>
        <v>0</v>
      </c>
      <c r="N1391" s="111">
        <f t="shared" si="324"/>
        <v>0</v>
      </c>
      <c r="O1391" s="115">
        <f t="shared" si="325"/>
        <v>0</v>
      </c>
      <c r="P1391" s="111">
        <f t="shared" si="326"/>
        <v>0</v>
      </c>
      <c r="Q1391" s="111">
        <f t="shared" si="327"/>
        <v>0</v>
      </c>
      <c r="R1391" s="115">
        <f t="shared" si="328"/>
        <v>0</v>
      </c>
      <c r="S1391" s="111">
        <f t="shared" si="329"/>
        <v>0</v>
      </c>
      <c r="T1391" s="111">
        <f t="shared" si="330"/>
        <v>0</v>
      </c>
    </row>
    <row r="1392" spans="1:20" ht="11.25" customHeight="1" x14ac:dyDescent="0.2">
      <c r="A1392" s="102" t="str">
        <f>'T09'!A1392</f>
        <v>Lupoč</v>
      </c>
      <c r="B1392" s="104">
        <f>'T09'!C1392</f>
        <v>511579</v>
      </c>
      <c r="C1392" s="109">
        <f>'T09'!K1392</f>
        <v>43007.31</v>
      </c>
      <c r="D1392" s="110">
        <f>'T09'!O1392</f>
        <v>0</v>
      </c>
      <c r="E1392" s="110">
        <f>'T09'!P1392</f>
        <v>0</v>
      </c>
      <c r="F1392" s="110"/>
      <c r="G1392" s="102">
        <f t="shared" si="318"/>
        <v>0</v>
      </c>
      <c r="H1392" s="102">
        <f t="shared" si="319"/>
        <v>0</v>
      </c>
      <c r="I1392" s="102">
        <f t="shared" si="320"/>
        <v>0</v>
      </c>
      <c r="J1392" s="103">
        <f t="shared" si="321"/>
        <v>0</v>
      </c>
      <c r="L1392" s="115">
        <f t="shared" si="322"/>
        <v>0</v>
      </c>
      <c r="M1392" s="111">
        <f t="shared" si="323"/>
        <v>0</v>
      </c>
      <c r="N1392" s="111">
        <f t="shared" si="324"/>
        <v>0</v>
      </c>
      <c r="O1392" s="115">
        <f t="shared" si="325"/>
        <v>0</v>
      </c>
      <c r="P1392" s="111">
        <f t="shared" si="326"/>
        <v>0</v>
      </c>
      <c r="Q1392" s="111">
        <f t="shared" si="327"/>
        <v>0</v>
      </c>
      <c r="R1392" s="115">
        <f t="shared" si="328"/>
        <v>0</v>
      </c>
      <c r="S1392" s="111">
        <f t="shared" si="329"/>
        <v>0</v>
      </c>
      <c r="T1392" s="111">
        <f t="shared" si="330"/>
        <v>0</v>
      </c>
    </row>
    <row r="1393" spans="1:20" ht="11.25" customHeight="1" x14ac:dyDescent="0.2">
      <c r="A1393" s="102" t="str">
        <f>'T09'!A1393</f>
        <v>Lutila</v>
      </c>
      <c r="B1393" s="104">
        <f>'T09'!C1393</f>
        <v>599336</v>
      </c>
      <c r="C1393" s="109">
        <f>'T09'!K1393</f>
        <v>360167.43</v>
      </c>
      <c r="D1393" s="110">
        <f>'T09'!O1393</f>
        <v>14.620699999999999</v>
      </c>
      <c r="E1393" s="110">
        <f>'T09'!P1393</f>
        <v>58.84592340845478</v>
      </c>
      <c r="F1393" s="110"/>
      <c r="G1393" s="102">
        <f t="shared" si="318"/>
        <v>0</v>
      </c>
      <c r="H1393" s="102">
        <f t="shared" si="319"/>
        <v>1</v>
      </c>
      <c r="I1393" s="102">
        <f t="shared" si="320"/>
        <v>0</v>
      </c>
      <c r="J1393" s="103">
        <f t="shared" si="321"/>
        <v>1</v>
      </c>
      <c r="L1393" s="115">
        <f t="shared" si="322"/>
        <v>0</v>
      </c>
      <c r="M1393" s="111">
        <f t="shared" si="323"/>
        <v>0</v>
      </c>
      <c r="N1393" s="111">
        <f t="shared" si="324"/>
        <v>0</v>
      </c>
      <c r="O1393" s="115">
        <f t="shared" si="325"/>
        <v>360167.43</v>
      </c>
      <c r="P1393" s="111">
        <f t="shared" si="326"/>
        <v>0.146207</v>
      </c>
      <c r="Q1393" s="111">
        <f t="shared" si="327"/>
        <v>0.58845923408454781</v>
      </c>
      <c r="R1393" s="115">
        <f t="shared" si="328"/>
        <v>0</v>
      </c>
      <c r="S1393" s="111">
        <f t="shared" si="329"/>
        <v>0</v>
      </c>
      <c r="T1393" s="111">
        <f t="shared" si="330"/>
        <v>0</v>
      </c>
    </row>
    <row r="1394" spans="1:20" ht="11.25" customHeight="1" x14ac:dyDescent="0.2">
      <c r="A1394" s="102" t="str">
        <f>'T09'!A1394</f>
        <v>Ľutina</v>
      </c>
      <c r="B1394" s="104">
        <f>'T09'!C1394</f>
        <v>524824</v>
      </c>
      <c r="C1394" s="109">
        <f>'T09'!K1394</f>
        <v>612218.65999999992</v>
      </c>
      <c r="D1394" s="110">
        <f>'T09'!O1394</f>
        <v>6.7914000000000003</v>
      </c>
      <c r="E1394" s="110">
        <f>'T09'!P1394</f>
        <v>41.614999124659157</v>
      </c>
      <c r="F1394" s="110"/>
      <c r="G1394" s="102">
        <f t="shared" si="318"/>
        <v>0</v>
      </c>
      <c r="H1394" s="102">
        <f t="shared" si="319"/>
        <v>1</v>
      </c>
      <c r="I1394" s="102">
        <f t="shared" si="320"/>
        <v>0</v>
      </c>
      <c r="J1394" s="103">
        <f t="shared" si="321"/>
        <v>1</v>
      </c>
      <c r="L1394" s="115">
        <f t="shared" si="322"/>
        <v>0</v>
      </c>
      <c r="M1394" s="111">
        <f t="shared" si="323"/>
        <v>0</v>
      </c>
      <c r="N1394" s="111">
        <f t="shared" si="324"/>
        <v>0</v>
      </c>
      <c r="O1394" s="115">
        <f t="shared" si="325"/>
        <v>612218.65999999992</v>
      </c>
      <c r="P1394" s="111">
        <f t="shared" si="326"/>
        <v>6.7914000000000002E-2</v>
      </c>
      <c r="Q1394" s="111">
        <f t="shared" si="327"/>
        <v>0.41614999124659158</v>
      </c>
      <c r="R1394" s="115">
        <f t="shared" si="328"/>
        <v>0</v>
      </c>
      <c r="S1394" s="111">
        <f t="shared" si="329"/>
        <v>0</v>
      </c>
      <c r="T1394" s="111">
        <f t="shared" si="330"/>
        <v>0</v>
      </c>
    </row>
    <row r="1395" spans="1:20" ht="11.25" customHeight="1" x14ac:dyDescent="0.2">
      <c r="A1395" s="102" t="str">
        <f>'T09'!A1395</f>
        <v>Lutiše</v>
      </c>
      <c r="B1395" s="104">
        <f>'T09'!C1395</f>
        <v>517763</v>
      </c>
      <c r="C1395" s="109">
        <f>'T09'!K1395</f>
        <v>391613.35</v>
      </c>
      <c r="D1395" s="110">
        <f>'T09'!O1395</f>
        <v>14.633100000000001</v>
      </c>
      <c r="E1395" s="110">
        <f>'T09'!P1395</f>
        <v>6.2123188599162926</v>
      </c>
      <c r="F1395" s="110"/>
      <c r="G1395" s="102">
        <f t="shared" si="318"/>
        <v>0</v>
      </c>
      <c r="H1395" s="102">
        <f t="shared" si="319"/>
        <v>0</v>
      </c>
      <c r="I1395" s="102">
        <f t="shared" si="320"/>
        <v>0</v>
      </c>
      <c r="J1395" s="103">
        <f t="shared" si="321"/>
        <v>0</v>
      </c>
      <c r="L1395" s="115">
        <f t="shared" si="322"/>
        <v>0</v>
      </c>
      <c r="M1395" s="111">
        <f t="shared" si="323"/>
        <v>0</v>
      </c>
      <c r="N1395" s="111">
        <f t="shared" si="324"/>
        <v>0</v>
      </c>
      <c r="O1395" s="115">
        <f t="shared" si="325"/>
        <v>0</v>
      </c>
      <c r="P1395" s="111">
        <f t="shared" si="326"/>
        <v>0</v>
      </c>
      <c r="Q1395" s="111">
        <f t="shared" si="327"/>
        <v>0</v>
      </c>
      <c r="R1395" s="115">
        <f t="shared" si="328"/>
        <v>0</v>
      </c>
      <c r="S1395" s="111">
        <f t="shared" si="329"/>
        <v>0</v>
      </c>
      <c r="T1395" s="111">
        <f t="shared" si="330"/>
        <v>0</v>
      </c>
    </row>
    <row r="1396" spans="1:20" ht="11.25" customHeight="1" x14ac:dyDescent="0.2">
      <c r="A1396" s="102" t="str">
        <f>'T09'!A1396</f>
        <v>Ľutov</v>
      </c>
      <c r="B1396" s="104">
        <f>'T09'!C1396</f>
        <v>505056</v>
      </c>
      <c r="C1396" s="109">
        <f>'T09'!K1396</f>
        <v>33463.589999999997</v>
      </c>
      <c r="D1396" s="110">
        <f>'T09'!O1396</f>
        <v>0</v>
      </c>
      <c r="E1396" s="110">
        <f>'T09'!P1396</f>
        <v>0</v>
      </c>
      <c r="F1396" s="110"/>
      <c r="G1396" s="102">
        <f t="shared" si="318"/>
        <v>0</v>
      </c>
      <c r="H1396" s="102">
        <f t="shared" si="319"/>
        <v>0</v>
      </c>
      <c r="I1396" s="102">
        <f t="shared" si="320"/>
        <v>0</v>
      </c>
      <c r="J1396" s="103">
        <f t="shared" si="321"/>
        <v>0</v>
      </c>
      <c r="L1396" s="115">
        <f t="shared" si="322"/>
        <v>0</v>
      </c>
      <c r="M1396" s="111">
        <f t="shared" si="323"/>
        <v>0</v>
      </c>
      <c r="N1396" s="111">
        <f t="shared" si="324"/>
        <v>0</v>
      </c>
      <c r="O1396" s="115">
        <f t="shared" si="325"/>
        <v>0</v>
      </c>
      <c r="P1396" s="111">
        <f t="shared" si="326"/>
        <v>0</v>
      </c>
      <c r="Q1396" s="111">
        <f t="shared" si="327"/>
        <v>0</v>
      </c>
      <c r="R1396" s="115">
        <f t="shared" si="328"/>
        <v>0</v>
      </c>
      <c r="S1396" s="111">
        <f t="shared" si="329"/>
        <v>0</v>
      </c>
      <c r="T1396" s="111">
        <f t="shared" si="330"/>
        <v>0</v>
      </c>
    </row>
    <row r="1397" spans="1:20" ht="11.25" customHeight="1" x14ac:dyDescent="0.2">
      <c r="A1397" s="102" t="str">
        <f>'T09'!A1397</f>
        <v>Lužany</v>
      </c>
      <c r="B1397" s="104">
        <f>'T09'!C1397</f>
        <v>505064</v>
      </c>
      <c r="C1397" s="109">
        <f>'T09'!K1397</f>
        <v>48479.09</v>
      </c>
      <c r="D1397" s="110">
        <f>'T09'!O1397</f>
        <v>0</v>
      </c>
      <c r="E1397" s="110">
        <f>'T09'!P1397</f>
        <v>0</v>
      </c>
      <c r="F1397" s="110"/>
      <c r="G1397" s="102">
        <f t="shared" si="318"/>
        <v>0</v>
      </c>
      <c r="H1397" s="102">
        <f t="shared" si="319"/>
        <v>0</v>
      </c>
      <c r="I1397" s="102">
        <f t="shared" si="320"/>
        <v>0</v>
      </c>
      <c r="J1397" s="103">
        <f t="shared" si="321"/>
        <v>0</v>
      </c>
      <c r="L1397" s="115">
        <f t="shared" si="322"/>
        <v>0</v>
      </c>
      <c r="M1397" s="111">
        <f t="shared" si="323"/>
        <v>0</v>
      </c>
      <c r="N1397" s="111">
        <f t="shared" si="324"/>
        <v>0</v>
      </c>
      <c r="O1397" s="115">
        <f t="shared" si="325"/>
        <v>0</v>
      </c>
      <c r="P1397" s="111">
        <f t="shared" si="326"/>
        <v>0</v>
      </c>
      <c r="Q1397" s="111">
        <f t="shared" si="327"/>
        <v>0</v>
      </c>
      <c r="R1397" s="115">
        <f t="shared" si="328"/>
        <v>0</v>
      </c>
      <c r="S1397" s="111">
        <f t="shared" si="329"/>
        <v>0</v>
      </c>
      <c r="T1397" s="111">
        <f t="shared" si="330"/>
        <v>0</v>
      </c>
    </row>
    <row r="1398" spans="1:20" ht="11.25" customHeight="1" x14ac:dyDescent="0.2">
      <c r="A1398" s="102" t="str">
        <f>'T09'!A1398</f>
        <v>Lužany pri Topli</v>
      </c>
      <c r="B1398" s="104">
        <f>'T09'!C1398</f>
        <v>519561</v>
      </c>
      <c r="C1398" s="109">
        <f>'T09'!K1398</f>
        <v>43693.09</v>
      </c>
      <c r="D1398" s="110">
        <f>'T09'!O1398</f>
        <v>21.453099999999999</v>
      </c>
      <c r="E1398" s="110">
        <f>'T09'!P1398</f>
        <v>5.778190555989517</v>
      </c>
      <c r="F1398" s="110"/>
      <c r="G1398" s="102">
        <f t="shared" si="318"/>
        <v>0</v>
      </c>
      <c r="H1398" s="102">
        <f t="shared" si="319"/>
        <v>0</v>
      </c>
      <c r="I1398" s="102">
        <f t="shared" si="320"/>
        <v>0</v>
      </c>
      <c r="J1398" s="103">
        <f t="shared" si="321"/>
        <v>0</v>
      </c>
      <c r="L1398" s="115">
        <f t="shared" si="322"/>
        <v>0</v>
      </c>
      <c r="M1398" s="111">
        <f t="shared" si="323"/>
        <v>0</v>
      </c>
      <c r="N1398" s="111">
        <f t="shared" si="324"/>
        <v>0</v>
      </c>
      <c r="O1398" s="115">
        <f t="shared" si="325"/>
        <v>0</v>
      </c>
      <c r="P1398" s="111">
        <f t="shared" si="326"/>
        <v>0</v>
      </c>
      <c r="Q1398" s="111">
        <f t="shared" si="327"/>
        <v>0</v>
      </c>
      <c r="R1398" s="115">
        <f t="shared" si="328"/>
        <v>0</v>
      </c>
      <c r="S1398" s="111">
        <f t="shared" si="329"/>
        <v>0</v>
      </c>
      <c r="T1398" s="111">
        <f t="shared" si="330"/>
        <v>0</v>
      </c>
    </row>
    <row r="1399" spans="1:20" ht="11.25" customHeight="1" x14ac:dyDescent="0.2">
      <c r="A1399" s="102" t="str">
        <f>'T09'!A1399</f>
        <v>Lužianky</v>
      </c>
      <c r="B1399" s="104">
        <f>'T09'!C1399</f>
        <v>580899</v>
      </c>
      <c r="C1399" s="109">
        <f>'T09'!K1399</f>
        <v>1159262.8899999999</v>
      </c>
      <c r="D1399" s="110">
        <f>'T09'!O1399</f>
        <v>0</v>
      </c>
      <c r="E1399" s="110">
        <f>'T09'!P1399</f>
        <v>0</v>
      </c>
      <c r="F1399" s="110"/>
      <c r="G1399" s="102">
        <f t="shared" si="318"/>
        <v>0</v>
      </c>
      <c r="H1399" s="102">
        <f t="shared" si="319"/>
        <v>0</v>
      </c>
      <c r="I1399" s="102">
        <f t="shared" si="320"/>
        <v>0</v>
      </c>
      <c r="J1399" s="103">
        <f t="shared" si="321"/>
        <v>0</v>
      </c>
      <c r="L1399" s="115">
        <f t="shared" si="322"/>
        <v>0</v>
      </c>
      <c r="M1399" s="111">
        <f t="shared" si="323"/>
        <v>0</v>
      </c>
      <c r="N1399" s="111">
        <f t="shared" si="324"/>
        <v>0</v>
      </c>
      <c r="O1399" s="115">
        <f t="shared" si="325"/>
        <v>0</v>
      </c>
      <c r="P1399" s="111">
        <f t="shared" si="326"/>
        <v>0</v>
      </c>
      <c r="Q1399" s="111">
        <f t="shared" si="327"/>
        <v>0</v>
      </c>
      <c r="R1399" s="115">
        <f t="shared" si="328"/>
        <v>0</v>
      </c>
      <c r="S1399" s="111">
        <f t="shared" si="329"/>
        <v>0</v>
      </c>
      <c r="T1399" s="111">
        <f t="shared" si="330"/>
        <v>0</v>
      </c>
    </row>
    <row r="1400" spans="1:20" ht="11.25" customHeight="1" x14ac:dyDescent="0.2">
      <c r="A1400" s="102" t="str">
        <f>'T09'!A1400</f>
        <v>Lysá pod Makytou</v>
      </c>
      <c r="B1400" s="104">
        <f>'T09'!C1400</f>
        <v>513342</v>
      </c>
      <c r="C1400" s="109">
        <f>'T09'!K1400</f>
        <v>924524.96000000008</v>
      </c>
      <c r="D1400" s="110">
        <f>'T09'!O1400</f>
        <v>0</v>
      </c>
      <c r="E1400" s="110">
        <f>'T09'!P1400</f>
        <v>0</v>
      </c>
      <c r="F1400" s="110"/>
      <c r="G1400" s="102">
        <f t="shared" si="318"/>
        <v>0</v>
      </c>
      <c r="H1400" s="102">
        <f t="shared" si="319"/>
        <v>0</v>
      </c>
      <c r="I1400" s="102">
        <f t="shared" si="320"/>
        <v>0</v>
      </c>
      <c r="J1400" s="103">
        <f t="shared" si="321"/>
        <v>0</v>
      </c>
      <c r="L1400" s="115">
        <f t="shared" si="322"/>
        <v>0</v>
      </c>
      <c r="M1400" s="111">
        <f t="shared" si="323"/>
        <v>0</v>
      </c>
      <c r="N1400" s="111">
        <f t="shared" si="324"/>
        <v>0</v>
      </c>
      <c r="O1400" s="115">
        <f t="shared" si="325"/>
        <v>0</v>
      </c>
      <c r="P1400" s="111">
        <f t="shared" si="326"/>
        <v>0</v>
      </c>
      <c r="Q1400" s="111">
        <f t="shared" si="327"/>
        <v>0</v>
      </c>
      <c r="R1400" s="115">
        <f t="shared" si="328"/>
        <v>0</v>
      </c>
      <c r="S1400" s="111">
        <f t="shared" si="329"/>
        <v>0</v>
      </c>
      <c r="T1400" s="111">
        <f t="shared" si="330"/>
        <v>0</v>
      </c>
    </row>
    <row r="1401" spans="1:20" ht="11.25" customHeight="1" x14ac:dyDescent="0.2">
      <c r="A1401" s="102" t="str">
        <f>'T09'!A1401</f>
        <v>Lysica</v>
      </c>
      <c r="B1401" s="104">
        <f>'T09'!C1401</f>
        <v>517771</v>
      </c>
      <c r="C1401" s="109">
        <f>'T09'!K1401</f>
        <v>301378.37</v>
      </c>
      <c r="D1401" s="110">
        <f>'T09'!O1401</f>
        <v>0</v>
      </c>
      <c r="E1401" s="110">
        <f>'T09'!P1401</f>
        <v>16.529145737963873</v>
      </c>
      <c r="F1401" s="110"/>
      <c r="G1401" s="102">
        <f t="shared" si="318"/>
        <v>0</v>
      </c>
      <c r="H1401" s="102">
        <f t="shared" si="319"/>
        <v>0</v>
      </c>
      <c r="I1401" s="102">
        <f t="shared" si="320"/>
        <v>0</v>
      </c>
      <c r="J1401" s="103">
        <f t="shared" si="321"/>
        <v>0</v>
      </c>
      <c r="L1401" s="115">
        <f t="shared" si="322"/>
        <v>0</v>
      </c>
      <c r="M1401" s="111">
        <f t="shared" si="323"/>
        <v>0</v>
      </c>
      <c r="N1401" s="111">
        <f t="shared" si="324"/>
        <v>0</v>
      </c>
      <c r="O1401" s="115">
        <f t="shared" si="325"/>
        <v>0</v>
      </c>
      <c r="P1401" s="111">
        <f t="shared" si="326"/>
        <v>0</v>
      </c>
      <c r="Q1401" s="111">
        <f t="shared" si="327"/>
        <v>0</v>
      </c>
      <c r="R1401" s="115">
        <f t="shared" si="328"/>
        <v>0</v>
      </c>
      <c r="S1401" s="111">
        <f t="shared" si="329"/>
        <v>0</v>
      </c>
      <c r="T1401" s="111">
        <f t="shared" si="330"/>
        <v>0</v>
      </c>
    </row>
    <row r="1402" spans="1:20" ht="11.25" customHeight="1" x14ac:dyDescent="0.2">
      <c r="A1402" s="102" t="str">
        <f>'T09'!A1402</f>
        <v>Macov</v>
      </c>
      <c r="B1402" s="104">
        <f>'T09'!C1402</f>
        <v>555606</v>
      </c>
      <c r="C1402" s="109">
        <f>'T09'!K1402</f>
        <v>52475.73</v>
      </c>
      <c r="D1402" s="110">
        <f>'T09'!O1402</f>
        <v>0</v>
      </c>
      <c r="E1402" s="110">
        <f>'T09'!P1402</f>
        <v>38.501703549431326</v>
      </c>
      <c r="F1402" s="110"/>
      <c r="G1402" s="102">
        <f t="shared" si="318"/>
        <v>0</v>
      </c>
      <c r="H1402" s="102">
        <f t="shared" si="319"/>
        <v>1</v>
      </c>
      <c r="I1402" s="102">
        <f t="shared" si="320"/>
        <v>0</v>
      </c>
      <c r="J1402" s="103">
        <f t="shared" si="321"/>
        <v>1</v>
      </c>
      <c r="L1402" s="115">
        <f t="shared" si="322"/>
        <v>0</v>
      </c>
      <c r="M1402" s="111">
        <f t="shared" si="323"/>
        <v>0</v>
      </c>
      <c r="N1402" s="111">
        <f t="shared" si="324"/>
        <v>0</v>
      </c>
      <c r="O1402" s="115">
        <f t="shared" si="325"/>
        <v>52475.73</v>
      </c>
      <c r="P1402" s="111">
        <f t="shared" si="326"/>
        <v>0</v>
      </c>
      <c r="Q1402" s="111">
        <f t="shared" si="327"/>
        <v>0.38501703549431326</v>
      </c>
      <c r="R1402" s="115">
        <f t="shared" si="328"/>
        <v>0</v>
      </c>
      <c r="S1402" s="111">
        <f t="shared" si="329"/>
        <v>0</v>
      </c>
      <c r="T1402" s="111">
        <f t="shared" si="330"/>
        <v>0</v>
      </c>
    </row>
    <row r="1403" spans="1:20" ht="11.25" customHeight="1" x14ac:dyDescent="0.2">
      <c r="A1403" s="102" t="str">
        <f>'T09'!A1403</f>
        <v>Mad</v>
      </c>
      <c r="B1403" s="104">
        <f>'T09'!C1403</f>
        <v>555649</v>
      </c>
      <c r="C1403" s="109">
        <f>'T09'!K1403</f>
        <v>413483.51</v>
      </c>
      <c r="D1403" s="110">
        <f>'T09'!O1403</f>
        <v>0</v>
      </c>
      <c r="E1403" s="110">
        <f>'T09'!P1403</f>
        <v>17.326615999752928</v>
      </c>
      <c r="F1403" s="110"/>
      <c r="G1403" s="102">
        <f t="shared" si="318"/>
        <v>0</v>
      </c>
      <c r="H1403" s="102">
        <f t="shared" si="319"/>
        <v>0</v>
      </c>
      <c r="I1403" s="102">
        <f t="shared" si="320"/>
        <v>0</v>
      </c>
      <c r="J1403" s="103">
        <f t="shared" si="321"/>
        <v>0</v>
      </c>
      <c r="L1403" s="115">
        <f t="shared" si="322"/>
        <v>0</v>
      </c>
      <c r="M1403" s="111">
        <f t="shared" si="323"/>
        <v>0</v>
      </c>
      <c r="N1403" s="111">
        <f t="shared" si="324"/>
        <v>0</v>
      </c>
      <c r="O1403" s="115">
        <f t="shared" si="325"/>
        <v>0</v>
      </c>
      <c r="P1403" s="111">
        <f t="shared" si="326"/>
        <v>0</v>
      </c>
      <c r="Q1403" s="111">
        <f t="shared" si="327"/>
        <v>0</v>
      </c>
      <c r="R1403" s="115">
        <f t="shared" si="328"/>
        <v>0</v>
      </c>
      <c r="S1403" s="111">
        <f t="shared" si="329"/>
        <v>0</v>
      </c>
      <c r="T1403" s="111">
        <f t="shared" si="330"/>
        <v>0</v>
      </c>
    </row>
    <row r="1404" spans="1:20" ht="11.25" customHeight="1" x14ac:dyDescent="0.2">
      <c r="A1404" s="102" t="str">
        <f>'T09'!A1404</f>
        <v>Madunice</v>
      </c>
      <c r="B1404" s="104">
        <f>'T09'!C1404</f>
        <v>507288</v>
      </c>
      <c r="C1404" s="109">
        <f>'T09'!K1404</f>
        <v>1255933.4099999999</v>
      </c>
      <c r="D1404" s="110">
        <f>'T09'!O1404</f>
        <v>21.906600000000001</v>
      </c>
      <c r="E1404" s="110">
        <f>'T09'!P1404</f>
        <v>6.5170827806865974</v>
      </c>
      <c r="F1404" s="110"/>
      <c r="G1404" s="102">
        <f t="shared" si="318"/>
        <v>0</v>
      </c>
      <c r="H1404" s="102">
        <f t="shared" si="319"/>
        <v>0</v>
      </c>
      <c r="I1404" s="102">
        <f t="shared" si="320"/>
        <v>0</v>
      </c>
      <c r="J1404" s="103">
        <f t="shared" si="321"/>
        <v>0</v>
      </c>
      <c r="L1404" s="115">
        <f t="shared" si="322"/>
        <v>0</v>
      </c>
      <c r="M1404" s="111">
        <f t="shared" si="323"/>
        <v>0</v>
      </c>
      <c r="N1404" s="111">
        <f t="shared" si="324"/>
        <v>0</v>
      </c>
      <c r="O1404" s="115">
        <f t="shared" si="325"/>
        <v>0</v>
      </c>
      <c r="P1404" s="111">
        <f t="shared" si="326"/>
        <v>0</v>
      </c>
      <c r="Q1404" s="111">
        <f t="shared" si="327"/>
        <v>0</v>
      </c>
      <c r="R1404" s="115">
        <f t="shared" si="328"/>
        <v>0</v>
      </c>
      <c r="S1404" s="111">
        <f t="shared" si="329"/>
        <v>0</v>
      </c>
      <c r="T1404" s="111">
        <f t="shared" si="330"/>
        <v>0</v>
      </c>
    </row>
    <row r="1405" spans="1:20" ht="11.25" customHeight="1" x14ac:dyDescent="0.2">
      <c r="A1405" s="102" t="str">
        <f>'T09'!A1405</f>
        <v>Magnezitovce</v>
      </c>
      <c r="B1405" s="104">
        <f>'T09'!C1405</f>
        <v>525944</v>
      </c>
      <c r="C1405" s="109">
        <f>'T09'!K1405</f>
        <v>162861.48000000001</v>
      </c>
      <c r="D1405" s="110">
        <f>'T09'!O1405</f>
        <v>1.6526000000000001</v>
      </c>
      <c r="E1405" s="110">
        <f>'T09'!P1405</f>
        <v>3.2427434651828042</v>
      </c>
      <c r="F1405" s="110"/>
      <c r="G1405" s="102">
        <f t="shared" si="318"/>
        <v>0</v>
      </c>
      <c r="H1405" s="102">
        <f t="shared" si="319"/>
        <v>0</v>
      </c>
      <c r="I1405" s="102">
        <f t="shared" si="320"/>
        <v>0</v>
      </c>
      <c r="J1405" s="103">
        <f t="shared" si="321"/>
        <v>0</v>
      </c>
      <c r="L1405" s="115">
        <f t="shared" si="322"/>
        <v>0</v>
      </c>
      <c r="M1405" s="111">
        <f t="shared" si="323"/>
        <v>0</v>
      </c>
      <c r="N1405" s="111">
        <f t="shared" si="324"/>
        <v>0</v>
      </c>
      <c r="O1405" s="115">
        <f t="shared" si="325"/>
        <v>0</v>
      </c>
      <c r="P1405" s="111">
        <f t="shared" si="326"/>
        <v>0</v>
      </c>
      <c r="Q1405" s="111">
        <f t="shared" si="327"/>
        <v>0</v>
      </c>
      <c r="R1405" s="115">
        <f t="shared" si="328"/>
        <v>0</v>
      </c>
      <c r="S1405" s="111">
        <f t="shared" si="329"/>
        <v>0</v>
      </c>
      <c r="T1405" s="111">
        <f t="shared" si="330"/>
        <v>0</v>
      </c>
    </row>
    <row r="1406" spans="1:20" ht="11.25" customHeight="1" x14ac:dyDescent="0.2">
      <c r="A1406" s="102" t="str">
        <f>'T09'!A1406</f>
        <v>Machulince</v>
      </c>
      <c r="B1406" s="104">
        <f>'T09'!C1406</f>
        <v>500500</v>
      </c>
      <c r="C1406" s="109">
        <f>'T09'!K1406</f>
        <v>295824.07</v>
      </c>
      <c r="D1406" s="110">
        <f>'T09'!O1406</f>
        <v>24.3432</v>
      </c>
      <c r="E1406" s="110">
        <f>'T09'!P1406</f>
        <v>15.140022243626083</v>
      </c>
      <c r="F1406" s="110"/>
      <c r="G1406" s="102">
        <f t="shared" si="318"/>
        <v>0</v>
      </c>
      <c r="H1406" s="102">
        <f t="shared" si="319"/>
        <v>0</v>
      </c>
      <c r="I1406" s="102">
        <f t="shared" si="320"/>
        <v>0</v>
      </c>
      <c r="J1406" s="103">
        <f t="shared" si="321"/>
        <v>0</v>
      </c>
      <c r="L1406" s="115">
        <f t="shared" si="322"/>
        <v>0</v>
      </c>
      <c r="M1406" s="111">
        <f t="shared" si="323"/>
        <v>0</v>
      </c>
      <c r="N1406" s="111">
        <f t="shared" si="324"/>
        <v>0</v>
      </c>
      <c r="O1406" s="115">
        <f t="shared" si="325"/>
        <v>0</v>
      </c>
      <c r="P1406" s="111">
        <f t="shared" si="326"/>
        <v>0</v>
      </c>
      <c r="Q1406" s="111">
        <f t="shared" si="327"/>
        <v>0</v>
      </c>
      <c r="R1406" s="115">
        <f t="shared" si="328"/>
        <v>0</v>
      </c>
      <c r="S1406" s="111">
        <f t="shared" si="329"/>
        <v>0</v>
      </c>
      <c r="T1406" s="111">
        <f t="shared" si="330"/>
        <v>0</v>
      </c>
    </row>
    <row r="1407" spans="1:20" ht="11.25" customHeight="1" x14ac:dyDescent="0.2">
      <c r="A1407" s="102" t="str">
        <f>'T09'!A1407</f>
        <v>Majcichov</v>
      </c>
      <c r="B1407" s="104">
        <f>'T09'!C1407</f>
        <v>507296</v>
      </c>
      <c r="C1407" s="109">
        <f>'T09'!K1407</f>
        <v>905672.81</v>
      </c>
      <c r="D1407" s="110">
        <f>'T09'!O1407</f>
        <v>0</v>
      </c>
      <c r="E1407" s="110">
        <f>'T09'!P1407</f>
        <v>0</v>
      </c>
      <c r="F1407" s="110"/>
      <c r="G1407" s="102">
        <f t="shared" si="318"/>
        <v>0</v>
      </c>
      <c r="H1407" s="102">
        <f t="shared" si="319"/>
        <v>0</v>
      </c>
      <c r="I1407" s="102">
        <f t="shared" si="320"/>
        <v>0</v>
      </c>
      <c r="J1407" s="103">
        <f t="shared" si="321"/>
        <v>0</v>
      </c>
      <c r="L1407" s="115">
        <f t="shared" si="322"/>
        <v>0</v>
      </c>
      <c r="M1407" s="111">
        <f t="shared" si="323"/>
        <v>0</v>
      </c>
      <c r="N1407" s="111">
        <f t="shared" si="324"/>
        <v>0</v>
      </c>
      <c r="O1407" s="115">
        <f t="shared" si="325"/>
        <v>0</v>
      </c>
      <c r="P1407" s="111">
        <f t="shared" si="326"/>
        <v>0</v>
      </c>
      <c r="Q1407" s="111">
        <f t="shared" si="327"/>
        <v>0</v>
      </c>
      <c r="R1407" s="115">
        <f t="shared" si="328"/>
        <v>0</v>
      </c>
      <c r="S1407" s="111">
        <f t="shared" si="329"/>
        <v>0</v>
      </c>
      <c r="T1407" s="111">
        <f t="shared" si="330"/>
        <v>0</v>
      </c>
    </row>
    <row r="1408" spans="1:20" ht="11.25" customHeight="1" x14ac:dyDescent="0.2">
      <c r="A1408" s="102" t="str">
        <f>'T09'!A1408</f>
        <v>Majere</v>
      </c>
      <c r="B1408" s="104">
        <f>'T09'!C1408</f>
        <v>523674</v>
      </c>
      <c r="C1408" s="109">
        <f>'T09'!K1408</f>
        <v>15712.3</v>
      </c>
      <c r="D1408" s="110">
        <f>'T09'!O1408</f>
        <v>0</v>
      </c>
      <c r="E1408" s="110">
        <f>'T09'!P1408</f>
        <v>0</v>
      </c>
      <c r="F1408" s="110"/>
      <c r="G1408" s="102">
        <f t="shared" si="318"/>
        <v>0</v>
      </c>
      <c r="H1408" s="102">
        <f t="shared" si="319"/>
        <v>0</v>
      </c>
      <c r="I1408" s="102">
        <f t="shared" si="320"/>
        <v>0</v>
      </c>
      <c r="J1408" s="103">
        <f t="shared" si="321"/>
        <v>0</v>
      </c>
      <c r="L1408" s="115">
        <f t="shared" si="322"/>
        <v>0</v>
      </c>
      <c r="M1408" s="111">
        <f t="shared" si="323"/>
        <v>0</v>
      </c>
      <c r="N1408" s="111">
        <f t="shared" si="324"/>
        <v>0</v>
      </c>
      <c r="O1408" s="115">
        <f t="shared" si="325"/>
        <v>0</v>
      </c>
      <c r="P1408" s="111">
        <f t="shared" si="326"/>
        <v>0</v>
      </c>
      <c r="Q1408" s="111">
        <f t="shared" si="327"/>
        <v>0</v>
      </c>
      <c r="R1408" s="115">
        <f t="shared" si="328"/>
        <v>0</v>
      </c>
      <c r="S1408" s="111">
        <f t="shared" si="329"/>
        <v>0</v>
      </c>
      <c r="T1408" s="111">
        <f t="shared" si="330"/>
        <v>0</v>
      </c>
    </row>
    <row r="1409" spans="1:20" ht="11.25" customHeight="1" x14ac:dyDescent="0.2">
      <c r="A1409" s="102" t="str">
        <f>'T09'!A1409</f>
        <v>Majerovce</v>
      </c>
      <c r="B1409" s="104">
        <f>'T09'!C1409</f>
        <v>528838</v>
      </c>
      <c r="C1409" s="109">
        <f>'T09'!K1409</f>
        <v>121639.04000000001</v>
      </c>
      <c r="D1409" s="110">
        <f>'T09'!O1409</f>
        <v>11.2959</v>
      </c>
      <c r="E1409" s="110">
        <f>'T09'!P1409</f>
        <v>98.620245605358264</v>
      </c>
      <c r="F1409" s="110"/>
      <c r="G1409" s="102">
        <f t="shared" si="318"/>
        <v>0</v>
      </c>
      <c r="H1409" s="102">
        <f t="shared" si="319"/>
        <v>1</v>
      </c>
      <c r="I1409" s="102">
        <f t="shared" si="320"/>
        <v>0</v>
      </c>
      <c r="J1409" s="103">
        <f t="shared" si="321"/>
        <v>1</v>
      </c>
      <c r="L1409" s="115">
        <f t="shared" si="322"/>
        <v>0</v>
      </c>
      <c r="M1409" s="111">
        <f t="shared" si="323"/>
        <v>0</v>
      </c>
      <c r="N1409" s="111">
        <f t="shared" si="324"/>
        <v>0</v>
      </c>
      <c r="O1409" s="115">
        <f t="shared" si="325"/>
        <v>121639.04000000001</v>
      </c>
      <c r="P1409" s="111">
        <f t="shared" si="326"/>
        <v>0.11295899999999999</v>
      </c>
      <c r="Q1409" s="111">
        <f t="shared" si="327"/>
        <v>0.98620245605358259</v>
      </c>
      <c r="R1409" s="115">
        <f t="shared" si="328"/>
        <v>0</v>
      </c>
      <c r="S1409" s="111">
        <f t="shared" si="329"/>
        <v>0</v>
      </c>
      <c r="T1409" s="111">
        <f t="shared" si="330"/>
        <v>0</v>
      </c>
    </row>
    <row r="1410" spans="1:20" ht="11.25" customHeight="1" x14ac:dyDescent="0.2">
      <c r="A1410" s="102" t="str">
        <f>'T09'!A1410</f>
        <v>Makov</v>
      </c>
      <c r="B1410" s="104">
        <f>'T09'!C1410</f>
        <v>509299</v>
      </c>
      <c r="C1410" s="109">
        <f>'T09'!K1410</f>
        <v>1338352.26</v>
      </c>
      <c r="D1410" s="110">
        <f>'T09'!O1410</f>
        <v>4.8270999999999997</v>
      </c>
      <c r="E1410" s="110">
        <f>'T09'!P1410</f>
        <v>1.8356572282397459</v>
      </c>
      <c r="F1410" s="110"/>
      <c r="G1410" s="102">
        <f t="shared" si="318"/>
        <v>0</v>
      </c>
      <c r="H1410" s="102">
        <f t="shared" si="319"/>
        <v>0</v>
      </c>
      <c r="I1410" s="102">
        <f t="shared" si="320"/>
        <v>0</v>
      </c>
      <c r="J1410" s="103">
        <f t="shared" si="321"/>
        <v>0</v>
      </c>
      <c r="L1410" s="115">
        <f t="shared" si="322"/>
        <v>0</v>
      </c>
      <c r="M1410" s="111">
        <f t="shared" si="323"/>
        <v>0</v>
      </c>
      <c r="N1410" s="111">
        <f t="shared" si="324"/>
        <v>0</v>
      </c>
      <c r="O1410" s="115">
        <f t="shared" si="325"/>
        <v>0</v>
      </c>
      <c r="P1410" s="111">
        <f t="shared" si="326"/>
        <v>0</v>
      </c>
      <c r="Q1410" s="111">
        <f t="shared" si="327"/>
        <v>0</v>
      </c>
      <c r="R1410" s="115">
        <f t="shared" si="328"/>
        <v>0</v>
      </c>
      <c r="S1410" s="111">
        <f t="shared" si="329"/>
        <v>0</v>
      </c>
      <c r="T1410" s="111">
        <f t="shared" si="330"/>
        <v>0</v>
      </c>
    </row>
    <row r="1411" spans="1:20" ht="11.25" customHeight="1" x14ac:dyDescent="0.2">
      <c r="A1411" s="102" t="str">
        <f>'T09'!A1411</f>
        <v>Makovce</v>
      </c>
      <c r="B1411" s="104">
        <f>'T09'!C1411</f>
        <v>527521</v>
      </c>
      <c r="C1411" s="109">
        <f>'T09'!K1411</f>
        <v>34931.03</v>
      </c>
      <c r="D1411" s="110">
        <f>'T09'!O1411</f>
        <v>25.958100000000002</v>
      </c>
      <c r="E1411" s="110">
        <f>'T09'!P1411</f>
        <v>0</v>
      </c>
      <c r="F1411" s="110"/>
      <c r="G1411" s="102">
        <f t="shared" si="318"/>
        <v>0</v>
      </c>
      <c r="H1411" s="102">
        <f t="shared" si="319"/>
        <v>0</v>
      </c>
      <c r="I1411" s="102">
        <f t="shared" si="320"/>
        <v>0</v>
      </c>
      <c r="J1411" s="103">
        <f t="shared" si="321"/>
        <v>0</v>
      </c>
      <c r="L1411" s="115">
        <f t="shared" si="322"/>
        <v>0</v>
      </c>
      <c r="M1411" s="111">
        <f t="shared" si="323"/>
        <v>0</v>
      </c>
      <c r="N1411" s="111">
        <f t="shared" si="324"/>
        <v>0</v>
      </c>
      <c r="O1411" s="115">
        <f t="shared" si="325"/>
        <v>0</v>
      </c>
      <c r="P1411" s="111">
        <f t="shared" si="326"/>
        <v>0</v>
      </c>
      <c r="Q1411" s="111">
        <f t="shared" si="327"/>
        <v>0</v>
      </c>
      <c r="R1411" s="115">
        <f t="shared" si="328"/>
        <v>0</v>
      </c>
      <c r="S1411" s="111">
        <f t="shared" si="329"/>
        <v>0</v>
      </c>
      <c r="T1411" s="111">
        <f t="shared" si="330"/>
        <v>0</v>
      </c>
    </row>
    <row r="1412" spans="1:20" ht="11.25" customHeight="1" x14ac:dyDescent="0.2">
      <c r="A1412" s="102" t="str">
        <f>'T09'!A1412</f>
        <v>Malá Čalomija</v>
      </c>
      <c r="B1412" s="104">
        <f>'T09'!C1412</f>
        <v>516171</v>
      </c>
      <c r="C1412" s="109">
        <f>'T09'!K1412</f>
        <v>40537.870000000003</v>
      </c>
      <c r="D1412" s="110">
        <f>'T09'!O1412</f>
        <v>9.2550000000000008</v>
      </c>
      <c r="E1412" s="110">
        <f>'T09'!P1412</f>
        <v>52.102194811912916</v>
      </c>
      <c r="F1412" s="110"/>
      <c r="G1412" s="102">
        <f t="shared" ref="G1412:G1475" si="331">IF(AND(ISNUMBER(D1412),D1412&gt;=$D$1),1,0)</f>
        <v>0</v>
      </c>
      <c r="H1412" s="102">
        <f t="shared" ref="H1412:H1475" si="332">IF(AND(ISNUMBER(E1412),E1412&gt;=$E$1),1,0)</f>
        <v>1</v>
      </c>
      <c r="I1412" s="102">
        <f t="shared" ref="I1412:I1475" si="333">IF(AND(AND(ISNUMBER(D1412),D1412&gt;=$D$1),AND(ISNUMBER(E1412),E1412&gt;=$E$1)),1,0)</f>
        <v>0</v>
      </c>
      <c r="J1412" s="103">
        <f t="shared" ref="J1412:J1475" si="334">IF(OR(AND(ISNUMBER(D1412),D1412&gt;=$D$1),AND(ISNUMBER(E1412),E1412&gt;=$E$1)),1,0)</f>
        <v>1</v>
      </c>
      <c r="L1412" s="115">
        <f t="shared" ref="L1412:L1475" si="335">IF($G1412=1,C1412,0)</f>
        <v>0</v>
      </c>
      <c r="M1412" s="111">
        <f t="shared" ref="M1412:M1475" si="336">IF($G1412=1,D1412,0)/100</f>
        <v>0</v>
      </c>
      <c r="N1412" s="111">
        <f t="shared" ref="N1412:N1475" si="337">IF($G1412=1,E1412,0)/100</f>
        <v>0</v>
      </c>
      <c r="O1412" s="115">
        <f t="shared" ref="O1412:O1475" si="338">IF($H1412=1,C1412,0)</f>
        <v>40537.870000000003</v>
      </c>
      <c r="P1412" s="111">
        <f t="shared" ref="P1412:P1475" si="339">IF($H1412=1,D1412,0)/100</f>
        <v>9.2550000000000007E-2</v>
      </c>
      <c r="Q1412" s="111">
        <f t="shared" ref="Q1412:Q1475" si="340">IF($H1412=1,E1412,0)/100</f>
        <v>0.52102194811912916</v>
      </c>
      <c r="R1412" s="115">
        <f t="shared" ref="R1412:R1475" si="341">IF($I1412=1,C1412,0)</f>
        <v>0</v>
      </c>
      <c r="S1412" s="111">
        <f t="shared" ref="S1412:S1475" si="342">IF($I1412=1,D1412,0)/100</f>
        <v>0</v>
      </c>
      <c r="T1412" s="111">
        <f t="shared" ref="T1412:T1475" si="343">IF($I1412=1,E1412,0)/100</f>
        <v>0</v>
      </c>
    </row>
    <row r="1413" spans="1:20" ht="11.25" customHeight="1" x14ac:dyDescent="0.2">
      <c r="A1413" s="102" t="str">
        <f>'T09'!A1413</f>
        <v>Malá Čausa</v>
      </c>
      <c r="B1413" s="104">
        <f>'T09'!C1413</f>
        <v>514179</v>
      </c>
      <c r="C1413" s="109">
        <f>'T09'!K1413</f>
        <v>157992.87</v>
      </c>
      <c r="D1413" s="110">
        <f>'T09'!O1413</f>
        <v>15.371700000000001</v>
      </c>
      <c r="E1413" s="110">
        <f>'T09'!P1413</f>
        <v>8.0802760276460575</v>
      </c>
      <c r="F1413" s="110"/>
      <c r="G1413" s="102">
        <f t="shared" si="331"/>
        <v>0</v>
      </c>
      <c r="H1413" s="102">
        <f t="shared" si="332"/>
        <v>0</v>
      </c>
      <c r="I1413" s="102">
        <f t="shared" si="333"/>
        <v>0</v>
      </c>
      <c r="J1413" s="103">
        <f t="shared" si="334"/>
        <v>0</v>
      </c>
      <c r="L1413" s="115">
        <f t="shared" si="335"/>
        <v>0</v>
      </c>
      <c r="M1413" s="111">
        <f t="shared" si="336"/>
        <v>0</v>
      </c>
      <c r="N1413" s="111">
        <f t="shared" si="337"/>
        <v>0</v>
      </c>
      <c r="O1413" s="115">
        <f t="shared" si="338"/>
        <v>0</v>
      </c>
      <c r="P1413" s="111">
        <f t="shared" si="339"/>
        <v>0</v>
      </c>
      <c r="Q1413" s="111">
        <f t="shared" si="340"/>
        <v>0</v>
      </c>
      <c r="R1413" s="115">
        <f t="shared" si="341"/>
        <v>0</v>
      </c>
      <c r="S1413" s="111">
        <f t="shared" si="342"/>
        <v>0</v>
      </c>
      <c r="T1413" s="111">
        <f t="shared" si="343"/>
        <v>0</v>
      </c>
    </row>
    <row r="1414" spans="1:20" ht="11.25" customHeight="1" x14ac:dyDescent="0.2">
      <c r="A1414" s="102" t="str">
        <f>'T09'!A1414</f>
        <v>Malá Čierna</v>
      </c>
      <c r="B1414" s="104">
        <f>'T09'!C1414</f>
        <v>517780</v>
      </c>
      <c r="C1414" s="109">
        <f>'T09'!K1414</f>
        <v>64137.84</v>
      </c>
      <c r="D1414" s="110">
        <f>'T09'!O1414</f>
        <v>19.329499999999999</v>
      </c>
      <c r="E1414" s="110">
        <f>'T09'!P1414</f>
        <v>3.8873151948989859</v>
      </c>
      <c r="F1414" s="110"/>
      <c r="G1414" s="102">
        <f t="shared" si="331"/>
        <v>0</v>
      </c>
      <c r="H1414" s="102">
        <f t="shared" si="332"/>
        <v>0</v>
      </c>
      <c r="I1414" s="102">
        <f t="shared" si="333"/>
        <v>0</v>
      </c>
      <c r="J1414" s="103">
        <f t="shared" si="334"/>
        <v>0</v>
      </c>
      <c r="L1414" s="115">
        <f t="shared" si="335"/>
        <v>0</v>
      </c>
      <c r="M1414" s="111">
        <f t="shared" si="336"/>
        <v>0</v>
      </c>
      <c r="N1414" s="111">
        <f t="shared" si="337"/>
        <v>0</v>
      </c>
      <c r="O1414" s="115">
        <f t="shared" si="338"/>
        <v>0</v>
      </c>
      <c r="P1414" s="111">
        <f t="shared" si="339"/>
        <v>0</v>
      </c>
      <c r="Q1414" s="111">
        <f t="shared" si="340"/>
        <v>0</v>
      </c>
      <c r="R1414" s="115">
        <f t="shared" si="341"/>
        <v>0</v>
      </c>
      <c r="S1414" s="111">
        <f t="shared" si="342"/>
        <v>0</v>
      </c>
      <c r="T1414" s="111">
        <f t="shared" si="343"/>
        <v>0</v>
      </c>
    </row>
    <row r="1415" spans="1:20" ht="11.25" customHeight="1" x14ac:dyDescent="0.2">
      <c r="A1415" s="102" t="str">
        <f>'T09'!A1415</f>
        <v>Malá Domaša</v>
      </c>
      <c r="B1415" s="104">
        <f>'T09'!C1415</f>
        <v>528846</v>
      </c>
      <c r="C1415" s="109">
        <f>'T09'!K1415</f>
        <v>335749.58</v>
      </c>
      <c r="D1415" s="110">
        <f>'T09'!O1415</f>
        <v>42.199399999999997</v>
      </c>
      <c r="E1415" s="110">
        <f>'T09'!P1415</f>
        <v>5.0493823402549003</v>
      </c>
      <c r="F1415" s="110"/>
      <c r="G1415" s="102">
        <f t="shared" si="331"/>
        <v>0</v>
      </c>
      <c r="H1415" s="102">
        <f t="shared" si="332"/>
        <v>0</v>
      </c>
      <c r="I1415" s="102">
        <f t="shared" si="333"/>
        <v>0</v>
      </c>
      <c r="J1415" s="103">
        <f t="shared" si="334"/>
        <v>0</v>
      </c>
      <c r="L1415" s="115">
        <f t="shared" si="335"/>
        <v>0</v>
      </c>
      <c r="M1415" s="111">
        <f t="shared" si="336"/>
        <v>0</v>
      </c>
      <c r="N1415" s="111">
        <f t="shared" si="337"/>
        <v>0</v>
      </c>
      <c r="O1415" s="115">
        <f t="shared" si="338"/>
        <v>0</v>
      </c>
      <c r="P1415" s="111">
        <f t="shared" si="339"/>
        <v>0</v>
      </c>
      <c r="Q1415" s="111">
        <f t="shared" si="340"/>
        <v>0</v>
      </c>
      <c r="R1415" s="115">
        <f t="shared" si="341"/>
        <v>0</v>
      </c>
      <c r="S1415" s="111">
        <f t="shared" si="342"/>
        <v>0</v>
      </c>
      <c r="T1415" s="111">
        <f t="shared" si="343"/>
        <v>0</v>
      </c>
    </row>
    <row r="1416" spans="1:20" ht="11.25" customHeight="1" x14ac:dyDescent="0.2">
      <c r="A1416" s="102" t="str">
        <f>'T09'!A1416</f>
        <v>Malá Franková</v>
      </c>
      <c r="B1416" s="104">
        <f>'T09'!C1416</f>
        <v>559938</v>
      </c>
      <c r="C1416" s="109">
        <f>'T09'!K1416</f>
        <v>55406.04</v>
      </c>
      <c r="D1416" s="110">
        <f>'T09'!O1416</f>
        <v>0</v>
      </c>
      <c r="E1416" s="110">
        <f>'T09'!P1416</f>
        <v>0</v>
      </c>
      <c r="F1416" s="110"/>
      <c r="G1416" s="102">
        <f t="shared" si="331"/>
        <v>0</v>
      </c>
      <c r="H1416" s="102">
        <f t="shared" si="332"/>
        <v>0</v>
      </c>
      <c r="I1416" s="102">
        <f t="shared" si="333"/>
        <v>0</v>
      </c>
      <c r="J1416" s="103">
        <f t="shared" si="334"/>
        <v>0</v>
      </c>
      <c r="L1416" s="115">
        <f t="shared" si="335"/>
        <v>0</v>
      </c>
      <c r="M1416" s="111">
        <f t="shared" si="336"/>
        <v>0</v>
      </c>
      <c r="N1416" s="111">
        <f t="shared" si="337"/>
        <v>0</v>
      </c>
      <c r="O1416" s="115">
        <f t="shared" si="338"/>
        <v>0</v>
      </c>
      <c r="P1416" s="111">
        <f t="shared" si="339"/>
        <v>0</v>
      </c>
      <c r="Q1416" s="111">
        <f t="shared" si="340"/>
        <v>0</v>
      </c>
      <c r="R1416" s="115">
        <f t="shared" si="341"/>
        <v>0</v>
      </c>
      <c r="S1416" s="111">
        <f t="shared" si="342"/>
        <v>0</v>
      </c>
      <c r="T1416" s="111">
        <f t="shared" si="343"/>
        <v>0</v>
      </c>
    </row>
    <row r="1417" spans="1:20" ht="11.25" customHeight="1" x14ac:dyDescent="0.2">
      <c r="A1417" s="102" t="str">
        <f>'T09'!A1417</f>
        <v>Malá Hradná</v>
      </c>
      <c r="B1417" s="104">
        <f>'T09'!C1417</f>
        <v>505072</v>
      </c>
      <c r="C1417" s="109">
        <f>'T09'!K1417</f>
        <v>121155.8</v>
      </c>
      <c r="D1417" s="110">
        <f>'T09'!O1417</f>
        <v>0</v>
      </c>
      <c r="E1417" s="110">
        <f>'T09'!P1417</f>
        <v>0</v>
      </c>
      <c r="F1417" s="110"/>
      <c r="G1417" s="102">
        <f t="shared" si="331"/>
        <v>0</v>
      </c>
      <c r="H1417" s="102">
        <f t="shared" si="332"/>
        <v>0</v>
      </c>
      <c r="I1417" s="102">
        <f t="shared" si="333"/>
        <v>0</v>
      </c>
      <c r="J1417" s="103">
        <f t="shared" si="334"/>
        <v>0</v>
      </c>
      <c r="L1417" s="115">
        <f t="shared" si="335"/>
        <v>0</v>
      </c>
      <c r="M1417" s="111">
        <f t="shared" si="336"/>
        <v>0</v>
      </c>
      <c r="N1417" s="111">
        <f t="shared" si="337"/>
        <v>0</v>
      </c>
      <c r="O1417" s="115">
        <f t="shared" si="338"/>
        <v>0</v>
      </c>
      <c r="P1417" s="111">
        <f t="shared" si="339"/>
        <v>0</v>
      </c>
      <c r="Q1417" s="111">
        <f t="shared" si="340"/>
        <v>0</v>
      </c>
      <c r="R1417" s="115">
        <f t="shared" si="341"/>
        <v>0</v>
      </c>
      <c r="S1417" s="111">
        <f t="shared" si="342"/>
        <v>0</v>
      </c>
      <c r="T1417" s="111">
        <f t="shared" si="343"/>
        <v>0</v>
      </c>
    </row>
    <row r="1418" spans="1:20" ht="11.25" customHeight="1" x14ac:dyDescent="0.2">
      <c r="A1418" s="102" t="str">
        <f>'T09'!A1418</f>
        <v>Malá Ida</v>
      </c>
      <c r="B1418" s="104">
        <f>'T09'!C1418</f>
        <v>521655</v>
      </c>
      <c r="C1418" s="109">
        <f>'T09'!K1418</f>
        <v>845027.81</v>
      </c>
      <c r="D1418" s="110">
        <f>'T09'!O1418</f>
        <v>0</v>
      </c>
      <c r="E1418" s="110">
        <f>'T09'!P1418</f>
        <v>0</v>
      </c>
      <c r="F1418" s="110"/>
      <c r="G1418" s="102">
        <f t="shared" si="331"/>
        <v>0</v>
      </c>
      <c r="H1418" s="102">
        <f t="shared" si="332"/>
        <v>0</v>
      </c>
      <c r="I1418" s="102">
        <f t="shared" si="333"/>
        <v>0</v>
      </c>
      <c r="J1418" s="103">
        <f t="shared" si="334"/>
        <v>0</v>
      </c>
      <c r="L1418" s="115">
        <f t="shared" si="335"/>
        <v>0</v>
      </c>
      <c r="M1418" s="111">
        <f t="shared" si="336"/>
        <v>0</v>
      </c>
      <c r="N1418" s="111">
        <f t="shared" si="337"/>
        <v>0</v>
      </c>
      <c r="O1418" s="115">
        <f t="shared" si="338"/>
        <v>0</v>
      </c>
      <c r="P1418" s="111">
        <f t="shared" si="339"/>
        <v>0</v>
      </c>
      <c r="Q1418" s="111">
        <f t="shared" si="340"/>
        <v>0</v>
      </c>
      <c r="R1418" s="115">
        <f t="shared" si="341"/>
        <v>0</v>
      </c>
      <c r="S1418" s="111">
        <f t="shared" si="342"/>
        <v>0</v>
      </c>
      <c r="T1418" s="111">
        <f t="shared" si="343"/>
        <v>0</v>
      </c>
    </row>
    <row r="1419" spans="1:20" ht="11.25" customHeight="1" x14ac:dyDescent="0.2">
      <c r="A1419" s="102" t="str">
        <f>'T09'!A1419</f>
        <v>Malá Lehota</v>
      </c>
      <c r="B1419" s="104">
        <f>'T09'!C1419</f>
        <v>517062</v>
      </c>
      <c r="C1419" s="109">
        <f>'T09'!K1419</f>
        <v>387168.69</v>
      </c>
      <c r="D1419" s="110">
        <f>'T09'!O1419</f>
        <v>0</v>
      </c>
      <c r="E1419" s="110">
        <f>'T09'!P1419</f>
        <v>0</v>
      </c>
      <c r="F1419" s="110"/>
      <c r="G1419" s="102">
        <f t="shared" si="331"/>
        <v>0</v>
      </c>
      <c r="H1419" s="102">
        <f t="shared" si="332"/>
        <v>0</v>
      </c>
      <c r="I1419" s="102">
        <f t="shared" si="333"/>
        <v>0</v>
      </c>
      <c r="J1419" s="103">
        <f t="shared" si="334"/>
        <v>0</v>
      </c>
      <c r="L1419" s="115">
        <f t="shared" si="335"/>
        <v>0</v>
      </c>
      <c r="M1419" s="111">
        <f t="shared" si="336"/>
        <v>0</v>
      </c>
      <c r="N1419" s="111">
        <f t="shared" si="337"/>
        <v>0</v>
      </c>
      <c r="O1419" s="115">
        <f t="shared" si="338"/>
        <v>0</v>
      </c>
      <c r="P1419" s="111">
        <f t="shared" si="339"/>
        <v>0</v>
      </c>
      <c r="Q1419" s="111">
        <f t="shared" si="340"/>
        <v>0</v>
      </c>
      <c r="R1419" s="115">
        <f t="shared" si="341"/>
        <v>0</v>
      </c>
      <c r="S1419" s="111">
        <f t="shared" si="342"/>
        <v>0</v>
      </c>
      <c r="T1419" s="111">
        <f t="shared" si="343"/>
        <v>0</v>
      </c>
    </row>
    <row r="1420" spans="1:20" ht="11.25" customHeight="1" x14ac:dyDescent="0.2">
      <c r="A1420" s="102" t="str">
        <f>'T09'!A1420</f>
        <v>Malá Lodina</v>
      </c>
      <c r="B1420" s="104">
        <f>'T09'!C1420</f>
        <v>521663</v>
      </c>
      <c r="C1420" s="109">
        <f>'T09'!K1420</f>
        <v>70918.55</v>
      </c>
      <c r="D1420" s="110">
        <f>'T09'!O1420</f>
        <v>46.2117</v>
      </c>
      <c r="E1420" s="110">
        <f>'T09'!P1420</f>
        <v>1.55808318133972</v>
      </c>
      <c r="F1420" s="110"/>
      <c r="G1420" s="102">
        <f t="shared" si="331"/>
        <v>0</v>
      </c>
      <c r="H1420" s="102">
        <f t="shared" si="332"/>
        <v>0</v>
      </c>
      <c r="I1420" s="102">
        <f t="shared" si="333"/>
        <v>0</v>
      </c>
      <c r="J1420" s="103">
        <f t="shared" si="334"/>
        <v>0</v>
      </c>
      <c r="L1420" s="115">
        <f t="shared" si="335"/>
        <v>0</v>
      </c>
      <c r="M1420" s="111">
        <f t="shared" si="336"/>
        <v>0</v>
      </c>
      <c r="N1420" s="111">
        <f t="shared" si="337"/>
        <v>0</v>
      </c>
      <c r="O1420" s="115">
        <f t="shared" si="338"/>
        <v>0</v>
      </c>
      <c r="P1420" s="111">
        <f t="shared" si="339"/>
        <v>0</v>
      </c>
      <c r="Q1420" s="111">
        <f t="shared" si="340"/>
        <v>0</v>
      </c>
      <c r="R1420" s="115">
        <f t="shared" si="341"/>
        <v>0</v>
      </c>
      <c r="S1420" s="111">
        <f t="shared" si="342"/>
        <v>0</v>
      </c>
      <c r="T1420" s="111">
        <f t="shared" si="343"/>
        <v>0</v>
      </c>
    </row>
    <row r="1421" spans="1:20" ht="11.25" customHeight="1" x14ac:dyDescent="0.2">
      <c r="A1421" s="102" t="str">
        <f>'T09'!A1421</f>
        <v>Malá Mača</v>
      </c>
      <c r="B1421" s="104">
        <f>'T09'!C1421</f>
        <v>582638</v>
      </c>
      <c r="C1421" s="109">
        <f>'T09'!K1421</f>
        <v>196030.28</v>
      </c>
      <c r="D1421" s="110">
        <f>'T09'!O1421</f>
        <v>0</v>
      </c>
      <c r="E1421" s="110">
        <f>'T09'!P1421</f>
        <v>0</v>
      </c>
      <c r="F1421" s="110"/>
      <c r="G1421" s="102">
        <f t="shared" si="331"/>
        <v>0</v>
      </c>
      <c r="H1421" s="102">
        <f t="shared" si="332"/>
        <v>0</v>
      </c>
      <c r="I1421" s="102">
        <f t="shared" si="333"/>
        <v>0</v>
      </c>
      <c r="J1421" s="103">
        <f t="shared" si="334"/>
        <v>0</v>
      </c>
      <c r="L1421" s="115">
        <f t="shared" si="335"/>
        <v>0</v>
      </c>
      <c r="M1421" s="111">
        <f t="shared" si="336"/>
        <v>0</v>
      </c>
      <c r="N1421" s="111">
        <f t="shared" si="337"/>
        <v>0</v>
      </c>
      <c r="O1421" s="115">
        <f t="shared" si="338"/>
        <v>0</v>
      </c>
      <c r="P1421" s="111">
        <f t="shared" si="339"/>
        <v>0</v>
      </c>
      <c r="Q1421" s="111">
        <f t="shared" si="340"/>
        <v>0</v>
      </c>
      <c r="R1421" s="115">
        <f t="shared" si="341"/>
        <v>0</v>
      </c>
      <c r="S1421" s="111">
        <f t="shared" si="342"/>
        <v>0</v>
      </c>
      <c r="T1421" s="111">
        <f t="shared" si="343"/>
        <v>0</v>
      </c>
    </row>
    <row r="1422" spans="1:20" ht="11.25" customHeight="1" x14ac:dyDescent="0.2">
      <c r="A1422" s="102" t="str">
        <f>'T09'!A1422</f>
        <v>Malá nad Hronom</v>
      </c>
      <c r="B1422" s="104">
        <f>'T09'!C1422</f>
        <v>503347</v>
      </c>
      <c r="C1422" s="109">
        <f>'T09'!K1422</f>
        <v>90841.21</v>
      </c>
      <c r="D1422" s="110">
        <f>'T09'!O1422</f>
        <v>56.450099999999999</v>
      </c>
      <c r="E1422" s="110">
        <f>'T09'!P1422</f>
        <v>2.8789466806970094</v>
      </c>
      <c r="F1422" s="110"/>
      <c r="G1422" s="102">
        <f t="shared" si="331"/>
        <v>0</v>
      </c>
      <c r="H1422" s="102">
        <f t="shared" si="332"/>
        <v>0</v>
      </c>
      <c r="I1422" s="102">
        <f t="shared" si="333"/>
        <v>0</v>
      </c>
      <c r="J1422" s="103">
        <f t="shared" si="334"/>
        <v>0</v>
      </c>
      <c r="L1422" s="115">
        <f t="shared" si="335"/>
        <v>0</v>
      </c>
      <c r="M1422" s="111">
        <f t="shared" si="336"/>
        <v>0</v>
      </c>
      <c r="N1422" s="111">
        <f t="shared" si="337"/>
        <v>0</v>
      </c>
      <c r="O1422" s="115">
        <f t="shared" si="338"/>
        <v>0</v>
      </c>
      <c r="P1422" s="111">
        <f t="shared" si="339"/>
        <v>0</v>
      </c>
      <c r="Q1422" s="111">
        <f t="shared" si="340"/>
        <v>0</v>
      </c>
      <c r="R1422" s="115">
        <f t="shared" si="341"/>
        <v>0</v>
      </c>
      <c r="S1422" s="111">
        <f t="shared" si="342"/>
        <v>0</v>
      </c>
      <c r="T1422" s="111">
        <f t="shared" si="343"/>
        <v>0</v>
      </c>
    </row>
    <row r="1423" spans="1:20" ht="11.25" customHeight="1" x14ac:dyDescent="0.2">
      <c r="A1423" s="102" t="str">
        <f>'T09'!A1423</f>
        <v>Malá Poľana</v>
      </c>
      <c r="B1423" s="104">
        <f>'T09'!C1423</f>
        <v>527530</v>
      </c>
      <c r="C1423" s="109">
        <f>'T09'!K1423</f>
        <v>27189.79</v>
      </c>
      <c r="D1423" s="110">
        <f>'T09'!O1423</f>
        <v>0</v>
      </c>
      <c r="E1423" s="110">
        <f>'T09'!P1423</f>
        <v>0</v>
      </c>
      <c r="F1423" s="110"/>
      <c r="G1423" s="102">
        <f t="shared" si="331"/>
        <v>0</v>
      </c>
      <c r="H1423" s="102">
        <f t="shared" si="332"/>
        <v>0</v>
      </c>
      <c r="I1423" s="102">
        <f t="shared" si="333"/>
        <v>0</v>
      </c>
      <c r="J1423" s="103">
        <f t="shared" si="334"/>
        <v>0</v>
      </c>
      <c r="L1423" s="115">
        <f t="shared" si="335"/>
        <v>0</v>
      </c>
      <c r="M1423" s="111">
        <f t="shared" si="336"/>
        <v>0</v>
      </c>
      <c r="N1423" s="111">
        <f t="shared" si="337"/>
        <v>0</v>
      </c>
      <c r="O1423" s="115">
        <f t="shared" si="338"/>
        <v>0</v>
      </c>
      <c r="P1423" s="111">
        <f t="shared" si="339"/>
        <v>0</v>
      </c>
      <c r="Q1423" s="111">
        <f t="shared" si="340"/>
        <v>0</v>
      </c>
      <c r="R1423" s="115">
        <f t="shared" si="341"/>
        <v>0</v>
      </c>
      <c r="S1423" s="111">
        <f t="shared" si="342"/>
        <v>0</v>
      </c>
      <c r="T1423" s="111">
        <f t="shared" si="343"/>
        <v>0</v>
      </c>
    </row>
    <row r="1424" spans="1:20" ht="11.25" customHeight="1" x14ac:dyDescent="0.2">
      <c r="A1424" s="102" t="str">
        <f>'T09'!A1424</f>
        <v>Malá Tŕňa</v>
      </c>
      <c r="B1424" s="104">
        <f>'T09'!C1424</f>
        <v>513792</v>
      </c>
      <c r="C1424" s="109">
        <f>'T09'!K1424</f>
        <v>141800.85999999999</v>
      </c>
      <c r="D1424" s="110">
        <f>'T09'!O1424</f>
        <v>86.309100000000001</v>
      </c>
      <c r="E1424" s="110">
        <f>'T09'!P1424</f>
        <v>211.35108771554698</v>
      </c>
      <c r="F1424" s="110"/>
      <c r="G1424" s="102">
        <f t="shared" si="331"/>
        <v>1</v>
      </c>
      <c r="H1424" s="102">
        <f t="shared" si="332"/>
        <v>1</v>
      </c>
      <c r="I1424" s="102">
        <f t="shared" si="333"/>
        <v>1</v>
      </c>
      <c r="J1424" s="103">
        <f t="shared" si="334"/>
        <v>1</v>
      </c>
      <c r="L1424" s="115">
        <f t="shared" si="335"/>
        <v>141800.85999999999</v>
      </c>
      <c r="M1424" s="111">
        <f t="shared" si="336"/>
        <v>0.86309100000000005</v>
      </c>
      <c r="N1424" s="111">
        <f t="shared" si="337"/>
        <v>2.1135108771554698</v>
      </c>
      <c r="O1424" s="115">
        <f t="shared" si="338"/>
        <v>141800.85999999999</v>
      </c>
      <c r="P1424" s="111">
        <f t="shared" si="339"/>
        <v>0.86309100000000005</v>
      </c>
      <c r="Q1424" s="111">
        <f t="shared" si="340"/>
        <v>2.1135108771554698</v>
      </c>
      <c r="R1424" s="115">
        <f t="shared" si="341"/>
        <v>141800.85999999999</v>
      </c>
      <c r="S1424" s="111">
        <f t="shared" si="342"/>
        <v>0.86309100000000005</v>
      </c>
      <c r="T1424" s="111">
        <f t="shared" si="343"/>
        <v>2.1135108771554698</v>
      </c>
    </row>
    <row r="1425" spans="1:20" ht="11.25" customHeight="1" x14ac:dyDescent="0.2">
      <c r="A1425" s="102" t="str">
        <f>'T09'!A1425</f>
        <v>Malacky</v>
      </c>
      <c r="B1425" s="104">
        <f>'T09'!C1425</f>
        <v>508063</v>
      </c>
      <c r="C1425" s="109">
        <f>'T09'!K1425</f>
        <v>10780857.879999999</v>
      </c>
      <c r="D1425" s="110">
        <f>'T09'!O1425</f>
        <v>24.517900000000001</v>
      </c>
      <c r="E1425" s="110">
        <f>'T09'!P1425</f>
        <v>4.0628776937369295</v>
      </c>
      <c r="F1425" s="110"/>
      <c r="G1425" s="102">
        <f t="shared" si="331"/>
        <v>0</v>
      </c>
      <c r="H1425" s="102">
        <f t="shared" si="332"/>
        <v>0</v>
      </c>
      <c r="I1425" s="102">
        <f t="shared" si="333"/>
        <v>0</v>
      </c>
      <c r="J1425" s="103">
        <f t="shared" si="334"/>
        <v>0</v>
      </c>
      <c r="L1425" s="115">
        <f t="shared" si="335"/>
        <v>0</v>
      </c>
      <c r="M1425" s="111">
        <f t="shared" si="336"/>
        <v>0</v>
      </c>
      <c r="N1425" s="111">
        <f t="shared" si="337"/>
        <v>0</v>
      </c>
      <c r="O1425" s="115">
        <f t="shared" si="338"/>
        <v>0</v>
      </c>
      <c r="P1425" s="111">
        <f t="shared" si="339"/>
        <v>0</v>
      </c>
      <c r="Q1425" s="111">
        <f t="shared" si="340"/>
        <v>0</v>
      </c>
      <c r="R1425" s="115">
        <f t="shared" si="341"/>
        <v>0</v>
      </c>
      <c r="S1425" s="111">
        <f t="shared" si="342"/>
        <v>0</v>
      </c>
      <c r="T1425" s="111">
        <f t="shared" si="343"/>
        <v>0</v>
      </c>
    </row>
    <row r="1426" spans="1:20" ht="11.25" customHeight="1" x14ac:dyDescent="0.2">
      <c r="A1426" s="102" t="str">
        <f>'T09'!A1426</f>
        <v>Malachov</v>
      </c>
      <c r="B1426" s="104">
        <f>'T09'!C1426</f>
        <v>580244</v>
      </c>
      <c r="C1426" s="109">
        <f>'T09'!K1426</f>
        <v>292203.98</v>
      </c>
      <c r="D1426" s="110">
        <f>'T09'!O1426</f>
        <v>0</v>
      </c>
      <c r="E1426" s="110">
        <f>'T09'!P1426</f>
        <v>26.102111956175271</v>
      </c>
      <c r="F1426" s="110"/>
      <c r="G1426" s="102">
        <f t="shared" si="331"/>
        <v>0</v>
      </c>
      <c r="H1426" s="102">
        <f t="shared" si="332"/>
        <v>1</v>
      </c>
      <c r="I1426" s="102">
        <f t="shared" si="333"/>
        <v>0</v>
      </c>
      <c r="J1426" s="103">
        <f t="shared" si="334"/>
        <v>1</v>
      </c>
      <c r="L1426" s="115">
        <f t="shared" si="335"/>
        <v>0</v>
      </c>
      <c r="M1426" s="111">
        <f t="shared" si="336"/>
        <v>0</v>
      </c>
      <c r="N1426" s="111">
        <f t="shared" si="337"/>
        <v>0</v>
      </c>
      <c r="O1426" s="115">
        <f t="shared" si="338"/>
        <v>292203.98</v>
      </c>
      <c r="P1426" s="111">
        <f t="shared" si="339"/>
        <v>0</v>
      </c>
      <c r="Q1426" s="111">
        <f t="shared" si="340"/>
        <v>0.26102111956175272</v>
      </c>
      <c r="R1426" s="115">
        <f t="shared" si="341"/>
        <v>0</v>
      </c>
      <c r="S1426" s="111">
        <f t="shared" si="342"/>
        <v>0</v>
      </c>
      <c r="T1426" s="111">
        <f t="shared" si="343"/>
        <v>0</v>
      </c>
    </row>
    <row r="1427" spans="1:20" ht="11.25" customHeight="1" x14ac:dyDescent="0.2">
      <c r="A1427" s="102" t="str">
        <f>'T09'!A1427</f>
        <v>Málaš</v>
      </c>
      <c r="B1427" s="104">
        <f>'T09'!C1427</f>
        <v>502511</v>
      </c>
      <c r="C1427" s="109">
        <f>'T09'!K1427</f>
        <v>212448.51</v>
      </c>
      <c r="D1427" s="110">
        <f>'T09'!O1427</f>
        <v>28.5337</v>
      </c>
      <c r="E1427" s="110">
        <f>'T09'!P1427</f>
        <v>39.21405238379878</v>
      </c>
      <c r="F1427" s="110"/>
      <c r="G1427" s="102">
        <f t="shared" si="331"/>
        <v>0</v>
      </c>
      <c r="H1427" s="102">
        <f t="shared" si="332"/>
        <v>1</v>
      </c>
      <c r="I1427" s="102">
        <f t="shared" si="333"/>
        <v>0</v>
      </c>
      <c r="J1427" s="103">
        <f t="shared" si="334"/>
        <v>1</v>
      </c>
      <c r="L1427" s="115">
        <f t="shared" si="335"/>
        <v>0</v>
      </c>
      <c r="M1427" s="111">
        <f t="shared" si="336"/>
        <v>0</v>
      </c>
      <c r="N1427" s="111">
        <f t="shared" si="337"/>
        <v>0</v>
      </c>
      <c r="O1427" s="115">
        <f t="shared" si="338"/>
        <v>212448.51</v>
      </c>
      <c r="P1427" s="111">
        <f t="shared" si="339"/>
        <v>0.28533700000000001</v>
      </c>
      <c r="Q1427" s="111">
        <f t="shared" si="340"/>
        <v>0.39214052383798781</v>
      </c>
      <c r="R1427" s="115">
        <f t="shared" si="341"/>
        <v>0</v>
      </c>
      <c r="S1427" s="111">
        <f t="shared" si="342"/>
        <v>0</v>
      </c>
      <c r="T1427" s="111">
        <f t="shared" si="343"/>
        <v>0</v>
      </c>
    </row>
    <row r="1428" spans="1:20" ht="11.25" customHeight="1" x14ac:dyDescent="0.2">
      <c r="A1428" s="102" t="str">
        <f>'T09'!A1428</f>
        <v>Malatiná</v>
      </c>
      <c r="B1428" s="104">
        <f>'T09'!C1428</f>
        <v>509825</v>
      </c>
      <c r="C1428" s="109">
        <f>'T09'!K1428</f>
        <v>460663.80000000005</v>
      </c>
      <c r="D1428" s="110">
        <f>'T09'!O1428</f>
        <v>8.5736000000000008</v>
      </c>
      <c r="E1428" s="110">
        <f>'T09'!P1428</f>
        <v>1.8201430197033062</v>
      </c>
      <c r="F1428" s="110"/>
      <c r="G1428" s="102">
        <f t="shared" si="331"/>
        <v>0</v>
      </c>
      <c r="H1428" s="102">
        <f t="shared" si="332"/>
        <v>0</v>
      </c>
      <c r="I1428" s="102">
        <f t="shared" si="333"/>
        <v>0</v>
      </c>
      <c r="J1428" s="103">
        <f t="shared" si="334"/>
        <v>0</v>
      </c>
      <c r="L1428" s="115">
        <f t="shared" si="335"/>
        <v>0</v>
      </c>
      <c r="M1428" s="111">
        <f t="shared" si="336"/>
        <v>0</v>
      </c>
      <c r="N1428" s="111">
        <f t="shared" si="337"/>
        <v>0</v>
      </c>
      <c r="O1428" s="115">
        <f t="shared" si="338"/>
        <v>0</v>
      </c>
      <c r="P1428" s="111">
        <f t="shared" si="339"/>
        <v>0</v>
      </c>
      <c r="Q1428" s="111">
        <f t="shared" si="340"/>
        <v>0</v>
      </c>
      <c r="R1428" s="115">
        <f t="shared" si="341"/>
        <v>0</v>
      </c>
      <c r="S1428" s="111">
        <f t="shared" si="342"/>
        <v>0</v>
      </c>
      <c r="T1428" s="111">
        <f t="shared" si="343"/>
        <v>0</v>
      </c>
    </row>
    <row r="1429" spans="1:20" ht="11.25" customHeight="1" x14ac:dyDescent="0.2">
      <c r="A1429" s="102" t="str">
        <f>'T09'!A1429</f>
        <v>Malatíny</v>
      </c>
      <c r="B1429" s="104">
        <f>'T09'!C1429</f>
        <v>510831</v>
      </c>
      <c r="C1429" s="109">
        <f>'T09'!K1429</f>
        <v>99488.55</v>
      </c>
      <c r="D1429" s="110">
        <f>'T09'!O1429</f>
        <v>0</v>
      </c>
      <c r="E1429" s="110">
        <f>'T09'!P1429</f>
        <v>30.695180500670681</v>
      </c>
      <c r="F1429" s="110"/>
      <c r="G1429" s="102">
        <f t="shared" si="331"/>
        <v>0</v>
      </c>
      <c r="H1429" s="102">
        <f t="shared" si="332"/>
        <v>1</v>
      </c>
      <c r="I1429" s="102">
        <f t="shared" si="333"/>
        <v>0</v>
      </c>
      <c r="J1429" s="103">
        <f t="shared" si="334"/>
        <v>1</v>
      </c>
      <c r="L1429" s="115">
        <f t="shared" si="335"/>
        <v>0</v>
      </c>
      <c r="M1429" s="111">
        <f t="shared" si="336"/>
        <v>0</v>
      </c>
      <c r="N1429" s="111">
        <f t="shared" si="337"/>
        <v>0</v>
      </c>
      <c r="O1429" s="115">
        <f t="shared" si="338"/>
        <v>99488.55</v>
      </c>
      <c r="P1429" s="111">
        <f t="shared" si="339"/>
        <v>0</v>
      </c>
      <c r="Q1429" s="111">
        <f t="shared" si="340"/>
        <v>0.30695180500670682</v>
      </c>
      <c r="R1429" s="115">
        <f t="shared" si="341"/>
        <v>0</v>
      </c>
      <c r="S1429" s="111">
        <f t="shared" si="342"/>
        <v>0</v>
      </c>
      <c r="T1429" s="111">
        <f t="shared" si="343"/>
        <v>0</v>
      </c>
    </row>
    <row r="1430" spans="1:20" ht="11.25" customHeight="1" x14ac:dyDescent="0.2">
      <c r="A1430" s="102" t="str">
        <f>'T09'!A1430</f>
        <v>Malcov</v>
      </c>
      <c r="B1430" s="104">
        <f>'T09'!C1430</f>
        <v>519570</v>
      </c>
      <c r="C1430" s="109">
        <f>'T09'!K1430</f>
        <v>1394976.29</v>
      </c>
      <c r="D1430" s="110">
        <f>'T09'!O1430</f>
        <v>0</v>
      </c>
      <c r="E1430" s="110">
        <f>'T09'!P1430</f>
        <v>19.103729712854115</v>
      </c>
      <c r="F1430" s="110"/>
      <c r="G1430" s="102">
        <f t="shared" si="331"/>
        <v>0</v>
      </c>
      <c r="H1430" s="102">
        <f t="shared" si="332"/>
        <v>0</v>
      </c>
      <c r="I1430" s="102">
        <f t="shared" si="333"/>
        <v>0</v>
      </c>
      <c r="J1430" s="103">
        <f t="shared" si="334"/>
        <v>0</v>
      </c>
      <c r="L1430" s="115">
        <f t="shared" si="335"/>
        <v>0</v>
      </c>
      <c r="M1430" s="111">
        <f t="shared" si="336"/>
        <v>0</v>
      </c>
      <c r="N1430" s="111">
        <f t="shared" si="337"/>
        <v>0</v>
      </c>
      <c r="O1430" s="115">
        <f t="shared" si="338"/>
        <v>0</v>
      </c>
      <c r="P1430" s="111">
        <f t="shared" si="339"/>
        <v>0</v>
      </c>
      <c r="Q1430" s="111">
        <f t="shared" si="340"/>
        <v>0</v>
      </c>
      <c r="R1430" s="115">
        <f t="shared" si="341"/>
        <v>0</v>
      </c>
      <c r="S1430" s="111">
        <f t="shared" si="342"/>
        <v>0</v>
      </c>
      <c r="T1430" s="111">
        <f t="shared" si="343"/>
        <v>0</v>
      </c>
    </row>
    <row r="1431" spans="1:20" ht="11.25" customHeight="1" x14ac:dyDescent="0.2">
      <c r="A1431" s="102" t="str">
        <f>'T09'!A1431</f>
        <v>Malčice</v>
      </c>
      <c r="B1431" s="104">
        <f>'T09'!C1431</f>
        <v>522759</v>
      </c>
      <c r="C1431" s="109">
        <f>'T09'!K1431</f>
        <v>866123.26</v>
      </c>
      <c r="D1431" s="110">
        <f>'T09'!O1431</f>
        <v>55.737499999999997</v>
      </c>
      <c r="E1431" s="110">
        <f>'T09'!P1431</f>
        <v>6.9471324439433708</v>
      </c>
      <c r="F1431" s="110"/>
      <c r="G1431" s="102">
        <f t="shared" si="331"/>
        <v>0</v>
      </c>
      <c r="H1431" s="102">
        <f t="shared" si="332"/>
        <v>0</v>
      </c>
      <c r="I1431" s="102">
        <f t="shared" si="333"/>
        <v>0</v>
      </c>
      <c r="J1431" s="103">
        <f t="shared" si="334"/>
        <v>0</v>
      </c>
      <c r="L1431" s="115">
        <f t="shared" si="335"/>
        <v>0</v>
      </c>
      <c r="M1431" s="111">
        <f t="shared" si="336"/>
        <v>0</v>
      </c>
      <c r="N1431" s="111">
        <f t="shared" si="337"/>
        <v>0</v>
      </c>
      <c r="O1431" s="115">
        <f t="shared" si="338"/>
        <v>0</v>
      </c>
      <c r="P1431" s="111">
        <f t="shared" si="339"/>
        <v>0</v>
      </c>
      <c r="Q1431" s="111">
        <f t="shared" si="340"/>
        <v>0</v>
      </c>
      <c r="R1431" s="115">
        <f t="shared" si="341"/>
        <v>0</v>
      </c>
      <c r="S1431" s="111">
        <f t="shared" si="342"/>
        <v>0</v>
      </c>
      <c r="T1431" s="111">
        <f t="shared" si="343"/>
        <v>0</v>
      </c>
    </row>
    <row r="1432" spans="1:20" ht="11.25" customHeight="1" x14ac:dyDescent="0.2">
      <c r="A1432" s="102" t="str">
        <f>'T09'!A1432</f>
        <v>Malé Borové</v>
      </c>
      <c r="B1432" s="104">
        <f>'T09'!C1432</f>
        <v>510840</v>
      </c>
      <c r="C1432" s="109">
        <f>'T09'!K1432</f>
        <v>42854.21</v>
      </c>
      <c r="D1432" s="110">
        <f>'T09'!O1432</f>
        <v>448.47039999999998</v>
      </c>
      <c r="E1432" s="110">
        <f>'T09'!P1432</f>
        <v>1.8799553182756141</v>
      </c>
      <c r="F1432" s="110"/>
      <c r="G1432" s="102">
        <f t="shared" si="331"/>
        <v>1</v>
      </c>
      <c r="H1432" s="102">
        <f t="shared" si="332"/>
        <v>0</v>
      </c>
      <c r="I1432" s="102">
        <f t="shared" si="333"/>
        <v>0</v>
      </c>
      <c r="J1432" s="103">
        <f t="shared" si="334"/>
        <v>1</v>
      </c>
      <c r="L1432" s="115">
        <f t="shared" si="335"/>
        <v>42854.21</v>
      </c>
      <c r="M1432" s="111">
        <f t="shared" si="336"/>
        <v>4.4847039999999998</v>
      </c>
      <c r="N1432" s="111">
        <f t="shared" si="337"/>
        <v>1.879955318275614E-2</v>
      </c>
      <c r="O1432" s="115">
        <f t="shared" si="338"/>
        <v>0</v>
      </c>
      <c r="P1432" s="111">
        <f t="shared" si="339"/>
        <v>0</v>
      </c>
      <c r="Q1432" s="111">
        <f t="shared" si="340"/>
        <v>0</v>
      </c>
      <c r="R1432" s="115">
        <f t="shared" si="341"/>
        <v>0</v>
      </c>
      <c r="S1432" s="111">
        <f t="shared" si="342"/>
        <v>0</v>
      </c>
      <c r="T1432" s="111">
        <f t="shared" si="343"/>
        <v>0</v>
      </c>
    </row>
    <row r="1433" spans="1:20" ht="11.25" customHeight="1" x14ac:dyDescent="0.2">
      <c r="A1433" s="102" t="str">
        <f>'T09'!A1433</f>
        <v>Malé Dvorníky</v>
      </c>
      <c r="B1433" s="104">
        <f>'T09'!C1433</f>
        <v>555665</v>
      </c>
      <c r="C1433" s="109">
        <f>'T09'!K1433</f>
        <v>423013.26</v>
      </c>
      <c r="D1433" s="110">
        <f>'T09'!O1433</f>
        <v>0</v>
      </c>
      <c r="E1433" s="110">
        <f>'T09'!P1433</f>
        <v>110.40439488823588</v>
      </c>
      <c r="F1433" s="110"/>
      <c r="G1433" s="102">
        <f t="shared" si="331"/>
        <v>0</v>
      </c>
      <c r="H1433" s="102">
        <f t="shared" si="332"/>
        <v>1</v>
      </c>
      <c r="I1433" s="102">
        <f t="shared" si="333"/>
        <v>0</v>
      </c>
      <c r="J1433" s="103">
        <f t="shared" si="334"/>
        <v>1</v>
      </c>
      <c r="L1433" s="115">
        <f t="shared" si="335"/>
        <v>0</v>
      </c>
      <c r="M1433" s="111">
        <f t="shared" si="336"/>
        <v>0</v>
      </c>
      <c r="N1433" s="111">
        <f t="shared" si="337"/>
        <v>0</v>
      </c>
      <c r="O1433" s="115">
        <f t="shared" si="338"/>
        <v>423013.26</v>
      </c>
      <c r="P1433" s="111">
        <f t="shared" si="339"/>
        <v>0</v>
      </c>
      <c r="Q1433" s="111">
        <f t="shared" si="340"/>
        <v>1.1040439488823588</v>
      </c>
      <c r="R1433" s="115">
        <f t="shared" si="341"/>
        <v>0</v>
      </c>
      <c r="S1433" s="111">
        <f t="shared" si="342"/>
        <v>0</v>
      </c>
      <c r="T1433" s="111">
        <f t="shared" si="343"/>
        <v>0</v>
      </c>
    </row>
    <row r="1434" spans="1:20" ht="11.25" customHeight="1" x14ac:dyDescent="0.2">
      <c r="A1434" s="102" t="str">
        <f>'T09'!A1434</f>
        <v>Malé Hoste</v>
      </c>
      <c r="B1434" s="104">
        <f>'T09'!C1434</f>
        <v>505102</v>
      </c>
      <c r="C1434" s="109">
        <f>'T09'!K1434</f>
        <v>77252.66</v>
      </c>
      <c r="D1434" s="110">
        <f>'T09'!O1434</f>
        <v>0</v>
      </c>
      <c r="E1434" s="110">
        <f>'T09'!P1434</f>
        <v>0</v>
      </c>
      <c r="F1434" s="110"/>
      <c r="G1434" s="102">
        <f t="shared" si="331"/>
        <v>0</v>
      </c>
      <c r="H1434" s="102">
        <f t="shared" si="332"/>
        <v>0</v>
      </c>
      <c r="I1434" s="102">
        <f t="shared" si="333"/>
        <v>0</v>
      </c>
      <c r="J1434" s="103">
        <f t="shared" si="334"/>
        <v>0</v>
      </c>
      <c r="L1434" s="115">
        <f t="shared" si="335"/>
        <v>0</v>
      </c>
      <c r="M1434" s="111">
        <f t="shared" si="336"/>
        <v>0</v>
      </c>
      <c r="N1434" s="111">
        <f t="shared" si="337"/>
        <v>0</v>
      </c>
      <c r="O1434" s="115">
        <f t="shared" si="338"/>
        <v>0</v>
      </c>
      <c r="P1434" s="111">
        <f t="shared" si="339"/>
        <v>0</v>
      </c>
      <c r="Q1434" s="111">
        <f t="shared" si="340"/>
        <v>0</v>
      </c>
      <c r="R1434" s="115">
        <f t="shared" si="341"/>
        <v>0</v>
      </c>
      <c r="S1434" s="111">
        <f t="shared" si="342"/>
        <v>0</v>
      </c>
      <c r="T1434" s="111">
        <f t="shared" si="343"/>
        <v>0</v>
      </c>
    </row>
    <row r="1435" spans="1:20" ht="11.25" customHeight="1" x14ac:dyDescent="0.2">
      <c r="A1435" s="102" t="str">
        <f>'T09'!A1435</f>
        <v>Malé Chyndice</v>
      </c>
      <c r="B1435" s="104">
        <f>'T09'!C1435</f>
        <v>556785</v>
      </c>
      <c r="C1435" s="109">
        <f>'T09'!K1435</f>
        <v>105357.14</v>
      </c>
      <c r="D1435" s="110">
        <f>'T09'!O1435</f>
        <v>0</v>
      </c>
      <c r="E1435" s="110">
        <f>'T09'!P1435</f>
        <v>6.8695486608691168</v>
      </c>
      <c r="F1435" s="110"/>
      <c r="G1435" s="102">
        <f t="shared" si="331"/>
        <v>0</v>
      </c>
      <c r="H1435" s="102">
        <f t="shared" si="332"/>
        <v>0</v>
      </c>
      <c r="I1435" s="102">
        <f t="shared" si="333"/>
        <v>0</v>
      </c>
      <c r="J1435" s="103">
        <f t="shared" si="334"/>
        <v>0</v>
      </c>
      <c r="L1435" s="115">
        <f t="shared" si="335"/>
        <v>0</v>
      </c>
      <c r="M1435" s="111">
        <f t="shared" si="336"/>
        <v>0</v>
      </c>
      <c r="N1435" s="111">
        <f t="shared" si="337"/>
        <v>0</v>
      </c>
      <c r="O1435" s="115">
        <f t="shared" si="338"/>
        <v>0</v>
      </c>
      <c r="P1435" s="111">
        <f t="shared" si="339"/>
        <v>0</v>
      </c>
      <c r="Q1435" s="111">
        <f t="shared" si="340"/>
        <v>0</v>
      </c>
      <c r="R1435" s="115">
        <f t="shared" si="341"/>
        <v>0</v>
      </c>
      <c r="S1435" s="111">
        <f t="shared" si="342"/>
        <v>0</v>
      </c>
      <c r="T1435" s="111">
        <f t="shared" si="343"/>
        <v>0</v>
      </c>
    </row>
    <row r="1436" spans="1:20" ht="11.25" customHeight="1" x14ac:dyDescent="0.2">
      <c r="A1436" s="102" t="str">
        <f>'T09'!A1436</f>
        <v>Malé Kosihy</v>
      </c>
      <c r="B1436" s="104">
        <f>'T09'!C1436</f>
        <v>503355</v>
      </c>
      <c r="C1436" s="109">
        <f>'T09'!K1436</f>
        <v>111802.76</v>
      </c>
      <c r="D1436" s="110">
        <f>'T09'!O1436</f>
        <v>0</v>
      </c>
      <c r="E1436" s="110">
        <f>'T09'!P1436</f>
        <v>0</v>
      </c>
      <c r="F1436" s="110"/>
      <c r="G1436" s="102">
        <f t="shared" si="331"/>
        <v>0</v>
      </c>
      <c r="H1436" s="102">
        <f t="shared" si="332"/>
        <v>0</v>
      </c>
      <c r="I1436" s="102">
        <f t="shared" si="333"/>
        <v>0</v>
      </c>
      <c r="J1436" s="103">
        <f t="shared" si="334"/>
        <v>0</v>
      </c>
      <c r="L1436" s="115">
        <f t="shared" si="335"/>
        <v>0</v>
      </c>
      <c r="M1436" s="111">
        <f t="shared" si="336"/>
        <v>0</v>
      </c>
      <c r="N1436" s="111">
        <f t="shared" si="337"/>
        <v>0</v>
      </c>
      <c r="O1436" s="115">
        <f t="shared" si="338"/>
        <v>0</v>
      </c>
      <c r="P1436" s="111">
        <f t="shared" si="339"/>
        <v>0</v>
      </c>
      <c r="Q1436" s="111">
        <f t="shared" si="340"/>
        <v>0</v>
      </c>
      <c r="R1436" s="115">
        <f t="shared" si="341"/>
        <v>0</v>
      </c>
      <c r="S1436" s="111">
        <f t="shared" si="342"/>
        <v>0</v>
      </c>
      <c r="T1436" s="111">
        <f t="shared" si="343"/>
        <v>0</v>
      </c>
    </row>
    <row r="1437" spans="1:20" ht="11.25" customHeight="1" x14ac:dyDescent="0.2">
      <c r="A1437" s="102" t="str">
        <f>'T09'!A1437</f>
        <v>Malé Kozmálovce</v>
      </c>
      <c r="B1437" s="104">
        <f>'T09'!C1437</f>
        <v>581135</v>
      </c>
      <c r="C1437" s="109">
        <f>'T09'!K1437</f>
        <v>116825.74</v>
      </c>
      <c r="D1437" s="110">
        <f>'T09'!O1437</f>
        <v>0</v>
      </c>
      <c r="E1437" s="110">
        <f>'T09'!P1437</f>
        <v>2.5506365292443256</v>
      </c>
      <c r="F1437" s="110"/>
      <c r="G1437" s="102">
        <f t="shared" si="331"/>
        <v>0</v>
      </c>
      <c r="H1437" s="102">
        <f t="shared" si="332"/>
        <v>0</v>
      </c>
      <c r="I1437" s="102">
        <f t="shared" si="333"/>
        <v>0</v>
      </c>
      <c r="J1437" s="103">
        <f t="shared" si="334"/>
        <v>0</v>
      </c>
      <c r="L1437" s="115">
        <f t="shared" si="335"/>
        <v>0</v>
      </c>
      <c r="M1437" s="111">
        <f t="shared" si="336"/>
        <v>0</v>
      </c>
      <c r="N1437" s="111">
        <f t="shared" si="337"/>
        <v>0</v>
      </c>
      <c r="O1437" s="115">
        <f t="shared" si="338"/>
        <v>0</v>
      </c>
      <c r="P1437" s="111">
        <f t="shared" si="339"/>
        <v>0</v>
      </c>
      <c r="Q1437" s="111">
        <f t="shared" si="340"/>
        <v>0</v>
      </c>
      <c r="R1437" s="115">
        <f t="shared" si="341"/>
        <v>0</v>
      </c>
      <c r="S1437" s="111">
        <f t="shared" si="342"/>
        <v>0</v>
      </c>
      <c r="T1437" s="111">
        <f t="shared" si="343"/>
        <v>0</v>
      </c>
    </row>
    <row r="1438" spans="1:20" ht="11.25" customHeight="1" x14ac:dyDescent="0.2">
      <c r="A1438" s="102" t="str">
        <f>'T09'!A1438</f>
        <v>Malé Kršteňany</v>
      </c>
      <c r="B1438" s="104">
        <f>'T09'!C1438</f>
        <v>505129</v>
      </c>
      <c r="C1438" s="109">
        <f>'T09'!K1438</f>
        <v>189185.67</v>
      </c>
      <c r="D1438" s="110">
        <f>'T09'!O1438</f>
        <v>0</v>
      </c>
      <c r="E1438" s="110">
        <f>'T09'!P1438</f>
        <v>0</v>
      </c>
      <c r="F1438" s="110"/>
      <c r="G1438" s="102">
        <f t="shared" si="331"/>
        <v>0</v>
      </c>
      <c r="H1438" s="102">
        <f t="shared" si="332"/>
        <v>0</v>
      </c>
      <c r="I1438" s="102">
        <f t="shared" si="333"/>
        <v>0</v>
      </c>
      <c r="J1438" s="103">
        <f t="shared" si="334"/>
        <v>0</v>
      </c>
      <c r="L1438" s="115">
        <f t="shared" si="335"/>
        <v>0</v>
      </c>
      <c r="M1438" s="111">
        <f t="shared" si="336"/>
        <v>0</v>
      </c>
      <c r="N1438" s="111">
        <f t="shared" si="337"/>
        <v>0</v>
      </c>
      <c r="O1438" s="115">
        <f t="shared" si="338"/>
        <v>0</v>
      </c>
      <c r="P1438" s="111">
        <f t="shared" si="339"/>
        <v>0</v>
      </c>
      <c r="Q1438" s="111">
        <f t="shared" si="340"/>
        <v>0</v>
      </c>
      <c r="R1438" s="115">
        <f t="shared" si="341"/>
        <v>0</v>
      </c>
      <c r="S1438" s="111">
        <f t="shared" si="342"/>
        <v>0</v>
      </c>
      <c r="T1438" s="111">
        <f t="shared" si="343"/>
        <v>0</v>
      </c>
    </row>
    <row r="1439" spans="1:20" ht="11.25" customHeight="1" x14ac:dyDescent="0.2">
      <c r="A1439" s="102" t="str">
        <f>'T09'!A1439</f>
        <v>Malé Lednice</v>
      </c>
      <c r="B1439" s="104">
        <f>'T09'!C1439</f>
        <v>557579</v>
      </c>
      <c r="C1439" s="109">
        <f>'T09'!K1439</f>
        <v>91204.52</v>
      </c>
      <c r="D1439" s="110">
        <f>'T09'!O1439</f>
        <v>0</v>
      </c>
      <c r="E1439" s="110">
        <f>'T09'!P1439</f>
        <v>0</v>
      </c>
      <c r="F1439" s="110"/>
      <c r="G1439" s="102">
        <f t="shared" si="331"/>
        <v>0</v>
      </c>
      <c r="H1439" s="102">
        <f t="shared" si="332"/>
        <v>0</v>
      </c>
      <c r="I1439" s="102">
        <f t="shared" si="333"/>
        <v>0</v>
      </c>
      <c r="J1439" s="103">
        <f t="shared" si="334"/>
        <v>0</v>
      </c>
      <c r="L1439" s="115">
        <f t="shared" si="335"/>
        <v>0</v>
      </c>
      <c r="M1439" s="111">
        <f t="shared" si="336"/>
        <v>0</v>
      </c>
      <c r="N1439" s="111">
        <f t="shared" si="337"/>
        <v>0</v>
      </c>
      <c r="O1439" s="115">
        <f t="shared" si="338"/>
        <v>0</v>
      </c>
      <c r="P1439" s="111">
        <f t="shared" si="339"/>
        <v>0</v>
      </c>
      <c r="Q1439" s="111">
        <f t="shared" si="340"/>
        <v>0</v>
      </c>
      <c r="R1439" s="115">
        <f t="shared" si="341"/>
        <v>0</v>
      </c>
      <c r="S1439" s="111">
        <f t="shared" si="342"/>
        <v>0</v>
      </c>
      <c r="T1439" s="111">
        <f t="shared" si="343"/>
        <v>0</v>
      </c>
    </row>
    <row r="1440" spans="1:20" ht="11.25" customHeight="1" x14ac:dyDescent="0.2">
      <c r="A1440" s="102" t="str">
        <f>'T09'!A1440</f>
        <v>Malé Leváre</v>
      </c>
      <c r="B1440" s="104">
        <f>'T09'!C1440</f>
        <v>504556</v>
      </c>
      <c r="C1440" s="109">
        <f>'T09'!K1440</f>
        <v>454420.42</v>
      </c>
      <c r="D1440" s="110">
        <f>'T09'!O1440</f>
        <v>0</v>
      </c>
      <c r="E1440" s="110">
        <f>'T09'!P1440</f>
        <v>0</v>
      </c>
      <c r="F1440" s="110"/>
      <c r="G1440" s="102">
        <f t="shared" si="331"/>
        <v>0</v>
      </c>
      <c r="H1440" s="102">
        <f t="shared" si="332"/>
        <v>0</v>
      </c>
      <c r="I1440" s="102">
        <f t="shared" si="333"/>
        <v>0</v>
      </c>
      <c r="J1440" s="103">
        <f t="shared" si="334"/>
        <v>0</v>
      </c>
      <c r="L1440" s="115">
        <f t="shared" si="335"/>
        <v>0</v>
      </c>
      <c r="M1440" s="111">
        <f t="shared" si="336"/>
        <v>0</v>
      </c>
      <c r="N1440" s="111">
        <f t="shared" si="337"/>
        <v>0</v>
      </c>
      <c r="O1440" s="115">
        <f t="shared" si="338"/>
        <v>0</v>
      </c>
      <c r="P1440" s="111">
        <f t="shared" si="339"/>
        <v>0</v>
      </c>
      <c r="Q1440" s="111">
        <f t="shared" si="340"/>
        <v>0</v>
      </c>
      <c r="R1440" s="115">
        <f t="shared" si="341"/>
        <v>0</v>
      </c>
      <c r="S1440" s="111">
        <f t="shared" si="342"/>
        <v>0</v>
      </c>
      <c r="T1440" s="111">
        <f t="shared" si="343"/>
        <v>0</v>
      </c>
    </row>
    <row r="1441" spans="1:20" ht="11.25" customHeight="1" x14ac:dyDescent="0.2">
      <c r="A1441" s="102" t="str">
        <f>'T09'!A1441</f>
        <v>Malé Ludince</v>
      </c>
      <c r="B1441" s="104">
        <f>'T09'!C1441</f>
        <v>502537</v>
      </c>
      <c r="C1441" s="109">
        <f>'T09'!K1441</f>
        <v>71438.64</v>
      </c>
      <c r="D1441" s="110">
        <f>'T09'!O1441</f>
        <v>15.3241</v>
      </c>
      <c r="E1441" s="110">
        <f>'T09'!P1441</f>
        <v>0.44365346260791078</v>
      </c>
      <c r="F1441" s="110"/>
      <c r="G1441" s="102">
        <f t="shared" si="331"/>
        <v>0</v>
      </c>
      <c r="H1441" s="102">
        <f t="shared" si="332"/>
        <v>0</v>
      </c>
      <c r="I1441" s="102">
        <f t="shared" si="333"/>
        <v>0</v>
      </c>
      <c r="J1441" s="103">
        <f t="shared" si="334"/>
        <v>0</v>
      </c>
      <c r="L1441" s="115">
        <f t="shared" si="335"/>
        <v>0</v>
      </c>
      <c r="M1441" s="111">
        <f t="shared" si="336"/>
        <v>0</v>
      </c>
      <c r="N1441" s="111">
        <f t="shared" si="337"/>
        <v>0</v>
      </c>
      <c r="O1441" s="115">
        <f t="shared" si="338"/>
        <v>0</v>
      </c>
      <c r="P1441" s="111">
        <f t="shared" si="339"/>
        <v>0</v>
      </c>
      <c r="Q1441" s="111">
        <f t="shared" si="340"/>
        <v>0</v>
      </c>
      <c r="R1441" s="115">
        <f t="shared" si="341"/>
        <v>0</v>
      </c>
      <c r="S1441" s="111">
        <f t="shared" si="342"/>
        <v>0</v>
      </c>
      <c r="T1441" s="111">
        <f t="shared" si="343"/>
        <v>0</v>
      </c>
    </row>
    <row r="1442" spans="1:20" ht="11.25" customHeight="1" x14ac:dyDescent="0.2">
      <c r="A1442" s="102" t="str">
        <f>'T09'!A1442</f>
        <v>Malé Ozorovce</v>
      </c>
      <c r="B1442" s="104">
        <f>'T09'!C1442</f>
        <v>528536</v>
      </c>
      <c r="C1442" s="109">
        <f>'T09'!K1442</f>
        <v>112529.88</v>
      </c>
      <c r="D1442" s="110">
        <f>'T09'!O1442</f>
        <v>0</v>
      </c>
      <c r="E1442" s="110">
        <f>'T09'!P1442</f>
        <v>0</v>
      </c>
      <c r="F1442" s="110"/>
      <c r="G1442" s="102">
        <f t="shared" si="331"/>
        <v>0</v>
      </c>
      <c r="H1442" s="102">
        <f t="shared" si="332"/>
        <v>0</v>
      </c>
      <c r="I1442" s="102">
        <f t="shared" si="333"/>
        <v>0</v>
      </c>
      <c r="J1442" s="103">
        <f t="shared" si="334"/>
        <v>0</v>
      </c>
      <c r="L1442" s="115">
        <f t="shared" si="335"/>
        <v>0</v>
      </c>
      <c r="M1442" s="111">
        <f t="shared" si="336"/>
        <v>0</v>
      </c>
      <c r="N1442" s="111">
        <f t="shared" si="337"/>
        <v>0</v>
      </c>
      <c r="O1442" s="115">
        <f t="shared" si="338"/>
        <v>0</v>
      </c>
      <c r="P1442" s="111">
        <f t="shared" si="339"/>
        <v>0</v>
      </c>
      <c r="Q1442" s="111">
        <f t="shared" si="340"/>
        <v>0</v>
      </c>
      <c r="R1442" s="115">
        <f t="shared" si="341"/>
        <v>0</v>
      </c>
      <c r="S1442" s="111">
        <f t="shared" si="342"/>
        <v>0</v>
      </c>
      <c r="T1442" s="111">
        <f t="shared" si="343"/>
        <v>0</v>
      </c>
    </row>
    <row r="1443" spans="1:20" ht="11.25" customHeight="1" x14ac:dyDescent="0.2">
      <c r="A1443" s="102" t="str">
        <f>'T09'!A1443</f>
        <v>Malé Raškovce</v>
      </c>
      <c r="B1443" s="104">
        <f>'T09'!C1443</f>
        <v>522767</v>
      </c>
      <c r="C1443" s="109">
        <f>'T09'!K1443</f>
        <v>87329.919999999998</v>
      </c>
      <c r="D1443" s="110">
        <f>'T09'!O1443</f>
        <v>45.542200000000001</v>
      </c>
      <c r="E1443" s="110">
        <f>'T09'!P1443</f>
        <v>1.1566253581819381</v>
      </c>
      <c r="F1443" s="110"/>
      <c r="G1443" s="102">
        <f t="shared" si="331"/>
        <v>0</v>
      </c>
      <c r="H1443" s="102">
        <f t="shared" si="332"/>
        <v>0</v>
      </c>
      <c r="I1443" s="102">
        <f t="shared" si="333"/>
        <v>0</v>
      </c>
      <c r="J1443" s="103">
        <f t="shared" si="334"/>
        <v>0</v>
      </c>
      <c r="L1443" s="115">
        <f t="shared" si="335"/>
        <v>0</v>
      </c>
      <c r="M1443" s="111">
        <f t="shared" si="336"/>
        <v>0</v>
      </c>
      <c r="N1443" s="111">
        <f t="shared" si="337"/>
        <v>0</v>
      </c>
      <c r="O1443" s="115">
        <f t="shared" si="338"/>
        <v>0</v>
      </c>
      <c r="P1443" s="111">
        <f t="shared" si="339"/>
        <v>0</v>
      </c>
      <c r="Q1443" s="111">
        <f t="shared" si="340"/>
        <v>0</v>
      </c>
      <c r="R1443" s="115">
        <f t="shared" si="341"/>
        <v>0</v>
      </c>
      <c r="S1443" s="111">
        <f t="shared" si="342"/>
        <v>0</v>
      </c>
      <c r="T1443" s="111">
        <f t="shared" si="343"/>
        <v>0</v>
      </c>
    </row>
    <row r="1444" spans="1:20" ht="11.25" customHeight="1" x14ac:dyDescent="0.2">
      <c r="A1444" s="102" t="str">
        <f>'T09'!A1444</f>
        <v>Malé Ripňany</v>
      </c>
      <c r="B1444" s="104">
        <f>'T09'!C1444</f>
        <v>505137</v>
      </c>
      <c r="C1444" s="109">
        <f>'T09'!K1444</f>
        <v>246364.4</v>
      </c>
      <c r="D1444" s="110">
        <f>'T09'!O1444</f>
        <v>7.1032999999999999</v>
      </c>
      <c r="E1444" s="110">
        <f>'T09'!P1444</f>
        <v>11.649633632131916</v>
      </c>
      <c r="F1444" s="110"/>
      <c r="G1444" s="102">
        <f t="shared" si="331"/>
        <v>0</v>
      </c>
      <c r="H1444" s="102">
        <f t="shared" si="332"/>
        <v>0</v>
      </c>
      <c r="I1444" s="102">
        <f t="shared" si="333"/>
        <v>0</v>
      </c>
      <c r="J1444" s="103">
        <f t="shared" si="334"/>
        <v>0</v>
      </c>
      <c r="L1444" s="115">
        <f t="shared" si="335"/>
        <v>0</v>
      </c>
      <c r="M1444" s="111">
        <f t="shared" si="336"/>
        <v>0</v>
      </c>
      <c r="N1444" s="111">
        <f t="shared" si="337"/>
        <v>0</v>
      </c>
      <c r="O1444" s="115">
        <f t="shared" si="338"/>
        <v>0</v>
      </c>
      <c r="P1444" s="111">
        <f t="shared" si="339"/>
        <v>0</v>
      </c>
      <c r="Q1444" s="111">
        <f t="shared" si="340"/>
        <v>0</v>
      </c>
      <c r="R1444" s="115">
        <f t="shared" si="341"/>
        <v>0</v>
      </c>
      <c r="S1444" s="111">
        <f t="shared" si="342"/>
        <v>0</v>
      </c>
      <c r="T1444" s="111">
        <f t="shared" si="343"/>
        <v>0</v>
      </c>
    </row>
    <row r="1445" spans="1:20" ht="11.25" customHeight="1" x14ac:dyDescent="0.2">
      <c r="A1445" s="102" t="str">
        <f>'T09'!A1445</f>
        <v>Malé Straciny</v>
      </c>
      <c r="B1445" s="104">
        <f>'T09'!C1445</f>
        <v>558206</v>
      </c>
      <c r="C1445" s="109">
        <f>'T09'!K1445</f>
        <v>41972.639999999999</v>
      </c>
      <c r="D1445" s="110">
        <f>'T09'!O1445</f>
        <v>0</v>
      </c>
      <c r="E1445" s="110">
        <f>'T09'!P1445</f>
        <v>0</v>
      </c>
      <c r="F1445" s="110"/>
      <c r="G1445" s="102">
        <f t="shared" si="331"/>
        <v>0</v>
      </c>
      <c r="H1445" s="102">
        <f t="shared" si="332"/>
        <v>0</v>
      </c>
      <c r="I1445" s="102">
        <f t="shared" si="333"/>
        <v>0</v>
      </c>
      <c r="J1445" s="103">
        <f t="shared" si="334"/>
        <v>0</v>
      </c>
      <c r="L1445" s="115">
        <f t="shared" si="335"/>
        <v>0</v>
      </c>
      <c r="M1445" s="111">
        <f t="shared" si="336"/>
        <v>0</v>
      </c>
      <c r="N1445" s="111">
        <f t="shared" si="337"/>
        <v>0</v>
      </c>
      <c r="O1445" s="115">
        <f t="shared" si="338"/>
        <v>0</v>
      </c>
      <c r="P1445" s="111">
        <f t="shared" si="339"/>
        <v>0</v>
      </c>
      <c r="Q1445" s="111">
        <f t="shared" si="340"/>
        <v>0</v>
      </c>
      <c r="R1445" s="115">
        <f t="shared" si="341"/>
        <v>0</v>
      </c>
      <c r="S1445" s="111">
        <f t="shared" si="342"/>
        <v>0</v>
      </c>
      <c r="T1445" s="111">
        <f t="shared" si="343"/>
        <v>0</v>
      </c>
    </row>
    <row r="1446" spans="1:20" ht="11.25" customHeight="1" x14ac:dyDescent="0.2">
      <c r="A1446" s="102" t="str">
        <f>'T09'!A1446</f>
        <v>Malé Trakany</v>
      </c>
      <c r="B1446" s="104">
        <f>'T09'!C1446</f>
        <v>528544</v>
      </c>
      <c r="C1446" s="109">
        <f>'T09'!K1446</f>
        <v>300123.57</v>
      </c>
      <c r="D1446" s="110">
        <f>'T09'!O1446</f>
        <v>43.5899</v>
      </c>
      <c r="E1446" s="110">
        <f>'T09'!P1446</f>
        <v>8.1307276199600054</v>
      </c>
      <c r="F1446" s="110"/>
      <c r="G1446" s="102">
        <f t="shared" si="331"/>
        <v>0</v>
      </c>
      <c r="H1446" s="102">
        <f t="shared" si="332"/>
        <v>0</v>
      </c>
      <c r="I1446" s="102">
        <f t="shared" si="333"/>
        <v>0</v>
      </c>
      <c r="J1446" s="103">
        <f t="shared" si="334"/>
        <v>0</v>
      </c>
      <c r="L1446" s="115">
        <f t="shared" si="335"/>
        <v>0</v>
      </c>
      <c r="M1446" s="111">
        <f t="shared" si="336"/>
        <v>0</v>
      </c>
      <c r="N1446" s="111">
        <f t="shared" si="337"/>
        <v>0</v>
      </c>
      <c r="O1446" s="115">
        <f t="shared" si="338"/>
        <v>0</v>
      </c>
      <c r="P1446" s="111">
        <f t="shared" si="339"/>
        <v>0</v>
      </c>
      <c r="Q1446" s="111">
        <f t="shared" si="340"/>
        <v>0</v>
      </c>
      <c r="R1446" s="115">
        <f t="shared" si="341"/>
        <v>0</v>
      </c>
      <c r="S1446" s="111">
        <f t="shared" si="342"/>
        <v>0</v>
      </c>
      <c r="T1446" s="111">
        <f t="shared" si="343"/>
        <v>0</v>
      </c>
    </row>
    <row r="1447" spans="1:20" ht="11.25" customHeight="1" x14ac:dyDescent="0.2">
      <c r="A1447" s="102" t="str">
        <f>'T09'!A1447</f>
        <v>Malé Uherce</v>
      </c>
      <c r="B1447" s="104">
        <f>'T09'!C1447</f>
        <v>580953</v>
      </c>
      <c r="C1447" s="109">
        <f>'T09'!K1447</f>
        <v>251977.63</v>
      </c>
      <c r="D1447" s="110">
        <f>'T09'!O1447</f>
        <v>0</v>
      </c>
      <c r="E1447" s="110">
        <f>'T09'!P1447</f>
        <v>0</v>
      </c>
      <c r="F1447" s="110"/>
      <c r="G1447" s="102">
        <f t="shared" si="331"/>
        <v>0</v>
      </c>
      <c r="H1447" s="102">
        <f t="shared" si="332"/>
        <v>0</v>
      </c>
      <c r="I1447" s="102">
        <f t="shared" si="333"/>
        <v>0</v>
      </c>
      <c r="J1447" s="103">
        <f t="shared" si="334"/>
        <v>0</v>
      </c>
      <c r="L1447" s="115">
        <f t="shared" si="335"/>
        <v>0</v>
      </c>
      <c r="M1447" s="111">
        <f t="shared" si="336"/>
        <v>0</v>
      </c>
      <c r="N1447" s="111">
        <f t="shared" si="337"/>
        <v>0</v>
      </c>
      <c r="O1447" s="115">
        <f t="shared" si="338"/>
        <v>0</v>
      </c>
      <c r="P1447" s="111">
        <f t="shared" si="339"/>
        <v>0</v>
      </c>
      <c r="Q1447" s="111">
        <f t="shared" si="340"/>
        <v>0</v>
      </c>
      <c r="R1447" s="115">
        <f t="shared" si="341"/>
        <v>0</v>
      </c>
      <c r="S1447" s="111">
        <f t="shared" si="342"/>
        <v>0</v>
      </c>
      <c r="T1447" s="111">
        <f t="shared" si="343"/>
        <v>0</v>
      </c>
    </row>
    <row r="1448" spans="1:20" ht="11.25" customHeight="1" x14ac:dyDescent="0.2">
      <c r="A1448" s="102" t="str">
        <f>'T09'!A1448</f>
        <v>Malé Vozokany</v>
      </c>
      <c r="B1448" s="104">
        <f>'T09'!C1448</f>
        <v>555924</v>
      </c>
      <c r="C1448" s="109">
        <f>'T09'!K1448</f>
        <v>129269.06</v>
      </c>
      <c r="D1448" s="110">
        <f>'T09'!O1448</f>
        <v>19.761399999999998</v>
      </c>
      <c r="E1448" s="110">
        <f>'T09'!P1448</f>
        <v>0</v>
      </c>
      <c r="F1448" s="110"/>
      <c r="G1448" s="102">
        <f t="shared" si="331"/>
        <v>0</v>
      </c>
      <c r="H1448" s="102">
        <f t="shared" si="332"/>
        <v>0</v>
      </c>
      <c r="I1448" s="102">
        <f t="shared" si="333"/>
        <v>0</v>
      </c>
      <c r="J1448" s="103">
        <f t="shared" si="334"/>
        <v>0</v>
      </c>
      <c r="L1448" s="115">
        <f t="shared" si="335"/>
        <v>0</v>
      </c>
      <c r="M1448" s="111">
        <f t="shared" si="336"/>
        <v>0</v>
      </c>
      <c r="N1448" s="111">
        <f t="shared" si="337"/>
        <v>0</v>
      </c>
      <c r="O1448" s="115">
        <f t="shared" si="338"/>
        <v>0</v>
      </c>
      <c r="P1448" s="111">
        <f t="shared" si="339"/>
        <v>0</v>
      </c>
      <c r="Q1448" s="111">
        <f t="shared" si="340"/>
        <v>0</v>
      </c>
      <c r="R1448" s="115">
        <f t="shared" si="341"/>
        <v>0</v>
      </c>
      <c r="S1448" s="111">
        <f t="shared" si="342"/>
        <v>0</v>
      </c>
      <c r="T1448" s="111">
        <f t="shared" si="343"/>
        <v>0</v>
      </c>
    </row>
    <row r="1449" spans="1:20" ht="11.25" customHeight="1" x14ac:dyDescent="0.2">
      <c r="A1449" s="102" t="str">
        <f>'T09'!A1449</f>
        <v>Malé Zálužie</v>
      </c>
      <c r="B1449" s="104">
        <f>'T09'!C1449</f>
        <v>500534</v>
      </c>
      <c r="C1449" s="109">
        <f>'T09'!K1449</f>
        <v>60975.56</v>
      </c>
      <c r="D1449" s="110">
        <f>'T09'!O1449</f>
        <v>87.740499999999997</v>
      </c>
      <c r="E1449" s="110">
        <f>'T09'!P1449</f>
        <v>33.940680495595288</v>
      </c>
      <c r="F1449" s="110"/>
      <c r="G1449" s="102">
        <f t="shared" si="331"/>
        <v>1</v>
      </c>
      <c r="H1449" s="102">
        <f t="shared" si="332"/>
        <v>1</v>
      </c>
      <c r="I1449" s="102">
        <f t="shared" si="333"/>
        <v>1</v>
      </c>
      <c r="J1449" s="103">
        <f t="shared" si="334"/>
        <v>1</v>
      </c>
      <c r="L1449" s="115">
        <f t="shared" si="335"/>
        <v>60975.56</v>
      </c>
      <c r="M1449" s="111">
        <f t="shared" si="336"/>
        <v>0.87740499999999999</v>
      </c>
      <c r="N1449" s="111">
        <f t="shared" si="337"/>
        <v>0.33940680495595288</v>
      </c>
      <c r="O1449" s="115">
        <f t="shared" si="338"/>
        <v>60975.56</v>
      </c>
      <c r="P1449" s="111">
        <f t="shared" si="339"/>
        <v>0.87740499999999999</v>
      </c>
      <c r="Q1449" s="111">
        <f t="shared" si="340"/>
        <v>0.33940680495595288</v>
      </c>
      <c r="R1449" s="115">
        <f t="shared" si="341"/>
        <v>60975.56</v>
      </c>
      <c r="S1449" s="111">
        <f t="shared" si="342"/>
        <v>0.87740499999999999</v>
      </c>
      <c r="T1449" s="111">
        <f t="shared" si="343"/>
        <v>0.33940680495595288</v>
      </c>
    </row>
    <row r="1450" spans="1:20" ht="11.25" customHeight="1" x14ac:dyDescent="0.2">
      <c r="A1450" s="102" t="str">
        <f>'T09'!A1450</f>
        <v>Malé Zlievce</v>
      </c>
      <c r="B1450" s="104">
        <f>'T09'!C1450</f>
        <v>516198</v>
      </c>
      <c r="C1450" s="109">
        <f>'T09'!K1450</f>
        <v>113546</v>
      </c>
      <c r="D1450" s="110">
        <f>'T09'!O1450</f>
        <v>0</v>
      </c>
      <c r="E1450" s="110">
        <f>'T09'!P1450</f>
        <v>8.0070367956599089</v>
      </c>
      <c r="F1450" s="110"/>
      <c r="G1450" s="102">
        <f t="shared" si="331"/>
        <v>0</v>
      </c>
      <c r="H1450" s="102">
        <f t="shared" si="332"/>
        <v>0</v>
      </c>
      <c r="I1450" s="102">
        <f t="shared" si="333"/>
        <v>0</v>
      </c>
      <c r="J1450" s="103">
        <f t="shared" si="334"/>
        <v>0</v>
      </c>
      <c r="L1450" s="115">
        <f t="shared" si="335"/>
        <v>0</v>
      </c>
      <c r="M1450" s="111">
        <f t="shared" si="336"/>
        <v>0</v>
      </c>
      <c r="N1450" s="111">
        <f t="shared" si="337"/>
        <v>0</v>
      </c>
      <c r="O1450" s="115">
        <f t="shared" si="338"/>
        <v>0</v>
      </c>
      <c r="P1450" s="111">
        <f t="shared" si="339"/>
        <v>0</v>
      </c>
      <c r="Q1450" s="111">
        <f t="shared" si="340"/>
        <v>0</v>
      </c>
      <c r="R1450" s="115">
        <f t="shared" si="341"/>
        <v>0</v>
      </c>
      <c r="S1450" s="111">
        <f t="shared" si="342"/>
        <v>0</v>
      </c>
      <c r="T1450" s="111">
        <f t="shared" si="343"/>
        <v>0</v>
      </c>
    </row>
    <row r="1451" spans="1:20" ht="11.25" customHeight="1" x14ac:dyDescent="0.2">
      <c r="A1451" s="102" t="str">
        <f>'T09'!A1451</f>
        <v>Málinec</v>
      </c>
      <c r="B1451" s="104">
        <f>'T09'!C1451</f>
        <v>511595</v>
      </c>
      <c r="C1451" s="109">
        <f>'T09'!K1451</f>
        <v>860669.28999999992</v>
      </c>
      <c r="D1451" s="110">
        <f>'T09'!O1451</f>
        <v>1.8923000000000001</v>
      </c>
      <c r="E1451" s="110">
        <f>'T09'!P1451</f>
        <v>4.0928670755755681</v>
      </c>
      <c r="F1451" s="110"/>
      <c r="G1451" s="102">
        <f t="shared" si="331"/>
        <v>0</v>
      </c>
      <c r="H1451" s="102">
        <f t="shared" si="332"/>
        <v>0</v>
      </c>
      <c r="I1451" s="102">
        <f t="shared" si="333"/>
        <v>0</v>
      </c>
      <c r="J1451" s="103">
        <f t="shared" si="334"/>
        <v>0</v>
      </c>
      <c r="L1451" s="115">
        <f t="shared" si="335"/>
        <v>0</v>
      </c>
      <c r="M1451" s="111">
        <f t="shared" si="336"/>
        <v>0</v>
      </c>
      <c r="N1451" s="111">
        <f t="shared" si="337"/>
        <v>0</v>
      </c>
      <c r="O1451" s="115">
        <f t="shared" si="338"/>
        <v>0</v>
      </c>
      <c r="P1451" s="111">
        <f t="shared" si="339"/>
        <v>0</v>
      </c>
      <c r="Q1451" s="111">
        <f t="shared" si="340"/>
        <v>0</v>
      </c>
      <c r="R1451" s="115">
        <f t="shared" si="341"/>
        <v>0</v>
      </c>
      <c r="S1451" s="111">
        <f t="shared" si="342"/>
        <v>0</v>
      </c>
      <c r="T1451" s="111">
        <f t="shared" si="343"/>
        <v>0</v>
      </c>
    </row>
    <row r="1452" spans="1:20" ht="11.25" customHeight="1" x14ac:dyDescent="0.2">
      <c r="A1452" s="102" t="str">
        <f>'T09'!A1452</f>
        <v>Malinová</v>
      </c>
      <c r="B1452" s="104">
        <f>'T09'!C1452</f>
        <v>514187</v>
      </c>
      <c r="C1452" s="109">
        <f>'T09'!K1452</f>
        <v>209035.09</v>
      </c>
      <c r="D1452" s="110">
        <f>'T09'!O1452</f>
        <v>37.212699999999998</v>
      </c>
      <c r="E1452" s="110">
        <f>'T09'!P1452</f>
        <v>5.6777357332685146</v>
      </c>
      <c r="F1452" s="110"/>
      <c r="G1452" s="102">
        <f t="shared" si="331"/>
        <v>0</v>
      </c>
      <c r="H1452" s="102">
        <f t="shared" si="332"/>
        <v>0</v>
      </c>
      <c r="I1452" s="102">
        <f t="shared" si="333"/>
        <v>0</v>
      </c>
      <c r="J1452" s="103">
        <f t="shared" si="334"/>
        <v>0</v>
      </c>
      <c r="L1452" s="115">
        <f t="shared" si="335"/>
        <v>0</v>
      </c>
      <c r="M1452" s="111">
        <f t="shared" si="336"/>
        <v>0</v>
      </c>
      <c r="N1452" s="111">
        <f t="shared" si="337"/>
        <v>0</v>
      </c>
      <c r="O1452" s="115">
        <f t="shared" si="338"/>
        <v>0</v>
      </c>
      <c r="P1452" s="111">
        <f t="shared" si="339"/>
        <v>0</v>
      </c>
      <c r="Q1452" s="111">
        <f t="shared" si="340"/>
        <v>0</v>
      </c>
      <c r="R1452" s="115">
        <f t="shared" si="341"/>
        <v>0</v>
      </c>
      <c r="S1452" s="111">
        <f t="shared" si="342"/>
        <v>0</v>
      </c>
      <c r="T1452" s="111">
        <f t="shared" si="343"/>
        <v>0</v>
      </c>
    </row>
    <row r="1453" spans="1:20" ht="11.25" customHeight="1" x14ac:dyDescent="0.2">
      <c r="A1453" s="102" t="str">
        <f>'T09'!A1453</f>
        <v>Malinovo</v>
      </c>
      <c r="B1453" s="104">
        <f>'T09'!C1453</f>
        <v>508071</v>
      </c>
      <c r="C1453" s="109">
        <f>'T09'!K1453</f>
        <v>912095.97</v>
      </c>
      <c r="D1453" s="110">
        <f>'T09'!O1453</f>
        <v>0.86709999999999998</v>
      </c>
      <c r="E1453" s="110">
        <f>'T09'!P1453</f>
        <v>7.9926534485181442</v>
      </c>
      <c r="F1453" s="110"/>
      <c r="G1453" s="102">
        <f t="shared" si="331"/>
        <v>0</v>
      </c>
      <c r="H1453" s="102">
        <f t="shared" si="332"/>
        <v>0</v>
      </c>
      <c r="I1453" s="102">
        <f t="shared" si="333"/>
        <v>0</v>
      </c>
      <c r="J1453" s="103">
        <f t="shared" si="334"/>
        <v>0</v>
      </c>
      <c r="L1453" s="115">
        <f t="shared" si="335"/>
        <v>0</v>
      </c>
      <c r="M1453" s="111">
        <f t="shared" si="336"/>
        <v>0</v>
      </c>
      <c r="N1453" s="111">
        <f t="shared" si="337"/>
        <v>0</v>
      </c>
      <c r="O1453" s="115">
        <f t="shared" si="338"/>
        <v>0</v>
      </c>
      <c r="P1453" s="111">
        <f t="shared" si="339"/>
        <v>0</v>
      </c>
      <c r="Q1453" s="111">
        <f t="shared" si="340"/>
        <v>0</v>
      </c>
      <c r="R1453" s="115">
        <f t="shared" si="341"/>
        <v>0</v>
      </c>
      <c r="S1453" s="111">
        <f t="shared" si="342"/>
        <v>0</v>
      </c>
      <c r="T1453" s="111">
        <f t="shared" si="343"/>
        <v>0</v>
      </c>
    </row>
    <row r="1454" spans="1:20" ht="11.25" customHeight="1" x14ac:dyDescent="0.2">
      <c r="A1454" s="102" t="str">
        <f>'T09'!A1454</f>
        <v>Malužiná</v>
      </c>
      <c r="B1454" s="104">
        <f>'T09'!C1454</f>
        <v>510858</v>
      </c>
      <c r="C1454" s="109">
        <f>'T09'!K1454</f>
        <v>101906.89</v>
      </c>
      <c r="D1454" s="110">
        <f>'T09'!O1454</f>
        <v>0</v>
      </c>
      <c r="E1454" s="110">
        <f>'T09'!P1454</f>
        <v>9.306848634081561</v>
      </c>
      <c r="F1454" s="110"/>
      <c r="G1454" s="102">
        <f t="shared" si="331"/>
        <v>0</v>
      </c>
      <c r="H1454" s="102">
        <f t="shared" si="332"/>
        <v>0</v>
      </c>
      <c r="I1454" s="102">
        <f t="shared" si="333"/>
        <v>0</v>
      </c>
      <c r="J1454" s="103">
        <f t="shared" si="334"/>
        <v>0</v>
      </c>
      <c r="L1454" s="115">
        <f t="shared" si="335"/>
        <v>0</v>
      </c>
      <c r="M1454" s="111">
        <f t="shared" si="336"/>
        <v>0</v>
      </c>
      <c r="N1454" s="111">
        <f t="shared" si="337"/>
        <v>0</v>
      </c>
      <c r="O1454" s="115">
        <f t="shared" si="338"/>
        <v>0</v>
      </c>
      <c r="P1454" s="111">
        <f t="shared" si="339"/>
        <v>0</v>
      </c>
      <c r="Q1454" s="111">
        <f t="shared" si="340"/>
        <v>0</v>
      </c>
      <c r="R1454" s="115">
        <f t="shared" si="341"/>
        <v>0</v>
      </c>
      <c r="S1454" s="111">
        <f t="shared" si="342"/>
        <v>0</v>
      </c>
      <c r="T1454" s="111">
        <f t="shared" si="343"/>
        <v>0</v>
      </c>
    </row>
    <row r="1455" spans="1:20" ht="11.25" customHeight="1" x14ac:dyDescent="0.2">
      <c r="A1455" s="102" t="str">
        <f>'T09'!A1455</f>
        <v>Malý Cetín</v>
      </c>
      <c r="B1455" s="104">
        <f>'T09'!C1455</f>
        <v>555908</v>
      </c>
      <c r="C1455" s="109">
        <f>'T09'!K1455</f>
        <v>128276.53</v>
      </c>
      <c r="D1455" s="110">
        <f>'T09'!O1455</f>
        <v>21.435700000000001</v>
      </c>
      <c r="E1455" s="110">
        <f>'T09'!P1455</f>
        <v>25.355628188570428</v>
      </c>
      <c r="F1455" s="110"/>
      <c r="G1455" s="102">
        <f t="shared" si="331"/>
        <v>0</v>
      </c>
      <c r="H1455" s="102">
        <f t="shared" si="332"/>
        <v>1</v>
      </c>
      <c r="I1455" s="102">
        <f t="shared" si="333"/>
        <v>0</v>
      </c>
      <c r="J1455" s="103">
        <f t="shared" si="334"/>
        <v>1</v>
      </c>
      <c r="L1455" s="115">
        <f t="shared" si="335"/>
        <v>0</v>
      </c>
      <c r="M1455" s="111">
        <f t="shared" si="336"/>
        <v>0</v>
      </c>
      <c r="N1455" s="111">
        <f t="shared" si="337"/>
        <v>0</v>
      </c>
      <c r="O1455" s="115">
        <f t="shared" si="338"/>
        <v>128276.53</v>
      </c>
      <c r="P1455" s="111">
        <f t="shared" si="339"/>
        <v>0.21435700000000002</v>
      </c>
      <c r="Q1455" s="111">
        <f t="shared" si="340"/>
        <v>0.25355628188570428</v>
      </c>
      <c r="R1455" s="115">
        <f t="shared" si="341"/>
        <v>0</v>
      </c>
      <c r="S1455" s="111">
        <f t="shared" si="342"/>
        <v>0</v>
      </c>
      <c r="T1455" s="111">
        <f t="shared" si="343"/>
        <v>0</v>
      </c>
    </row>
    <row r="1456" spans="1:20" ht="11.25" customHeight="1" x14ac:dyDescent="0.2">
      <c r="A1456" s="102" t="str">
        <f>'T09'!A1456</f>
        <v>Malý Čepčín</v>
      </c>
      <c r="B1456" s="104">
        <f>'T09'!C1456</f>
        <v>512443</v>
      </c>
      <c r="C1456" s="109">
        <f>'T09'!K1456</f>
        <v>212011.63999999998</v>
      </c>
      <c r="D1456" s="110">
        <f>'T09'!O1456</f>
        <v>0</v>
      </c>
      <c r="E1456" s="110">
        <f>'T09'!P1456</f>
        <v>0</v>
      </c>
      <c r="F1456" s="110"/>
      <c r="G1456" s="102">
        <f t="shared" si="331"/>
        <v>0</v>
      </c>
      <c r="H1456" s="102">
        <f t="shared" si="332"/>
        <v>0</v>
      </c>
      <c r="I1456" s="102">
        <f t="shared" si="333"/>
        <v>0</v>
      </c>
      <c r="J1456" s="103">
        <f t="shared" si="334"/>
        <v>0</v>
      </c>
      <c r="L1456" s="115">
        <f t="shared" si="335"/>
        <v>0</v>
      </c>
      <c r="M1456" s="111">
        <f t="shared" si="336"/>
        <v>0</v>
      </c>
      <c r="N1456" s="111">
        <f t="shared" si="337"/>
        <v>0</v>
      </c>
      <c r="O1456" s="115">
        <f t="shared" si="338"/>
        <v>0</v>
      </c>
      <c r="P1456" s="111">
        <f t="shared" si="339"/>
        <v>0</v>
      </c>
      <c r="Q1456" s="111">
        <f t="shared" si="340"/>
        <v>0</v>
      </c>
      <c r="R1456" s="115">
        <f t="shared" si="341"/>
        <v>0</v>
      </c>
      <c r="S1456" s="111">
        <f t="shared" si="342"/>
        <v>0</v>
      </c>
      <c r="T1456" s="111">
        <f t="shared" si="343"/>
        <v>0</v>
      </c>
    </row>
    <row r="1457" spans="1:20" ht="11.25" customHeight="1" x14ac:dyDescent="0.2">
      <c r="A1457" s="102" t="str">
        <f>'T09'!A1457</f>
        <v>Malý Horeš</v>
      </c>
      <c r="B1457" s="104">
        <f>'T09'!C1457</f>
        <v>528552</v>
      </c>
      <c r="C1457" s="109">
        <f>'T09'!K1457</f>
        <v>288032.12</v>
      </c>
      <c r="D1457" s="110">
        <f>'T09'!O1457</f>
        <v>61.843699999999998</v>
      </c>
      <c r="E1457" s="110">
        <f>'T09'!P1457</f>
        <v>0.56403084489327093</v>
      </c>
      <c r="F1457" s="110"/>
      <c r="G1457" s="102">
        <f t="shared" si="331"/>
        <v>1</v>
      </c>
      <c r="H1457" s="102">
        <f t="shared" si="332"/>
        <v>0</v>
      </c>
      <c r="I1457" s="102">
        <f t="shared" si="333"/>
        <v>0</v>
      </c>
      <c r="J1457" s="103">
        <f t="shared" si="334"/>
        <v>1</v>
      </c>
      <c r="L1457" s="115">
        <f t="shared" si="335"/>
        <v>288032.12</v>
      </c>
      <c r="M1457" s="111">
        <f t="shared" si="336"/>
        <v>0.61843700000000001</v>
      </c>
      <c r="N1457" s="111">
        <f t="shared" si="337"/>
        <v>5.6403084489327097E-3</v>
      </c>
      <c r="O1457" s="115">
        <f t="shared" si="338"/>
        <v>0</v>
      </c>
      <c r="P1457" s="111">
        <f t="shared" si="339"/>
        <v>0</v>
      </c>
      <c r="Q1457" s="111">
        <f t="shared" si="340"/>
        <v>0</v>
      </c>
      <c r="R1457" s="115">
        <f t="shared" si="341"/>
        <v>0</v>
      </c>
      <c r="S1457" s="111">
        <f t="shared" si="342"/>
        <v>0</v>
      </c>
      <c r="T1457" s="111">
        <f t="shared" si="343"/>
        <v>0</v>
      </c>
    </row>
    <row r="1458" spans="1:20" ht="11.25" customHeight="1" x14ac:dyDescent="0.2">
      <c r="A1458" s="102" t="str">
        <f>'T09'!A1458</f>
        <v>Malý Kamenec</v>
      </c>
      <c r="B1458" s="104">
        <f>'T09'!C1458</f>
        <v>528561</v>
      </c>
      <c r="C1458" s="109">
        <f>'T09'!K1458</f>
        <v>117754.29</v>
      </c>
      <c r="D1458" s="110">
        <f>'T09'!O1458</f>
        <v>65.195899999999995</v>
      </c>
      <c r="E1458" s="110">
        <f>'T09'!P1458</f>
        <v>3.3406001598752795</v>
      </c>
      <c r="F1458" s="110"/>
      <c r="G1458" s="102">
        <f t="shared" si="331"/>
        <v>1</v>
      </c>
      <c r="H1458" s="102">
        <f t="shared" si="332"/>
        <v>0</v>
      </c>
      <c r="I1458" s="102">
        <f t="shared" si="333"/>
        <v>0</v>
      </c>
      <c r="J1458" s="103">
        <f t="shared" si="334"/>
        <v>1</v>
      </c>
      <c r="L1458" s="115">
        <f t="shared" si="335"/>
        <v>117754.29</v>
      </c>
      <c r="M1458" s="111">
        <f t="shared" si="336"/>
        <v>0.65195899999999996</v>
      </c>
      <c r="N1458" s="111">
        <f t="shared" si="337"/>
        <v>3.3406001598752795E-2</v>
      </c>
      <c r="O1458" s="115">
        <f t="shared" si="338"/>
        <v>0</v>
      </c>
      <c r="P1458" s="111">
        <f t="shared" si="339"/>
        <v>0</v>
      </c>
      <c r="Q1458" s="111">
        <f t="shared" si="340"/>
        <v>0</v>
      </c>
      <c r="R1458" s="115">
        <f t="shared" si="341"/>
        <v>0</v>
      </c>
      <c r="S1458" s="111">
        <f t="shared" si="342"/>
        <v>0</v>
      </c>
      <c r="T1458" s="111">
        <f t="shared" si="343"/>
        <v>0</v>
      </c>
    </row>
    <row r="1459" spans="1:20" ht="11.25" customHeight="1" x14ac:dyDescent="0.2">
      <c r="A1459" s="102" t="str">
        <f>'T09'!A1459</f>
        <v>Malý Krtíš</v>
      </c>
      <c r="B1459" s="104">
        <f>'T09'!C1459</f>
        <v>558192</v>
      </c>
      <c r="C1459" s="109">
        <f>'T09'!K1459</f>
        <v>242956.58</v>
      </c>
      <c r="D1459" s="110">
        <f>'T09'!O1459</f>
        <v>0</v>
      </c>
      <c r="E1459" s="110">
        <f>'T09'!P1459</f>
        <v>18.277739174629478</v>
      </c>
      <c r="F1459" s="110"/>
      <c r="G1459" s="102">
        <f t="shared" si="331"/>
        <v>0</v>
      </c>
      <c r="H1459" s="102">
        <f t="shared" si="332"/>
        <v>0</v>
      </c>
      <c r="I1459" s="102">
        <f t="shared" si="333"/>
        <v>0</v>
      </c>
      <c r="J1459" s="103">
        <f t="shared" si="334"/>
        <v>0</v>
      </c>
      <c r="L1459" s="115">
        <f t="shared" si="335"/>
        <v>0</v>
      </c>
      <c r="M1459" s="111">
        <f t="shared" si="336"/>
        <v>0</v>
      </c>
      <c r="N1459" s="111">
        <f t="shared" si="337"/>
        <v>0</v>
      </c>
      <c r="O1459" s="115">
        <f t="shared" si="338"/>
        <v>0</v>
      </c>
      <c r="P1459" s="111">
        <f t="shared" si="339"/>
        <v>0</v>
      </c>
      <c r="Q1459" s="111">
        <f t="shared" si="340"/>
        <v>0</v>
      </c>
      <c r="R1459" s="115">
        <f t="shared" si="341"/>
        <v>0</v>
      </c>
      <c r="S1459" s="111">
        <f t="shared" si="342"/>
        <v>0</v>
      </c>
      <c r="T1459" s="111">
        <f t="shared" si="343"/>
        <v>0</v>
      </c>
    </row>
    <row r="1460" spans="1:20" ht="11.25" customHeight="1" x14ac:dyDescent="0.2">
      <c r="A1460" s="102" t="str">
        <f>'T09'!A1460</f>
        <v>Malý Lapáš</v>
      </c>
      <c r="B1460" s="104">
        <f>'T09'!C1460</f>
        <v>555851</v>
      </c>
      <c r="C1460" s="109">
        <f>'T09'!K1460</f>
        <v>181501.37</v>
      </c>
      <c r="D1460" s="110">
        <f>'T09'!O1460</f>
        <v>51.586399999999998</v>
      </c>
      <c r="E1460" s="110">
        <f>'T09'!P1460</f>
        <v>1.4018847350849197</v>
      </c>
      <c r="F1460" s="110"/>
      <c r="G1460" s="102">
        <f t="shared" si="331"/>
        <v>0</v>
      </c>
      <c r="H1460" s="102">
        <f t="shared" si="332"/>
        <v>0</v>
      </c>
      <c r="I1460" s="102">
        <f t="shared" si="333"/>
        <v>0</v>
      </c>
      <c r="J1460" s="103">
        <f t="shared" si="334"/>
        <v>0</v>
      </c>
      <c r="L1460" s="115">
        <f t="shared" si="335"/>
        <v>0</v>
      </c>
      <c r="M1460" s="111">
        <f t="shared" si="336"/>
        <v>0</v>
      </c>
      <c r="N1460" s="111">
        <f t="shared" si="337"/>
        <v>0</v>
      </c>
      <c r="O1460" s="115">
        <f t="shared" si="338"/>
        <v>0</v>
      </c>
      <c r="P1460" s="111">
        <f t="shared" si="339"/>
        <v>0</v>
      </c>
      <c r="Q1460" s="111">
        <f t="shared" si="340"/>
        <v>0</v>
      </c>
      <c r="R1460" s="115">
        <f t="shared" si="341"/>
        <v>0</v>
      </c>
      <c r="S1460" s="111">
        <f t="shared" si="342"/>
        <v>0</v>
      </c>
      <c r="T1460" s="111">
        <f t="shared" si="343"/>
        <v>0</v>
      </c>
    </row>
    <row r="1461" spans="1:20" ht="11.25" customHeight="1" x14ac:dyDescent="0.2">
      <c r="A1461" s="102" t="str">
        <f>'T09'!A1461</f>
        <v>Malý Lipník</v>
      </c>
      <c r="B1461" s="104">
        <f>'T09'!C1461</f>
        <v>526886</v>
      </c>
      <c r="C1461" s="109">
        <f>'T09'!K1461</f>
        <v>312157.17</v>
      </c>
      <c r="D1461" s="110">
        <f>'T09'!O1461</f>
        <v>0</v>
      </c>
      <c r="E1461" s="110">
        <f>'T09'!P1461</f>
        <v>0</v>
      </c>
      <c r="F1461" s="110"/>
      <c r="G1461" s="102">
        <f t="shared" si="331"/>
        <v>0</v>
      </c>
      <c r="H1461" s="102">
        <f t="shared" si="332"/>
        <v>0</v>
      </c>
      <c r="I1461" s="102">
        <f t="shared" si="333"/>
        <v>0</v>
      </c>
      <c r="J1461" s="103">
        <f t="shared" si="334"/>
        <v>0</v>
      </c>
      <c r="L1461" s="115">
        <f t="shared" si="335"/>
        <v>0</v>
      </c>
      <c r="M1461" s="111">
        <f t="shared" si="336"/>
        <v>0</v>
      </c>
      <c r="N1461" s="111">
        <f t="shared" si="337"/>
        <v>0</v>
      </c>
      <c r="O1461" s="115">
        <f t="shared" si="338"/>
        <v>0</v>
      </c>
      <c r="P1461" s="111">
        <f t="shared" si="339"/>
        <v>0</v>
      </c>
      <c r="Q1461" s="111">
        <f t="shared" si="340"/>
        <v>0</v>
      </c>
      <c r="R1461" s="115">
        <f t="shared" si="341"/>
        <v>0</v>
      </c>
      <c r="S1461" s="111">
        <f t="shared" si="342"/>
        <v>0</v>
      </c>
      <c r="T1461" s="111">
        <f t="shared" si="343"/>
        <v>0</v>
      </c>
    </row>
    <row r="1462" spans="1:20" ht="11.25" customHeight="1" x14ac:dyDescent="0.2">
      <c r="A1462" s="102" t="str">
        <f>'T09'!A1462</f>
        <v>Malý Slavkov</v>
      </c>
      <c r="B1462" s="104">
        <f>'T09'!C1462</f>
        <v>581241</v>
      </c>
      <c r="C1462" s="109">
        <f>'T09'!K1462</f>
        <v>226158.49</v>
      </c>
      <c r="D1462" s="110">
        <f>'T09'!O1462</f>
        <v>21.304099999999998</v>
      </c>
      <c r="E1462" s="110">
        <f>'T09'!P1462</f>
        <v>1.7138423589580918</v>
      </c>
      <c r="F1462" s="110"/>
      <c r="G1462" s="102">
        <f t="shared" si="331"/>
        <v>0</v>
      </c>
      <c r="H1462" s="102">
        <f t="shared" si="332"/>
        <v>0</v>
      </c>
      <c r="I1462" s="102">
        <f t="shared" si="333"/>
        <v>0</v>
      </c>
      <c r="J1462" s="103">
        <f t="shared" si="334"/>
        <v>0</v>
      </c>
      <c r="L1462" s="115">
        <f t="shared" si="335"/>
        <v>0</v>
      </c>
      <c r="M1462" s="111">
        <f t="shared" si="336"/>
        <v>0</v>
      </c>
      <c r="N1462" s="111">
        <f t="shared" si="337"/>
        <v>0</v>
      </c>
      <c r="O1462" s="115">
        <f t="shared" si="338"/>
        <v>0</v>
      </c>
      <c r="P1462" s="111">
        <f t="shared" si="339"/>
        <v>0</v>
      </c>
      <c r="Q1462" s="111">
        <f t="shared" si="340"/>
        <v>0</v>
      </c>
      <c r="R1462" s="115">
        <f t="shared" si="341"/>
        <v>0</v>
      </c>
      <c r="S1462" s="111">
        <f t="shared" si="342"/>
        <v>0</v>
      </c>
      <c r="T1462" s="111">
        <f t="shared" si="343"/>
        <v>0</v>
      </c>
    </row>
    <row r="1463" spans="1:20" ht="11.25" customHeight="1" x14ac:dyDescent="0.2">
      <c r="A1463" s="102" t="str">
        <f>'T09'!A1463</f>
        <v>Malý Slivník</v>
      </c>
      <c r="B1463" s="104">
        <f>'T09'!C1463</f>
        <v>524832</v>
      </c>
      <c r="C1463" s="109">
        <f>'T09'!K1463</f>
        <v>137330.23999999999</v>
      </c>
      <c r="D1463" s="110">
        <f>'T09'!O1463</f>
        <v>23.5684</v>
      </c>
      <c r="E1463" s="110">
        <f>'T09'!P1463</f>
        <v>57.51573724767394</v>
      </c>
      <c r="F1463" s="110"/>
      <c r="G1463" s="102">
        <f t="shared" si="331"/>
        <v>0</v>
      </c>
      <c r="H1463" s="102">
        <f t="shared" si="332"/>
        <v>1</v>
      </c>
      <c r="I1463" s="102">
        <f t="shared" si="333"/>
        <v>0</v>
      </c>
      <c r="J1463" s="103">
        <f t="shared" si="334"/>
        <v>1</v>
      </c>
      <c r="L1463" s="115">
        <f t="shared" si="335"/>
        <v>0</v>
      </c>
      <c r="M1463" s="111">
        <f t="shared" si="336"/>
        <v>0</v>
      </c>
      <c r="N1463" s="111">
        <f t="shared" si="337"/>
        <v>0</v>
      </c>
      <c r="O1463" s="115">
        <f t="shared" si="338"/>
        <v>137330.23999999999</v>
      </c>
      <c r="P1463" s="111">
        <f t="shared" si="339"/>
        <v>0.235684</v>
      </c>
      <c r="Q1463" s="111">
        <f t="shared" si="340"/>
        <v>0.57515737247673937</v>
      </c>
      <c r="R1463" s="115">
        <f t="shared" si="341"/>
        <v>0</v>
      </c>
      <c r="S1463" s="111">
        <f t="shared" si="342"/>
        <v>0</v>
      </c>
      <c r="T1463" s="111">
        <f t="shared" si="343"/>
        <v>0</v>
      </c>
    </row>
    <row r="1464" spans="1:20" ht="11.25" customHeight="1" x14ac:dyDescent="0.2">
      <c r="A1464" s="102" t="str">
        <f>'T09'!A1464</f>
        <v>Malý Šariš</v>
      </c>
      <c r="B1464" s="104">
        <f>'T09'!C1464</f>
        <v>524841</v>
      </c>
      <c r="C1464" s="109">
        <f>'T09'!K1464</f>
        <v>434520.99</v>
      </c>
      <c r="D1464" s="110">
        <f>'T09'!O1464</f>
        <v>0</v>
      </c>
      <c r="E1464" s="110">
        <f>'T09'!P1464</f>
        <v>0</v>
      </c>
      <c r="F1464" s="110"/>
      <c r="G1464" s="102">
        <f t="shared" si="331"/>
        <v>0</v>
      </c>
      <c r="H1464" s="102">
        <f t="shared" si="332"/>
        <v>0</v>
      </c>
      <c r="I1464" s="102">
        <f t="shared" si="333"/>
        <v>0</v>
      </c>
      <c r="J1464" s="103">
        <f t="shared" si="334"/>
        <v>0</v>
      </c>
      <c r="L1464" s="115">
        <f t="shared" si="335"/>
        <v>0</v>
      </c>
      <c r="M1464" s="111">
        <f t="shared" si="336"/>
        <v>0</v>
      </c>
      <c r="N1464" s="111">
        <f t="shared" si="337"/>
        <v>0</v>
      </c>
      <c r="O1464" s="115">
        <f t="shared" si="338"/>
        <v>0</v>
      </c>
      <c r="P1464" s="111">
        <f t="shared" si="339"/>
        <v>0</v>
      </c>
      <c r="Q1464" s="111">
        <f t="shared" si="340"/>
        <v>0</v>
      </c>
      <c r="R1464" s="115">
        <f t="shared" si="341"/>
        <v>0</v>
      </c>
      <c r="S1464" s="111">
        <f t="shared" si="342"/>
        <v>0</v>
      </c>
      <c r="T1464" s="111">
        <f t="shared" si="343"/>
        <v>0</v>
      </c>
    </row>
    <row r="1465" spans="1:20" ht="11.25" customHeight="1" x14ac:dyDescent="0.2">
      <c r="A1465" s="102" t="str">
        <f>'T09'!A1465</f>
        <v>Malženice</v>
      </c>
      <c r="B1465" s="104">
        <f>'T09'!C1465</f>
        <v>507318</v>
      </c>
      <c r="C1465" s="109">
        <f>'T09'!K1465</f>
        <v>923007.53</v>
      </c>
      <c r="D1465" s="110">
        <f>'T09'!O1465</f>
        <v>13.311400000000001</v>
      </c>
      <c r="E1465" s="110">
        <f>'T09'!P1465</f>
        <v>6.2392882103572873</v>
      </c>
      <c r="F1465" s="110"/>
      <c r="G1465" s="102">
        <f t="shared" si="331"/>
        <v>0</v>
      </c>
      <c r="H1465" s="102">
        <f t="shared" si="332"/>
        <v>0</v>
      </c>
      <c r="I1465" s="102">
        <f t="shared" si="333"/>
        <v>0</v>
      </c>
      <c r="J1465" s="103">
        <f t="shared" si="334"/>
        <v>0</v>
      </c>
      <c r="L1465" s="115">
        <f t="shared" si="335"/>
        <v>0</v>
      </c>
      <c r="M1465" s="111">
        <f t="shared" si="336"/>
        <v>0</v>
      </c>
      <c r="N1465" s="111">
        <f t="shared" si="337"/>
        <v>0</v>
      </c>
      <c r="O1465" s="115">
        <f t="shared" si="338"/>
        <v>0</v>
      </c>
      <c r="P1465" s="111">
        <f t="shared" si="339"/>
        <v>0</v>
      </c>
      <c r="Q1465" s="111">
        <f t="shared" si="340"/>
        <v>0</v>
      </c>
      <c r="R1465" s="115">
        <f t="shared" si="341"/>
        <v>0</v>
      </c>
      <c r="S1465" s="111">
        <f t="shared" si="342"/>
        <v>0</v>
      </c>
      <c r="T1465" s="111">
        <f t="shared" si="343"/>
        <v>0</v>
      </c>
    </row>
    <row r="1466" spans="1:20" ht="11.25" customHeight="1" x14ac:dyDescent="0.2">
      <c r="A1466" s="102" t="str">
        <f>'T09'!A1466</f>
        <v>Maňa</v>
      </c>
      <c r="B1466" s="104">
        <f>'T09'!C1466</f>
        <v>503363</v>
      </c>
      <c r="C1466" s="109">
        <f>'T09'!K1466</f>
        <v>962149.92</v>
      </c>
      <c r="D1466" s="110">
        <f>'T09'!O1466</f>
        <v>14.882400000000001</v>
      </c>
      <c r="E1466" s="110">
        <f>'T09'!P1466</f>
        <v>6.476864852828756</v>
      </c>
      <c r="F1466" s="110"/>
      <c r="G1466" s="102">
        <f t="shared" si="331"/>
        <v>0</v>
      </c>
      <c r="H1466" s="102">
        <f t="shared" si="332"/>
        <v>0</v>
      </c>
      <c r="I1466" s="102">
        <f t="shared" si="333"/>
        <v>0</v>
      </c>
      <c r="J1466" s="103">
        <f t="shared" si="334"/>
        <v>0</v>
      </c>
      <c r="L1466" s="115">
        <f t="shared" si="335"/>
        <v>0</v>
      </c>
      <c r="M1466" s="111">
        <f t="shared" si="336"/>
        <v>0</v>
      </c>
      <c r="N1466" s="111">
        <f t="shared" si="337"/>
        <v>0</v>
      </c>
      <c r="O1466" s="115">
        <f t="shared" si="338"/>
        <v>0</v>
      </c>
      <c r="P1466" s="111">
        <f t="shared" si="339"/>
        <v>0</v>
      </c>
      <c r="Q1466" s="111">
        <f t="shared" si="340"/>
        <v>0</v>
      </c>
      <c r="R1466" s="115">
        <f t="shared" si="341"/>
        <v>0</v>
      </c>
      <c r="S1466" s="111">
        <f t="shared" si="342"/>
        <v>0</v>
      </c>
      <c r="T1466" s="111">
        <f t="shared" si="343"/>
        <v>0</v>
      </c>
    </row>
    <row r="1467" spans="1:20" ht="11.25" customHeight="1" x14ac:dyDescent="0.2">
      <c r="A1467" s="102" t="str">
        <f>'T09'!A1467</f>
        <v>Mankovce</v>
      </c>
      <c r="B1467" s="104">
        <f>'T09'!C1467</f>
        <v>500542</v>
      </c>
      <c r="C1467" s="109">
        <f>'T09'!K1467</f>
        <v>141180.93</v>
      </c>
      <c r="D1467" s="110">
        <f>'T09'!O1467</f>
        <v>2.5087999999999999</v>
      </c>
      <c r="E1467" s="110">
        <f>'T09'!P1467</f>
        <v>2.6282090647795</v>
      </c>
      <c r="F1467" s="110"/>
      <c r="G1467" s="102">
        <f t="shared" si="331"/>
        <v>0</v>
      </c>
      <c r="H1467" s="102">
        <f t="shared" si="332"/>
        <v>0</v>
      </c>
      <c r="I1467" s="102">
        <f t="shared" si="333"/>
        <v>0</v>
      </c>
      <c r="J1467" s="103">
        <f t="shared" si="334"/>
        <v>0</v>
      </c>
      <c r="L1467" s="115">
        <f t="shared" si="335"/>
        <v>0</v>
      </c>
      <c r="M1467" s="111">
        <f t="shared" si="336"/>
        <v>0</v>
      </c>
      <c r="N1467" s="111">
        <f t="shared" si="337"/>
        <v>0</v>
      </c>
      <c r="O1467" s="115">
        <f t="shared" si="338"/>
        <v>0</v>
      </c>
      <c r="P1467" s="111">
        <f t="shared" si="339"/>
        <v>0</v>
      </c>
      <c r="Q1467" s="111">
        <f t="shared" si="340"/>
        <v>0</v>
      </c>
      <c r="R1467" s="115">
        <f t="shared" si="341"/>
        <v>0</v>
      </c>
      <c r="S1467" s="111">
        <f t="shared" si="342"/>
        <v>0</v>
      </c>
      <c r="T1467" s="111">
        <f t="shared" si="343"/>
        <v>0</v>
      </c>
    </row>
    <row r="1468" spans="1:20" ht="11.25" customHeight="1" x14ac:dyDescent="0.2">
      <c r="A1468" s="102" t="str">
        <f>'T09'!A1468</f>
        <v>Marcelová</v>
      </c>
      <c r="B1468" s="104">
        <f>'T09'!C1468</f>
        <v>501239</v>
      </c>
      <c r="C1468" s="109">
        <f>'T09'!K1468</f>
        <v>1938025.67</v>
      </c>
      <c r="D1468" s="110">
        <f>'T09'!O1468</f>
        <v>0</v>
      </c>
      <c r="E1468" s="110">
        <f>'T09'!P1468</f>
        <v>3.9140054321365101</v>
      </c>
      <c r="F1468" s="110"/>
      <c r="G1468" s="102">
        <f t="shared" si="331"/>
        <v>0</v>
      </c>
      <c r="H1468" s="102">
        <f t="shared" si="332"/>
        <v>0</v>
      </c>
      <c r="I1468" s="102">
        <f t="shared" si="333"/>
        <v>0</v>
      </c>
      <c r="J1468" s="103">
        <f t="shared" si="334"/>
        <v>0</v>
      </c>
      <c r="L1468" s="115">
        <f t="shared" si="335"/>
        <v>0</v>
      </c>
      <c r="M1468" s="111">
        <f t="shared" si="336"/>
        <v>0</v>
      </c>
      <c r="N1468" s="111">
        <f t="shared" si="337"/>
        <v>0</v>
      </c>
      <c r="O1468" s="115">
        <f t="shared" si="338"/>
        <v>0</v>
      </c>
      <c r="P1468" s="111">
        <f t="shared" si="339"/>
        <v>0</v>
      </c>
      <c r="Q1468" s="111">
        <f t="shared" si="340"/>
        <v>0</v>
      </c>
      <c r="R1468" s="115">
        <f t="shared" si="341"/>
        <v>0</v>
      </c>
      <c r="S1468" s="111">
        <f t="shared" si="342"/>
        <v>0</v>
      </c>
      <c r="T1468" s="111">
        <f t="shared" si="343"/>
        <v>0</v>
      </c>
    </row>
    <row r="1469" spans="1:20" ht="11.25" customHeight="1" x14ac:dyDescent="0.2">
      <c r="A1469" s="102" t="str">
        <f>'T09'!A1469</f>
        <v>Margecany</v>
      </c>
      <c r="B1469" s="104">
        <f>'T09'!C1469</f>
        <v>543322</v>
      </c>
      <c r="C1469" s="109">
        <f>'T09'!K1469</f>
        <v>1041021.2699999999</v>
      </c>
      <c r="D1469" s="110">
        <f>'T09'!O1469</f>
        <v>16.614899999999999</v>
      </c>
      <c r="E1469" s="110">
        <f>'T09'!P1469</f>
        <v>4.293431968013488</v>
      </c>
      <c r="F1469" s="110"/>
      <c r="G1469" s="102">
        <f t="shared" si="331"/>
        <v>0</v>
      </c>
      <c r="H1469" s="102">
        <f t="shared" si="332"/>
        <v>0</v>
      </c>
      <c r="I1469" s="102">
        <f t="shared" si="333"/>
        <v>0</v>
      </c>
      <c r="J1469" s="103">
        <f t="shared" si="334"/>
        <v>0</v>
      </c>
      <c r="L1469" s="115">
        <f t="shared" si="335"/>
        <v>0</v>
      </c>
      <c r="M1469" s="111">
        <f t="shared" si="336"/>
        <v>0</v>
      </c>
      <c r="N1469" s="111">
        <f t="shared" si="337"/>
        <v>0</v>
      </c>
      <c r="O1469" s="115">
        <f t="shared" si="338"/>
        <v>0</v>
      </c>
      <c r="P1469" s="111">
        <f t="shared" si="339"/>
        <v>0</v>
      </c>
      <c r="Q1469" s="111">
        <f t="shared" si="340"/>
        <v>0</v>
      </c>
      <c r="R1469" s="115">
        <f t="shared" si="341"/>
        <v>0</v>
      </c>
      <c r="S1469" s="111">
        <f t="shared" si="342"/>
        <v>0</v>
      </c>
      <c r="T1469" s="111">
        <f t="shared" si="343"/>
        <v>0</v>
      </c>
    </row>
    <row r="1470" spans="1:20" ht="11.25" customHeight="1" x14ac:dyDescent="0.2">
      <c r="A1470" s="102" t="str">
        <f>'T09'!A1470</f>
        <v>Marhaň</v>
      </c>
      <c r="B1470" s="104">
        <f>'T09'!C1470</f>
        <v>519588</v>
      </c>
      <c r="C1470" s="109">
        <f>'T09'!K1470</f>
        <v>713430.43</v>
      </c>
      <c r="D1470" s="110">
        <f>'T09'!O1470</f>
        <v>3.4592000000000001</v>
      </c>
      <c r="E1470" s="110">
        <f>'T09'!P1470</f>
        <v>2.337030956192883</v>
      </c>
      <c r="F1470" s="110"/>
      <c r="G1470" s="102">
        <f t="shared" si="331"/>
        <v>0</v>
      </c>
      <c r="H1470" s="102">
        <f t="shared" si="332"/>
        <v>0</v>
      </c>
      <c r="I1470" s="102">
        <f t="shared" si="333"/>
        <v>0</v>
      </c>
      <c r="J1470" s="103">
        <f t="shared" si="334"/>
        <v>0</v>
      </c>
      <c r="L1470" s="115">
        <f t="shared" si="335"/>
        <v>0</v>
      </c>
      <c r="M1470" s="111">
        <f t="shared" si="336"/>
        <v>0</v>
      </c>
      <c r="N1470" s="111">
        <f t="shared" si="337"/>
        <v>0</v>
      </c>
      <c r="O1470" s="115">
        <f t="shared" si="338"/>
        <v>0</v>
      </c>
      <c r="P1470" s="111">
        <f t="shared" si="339"/>
        <v>0</v>
      </c>
      <c r="Q1470" s="111">
        <f t="shared" si="340"/>
        <v>0</v>
      </c>
      <c r="R1470" s="115">
        <f t="shared" si="341"/>
        <v>0</v>
      </c>
      <c r="S1470" s="111">
        <f t="shared" si="342"/>
        <v>0</v>
      </c>
      <c r="T1470" s="111">
        <f t="shared" si="343"/>
        <v>0</v>
      </c>
    </row>
    <row r="1471" spans="1:20" ht="11.25" customHeight="1" x14ac:dyDescent="0.2">
      <c r="A1471" s="102" t="str">
        <f>'T09'!A1471</f>
        <v>Marianka</v>
      </c>
      <c r="B1471" s="104">
        <f>'T09'!C1471</f>
        <v>508080</v>
      </c>
      <c r="C1471" s="109">
        <f>'T09'!K1471</f>
        <v>791210.37</v>
      </c>
      <c r="D1471" s="110">
        <f>'T09'!O1471</f>
        <v>0</v>
      </c>
      <c r="E1471" s="110">
        <f>'T09'!P1471</f>
        <v>0</v>
      </c>
      <c r="F1471" s="110"/>
      <c r="G1471" s="102">
        <f t="shared" si="331"/>
        <v>0</v>
      </c>
      <c r="H1471" s="102">
        <f t="shared" si="332"/>
        <v>0</v>
      </c>
      <c r="I1471" s="102">
        <f t="shared" si="333"/>
        <v>0</v>
      </c>
      <c r="J1471" s="103">
        <f t="shared" si="334"/>
        <v>0</v>
      </c>
      <c r="L1471" s="115">
        <f t="shared" si="335"/>
        <v>0</v>
      </c>
      <c r="M1471" s="111">
        <f t="shared" si="336"/>
        <v>0</v>
      </c>
      <c r="N1471" s="111">
        <f t="shared" si="337"/>
        <v>0</v>
      </c>
      <c r="O1471" s="115">
        <f t="shared" si="338"/>
        <v>0</v>
      </c>
      <c r="P1471" s="111">
        <f t="shared" si="339"/>
        <v>0</v>
      </c>
      <c r="Q1471" s="111">
        <f t="shared" si="340"/>
        <v>0</v>
      </c>
      <c r="R1471" s="115">
        <f t="shared" si="341"/>
        <v>0</v>
      </c>
      <c r="S1471" s="111">
        <f t="shared" si="342"/>
        <v>0</v>
      </c>
      <c r="T1471" s="111">
        <f t="shared" si="343"/>
        <v>0</v>
      </c>
    </row>
    <row r="1472" spans="1:20" ht="11.25" customHeight="1" x14ac:dyDescent="0.2">
      <c r="A1472" s="102" t="str">
        <f>'T09'!A1472</f>
        <v>Markovce</v>
      </c>
      <c r="B1472" s="104">
        <f>'T09'!C1472</f>
        <v>522783</v>
      </c>
      <c r="C1472" s="109">
        <f>'T09'!K1472</f>
        <v>428839.58</v>
      </c>
      <c r="D1472" s="110">
        <f>'T09'!O1472</f>
        <v>9.2151999999999994</v>
      </c>
      <c r="E1472" s="110">
        <f>'T09'!P1472</f>
        <v>4.5034462537249933</v>
      </c>
      <c r="F1472" s="110"/>
      <c r="G1472" s="102">
        <f t="shared" si="331"/>
        <v>0</v>
      </c>
      <c r="H1472" s="102">
        <f t="shared" si="332"/>
        <v>0</v>
      </c>
      <c r="I1472" s="102">
        <f t="shared" si="333"/>
        <v>0</v>
      </c>
      <c r="J1472" s="103">
        <f t="shared" si="334"/>
        <v>0</v>
      </c>
      <c r="L1472" s="115">
        <f t="shared" si="335"/>
        <v>0</v>
      </c>
      <c r="M1472" s="111">
        <f t="shared" si="336"/>
        <v>0</v>
      </c>
      <c r="N1472" s="111">
        <f t="shared" si="337"/>
        <v>0</v>
      </c>
      <c r="O1472" s="115">
        <f t="shared" si="338"/>
        <v>0</v>
      </c>
      <c r="P1472" s="111">
        <f t="shared" si="339"/>
        <v>0</v>
      </c>
      <c r="Q1472" s="111">
        <f t="shared" si="340"/>
        <v>0</v>
      </c>
      <c r="R1472" s="115">
        <f t="shared" si="341"/>
        <v>0</v>
      </c>
      <c r="S1472" s="111">
        <f t="shared" si="342"/>
        <v>0</v>
      </c>
      <c r="T1472" s="111">
        <f t="shared" si="343"/>
        <v>0</v>
      </c>
    </row>
    <row r="1473" spans="1:20" ht="11.25" customHeight="1" x14ac:dyDescent="0.2">
      <c r="A1473" s="102" t="str">
        <f>'T09'!A1473</f>
        <v>Markuška</v>
      </c>
      <c r="B1473" s="104">
        <f>'T09'!C1473</f>
        <v>525952</v>
      </c>
      <c r="C1473" s="109">
        <f>'T09'!K1473</f>
        <v>160298.84999999998</v>
      </c>
      <c r="D1473" s="110">
        <f>'T09'!O1473</f>
        <v>2.0587</v>
      </c>
      <c r="E1473" s="110">
        <f>'T09'!P1473</f>
        <v>0</v>
      </c>
      <c r="F1473" s="110"/>
      <c r="G1473" s="102">
        <f t="shared" si="331"/>
        <v>0</v>
      </c>
      <c r="H1473" s="102">
        <f t="shared" si="332"/>
        <v>0</v>
      </c>
      <c r="I1473" s="102">
        <f t="shared" si="333"/>
        <v>0</v>
      </c>
      <c r="J1473" s="103">
        <f t="shared" si="334"/>
        <v>0</v>
      </c>
      <c r="L1473" s="115">
        <f t="shared" si="335"/>
        <v>0</v>
      </c>
      <c r="M1473" s="111">
        <f t="shared" si="336"/>
        <v>0</v>
      </c>
      <c r="N1473" s="111">
        <f t="shared" si="337"/>
        <v>0</v>
      </c>
      <c r="O1473" s="115">
        <f t="shared" si="338"/>
        <v>0</v>
      </c>
      <c r="P1473" s="111">
        <f t="shared" si="339"/>
        <v>0</v>
      </c>
      <c r="Q1473" s="111">
        <f t="shared" si="340"/>
        <v>0</v>
      </c>
      <c r="R1473" s="115">
        <f t="shared" si="341"/>
        <v>0</v>
      </c>
      <c r="S1473" s="111">
        <f t="shared" si="342"/>
        <v>0</v>
      </c>
      <c r="T1473" s="111">
        <f t="shared" si="343"/>
        <v>0</v>
      </c>
    </row>
    <row r="1474" spans="1:20" ht="11.25" customHeight="1" x14ac:dyDescent="0.2">
      <c r="A1474" s="102" t="str">
        <f>'T09'!A1474</f>
        <v>Markušovce</v>
      </c>
      <c r="B1474" s="104">
        <f>'T09'!C1474</f>
        <v>543331</v>
      </c>
      <c r="C1474" s="109">
        <f>'T09'!K1474</f>
        <v>2180914.83</v>
      </c>
      <c r="D1474" s="110">
        <f>'T09'!O1474</f>
        <v>1.6676</v>
      </c>
      <c r="E1474" s="110">
        <f>'T09'!P1474</f>
        <v>1.8855137960614448</v>
      </c>
      <c r="F1474" s="110"/>
      <c r="G1474" s="102">
        <f t="shared" si="331"/>
        <v>0</v>
      </c>
      <c r="H1474" s="102">
        <f t="shared" si="332"/>
        <v>0</v>
      </c>
      <c r="I1474" s="102">
        <f t="shared" si="333"/>
        <v>0</v>
      </c>
      <c r="J1474" s="103">
        <f t="shared" si="334"/>
        <v>0</v>
      </c>
      <c r="L1474" s="115">
        <f t="shared" si="335"/>
        <v>0</v>
      </c>
      <c r="M1474" s="111">
        <f t="shared" si="336"/>
        <v>0</v>
      </c>
      <c r="N1474" s="111">
        <f t="shared" si="337"/>
        <v>0</v>
      </c>
      <c r="O1474" s="115">
        <f t="shared" si="338"/>
        <v>0</v>
      </c>
      <c r="P1474" s="111">
        <f t="shared" si="339"/>
        <v>0</v>
      </c>
      <c r="Q1474" s="111">
        <f t="shared" si="340"/>
        <v>0</v>
      </c>
      <c r="R1474" s="115">
        <f t="shared" si="341"/>
        <v>0</v>
      </c>
      <c r="S1474" s="111">
        <f t="shared" si="342"/>
        <v>0</v>
      </c>
      <c r="T1474" s="111">
        <f t="shared" si="343"/>
        <v>0</v>
      </c>
    </row>
    <row r="1475" spans="1:20" ht="11.25" customHeight="1" x14ac:dyDescent="0.2">
      <c r="A1475" s="102" t="str">
        <f>'T09'!A1475</f>
        <v>Maršová - Rašov</v>
      </c>
      <c r="B1475" s="104">
        <f>'T09'!C1475</f>
        <v>517798</v>
      </c>
      <c r="C1475" s="109">
        <f>'T09'!K1475</f>
        <v>361001.31</v>
      </c>
      <c r="D1475" s="110">
        <f>'T09'!O1475</f>
        <v>0</v>
      </c>
      <c r="E1475" s="110">
        <f>'T09'!P1475</f>
        <v>10.128661305965899</v>
      </c>
      <c r="F1475" s="110"/>
      <c r="G1475" s="102">
        <f t="shared" si="331"/>
        <v>0</v>
      </c>
      <c r="H1475" s="102">
        <f t="shared" si="332"/>
        <v>0</v>
      </c>
      <c r="I1475" s="102">
        <f t="shared" si="333"/>
        <v>0</v>
      </c>
      <c r="J1475" s="103">
        <f t="shared" si="334"/>
        <v>0</v>
      </c>
      <c r="L1475" s="115">
        <f t="shared" si="335"/>
        <v>0</v>
      </c>
      <c r="M1475" s="111">
        <f t="shared" si="336"/>
        <v>0</v>
      </c>
      <c r="N1475" s="111">
        <f t="shared" si="337"/>
        <v>0</v>
      </c>
      <c r="O1475" s="115">
        <f t="shared" si="338"/>
        <v>0</v>
      </c>
      <c r="P1475" s="111">
        <f t="shared" si="339"/>
        <v>0</v>
      </c>
      <c r="Q1475" s="111">
        <f t="shared" si="340"/>
        <v>0</v>
      </c>
      <c r="R1475" s="115">
        <f t="shared" si="341"/>
        <v>0</v>
      </c>
      <c r="S1475" s="111">
        <f t="shared" si="342"/>
        <v>0</v>
      </c>
      <c r="T1475" s="111">
        <f t="shared" si="343"/>
        <v>0</v>
      </c>
    </row>
    <row r="1476" spans="1:20" ht="11.25" customHeight="1" x14ac:dyDescent="0.2">
      <c r="A1476" s="102" t="str">
        <f>'T09'!A1476</f>
        <v>Martin</v>
      </c>
      <c r="B1476" s="104">
        <f>'T09'!C1476</f>
        <v>512036</v>
      </c>
      <c r="C1476" s="109">
        <f>'T09'!K1476</f>
        <v>29250473.07</v>
      </c>
      <c r="D1476" s="110">
        <f>'T09'!O1476</f>
        <v>13.174099999999999</v>
      </c>
      <c r="E1476" s="110">
        <f>'T09'!P1476</f>
        <v>2.749356080756201</v>
      </c>
      <c r="F1476" s="110"/>
      <c r="G1476" s="102">
        <f t="shared" ref="G1476:G1539" si="344">IF(AND(ISNUMBER(D1476),D1476&gt;=$D$1),1,0)</f>
        <v>0</v>
      </c>
      <c r="H1476" s="102">
        <f t="shared" ref="H1476:H1539" si="345">IF(AND(ISNUMBER(E1476),E1476&gt;=$E$1),1,0)</f>
        <v>0</v>
      </c>
      <c r="I1476" s="102">
        <f t="shared" ref="I1476:I1539" si="346">IF(AND(AND(ISNUMBER(D1476),D1476&gt;=$D$1),AND(ISNUMBER(E1476),E1476&gt;=$E$1)),1,0)</f>
        <v>0</v>
      </c>
      <c r="J1476" s="103">
        <f t="shared" ref="J1476:J1539" si="347">IF(OR(AND(ISNUMBER(D1476),D1476&gt;=$D$1),AND(ISNUMBER(E1476),E1476&gt;=$E$1)),1,0)</f>
        <v>0</v>
      </c>
      <c r="L1476" s="115">
        <f t="shared" ref="L1476:L1539" si="348">IF($G1476=1,C1476,0)</f>
        <v>0</v>
      </c>
      <c r="M1476" s="111">
        <f t="shared" ref="M1476:M1539" si="349">IF($G1476=1,D1476,0)/100</f>
        <v>0</v>
      </c>
      <c r="N1476" s="111">
        <f t="shared" ref="N1476:N1539" si="350">IF($G1476=1,E1476,0)/100</f>
        <v>0</v>
      </c>
      <c r="O1476" s="115">
        <f t="shared" ref="O1476:O1539" si="351">IF($H1476=1,C1476,0)</f>
        <v>0</v>
      </c>
      <c r="P1476" s="111">
        <f t="shared" ref="P1476:P1539" si="352">IF($H1476=1,D1476,0)/100</f>
        <v>0</v>
      </c>
      <c r="Q1476" s="111">
        <f t="shared" ref="Q1476:Q1539" si="353">IF($H1476=1,E1476,0)/100</f>
        <v>0</v>
      </c>
      <c r="R1476" s="115">
        <f t="shared" ref="R1476:R1539" si="354">IF($I1476=1,C1476,0)</f>
        <v>0</v>
      </c>
      <c r="S1476" s="111">
        <f t="shared" ref="S1476:S1539" si="355">IF($I1476=1,D1476,0)/100</f>
        <v>0</v>
      </c>
      <c r="T1476" s="111">
        <f t="shared" ref="T1476:T1539" si="356">IF($I1476=1,E1476,0)/100</f>
        <v>0</v>
      </c>
    </row>
    <row r="1477" spans="1:20" ht="11.25" customHeight="1" x14ac:dyDescent="0.2">
      <c r="A1477" s="102" t="str">
        <f>'T09'!A1477</f>
        <v>Martin nad Žitavou</v>
      </c>
      <c r="B1477" s="104">
        <f>'T09'!C1477</f>
        <v>500551</v>
      </c>
      <c r="C1477" s="109">
        <f>'T09'!K1477</f>
        <v>184571.3</v>
      </c>
      <c r="D1477" s="110">
        <f>'T09'!O1477</f>
        <v>38.920200000000001</v>
      </c>
      <c r="E1477" s="110">
        <f>'T09'!P1477</f>
        <v>1.6958432865781408</v>
      </c>
      <c r="F1477" s="110"/>
      <c r="G1477" s="102">
        <f t="shared" si="344"/>
        <v>0</v>
      </c>
      <c r="H1477" s="102">
        <f t="shared" si="345"/>
        <v>0</v>
      </c>
      <c r="I1477" s="102">
        <f t="shared" si="346"/>
        <v>0</v>
      </c>
      <c r="J1477" s="103">
        <f t="shared" si="347"/>
        <v>0</v>
      </c>
      <c r="L1477" s="115">
        <f t="shared" si="348"/>
        <v>0</v>
      </c>
      <c r="M1477" s="111">
        <f t="shared" si="349"/>
        <v>0</v>
      </c>
      <c r="N1477" s="111">
        <f t="shared" si="350"/>
        <v>0</v>
      </c>
      <c r="O1477" s="115">
        <f t="shared" si="351"/>
        <v>0</v>
      </c>
      <c r="P1477" s="111">
        <f t="shared" si="352"/>
        <v>0</v>
      </c>
      <c r="Q1477" s="111">
        <f t="shared" si="353"/>
        <v>0</v>
      </c>
      <c r="R1477" s="115">
        <f t="shared" si="354"/>
        <v>0</v>
      </c>
      <c r="S1477" s="111">
        <f t="shared" si="355"/>
        <v>0</v>
      </c>
      <c r="T1477" s="111">
        <f t="shared" si="356"/>
        <v>0</v>
      </c>
    </row>
    <row r="1478" spans="1:20" ht="11.25" customHeight="1" x14ac:dyDescent="0.2">
      <c r="A1478" s="102" t="str">
        <f>'T09'!A1478</f>
        <v>Martinček</v>
      </c>
      <c r="B1478" s="104">
        <f>'T09'!C1478</f>
        <v>510866</v>
      </c>
      <c r="C1478" s="109">
        <f>'T09'!K1478</f>
        <v>107495.37999999999</v>
      </c>
      <c r="D1478" s="110">
        <f>'T09'!O1478</f>
        <v>0</v>
      </c>
      <c r="E1478" s="110">
        <f>'T09'!P1478</f>
        <v>0</v>
      </c>
      <c r="F1478" s="110"/>
      <c r="G1478" s="102">
        <f t="shared" si="344"/>
        <v>0</v>
      </c>
      <c r="H1478" s="102">
        <f t="shared" si="345"/>
        <v>0</v>
      </c>
      <c r="I1478" s="102">
        <f t="shared" si="346"/>
        <v>0</v>
      </c>
      <c r="J1478" s="103">
        <f t="shared" si="347"/>
        <v>0</v>
      </c>
      <c r="L1478" s="115">
        <f t="shared" si="348"/>
        <v>0</v>
      </c>
      <c r="M1478" s="111">
        <f t="shared" si="349"/>
        <v>0</v>
      </c>
      <c r="N1478" s="111">
        <f t="shared" si="350"/>
        <v>0</v>
      </c>
      <c r="O1478" s="115">
        <f t="shared" si="351"/>
        <v>0</v>
      </c>
      <c r="P1478" s="111">
        <f t="shared" si="352"/>
        <v>0</v>
      </c>
      <c r="Q1478" s="111">
        <f t="shared" si="353"/>
        <v>0</v>
      </c>
      <c r="R1478" s="115">
        <f t="shared" si="354"/>
        <v>0</v>
      </c>
      <c r="S1478" s="111">
        <f t="shared" si="355"/>
        <v>0</v>
      </c>
      <c r="T1478" s="111">
        <f t="shared" si="356"/>
        <v>0</v>
      </c>
    </row>
    <row r="1479" spans="1:20" ht="11.25" customHeight="1" x14ac:dyDescent="0.2">
      <c r="A1479" s="102" t="str">
        <f>'T09'!A1479</f>
        <v>Martinová</v>
      </c>
      <c r="B1479" s="104">
        <f>'T09'!C1479</f>
        <v>515183</v>
      </c>
      <c r="C1479" s="109" t="str">
        <f>'T09'!K1479</f>
        <v>NA</v>
      </c>
      <c r="D1479" s="110" t="str">
        <f>'T09'!O1479</f>
        <v>NA</v>
      </c>
      <c r="E1479" s="110" t="str">
        <f>'T09'!P1479</f>
        <v>NA</v>
      </c>
      <c r="F1479" s="110"/>
      <c r="G1479" s="102">
        <f t="shared" si="344"/>
        <v>0</v>
      </c>
      <c r="H1479" s="102">
        <f t="shared" si="345"/>
        <v>0</v>
      </c>
      <c r="I1479" s="102">
        <f t="shared" si="346"/>
        <v>0</v>
      </c>
      <c r="J1479" s="103">
        <f t="shared" si="347"/>
        <v>0</v>
      </c>
      <c r="L1479" s="115">
        <f t="shared" si="348"/>
        <v>0</v>
      </c>
      <c r="M1479" s="111">
        <f t="shared" si="349"/>
        <v>0</v>
      </c>
      <c r="N1479" s="111">
        <f t="shared" si="350"/>
        <v>0</v>
      </c>
      <c r="O1479" s="115">
        <f t="shared" si="351"/>
        <v>0</v>
      </c>
      <c r="P1479" s="111">
        <f t="shared" si="352"/>
        <v>0</v>
      </c>
      <c r="Q1479" s="111">
        <f t="shared" si="353"/>
        <v>0</v>
      </c>
      <c r="R1479" s="115">
        <f t="shared" si="354"/>
        <v>0</v>
      </c>
      <c r="S1479" s="111">
        <f t="shared" si="355"/>
        <v>0</v>
      </c>
      <c r="T1479" s="111">
        <f t="shared" si="356"/>
        <v>0</v>
      </c>
    </row>
    <row r="1480" spans="1:20" ht="11.25" customHeight="1" x14ac:dyDescent="0.2">
      <c r="A1480" s="102" t="str">
        <f>'T09'!A1480</f>
        <v>Martovce</v>
      </c>
      <c r="B1480" s="104">
        <f>'T09'!C1480</f>
        <v>501247</v>
      </c>
      <c r="C1480" s="109">
        <f>'T09'!K1480</f>
        <v>281196.52</v>
      </c>
      <c r="D1480" s="110">
        <f>'T09'!O1480</f>
        <v>21.828700000000001</v>
      </c>
      <c r="E1480" s="110">
        <f>'T09'!P1480</f>
        <v>25.171748213669215</v>
      </c>
      <c r="F1480" s="110"/>
      <c r="G1480" s="102">
        <f t="shared" si="344"/>
        <v>0</v>
      </c>
      <c r="H1480" s="102">
        <f t="shared" si="345"/>
        <v>1</v>
      </c>
      <c r="I1480" s="102">
        <f t="shared" si="346"/>
        <v>0</v>
      </c>
      <c r="J1480" s="103">
        <f t="shared" si="347"/>
        <v>1</v>
      </c>
      <c r="L1480" s="115">
        <f t="shared" si="348"/>
        <v>0</v>
      </c>
      <c r="M1480" s="111">
        <f t="shared" si="349"/>
        <v>0</v>
      </c>
      <c r="N1480" s="111">
        <f t="shared" si="350"/>
        <v>0</v>
      </c>
      <c r="O1480" s="115">
        <f t="shared" si="351"/>
        <v>281196.52</v>
      </c>
      <c r="P1480" s="111">
        <f t="shared" si="352"/>
        <v>0.21828700000000001</v>
      </c>
      <c r="Q1480" s="111">
        <f t="shared" si="353"/>
        <v>0.25171748213669215</v>
      </c>
      <c r="R1480" s="115">
        <f t="shared" si="354"/>
        <v>0</v>
      </c>
      <c r="S1480" s="111">
        <f t="shared" si="355"/>
        <v>0</v>
      </c>
      <c r="T1480" s="111">
        <f t="shared" si="356"/>
        <v>0</v>
      </c>
    </row>
    <row r="1481" spans="1:20" ht="11.25" customHeight="1" x14ac:dyDescent="0.2">
      <c r="A1481" s="102" t="str">
        <f>'T09'!A1481</f>
        <v>Mašková</v>
      </c>
      <c r="B1481" s="104">
        <f>'T09'!C1481</f>
        <v>511609</v>
      </c>
      <c r="C1481" s="109">
        <f>'T09'!K1481</f>
        <v>59905.55</v>
      </c>
      <c r="D1481" s="110">
        <f>'T09'!O1481</f>
        <v>9.8607999999999993</v>
      </c>
      <c r="E1481" s="110">
        <f>'T09'!P1481</f>
        <v>3.0681631334659309</v>
      </c>
      <c r="F1481" s="110"/>
      <c r="G1481" s="102">
        <f t="shared" si="344"/>
        <v>0</v>
      </c>
      <c r="H1481" s="102">
        <f t="shared" si="345"/>
        <v>0</v>
      </c>
      <c r="I1481" s="102">
        <f t="shared" si="346"/>
        <v>0</v>
      </c>
      <c r="J1481" s="103">
        <f t="shared" si="347"/>
        <v>0</v>
      </c>
      <c r="L1481" s="115">
        <f t="shared" si="348"/>
        <v>0</v>
      </c>
      <c r="M1481" s="111">
        <f t="shared" si="349"/>
        <v>0</v>
      </c>
      <c r="N1481" s="111">
        <f t="shared" si="350"/>
        <v>0</v>
      </c>
      <c r="O1481" s="115">
        <f t="shared" si="351"/>
        <v>0</v>
      </c>
      <c r="P1481" s="111">
        <f t="shared" si="352"/>
        <v>0</v>
      </c>
      <c r="Q1481" s="111">
        <f t="shared" si="353"/>
        <v>0</v>
      </c>
      <c r="R1481" s="115">
        <f t="shared" si="354"/>
        <v>0</v>
      </c>
      <c r="S1481" s="111">
        <f t="shared" si="355"/>
        <v>0</v>
      </c>
      <c r="T1481" s="111">
        <f t="shared" si="356"/>
        <v>0</v>
      </c>
    </row>
    <row r="1482" spans="1:20" ht="11.25" customHeight="1" x14ac:dyDescent="0.2">
      <c r="A1482" s="102" t="str">
        <f>'T09'!A1482</f>
        <v>Maškovce</v>
      </c>
      <c r="B1482" s="104">
        <f>'T09'!C1482</f>
        <v>559652</v>
      </c>
      <c r="C1482" s="109">
        <f>'T09'!K1482</f>
        <v>14141</v>
      </c>
      <c r="D1482" s="110">
        <f>'T09'!O1482</f>
        <v>0</v>
      </c>
      <c r="E1482" s="110">
        <f>'T09'!P1482</f>
        <v>0</v>
      </c>
      <c r="F1482" s="110"/>
      <c r="G1482" s="102">
        <f t="shared" si="344"/>
        <v>0</v>
      </c>
      <c r="H1482" s="102">
        <f t="shared" si="345"/>
        <v>0</v>
      </c>
      <c r="I1482" s="102">
        <f t="shared" si="346"/>
        <v>0</v>
      </c>
      <c r="J1482" s="103">
        <f t="shared" si="347"/>
        <v>0</v>
      </c>
      <c r="L1482" s="115">
        <f t="shared" si="348"/>
        <v>0</v>
      </c>
      <c r="M1482" s="111">
        <f t="shared" si="349"/>
        <v>0</v>
      </c>
      <c r="N1482" s="111">
        <f t="shared" si="350"/>
        <v>0</v>
      </c>
      <c r="O1482" s="115">
        <f t="shared" si="351"/>
        <v>0</v>
      </c>
      <c r="P1482" s="111">
        <f t="shared" si="352"/>
        <v>0</v>
      </c>
      <c r="Q1482" s="111">
        <f t="shared" si="353"/>
        <v>0</v>
      </c>
      <c r="R1482" s="115">
        <f t="shared" si="354"/>
        <v>0</v>
      </c>
      <c r="S1482" s="111">
        <f t="shared" si="355"/>
        <v>0</v>
      </c>
      <c r="T1482" s="111">
        <f t="shared" si="356"/>
        <v>0</v>
      </c>
    </row>
    <row r="1483" spans="1:20" ht="11.25" customHeight="1" x14ac:dyDescent="0.2">
      <c r="A1483" s="102" t="str">
        <f>'T09'!A1483</f>
        <v>Matejovce nad Hornádom</v>
      </c>
      <c r="B1483" s="104">
        <f>'T09'!C1483</f>
        <v>543349</v>
      </c>
      <c r="C1483" s="109">
        <f>'T09'!K1483</f>
        <v>185112.8</v>
      </c>
      <c r="D1483" s="110">
        <f>'T09'!O1483</f>
        <v>27.397500000000001</v>
      </c>
      <c r="E1483" s="110">
        <f>'T09'!P1483</f>
        <v>2.1533086852989101</v>
      </c>
      <c r="F1483" s="110"/>
      <c r="G1483" s="102">
        <f t="shared" si="344"/>
        <v>0</v>
      </c>
      <c r="H1483" s="102">
        <f t="shared" si="345"/>
        <v>0</v>
      </c>
      <c r="I1483" s="102">
        <f t="shared" si="346"/>
        <v>0</v>
      </c>
      <c r="J1483" s="103">
        <f t="shared" si="347"/>
        <v>0</v>
      </c>
      <c r="L1483" s="115">
        <f t="shared" si="348"/>
        <v>0</v>
      </c>
      <c r="M1483" s="111">
        <f t="shared" si="349"/>
        <v>0</v>
      </c>
      <c r="N1483" s="111">
        <f t="shared" si="350"/>
        <v>0</v>
      </c>
      <c r="O1483" s="115">
        <f t="shared" si="351"/>
        <v>0</v>
      </c>
      <c r="P1483" s="111">
        <f t="shared" si="352"/>
        <v>0</v>
      </c>
      <c r="Q1483" s="111">
        <f t="shared" si="353"/>
        <v>0</v>
      </c>
      <c r="R1483" s="115">
        <f t="shared" si="354"/>
        <v>0</v>
      </c>
      <c r="S1483" s="111">
        <f t="shared" si="355"/>
        <v>0</v>
      </c>
      <c r="T1483" s="111">
        <f t="shared" si="356"/>
        <v>0</v>
      </c>
    </row>
    <row r="1484" spans="1:20" ht="11.25" customHeight="1" x14ac:dyDescent="0.2">
      <c r="A1484" s="102" t="str">
        <f>'T09'!A1484</f>
        <v>Matiaška</v>
      </c>
      <c r="B1484" s="104">
        <f>'T09'!C1484</f>
        <v>528854</v>
      </c>
      <c r="C1484" s="109">
        <f>'T09'!K1484</f>
        <v>149744.85</v>
      </c>
      <c r="D1484" s="110">
        <f>'T09'!O1484</f>
        <v>58.838900000000002</v>
      </c>
      <c r="E1484" s="110">
        <f>'T09'!P1484</f>
        <v>9.7362613806084148</v>
      </c>
      <c r="F1484" s="110"/>
      <c r="G1484" s="102">
        <f t="shared" si="344"/>
        <v>0</v>
      </c>
      <c r="H1484" s="102">
        <f t="shared" si="345"/>
        <v>0</v>
      </c>
      <c r="I1484" s="102">
        <f t="shared" si="346"/>
        <v>0</v>
      </c>
      <c r="J1484" s="103">
        <f t="shared" si="347"/>
        <v>0</v>
      </c>
      <c r="L1484" s="115">
        <f t="shared" si="348"/>
        <v>0</v>
      </c>
      <c r="M1484" s="111">
        <f t="shared" si="349"/>
        <v>0</v>
      </c>
      <c r="N1484" s="111">
        <f t="shared" si="350"/>
        <v>0</v>
      </c>
      <c r="O1484" s="115">
        <f t="shared" si="351"/>
        <v>0</v>
      </c>
      <c r="P1484" s="111">
        <f t="shared" si="352"/>
        <v>0</v>
      </c>
      <c r="Q1484" s="111">
        <f t="shared" si="353"/>
        <v>0</v>
      </c>
      <c r="R1484" s="115">
        <f t="shared" si="354"/>
        <v>0</v>
      </c>
      <c r="S1484" s="111">
        <f t="shared" si="355"/>
        <v>0</v>
      </c>
      <c r="T1484" s="111">
        <f t="shared" si="356"/>
        <v>0</v>
      </c>
    </row>
    <row r="1485" spans="1:20" ht="11.25" customHeight="1" x14ac:dyDescent="0.2">
      <c r="A1485" s="102" t="str">
        <f>'T09'!A1485</f>
        <v>Matiašovce</v>
      </c>
      <c r="B1485" s="104">
        <f>'T09'!C1485</f>
        <v>523712</v>
      </c>
      <c r="C1485" s="109">
        <f>'T09'!K1485</f>
        <v>281768.82999999996</v>
      </c>
      <c r="D1485" s="110">
        <f>'T09'!O1485</f>
        <v>0</v>
      </c>
      <c r="E1485" s="110">
        <f>'T09'!P1485</f>
        <v>0</v>
      </c>
      <c r="F1485" s="110"/>
      <c r="G1485" s="102">
        <f t="shared" si="344"/>
        <v>0</v>
      </c>
      <c r="H1485" s="102">
        <f t="shared" si="345"/>
        <v>0</v>
      </c>
      <c r="I1485" s="102">
        <f t="shared" si="346"/>
        <v>0</v>
      </c>
      <c r="J1485" s="103">
        <f t="shared" si="347"/>
        <v>0</v>
      </c>
      <c r="L1485" s="115">
        <f t="shared" si="348"/>
        <v>0</v>
      </c>
      <c r="M1485" s="111">
        <f t="shared" si="349"/>
        <v>0</v>
      </c>
      <c r="N1485" s="111">
        <f t="shared" si="350"/>
        <v>0</v>
      </c>
      <c r="O1485" s="115">
        <f t="shared" si="351"/>
        <v>0</v>
      </c>
      <c r="P1485" s="111">
        <f t="shared" si="352"/>
        <v>0</v>
      </c>
      <c r="Q1485" s="111">
        <f t="shared" si="353"/>
        <v>0</v>
      </c>
      <c r="R1485" s="115">
        <f t="shared" si="354"/>
        <v>0</v>
      </c>
      <c r="S1485" s="111">
        <f t="shared" si="355"/>
        <v>0</v>
      </c>
      <c r="T1485" s="111">
        <f t="shared" si="356"/>
        <v>0</v>
      </c>
    </row>
    <row r="1486" spans="1:20" ht="11.25" customHeight="1" x14ac:dyDescent="0.2">
      <c r="A1486" s="102" t="str">
        <f>'T09'!A1486</f>
        <v>Matovce</v>
      </c>
      <c r="B1486" s="104">
        <f>'T09'!C1486</f>
        <v>527548</v>
      </c>
      <c r="C1486" s="109">
        <f>'T09'!K1486</f>
        <v>19801.689999999999</v>
      </c>
      <c r="D1486" s="110">
        <f>'T09'!O1486</f>
        <v>0</v>
      </c>
      <c r="E1486" s="110">
        <f>'T09'!P1486</f>
        <v>0</v>
      </c>
      <c r="F1486" s="110"/>
      <c r="G1486" s="102">
        <f t="shared" si="344"/>
        <v>0</v>
      </c>
      <c r="H1486" s="102">
        <f t="shared" si="345"/>
        <v>0</v>
      </c>
      <c r="I1486" s="102">
        <f t="shared" si="346"/>
        <v>0</v>
      </c>
      <c r="J1486" s="103">
        <f t="shared" si="347"/>
        <v>0</v>
      </c>
      <c r="L1486" s="115">
        <f t="shared" si="348"/>
        <v>0</v>
      </c>
      <c r="M1486" s="111">
        <f t="shared" si="349"/>
        <v>0</v>
      </c>
      <c r="N1486" s="111">
        <f t="shared" si="350"/>
        <v>0</v>
      </c>
      <c r="O1486" s="115">
        <f t="shared" si="351"/>
        <v>0</v>
      </c>
      <c r="P1486" s="111">
        <f t="shared" si="352"/>
        <v>0</v>
      </c>
      <c r="Q1486" s="111">
        <f t="shared" si="353"/>
        <v>0</v>
      </c>
      <c r="R1486" s="115">
        <f t="shared" si="354"/>
        <v>0</v>
      </c>
      <c r="S1486" s="111">
        <f t="shared" si="355"/>
        <v>0</v>
      </c>
      <c r="T1486" s="111">
        <f t="shared" si="356"/>
        <v>0</v>
      </c>
    </row>
    <row r="1487" spans="1:20" ht="11.25" customHeight="1" x14ac:dyDescent="0.2">
      <c r="A1487" s="102" t="str">
        <f>'T09'!A1487</f>
        <v>Maťovské Vojkovce</v>
      </c>
      <c r="B1487" s="104">
        <f>'T09'!C1487</f>
        <v>528579</v>
      </c>
      <c r="C1487" s="109">
        <f>'T09'!K1487</f>
        <v>189798.67</v>
      </c>
      <c r="D1487" s="110">
        <f>'T09'!O1487</f>
        <v>0</v>
      </c>
      <c r="E1487" s="110">
        <f>'T09'!P1487</f>
        <v>0</v>
      </c>
      <c r="F1487" s="110"/>
      <c r="G1487" s="102">
        <f t="shared" si="344"/>
        <v>0</v>
      </c>
      <c r="H1487" s="102">
        <f t="shared" si="345"/>
        <v>0</v>
      </c>
      <c r="I1487" s="102">
        <f t="shared" si="346"/>
        <v>0</v>
      </c>
      <c r="J1487" s="103">
        <f t="shared" si="347"/>
        <v>0</v>
      </c>
      <c r="L1487" s="115">
        <f t="shared" si="348"/>
        <v>0</v>
      </c>
      <c r="M1487" s="111">
        <f t="shared" si="349"/>
        <v>0</v>
      </c>
      <c r="N1487" s="111">
        <f t="shared" si="350"/>
        <v>0</v>
      </c>
      <c r="O1487" s="115">
        <f t="shared" si="351"/>
        <v>0</v>
      </c>
      <c r="P1487" s="111">
        <f t="shared" si="352"/>
        <v>0</v>
      </c>
      <c r="Q1487" s="111">
        <f t="shared" si="353"/>
        <v>0</v>
      </c>
      <c r="R1487" s="115">
        <f t="shared" si="354"/>
        <v>0</v>
      </c>
      <c r="S1487" s="111">
        <f t="shared" si="355"/>
        <v>0</v>
      </c>
      <c r="T1487" s="111">
        <f t="shared" si="356"/>
        <v>0</v>
      </c>
    </row>
    <row r="1488" spans="1:20" ht="11.25" customHeight="1" x14ac:dyDescent="0.2">
      <c r="A1488" s="102" t="str">
        <f>'T09'!A1488</f>
        <v>Matúškovo</v>
      </c>
      <c r="B1488" s="104">
        <f>'T09'!C1488</f>
        <v>555754</v>
      </c>
      <c r="C1488" s="109">
        <f>'T09'!K1488</f>
        <v>715214.13</v>
      </c>
      <c r="D1488" s="110">
        <f>'T09'!O1488</f>
        <v>45.668999999999997</v>
      </c>
      <c r="E1488" s="110">
        <f>'T09'!P1488</f>
        <v>34.343346935833047</v>
      </c>
      <c r="F1488" s="110"/>
      <c r="G1488" s="102">
        <f t="shared" si="344"/>
        <v>0</v>
      </c>
      <c r="H1488" s="102">
        <f t="shared" si="345"/>
        <v>1</v>
      </c>
      <c r="I1488" s="102">
        <f t="shared" si="346"/>
        <v>0</v>
      </c>
      <c r="J1488" s="103">
        <f t="shared" si="347"/>
        <v>1</v>
      </c>
      <c r="L1488" s="115">
        <f t="shared" si="348"/>
        <v>0</v>
      </c>
      <c r="M1488" s="111">
        <f t="shared" si="349"/>
        <v>0</v>
      </c>
      <c r="N1488" s="111">
        <f t="shared" si="350"/>
        <v>0</v>
      </c>
      <c r="O1488" s="115">
        <f t="shared" si="351"/>
        <v>715214.13</v>
      </c>
      <c r="P1488" s="111">
        <f t="shared" si="352"/>
        <v>0.45668999999999998</v>
      </c>
      <c r="Q1488" s="111">
        <f t="shared" si="353"/>
        <v>0.34343346935833047</v>
      </c>
      <c r="R1488" s="115">
        <f t="shared" si="354"/>
        <v>0</v>
      </c>
      <c r="S1488" s="111">
        <f t="shared" si="355"/>
        <v>0</v>
      </c>
      <c r="T1488" s="111">
        <f t="shared" si="356"/>
        <v>0</v>
      </c>
    </row>
    <row r="1489" spans="1:20" ht="11.25" customHeight="1" x14ac:dyDescent="0.2">
      <c r="A1489" s="102" t="str">
        <f>'T09'!A1489</f>
        <v>Matysová</v>
      </c>
      <c r="B1489" s="104">
        <f>'T09'!C1489</f>
        <v>526894</v>
      </c>
      <c r="C1489" s="109">
        <f>'T09'!K1489</f>
        <v>36718.660000000003</v>
      </c>
      <c r="D1489" s="110">
        <f>'T09'!O1489</f>
        <v>0</v>
      </c>
      <c r="E1489" s="110">
        <f>'T09'!P1489</f>
        <v>0</v>
      </c>
      <c r="F1489" s="110"/>
      <c r="G1489" s="102">
        <f t="shared" si="344"/>
        <v>0</v>
      </c>
      <c r="H1489" s="102">
        <f t="shared" si="345"/>
        <v>0</v>
      </c>
      <c r="I1489" s="102">
        <f t="shared" si="346"/>
        <v>0</v>
      </c>
      <c r="J1489" s="103">
        <f t="shared" si="347"/>
        <v>0</v>
      </c>
      <c r="L1489" s="115">
        <f t="shared" si="348"/>
        <v>0</v>
      </c>
      <c r="M1489" s="111">
        <f t="shared" si="349"/>
        <v>0</v>
      </c>
      <c r="N1489" s="111">
        <f t="shared" si="350"/>
        <v>0</v>
      </c>
      <c r="O1489" s="115">
        <f t="shared" si="351"/>
        <v>0</v>
      </c>
      <c r="P1489" s="111">
        <f t="shared" si="352"/>
        <v>0</v>
      </c>
      <c r="Q1489" s="111">
        <f t="shared" si="353"/>
        <v>0</v>
      </c>
      <c r="R1489" s="115">
        <f t="shared" si="354"/>
        <v>0</v>
      </c>
      <c r="S1489" s="111">
        <f t="shared" si="355"/>
        <v>0</v>
      </c>
      <c r="T1489" s="111">
        <f t="shared" si="356"/>
        <v>0</v>
      </c>
    </row>
    <row r="1490" spans="1:20" ht="11.25" customHeight="1" x14ac:dyDescent="0.2">
      <c r="A1490" s="102" t="str">
        <f>'T09'!A1490</f>
        <v>Medovarce</v>
      </c>
      <c r="B1490" s="104">
        <f>'T09'!C1490</f>
        <v>518646</v>
      </c>
      <c r="C1490" s="109">
        <f>'T09'!K1490</f>
        <v>47017.41</v>
      </c>
      <c r="D1490" s="110">
        <f>'T09'!O1490</f>
        <v>14.107200000000001</v>
      </c>
      <c r="E1490" s="110">
        <f>'T09'!P1490</f>
        <v>90.878889330569251</v>
      </c>
      <c r="F1490" s="110"/>
      <c r="G1490" s="102">
        <f t="shared" si="344"/>
        <v>0</v>
      </c>
      <c r="H1490" s="102">
        <f t="shared" si="345"/>
        <v>1</v>
      </c>
      <c r="I1490" s="102">
        <f t="shared" si="346"/>
        <v>0</v>
      </c>
      <c r="J1490" s="103">
        <f t="shared" si="347"/>
        <v>1</v>
      </c>
      <c r="L1490" s="115">
        <f t="shared" si="348"/>
        <v>0</v>
      </c>
      <c r="M1490" s="111">
        <f t="shared" si="349"/>
        <v>0</v>
      </c>
      <c r="N1490" s="111">
        <f t="shared" si="350"/>
        <v>0</v>
      </c>
      <c r="O1490" s="115">
        <f t="shared" si="351"/>
        <v>47017.41</v>
      </c>
      <c r="P1490" s="111">
        <f t="shared" si="352"/>
        <v>0.141072</v>
      </c>
      <c r="Q1490" s="111">
        <f t="shared" si="353"/>
        <v>0.90878889330569246</v>
      </c>
      <c r="R1490" s="115">
        <f t="shared" si="354"/>
        <v>0</v>
      </c>
      <c r="S1490" s="111">
        <f t="shared" si="355"/>
        <v>0</v>
      </c>
      <c r="T1490" s="111">
        <f t="shared" si="356"/>
        <v>0</v>
      </c>
    </row>
    <row r="1491" spans="1:20" ht="11.25" customHeight="1" x14ac:dyDescent="0.2">
      <c r="A1491" s="102" t="str">
        <f>'T09'!A1491</f>
        <v>Medvedie</v>
      </c>
      <c r="B1491" s="104">
        <f>'T09'!C1491</f>
        <v>527556</v>
      </c>
      <c r="C1491" s="109">
        <f>'T09'!K1491</f>
        <v>13064.49</v>
      </c>
      <c r="D1491" s="110">
        <f>'T09'!O1491</f>
        <v>0</v>
      </c>
      <c r="E1491" s="110">
        <f>'T09'!P1491</f>
        <v>0</v>
      </c>
      <c r="F1491" s="110"/>
      <c r="G1491" s="102">
        <f t="shared" si="344"/>
        <v>0</v>
      </c>
      <c r="H1491" s="102">
        <f t="shared" si="345"/>
        <v>0</v>
      </c>
      <c r="I1491" s="102">
        <f t="shared" si="346"/>
        <v>0</v>
      </c>
      <c r="J1491" s="103">
        <f t="shared" si="347"/>
        <v>0</v>
      </c>
      <c r="L1491" s="115">
        <f t="shared" si="348"/>
        <v>0</v>
      </c>
      <c r="M1491" s="111">
        <f t="shared" si="349"/>
        <v>0</v>
      </c>
      <c r="N1491" s="111">
        <f t="shared" si="350"/>
        <v>0</v>
      </c>
      <c r="O1491" s="115">
        <f t="shared" si="351"/>
        <v>0</v>
      </c>
      <c r="P1491" s="111">
        <f t="shared" si="352"/>
        <v>0</v>
      </c>
      <c r="Q1491" s="111">
        <f t="shared" si="353"/>
        <v>0</v>
      </c>
      <c r="R1491" s="115">
        <f t="shared" si="354"/>
        <v>0</v>
      </c>
      <c r="S1491" s="111">
        <f t="shared" si="355"/>
        <v>0</v>
      </c>
      <c r="T1491" s="111">
        <f t="shared" si="356"/>
        <v>0</v>
      </c>
    </row>
    <row r="1492" spans="1:20" ht="11.25" customHeight="1" x14ac:dyDescent="0.2">
      <c r="A1492" s="102" t="str">
        <f>'T09'!A1492</f>
        <v>Medveďov</v>
      </c>
      <c r="B1492" s="104">
        <f>'T09'!C1492</f>
        <v>501760</v>
      </c>
      <c r="C1492" s="109">
        <f>'T09'!K1492</f>
        <v>193252.82</v>
      </c>
      <c r="D1492" s="110">
        <f>'T09'!O1492</f>
        <v>0</v>
      </c>
      <c r="E1492" s="110">
        <f>'T09'!P1492</f>
        <v>4.7734775616728387</v>
      </c>
      <c r="F1492" s="110"/>
      <c r="G1492" s="102">
        <f t="shared" si="344"/>
        <v>0</v>
      </c>
      <c r="H1492" s="102">
        <f t="shared" si="345"/>
        <v>0</v>
      </c>
      <c r="I1492" s="102">
        <f t="shared" si="346"/>
        <v>0</v>
      </c>
      <c r="J1492" s="103">
        <f t="shared" si="347"/>
        <v>0</v>
      </c>
      <c r="L1492" s="115">
        <f t="shared" si="348"/>
        <v>0</v>
      </c>
      <c r="M1492" s="111">
        <f t="shared" si="349"/>
        <v>0</v>
      </c>
      <c r="N1492" s="111">
        <f t="shared" si="350"/>
        <v>0</v>
      </c>
      <c r="O1492" s="115">
        <f t="shared" si="351"/>
        <v>0</v>
      </c>
      <c r="P1492" s="111">
        <f t="shared" si="352"/>
        <v>0</v>
      </c>
      <c r="Q1492" s="111">
        <f t="shared" si="353"/>
        <v>0</v>
      </c>
      <c r="R1492" s="115">
        <f t="shared" si="354"/>
        <v>0</v>
      </c>
      <c r="S1492" s="111">
        <f t="shared" si="355"/>
        <v>0</v>
      </c>
      <c r="T1492" s="111">
        <f t="shared" si="356"/>
        <v>0</v>
      </c>
    </row>
    <row r="1493" spans="1:20" ht="11.25" customHeight="1" x14ac:dyDescent="0.2">
      <c r="A1493" s="102" t="str">
        <f>'T09'!A1493</f>
        <v>Medzany</v>
      </c>
      <c r="B1493" s="104">
        <f>'T09'!C1493</f>
        <v>556823</v>
      </c>
      <c r="C1493" s="109">
        <f>'T09'!K1493</f>
        <v>560237.05000000005</v>
      </c>
      <c r="D1493" s="110">
        <f>'T09'!O1493</f>
        <v>0</v>
      </c>
      <c r="E1493" s="110">
        <f>'T09'!P1493</f>
        <v>4.2637540662474933</v>
      </c>
      <c r="F1493" s="110"/>
      <c r="G1493" s="102">
        <f t="shared" si="344"/>
        <v>0</v>
      </c>
      <c r="H1493" s="102">
        <f t="shared" si="345"/>
        <v>0</v>
      </c>
      <c r="I1493" s="102">
        <f t="shared" si="346"/>
        <v>0</v>
      </c>
      <c r="J1493" s="103">
        <f t="shared" si="347"/>
        <v>0</v>
      </c>
      <c r="L1493" s="115">
        <f t="shared" si="348"/>
        <v>0</v>
      </c>
      <c r="M1493" s="111">
        <f t="shared" si="349"/>
        <v>0</v>
      </c>
      <c r="N1493" s="111">
        <f t="shared" si="350"/>
        <v>0</v>
      </c>
      <c r="O1493" s="115">
        <f t="shared" si="351"/>
        <v>0</v>
      </c>
      <c r="P1493" s="111">
        <f t="shared" si="352"/>
        <v>0</v>
      </c>
      <c r="Q1493" s="111">
        <f t="shared" si="353"/>
        <v>0</v>
      </c>
      <c r="R1493" s="115">
        <f t="shared" si="354"/>
        <v>0</v>
      </c>
      <c r="S1493" s="111">
        <f t="shared" si="355"/>
        <v>0</v>
      </c>
      <c r="T1493" s="111">
        <f t="shared" si="356"/>
        <v>0</v>
      </c>
    </row>
    <row r="1494" spans="1:20" ht="11.25" customHeight="1" x14ac:dyDescent="0.2">
      <c r="A1494" s="102" t="str">
        <f>'T09'!A1494</f>
        <v>Medzev</v>
      </c>
      <c r="B1494" s="104">
        <f>'T09'!C1494</f>
        <v>521671</v>
      </c>
      <c r="C1494" s="109">
        <f>'T09'!K1494</f>
        <v>2670503.5099999998</v>
      </c>
      <c r="D1494" s="110">
        <f>'T09'!O1494</f>
        <v>0.46779999999999999</v>
      </c>
      <c r="E1494" s="110">
        <f>'T09'!P1494</f>
        <v>1.1144928246134378</v>
      </c>
      <c r="F1494" s="110"/>
      <c r="G1494" s="102">
        <f t="shared" si="344"/>
        <v>0</v>
      </c>
      <c r="H1494" s="102">
        <f t="shared" si="345"/>
        <v>0</v>
      </c>
      <c r="I1494" s="102">
        <f t="shared" si="346"/>
        <v>0</v>
      </c>
      <c r="J1494" s="103">
        <f t="shared" si="347"/>
        <v>0</v>
      </c>
      <c r="L1494" s="115">
        <f t="shared" si="348"/>
        <v>0</v>
      </c>
      <c r="M1494" s="111">
        <f t="shared" si="349"/>
        <v>0</v>
      </c>
      <c r="N1494" s="111">
        <f t="shared" si="350"/>
        <v>0</v>
      </c>
      <c r="O1494" s="115">
        <f t="shared" si="351"/>
        <v>0</v>
      </c>
      <c r="P1494" s="111">
        <f t="shared" si="352"/>
        <v>0</v>
      </c>
      <c r="Q1494" s="111">
        <f t="shared" si="353"/>
        <v>0</v>
      </c>
      <c r="R1494" s="115">
        <f t="shared" si="354"/>
        <v>0</v>
      </c>
      <c r="S1494" s="111">
        <f t="shared" si="355"/>
        <v>0</v>
      </c>
      <c r="T1494" s="111">
        <f t="shared" si="356"/>
        <v>0</v>
      </c>
    </row>
    <row r="1495" spans="1:20" ht="11.25" customHeight="1" x14ac:dyDescent="0.2">
      <c r="A1495" s="102" t="str">
        <f>'T09'!A1495</f>
        <v>Medzianky</v>
      </c>
      <c r="B1495" s="104">
        <f>'T09'!C1495</f>
        <v>528862</v>
      </c>
      <c r="C1495" s="109">
        <f>'T09'!K1495</f>
        <v>122955.81</v>
      </c>
      <c r="D1495" s="110">
        <f>'T09'!O1495</f>
        <v>27.9574</v>
      </c>
      <c r="E1495" s="110">
        <f>'T09'!P1495</f>
        <v>3.9294523780535462</v>
      </c>
      <c r="F1495" s="110"/>
      <c r="G1495" s="102">
        <f t="shared" si="344"/>
        <v>0</v>
      </c>
      <c r="H1495" s="102">
        <f t="shared" si="345"/>
        <v>0</v>
      </c>
      <c r="I1495" s="102">
        <f t="shared" si="346"/>
        <v>0</v>
      </c>
      <c r="J1495" s="103">
        <f t="shared" si="347"/>
        <v>0</v>
      </c>
      <c r="L1495" s="115">
        <f t="shared" si="348"/>
        <v>0</v>
      </c>
      <c r="M1495" s="111">
        <f t="shared" si="349"/>
        <v>0</v>
      </c>
      <c r="N1495" s="111">
        <f t="shared" si="350"/>
        <v>0</v>
      </c>
      <c r="O1495" s="115">
        <f t="shared" si="351"/>
        <v>0</v>
      </c>
      <c r="P1495" s="111">
        <f t="shared" si="352"/>
        <v>0</v>
      </c>
      <c r="Q1495" s="111">
        <f t="shared" si="353"/>
        <v>0</v>
      </c>
      <c r="R1495" s="115">
        <f t="shared" si="354"/>
        <v>0</v>
      </c>
      <c r="S1495" s="111">
        <f t="shared" si="355"/>
        <v>0</v>
      </c>
      <c r="T1495" s="111">
        <f t="shared" si="356"/>
        <v>0</v>
      </c>
    </row>
    <row r="1496" spans="1:20" ht="11.25" customHeight="1" x14ac:dyDescent="0.2">
      <c r="A1496" s="102" t="str">
        <f>'T09'!A1496</f>
        <v>Medzibrod</v>
      </c>
      <c r="B1496" s="104">
        <f>'T09'!C1496</f>
        <v>508764</v>
      </c>
      <c r="C1496" s="109">
        <f>'T09'!K1496</f>
        <v>466550.26</v>
      </c>
      <c r="D1496" s="110">
        <f>'T09'!O1496</f>
        <v>0</v>
      </c>
      <c r="E1496" s="110">
        <f>'T09'!P1496</f>
        <v>0</v>
      </c>
      <c r="F1496" s="110"/>
      <c r="G1496" s="102">
        <f t="shared" si="344"/>
        <v>0</v>
      </c>
      <c r="H1496" s="102">
        <f t="shared" si="345"/>
        <v>0</v>
      </c>
      <c r="I1496" s="102">
        <f t="shared" si="346"/>
        <v>0</v>
      </c>
      <c r="J1496" s="103">
        <f t="shared" si="347"/>
        <v>0</v>
      </c>
      <c r="L1496" s="115">
        <f t="shared" si="348"/>
        <v>0</v>
      </c>
      <c r="M1496" s="111">
        <f t="shared" si="349"/>
        <v>0</v>
      </c>
      <c r="N1496" s="111">
        <f t="shared" si="350"/>
        <v>0</v>
      </c>
      <c r="O1496" s="115">
        <f t="shared" si="351"/>
        <v>0</v>
      </c>
      <c r="P1496" s="111">
        <f t="shared" si="352"/>
        <v>0</v>
      </c>
      <c r="Q1496" s="111">
        <f t="shared" si="353"/>
        <v>0</v>
      </c>
      <c r="R1496" s="115">
        <f t="shared" si="354"/>
        <v>0</v>
      </c>
      <c r="S1496" s="111">
        <f t="shared" si="355"/>
        <v>0</v>
      </c>
      <c r="T1496" s="111">
        <f t="shared" si="356"/>
        <v>0</v>
      </c>
    </row>
    <row r="1497" spans="1:20" ht="11.25" customHeight="1" x14ac:dyDescent="0.2">
      <c r="A1497" s="102" t="str">
        <f>'T09'!A1497</f>
        <v>Medzibrodie nad Oravou</v>
      </c>
      <c r="B1497" s="104">
        <f>'T09'!C1497</f>
        <v>509833</v>
      </c>
      <c r="C1497" s="109">
        <f>'T09'!K1497</f>
        <v>132301.54</v>
      </c>
      <c r="D1497" s="110">
        <f>'T09'!O1497</f>
        <v>22.468399999999999</v>
      </c>
      <c r="E1497" s="110">
        <f>'T09'!P1497</f>
        <v>3.5098533244586569</v>
      </c>
      <c r="F1497" s="110"/>
      <c r="G1497" s="102">
        <f t="shared" si="344"/>
        <v>0</v>
      </c>
      <c r="H1497" s="102">
        <f t="shared" si="345"/>
        <v>0</v>
      </c>
      <c r="I1497" s="102">
        <f t="shared" si="346"/>
        <v>0</v>
      </c>
      <c r="J1497" s="103">
        <f t="shared" si="347"/>
        <v>0</v>
      </c>
      <c r="L1497" s="115">
        <f t="shared" si="348"/>
        <v>0</v>
      </c>
      <c r="M1497" s="111">
        <f t="shared" si="349"/>
        <v>0</v>
      </c>
      <c r="N1497" s="111">
        <f t="shared" si="350"/>
        <v>0</v>
      </c>
      <c r="O1497" s="115">
        <f t="shared" si="351"/>
        <v>0</v>
      </c>
      <c r="P1497" s="111">
        <f t="shared" si="352"/>
        <v>0</v>
      </c>
      <c r="Q1497" s="111">
        <f t="shared" si="353"/>
        <v>0</v>
      </c>
      <c r="R1497" s="115">
        <f t="shared" si="354"/>
        <v>0</v>
      </c>
      <c r="S1497" s="111">
        <f t="shared" si="355"/>
        <v>0</v>
      </c>
      <c r="T1497" s="111">
        <f t="shared" si="356"/>
        <v>0</v>
      </c>
    </row>
    <row r="1498" spans="1:20" ht="11.25" customHeight="1" x14ac:dyDescent="0.2">
      <c r="A1498" s="102" t="str">
        <f>'T09'!A1498</f>
        <v>Medzilaborce</v>
      </c>
      <c r="B1498" s="104">
        <f>'T09'!C1498</f>
        <v>520471</v>
      </c>
      <c r="C1498" s="109">
        <f>'T09'!K1498</f>
        <v>4054191.3200000003</v>
      </c>
      <c r="D1498" s="110">
        <f>'T09'!O1498</f>
        <v>10.8828</v>
      </c>
      <c r="E1498" s="110">
        <f>'T09'!P1498</f>
        <v>7.6568606535322559</v>
      </c>
      <c r="F1498" s="110"/>
      <c r="G1498" s="102">
        <f t="shared" si="344"/>
        <v>0</v>
      </c>
      <c r="H1498" s="102">
        <f t="shared" si="345"/>
        <v>0</v>
      </c>
      <c r="I1498" s="102">
        <f t="shared" si="346"/>
        <v>0</v>
      </c>
      <c r="J1498" s="103">
        <f t="shared" si="347"/>
        <v>0</v>
      </c>
      <c r="L1498" s="115">
        <f t="shared" si="348"/>
        <v>0</v>
      </c>
      <c r="M1498" s="111">
        <f t="shared" si="349"/>
        <v>0</v>
      </c>
      <c r="N1498" s="111">
        <f t="shared" si="350"/>
        <v>0</v>
      </c>
      <c r="O1498" s="115">
        <f t="shared" si="351"/>
        <v>0</v>
      </c>
      <c r="P1498" s="111">
        <f t="shared" si="352"/>
        <v>0</v>
      </c>
      <c r="Q1498" s="111">
        <f t="shared" si="353"/>
        <v>0</v>
      </c>
      <c r="R1498" s="115">
        <f t="shared" si="354"/>
        <v>0</v>
      </c>
      <c r="S1498" s="111">
        <f t="shared" si="355"/>
        <v>0</v>
      </c>
      <c r="T1498" s="111">
        <f t="shared" si="356"/>
        <v>0</v>
      </c>
    </row>
    <row r="1499" spans="1:20" ht="11.25" customHeight="1" x14ac:dyDescent="0.2">
      <c r="A1499" s="102" t="str">
        <f>'T09'!A1499</f>
        <v>Melčice - Lieskové</v>
      </c>
      <c r="B1499" s="104">
        <f>'T09'!C1499</f>
        <v>545686</v>
      </c>
      <c r="C1499" s="109">
        <f>'T09'!K1499</f>
        <v>1005825.6000000001</v>
      </c>
      <c r="D1499" s="110">
        <f>'T09'!O1499</f>
        <v>9.1104000000000003</v>
      </c>
      <c r="E1499" s="110">
        <f>'T09'!P1499</f>
        <v>25.236283506802771</v>
      </c>
      <c r="F1499" s="110"/>
      <c r="G1499" s="102">
        <f t="shared" si="344"/>
        <v>0</v>
      </c>
      <c r="H1499" s="102">
        <f t="shared" si="345"/>
        <v>1</v>
      </c>
      <c r="I1499" s="102">
        <f t="shared" si="346"/>
        <v>0</v>
      </c>
      <c r="J1499" s="103">
        <f t="shared" si="347"/>
        <v>1</v>
      </c>
      <c r="L1499" s="115">
        <f t="shared" si="348"/>
        <v>0</v>
      </c>
      <c r="M1499" s="111">
        <f t="shared" si="349"/>
        <v>0</v>
      </c>
      <c r="N1499" s="111">
        <f t="shared" si="350"/>
        <v>0</v>
      </c>
      <c r="O1499" s="115">
        <f t="shared" si="351"/>
        <v>1005825.6000000001</v>
      </c>
      <c r="P1499" s="111">
        <f t="shared" si="352"/>
        <v>9.1104000000000004E-2</v>
      </c>
      <c r="Q1499" s="111">
        <f t="shared" si="353"/>
        <v>0.2523628350680277</v>
      </c>
      <c r="R1499" s="115">
        <f t="shared" si="354"/>
        <v>0</v>
      </c>
      <c r="S1499" s="111">
        <f t="shared" si="355"/>
        <v>0</v>
      </c>
      <c r="T1499" s="111">
        <f t="shared" si="356"/>
        <v>0</v>
      </c>
    </row>
    <row r="1500" spans="1:20" ht="11.25" customHeight="1" x14ac:dyDescent="0.2">
      <c r="A1500" s="102" t="str">
        <f>'T09'!A1500</f>
        <v>Melek</v>
      </c>
      <c r="B1500" s="104">
        <f>'T09'!C1500</f>
        <v>500569</v>
      </c>
      <c r="C1500" s="109">
        <f>'T09'!K1500</f>
        <v>114622.57</v>
      </c>
      <c r="D1500" s="110">
        <f>'T09'!O1500</f>
        <v>0</v>
      </c>
      <c r="E1500" s="110">
        <f>'T09'!P1500</f>
        <v>0</v>
      </c>
      <c r="F1500" s="110"/>
      <c r="G1500" s="102">
        <f t="shared" si="344"/>
        <v>0</v>
      </c>
      <c r="H1500" s="102">
        <f t="shared" si="345"/>
        <v>0</v>
      </c>
      <c r="I1500" s="102">
        <f t="shared" si="346"/>
        <v>0</v>
      </c>
      <c r="J1500" s="103">
        <f t="shared" si="347"/>
        <v>0</v>
      </c>
      <c r="L1500" s="115">
        <f t="shared" si="348"/>
        <v>0</v>
      </c>
      <c r="M1500" s="111">
        <f t="shared" si="349"/>
        <v>0</v>
      </c>
      <c r="N1500" s="111">
        <f t="shared" si="350"/>
        <v>0</v>
      </c>
      <c r="O1500" s="115">
        <f t="shared" si="351"/>
        <v>0</v>
      </c>
      <c r="P1500" s="111">
        <f t="shared" si="352"/>
        <v>0</v>
      </c>
      <c r="Q1500" s="111">
        <f t="shared" si="353"/>
        <v>0</v>
      </c>
      <c r="R1500" s="115">
        <f t="shared" si="354"/>
        <v>0</v>
      </c>
      <c r="S1500" s="111">
        <f t="shared" si="355"/>
        <v>0</v>
      </c>
      <c r="T1500" s="111">
        <f t="shared" si="356"/>
        <v>0</v>
      </c>
    </row>
    <row r="1501" spans="1:20" ht="11.25" customHeight="1" x14ac:dyDescent="0.2">
      <c r="A1501" s="102" t="str">
        <f>'T09'!A1501</f>
        <v>Meliata</v>
      </c>
      <c r="B1501" s="104">
        <f>'T09'!C1501</f>
        <v>525961</v>
      </c>
      <c r="C1501" s="109">
        <f>'T09'!K1501</f>
        <v>37858.589999999997</v>
      </c>
      <c r="D1501" s="110">
        <f>'T09'!O1501</f>
        <v>0</v>
      </c>
      <c r="E1501" s="110">
        <f>'T09'!P1501</f>
        <v>0</v>
      </c>
      <c r="F1501" s="110"/>
      <c r="G1501" s="102">
        <f t="shared" si="344"/>
        <v>0</v>
      </c>
      <c r="H1501" s="102">
        <f t="shared" si="345"/>
        <v>0</v>
      </c>
      <c r="I1501" s="102">
        <f t="shared" si="346"/>
        <v>0</v>
      </c>
      <c r="J1501" s="103">
        <f t="shared" si="347"/>
        <v>0</v>
      </c>
      <c r="L1501" s="115">
        <f t="shared" si="348"/>
        <v>0</v>
      </c>
      <c r="M1501" s="111">
        <f t="shared" si="349"/>
        <v>0</v>
      </c>
      <c r="N1501" s="111">
        <f t="shared" si="350"/>
        <v>0</v>
      </c>
      <c r="O1501" s="115">
        <f t="shared" si="351"/>
        <v>0</v>
      </c>
      <c r="P1501" s="111">
        <f t="shared" si="352"/>
        <v>0</v>
      </c>
      <c r="Q1501" s="111">
        <f t="shared" si="353"/>
        <v>0</v>
      </c>
      <c r="R1501" s="115">
        <f t="shared" si="354"/>
        <v>0</v>
      </c>
      <c r="S1501" s="111">
        <f t="shared" si="355"/>
        <v>0</v>
      </c>
      <c r="T1501" s="111">
        <f t="shared" si="356"/>
        <v>0</v>
      </c>
    </row>
    <row r="1502" spans="1:20" ht="11.25" customHeight="1" x14ac:dyDescent="0.2">
      <c r="A1502" s="102" t="str">
        <f>'T09'!A1502</f>
        <v>Mengusovce</v>
      </c>
      <c r="B1502" s="104">
        <f>'T09'!C1502</f>
        <v>523721</v>
      </c>
      <c r="C1502" s="109">
        <f>'T09'!K1502</f>
        <v>170469.88</v>
      </c>
      <c r="D1502" s="110">
        <f>'T09'!O1502</f>
        <v>12.2082</v>
      </c>
      <c r="E1502" s="110">
        <f>'T09'!P1502</f>
        <v>4.2266410934295253</v>
      </c>
      <c r="F1502" s="110"/>
      <c r="G1502" s="102">
        <f t="shared" si="344"/>
        <v>0</v>
      </c>
      <c r="H1502" s="102">
        <f t="shared" si="345"/>
        <v>0</v>
      </c>
      <c r="I1502" s="102">
        <f t="shared" si="346"/>
        <v>0</v>
      </c>
      <c r="J1502" s="103">
        <f t="shared" si="347"/>
        <v>0</v>
      </c>
      <c r="L1502" s="115">
        <f t="shared" si="348"/>
        <v>0</v>
      </c>
      <c r="M1502" s="111">
        <f t="shared" si="349"/>
        <v>0</v>
      </c>
      <c r="N1502" s="111">
        <f t="shared" si="350"/>
        <v>0</v>
      </c>
      <c r="O1502" s="115">
        <f t="shared" si="351"/>
        <v>0</v>
      </c>
      <c r="P1502" s="111">
        <f t="shared" si="352"/>
        <v>0</v>
      </c>
      <c r="Q1502" s="111">
        <f t="shared" si="353"/>
        <v>0</v>
      </c>
      <c r="R1502" s="115">
        <f t="shared" si="354"/>
        <v>0</v>
      </c>
      <c r="S1502" s="111">
        <f t="shared" si="355"/>
        <v>0</v>
      </c>
      <c r="T1502" s="111">
        <f t="shared" si="356"/>
        <v>0</v>
      </c>
    </row>
    <row r="1503" spans="1:20" ht="11.25" customHeight="1" x14ac:dyDescent="0.2">
      <c r="A1503" s="102" t="str">
        <f>'T09'!A1503</f>
        <v>Merašice</v>
      </c>
      <c r="B1503" s="104">
        <f>'T09'!C1503</f>
        <v>507326</v>
      </c>
      <c r="C1503" s="109">
        <f>'T09'!K1503</f>
        <v>131076.88</v>
      </c>
      <c r="D1503" s="110">
        <f>'T09'!O1503</f>
        <v>0</v>
      </c>
      <c r="E1503" s="110">
        <f>'T09'!P1503</f>
        <v>9.1956491488048862</v>
      </c>
      <c r="F1503" s="110"/>
      <c r="G1503" s="102">
        <f t="shared" si="344"/>
        <v>0</v>
      </c>
      <c r="H1503" s="102">
        <f t="shared" si="345"/>
        <v>0</v>
      </c>
      <c r="I1503" s="102">
        <f t="shared" si="346"/>
        <v>0</v>
      </c>
      <c r="J1503" s="103">
        <f t="shared" si="347"/>
        <v>0</v>
      </c>
      <c r="L1503" s="115">
        <f t="shared" si="348"/>
        <v>0</v>
      </c>
      <c r="M1503" s="111">
        <f t="shared" si="349"/>
        <v>0</v>
      </c>
      <c r="N1503" s="111">
        <f t="shared" si="350"/>
        <v>0</v>
      </c>
      <c r="O1503" s="115">
        <f t="shared" si="351"/>
        <v>0</v>
      </c>
      <c r="P1503" s="111">
        <f t="shared" si="352"/>
        <v>0</v>
      </c>
      <c r="Q1503" s="111">
        <f t="shared" si="353"/>
        <v>0</v>
      </c>
      <c r="R1503" s="115">
        <f t="shared" si="354"/>
        <v>0</v>
      </c>
      <c r="S1503" s="111">
        <f t="shared" si="355"/>
        <v>0</v>
      </c>
      <c r="T1503" s="111">
        <f t="shared" si="356"/>
        <v>0</v>
      </c>
    </row>
    <row r="1504" spans="1:20" ht="11.25" customHeight="1" x14ac:dyDescent="0.2">
      <c r="A1504" s="102" t="str">
        <f>'T09'!A1504</f>
        <v>Merník</v>
      </c>
      <c r="B1504" s="104">
        <f>'T09'!C1504</f>
        <v>528871</v>
      </c>
      <c r="C1504" s="109">
        <f>'T09'!K1504</f>
        <v>142515.51</v>
      </c>
      <c r="D1504" s="110">
        <f>'T09'!O1504</f>
        <v>0</v>
      </c>
      <c r="E1504" s="110">
        <f>'T09'!P1504</f>
        <v>0</v>
      </c>
      <c r="F1504" s="110"/>
      <c r="G1504" s="102">
        <f t="shared" si="344"/>
        <v>0</v>
      </c>
      <c r="H1504" s="102">
        <f t="shared" si="345"/>
        <v>0</v>
      </c>
      <c r="I1504" s="102">
        <f t="shared" si="346"/>
        <v>0</v>
      </c>
      <c r="J1504" s="103">
        <f t="shared" si="347"/>
        <v>0</v>
      </c>
      <c r="L1504" s="115">
        <f t="shared" si="348"/>
        <v>0</v>
      </c>
      <c r="M1504" s="111">
        <f t="shared" si="349"/>
        <v>0</v>
      </c>
      <c r="N1504" s="111">
        <f t="shared" si="350"/>
        <v>0</v>
      </c>
      <c r="O1504" s="115">
        <f t="shared" si="351"/>
        <v>0</v>
      </c>
      <c r="P1504" s="111">
        <f t="shared" si="352"/>
        <v>0</v>
      </c>
      <c r="Q1504" s="111">
        <f t="shared" si="353"/>
        <v>0</v>
      </c>
      <c r="R1504" s="115">
        <f t="shared" si="354"/>
        <v>0</v>
      </c>
      <c r="S1504" s="111">
        <f t="shared" si="355"/>
        <v>0</v>
      </c>
      <c r="T1504" s="111">
        <f t="shared" si="356"/>
        <v>0</v>
      </c>
    </row>
    <row r="1505" spans="1:20" ht="11.25" customHeight="1" x14ac:dyDescent="0.2">
      <c r="A1505" s="102" t="str">
        <f>'T09'!A1505</f>
        <v>Mestečko</v>
      </c>
      <c r="B1505" s="104">
        <f>'T09'!C1505</f>
        <v>513377</v>
      </c>
      <c r="C1505" s="109">
        <f>'T09'!K1505</f>
        <v>292621.56</v>
      </c>
      <c r="D1505" s="110">
        <f>'T09'!O1505</f>
        <v>0</v>
      </c>
      <c r="E1505" s="110">
        <f>'T09'!P1505</f>
        <v>0</v>
      </c>
      <c r="F1505" s="110"/>
      <c r="G1505" s="102">
        <f t="shared" si="344"/>
        <v>0</v>
      </c>
      <c r="H1505" s="102">
        <f t="shared" si="345"/>
        <v>0</v>
      </c>
      <c r="I1505" s="102">
        <f t="shared" si="346"/>
        <v>0</v>
      </c>
      <c r="J1505" s="103">
        <f t="shared" si="347"/>
        <v>0</v>
      </c>
      <c r="L1505" s="115">
        <f t="shared" si="348"/>
        <v>0</v>
      </c>
      <c r="M1505" s="111">
        <f t="shared" si="349"/>
        <v>0</v>
      </c>
      <c r="N1505" s="111">
        <f t="shared" si="350"/>
        <v>0</v>
      </c>
      <c r="O1505" s="115">
        <f t="shared" si="351"/>
        <v>0</v>
      </c>
      <c r="P1505" s="111">
        <f t="shared" si="352"/>
        <v>0</v>
      </c>
      <c r="Q1505" s="111">
        <f t="shared" si="353"/>
        <v>0</v>
      </c>
      <c r="R1505" s="115">
        <f t="shared" si="354"/>
        <v>0</v>
      </c>
      <c r="S1505" s="111">
        <f t="shared" si="355"/>
        <v>0</v>
      </c>
      <c r="T1505" s="111">
        <f t="shared" si="356"/>
        <v>0</v>
      </c>
    </row>
    <row r="1506" spans="1:20" ht="11.25" customHeight="1" x14ac:dyDescent="0.2">
      <c r="A1506" s="102" t="str">
        <f>'T09'!A1506</f>
        <v>Mestisko</v>
      </c>
      <c r="B1506" s="104">
        <f>'T09'!C1506</f>
        <v>527564</v>
      </c>
      <c r="C1506" s="109">
        <f>'T09'!K1506</f>
        <v>228556.16</v>
      </c>
      <c r="D1506" s="110">
        <f>'T09'!O1506</f>
        <v>4.1353</v>
      </c>
      <c r="E1506" s="110">
        <f>'T09'!P1506</f>
        <v>1.7273216350852236</v>
      </c>
      <c r="F1506" s="110"/>
      <c r="G1506" s="102">
        <f t="shared" si="344"/>
        <v>0</v>
      </c>
      <c r="H1506" s="102">
        <f t="shared" si="345"/>
        <v>0</v>
      </c>
      <c r="I1506" s="102">
        <f t="shared" si="346"/>
        <v>0</v>
      </c>
      <c r="J1506" s="103">
        <f t="shared" si="347"/>
        <v>0</v>
      </c>
      <c r="L1506" s="115">
        <f t="shared" si="348"/>
        <v>0</v>
      </c>
      <c r="M1506" s="111">
        <f t="shared" si="349"/>
        <v>0</v>
      </c>
      <c r="N1506" s="111">
        <f t="shared" si="350"/>
        <v>0</v>
      </c>
      <c r="O1506" s="115">
        <f t="shared" si="351"/>
        <v>0</v>
      </c>
      <c r="P1506" s="111">
        <f t="shared" si="352"/>
        <v>0</v>
      </c>
      <c r="Q1506" s="111">
        <f t="shared" si="353"/>
        <v>0</v>
      </c>
      <c r="R1506" s="115">
        <f t="shared" si="354"/>
        <v>0</v>
      </c>
      <c r="S1506" s="111">
        <f t="shared" si="355"/>
        <v>0</v>
      </c>
      <c r="T1506" s="111">
        <f t="shared" si="356"/>
        <v>0</v>
      </c>
    </row>
    <row r="1507" spans="1:20" ht="11.25" customHeight="1" x14ac:dyDescent="0.2">
      <c r="A1507" s="102" t="str">
        <f>'T09'!A1507</f>
        <v>Mičakovce</v>
      </c>
      <c r="B1507" s="104">
        <f>'T09'!C1507</f>
        <v>519596</v>
      </c>
      <c r="C1507" s="109">
        <f>'T09'!K1507</f>
        <v>24472.31</v>
      </c>
      <c r="D1507" s="110">
        <f>'T09'!O1507</f>
        <v>13.087</v>
      </c>
      <c r="E1507" s="110">
        <f>'T09'!P1507</f>
        <v>263.09911079093064</v>
      </c>
      <c r="F1507" s="110"/>
      <c r="G1507" s="102">
        <f t="shared" si="344"/>
        <v>0</v>
      </c>
      <c r="H1507" s="102">
        <f t="shared" si="345"/>
        <v>1</v>
      </c>
      <c r="I1507" s="102">
        <f t="shared" si="346"/>
        <v>0</v>
      </c>
      <c r="J1507" s="103">
        <f t="shared" si="347"/>
        <v>1</v>
      </c>
      <c r="L1507" s="115">
        <f t="shared" si="348"/>
        <v>0</v>
      </c>
      <c r="M1507" s="111">
        <f t="shared" si="349"/>
        <v>0</v>
      </c>
      <c r="N1507" s="111">
        <f t="shared" si="350"/>
        <v>0</v>
      </c>
      <c r="O1507" s="115">
        <f t="shared" si="351"/>
        <v>24472.31</v>
      </c>
      <c r="P1507" s="111">
        <f t="shared" si="352"/>
        <v>0.13086999999999999</v>
      </c>
      <c r="Q1507" s="111">
        <f t="shared" si="353"/>
        <v>2.6309911079093062</v>
      </c>
      <c r="R1507" s="115">
        <f t="shared" si="354"/>
        <v>0</v>
      </c>
      <c r="S1507" s="111">
        <f t="shared" si="355"/>
        <v>0</v>
      </c>
      <c r="T1507" s="111">
        <f t="shared" si="356"/>
        <v>0</v>
      </c>
    </row>
    <row r="1508" spans="1:20" ht="11.25" customHeight="1" x14ac:dyDescent="0.2">
      <c r="A1508" s="102" t="str">
        <f>'T09'!A1508</f>
        <v>Mierovo</v>
      </c>
      <c r="B1508" s="104">
        <f>'T09'!C1508</f>
        <v>501778</v>
      </c>
      <c r="C1508" s="109">
        <f>'T09'!K1508</f>
        <v>196366.58000000002</v>
      </c>
      <c r="D1508" s="110">
        <f>'T09'!O1508</f>
        <v>1.4201999999999999</v>
      </c>
      <c r="E1508" s="110">
        <f>'T09'!P1508</f>
        <v>4.3611749005355183</v>
      </c>
      <c r="F1508" s="110"/>
      <c r="G1508" s="102">
        <f t="shared" si="344"/>
        <v>0</v>
      </c>
      <c r="H1508" s="102">
        <f t="shared" si="345"/>
        <v>0</v>
      </c>
      <c r="I1508" s="102">
        <f t="shared" si="346"/>
        <v>0</v>
      </c>
      <c r="J1508" s="103">
        <f t="shared" si="347"/>
        <v>0</v>
      </c>
      <c r="L1508" s="115">
        <f t="shared" si="348"/>
        <v>0</v>
      </c>
      <c r="M1508" s="111">
        <f t="shared" si="349"/>
        <v>0</v>
      </c>
      <c r="N1508" s="111">
        <f t="shared" si="350"/>
        <v>0</v>
      </c>
      <c r="O1508" s="115">
        <f t="shared" si="351"/>
        <v>0</v>
      </c>
      <c r="P1508" s="111">
        <f t="shared" si="352"/>
        <v>0</v>
      </c>
      <c r="Q1508" s="111">
        <f t="shared" si="353"/>
        <v>0</v>
      </c>
      <c r="R1508" s="115">
        <f t="shared" si="354"/>
        <v>0</v>
      </c>
      <c r="S1508" s="111">
        <f t="shared" si="355"/>
        <v>0</v>
      </c>
      <c r="T1508" s="111">
        <f t="shared" si="356"/>
        <v>0</v>
      </c>
    </row>
    <row r="1509" spans="1:20" ht="11.25" customHeight="1" x14ac:dyDescent="0.2">
      <c r="A1509" s="102" t="str">
        <f>'T09'!A1509</f>
        <v>Miezgovce</v>
      </c>
      <c r="B1509" s="104">
        <f>'T09'!C1509</f>
        <v>505153</v>
      </c>
      <c r="C1509" s="109">
        <f>'T09'!K1509</f>
        <v>82229.289999999994</v>
      </c>
      <c r="D1509" s="110">
        <f>'T09'!O1509</f>
        <v>33.325699999999998</v>
      </c>
      <c r="E1509" s="110">
        <f>'T09'!P1509</f>
        <v>5.4088755965179818</v>
      </c>
      <c r="F1509" s="110"/>
      <c r="G1509" s="102">
        <f t="shared" si="344"/>
        <v>0</v>
      </c>
      <c r="H1509" s="102">
        <f t="shared" si="345"/>
        <v>0</v>
      </c>
      <c r="I1509" s="102">
        <f t="shared" si="346"/>
        <v>0</v>
      </c>
      <c r="J1509" s="103">
        <f t="shared" si="347"/>
        <v>0</v>
      </c>
      <c r="L1509" s="115">
        <f t="shared" si="348"/>
        <v>0</v>
      </c>
      <c r="M1509" s="111">
        <f t="shared" si="349"/>
        <v>0</v>
      </c>
      <c r="N1509" s="111">
        <f t="shared" si="350"/>
        <v>0</v>
      </c>
      <c r="O1509" s="115">
        <f t="shared" si="351"/>
        <v>0</v>
      </c>
      <c r="P1509" s="111">
        <f t="shared" si="352"/>
        <v>0</v>
      </c>
      <c r="Q1509" s="111">
        <f t="shared" si="353"/>
        <v>0</v>
      </c>
      <c r="R1509" s="115">
        <f t="shared" si="354"/>
        <v>0</v>
      </c>
      <c r="S1509" s="111">
        <f t="shared" si="355"/>
        <v>0</v>
      </c>
      <c r="T1509" s="111">
        <f t="shared" si="356"/>
        <v>0</v>
      </c>
    </row>
    <row r="1510" spans="1:20" ht="11.25" customHeight="1" x14ac:dyDescent="0.2">
      <c r="A1510" s="102" t="str">
        <f>'T09'!A1510</f>
        <v>Michajlov</v>
      </c>
      <c r="B1510" s="104">
        <f>'T09'!C1510</f>
        <v>520489</v>
      </c>
      <c r="C1510" s="109">
        <f>'T09'!K1510</f>
        <v>36554.79</v>
      </c>
      <c r="D1510" s="110">
        <f>'T09'!O1510</f>
        <v>0</v>
      </c>
      <c r="E1510" s="110">
        <f>'T09'!P1510</f>
        <v>0</v>
      </c>
      <c r="F1510" s="110"/>
      <c r="G1510" s="102">
        <f t="shared" si="344"/>
        <v>0</v>
      </c>
      <c r="H1510" s="102">
        <f t="shared" si="345"/>
        <v>0</v>
      </c>
      <c r="I1510" s="102">
        <f t="shared" si="346"/>
        <v>0</v>
      </c>
      <c r="J1510" s="103">
        <f t="shared" si="347"/>
        <v>0</v>
      </c>
      <c r="L1510" s="115">
        <f t="shared" si="348"/>
        <v>0</v>
      </c>
      <c r="M1510" s="111">
        <f t="shared" si="349"/>
        <v>0</v>
      </c>
      <c r="N1510" s="111">
        <f t="shared" si="350"/>
        <v>0</v>
      </c>
      <c r="O1510" s="115">
        <f t="shared" si="351"/>
        <v>0</v>
      </c>
      <c r="P1510" s="111">
        <f t="shared" si="352"/>
        <v>0</v>
      </c>
      <c r="Q1510" s="111">
        <f t="shared" si="353"/>
        <v>0</v>
      </c>
      <c r="R1510" s="115">
        <f t="shared" si="354"/>
        <v>0</v>
      </c>
      <c r="S1510" s="111">
        <f t="shared" si="355"/>
        <v>0</v>
      </c>
      <c r="T1510" s="111">
        <f t="shared" si="356"/>
        <v>0</v>
      </c>
    </row>
    <row r="1511" spans="1:20" ht="11.25" customHeight="1" x14ac:dyDescent="0.2">
      <c r="A1511" s="102" t="str">
        <f>'T09'!A1511</f>
        <v>Michal na Ostrove</v>
      </c>
      <c r="B1511" s="104">
        <f>'T09'!C1511</f>
        <v>501786</v>
      </c>
      <c r="C1511" s="109">
        <f>'T09'!K1511</f>
        <v>387165.35</v>
      </c>
      <c r="D1511" s="110">
        <f>'T09'!O1511</f>
        <v>14.4968</v>
      </c>
      <c r="E1511" s="110">
        <f>'T09'!P1511</f>
        <v>20.488930633900999</v>
      </c>
      <c r="F1511" s="110"/>
      <c r="G1511" s="102">
        <f t="shared" si="344"/>
        <v>0</v>
      </c>
      <c r="H1511" s="102">
        <f t="shared" si="345"/>
        <v>0</v>
      </c>
      <c r="I1511" s="102">
        <f t="shared" si="346"/>
        <v>0</v>
      </c>
      <c r="J1511" s="103">
        <f t="shared" si="347"/>
        <v>0</v>
      </c>
      <c r="L1511" s="115">
        <f t="shared" si="348"/>
        <v>0</v>
      </c>
      <c r="M1511" s="111">
        <f t="shared" si="349"/>
        <v>0</v>
      </c>
      <c r="N1511" s="111">
        <f t="shared" si="350"/>
        <v>0</v>
      </c>
      <c r="O1511" s="115">
        <f t="shared" si="351"/>
        <v>0</v>
      </c>
      <c r="P1511" s="111">
        <f t="shared" si="352"/>
        <v>0</v>
      </c>
      <c r="Q1511" s="111">
        <f t="shared" si="353"/>
        <v>0</v>
      </c>
      <c r="R1511" s="115">
        <f t="shared" si="354"/>
        <v>0</v>
      </c>
      <c r="S1511" s="111">
        <f t="shared" si="355"/>
        <v>0</v>
      </c>
      <c r="T1511" s="111">
        <f t="shared" si="356"/>
        <v>0</v>
      </c>
    </row>
    <row r="1512" spans="1:20" ht="11.25" customHeight="1" x14ac:dyDescent="0.2">
      <c r="A1512" s="102" t="str">
        <f>'T09'!A1512</f>
        <v>Michal nad Žitavou</v>
      </c>
      <c r="B1512" s="104">
        <f>'T09'!C1512</f>
        <v>503371</v>
      </c>
      <c r="C1512" s="109">
        <f>'T09'!K1512</f>
        <v>505149.25</v>
      </c>
      <c r="D1512" s="110">
        <f>'T09'!O1512</f>
        <v>0</v>
      </c>
      <c r="E1512" s="110">
        <f>'T09'!P1512</f>
        <v>0</v>
      </c>
      <c r="F1512" s="110"/>
      <c r="G1512" s="102">
        <f t="shared" si="344"/>
        <v>0</v>
      </c>
      <c r="H1512" s="102">
        <f t="shared" si="345"/>
        <v>0</v>
      </c>
      <c r="I1512" s="102">
        <f t="shared" si="346"/>
        <v>0</v>
      </c>
      <c r="J1512" s="103">
        <f t="shared" si="347"/>
        <v>0</v>
      </c>
      <c r="L1512" s="115">
        <f t="shared" si="348"/>
        <v>0</v>
      </c>
      <c r="M1512" s="111">
        <f t="shared" si="349"/>
        <v>0</v>
      </c>
      <c r="N1512" s="111">
        <f t="shared" si="350"/>
        <v>0</v>
      </c>
      <c r="O1512" s="115">
        <f t="shared" si="351"/>
        <v>0</v>
      </c>
      <c r="P1512" s="111">
        <f t="shared" si="352"/>
        <v>0</v>
      </c>
      <c r="Q1512" s="111">
        <f t="shared" si="353"/>
        <v>0</v>
      </c>
      <c r="R1512" s="115">
        <f t="shared" si="354"/>
        <v>0</v>
      </c>
      <c r="S1512" s="111">
        <f t="shared" si="355"/>
        <v>0</v>
      </c>
      <c r="T1512" s="111">
        <f t="shared" si="356"/>
        <v>0</v>
      </c>
    </row>
    <row r="1513" spans="1:20" ht="11.25" customHeight="1" x14ac:dyDescent="0.2">
      <c r="A1513" s="102" t="str">
        <f>'T09'!A1513</f>
        <v>Michaľany</v>
      </c>
      <c r="B1513" s="104">
        <f>'T09'!C1513</f>
        <v>528587</v>
      </c>
      <c r="C1513" s="109">
        <f>'T09'!K1513</f>
        <v>1160310.2</v>
      </c>
      <c r="D1513" s="110">
        <f>'T09'!O1513</f>
        <v>0</v>
      </c>
      <c r="E1513" s="110">
        <f>'T09'!P1513</f>
        <v>0</v>
      </c>
      <c r="F1513" s="110"/>
      <c r="G1513" s="102">
        <f t="shared" si="344"/>
        <v>0</v>
      </c>
      <c r="H1513" s="102">
        <f t="shared" si="345"/>
        <v>0</v>
      </c>
      <c r="I1513" s="102">
        <f t="shared" si="346"/>
        <v>0</v>
      </c>
      <c r="J1513" s="103">
        <f t="shared" si="347"/>
        <v>0</v>
      </c>
      <c r="L1513" s="115">
        <f t="shared" si="348"/>
        <v>0</v>
      </c>
      <c r="M1513" s="111">
        <f t="shared" si="349"/>
        <v>0</v>
      </c>
      <c r="N1513" s="111">
        <f t="shared" si="350"/>
        <v>0</v>
      </c>
      <c r="O1513" s="115">
        <f t="shared" si="351"/>
        <v>0</v>
      </c>
      <c r="P1513" s="111">
        <f t="shared" si="352"/>
        <v>0</v>
      </c>
      <c r="Q1513" s="111">
        <f t="shared" si="353"/>
        <v>0</v>
      </c>
      <c r="R1513" s="115">
        <f t="shared" si="354"/>
        <v>0</v>
      </c>
      <c r="S1513" s="111">
        <f t="shared" si="355"/>
        <v>0</v>
      </c>
      <c r="T1513" s="111">
        <f t="shared" si="356"/>
        <v>0</v>
      </c>
    </row>
    <row r="1514" spans="1:20" ht="11.25" customHeight="1" x14ac:dyDescent="0.2">
      <c r="A1514" s="102" t="str">
        <f>'T09'!A1514</f>
        <v>Michalková</v>
      </c>
      <c r="B1514" s="104">
        <f>'T09'!C1514</f>
        <v>518654</v>
      </c>
      <c r="C1514" s="109">
        <f>'T09'!K1514</f>
        <v>11834.57</v>
      </c>
      <c r="D1514" s="110">
        <f>'T09'!O1514</f>
        <v>0</v>
      </c>
      <c r="E1514" s="110">
        <f>'T09'!P1514</f>
        <v>0</v>
      </c>
      <c r="F1514" s="110"/>
      <c r="G1514" s="102">
        <f t="shared" si="344"/>
        <v>0</v>
      </c>
      <c r="H1514" s="102">
        <f t="shared" si="345"/>
        <v>0</v>
      </c>
      <c r="I1514" s="102">
        <f t="shared" si="346"/>
        <v>0</v>
      </c>
      <c r="J1514" s="103">
        <f t="shared" si="347"/>
        <v>0</v>
      </c>
      <c r="L1514" s="115">
        <f t="shared" si="348"/>
        <v>0</v>
      </c>
      <c r="M1514" s="111">
        <f t="shared" si="349"/>
        <v>0</v>
      </c>
      <c r="N1514" s="111">
        <f t="shared" si="350"/>
        <v>0</v>
      </c>
      <c r="O1514" s="115">
        <f t="shared" si="351"/>
        <v>0</v>
      </c>
      <c r="P1514" s="111">
        <f t="shared" si="352"/>
        <v>0</v>
      </c>
      <c r="Q1514" s="111">
        <f t="shared" si="353"/>
        <v>0</v>
      </c>
      <c r="R1514" s="115">
        <f t="shared" si="354"/>
        <v>0</v>
      </c>
      <c r="S1514" s="111">
        <f t="shared" si="355"/>
        <v>0</v>
      </c>
      <c r="T1514" s="111">
        <f t="shared" si="356"/>
        <v>0</v>
      </c>
    </row>
    <row r="1515" spans="1:20" ht="11.25" customHeight="1" x14ac:dyDescent="0.2">
      <c r="A1515" s="102" t="str">
        <f>'T09'!A1515</f>
        <v>Michalok</v>
      </c>
      <c r="B1515" s="104">
        <f>'T09'!C1515</f>
        <v>528889</v>
      </c>
      <c r="C1515" s="109">
        <f>'T09'!K1515</f>
        <v>48831.42</v>
      </c>
      <c r="D1515" s="110">
        <f>'T09'!O1515</f>
        <v>0</v>
      </c>
      <c r="E1515" s="110">
        <f>'T09'!P1515</f>
        <v>0</v>
      </c>
      <c r="F1515" s="110"/>
      <c r="G1515" s="102">
        <f t="shared" si="344"/>
        <v>0</v>
      </c>
      <c r="H1515" s="102">
        <f t="shared" si="345"/>
        <v>0</v>
      </c>
      <c r="I1515" s="102">
        <f t="shared" si="346"/>
        <v>0</v>
      </c>
      <c r="J1515" s="103">
        <f t="shared" si="347"/>
        <v>0</v>
      </c>
      <c r="L1515" s="115">
        <f t="shared" si="348"/>
        <v>0</v>
      </c>
      <c r="M1515" s="111">
        <f t="shared" si="349"/>
        <v>0</v>
      </c>
      <c r="N1515" s="111">
        <f t="shared" si="350"/>
        <v>0</v>
      </c>
      <c r="O1515" s="115">
        <f t="shared" si="351"/>
        <v>0</v>
      </c>
      <c r="P1515" s="111">
        <f t="shared" si="352"/>
        <v>0</v>
      </c>
      <c r="Q1515" s="111">
        <f t="shared" si="353"/>
        <v>0</v>
      </c>
      <c r="R1515" s="115">
        <f t="shared" si="354"/>
        <v>0</v>
      </c>
      <c r="S1515" s="111">
        <f t="shared" si="355"/>
        <v>0</v>
      </c>
      <c r="T1515" s="111">
        <f t="shared" si="356"/>
        <v>0</v>
      </c>
    </row>
    <row r="1516" spans="1:20" ht="11.25" customHeight="1" x14ac:dyDescent="0.2">
      <c r="A1516" s="102" t="str">
        <f>'T09'!A1516</f>
        <v>Michalová</v>
      </c>
      <c r="B1516" s="104">
        <f>'T09'!C1516</f>
        <v>508772</v>
      </c>
      <c r="C1516" s="109">
        <f>'T09'!K1516</f>
        <v>389015.46</v>
      </c>
      <c r="D1516" s="110">
        <f>'T09'!O1516</f>
        <v>0</v>
      </c>
      <c r="E1516" s="110">
        <f>'T09'!P1516</f>
        <v>0</v>
      </c>
      <c r="F1516" s="110"/>
      <c r="G1516" s="102">
        <f t="shared" si="344"/>
        <v>0</v>
      </c>
      <c r="H1516" s="102">
        <f t="shared" si="345"/>
        <v>0</v>
      </c>
      <c r="I1516" s="102">
        <f t="shared" si="346"/>
        <v>0</v>
      </c>
      <c r="J1516" s="103">
        <f t="shared" si="347"/>
        <v>0</v>
      </c>
      <c r="L1516" s="115">
        <f t="shared" si="348"/>
        <v>0</v>
      </c>
      <c r="M1516" s="111">
        <f t="shared" si="349"/>
        <v>0</v>
      </c>
      <c r="N1516" s="111">
        <f t="shared" si="350"/>
        <v>0</v>
      </c>
      <c r="O1516" s="115">
        <f t="shared" si="351"/>
        <v>0</v>
      </c>
      <c r="P1516" s="111">
        <f t="shared" si="352"/>
        <v>0</v>
      </c>
      <c r="Q1516" s="111">
        <f t="shared" si="353"/>
        <v>0</v>
      </c>
      <c r="R1516" s="115">
        <f t="shared" si="354"/>
        <v>0</v>
      </c>
      <c r="S1516" s="111">
        <f t="shared" si="355"/>
        <v>0</v>
      </c>
      <c r="T1516" s="111">
        <f t="shared" si="356"/>
        <v>0</v>
      </c>
    </row>
    <row r="1517" spans="1:20" ht="11.25" customHeight="1" x14ac:dyDescent="0.2">
      <c r="A1517" s="102" t="str">
        <f>'T09'!A1517</f>
        <v>Michalovce</v>
      </c>
      <c r="B1517" s="104">
        <f>'T09'!C1517</f>
        <v>522279</v>
      </c>
      <c r="C1517" s="109">
        <f>'T09'!K1517</f>
        <v>23900674.02</v>
      </c>
      <c r="D1517" s="110">
        <f>'T09'!O1517</f>
        <v>24.434100000000001</v>
      </c>
      <c r="E1517" s="110">
        <f>'T09'!P1517</f>
        <v>3.4378324197570058</v>
      </c>
      <c r="F1517" s="110"/>
      <c r="G1517" s="102">
        <f t="shared" si="344"/>
        <v>0</v>
      </c>
      <c r="H1517" s="102">
        <f t="shared" si="345"/>
        <v>0</v>
      </c>
      <c r="I1517" s="102">
        <f t="shared" si="346"/>
        <v>0</v>
      </c>
      <c r="J1517" s="103">
        <f t="shared" si="347"/>
        <v>0</v>
      </c>
      <c r="L1517" s="115">
        <f t="shared" si="348"/>
        <v>0</v>
      </c>
      <c r="M1517" s="111">
        <f t="shared" si="349"/>
        <v>0</v>
      </c>
      <c r="N1517" s="111">
        <f t="shared" si="350"/>
        <v>0</v>
      </c>
      <c r="O1517" s="115">
        <f t="shared" si="351"/>
        <v>0</v>
      </c>
      <c r="P1517" s="111">
        <f t="shared" si="352"/>
        <v>0</v>
      </c>
      <c r="Q1517" s="111">
        <f t="shared" si="353"/>
        <v>0</v>
      </c>
      <c r="R1517" s="115">
        <f t="shared" si="354"/>
        <v>0</v>
      </c>
      <c r="S1517" s="111">
        <f t="shared" si="355"/>
        <v>0</v>
      </c>
      <c r="T1517" s="111">
        <f t="shared" si="356"/>
        <v>0</v>
      </c>
    </row>
    <row r="1518" spans="1:20" ht="11.25" customHeight="1" x14ac:dyDescent="0.2">
      <c r="A1518" s="102" t="str">
        <f>'T09'!A1518</f>
        <v>Miklušovce</v>
      </c>
      <c r="B1518" s="104">
        <f>'T09'!C1518</f>
        <v>524867</v>
      </c>
      <c r="C1518" s="109">
        <f>'T09'!K1518</f>
        <v>94901.25</v>
      </c>
      <c r="D1518" s="110">
        <f>'T09'!O1518</f>
        <v>12.602600000000001</v>
      </c>
      <c r="E1518" s="110">
        <f>'T09'!P1518</f>
        <v>4.6849224852148943</v>
      </c>
      <c r="F1518" s="110"/>
      <c r="G1518" s="102">
        <f t="shared" si="344"/>
        <v>0</v>
      </c>
      <c r="H1518" s="102">
        <f t="shared" si="345"/>
        <v>0</v>
      </c>
      <c r="I1518" s="102">
        <f t="shared" si="346"/>
        <v>0</v>
      </c>
      <c r="J1518" s="103">
        <f t="shared" si="347"/>
        <v>0</v>
      </c>
      <c r="L1518" s="115">
        <f t="shared" si="348"/>
        <v>0</v>
      </c>
      <c r="M1518" s="111">
        <f t="shared" si="349"/>
        <v>0</v>
      </c>
      <c r="N1518" s="111">
        <f t="shared" si="350"/>
        <v>0</v>
      </c>
      <c r="O1518" s="115">
        <f t="shared" si="351"/>
        <v>0</v>
      </c>
      <c r="P1518" s="111">
        <f t="shared" si="352"/>
        <v>0</v>
      </c>
      <c r="Q1518" s="111">
        <f t="shared" si="353"/>
        <v>0</v>
      </c>
      <c r="R1518" s="115">
        <f t="shared" si="354"/>
        <v>0</v>
      </c>
      <c r="S1518" s="111">
        <f t="shared" si="355"/>
        <v>0</v>
      </c>
      <c r="T1518" s="111">
        <f t="shared" si="356"/>
        <v>0</v>
      </c>
    </row>
    <row r="1519" spans="1:20" ht="11.25" customHeight="1" x14ac:dyDescent="0.2">
      <c r="A1519" s="102" t="str">
        <f>'T09'!A1519</f>
        <v>Miková</v>
      </c>
      <c r="B1519" s="104">
        <f>'T09'!C1519</f>
        <v>527572</v>
      </c>
      <c r="C1519" s="109">
        <f>'T09'!K1519</f>
        <v>58324.04</v>
      </c>
      <c r="D1519" s="110">
        <f>'T09'!O1519</f>
        <v>0</v>
      </c>
      <c r="E1519" s="110">
        <f>'T09'!P1519</f>
        <v>0</v>
      </c>
      <c r="F1519" s="110"/>
      <c r="G1519" s="102">
        <f t="shared" si="344"/>
        <v>0</v>
      </c>
      <c r="H1519" s="102">
        <f t="shared" si="345"/>
        <v>0</v>
      </c>
      <c r="I1519" s="102">
        <f t="shared" si="346"/>
        <v>0</v>
      </c>
      <c r="J1519" s="103">
        <f t="shared" si="347"/>
        <v>0</v>
      </c>
      <c r="L1519" s="115">
        <f t="shared" si="348"/>
        <v>0</v>
      </c>
      <c r="M1519" s="111">
        <f t="shared" si="349"/>
        <v>0</v>
      </c>
      <c r="N1519" s="111">
        <f t="shared" si="350"/>
        <v>0</v>
      </c>
      <c r="O1519" s="115">
        <f t="shared" si="351"/>
        <v>0</v>
      </c>
      <c r="P1519" s="111">
        <f t="shared" si="352"/>
        <v>0</v>
      </c>
      <c r="Q1519" s="111">
        <f t="shared" si="353"/>
        <v>0</v>
      </c>
      <c r="R1519" s="115">
        <f t="shared" si="354"/>
        <v>0</v>
      </c>
      <c r="S1519" s="111">
        <f t="shared" si="355"/>
        <v>0</v>
      </c>
      <c r="T1519" s="111">
        <f t="shared" si="356"/>
        <v>0</v>
      </c>
    </row>
    <row r="1520" spans="1:20" ht="11.25" customHeight="1" x14ac:dyDescent="0.2">
      <c r="A1520" s="102" t="str">
        <f>'T09'!A1520</f>
        <v>Mikulášová</v>
      </c>
      <c r="B1520" s="104">
        <f>'T09'!C1520</f>
        <v>519600</v>
      </c>
      <c r="C1520" s="109">
        <f>'T09'!K1520</f>
        <v>28334.86</v>
      </c>
      <c r="D1520" s="110">
        <f>'T09'!O1520</f>
        <v>0</v>
      </c>
      <c r="E1520" s="110">
        <f>'T09'!P1520</f>
        <v>0</v>
      </c>
      <c r="F1520" s="110"/>
      <c r="G1520" s="102">
        <f t="shared" si="344"/>
        <v>0</v>
      </c>
      <c r="H1520" s="102">
        <f t="shared" si="345"/>
        <v>0</v>
      </c>
      <c r="I1520" s="102">
        <f t="shared" si="346"/>
        <v>0</v>
      </c>
      <c r="J1520" s="103">
        <f t="shared" si="347"/>
        <v>0</v>
      </c>
      <c r="L1520" s="115">
        <f t="shared" si="348"/>
        <v>0</v>
      </c>
      <c r="M1520" s="111">
        <f t="shared" si="349"/>
        <v>0</v>
      </c>
      <c r="N1520" s="111">
        <f t="shared" si="350"/>
        <v>0</v>
      </c>
      <c r="O1520" s="115">
        <f t="shared" si="351"/>
        <v>0</v>
      </c>
      <c r="P1520" s="111">
        <f t="shared" si="352"/>
        <v>0</v>
      </c>
      <c r="Q1520" s="111">
        <f t="shared" si="353"/>
        <v>0</v>
      </c>
      <c r="R1520" s="115">
        <f t="shared" si="354"/>
        <v>0</v>
      </c>
      <c r="S1520" s="111">
        <f t="shared" si="355"/>
        <v>0</v>
      </c>
      <c r="T1520" s="111">
        <f t="shared" si="356"/>
        <v>0</v>
      </c>
    </row>
    <row r="1521" spans="1:20" ht="11.25" customHeight="1" x14ac:dyDescent="0.2">
      <c r="A1521" s="102" t="str">
        <f>'T09'!A1521</f>
        <v>Mikušovce</v>
      </c>
      <c r="B1521" s="104">
        <f>'T09'!C1521</f>
        <v>513385</v>
      </c>
      <c r="C1521" s="109">
        <f>'T09'!K1521</f>
        <v>717088.58</v>
      </c>
      <c r="D1521" s="110">
        <f>'T09'!O1521</f>
        <v>9.2681000000000004</v>
      </c>
      <c r="E1521" s="110">
        <f>'T09'!P1521</f>
        <v>14.233355940489249</v>
      </c>
      <c r="F1521" s="110"/>
      <c r="G1521" s="102">
        <f t="shared" si="344"/>
        <v>0</v>
      </c>
      <c r="H1521" s="102">
        <f t="shared" si="345"/>
        <v>0</v>
      </c>
      <c r="I1521" s="102">
        <f t="shared" si="346"/>
        <v>0</v>
      </c>
      <c r="J1521" s="103">
        <f t="shared" si="347"/>
        <v>0</v>
      </c>
      <c r="L1521" s="115">
        <f t="shared" si="348"/>
        <v>0</v>
      </c>
      <c r="M1521" s="111">
        <f t="shared" si="349"/>
        <v>0</v>
      </c>
      <c r="N1521" s="111">
        <f t="shared" si="350"/>
        <v>0</v>
      </c>
      <c r="O1521" s="115">
        <f t="shared" si="351"/>
        <v>0</v>
      </c>
      <c r="P1521" s="111">
        <f t="shared" si="352"/>
        <v>0</v>
      </c>
      <c r="Q1521" s="111">
        <f t="shared" si="353"/>
        <v>0</v>
      </c>
      <c r="R1521" s="115">
        <f t="shared" si="354"/>
        <v>0</v>
      </c>
      <c r="S1521" s="111">
        <f t="shared" si="355"/>
        <v>0</v>
      </c>
      <c r="T1521" s="111">
        <f t="shared" si="356"/>
        <v>0</v>
      </c>
    </row>
    <row r="1522" spans="1:20" ht="11.25" customHeight="1" x14ac:dyDescent="0.2">
      <c r="A1522" s="102" t="str">
        <f>'T09'!A1522</f>
        <v>Mikušovce</v>
      </c>
      <c r="B1522" s="104">
        <f>'T09'!C1522</f>
        <v>580309</v>
      </c>
      <c r="C1522" s="109">
        <f>'T09'!K1522</f>
        <v>52164.52</v>
      </c>
      <c r="D1522" s="110">
        <f>'T09'!O1522</f>
        <v>0</v>
      </c>
      <c r="E1522" s="110">
        <f>'T09'!P1522</f>
        <v>0</v>
      </c>
      <c r="F1522" s="110"/>
      <c r="G1522" s="102">
        <f t="shared" si="344"/>
        <v>0</v>
      </c>
      <c r="H1522" s="102">
        <f t="shared" si="345"/>
        <v>0</v>
      </c>
      <c r="I1522" s="102">
        <f t="shared" si="346"/>
        <v>0</v>
      </c>
      <c r="J1522" s="103">
        <f t="shared" si="347"/>
        <v>0</v>
      </c>
      <c r="L1522" s="115">
        <f t="shared" si="348"/>
        <v>0</v>
      </c>
      <c r="M1522" s="111">
        <f t="shared" si="349"/>
        <v>0</v>
      </c>
      <c r="N1522" s="111">
        <f t="shared" si="350"/>
        <v>0</v>
      </c>
      <c r="O1522" s="115">
        <f t="shared" si="351"/>
        <v>0</v>
      </c>
      <c r="P1522" s="111">
        <f t="shared" si="352"/>
        <v>0</v>
      </c>
      <c r="Q1522" s="111">
        <f t="shared" si="353"/>
        <v>0</v>
      </c>
      <c r="R1522" s="115">
        <f t="shared" si="354"/>
        <v>0</v>
      </c>
      <c r="S1522" s="111">
        <f t="shared" si="355"/>
        <v>0</v>
      </c>
      <c r="T1522" s="111">
        <f t="shared" si="356"/>
        <v>0</v>
      </c>
    </row>
    <row r="1523" spans="1:20" ht="11.25" customHeight="1" x14ac:dyDescent="0.2">
      <c r="A1523" s="102" t="str">
        <f>'T09'!A1523</f>
        <v>Milhosť</v>
      </c>
      <c r="B1523" s="104">
        <f>'T09'!C1523</f>
        <v>580252</v>
      </c>
      <c r="C1523" s="109">
        <f>'T09'!K1523</f>
        <v>145742.47</v>
      </c>
      <c r="D1523" s="110">
        <f>'T09'!O1523</f>
        <v>0</v>
      </c>
      <c r="E1523" s="110">
        <f>'T09'!P1523</f>
        <v>0</v>
      </c>
      <c r="F1523" s="110"/>
      <c r="G1523" s="102">
        <f t="shared" si="344"/>
        <v>0</v>
      </c>
      <c r="H1523" s="102">
        <f t="shared" si="345"/>
        <v>0</v>
      </c>
      <c r="I1523" s="102">
        <f t="shared" si="346"/>
        <v>0</v>
      </c>
      <c r="J1523" s="103">
        <f t="shared" si="347"/>
        <v>0</v>
      </c>
      <c r="L1523" s="115">
        <f t="shared" si="348"/>
        <v>0</v>
      </c>
      <c r="M1523" s="111">
        <f t="shared" si="349"/>
        <v>0</v>
      </c>
      <c r="N1523" s="111">
        <f t="shared" si="350"/>
        <v>0</v>
      </c>
      <c r="O1523" s="115">
        <f t="shared" si="351"/>
        <v>0</v>
      </c>
      <c r="P1523" s="111">
        <f t="shared" si="352"/>
        <v>0</v>
      </c>
      <c r="Q1523" s="111">
        <f t="shared" si="353"/>
        <v>0</v>
      </c>
      <c r="R1523" s="115">
        <f t="shared" si="354"/>
        <v>0</v>
      </c>
      <c r="S1523" s="111">
        <f t="shared" si="355"/>
        <v>0</v>
      </c>
      <c r="T1523" s="111">
        <f t="shared" si="356"/>
        <v>0</v>
      </c>
    </row>
    <row r="1524" spans="1:20" ht="11.25" customHeight="1" x14ac:dyDescent="0.2">
      <c r="A1524" s="102" t="str">
        <f>'T09'!A1524</f>
        <v>Miloslavov</v>
      </c>
      <c r="B1524" s="104">
        <f>'T09'!C1524</f>
        <v>508098</v>
      </c>
      <c r="C1524" s="109">
        <f>'T09'!K1524</f>
        <v>760214.92999999993</v>
      </c>
      <c r="D1524" s="110">
        <f>'T09'!O1524</f>
        <v>50.161099999999998</v>
      </c>
      <c r="E1524" s="110">
        <f>'T09'!P1524</f>
        <v>5.982383166297458</v>
      </c>
      <c r="F1524" s="110"/>
      <c r="G1524" s="102">
        <f t="shared" si="344"/>
        <v>0</v>
      </c>
      <c r="H1524" s="102">
        <f t="shared" si="345"/>
        <v>0</v>
      </c>
      <c r="I1524" s="102">
        <f t="shared" si="346"/>
        <v>0</v>
      </c>
      <c r="J1524" s="103">
        <f t="shared" si="347"/>
        <v>0</v>
      </c>
      <c r="L1524" s="115">
        <f t="shared" si="348"/>
        <v>0</v>
      </c>
      <c r="M1524" s="111">
        <f t="shared" si="349"/>
        <v>0</v>
      </c>
      <c r="N1524" s="111">
        <f t="shared" si="350"/>
        <v>0</v>
      </c>
      <c r="O1524" s="115">
        <f t="shared" si="351"/>
        <v>0</v>
      </c>
      <c r="P1524" s="111">
        <f t="shared" si="352"/>
        <v>0</v>
      </c>
      <c r="Q1524" s="111">
        <f t="shared" si="353"/>
        <v>0</v>
      </c>
      <c r="R1524" s="115">
        <f t="shared" si="354"/>
        <v>0</v>
      </c>
      <c r="S1524" s="111">
        <f t="shared" si="355"/>
        <v>0</v>
      </c>
      <c r="T1524" s="111">
        <f t="shared" si="356"/>
        <v>0</v>
      </c>
    </row>
    <row r="1525" spans="1:20" ht="11.25" customHeight="1" x14ac:dyDescent="0.2">
      <c r="A1525" s="102" t="str">
        <f>'T09'!A1525</f>
        <v>Milpoš</v>
      </c>
      <c r="B1525" s="104">
        <f>'T09'!C1525</f>
        <v>524875</v>
      </c>
      <c r="C1525" s="109">
        <f>'T09'!K1525</f>
        <v>260837.45</v>
      </c>
      <c r="D1525" s="110">
        <f>'T09'!O1525</f>
        <v>0</v>
      </c>
      <c r="E1525" s="110">
        <f>'T09'!P1525</f>
        <v>0</v>
      </c>
      <c r="F1525" s="110"/>
      <c r="G1525" s="102">
        <f t="shared" si="344"/>
        <v>0</v>
      </c>
      <c r="H1525" s="102">
        <f t="shared" si="345"/>
        <v>0</v>
      </c>
      <c r="I1525" s="102">
        <f t="shared" si="346"/>
        <v>0</v>
      </c>
      <c r="J1525" s="103">
        <f t="shared" si="347"/>
        <v>0</v>
      </c>
      <c r="L1525" s="115">
        <f t="shared" si="348"/>
        <v>0</v>
      </c>
      <c r="M1525" s="111">
        <f t="shared" si="349"/>
        <v>0</v>
      </c>
      <c r="N1525" s="111">
        <f t="shared" si="350"/>
        <v>0</v>
      </c>
      <c r="O1525" s="115">
        <f t="shared" si="351"/>
        <v>0</v>
      </c>
      <c r="P1525" s="111">
        <f t="shared" si="352"/>
        <v>0</v>
      </c>
      <c r="Q1525" s="111">
        <f t="shared" si="353"/>
        <v>0</v>
      </c>
      <c r="R1525" s="115">
        <f t="shared" si="354"/>
        <v>0</v>
      </c>
      <c r="S1525" s="111">
        <f t="shared" si="355"/>
        <v>0</v>
      </c>
      <c r="T1525" s="111">
        <f t="shared" si="356"/>
        <v>0</v>
      </c>
    </row>
    <row r="1526" spans="1:20" ht="11.25" customHeight="1" x14ac:dyDescent="0.2">
      <c r="A1526" s="102" t="str">
        <f>'T09'!A1526</f>
        <v>Miňovce</v>
      </c>
      <c r="B1526" s="104">
        <f>'T09'!C1526</f>
        <v>527581</v>
      </c>
      <c r="C1526" s="109">
        <f>'T09'!K1526</f>
        <v>110913.3</v>
      </c>
      <c r="D1526" s="110">
        <f>'T09'!O1526</f>
        <v>0</v>
      </c>
      <c r="E1526" s="110">
        <f>'T09'!P1526</f>
        <v>0</v>
      </c>
      <c r="F1526" s="110"/>
      <c r="G1526" s="102">
        <f t="shared" si="344"/>
        <v>0</v>
      </c>
      <c r="H1526" s="102">
        <f t="shared" si="345"/>
        <v>0</v>
      </c>
      <c r="I1526" s="102">
        <f t="shared" si="346"/>
        <v>0</v>
      </c>
      <c r="J1526" s="103">
        <f t="shared" si="347"/>
        <v>0</v>
      </c>
      <c r="L1526" s="115">
        <f t="shared" si="348"/>
        <v>0</v>
      </c>
      <c r="M1526" s="111">
        <f t="shared" si="349"/>
        <v>0</v>
      </c>
      <c r="N1526" s="111">
        <f t="shared" si="350"/>
        <v>0</v>
      </c>
      <c r="O1526" s="115">
        <f t="shared" si="351"/>
        <v>0</v>
      </c>
      <c r="P1526" s="111">
        <f t="shared" si="352"/>
        <v>0</v>
      </c>
      <c r="Q1526" s="111">
        <f t="shared" si="353"/>
        <v>0</v>
      </c>
      <c r="R1526" s="115">
        <f t="shared" si="354"/>
        <v>0</v>
      </c>
      <c r="S1526" s="111">
        <f t="shared" si="355"/>
        <v>0</v>
      </c>
      <c r="T1526" s="111">
        <f t="shared" si="356"/>
        <v>0</v>
      </c>
    </row>
    <row r="1527" spans="1:20" ht="11.25" customHeight="1" x14ac:dyDescent="0.2">
      <c r="A1527" s="102" t="str">
        <f>'T09'!A1527</f>
        <v>Mirkovce</v>
      </c>
      <c r="B1527" s="104">
        <f>'T09'!C1527</f>
        <v>524883</v>
      </c>
      <c r="C1527" s="109">
        <f>'T09'!K1527</f>
        <v>489774.03</v>
      </c>
      <c r="D1527" s="110">
        <f>'T09'!O1527</f>
        <v>5.7820999999999998</v>
      </c>
      <c r="E1527" s="110">
        <f>'T09'!P1527</f>
        <v>4.2832548716394783</v>
      </c>
      <c r="F1527" s="110"/>
      <c r="G1527" s="102">
        <f t="shared" si="344"/>
        <v>0</v>
      </c>
      <c r="H1527" s="102">
        <f t="shared" si="345"/>
        <v>0</v>
      </c>
      <c r="I1527" s="102">
        <f t="shared" si="346"/>
        <v>0</v>
      </c>
      <c r="J1527" s="103">
        <f t="shared" si="347"/>
        <v>0</v>
      </c>
      <c r="L1527" s="115">
        <f t="shared" si="348"/>
        <v>0</v>
      </c>
      <c r="M1527" s="111">
        <f t="shared" si="349"/>
        <v>0</v>
      </c>
      <c r="N1527" s="111">
        <f t="shared" si="350"/>
        <v>0</v>
      </c>
      <c r="O1527" s="115">
        <f t="shared" si="351"/>
        <v>0</v>
      </c>
      <c r="P1527" s="111">
        <f t="shared" si="352"/>
        <v>0</v>
      </c>
      <c r="Q1527" s="111">
        <f t="shared" si="353"/>
        <v>0</v>
      </c>
      <c r="R1527" s="115">
        <f t="shared" si="354"/>
        <v>0</v>
      </c>
      <c r="S1527" s="111">
        <f t="shared" si="355"/>
        <v>0</v>
      </c>
      <c r="T1527" s="111">
        <f t="shared" si="356"/>
        <v>0</v>
      </c>
    </row>
    <row r="1528" spans="1:20" ht="11.25" customHeight="1" x14ac:dyDescent="0.2">
      <c r="A1528" s="102" t="str">
        <f>'T09'!A1528</f>
        <v>Miroľa</v>
      </c>
      <c r="B1528" s="104">
        <f>'T09'!C1528</f>
        <v>527599</v>
      </c>
      <c r="C1528" s="109">
        <f>'T09'!K1528</f>
        <v>17601.21</v>
      </c>
      <c r="D1528" s="110">
        <f>'T09'!O1528</f>
        <v>0</v>
      </c>
      <c r="E1528" s="110">
        <f>'T09'!P1528</f>
        <v>0</v>
      </c>
      <c r="F1528" s="110"/>
      <c r="G1528" s="102">
        <f t="shared" si="344"/>
        <v>0</v>
      </c>
      <c r="H1528" s="102">
        <f t="shared" si="345"/>
        <v>0</v>
      </c>
      <c r="I1528" s="102">
        <f t="shared" si="346"/>
        <v>0</v>
      </c>
      <c r="J1528" s="103">
        <f t="shared" si="347"/>
        <v>0</v>
      </c>
      <c r="L1528" s="115">
        <f t="shared" si="348"/>
        <v>0</v>
      </c>
      <c r="M1528" s="111">
        <f t="shared" si="349"/>
        <v>0</v>
      </c>
      <c r="N1528" s="111">
        <f t="shared" si="350"/>
        <v>0</v>
      </c>
      <c r="O1528" s="115">
        <f t="shared" si="351"/>
        <v>0</v>
      </c>
      <c r="P1528" s="111">
        <f t="shared" si="352"/>
        <v>0</v>
      </c>
      <c r="Q1528" s="111">
        <f t="shared" si="353"/>
        <v>0</v>
      </c>
      <c r="R1528" s="115">
        <f t="shared" si="354"/>
        <v>0</v>
      </c>
      <c r="S1528" s="111">
        <f t="shared" si="355"/>
        <v>0</v>
      </c>
      <c r="T1528" s="111">
        <f t="shared" si="356"/>
        <v>0</v>
      </c>
    </row>
    <row r="1529" spans="1:20" ht="11.25" customHeight="1" x14ac:dyDescent="0.2">
      <c r="A1529" s="102" t="str">
        <f>'T09'!A1529</f>
        <v>Mládzovo</v>
      </c>
      <c r="B1529" s="104">
        <f>'T09'!C1529</f>
        <v>511617</v>
      </c>
      <c r="C1529" s="109">
        <f>'T09'!K1529</f>
        <v>26341.08</v>
      </c>
      <c r="D1529" s="110">
        <f>'T09'!O1529</f>
        <v>0</v>
      </c>
      <c r="E1529" s="110">
        <f>'T09'!P1529</f>
        <v>0</v>
      </c>
      <c r="F1529" s="110"/>
      <c r="G1529" s="102">
        <f t="shared" si="344"/>
        <v>0</v>
      </c>
      <c r="H1529" s="102">
        <f t="shared" si="345"/>
        <v>0</v>
      </c>
      <c r="I1529" s="102">
        <f t="shared" si="346"/>
        <v>0</v>
      </c>
      <c r="J1529" s="103">
        <f t="shared" si="347"/>
        <v>0</v>
      </c>
      <c r="L1529" s="115">
        <f t="shared" si="348"/>
        <v>0</v>
      </c>
      <c r="M1529" s="111">
        <f t="shared" si="349"/>
        <v>0</v>
      </c>
      <c r="N1529" s="111">
        <f t="shared" si="350"/>
        <v>0</v>
      </c>
      <c r="O1529" s="115">
        <f t="shared" si="351"/>
        <v>0</v>
      </c>
      <c r="P1529" s="111">
        <f t="shared" si="352"/>
        <v>0</v>
      </c>
      <c r="Q1529" s="111">
        <f t="shared" si="353"/>
        <v>0</v>
      </c>
      <c r="R1529" s="115">
        <f t="shared" si="354"/>
        <v>0</v>
      </c>
      <c r="S1529" s="111">
        <f t="shared" si="355"/>
        <v>0</v>
      </c>
      <c r="T1529" s="111">
        <f t="shared" si="356"/>
        <v>0</v>
      </c>
    </row>
    <row r="1530" spans="1:20" ht="11.25" customHeight="1" x14ac:dyDescent="0.2">
      <c r="A1530" s="102" t="str">
        <f>'T09'!A1530</f>
        <v>Mlynárovce</v>
      </c>
      <c r="B1530" s="104">
        <f>'T09'!C1530</f>
        <v>527602</v>
      </c>
      <c r="C1530" s="109">
        <f>'T09'!K1530</f>
        <v>47106.84</v>
      </c>
      <c r="D1530" s="110">
        <f>'T09'!O1530</f>
        <v>28.0901</v>
      </c>
      <c r="E1530" s="110">
        <f>'T09'!P1530</f>
        <v>4.6180554671041412</v>
      </c>
      <c r="F1530" s="110"/>
      <c r="G1530" s="102">
        <f t="shared" si="344"/>
        <v>0</v>
      </c>
      <c r="H1530" s="102">
        <f t="shared" si="345"/>
        <v>0</v>
      </c>
      <c r="I1530" s="102">
        <f t="shared" si="346"/>
        <v>0</v>
      </c>
      <c r="J1530" s="103">
        <f t="shared" si="347"/>
        <v>0</v>
      </c>
      <c r="L1530" s="115">
        <f t="shared" si="348"/>
        <v>0</v>
      </c>
      <c r="M1530" s="111">
        <f t="shared" si="349"/>
        <v>0</v>
      </c>
      <c r="N1530" s="111">
        <f t="shared" si="350"/>
        <v>0</v>
      </c>
      <c r="O1530" s="115">
        <f t="shared" si="351"/>
        <v>0</v>
      </c>
      <c r="P1530" s="111">
        <f t="shared" si="352"/>
        <v>0</v>
      </c>
      <c r="Q1530" s="111">
        <f t="shared" si="353"/>
        <v>0</v>
      </c>
      <c r="R1530" s="115">
        <f t="shared" si="354"/>
        <v>0</v>
      </c>
      <c r="S1530" s="111">
        <f t="shared" si="355"/>
        <v>0</v>
      </c>
      <c r="T1530" s="111">
        <f t="shared" si="356"/>
        <v>0</v>
      </c>
    </row>
    <row r="1531" spans="1:20" ht="11.25" customHeight="1" x14ac:dyDescent="0.2">
      <c r="A1531" s="102" t="str">
        <f>'T09'!A1531</f>
        <v>Mlynčeky</v>
      </c>
      <c r="B1531" s="104">
        <f>'T09'!C1531</f>
        <v>523739</v>
      </c>
      <c r="C1531" s="109">
        <f>'T09'!K1531</f>
        <v>227488.99</v>
      </c>
      <c r="D1531" s="110">
        <f>'T09'!O1531</f>
        <v>3.7006999999999999</v>
      </c>
      <c r="E1531" s="110">
        <f>'T09'!P1531</f>
        <v>24.85929978413461</v>
      </c>
      <c r="F1531" s="110"/>
      <c r="G1531" s="102">
        <f t="shared" si="344"/>
        <v>0</v>
      </c>
      <c r="H1531" s="102">
        <f t="shared" si="345"/>
        <v>0</v>
      </c>
      <c r="I1531" s="102">
        <f t="shared" si="346"/>
        <v>0</v>
      </c>
      <c r="J1531" s="103">
        <f t="shared" si="347"/>
        <v>0</v>
      </c>
      <c r="L1531" s="115">
        <f t="shared" si="348"/>
        <v>0</v>
      </c>
      <c r="M1531" s="111">
        <f t="shared" si="349"/>
        <v>0</v>
      </c>
      <c r="N1531" s="111">
        <f t="shared" si="350"/>
        <v>0</v>
      </c>
      <c r="O1531" s="115">
        <f t="shared" si="351"/>
        <v>0</v>
      </c>
      <c r="P1531" s="111">
        <f t="shared" si="352"/>
        <v>0</v>
      </c>
      <c r="Q1531" s="111">
        <f t="shared" si="353"/>
        <v>0</v>
      </c>
      <c r="R1531" s="115">
        <f t="shared" si="354"/>
        <v>0</v>
      </c>
      <c r="S1531" s="111">
        <f t="shared" si="355"/>
        <v>0</v>
      </c>
      <c r="T1531" s="111">
        <f t="shared" si="356"/>
        <v>0</v>
      </c>
    </row>
    <row r="1532" spans="1:20" ht="11.25" customHeight="1" x14ac:dyDescent="0.2">
      <c r="A1532" s="102" t="str">
        <f>'T09'!A1532</f>
        <v>Mlynica</v>
      </c>
      <c r="B1532" s="104">
        <f>'T09'!C1532</f>
        <v>523747</v>
      </c>
      <c r="C1532" s="109">
        <f>'T09'!K1532</f>
        <v>160597.4</v>
      </c>
      <c r="D1532" s="110">
        <f>'T09'!O1532</f>
        <v>38.540700000000001</v>
      </c>
      <c r="E1532" s="110">
        <f>'T09'!P1532</f>
        <v>5.8638496015502124</v>
      </c>
      <c r="F1532" s="110"/>
      <c r="G1532" s="102">
        <f t="shared" si="344"/>
        <v>0</v>
      </c>
      <c r="H1532" s="102">
        <f t="shared" si="345"/>
        <v>0</v>
      </c>
      <c r="I1532" s="102">
        <f t="shared" si="346"/>
        <v>0</v>
      </c>
      <c r="J1532" s="103">
        <f t="shared" si="347"/>
        <v>0</v>
      </c>
      <c r="L1532" s="115">
        <f t="shared" si="348"/>
        <v>0</v>
      </c>
      <c r="M1532" s="111">
        <f t="shared" si="349"/>
        <v>0</v>
      </c>
      <c r="N1532" s="111">
        <f t="shared" si="350"/>
        <v>0</v>
      </c>
      <c r="O1532" s="115">
        <f t="shared" si="351"/>
        <v>0</v>
      </c>
      <c r="P1532" s="111">
        <f t="shared" si="352"/>
        <v>0</v>
      </c>
      <c r="Q1532" s="111">
        <f t="shared" si="353"/>
        <v>0</v>
      </c>
      <c r="R1532" s="115">
        <f t="shared" si="354"/>
        <v>0</v>
      </c>
      <c r="S1532" s="111">
        <f t="shared" si="355"/>
        <v>0</v>
      </c>
      <c r="T1532" s="111">
        <f t="shared" si="356"/>
        <v>0</v>
      </c>
    </row>
    <row r="1533" spans="1:20" ht="11.25" customHeight="1" x14ac:dyDescent="0.2">
      <c r="A1533" s="102" t="str">
        <f>'T09'!A1533</f>
        <v>Mlynky</v>
      </c>
      <c r="B1533" s="104">
        <f>'T09'!C1533</f>
        <v>543357</v>
      </c>
      <c r="C1533" s="109">
        <f>'T09'!K1533</f>
        <v>433915.47000000003</v>
      </c>
      <c r="D1533" s="110">
        <f>'T09'!O1533</f>
        <v>19.677399999999999</v>
      </c>
      <c r="E1533" s="110">
        <f>'T09'!P1533</f>
        <v>6.1382416257249366</v>
      </c>
      <c r="F1533" s="110"/>
      <c r="G1533" s="102">
        <f t="shared" si="344"/>
        <v>0</v>
      </c>
      <c r="H1533" s="102">
        <f t="shared" si="345"/>
        <v>0</v>
      </c>
      <c r="I1533" s="102">
        <f t="shared" si="346"/>
        <v>0</v>
      </c>
      <c r="J1533" s="103">
        <f t="shared" si="347"/>
        <v>0</v>
      </c>
      <c r="L1533" s="115">
        <f t="shared" si="348"/>
        <v>0</v>
      </c>
      <c r="M1533" s="111">
        <f t="shared" si="349"/>
        <v>0</v>
      </c>
      <c r="N1533" s="111">
        <f t="shared" si="350"/>
        <v>0</v>
      </c>
      <c r="O1533" s="115">
        <f t="shared" si="351"/>
        <v>0</v>
      </c>
      <c r="P1533" s="111">
        <f t="shared" si="352"/>
        <v>0</v>
      </c>
      <c r="Q1533" s="111">
        <f t="shared" si="353"/>
        <v>0</v>
      </c>
      <c r="R1533" s="115">
        <f t="shared" si="354"/>
        <v>0</v>
      </c>
      <c r="S1533" s="111">
        <f t="shared" si="355"/>
        <v>0</v>
      </c>
      <c r="T1533" s="111">
        <f t="shared" si="356"/>
        <v>0</v>
      </c>
    </row>
    <row r="1534" spans="1:20" ht="11.25" customHeight="1" x14ac:dyDescent="0.2">
      <c r="A1534" s="102" t="str">
        <f>'T09'!A1534</f>
        <v>Mníchova Lehota</v>
      </c>
      <c r="B1534" s="104">
        <f>'T09'!C1534</f>
        <v>506231</v>
      </c>
      <c r="C1534" s="109">
        <f>'T09'!K1534</f>
        <v>486848.6</v>
      </c>
      <c r="D1534" s="110">
        <f>'T09'!O1534</f>
        <v>41.915999999999997</v>
      </c>
      <c r="E1534" s="110">
        <f>'T09'!P1534</f>
        <v>23.895176036246177</v>
      </c>
      <c r="F1534" s="110"/>
      <c r="G1534" s="102">
        <f t="shared" si="344"/>
        <v>0</v>
      </c>
      <c r="H1534" s="102">
        <f t="shared" si="345"/>
        <v>0</v>
      </c>
      <c r="I1534" s="102">
        <f t="shared" si="346"/>
        <v>0</v>
      </c>
      <c r="J1534" s="103">
        <f t="shared" si="347"/>
        <v>0</v>
      </c>
      <c r="L1534" s="115">
        <f t="shared" si="348"/>
        <v>0</v>
      </c>
      <c r="M1534" s="111">
        <f t="shared" si="349"/>
        <v>0</v>
      </c>
      <c r="N1534" s="111">
        <f t="shared" si="350"/>
        <v>0</v>
      </c>
      <c r="O1534" s="115">
        <f t="shared" si="351"/>
        <v>0</v>
      </c>
      <c r="P1534" s="111">
        <f t="shared" si="352"/>
        <v>0</v>
      </c>
      <c r="Q1534" s="111">
        <f t="shared" si="353"/>
        <v>0</v>
      </c>
      <c r="R1534" s="115">
        <f t="shared" si="354"/>
        <v>0</v>
      </c>
      <c r="S1534" s="111">
        <f t="shared" si="355"/>
        <v>0</v>
      </c>
      <c r="T1534" s="111">
        <f t="shared" si="356"/>
        <v>0</v>
      </c>
    </row>
    <row r="1535" spans="1:20" ht="11.25" customHeight="1" x14ac:dyDescent="0.2">
      <c r="A1535" s="102" t="str">
        <f>'T09'!A1535</f>
        <v>Mníšek nad Hnilcom</v>
      </c>
      <c r="B1535" s="104">
        <f>'T09'!C1535</f>
        <v>543365</v>
      </c>
      <c r="C1535" s="109">
        <f>'T09'!K1535</f>
        <v>1039474.37</v>
      </c>
      <c r="D1535" s="110">
        <f>'T09'!O1535</f>
        <v>14.2453</v>
      </c>
      <c r="E1535" s="110">
        <f>'T09'!P1535</f>
        <v>3.0185785148314914</v>
      </c>
      <c r="F1535" s="110"/>
      <c r="G1535" s="102">
        <f t="shared" si="344"/>
        <v>0</v>
      </c>
      <c r="H1535" s="102">
        <f t="shared" si="345"/>
        <v>0</v>
      </c>
      <c r="I1535" s="102">
        <f t="shared" si="346"/>
        <v>0</v>
      </c>
      <c r="J1535" s="103">
        <f t="shared" si="347"/>
        <v>0</v>
      </c>
      <c r="L1535" s="115">
        <f t="shared" si="348"/>
        <v>0</v>
      </c>
      <c r="M1535" s="111">
        <f t="shared" si="349"/>
        <v>0</v>
      </c>
      <c r="N1535" s="111">
        <f t="shared" si="350"/>
        <v>0</v>
      </c>
      <c r="O1535" s="115">
        <f t="shared" si="351"/>
        <v>0</v>
      </c>
      <c r="P1535" s="111">
        <f t="shared" si="352"/>
        <v>0</v>
      </c>
      <c r="Q1535" s="111">
        <f t="shared" si="353"/>
        <v>0</v>
      </c>
      <c r="R1535" s="115">
        <f t="shared" si="354"/>
        <v>0</v>
      </c>
      <c r="S1535" s="111">
        <f t="shared" si="355"/>
        <v>0</v>
      </c>
      <c r="T1535" s="111">
        <f t="shared" si="356"/>
        <v>0</v>
      </c>
    </row>
    <row r="1536" spans="1:20" ht="11.25" customHeight="1" x14ac:dyDescent="0.2">
      <c r="A1536" s="102" t="str">
        <f>'T09'!A1536</f>
        <v>Mníšek nad Popradom</v>
      </c>
      <c r="B1536" s="104">
        <f>'T09'!C1536</f>
        <v>526908</v>
      </c>
      <c r="C1536" s="109">
        <f>'T09'!K1536</f>
        <v>386273.2</v>
      </c>
      <c r="D1536" s="110">
        <f>'T09'!O1536</f>
        <v>0</v>
      </c>
      <c r="E1536" s="110">
        <f>'T09'!P1536</f>
        <v>0</v>
      </c>
      <c r="F1536" s="110"/>
      <c r="G1536" s="102">
        <f t="shared" si="344"/>
        <v>0</v>
      </c>
      <c r="H1536" s="102">
        <f t="shared" si="345"/>
        <v>0</v>
      </c>
      <c r="I1536" s="102">
        <f t="shared" si="346"/>
        <v>0</v>
      </c>
      <c r="J1536" s="103">
        <f t="shared" si="347"/>
        <v>0</v>
      </c>
      <c r="L1536" s="115">
        <f t="shared" si="348"/>
        <v>0</v>
      </c>
      <c r="M1536" s="111">
        <f t="shared" si="349"/>
        <v>0</v>
      </c>
      <c r="N1536" s="111">
        <f t="shared" si="350"/>
        <v>0</v>
      </c>
      <c r="O1536" s="115">
        <f t="shared" si="351"/>
        <v>0</v>
      </c>
      <c r="P1536" s="111">
        <f t="shared" si="352"/>
        <v>0</v>
      </c>
      <c r="Q1536" s="111">
        <f t="shared" si="353"/>
        <v>0</v>
      </c>
      <c r="R1536" s="115">
        <f t="shared" si="354"/>
        <v>0</v>
      </c>
      <c r="S1536" s="111">
        <f t="shared" si="355"/>
        <v>0</v>
      </c>
      <c r="T1536" s="111">
        <f t="shared" si="356"/>
        <v>0</v>
      </c>
    </row>
    <row r="1537" spans="1:20" ht="11.25" customHeight="1" x14ac:dyDescent="0.2">
      <c r="A1537" s="102" t="str">
        <f>'T09'!A1537</f>
        <v>Moča</v>
      </c>
      <c r="B1537" s="104">
        <f>'T09'!C1537</f>
        <v>501255</v>
      </c>
      <c r="C1537" s="109">
        <f>'T09'!K1537</f>
        <v>646277.06000000006</v>
      </c>
      <c r="D1537" s="110">
        <f>'T09'!O1537</f>
        <v>29.110499999999998</v>
      </c>
      <c r="E1537" s="110">
        <f>'T09'!P1537</f>
        <v>6.6207363139270319</v>
      </c>
      <c r="F1537" s="110"/>
      <c r="G1537" s="102">
        <f t="shared" si="344"/>
        <v>0</v>
      </c>
      <c r="H1537" s="102">
        <f t="shared" si="345"/>
        <v>0</v>
      </c>
      <c r="I1537" s="102">
        <f t="shared" si="346"/>
        <v>0</v>
      </c>
      <c r="J1537" s="103">
        <f t="shared" si="347"/>
        <v>0</v>
      </c>
      <c r="L1537" s="115">
        <f t="shared" si="348"/>
        <v>0</v>
      </c>
      <c r="M1537" s="111">
        <f t="shared" si="349"/>
        <v>0</v>
      </c>
      <c r="N1537" s="111">
        <f t="shared" si="350"/>
        <v>0</v>
      </c>
      <c r="O1537" s="115">
        <f t="shared" si="351"/>
        <v>0</v>
      </c>
      <c r="P1537" s="111">
        <f t="shared" si="352"/>
        <v>0</v>
      </c>
      <c r="Q1537" s="111">
        <f t="shared" si="353"/>
        <v>0</v>
      </c>
      <c r="R1537" s="115">
        <f t="shared" si="354"/>
        <v>0</v>
      </c>
      <c r="S1537" s="111">
        <f t="shared" si="355"/>
        <v>0</v>
      </c>
      <c r="T1537" s="111">
        <f t="shared" si="356"/>
        <v>0</v>
      </c>
    </row>
    <row r="1538" spans="1:20" ht="11.25" customHeight="1" x14ac:dyDescent="0.2">
      <c r="A1538" s="102" t="str">
        <f>'T09'!A1538</f>
        <v>Močenok</v>
      </c>
      <c r="B1538" s="104">
        <f>'T09'!C1538</f>
        <v>500739</v>
      </c>
      <c r="C1538" s="109">
        <f>'T09'!K1538</f>
        <v>3054827.83</v>
      </c>
      <c r="D1538" s="110">
        <f>'T09'!O1538</f>
        <v>56.709400000000002</v>
      </c>
      <c r="E1538" s="110">
        <f>'T09'!P1538</f>
        <v>10.149791322282146</v>
      </c>
      <c r="F1538" s="110"/>
      <c r="G1538" s="102">
        <f t="shared" si="344"/>
        <v>0</v>
      </c>
      <c r="H1538" s="102">
        <f t="shared" si="345"/>
        <v>0</v>
      </c>
      <c r="I1538" s="102">
        <f t="shared" si="346"/>
        <v>0</v>
      </c>
      <c r="J1538" s="103">
        <f t="shared" si="347"/>
        <v>0</v>
      </c>
      <c r="L1538" s="115">
        <f t="shared" si="348"/>
        <v>0</v>
      </c>
      <c r="M1538" s="111">
        <f t="shared" si="349"/>
        <v>0</v>
      </c>
      <c r="N1538" s="111">
        <f t="shared" si="350"/>
        <v>0</v>
      </c>
      <c r="O1538" s="115">
        <f t="shared" si="351"/>
        <v>0</v>
      </c>
      <c r="P1538" s="111">
        <f t="shared" si="352"/>
        <v>0</v>
      </c>
      <c r="Q1538" s="111">
        <f t="shared" si="353"/>
        <v>0</v>
      </c>
      <c r="R1538" s="115">
        <f t="shared" si="354"/>
        <v>0</v>
      </c>
      <c r="S1538" s="111">
        <f t="shared" si="355"/>
        <v>0</v>
      </c>
      <c r="T1538" s="111">
        <f t="shared" si="356"/>
        <v>0</v>
      </c>
    </row>
    <row r="1539" spans="1:20" ht="11.25" customHeight="1" x14ac:dyDescent="0.2">
      <c r="A1539" s="102" t="str">
        <f>'T09'!A1539</f>
        <v>Močiar</v>
      </c>
      <c r="B1539" s="104">
        <f>'T09'!C1539</f>
        <v>517071</v>
      </c>
      <c r="C1539" s="109">
        <f>'T09'!K1539</f>
        <v>71323.61</v>
      </c>
      <c r="D1539" s="110">
        <f>'T09'!O1539</f>
        <v>27.136600000000001</v>
      </c>
      <c r="E1539" s="110">
        <f>'T09'!P1539</f>
        <v>0.80288981446676633</v>
      </c>
      <c r="F1539" s="110"/>
      <c r="G1539" s="102">
        <f t="shared" si="344"/>
        <v>0</v>
      </c>
      <c r="H1539" s="102">
        <f t="shared" si="345"/>
        <v>0</v>
      </c>
      <c r="I1539" s="102">
        <f t="shared" si="346"/>
        <v>0</v>
      </c>
      <c r="J1539" s="103">
        <f t="shared" si="347"/>
        <v>0</v>
      </c>
      <c r="L1539" s="115">
        <f t="shared" si="348"/>
        <v>0</v>
      </c>
      <c r="M1539" s="111">
        <f t="shared" si="349"/>
        <v>0</v>
      </c>
      <c r="N1539" s="111">
        <f t="shared" si="350"/>
        <v>0</v>
      </c>
      <c r="O1539" s="115">
        <f t="shared" si="351"/>
        <v>0</v>
      </c>
      <c r="P1539" s="111">
        <f t="shared" si="352"/>
        <v>0</v>
      </c>
      <c r="Q1539" s="111">
        <f t="shared" si="353"/>
        <v>0</v>
      </c>
      <c r="R1539" s="115">
        <f t="shared" si="354"/>
        <v>0</v>
      </c>
      <c r="S1539" s="111">
        <f t="shared" si="355"/>
        <v>0</v>
      </c>
      <c r="T1539" s="111">
        <f t="shared" si="356"/>
        <v>0</v>
      </c>
    </row>
    <row r="1540" spans="1:20" ht="11.25" customHeight="1" x14ac:dyDescent="0.2">
      <c r="A1540" s="102" t="str">
        <f>'T09'!A1540</f>
        <v>Modra</v>
      </c>
      <c r="B1540" s="104">
        <f>'T09'!C1540</f>
        <v>508101</v>
      </c>
      <c r="C1540" s="109">
        <f>'T09'!K1540</f>
        <v>5282179.3099999996</v>
      </c>
      <c r="D1540" s="110">
        <f>'T09'!O1540</f>
        <v>0</v>
      </c>
      <c r="E1540" s="110">
        <f>'T09'!P1540</f>
        <v>0.87642462103392704</v>
      </c>
      <c r="F1540" s="110"/>
      <c r="G1540" s="102">
        <f t="shared" ref="G1540:G1603" si="357">IF(AND(ISNUMBER(D1540),D1540&gt;=$D$1),1,0)</f>
        <v>0</v>
      </c>
      <c r="H1540" s="102">
        <f t="shared" ref="H1540:H1603" si="358">IF(AND(ISNUMBER(E1540),E1540&gt;=$E$1),1,0)</f>
        <v>0</v>
      </c>
      <c r="I1540" s="102">
        <f t="shared" ref="I1540:I1603" si="359">IF(AND(AND(ISNUMBER(D1540),D1540&gt;=$D$1),AND(ISNUMBER(E1540),E1540&gt;=$E$1)),1,0)</f>
        <v>0</v>
      </c>
      <c r="J1540" s="103">
        <f t="shared" ref="J1540:J1603" si="360">IF(OR(AND(ISNUMBER(D1540),D1540&gt;=$D$1),AND(ISNUMBER(E1540),E1540&gt;=$E$1)),1,0)</f>
        <v>0</v>
      </c>
      <c r="L1540" s="115">
        <f t="shared" ref="L1540:L1603" si="361">IF($G1540=1,C1540,0)</f>
        <v>0</v>
      </c>
      <c r="M1540" s="111">
        <f t="shared" ref="M1540:M1603" si="362">IF($G1540=1,D1540,0)/100</f>
        <v>0</v>
      </c>
      <c r="N1540" s="111">
        <f t="shared" ref="N1540:N1603" si="363">IF($G1540=1,E1540,0)/100</f>
        <v>0</v>
      </c>
      <c r="O1540" s="115">
        <f t="shared" ref="O1540:O1603" si="364">IF($H1540=1,C1540,0)</f>
        <v>0</v>
      </c>
      <c r="P1540" s="111">
        <f t="shared" ref="P1540:P1603" si="365">IF($H1540=1,D1540,0)/100</f>
        <v>0</v>
      </c>
      <c r="Q1540" s="111">
        <f t="shared" ref="Q1540:Q1603" si="366">IF($H1540=1,E1540,0)/100</f>
        <v>0</v>
      </c>
      <c r="R1540" s="115">
        <f t="shared" ref="R1540:R1603" si="367">IF($I1540=1,C1540,0)</f>
        <v>0</v>
      </c>
      <c r="S1540" s="111">
        <f t="shared" ref="S1540:S1603" si="368">IF($I1540=1,D1540,0)/100</f>
        <v>0</v>
      </c>
      <c r="T1540" s="111">
        <f t="shared" ref="T1540:T1603" si="369">IF($I1540=1,E1540,0)/100</f>
        <v>0</v>
      </c>
    </row>
    <row r="1541" spans="1:20" ht="11.25" customHeight="1" x14ac:dyDescent="0.2">
      <c r="A1541" s="102" t="str">
        <f>'T09'!A1541</f>
        <v>Modra nad Cirochou</v>
      </c>
      <c r="B1541" s="104">
        <f>'T09'!C1541</f>
        <v>520497</v>
      </c>
      <c r="C1541" s="109">
        <f>'T09'!K1541</f>
        <v>385807.45</v>
      </c>
      <c r="D1541" s="110">
        <f>'T09'!O1541</f>
        <v>0</v>
      </c>
      <c r="E1541" s="110">
        <f>'T09'!P1541</f>
        <v>0</v>
      </c>
      <c r="F1541" s="110"/>
      <c r="G1541" s="102">
        <f t="shared" si="357"/>
        <v>0</v>
      </c>
      <c r="H1541" s="102">
        <f t="shared" si="358"/>
        <v>0</v>
      </c>
      <c r="I1541" s="102">
        <f t="shared" si="359"/>
        <v>0</v>
      </c>
      <c r="J1541" s="103">
        <f t="shared" si="360"/>
        <v>0</v>
      </c>
      <c r="L1541" s="115">
        <f t="shared" si="361"/>
        <v>0</v>
      </c>
      <c r="M1541" s="111">
        <f t="shared" si="362"/>
        <v>0</v>
      </c>
      <c r="N1541" s="111">
        <f t="shared" si="363"/>
        <v>0</v>
      </c>
      <c r="O1541" s="115">
        <f t="shared" si="364"/>
        <v>0</v>
      </c>
      <c r="P1541" s="111">
        <f t="shared" si="365"/>
        <v>0</v>
      </c>
      <c r="Q1541" s="111">
        <f t="shared" si="366"/>
        <v>0</v>
      </c>
      <c r="R1541" s="115">
        <f t="shared" si="367"/>
        <v>0</v>
      </c>
      <c r="S1541" s="111">
        <f t="shared" si="368"/>
        <v>0</v>
      </c>
      <c r="T1541" s="111">
        <f t="shared" si="369"/>
        <v>0</v>
      </c>
    </row>
    <row r="1542" spans="1:20" ht="11.25" customHeight="1" x14ac:dyDescent="0.2">
      <c r="A1542" s="102" t="str">
        <f>'T09'!A1542</f>
        <v>Modrany</v>
      </c>
      <c r="B1542" s="104">
        <f>'T09'!C1542</f>
        <v>501263</v>
      </c>
      <c r="C1542" s="109">
        <f>'T09'!K1542</f>
        <v>793407.93</v>
      </c>
      <c r="D1542" s="110">
        <f>'T09'!O1542</f>
        <v>0</v>
      </c>
      <c r="E1542" s="110">
        <f>'T09'!P1542</f>
        <v>0.26522548117208761</v>
      </c>
      <c r="F1542" s="110"/>
      <c r="G1542" s="102">
        <f t="shared" si="357"/>
        <v>0</v>
      </c>
      <c r="H1542" s="102">
        <f t="shared" si="358"/>
        <v>0</v>
      </c>
      <c r="I1542" s="102">
        <f t="shared" si="359"/>
        <v>0</v>
      </c>
      <c r="J1542" s="103">
        <f t="shared" si="360"/>
        <v>0</v>
      </c>
      <c r="L1542" s="115">
        <f t="shared" si="361"/>
        <v>0</v>
      </c>
      <c r="M1542" s="111">
        <f t="shared" si="362"/>
        <v>0</v>
      </c>
      <c r="N1542" s="111">
        <f t="shared" si="363"/>
        <v>0</v>
      </c>
      <c r="O1542" s="115">
        <f t="shared" si="364"/>
        <v>0</v>
      </c>
      <c r="P1542" s="111">
        <f t="shared" si="365"/>
        <v>0</v>
      </c>
      <c r="Q1542" s="111">
        <f t="shared" si="366"/>
        <v>0</v>
      </c>
      <c r="R1542" s="115">
        <f t="shared" si="367"/>
        <v>0</v>
      </c>
      <c r="S1542" s="111">
        <f t="shared" si="368"/>
        <v>0</v>
      </c>
      <c r="T1542" s="111">
        <f t="shared" si="369"/>
        <v>0</v>
      </c>
    </row>
    <row r="1543" spans="1:20" ht="11.25" customHeight="1" x14ac:dyDescent="0.2">
      <c r="A1543" s="102" t="str">
        <f>'T09'!A1543</f>
        <v>Modrová</v>
      </c>
      <c r="B1543" s="104">
        <f>'T09'!C1543</f>
        <v>506249</v>
      </c>
      <c r="C1543" s="109">
        <f>'T09'!K1543</f>
        <v>178177.32</v>
      </c>
      <c r="D1543" s="110">
        <f>'T09'!O1543</f>
        <v>0</v>
      </c>
      <c r="E1543" s="110">
        <f>'T09'!P1543</f>
        <v>5.3944239367838733</v>
      </c>
      <c r="F1543" s="110"/>
      <c r="G1543" s="102">
        <f t="shared" si="357"/>
        <v>0</v>
      </c>
      <c r="H1543" s="102">
        <f t="shared" si="358"/>
        <v>0</v>
      </c>
      <c r="I1543" s="102">
        <f t="shared" si="359"/>
        <v>0</v>
      </c>
      <c r="J1543" s="103">
        <f t="shared" si="360"/>
        <v>0</v>
      </c>
      <c r="L1543" s="115">
        <f t="shared" si="361"/>
        <v>0</v>
      </c>
      <c r="M1543" s="111">
        <f t="shared" si="362"/>
        <v>0</v>
      </c>
      <c r="N1543" s="111">
        <f t="shared" si="363"/>
        <v>0</v>
      </c>
      <c r="O1543" s="115">
        <f t="shared" si="364"/>
        <v>0</v>
      </c>
      <c r="P1543" s="111">
        <f t="shared" si="365"/>
        <v>0</v>
      </c>
      <c r="Q1543" s="111">
        <f t="shared" si="366"/>
        <v>0</v>
      </c>
      <c r="R1543" s="115">
        <f t="shared" si="367"/>
        <v>0</v>
      </c>
      <c r="S1543" s="111">
        <f t="shared" si="368"/>
        <v>0</v>
      </c>
      <c r="T1543" s="111">
        <f t="shared" si="369"/>
        <v>0</v>
      </c>
    </row>
    <row r="1544" spans="1:20" ht="11.25" customHeight="1" x14ac:dyDescent="0.2">
      <c r="A1544" s="102" t="str">
        <f>'T09'!A1544</f>
        <v>Modrovka</v>
      </c>
      <c r="B1544" s="104">
        <f>'T09'!C1544</f>
        <v>506257</v>
      </c>
      <c r="C1544" s="109">
        <f>'T09'!K1544</f>
        <v>89136.39</v>
      </c>
      <c r="D1544" s="110">
        <f>'T09'!O1544</f>
        <v>0</v>
      </c>
      <c r="E1544" s="110">
        <f>'T09'!P1544</f>
        <v>0</v>
      </c>
      <c r="F1544" s="110"/>
      <c r="G1544" s="102">
        <f t="shared" si="357"/>
        <v>0</v>
      </c>
      <c r="H1544" s="102">
        <f t="shared" si="358"/>
        <v>0</v>
      </c>
      <c r="I1544" s="102">
        <f t="shared" si="359"/>
        <v>0</v>
      </c>
      <c r="J1544" s="103">
        <f t="shared" si="360"/>
        <v>0</v>
      </c>
      <c r="L1544" s="115">
        <f t="shared" si="361"/>
        <v>0</v>
      </c>
      <c r="M1544" s="111">
        <f t="shared" si="362"/>
        <v>0</v>
      </c>
      <c r="N1544" s="111">
        <f t="shared" si="363"/>
        <v>0</v>
      </c>
      <c r="O1544" s="115">
        <f t="shared" si="364"/>
        <v>0</v>
      </c>
      <c r="P1544" s="111">
        <f t="shared" si="365"/>
        <v>0</v>
      </c>
      <c r="Q1544" s="111">
        <f t="shared" si="366"/>
        <v>0</v>
      </c>
      <c r="R1544" s="115">
        <f t="shared" si="367"/>
        <v>0</v>
      </c>
      <c r="S1544" s="111">
        <f t="shared" si="368"/>
        <v>0</v>
      </c>
      <c r="T1544" s="111">
        <f t="shared" si="369"/>
        <v>0</v>
      </c>
    </row>
    <row r="1545" spans="1:20" ht="11.25" customHeight="1" x14ac:dyDescent="0.2">
      <c r="A1545" s="102" t="str">
        <f>'T09'!A1545</f>
        <v>Modrý Kameň</v>
      </c>
      <c r="B1545" s="104">
        <f>'T09'!C1545</f>
        <v>516210</v>
      </c>
      <c r="C1545" s="109">
        <f>'T09'!K1545</f>
        <v>863973.03</v>
      </c>
      <c r="D1545" s="110">
        <f>'T09'!O1545</f>
        <v>17.741499999999998</v>
      </c>
      <c r="E1545" s="110">
        <f>'T09'!P1545</f>
        <v>6.8017123173393497</v>
      </c>
      <c r="F1545" s="110"/>
      <c r="G1545" s="102">
        <f t="shared" si="357"/>
        <v>0</v>
      </c>
      <c r="H1545" s="102">
        <f t="shared" si="358"/>
        <v>0</v>
      </c>
      <c r="I1545" s="102">
        <f t="shared" si="359"/>
        <v>0</v>
      </c>
      <c r="J1545" s="103">
        <f t="shared" si="360"/>
        <v>0</v>
      </c>
      <c r="L1545" s="115">
        <f t="shared" si="361"/>
        <v>0</v>
      </c>
      <c r="M1545" s="111">
        <f t="shared" si="362"/>
        <v>0</v>
      </c>
      <c r="N1545" s="111">
        <f t="shared" si="363"/>
        <v>0</v>
      </c>
      <c r="O1545" s="115">
        <f t="shared" si="364"/>
        <v>0</v>
      </c>
      <c r="P1545" s="111">
        <f t="shared" si="365"/>
        <v>0</v>
      </c>
      <c r="Q1545" s="111">
        <f t="shared" si="366"/>
        <v>0</v>
      </c>
      <c r="R1545" s="115">
        <f t="shared" si="367"/>
        <v>0</v>
      </c>
      <c r="S1545" s="111">
        <f t="shared" si="368"/>
        <v>0</v>
      </c>
      <c r="T1545" s="111">
        <f t="shared" si="369"/>
        <v>0</v>
      </c>
    </row>
    <row r="1546" spans="1:20" ht="11.25" customHeight="1" x14ac:dyDescent="0.2">
      <c r="A1546" s="102" t="str">
        <f>'T09'!A1546</f>
        <v>Mojmírovce</v>
      </c>
      <c r="B1546" s="104">
        <f>'T09'!C1546</f>
        <v>500577</v>
      </c>
      <c r="C1546" s="109">
        <f>'T09'!K1546</f>
        <v>2003159.6600000001</v>
      </c>
      <c r="D1546" s="110">
        <f>'T09'!O1546</f>
        <v>0.83420000000000005</v>
      </c>
      <c r="E1546" s="110">
        <f>'T09'!P1546</f>
        <v>1.7899521798477109</v>
      </c>
      <c r="F1546" s="110"/>
      <c r="G1546" s="102">
        <f t="shared" si="357"/>
        <v>0</v>
      </c>
      <c r="H1546" s="102">
        <f t="shared" si="358"/>
        <v>0</v>
      </c>
      <c r="I1546" s="102">
        <f t="shared" si="359"/>
        <v>0</v>
      </c>
      <c r="J1546" s="103">
        <f t="shared" si="360"/>
        <v>0</v>
      </c>
      <c r="L1546" s="115">
        <f t="shared" si="361"/>
        <v>0</v>
      </c>
      <c r="M1546" s="111">
        <f t="shared" si="362"/>
        <v>0</v>
      </c>
      <c r="N1546" s="111">
        <f t="shared" si="363"/>
        <v>0</v>
      </c>
      <c r="O1546" s="115">
        <f t="shared" si="364"/>
        <v>0</v>
      </c>
      <c r="P1546" s="111">
        <f t="shared" si="365"/>
        <v>0</v>
      </c>
      <c r="Q1546" s="111">
        <f t="shared" si="366"/>
        <v>0</v>
      </c>
      <c r="R1546" s="115">
        <f t="shared" si="367"/>
        <v>0</v>
      </c>
      <c r="S1546" s="111">
        <f t="shared" si="368"/>
        <v>0</v>
      </c>
      <c r="T1546" s="111">
        <f t="shared" si="369"/>
        <v>0</v>
      </c>
    </row>
    <row r="1547" spans="1:20" ht="11.25" customHeight="1" x14ac:dyDescent="0.2">
      <c r="A1547" s="102" t="str">
        <f>'T09'!A1547</f>
        <v>Mojš</v>
      </c>
      <c r="B1547" s="104">
        <f>'T09'!C1547</f>
        <v>517801</v>
      </c>
      <c r="C1547" s="109">
        <f>'T09'!K1547</f>
        <v>524174.58</v>
      </c>
      <c r="D1547" s="110">
        <f>'T09'!O1547</f>
        <v>0</v>
      </c>
      <c r="E1547" s="110">
        <f>'T09'!P1547</f>
        <v>5.6233554858764805</v>
      </c>
      <c r="F1547" s="110"/>
      <c r="G1547" s="102">
        <f t="shared" si="357"/>
        <v>0</v>
      </c>
      <c r="H1547" s="102">
        <f t="shared" si="358"/>
        <v>0</v>
      </c>
      <c r="I1547" s="102">
        <f t="shared" si="359"/>
        <v>0</v>
      </c>
      <c r="J1547" s="103">
        <f t="shared" si="360"/>
        <v>0</v>
      </c>
      <c r="L1547" s="115">
        <f t="shared" si="361"/>
        <v>0</v>
      </c>
      <c r="M1547" s="111">
        <f t="shared" si="362"/>
        <v>0</v>
      </c>
      <c r="N1547" s="111">
        <f t="shared" si="363"/>
        <v>0</v>
      </c>
      <c r="O1547" s="115">
        <f t="shared" si="364"/>
        <v>0</v>
      </c>
      <c r="P1547" s="111">
        <f t="shared" si="365"/>
        <v>0</v>
      </c>
      <c r="Q1547" s="111">
        <f t="shared" si="366"/>
        <v>0</v>
      </c>
      <c r="R1547" s="115">
        <f t="shared" si="367"/>
        <v>0</v>
      </c>
      <c r="S1547" s="111">
        <f t="shared" si="368"/>
        <v>0</v>
      </c>
      <c r="T1547" s="111">
        <f t="shared" si="369"/>
        <v>0</v>
      </c>
    </row>
    <row r="1548" spans="1:20" ht="11.25" customHeight="1" x14ac:dyDescent="0.2">
      <c r="A1548" s="102" t="str">
        <f>'T09'!A1548</f>
        <v>Mojtín</v>
      </c>
      <c r="B1548" s="104">
        <f>'T09'!C1548</f>
        <v>513407</v>
      </c>
      <c r="C1548" s="109">
        <f>'T09'!K1548</f>
        <v>110518.72</v>
      </c>
      <c r="D1548" s="110">
        <f>'T09'!O1548</f>
        <v>0</v>
      </c>
      <c r="E1548" s="110">
        <f>'T09'!P1548</f>
        <v>9.0482408772016184E-6</v>
      </c>
      <c r="F1548" s="110"/>
      <c r="G1548" s="102">
        <f t="shared" si="357"/>
        <v>0</v>
      </c>
      <c r="H1548" s="102">
        <f t="shared" si="358"/>
        <v>0</v>
      </c>
      <c r="I1548" s="102">
        <f t="shared" si="359"/>
        <v>0</v>
      </c>
      <c r="J1548" s="103">
        <f t="shared" si="360"/>
        <v>0</v>
      </c>
      <c r="L1548" s="115">
        <f t="shared" si="361"/>
        <v>0</v>
      </c>
      <c r="M1548" s="111">
        <f t="shared" si="362"/>
        <v>0</v>
      </c>
      <c r="N1548" s="111">
        <f t="shared" si="363"/>
        <v>0</v>
      </c>
      <c r="O1548" s="115">
        <f t="shared" si="364"/>
        <v>0</v>
      </c>
      <c r="P1548" s="111">
        <f t="shared" si="365"/>
        <v>0</v>
      </c>
      <c r="Q1548" s="111">
        <f t="shared" si="366"/>
        <v>0</v>
      </c>
      <c r="R1548" s="115">
        <f t="shared" si="367"/>
        <v>0</v>
      </c>
      <c r="S1548" s="111">
        <f t="shared" si="368"/>
        <v>0</v>
      </c>
      <c r="T1548" s="111">
        <f t="shared" si="369"/>
        <v>0</v>
      </c>
    </row>
    <row r="1549" spans="1:20" ht="11.25" customHeight="1" x14ac:dyDescent="0.2">
      <c r="A1549" s="102" t="str">
        <f>'T09'!A1549</f>
        <v>Mojzesovo</v>
      </c>
      <c r="B1549" s="104">
        <f>'T09'!C1549</f>
        <v>503398</v>
      </c>
      <c r="C1549" s="109">
        <f>'T09'!K1549</f>
        <v>700551.18</v>
      </c>
      <c r="D1549" s="110">
        <f>'T09'!O1549</f>
        <v>20.928599999999999</v>
      </c>
      <c r="E1549" s="110">
        <f>'T09'!P1549</f>
        <v>11.719206582451264</v>
      </c>
      <c r="F1549" s="110"/>
      <c r="G1549" s="102">
        <f t="shared" si="357"/>
        <v>0</v>
      </c>
      <c r="H1549" s="102">
        <f t="shared" si="358"/>
        <v>0</v>
      </c>
      <c r="I1549" s="102">
        <f t="shared" si="359"/>
        <v>0</v>
      </c>
      <c r="J1549" s="103">
        <f t="shared" si="360"/>
        <v>0</v>
      </c>
      <c r="L1549" s="115">
        <f t="shared" si="361"/>
        <v>0</v>
      </c>
      <c r="M1549" s="111">
        <f t="shared" si="362"/>
        <v>0</v>
      </c>
      <c r="N1549" s="111">
        <f t="shared" si="363"/>
        <v>0</v>
      </c>
      <c r="O1549" s="115">
        <f t="shared" si="364"/>
        <v>0</v>
      </c>
      <c r="P1549" s="111">
        <f t="shared" si="365"/>
        <v>0</v>
      </c>
      <c r="Q1549" s="111">
        <f t="shared" si="366"/>
        <v>0</v>
      </c>
      <c r="R1549" s="115">
        <f t="shared" si="367"/>
        <v>0</v>
      </c>
      <c r="S1549" s="111">
        <f t="shared" si="368"/>
        <v>0</v>
      </c>
      <c r="T1549" s="111">
        <f t="shared" si="369"/>
        <v>0</v>
      </c>
    </row>
    <row r="1550" spans="1:20" ht="11.25" customHeight="1" x14ac:dyDescent="0.2">
      <c r="A1550" s="102" t="str">
        <f>'T09'!A1550</f>
        <v>Mokrá Lúka</v>
      </c>
      <c r="B1550" s="104">
        <f>'T09'!C1550</f>
        <v>580384</v>
      </c>
      <c r="C1550" s="109">
        <f>'T09'!K1550</f>
        <v>137564.19</v>
      </c>
      <c r="D1550" s="110">
        <f>'T09'!O1550</f>
        <v>0</v>
      </c>
      <c r="E1550" s="110">
        <f>'T09'!P1550</f>
        <v>0</v>
      </c>
      <c r="F1550" s="110"/>
      <c r="G1550" s="102">
        <f t="shared" si="357"/>
        <v>0</v>
      </c>
      <c r="H1550" s="102">
        <f t="shared" si="358"/>
        <v>0</v>
      </c>
      <c r="I1550" s="102">
        <f t="shared" si="359"/>
        <v>0</v>
      </c>
      <c r="J1550" s="103">
        <f t="shared" si="360"/>
        <v>0</v>
      </c>
      <c r="L1550" s="115">
        <f t="shared" si="361"/>
        <v>0</v>
      </c>
      <c r="M1550" s="111">
        <f t="shared" si="362"/>
        <v>0</v>
      </c>
      <c r="N1550" s="111">
        <f t="shared" si="363"/>
        <v>0</v>
      </c>
      <c r="O1550" s="115">
        <f t="shared" si="364"/>
        <v>0</v>
      </c>
      <c r="P1550" s="111">
        <f t="shared" si="365"/>
        <v>0</v>
      </c>
      <c r="Q1550" s="111">
        <f t="shared" si="366"/>
        <v>0</v>
      </c>
      <c r="R1550" s="115">
        <f t="shared" si="367"/>
        <v>0</v>
      </c>
      <c r="S1550" s="111">
        <f t="shared" si="368"/>
        <v>0</v>
      </c>
      <c r="T1550" s="111">
        <f t="shared" si="369"/>
        <v>0</v>
      </c>
    </row>
    <row r="1551" spans="1:20" ht="11.25" customHeight="1" x14ac:dyDescent="0.2">
      <c r="A1551" s="102" t="str">
        <f>'T09'!A1551</f>
        <v>Mokrance</v>
      </c>
      <c r="B1551" s="104">
        <f>'T09'!C1551</f>
        <v>521680</v>
      </c>
      <c r="C1551" s="109">
        <f>'T09'!K1551</f>
        <v>428880.79000000004</v>
      </c>
      <c r="D1551" s="110">
        <f>'T09'!O1551</f>
        <v>31.305099999999999</v>
      </c>
      <c r="E1551" s="110">
        <f>'T09'!P1551</f>
        <v>2.7573046580146428</v>
      </c>
      <c r="F1551" s="110"/>
      <c r="G1551" s="102">
        <f t="shared" si="357"/>
        <v>0</v>
      </c>
      <c r="H1551" s="102">
        <f t="shared" si="358"/>
        <v>0</v>
      </c>
      <c r="I1551" s="102">
        <f t="shared" si="359"/>
        <v>0</v>
      </c>
      <c r="J1551" s="103">
        <f t="shared" si="360"/>
        <v>0</v>
      </c>
      <c r="L1551" s="115">
        <f t="shared" si="361"/>
        <v>0</v>
      </c>
      <c r="M1551" s="111">
        <f t="shared" si="362"/>
        <v>0</v>
      </c>
      <c r="N1551" s="111">
        <f t="shared" si="363"/>
        <v>0</v>
      </c>
      <c r="O1551" s="115">
        <f t="shared" si="364"/>
        <v>0</v>
      </c>
      <c r="P1551" s="111">
        <f t="shared" si="365"/>
        <v>0</v>
      </c>
      <c r="Q1551" s="111">
        <f t="shared" si="366"/>
        <v>0</v>
      </c>
      <c r="R1551" s="115">
        <f t="shared" si="367"/>
        <v>0</v>
      </c>
      <c r="S1551" s="111">
        <f t="shared" si="368"/>
        <v>0</v>
      </c>
      <c r="T1551" s="111">
        <f t="shared" si="369"/>
        <v>0</v>
      </c>
    </row>
    <row r="1552" spans="1:20" ht="11.25" customHeight="1" x14ac:dyDescent="0.2">
      <c r="A1552" s="102" t="str">
        <f>'T09'!A1552</f>
        <v>Mokroluh</v>
      </c>
      <c r="B1552" s="104">
        <f>'T09'!C1552</f>
        <v>519618</v>
      </c>
      <c r="C1552" s="109">
        <f>'T09'!K1552</f>
        <v>224557.01</v>
      </c>
      <c r="D1552" s="110">
        <f>'T09'!O1552</f>
        <v>0</v>
      </c>
      <c r="E1552" s="110">
        <f>'T09'!P1552</f>
        <v>0</v>
      </c>
      <c r="F1552" s="110"/>
      <c r="G1552" s="102">
        <f t="shared" si="357"/>
        <v>0</v>
      </c>
      <c r="H1552" s="102">
        <f t="shared" si="358"/>
        <v>0</v>
      </c>
      <c r="I1552" s="102">
        <f t="shared" si="359"/>
        <v>0</v>
      </c>
      <c r="J1552" s="103">
        <f t="shared" si="360"/>
        <v>0</v>
      </c>
      <c r="L1552" s="115">
        <f t="shared" si="361"/>
        <v>0</v>
      </c>
      <c r="M1552" s="111">
        <f t="shared" si="362"/>
        <v>0</v>
      </c>
      <c r="N1552" s="111">
        <f t="shared" si="363"/>
        <v>0</v>
      </c>
      <c r="O1552" s="115">
        <f t="shared" si="364"/>
        <v>0</v>
      </c>
      <c r="P1552" s="111">
        <f t="shared" si="365"/>
        <v>0</v>
      </c>
      <c r="Q1552" s="111">
        <f t="shared" si="366"/>
        <v>0</v>
      </c>
      <c r="R1552" s="115">
        <f t="shared" si="367"/>
        <v>0</v>
      </c>
      <c r="S1552" s="111">
        <f t="shared" si="368"/>
        <v>0</v>
      </c>
      <c r="T1552" s="111">
        <f t="shared" si="369"/>
        <v>0</v>
      </c>
    </row>
    <row r="1553" spans="1:20" ht="11.25" customHeight="1" x14ac:dyDescent="0.2">
      <c r="A1553" s="102" t="str">
        <f>'T09'!A1553</f>
        <v>Mokrý Háj</v>
      </c>
      <c r="B1553" s="104">
        <f>'T09'!C1553</f>
        <v>504564</v>
      </c>
      <c r="C1553" s="109">
        <f>'T09'!K1553</f>
        <v>845866.62000000011</v>
      </c>
      <c r="D1553" s="110">
        <f>'T09'!O1553</f>
        <v>24.558199999999999</v>
      </c>
      <c r="E1553" s="110">
        <f>'T09'!P1553</f>
        <v>74.264596231495688</v>
      </c>
      <c r="F1553" s="110"/>
      <c r="G1553" s="102">
        <f t="shared" si="357"/>
        <v>0</v>
      </c>
      <c r="H1553" s="102">
        <f t="shared" si="358"/>
        <v>1</v>
      </c>
      <c r="I1553" s="102">
        <f t="shared" si="359"/>
        <v>0</v>
      </c>
      <c r="J1553" s="103">
        <f t="shared" si="360"/>
        <v>1</v>
      </c>
      <c r="L1553" s="115">
        <f t="shared" si="361"/>
        <v>0</v>
      </c>
      <c r="M1553" s="111">
        <f t="shared" si="362"/>
        <v>0</v>
      </c>
      <c r="N1553" s="111">
        <f t="shared" si="363"/>
        <v>0</v>
      </c>
      <c r="O1553" s="115">
        <f t="shared" si="364"/>
        <v>845866.62000000011</v>
      </c>
      <c r="P1553" s="111">
        <f t="shared" si="365"/>
        <v>0.24558199999999999</v>
      </c>
      <c r="Q1553" s="111">
        <f t="shared" si="366"/>
        <v>0.74264596231495683</v>
      </c>
      <c r="R1553" s="115">
        <f t="shared" si="367"/>
        <v>0</v>
      </c>
      <c r="S1553" s="111">
        <f t="shared" si="368"/>
        <v>0</v>
      </c>
      <c r="T1553" s="111">
        <f t="shared" si="369"/>
        <v>0</v>
      </c>
    </row>
    <row r="1554" spans="1:20" ht="11.25" customHeight="1" x14ac:dyDescent="0.2">
      <c r="A1554" s="102" t="str">
        <f>'T09'!A1554</f>
        <v>Moldava nad Bodvou</v>
      </c>
      <c r="B1554" s="104">
        <f>'T09'!C1554</f>
        <v>521698</v>
      </c>
      <c r="C1554" s="109">
        <f>'T09'!K1554</f>
        <v>7169887.5099999998</v>
      </c>
      <c r="D1554" s="110">
        <f>'T09'!O1554</f>
        <v>26.866599999999998</v>
      </c>
      <c r="E1554" s="110">
        <f>'T09'!P1554</f>
        <v>10.118707427252231</v>
      </c>
      <c r="F1554" s="110"/>
      <c r="G1554" s="102">
        <f t="shared" si="357"/>
        <v>0</v>
      </c>
      <c r="H1554" s="102">
        <f t="shared" si="358"/>
        <v>0</v>
      </c>
      <c r="I1554" s="102">
        <f t="shared" si="359"/>
        <v>0</v>
      </c>
      <c r="J1554" s="103">
        <f t="shared" si="360"/>
        <v>0</v>
      </c>
      <c r="L1554" s="115">
        <f t="shared" si="361"/>
        <v>0</v>
      </c>
      <c r="M1554" s="111">
        <f t="shared" si="362"/>
        <v>0</v>
      </c>
      <c r="N1554" s="111">
        <f t="shared" si="363"/>
        <v>0</v>
      </c>
      <c r="O1554" s="115">
        <f t="shared" si="364"/>
        <v>0</v>
      </c>
      <c r="P1554" s="111">
        <f t="shared" si="365"/>
        <v>0</v>
      </c>
      <c r="Q1554" s="111">
        <f t="shared" si="366"/>
        <v>0</v>
      </c>
      <c r="R1554" s="115">
        <f t="shared" si="367"/>
        <v>0</v>
      </c>
      <c r="S1554" s="111">
        <f t="shared" si="368"/>
        <v>0</v>
      </c>
      <c r="T1554" s="111">
        <f t="shared" si="369"/>
        <v>0</v>
      </c>
    </row>
    <row r="1555" spans="1:20" ht="11.25" customHeight="1" x14ac:dyDescent="0.2">
      <c r="A1555" s="102" t="str">
        <f>'T09'!A1555</f>
        <v>Moravany</v>
      </c>
      <c r="B1555" s="104">
        <f>'T09'!C1555</f>
        <v>522791</v>
      </c>
      <c r="C1555" s="109">
        <f>'T09'!K1555</f>
        <v>349032.14999999997</v>
      </c>
      <c r="D1555" s="110">
        <f>'T09'!O1555</f>
        <v>0</v>
      </c>
      <c r="E1555" s="110">
        <f>'T09'!P1555</f>
        <v>0</v>
      </c>
      <c r="F1555" s="110"/>
      <c r="G1555" s="102">
        <f t="shared" si="357"/>
        <v>0</v>
      </c>
      <c r="H1555" s="102">
        <f t="shared" si="358"/>
        <v>0</v>
      </c>
      <c r="I1555" s="102">
        <f t="shared" si="359"/>
        <v>0</v>
      </c>
      <c r="J1555" s="103">
        <f t="shared" si="360"/>
        <v>0</v>
      </c>
      <c r="L1555" s="115">
        <f t="shared" si="361"/>
        <v>0</v>
      </c>
      <c r="M1555" s="111">
        <f t="shared" si="362"/>
        <v>0</v>
      </c>
      <c r="N1555" s="111">
        <f t="shared" si="363"/>
        <v>0</v>
      </c>
      <c r="O1555" s="115">
        <f t="shared" si="364"/>
        <v>0</v>
      </c>
      <c r="P1555" s="111">
        <f t="shared" si="365"/>
        <v>0</v>
      </c>
      <c r="Q1555" s="111">
        <f t="shared" si="366"/>
        <v>0</v>
      </c>
      <c r="R1555" s="115">
        <f t="shared" si="367"/>
        <v>0</v>
      </c>
      <c r="S1555" s="111">
        <f t="shared" si="368"/>
        <v>0</v>
      </c>
      <c r="T1555" s="111">
        <f t="shared" si="369"/>
        <v>0</v>
      </c>
    </row>
    <row r="1556" spans="1:20" ht="11.25" customHeight="1" x14ac:dyDescent="0.2">
      <c r="A1556" s="102" t="str">
        <f>'T09'!A1556</f>
        <v>Moravany nad Váhom</v>
      </c>
      <c r="B1556" s="104">
        <f>'T09'!C1556</f>
        <v>507342</v>
      </c>
      <c r="C1556" s="109">
        <f>'T09'!K1556</f>
        <v>1539332.79</v>
      </c>
      <c r="D1556" s="110">
        <f>'T09'!O1556</f>
        <v>0</v>
      </c>
      <c r="E1556" s="110">
        <f>'T09'!P1556</f>
        <v>7.1938011532905755</v>
      </c>
      <c r="F1556" s="110"/>
      <c r="G1556" s="102">
        <f t="shared" si="357"/>
        <v>0</v>
      </c>
      <c r="H1556" s="102">
        <f t="shared" si="358"/>
        <v>0</v>
      </c>
      <c r="I1556" s="102">
        <f t="shared" si="359"/>
        <v>0</v>
      </c>
      <c r="J1556" s="103">
        <f t="shared" si="360"/>
        <v>0</v>
      </c>
      <c r="L1556" s="115">
        <f t="shared" si="361"/>
        <v>0</v>
      </c>
      <c r="M1556" s="111">
        <f t="shared" si="362"/>
        <v>0</v>
      </c>
      <c r="N1556" s="111">
        <f t="shared" si="363"/>
        <v>0</v>
      </c>
      <c r="O1556" s="115">
        <f t="shared" si="364"/>
        <v>0</v>
      </c>
      <c r="P1556" s="111">
        <f t="shared" si="365"/>
        <v>0</v>
      </c>
      <c r="Q1556" s="111">
        <f t="shared" si="366"/>
        <v>0</v>
      </c>
      <c r="R1556" s="115">
        <f t="shared" si="367"/>
        <v>0</v>
      </c>
      <c r="S1556" s="111">
        <f t="shared" si="368"/>
        <v>0</v>
      </c>
      <c r="T1556" s="111">
        <f t="shared" si="369"/>
        <v>0</v>
      </c>
    </row>
    <row r="1557" spans="1:20" ht="11.25" customHeight="1" x14ac:dyDescent="0.2">
      <c r="A1557" s="102" t="str">
        <f>'T09'!A1557</f>
        <v>Moravské Lieskové</v>
      </c>
      <c r="B1557" s="104">
        <f>'T09'!C1557</f>
        <v>506265</v>
      </c>
      <c r="C1557" s="109">
        <f>'T09'!K1557</f>
        <v>1231549.51</v>
      </c>
      <c r="D1557" s="110">
        <f>'T09'!O1557</f>
        <v>9.2285000000000004</v>
      </c>
      <c r="E1557" s="110">
        <f>'T09'!P1557</f>
        <v>8.2045130284693144</v>
      </c>
      <c r="F1557" s="110"/>
      <c r="G1557" s="102">
        <f t="shared" si="357"/>
        <v>0</v>
      </c>
      <c r="H1557" s="102">
        <f t="shared" si="358"/>
        <v>0</v>
      </c>
      <c r="I1557" s="102">
        <f t="shared" si="359"/>
        <v>0</v>
      </c>
      <c r="J1557" s="103">
        <f t="shared" si="360"/>
        <v>0</v>
      </c>
      <c r="L1557" s="115">
        <f t="shared" si="361"/>
        <v>0</v>
      </c>
      <c r="M1557" s="111">
        <f t="shared" si="362"/>
        <v>0</v>
      </c>
      <c r="N1557" s="111">
        <f t="shared" si="363"/>
        <v>0</v>
      </c>
      <c r="O1557" s="115">
        <f t="shared" si="364"/>
        <v>0</v>
      </c>
      <c r="P1557" s="111">
        <f t="shared" si="365"/>
        <v>0</v>
      </c>
      <c r="Q1557" s="111">
        <f t="shared" si="366"/>
        <v>0</v>
      </c>
      <c r="R1557" s="115">
        <f t="shared" si="367"/>
        <v>0</v>
      </c>
      <c r="S1557" s="111">
        <f t="shared" si="368"/>
        <v>0</v>
      </c>
      <c r="T1557" s="111">
        <f t="shared" si="369"/>
        <v>0</v>
      </c>
    </row>
    <row r="1558" spans="1:20" ht="11.25" customHeight="1" x14ac:dyDescent="0.2">
      <c r="A1558" s="102" t="str">
        <f>'T09'!A1558</f>
        <v>Moravský Svätý Ján</v>
      </c>
      <c r="B1558" s="104">
        <f>'T09'!C1558</f>
        <v>504572</v>
      </c>
      <c r="C1558" s="109">
        <f>'T09'!K1558</f>
        <v>910433.89</v>
      </c>
      <c r="D1558" s="110">
        <f>'T09'!O1558</f>
        <v>9.9605999999999995</v>
      </c>
      <c r="E1558" s="110">
        <f>'T09'!P1558</f>
        <v>5.3900201364428559</v>
      </c>
      <c r="F1558" s="110"/>
      <c r="G1558" s="102">
        <f t="shared" si="357"/>
        <v>0</v>
      </c>
      <c r="H1558" s="102">
        <f t="shared" si="358"/>
        <v>0</v>
      </c>
      <c r="I1558" s="102">
        <f t="shared" si="359"/>
        <v>0</v>
      </c>
      <c r="J1558" s="103">
        <f t="shared" si="360"/>
        <v>0</v>
      </c>
      <c r="L1558" s="115">
        <f t="shared" si="361"/>
        <v>0</v>
      </c>
      <c r="M1558" s="111">
        <f t="shared" si="362"/>
        <v>0</v>
      </c>
      <c r="N1558" s="111">
        <f t="shared" si="363"/>
        <v>0</v>
      </c>
      <c r="O1558" s="115">
        <f t="shared" si="364"/>
        <v>0</v>
      </c>
      <c r="P1558" s="111">
        <f t="shared" si="365"/>
        <v>0</v>
      </c>
      <c r="Q1558" s="111">
        <f t="shared" si="366"/>
        <v>0</v>
      </c>
      <c r="R1558" s="115">
        <f t="shared" si="367"/>
        <v>0</v>
      </c>
      <c r="S1558" s="111">
        <f t="shared" si="368"/>
        <v>0</v>
      </c>
      <c r="T1558" s="111">
        <f t="shared" si="369"/>
        <v>0</v>
      </c>
    </row>
    <row r="1559" spans="1:20" ht="11.25" customHeight="1" x14ac:dyDescent="0.2">
      <c r="A1559" s="102" t="str">
        <f>'T09'!A1559</f>
        <v>Most pri Bratislave</v>
      </c>
      <c r="B1559" s="104">
        <f>'T09'!C1559</f>
        <v>508110</v>
      </c>
      <c r="C1559" s="109">
        <f>'T09'!K1559</f>
        <v>1049104.83</v>
      </c>
      <c r="D1559" s="110">
        <f>'T09'!O1559</f>
        <v>23.817399999999999</v>
      </c>
      <c r="E1559" s="110">
        <f>'T09'!P1559</f>
        <v>3.7177047407169024</v>
      </c>
      <c r="F1559" s="110"/>
      <c r="G1559" s="102">
        <f t="shared" si="357"/>
        <v>0</v>
      </c>
      <c r="H1559" s="102">
        <f t="shared" si="358"/>
        <v>0</v>
      </c>
      <c r="I1559" s="102">
        <f t="shared" si="359"/>
        <v>0</v>
      </c>
      <c r="J1559" s="103">
        <f t="shared" si="360"/>
        <v>0</v>
      </c>
      <c r="L1559" s="115">
        <f t="shared" si="361"/>
        <v>0</v>
      </c>
      <c r="M1559" s="111">
        <f t="shared" si="362"/>
        <v>0</v>
      </c>
      <c r="N1559" s="111">
        <f t="shared" si="363"/>
        <v>0</v>
      </c>
      <c r="O1559" s="115">
        <f t="shared" si="364"/>
        <v>0</v>
      </c>
      <c r="P1559" s="111">
        <f t="shared" si="365"/>
        <v>0</v>
      </c>
      <c r="Q1559" s="111">
        <f t="shared" si="366"/>
        <v>0</v>
      </c>
      <c r="R1559" s="115">
        <f t="shared" si="367"/>
        <v>0</v>
      </c>
      <c r="S1559" s="111">
        <f t="shared" si="368"/>
        <v>0</v>
      </c>
      <c r="T1559" s="111">
        <f t="shared" si="369"/>
        <v>0</v>
      </c>
    </row>
    <row r="1560" spans="1:20" ht="11.25" customHeight="1" x14ac:dyDescent="0.2">
      <c r="A1560" s="102" t="str">
        <f>'T09'!A1560</f>
        <v>Mostová</v>
      </c>
      <c r="B1560" s="104">
        <f>'T09'!C1560</f>
        <v>503924</v>
      </c>
      <c r="C1560" s="109">
        <f>'T09'!K1560</f>
        <v>697635.64</v>
      </c>
      <c r="D1560" s="110">
        <f>'T09'!O1560</f>
        <v>21.100100000000001</v>
      </c>
      <c r="E1560" s="110">
        <f>'T09'!P1560</f>
        <v>15.163283515733228</v>
      </c>
      <c r="F1560" s="110"/>
      <c r="G1560" s="102">
        <f t="shared" si="357"/>
        <v>0</v>
      </c>
      <c r="H1560" s="102">
        <f t="shared" si="358"/>
        <v>0</v>
      </c>
      <c r="I1560" s="102">
        <f t="shared" si="359"/>
        <v>0</v>
      </c>
      <c r="J1560" s="103">
        <f t="shared" si="360"/>
        <v>0</v>
      </c>
      <c r="L1560" s="115">
        <f t="shared" si="361"/>
        <v>0</v>
      </c>
      <c r="M1560" s="111">
        <f t="shared" si="362"/>
        <v>0</v>
      </c>
      <c r="N1560" s="111">
        <f t="shared" si="363"/>
        <v>0</v>
      </c>
      <c r="O1560" s="115">
        <f t="shared" si="364"/>
        <v>0</v>
      </c>
      <c r="P1560" s="111">
        <f t="shared" si="365"/>
        <v>0</v>
      </c>
      <c r="Q1560" s="111">
        <f t="shared" si="366"/>
        <v>0</v>
      </c>
      <c r="R1560" s="115">
        <f t="shared" si="367"/>
        <v>0</v>
      </c>
      <c r="S1560" s="111">
        <f t="shared" si="368"/>
        <v>0</v>
      </c>
      <c r="T1560" s="111">
        <f t="shared" si="369"/>
        <v>0</v>
      </c>
    </row>
    <row r="1561" spans="1:20" ht="11.25" customHeight="1" x14ac:dyDescent="0.2">
      <c r="A1561" s="102" t="str">
        <f>'T09'!A1561</f>
        <v>Moškovec</v>
      </c>
      <c r="B1561" s="104">
        <f>'T09'!C1561</f>
        <v>512451</v>
      </c>
      <c r="C1561" s="109">
        <f>'T09'!K1561</f>
        <v>11710.05</v>
      </c>
      <c r="D1561" s="110">
        <f>'T09'!O1561</f>
        <v>0</v>
      </c>
      <c r="E1561" s="110">
        <f>'T09'!P1561</f>
        <v>0</v>
      </c>
      <c r="F1561" s="110"/>
      <c r="G1561" s="102">
        <f t="shared" si="357"/>
        <v>0</v>
      </c>
      <c r="H1561" s="102">
        <f t="shared" si="358"/>
        <v>0</v>
      </c>
      <c r="I1561" s="102">
        <f t="shared" si="359"/>
        <v>0</v>
      </c>
      <c r="J1561" s="103">
        <f t="shared" si="360"/>
        <v>0</v>
      </c>
      <c r="L1561" s="115">
        <f t="shared" si="361"/>
        <v>0</v>
      </c>
      <c r="M1561" s="111">
        <f t="shared" si="362"/>
        <v>0</v>
      </c>
      <c r="N1561" s="111">
        <f t="shared" si="363"/>
        <v>0</v>
      </c>
      <c r="O1561" s="115">
        <f t="shared" si="364"/>
        <v>0</v>
      </c>
      <c r="P1561" s="111">
        <f t="shared" si="365"/>
        <v>0</v>
      </c>
      <c r="Q1561" s="111">
        <f t="shared" si="366"/>
        <v>0</v>
      </c>
      <c r="R1561" s="115">
        <f t="shared" si="367"/>
        <v>0</v>
      </c>
      <c r="S1561" s="111">
        <f t="shared" si="368"/>
        <v>0</v>
      </c>
      <c r="T1561" s="111">
        <f t="shared" si="369"/>
        <v>0</v>
      </c>
    </row>
    <row r="1562" spans="1:20" ht="11.25" customHeight="1" x14ac:dyDescent="0.2">
      <c r="A1562" s="102" t="str">
        <f>'T09'!A1562</f>
        <v>Mošovce</v>
      </c>
      <c r="B1562" s="104">
        <f>'T09'!C1562</f>
        <v>512460</v>
      </c>
      <c r="C1562" s="109">
        <f>'T09'!K1562</f>
        <v>952023.67</v>
      </c>
      <c r="D1562" s="110">
        <f>'T09'!O1562</f>
        <v>8.8232999999999997</v>
      </c>
      <c r="E1562" s="110">
        <f>'T09'!P1562</f>
        <v>3.189195915685584</v>
      </c>
      <c r="F1562" s="110"/>
      <c r="G1562" s="102">
        <f t="shared" si="357"/>
        <v>0</v>
      </c>
      <c r="H1562" s="102">
        <f t="shared" si="358"/>
        <v>0</v>
      </c>
      <c r="I1562" s="102">
        <f t="shared" si="359"/>
        <v>0</v>
      </c>
      <c r="J1562" s="103">
        <f t="shared" si="360"/>
        <v>0</v>
      </c>
      <c r="L1562" s="115">
        <f t="shared" si="361"/>
        <v>0</v>
      </c>
      <c r="M1562" s="111">
        <f t="shared" si="362"/>
        <v>0</v>
      </c>
      <c r="N1562" s="111">
        <f t="shared" si="363"/>
        <v>0</v>
      </c>
      <c r="O1562" s="115">
        <f t="shared" si="364"/>
        <v>0</v>
      </c>
      <c r="P1562" s="111">
        <f t="shared" si="365"/>
        <v>0</v>
      </c>
      <c r="Q1562" s="111">
        <f t="shared" si="366"/>
        <v>0</v>
      </c>
      <c r="R1562" s="115">
        <f t="shared" si="367"/>
        <v>0</v>
      </c>
      <c r="S1562" s="111">
        <f t="shared" si="368"/>
        <v>0</v>
      </c>
      <c r="T1562" s="111">
        <f t="shared" si="369"/>
        <v>0</v>
      </c>
    </row>
    <row r="1563" spans="1:20" ht="11.25" customHeight="1" x14ac:dyDescent="0.2">
      <c r="A1563" s="102" t="str">
        <f>'T09'!A1563</f>
        <v>Moštenica</v>
      </c>
      <c r="B1563" s="104">
        <f>'T09'!C1563</f>
        <v>508799</v>
      </c>
      <c r="C1563" s="109">
        <f>'T09'!K1563</f>
        <v>78738.03</v>
      </c>
      <c r="D1563" s="110">
        <f>'T09'!O1563</f>
        <v>0</v>
      </c>
      <c r="E1563" s="110">
        <f>'T09'!P1563</f>
        <v>0</v>
      </c>
      <c r="F1563" s="110"/>
      <c r="G1563" s="102">
        <f t="shared" si="357"/>
        <v>0</v>
      </c>
      <c r="H1563" s="102">
        <f t="shared" si="358"/>
        <v>0</v>
      </c>
      <c r="I1563" s="102">
        <f t="shared" si="359"/>
        <v>0</v>
      </c>
      <c r="J1563" s="103">
        <f t="shared" si="360"/>
        <v>0</v>
      </c>
      <c r="L1563" s="115">
        <f t="shared" si="361"/>
        <v>0</v>
      </c>
      <c r="M1563" s="111">
        <f t="shared" si="362"/>
        <v>0</v>
      </c>
      <c r="N1563" s="111">
        <f t="shared" si="363"/>
        <v>0</v>
      </c>
      <c r="O1563" s="115">
        <f t="shared" si="364"/>
        <v>0</v>
      </c>
      <c r="P1563" s="111">
        <f t="shared" si="365"/>
        <v>0</v>
      </c>
      <c r="Q1563" s="111">
        <f t="shared" si="366"/>
        <v>0</v>
      </c>
      <c r="R1563" s="115">
        <f t="shared" si="367"/>
        <v>0</v>
      </c>
      <c r="S1563" s="111">
        <f t="shared" si="368"/>
        <v>0</v>
      </c>
      <c r="T1563" s="111">
        <f t="shared" si="369"/>
        <v>0</v>
      </c>
    </row>
    <row r="1564" spans="1:20" ht="11.25" customHeight="1" x14ac:dyDescent="0.2">
      <c r="A1564" s="102" t="str">
        <f>'T09'!A1564</f>
        <v>Mošurov</v>
      </c>
      <c r="B1564" s="104">
        <f>'T09'!C1564</f>
        <v>524905</v>
      </c>
      <c r="C1564" s="109">
        <f>'T09'!K1564</f>
        <v>47987.94</v>
      </c>
      <c r="D1564" s="110">
        <f>'T09'!O1564</f>
        <v>6.1696</v>
      </c>
      <c r="E1564" s="110">
        <f>'T09'!P1564</f>
        <v>4.8071869723934801</v>
      </c>
      <c r="F1564" s="110"/>
      <c r="G1564" s="102">
        <f t="shared" si="357"/>
        <v>0</v>
      </c>
      <c r="H1564" s="102">
        <f t="shared" si="358"/>
        <v>0</v>
      </c>
      <c r="I1564" s="102">
        <f t="shared" si="359"/>
        <v>0</v>
      </c>
      <c r="J1564" s="103">
        <f t="shared" si="360"/>
        <v>0</v>
      </c>
      <c r="L1564" s="115">
        <f t="shared" si="361"/>
        <v>0</v>
      </c>
      <c r="M1564" s="111">
        <f t="shared" si="362"/>
        <v>0</v>
      </c>
      <c r="N1564" s="111">
        <f t="shared" si="363"/>
        <v>0</v>
      </c>
      <c r="O1564" s="115">
        <f t="shared" si="364"/>
        <v>0</v>
      </c>
      <c r="P1564" s="111">
        <f t="shared" si="365"/>
        <v>0</v>
      </c>
      <c r="Q1564" s="111">
        <f t="shared" si="366"/>
        <v>0</v>
      </c>
      <c r="R1564" s="115">
        <f t="shared" si="367"/>
        <v>0</v>
      </c>
      <c r="S1564" s="111">
        <f t="shared" si="368"/>
        <v>0</v>
      </c>
      <c r="T1564" s="111">
        <f t="shared" si="369"/>
        <v>0</v>
      </c>
    </row>
    <row r="1565" spans="1:20" ht="11.25" customHeight="1" x14ac:dyDescent="0.2">
      <c r="A1565" s="102" t="str">
        <f>'T09'!A1565</f>
        <v>Motešice</v>
      </c>
      <c r="B1565" s="104">
        <f>'T09'!C1565</f>
        <v>506273</v>
      </c>
      <c r="C1565" s="109">
        <f>'T09'!K1565</f>
        <v>559634.62</v>
      </c>
      <c r="D1565" s="110">
        <f>'T09'!O1565</f>
        <v>21.767099999999999</v>
      </c>
      <c r="E1565" s="110">
        <f>'T09'!P1565</f>
        <v>3.4322965938025778</v>
      </c>
      <c r="F1565" s="110"/>
      <c r="G1565" s="102">
        <f t="shared" si="357"/>
        <v>0</v>
      </c>
      <c r="H1565" s="102">
        <f t="shared" si="358"/>
        <v>0</v>
      </c>
      <c r="I1565" s="102">
        <f t="shared" si="359"/>
        <v>0</v>
      </c>
      <c r="J1565" s="103">
        <f t="shared" si="360"/>
        <v>0</v>
      </c>
      <c r="L1565" s="115">
        <f t="shared" si="361"/>
        <v>0</v>
      </c>
      <c r="M1565" s="111">
        <f t="shared" si="362"/>
        <v>0</v>
      </c>
      <c r="N1565" s="111">
        <f t="shared" si="363"/>
        <v>0</v>
      </c>
      <c r="O1565" s="115">
        <f t="shared" si="364"/>
        <v>0</v>
      </c>
      <c r="P1565" s="111">
        <f t="shared" si="365"/>
        <v>0</v>
      </c>
      <c r="Q1565" s="111">
        <f t="shared" si="366"/>
        <v>0</v>
      </c>
      <c r="R1565" s="115">
        <f t="shared" si="367"/>
        <v>0</v>
      </c>
      <c r="S1565" s="111">
        <f t="shared" si="368"/>
        <v>0</v>
      </c>
      <c r="T1565" s="111">
        <f t="shared" si="369"/>
        <v>0</v>
      </c>
    </row>
    <row r="1566" spans="1:20" ht="11.25" customHeight="1" x14ac:dyDescent="0.2">
      <c r="A1566" s="102" t="str">
        <f>'T09'!A1566</f>
        <v>Motyčky</v>
      </c>
      <c r="B1566" s="104">
        <f>'T09'!C1566</f>
        <v>508802</v>
      </c>
      <c r="C1566" s="109">
        <f>'T09'!K1566</f>
        <v>49526.91</v>
      </c>
      <c r="D1566" s="110">
        <f>'T09'!O1566</f>
        <v>0</v>
      </c>
      <c r="E1566" s="110">
        <f>'T09'!P1566</f>
        <v>0</v>
      </c>
      <c r="F1566" s="110"/>
      <c r="G1566" s="102">
        <f t="shared" si="357"/>
        <v>0</v>
      </c>
      <c r="H1566" s="102">
        <f t="shared" si="358"/>
        <v>0</v>
      </c>
      <c r="I1566" s="102">
        <f t="shared" si="359"/>
        <v>0</v>
      </c>
      <c r="J1566" s="103">
        <f t="shared" si="360"/>
        <v>0</v>
      </c>
      <c r="L1566" s="115">
        <f t="shared" si="361"/>
        <v>0</v>
      </c>
      <c r="M1566" s="111">
        <f t="shared" si="362"/>
        <v>0</v>
      </c>
      <c r="N1566" s="111">
        <f t="shared" si="363"/>
        <v>0</v>
      </c>
      <c r="O1566" s="115">
        <f t="shared" si="364"/>
        <v>0</v>
      </c>
      <c r="P1566" s="111">
        <f t="shared" si="365"/>
        <v>0</v>
      </c>
      <c r="Q1566" s="111">
        <f t="shared" si="366"/>
        <v>0</v>
      </c>
      <c r="R1566" s="115">
        <f t="shared" si="367"/>
        <v>0</v>
      </c>
      <c r="S1566" s="111">
        <f t="shared" si="368"/>
        <v>0</v>
      </c>
      <c r="T1566" s="111">
        <f t="shared" si="369"/>
        <v>0</v>
      </c>
    </row>
    <row r="1567" spans="1:20" ht="11.25" customHeight="1" x14ac:dyDescent="0.2">
      <c r="A1567" s="102" t="str">
        <f>'T09'!A1567</f>
        <v>Môlča</v>
      </c>
      <c r="B1567" s="104">
        <f>'T09'!C1567</f>
        <v>508781</v>
      </c>
      <c r="C1567" s="109">
        <f>'T09'!K1567</f>
        <v>57090.06</v>
      </c>
      <c r="D1567" s="110">
        <f>'T09'!O1567</f>
        <v>0</v>
      </c>
      <c r="E1567" s="110">
        <f>'T09'!P1567</f>
        <v>2.3160073750141446</v>
      </c>
      <c r="F1567" s="110"/>
      <c r="G1567" s="102">
        <f t="shared" si="357"/>
        <v>0</v>
      </c>
      <c r="H1567" s="102">
        <f t="shared" si="358"/>
        <v>0</v>
      </c>
      <c r="I1567" s="102">
        <f t="shared" si="359"/>
        <v>0</v>
      </c>
      <c r="J1567" s="103">
        <f t="shared" si="360"/>
        <v>0</v>
      </c>
      <c r="L1567" s="115">
        <f t="shared" si="361"/>
        <v>0</v>
      </c>
      <c r="M1567" s="111">
        <f t="shared" si="362"/>
        <v>0</v>
      </c>
      <c r="N1567" s="111">
        <f t="shared" si="363"/>
        <v>0</v>
      </c>
      <c r="O1567" s="115">
        <f t="shared" si="364"/>
        <v>0</v>
      </c>
      <c r="P1567" s="111">
        <f t="shared" si="365"/>
        <v>0</v>
      </c>
      <c r="Q1567" s="111">
        <f t="shared" si="366"/>
        <v>0</v>
      </c>
      <c r="R1567" s="115">
        <f t="shared" si="367"/>
        <v>0</v>
      </c>
      <c r="S1567" s="111">
        <f t="shared" si="368"/>
        <v>0</v>
      </c>
      <c r="T1567" s="111">
        <f t="shared" si="369"/>
        <v>0</v>
      </c>
    </row>
    <row r="1568" spans="1:20" ht="11.25" customHeight="1" x14ac:dyDescent="0.2">
      <c r="A1568" s="102" t="str">
        <f>'T09'!A1568</f>
        <v>Mrázovce</v>
      </c>
      <c r="B1568" s="104">
        <f>'T09'!C1568</f>
        <v>527611</v>
      </c>
      <c r="C1568" s="109">
        <f>'T09'!K1568</f>
        <v>31532.46</v>
      </c>
      <c r="D1568" s="110">
        <f>'T09'!O1568</f>
        <v>0</v>
      </c>
      <c r="E1568" s="110">
        <f>'T09'!P1568</f>
        <v>0</v>
      </c>
      <c r="F1568" s="110"/>
      <c r="G1568" s="102">
        <f t="shared" si="357"/>
        <v>0</v>
      </c>
      <c r="H1568" s="102">
        <f t="shared" si="358"/>
        <v>0</v>
      </c>
      <c r="I1568" s="102">
        <f t="shared" si="359"/>
        <v>0</v>
      </c>
      <c r="J1568" s="103">
        <f t="shared" si="360"/>
        <v>0</v>
      </c>
      <c r="L1568" s="115">
        <f t="shared" si="361"/>
        <v>0</v>
      </c>
      <c r="M1568" s="111">
        <f t="shared" si="362"/>
        <v>0</v>
      </c>
      <c r="N1568" s="111">
        <f t="shared" si="363"/>
        <v>0</v>
      </c>
      <c r="O1568" s="115">
        <f t="shared" si="364"/>
        <v>0</v>
      </c>
      <c r="P1568" s="111">
        <f t="shared" si="365"/>
        <v>0</v>
      </c>
      <c r="Q1568" s="111">
        <f t="shared" si="366"/>
        <v>0</v>
      </c>
      <c r="R1568" s="115">
        <f t="shared" si="367"/>
        <v>0</v>
      </c>
      <c r="S1568" s="111">
        <f t="shared" si="368"/>
        <v>0</v>
      </c>
      <c r="T1568" s="111">
        <f t="shared" si="369"/>
        <v>0</v>
      </c>
    </row>
    <row r="1569" spans="1:20" ht="11.25" customHeight="1" x14ac:dyDescent="0.2">
      <c r="A1569" s="102" t="str">
        <f>'T09'!A1569</f>
        <v>Mučín</v>
      </c>
      <c r="B1569" s="104">
        <f>'T09'!C1569</f>
        <v>511625</v>
      </c>
      <c r="C1569" s="109">
        <f>'T09'!K1569</f>
        <v>356208.05000000005</v>
      </c>
      <c r="D1569" s="110">
        <f>'T09'!O1569</f>
        <v>0</v>
      </c>
      <c r="E1569" s="110">
        <f>'T09'!P1569</f>
        <v>0</v>
      </c>
      <c r="F1569" s="110"/>
      <c r="G1569" s="102">
        <f t="shared" si="357"/>
        <v>0</v>
      </c>
      <c r="H1569" s="102">
        <f t="shared" si="358"/>
        <v>0</v>
      </c>
      <c r="I1569" s="102">
        <f t="shared" si="359"/>
        <v>0</v>
      </c>
      <c r="J1569" s="103">
        <f t="shared" si="360"/>
        <v>0</v>
      </c>
      <c r="L1569" s="115">
        <f t="shared" si="361"/>
        <v>0</v>
      </c>
      <c r="M1569" s="111">
        <f t="shared" si="362"/>
        <v>0</v>
      </c>
      <c r="N1569" s="111">
        <f t="shared" si="363"/>
        <v>0</v>
      </c>
      <c r="O1569" s="115">
        <f t="shared" si="364"/>
        <v>0</v>
      </c>
      <c r="P1569" s="111">
        <f t="shared" si="365"/>
        <v>0</v>
      </c>
      <c r="Q1569" s="111">
        <f t="shared" si="366"/>
        <v>0</v>
      </c>
      <c r="R1569" s="115">
        <f t="shared" si="367"/>
        <v>0</v>
      </c>
      <c r="S1569" s="111">
        <f t="shared" si="368"/>
        <v>0</v>
      </c>
      <c r="T1569" s="111">
        <f t="shared" si="369"/>
        <v>0</v>
      </c>
    </row>
    <row r="1570" spans="1:20" ht="11.25" customHeight="1" x14ac:dyDescent="0.2">
      <c r="A1570" s="102" t="str">
        <f>'T09'!A1570</f>
        <v>Mudroňovo</v>
      </c>
      <c r="B1570" s="104">
        <f>'T09'!C1570</f>
        <v>501271</v>
      </c>
      <c r="C1570" s="109">
        <f>'T09'!K1570</f>
        <v>38540.400000000001</v>
      </c>
      <c r="D1570" s="110">
        <f>'T09'!O1570</f>
        <v>0</v>
      </c>
      <c r="E1570" s="110">
        <f>'T09'!P1570</f>
        <v>0</v>
      </c>
      <c r="F1570" s="110"/>
      <c r="G1570" s="102">
        <f t="shared" si="357"/>
        <v>0</v>
      </c>
      <c r="H1570" s="102">
        <f t="shared" si="358"/>
        <v>0</v>
      </c>
      <c r="I1570" s="102">
        <f t="shared" si="359"/>
        <v>0</v>
      </c>
      <c r="J1570" s="103">
        <f t="shared" si="360"/>
        <v>0</v>
      </c>
      <c r="L1570" s="115">
        <f t="shared" si="361"/>
        <v>0</v>
      </c>
      <c r="M1570" s="111">
        <f t="shared" si="362"/>
        <v>0</v>
      </c>
      <c r="N1570" s="111">
        <f t="shared" si="363"/>
        <v>0</v>
      </c>
      <c r="O1570" s="115">
        <f t="shared" si="364"/>
        <v>0</v>
      </c>
      <c r="P1570" s="111">
        <f t="shared" si="365"/>
        <v>0</v>
      </c>
      <c r="Q1570" s="111">
        <f t="shared" si="366"/>
        <v>0</v>
      </c>
      <c r="R1570" s="115">
        <f t="shared" si="367"/>
        <v>0</v>
      </c>
      <c r="S1570" s="111">
        <f t="shared" si="368"/>
        <v>0</v>
      </c>
      <c r="T1570" s="111">
        <f t="shared" si="369"/>
        <v>0</v>
      </c>
    </row>
    <row r="1571" spans="1:20" ht="11.25" customHeight="1" x14ac:dyDescent="0.2">
      <c r="A1571" s="102" t="str">
        <f>'T09'!A1571</f>
        <v>Mudrovce</v>
      </c>
      <c r="B1571" s="104">
        <f>'T09'!C1571</f>
        <v>521701</v>
      </c>
      <c r="C1571" s="109">
        <f>'T09'!K1571</f>
        <v>22170.79</v>
      </c>
      <c r="D1571" s="110">
        <f>'T09'!O1571</f>
        <v>0</v>
      </c>
      <c r="E1571" s="110">
        <f>'T09'!P1571</f>
        <v>0</v>
      </c>
      <c r="F1571" s="110"/>
      <c r="G1571" s="102">
        <f t="shared" si="357"/>
        <v>0</v>
      </c>
      <c r="H1571" s="102">
        <f t="shared" si="358"/>
        <v>0</v>
      </c>
      <c r="I1571" s="102">
        <f t="shared" si="359"/>
        <v>0</v>
      </c>
      <c r="J1571" s="103">
        <f t="shared" si="360"/>
        <v>0</v>
      </c>
      <c r="L1571" s="115">
        <f t="shared" si="361"/>
        <v>0</v>
      </c>
      <c r="M1571" s="111">
        <f t="shared" si="362"/>
        <v>0</v>
      </c>
      <c r="N1571" s="111">
        <f t="shared" si="363"/>
        <v>0</v>
      </c>
      <c r="O1571" s="115">
        <f t="shared" si="364"/>
        <v>0</v>
      </c>
      <c r="P1571" s="111">
        <f t="shared" si="365"/>
        <v>0</v>
      </c>
      <c r="Q1571" s="111">
        <f t="shared" si="366"/>
        <v>0</v>
      </c>
      <c r="R1571" s="115">
        <f t="shared" si="367"/>
        <v>0</v>
      </c>
      <c r="S1571" s="111">
        <f t="shared" si="368"/>
        <v>0</v>
      </c>
      <c r="T1571" s="111">
        <f t="shared" si="369"/>
        <v>0</v>
      </c>
    </row>
    <row r="1572" spans="1:20" ht="11.25" customHeight="1" x14ac:dyDescent="0.2">
      <c r="A1572" s="102" t="str">
        <f>'T09'!A1572</f>
        <v>Muľa</v>
      </c>
      <c r="B1572" s="104">
        <f>'T09'!C1572</f>
        <v>516228</v>
      </c>
      <c r="C1572" s="109">
        <f>'T09'!K1572</f>
        <v>133937.10999999999</v>
      </c>
      <c r="D1572" s="110">
        <f>'T09'!O1572</f>
        <v>32.589300000000001</v>
      </c>
      <c r="E1572" s="110">
        <f>'T09'!P1572</f>
        <v>0.94601115404087788</v>
      </c>
      <c r="F1572" s="110"/>
      <c r="G1572" s="102">
        <f t="shared" si="357"/>
        <v>0</v>
      </c>
      <c r="H1572" s="102">
        <f t="shared" si="358"/>
        <v>0</v>
      </c>
      <c r="I1572" s="102">
        <f t="shared" si="359"/>
        <v>0</v>
      </c>
      <c r="J1572" s="103">
        <f t="shared" si="360"/>
        <v>0</v>
      </c>
      <c r="L1572" s="115">
        <f t="shared" si="361"/>
        <v>0</v>
      </c>
      <c r="M1572" s="111">
        <f t="shared" si="362"/>
        <v>0</v>
      </c>
      <c r="N1572" s="111">
        <f t="shared" si="363"/>
        <v>0</v>
      </c>
      <c r="O1572" s="115">
        <f t="shared" si="364"/>
        <v>0</v>
      </c>
      <c r="P1572" s="111">
        <f t="shared" si="365"/>
        <v>0</v>
      </c>
      <c r="Q1572" s="111">
        <f t="shared" si="366"/>
        <v>0</v>
      </c>
      <c r="R1572" s="115">
        <f t="shared" si="367"/>
        <v>0</v>
      </c>
      <c r="S1572" s="111">
        <f t="shared" si="368"/>
        <v>0</v>
      </c>
      <c r="T1572" s="111">
        <f t="shared" si="369"/>
        <v>0</v>
      </c>
    </row>
    <row r="1573" spans="1:20" ht="11.25" customHeight="1" x14ac:dyDescent="0.2">
      <c r="A1573" s="102" t="str">
        <f>'T09'!A1573</f>
        <v>Muráň</v>
      </c>
      <c r="B1573" s="104">
        <f>'T09'!C1573</f>
        <v>525987</v>
      </c>
      <c r="C1573" s="109">
        <f>'T09'!K1573</f>
        <v>902163.49</v>
      </c>
      <c r="D1573" s="110">
        <f>'T09'!O1573</f>
        <v>17.689499999999999</v>
      </c>
      <c r="E1573" s="110">
        <f>'T09'!P1573</f>
        <v>0.24820334948380585</v>
      </c>
      <c r="F1573" s="110"/>
      <c r="G1573" s="102">
        <f t="shared" si="357"/>
        <v>0</v>
      </c>
      <c r="H1573" s="102">
        <f t="shared" si="358"/>
        <v>0</v>
      </c>
      <c r="I1573" s="102">
        <f t="shared" si="359"/>
        <v>0</v>
      </c>
      <c r="J1573" s="103">
        <f t="shared" si="360"/>
        <v>0</v>
      </c>
      <c r="L1573" s="115">
        <f t="shared" si="361"/>
        <v>0</v>
      </c>
      <c r="M1573" s="111">
        <f t="shared" si="362"/>
        <v>0</v>
      </c>
      <c r="N1573" s="111">
        <f t="shared" si="363"/>
        <v>0</v>
      </c>
      <c r="O1573" s="115">
        <f t="shared" si="364"/>
        <v>0</v>
      </c>
      <c r="P1573" s="111">
        <f t="shared" si="365"/>
        <v>0</v>
      </c>
      <c r="Q1573" s="111">
        <f t="shared" si="366"/>
        <v>0</v>
      </c>
      <c r="R1573" s="115">
        <f t="shared" si="367"/>
        <v>0</v>
      </c>
      <c r="S1573" s="111">
        <f t="shared" si="368"/>
        <v>0</v>
      </c>
      <c r="T1573" s="111">
        <f t="shared" si="369"/>
        <v>0</v>
      </c>
    </row>
    <row r="1574" spans="1:20" ht="11.25" customHeight="1" x14ac:dyDescent="0.2">
      <c r="A1574" s="102" t="str">
        <f>'T09'!A1574</f>
        <v>Muránska Dlhá Lúka</v>
      </c>
      <c r="B1574" s="104">
        <f>'T09'!C1574</f>
        <v>525995</v>
      </c>
      <c r="C1574" s="109">
        <f>'T09'!K1574</f>
        <v>428039.26</v>
      </c>
      <c r="D1574" s="110">
        <f>'T09'!O1574</f>
        <v>0</v>
      </c>
      <c r="E1574" s="110">
        <f>'T09'!P1574</f>
        <v>0</v>
      </c>
      <c r="F1574" s="110"/>
      <c r="G1574" s="102">
        <f t="shared" si="357"/>
        <v>0</v>
      </c>
      <c r="H1574" s="102">
        <f t="shared" si="358"/>
        <v>0</v>
      </c>
      <c r="I1574" s="102">
        <f t="shared" si="359"/>
        <v>0</v>
      </c>
      <c r="J1574" s="103">
        <f t="shared" si="360"/>
        <v>0</v>
      </c>
      <c r="L1574" s="115">
        <f t="shared" si="361"/>
        <v>0</v>
      </c>
      <c r="M1574" s="111">
        <f t="shared" si="362"/>
        <v>0</v>
      </c>
      <c r="N1574" s="111">
        <f t="shared" si="363"/>
        <v>0</v>
      </c>
      <c r="O1574" s="115">
        <f t="shared" si="364"/>
        <v>0</v>
      </c>
      <c r="P1574" s="111">
        <f t="shared" si="365"/>
        <v>0</v>
      </c>
      <c r="Q1574" s="111">
        <f t="shared" si="366"/>
        <v>0</v>
      </c>
      <c r="R1574" s="115">
        <f t="shared" si="367"/>
        <v>0</v>
      </c>
      <c r="S1574" s="111">
        <f t="shared" si="368"/>
        <v>0</v>
      </c>
      <c r="T1574" s="111">
        <f t="shared" si="369"/>
        <v>0</v>
      </c>
    </row>
    <row r="1575" spans="1:20" ht="11.25" customHeight="1" x14ac:dyDescent="0.2">
      <c r="A1575" s="102" t="str">
        <f>'T09'!A1575</f>
        <v>Muránska Huta</v>
      </c>
      <c r="B1575" s="104">
        <f>'T09'!C1575</f>
        <v>526002</v>
      </c>
      <c r="C1575" s="109">
        <f>'T09'!K1575</f>
        <v>67040.03</v>
      </c>
      <c r="D1575" s="110">
        <f>'T09'!O1575</f>
        <v>0</v>
      </c>
      <c r="E1575" s="110">
        <f>'T09'!P1575</f>
        <v>0</v>
      </c>
      <c r="F1575" s="110"/>
      <c r="G1575" s="102">
        <f t="shared" si="357"/>
        <v>0</v>
      </c>
      <c r="H1575" s="102">
        <f t="shared" si="358"/>
        <v>0</v>
      </c>
      <c r="I1575" s="102">
        <f t="shared" si="359"/>
        <v>0</v>
      </c>
      <c r="J1575" s="103">
        <f t="shared" si="360"/>
        <v>0</v>
      </c>
      <c r="L1575" s="115">
        <f t="shared" si="361"/>
        <v>0</v>
      </c>
      <c r="M1575" s="111">
        <f t="shared" si="362"/>
        <v>0</v>
      </c>
      <c r="N1575" s="111">
        <f t="shared" si="363"/>
        <v>0</v>
      </c>
      <c r="O1575" s="115">
        <f t="shared" si="364"/>
        <v>0</v>
      </c>
      <c r="P1575" s="111">
        <f t="shared" si="365"/>
        <v>0</v>
      </c>
      <c r="Q1575" s="111">
        <f t="shared" si="366"/>
        <v>0</v>
      </c>
      <c r="R1575" s="115">
        <f t="shared" si="367"/>
        <v>0</v>
      </c>
      <c r="S1575" s="111">
        <f t="shared" si="368"/>
        <v>0</v>
      </c>
      <c r="T1575" s="111">
        <f t="shared" si="369"/>
        <v>0</v>
      </c>
    </row>
    <row r="1576" spans="1:20" ht="11.25" customHeight="1" x14ac:dyDescent="0.2">
      <c r="A1576" s="102" t="str">
        <f>'T09'!A1576</f>
        <v>Muránska Lehota</v>
      </c>
      <c r="B1576" s="104">
        <f>'T09'!C1576</f>
        <v>526011</v>
      </c>
      <c r="C1576" s="109">
        <f>'T09'!K1576</f>
        <v>58892.95</v>
      </c>
      <c r="D1576" s="110">
        <f>'T09'!O1576</f>
        <v>0</v>
      </c>
      <c r="E1576" s="110">
        <f>'T09'!P1576</f>
        <v>0</v>
      </c>
      <c r="F1576" s="110"/>
      <c r="G1576" s="102">
        <f t="shared" si="357"/>
        <v>0</v>
      </c>
      <c r="H1576" s="102">
        <f t="shared" si="358"/>
        <v>0</v>
      </c>
      <c r="I1576" s="102">
        <f t="shared" si="359"/>
        <v>0</v>
      </c>
      <c r="J1576" s="103">
        <f t="shared" si="360"/>
        <v>0</v>
      </c>
      <c r="L1576" s="115">
        <f t="shared" si="361"/>
        <v>0</v>
      </c>
      <c r="M1576" s="111">
        <f t="shared" si="362"/>
        <v>0</v>
      </c>
      <c r="N1576" s="111">
        <f t="shared" si="363"/>
        <v>0</v>
      </c>
      <c r="O1576" s="115">
        <f t="shared" si="364"/>
        <v>0</v>
      </c>
      <c r="P1576" s="111">
        <f t="shared" si="365"/>
        <v>0</v>
      </c>
      <c r="Q1576" s="111">
        <f t="shared" si="366"/>
        <v>0</v>
      </c>
      <c r="R1576" s="115">
        <f t="shared" si="367"/>
        <v>0</v>
      </c>
      <c r="S1576" s="111">
        <f t="shared" si="368"/>
        <v>0</v>
      </c>
      <c r="T1576" s="111">
        <f t="shared" si="369"/>
        <v>0</v>
      </c>
    </row>
    <row r="1577" spans="1:20" ht="11.25" customHeight="1" x14ac:dyDescent="0.2">
      <c r="A1577" s="102" t="str">
        <f>'T09'!A1577</f>
        <v>Muránska Zdychava</v>
      </c>
      <c r="B1577" s="104">
        <f>'T09'!C1577</f>
        <v>526029</v>
      </c>
      <c r="C1577" s="109">
        <f>'T09'!K1577</f>
        <v>100790.6</v>
      </c>
      <c r="D1577" s="110">
        <f>'T09'!O1577</f>
        <v>0</v>
      </c>
      <c r="E1577" s="110">
        <f>'T09'!P1577</f>
        <v>0</v>
      </c>
      <c r="F1577" s="110"/>
      <c r="G1577" s="102">
        <f t="shared" si="357"/>
        <v>0</v>
      </c>
      <c r="H1577" s="102">
        <f t="shared" si="358"/>
        <v>0</v>
      </c>
      <c r="I1577" s="102">
        <f t="shared" si="359"/>
        <v>0</v>
      </c>
      <c r="J1577" s="103">
        <f t="shared" si="360"/>
        <v>0</v>
      </c>
      <c r="L1577" s="115">
        <f t="shared" si="361"/>
        <v>0</v>
      </c>
      <c r="M1577" s="111">
        <f t="shared" si="362"/>
        <v>0</v>
      </c>
      <c r="N1577" s="111">
        <f t="shared" si="363"/>
        <v>0</v>
      </c>
      <c r="O1577" s="115">
        <f t="shared" si="364"/>
        <v>0</v>
      </c>
      <c r="P1577" s="111">
        <f t="shared" si="365"/>
        <v>0</v>
      </c>
      <c r="Q1577" s="111">
        <f t="shared" si="366"/>
        <v>0</v>
      </c>
      <c r="R1577" s="115">
        <f t="shared" si="367"/>
        <v>0</v>
      </c>
      <c r="S1577" s="111">
        <f t="shared" si="368"/>
        <v>0</v>
      </c>
      <c r="T1577" s="111">
        <f t="shared" si="369"/>
        <v>0</v>
      </c>
    </row>
    <row r="1578" spans="1:20" ht="11.25" customHeight="1" x14ac:dyDescent="0.2">
      <c r="A1578" s="102" t="str">
        <f>'T09'!A1578</f>
        <v>Mútne</v>
      </c>
      <c r="B1578" s="104">
        <f>'T09'!C1578</f>
        <v>509850</v>
      </c>
      <c r="C1578" s="109">
        <f>'T09'!K1578</f>
        <v>1362705.58</v>
      </c>
      <c r="D1578" s="110">
        <f>'T09'!O1578</f>
        <v>0</v>
      </c>
      <c r="E1578" s="110">
        <f>'T09'!P1578</f>
        <v>15.822127183188019</v>
      </c>
      <c r="F1578" s="110"/>
      <c r="G1578" s="102">
        <f t="shared" si="357"/>
        <v>0</v>
      </c>
      <c r="H1578" s="102">
        <f t="shared" si="358"/>
        <v>0</v>
      </c>
      <c r="I1578" s="102">
        <f t="shared" si="359"/>
        <v>0</v>
      </c>
      <c r="J1578" s="103">
        <f t="shared" si="360"/>
        <v>0</v>
      </c>
      <c r="L1578" s="115">
        <f t="shared" si="361"/>
        <v>0</v>
      </c>
      <c r="M1578" s="111">
        <f t="shared" si="362"/>
        <v>0</v>
      </c>
      <c r="N1578" s="111">
        <f t="shared" si="363"/>
        <v>0</v>
      </c>
      <c r="O1578" s="115">
        <f t="shared" si="364"/>
        <v>0</v>
      </c>
      <c r="P1578" s="111">
        <f t="shared" si="365"/>
        <v>0</v>
      </c>
      <c r="Q1578" s="111">
        <f t="shared" si="366"/>
        <v>0</v>
      </c>
      <c r="R1578" s="115">
        <f t="shared" si="367"/>
        <v>0</v>
      </c>
      <c r="S1578" s="111">
        <f t="shared" si="368"/>
        <v>0</v>
      </c>
      <c r="T1578" s="111">
        <f t="shared" si="369"/>
        <v>0</v>
      </c>
    </row>
    <row r="1579" spans="1:20" ht="11.25" customHeight="1" x14ac:dyDescent="0.2">
      <c r="A1579" s="102" t="str">
        <f>'T09'!A1579</f>
        <v>Mužla</v>
      </c>
      <c r="B1579" s="104">
        <f>'T09'!C1579</f>
        <v>503401</v>
      </c>
      <c r="C1579" s="109">
        <f>'T09'!K1579</f>
        <v>939696.3</v>
      </c>
      <c r="D1579" s="110">
        <f>'T09'!O1579</f>
        <v>6.8524000000000003</v>
      </c>
      <c r="E1579" s="110">
        <f>'T09'!P1579</f>
        <v>4.8749282081881136</v>
      </c>
      <c r="F1579" s="110"/>
      <c r="G1579" s="102">
        <f t="shared" si="357"/>
        <v>0</v>
      </c>
      <c r="H1579" s="102">
        <f t="shared" si="358"/>
        <v>0</v>
      </c>
      <c r="I1579" s="102">
        <f t="shared" si="359"/>
        <v>0</v>
      </c>
      <c r="J1579" s="103">
        <f t="shared" si="360"/>
        <v>0</v>
      </c>
      <c r="L1579" s="115">
        <f t="shared" si="361"/>
        <v>0</v>
      </c>
      <c r="M1579" s="111">
        <f t="shared" si="362"/>
        <v>0</v>
      </c>
      <c r="N1579" s="111">
        <f t="shared" si="363"/>
        <v>0</v>
      </c>
      <c r="O1579" s="115">
        <f t="shared" si="364"/>
        <v>0</v>
      </c>
      <c r="P1579" s="111">
        <f t="shared" si="365"/>
        <v>0</v>
      </c>
      <c r="Q1579" s="111">
        <f t="shared" si="366"/>
        <v>0</v>
      </c>
      <c r="R1579" s="115">
        <f t="shared" si="367"/>
        <v>0</v>
      </c>
      <c r="S1579" s="111">
        <f t="shared" si="368"/>
        <v>0</v>
      </c>
      <c r="T1579" s="111">
        <f t="shared" si="369"/>
        <v>0</v>
      </c>
    </row>
    <row r="1580" spans="1:20" ht="11.25" customHeight="1" x14ac:dyDescent="0.2">
      <c r="A1580" s="102" t="str">
        <f>'T09'!A1580</f>
        <v>Myjava</v>
      </c>
      <c r="B1580" s="104">
        <f>'T09'!C1580</f>
        <v>504581</v>
      </c>
      <c r="C1580" s="109">
        <f>'T09'!K1580</f>
        <v>8238458.3499999996</v>
      </c>
      <c r="D1580" s="110">
        <f>'T09'!O1580</f>
        <v>46.300199999999997</v>
      </c>
      <c r="E1580" s="110">
        <f>'T09'!P1580</f>
        <v>11.190398747357872</v>
      </c>
      <c r="F1580" s="110"/>
      <c r="G1580" s="102">
        <f t="shared" si="357"/>
        <v>0</v>
      </c>
      <c r="H1580" s="102">
        <f t="shared" si="358"/>
        <v>0</v>
      </c>
      <c r="I1580" s="102">
        <f t="shared" si="359"/>
        <v>0</v>
      </c>
      <c r="J1580" s="103">
        <f t="shared" si="360"/>
        <v>0</v>
      </c>
      <c r="L1580" s="115">
        <f t="shared" si="361"/>
        <v>0</v>
      </c>
      <c r="M1580" s="111">
        <f t="shared" si="362"/>
        <v>0</v>
      </c>
      <c r="N1580" s="111">
        <f t="shared" si="363"/>
        <v>0</v>
      </c>
      <c r="O1580" s="115">
        <f t="shared" si="364"/>
        <v>0</v>
      </c>
      <c r="P1580" s="111">
        <f t="shared" si="365"/>
        <v>0</v>
      </c>
      <c r="Q1580" s="111">
        <f t="shared" si="366"/>
        <v>0</v>
      </c>
      <c r="R1580" s="115">
        <f t="shared" si="367"/>
        <v>0</v>
      </c>
      <c r="S1580" s="111">
        <f t="shared" si="368"/>
        <v>0</v>
      </c>
      <c r="T1580" s="111">
        <f t="shared" si="369"/>
        <v>0</v>
      </c>
    </row>
    <row r="1581" spans="1:20" ht="11.25" customHeight="1" x14ac:dyDescent="0.2">
      <c r="A1581" s="102" t="str">
        <f>'T09'!A1581</f>
        <v>Myslina</v>
      </c>
      <c r="B1581" s="104">
        <f>'T09'!C1581</f>
        <v>520501</v>
      </c>
      <c r="C1581" s="109">
        <f>'T09'!K1581</f>
        <v>150139.37</v>
      </c>
      <c r="D1581" s="110">
        <f>'T09'!O1581</f>
        <v>51.285699999999999</v>
      </c>
      <c r="E1581" s="110">
        <f>'T09'!P1581</f>
        <v>3.7823656779697421</v>
      </c>
      <c r="F1581" s="110"/>
      <c r="G1581" s="102">
        <f t="shared" si="357"/>
        <v>0</v>
      </c>
      <c r="H1581" s="102">
        <f t="shared" si="358"/>
        <v>0</v>
      </c>
      <c r="I1581" s="102">
        <f t="shared" si="359"/>
        <v>0</v>
      </c>
      <c r="J1581" s="103">
        <f t="shared" si="360"/>
        <v>0</v>
      </c>
      <c r="L1581" s="115">
        <f t="shared" si="361"/>
        <v>0</v>
      </c>
      <c r="M1581" s="111">
        <f t="shared" si="362"/>
        <v>0</v>
      </c>
      <c r="N1581" s="111">
        <f t="shared" si="363"/>
        <v>0</v>
      </c>
      <c r="O1581" s="115">
        <f t="shared" si="364"/>
        <v>0</v>
      </c>
      <c r="P1581" s="111">
        <f t="shared" si="365"/>
        <v>0</v>
      </c>
      <c r="Q1581" s="111">
        <f t="shared" si="366"/>
        <v>0</v>
      </c>
      <c r="R1581" s="115">
        <f t="shared" si="367"/>
        <v>0</v>
      </c>
      <c r="S1581" s="111">
        <f t="shared" si="368"/>
        <v>0</v>
      </c>
      <c r="T1581" s="111">
        <f t="shared" si="369"/>
        <v>0</v>
      </c>
    </row>
    <row r="1582" spans="1:20" ht="11.25" customHeight="1" x14ac:dyDescent="0.2">
      <c r="A1582" s="102" t="str">
        <f>'T09'!A1582</f>
        <v>Mýtna</v>
      </c>
      <c r="B1582" s="104">
        <f>'T09'!C1582</f>
        <v>511641</v>
      </c>
      <c r="C1582" s="109">
        <f>'T09'!K1582</f>
        <v>330034.84999999998</v>
      </c>
      <c r="D1582" s="110">
        <f>'T09'!O1582</f>
        <v>55.282600000000002</v>
      </c>
      <c r="E1582" s="110">
        <f>'T09'!P1582</f>
        <v>6.7083612533646075</v>
      </c>
      <c r="F1582" s="110"/>
      <c r="G1582" s="102">
        <f t="shared" si="357"/>
        <v>0</v>
      </c>
      <c r="H1582" s="102">
        <f t="shared" si="358"/>
        <v>0</v>
      </c>
      <c r="I1582" s="102">
        <f t="shared" si="359"/>
        <v>0</v>
      </c>
      <c r="J1582" s="103">
        <f t="shared" si="360"/>
        <v>0</v>
      </c>
      <c r="L1582" s="115">
        <f t="shared" si="361"/>
        <v>0</v>
      </c>
      <c r="M1582" s="111">
        <f t="shared" si="362"/>
        <v>0</v>
      </c>
      <c r="N1582" s="111">
        <f t="shared" si="363"/>
        <v>0</v>
      </c>
      <c r="O1582" s="115">
        <f t="shared" si="364"/>
        <v>0</v>
      </c>
      <c r="P1582" s="111">
        <f t="shared" si="365"/>
        <v>0</v>
      </c>
      <c r="Q1582" s="111">
        <f t="shared" si="366"/>
        <v>0</v>
      </c>
      <c r="R1582" s="115">
        <f t="shared" si="367"/>
        <v>0</v>
      </c>
      <c r="S1582" s="111">
        <f t="shared" si="368"/>
        <v>0</v>
      </c>
      <c r="T1582" s="111">
        <f t="shared" si="369"/>
        <v>0</v>
      </c>
    </row>
    <row r="1583" spans="1:20" ht="11.25" customHeight="1" x14ac:dyDescent="0.2">
      <c r="A1583" s="102" t="str">
        <f>'T09'!A1583</f>
        <v>Mýtne Ludany</v>
      </c>
      <c r="B1583" s="104">
        <f>'T09'!C1583</f>
        <v>502570</v>
      </c>
      <c r="C1583" s="109">
        <f>'T09'!K1583</f>
        <v>302545.01</v>
      </c>
      <c r="D1583" s="110">
        <f>'T09'!O1583</f>
        <v>0</v>
      </c>
      <c r="E1583" s="110">
        <f>'T09'!P1583</f>
        <v>5.9627755883331215</v>
      </c>
      <c r="F1583" s="110"/>
      <c r="G1583" s="102">
        <f t="shared" si="357"/>
        <v>0</v>
      </c>
      <c r="H1583" s="102">
        <f t="shared" si="358"/>
        <v>0</v>
      </c>
      <c r="I1583" s="102">
        <f t="shared" si="359"/>
        <v>0</v>
      </c>
      <c r="J1583" s="103">
        <f t="shared" si="360"/>
        <v>0</v>
      </c>
      <c r="L1583" s="115">
        <f t="shared" si="361"/>
        <v>0</v>
      </c>
      <c r="M1583" s="111">
        <f t="shared" si="362"/>
        <v>0</v>
      </c>
      <c r="N1583" s="111">
        <f t="shared" si="363"/>
        <v>0</v>
      </c>
      <c r="O1583" s="115">
        <f t="shared" si="364"/>
        <v>0</v>
      </c>
      <c r="P1583" s="111">
        <f t="shared" si="365"/>
        <v>0</v>
      </c>
      <c r="Q1583" s="111">
        <f t="shared" si="366"/>
        <v>0</v>
      </c>
      <c r="R1583" s="115">
        <f t="shared" si="367"/>
        <v>0</v>
      </c>
      <c r="S1583" s="111">
        <f t="shared" si="368"/>
        <v>0</v>
      </c>
      <c r="T1583" s="111">
        <f t="shared" si="369"/>
        <v>0</v>
      </c>
    </row>
    <row r="1584" spans="1:20" ht="11.25" customHeight="1" x14ac:dyDescent="0.2">
      <c r="A1584" s="102" t="str">
        <f>'T09'!A1584</f>
        <v>Mýto pod Ďumbierom</v>
      </c>
      <c r="B1584" s="104">
        <f>'T09'!C1584</f>
        <v>508811</v>
      </c>
      <c r="C1584" s="109">
        <f>'T09'!K1584</f>
        <v>206757.99</v>
      </c>
      <c r="D1584" s="110">
        <f>'T09'!O1584</f>
        <v>40.702800000000003</v>
      </c>
      <c r="E1584" s="110">
        <f>'T09'!P1584</f>
        <v>212.26310528555632</v>
      </c>
      <c r="F1584" s="110"/>
      <c r="G1584" s="102">
        <f t="shared" si="357"/>
        <v>0</v>
      </c>
      <c r="H1584" s="102">
        <f t="shared" si="358"/>
        <v>1</v>
      </c>
      <c r="I1584" s="102">
        <f t="shared" si="359"/>
        <v>0</v>
      </c>
      <c r="J1584" s="103">
        <f t="shared" si="360"/>
        <v>1</v>
      </c>
      <c r="L1584" s="115">
        <f t="shared" si="361"/>
        <v>0</v>
      </c>
      <c r="M1584" s="111">
        <f t="shared" si="362"/>
        <v>0</v>
      </c>
      <c r="N1584" s="111">
        <f t="shared" si="363"/>
        <v>0</v>
      </c>
      <c r="O1584" s="115">
        <f t="shared" si="364"/>
        <v>206757.99</v>
      </c>
      <c r="P1584" s="111">
        <f t="shared" si="365"/>
        <v>0.40702800000000006</v>
      </c>
      <c r="Q1584" s="111">
        <f t="shared" si="366"/>
        <v>2.1226310528555632</v>
      </c>
      <c r="R1584" s="115">
        <f t="shared" si="367"/>
        <v>0</v>
      </c>
      <c r="S1584" s="111">
        <f t="shared" si="368"/>
        <v>0</v>
      </c>
      <c r="T1584" s="111">
        <f t="shared" si="369"/>
        <v>0</v>
      </c>
    </row>
    <row r="1585" spans="1:20" ht="11.25" customHeight="1" x14ac:dyDescent="0.2">
      <c r="A1585" s="102" t="str">
        <f>'T09'!A1585</f>
        <v>Nacina Ves</v>
      </c>
      <c r="B1585" s="104">
        <f>'T09'!C1585</f>
        <v>522805</v>
      </c>
      <c r="C1585" s="109">
        <f>'T09'!K1585</f>
        <v>694435.6</v>
      </c>
      <c r="D1585" s="110">
        <f>'T09'!O1585</f>
        <v>0</v>
      </c>
      <c r="E1585" s="110">
        <f>'T09'!P1585</f>
        <v>0</v>
      </c>
      <c r="F1585" s="110"/>
      <c r="G1585" s="102">
        <f t="shared" si="357"/>
        <v>0</v>
      </c>
      <c r="H1585" s="102">
        <f t="shared" si="358"/>
        <v>0</v>
      </c>
      <c r="I1585" s="102">
        <f t="shared" si="359"/>
        <v>0</v>
      </c>
      <c r="J1585" s="103">
        <f t="shared" si="360"/>
        <v>0</v>
      </c>
      <c r="L1585" s="115">
        <f t="shared" si="361"/>
        <v>0</v>
      </c>
      <c r="M1585" s="111">
        <f t="shared" si="362"/>
        <v>0</v>
      </c>
      <c r="N1585" s="111">
        <f t="shared" si="363"/>
        <v>0</v>
      </c>
      <c r="O1585" s="115">
        <f t="shared" si="364"/>
        <v>0</v>
      </c>
      <c r="P1585" s="111">
        <f t="shared" si="365"/>
        <v>0</v>
      </c>
      <c r="Q1585" s="111">
        <f t="shared" si="366"/>
        <v>0</v>
      </c>
      <c r="R1585" s="115">
        <f t="shared" si="367"/>
        <v>0</v>
      </c>
      <c r="S1585" s="111">
        <f t="shared" si="368"/>
        <v>0</v>
      </c>
      <c r="T1585" s="111">
        <f t="shared" si="369"/>
        <v>0</v>
      </c>
    </row>
    <row r="1586" spans="1:20" ht="11.25" customHeight="1" x14ac:dyDescent="0.2">
      <c r="A1586" s="102" t="str">
        <f>'T09'!A1586</f>
        <v>Nadlice</v>
      </c>
      <c r="B1586" s="104">
        <f>'T09'!C1586</f>
        <v>505170</v>
      </c>
      <c r="C1586" s="109">
        <f>'T09'!K1586</f>
        <v>178922.52000000002</v>
      </c>
      <c r="D1586" s="110">
        <f>'T09'!O1586</f>
        <v>0</v>
      </c>
      <c r="E1586" s="110">
        <f>'T09'!P1586</f>
        <v>0.23220106669635546</v>
      </c>
      <c r="F1586" s="110"/>
      <c r="G1586" s="102">
        <f t="shared" si="357"/>
        <v>0</v>
      </c>
      <c r="H1586" s="102">
        <f t="shared" si="358"/>
        <v>0</v>
      </c>
      <c r="I1586" s="102">
        <f t="shared" si="359"/>
        <v>0</v>
      </c>
      <c r="J1586" s="103">
        <f t="shared" si="360"/>
        <v>0</v>
      </c>
      <c r="L1586" s="115">
        <f t="shared" si="361"/>
        <v>0</v>
      </c>
      <c r="M1586" s="111">
        <f t="shared" si="362"/>
        <v>0</v>
      </c>
      <c r="N1586" s="111">
        <f t="shared" si="363"/>
        <v>0</v>
      </c>
      <c r="O1586" s="115">
        <f t="shared" si="364"/>
        <v>0</v>
      </c>
      <c r="P1586" s="111">
        <f t="shared" si="365"/>
        <v>0</v>
      </c>
      <c r="Q1586" s="111">
        <f t="shared" si="366"/>
        <v>0</v>
      </c>
      <c r="R1586" s="115">
        <f t="shared" si="367"/>
        <v>0</v>
      </c>
      <c r="S1586" s="111">
        <f t="shared" si="368"/>
        <v>0</v>
      </c>
      <c r="T1586" s="111">
        <f t="shared" si="369"/>
        <v>0</v>
      </c>
    </row>
    <row r="1587" spans="1:20" ht="11.25" customHeight="1" x14ac:dyDescent="0.2">
      <c r="A1587" s="102" t="str">
        <f>'T09'!A1587</f>
        <v>Ňagov</v>
      </c>
      <c r="B1587" s="104">
        <f>'T09'!C1587</f>
        <v>520519</v>
      </c>
      <c r="C1587" s="109">
        <f>'T09'!K1587</f>
        <v>92691.199999999997</v>
      </c>
      <c r="D1587" s="110">
        <f>'T09'!O1587</f>
        <v>29.092300000000002</v>
      </c>
      <c r="E1587" s="110">
        <f>'T09'!P1587</f>
        <v>7.1276021887730439</v>
      </c>
      <c r="F1587" s="110"/>
      <c r="G1587" s="102">
        <f t="shared" si="357"/>
        <v>0</v>
      </c>
      <c r="H1587" s="102">
        <f t="shared" si="358"/>
        <v>0</v>
      </c>
      <c r="I1587" s="102">
        <f t="shared" si="359"/>
        <v>0</v>
      </c>
      <c r="J1587" s="103">
        <f t="shared" si="360"/>
        <v>0</v>
      </c>
      <c r="L1587" s="115">
        <f t="shared" si="361"/>
        <v>0</v>
      </c>
      <c r="M1587" s="111">
        <f t="shared" si="362"/>
        <v>0</v>
      </c>
      <c r="N1587" s="111">
        <f t="shared" si="363"/>
        <v>0</v>
      </c>
      <c r="O1587" s="115">
        <f t="shared" si="364"/>
        <v>0</v>
      </c>
      <c r="P1587" s="111">
        <f t="shared" si="365"/>
        <v>0</v>
      </c>
      <c r="Q1587" s="111">
        <f t="shared" si="366"/>
        <v>0</v>
      </c>
      <c r="R1587" s="115">
        <f t="shared" si="367"/>
        <v>0</v>
      </c>
      <c r="S1587" s="111">
        <f t="shared" si="368"/>
        <v>0</v>
      </c>
      <c r="T1587" s="111">
        <f t="shared" si="369"/>
        <v>0</v>
      </c>
    </row>
    <row r="1588" spans="1:20" ht="11.25" customHeight="1" x14ac:dyDescent="0.2">
      <c r="A1588" s="102" t="str">
        <f>'T09'!A1588</f>
        <v>Naháč</v>
      </c>
      <c r="B1588" s="104">
        <f>'T09'!C1588</f>
        <v>507351</v>
      </c>
      <c r="C1588" s="109">
        <f>'T09'!K1588</f>
        <v>213943.17</v>
      </c>
      <c r="D1588" s="110">
        <f>'T09'!O1588</f>
        <v>20.672499999999999</v>
      </c>
      <c r="E1588" s="110">
        <f>'T09'!P1588</f>
        <v>3.2567106489073709</v>
      </c>
      <c r="F1588" s="110"/>
      <c r="G1588" s="102">
        <f t="shared" si="357"/>
        <v>0</v>
      </c>
      <c r="H1588" s="102">
        <f t="shared" si="358"/>
        <v>0</v>
      </c>
      <c r="I1588" s="102">
        <f t="shared" si="359"/>
        <v>0</v>
      </c>
      <c r="J1588" s="103">
        <f t="shared" si="360"/>
        <v>0</v>
      </c>
      <c r="L1588" s="115">
        <f t="shared" si="361"/>
        <v>0</v>
      </c>
      <c r="M1588" s="111">
        <f t="shared" si="362"/>
        <v>0</v>
      </c>
      <c r="N1588" s="111">
        <f t="shared" si="363"/>
        <v>0</v>
      </c>
      <c r="O1588" s="115">
        <f t="shared" si="364"/>
        <v>0</v>
      </c>
      <c r="P1588" s="111">
        <f t="shared" si="365"/>
        <v>0</v>
      </c>
      <c r="Q1588" s="111">
        <f t="shared" si="366"/>
        <v>0</v>
      </c>
      <c r="R1588" s="115">
        <f t="shared" si="367"/>
        <v>0</v>
      </c>
      <c r="S1588" s="111">
        <f t="shared" si="368"/>
        <v>0</v>
      </c>
      <c r="T1588" s="111">
        <f t="shared" si="369"/>
        <v>0</v>
      </c>
    </row>
    <row r="1589" spans="1:20" ht="11.25" customHeight="1" x14ac:dyDescent="0.2">
      <c r="A1589" s="102" t="str">
        <f>'T09'!A1589</f>
        <v>Nálepkovo</v>
      </c>
      <c r="B1589" s="104">
        <f>'T09'!C1589</f>
        <v>543373</v>
      </c>
      <c r="C1589" s="109">
        <f>'T09'!K1589</f>
        <v>2256366.9400000004</v>
      </c>
      <c r="D1589" s="110">
        <f>'T09'!O1589</f>
        <v>9.1660000000000004</v>
      </c>
      <c r="E1589" s="110">
        <f>'T09'!P1589</f>
        <v>7.740143542432862</v>
      </c>
      <c r="F1589" s="110"/>
      <c r="G1589" s="102">
        <f t="shared" si="357"/>
        <v>0</v>
      </c>
      <c r="H1589" s="102">
        <f t="shared" si="358"/>
        <v>0</v>
      </c>
      <c r="I1589" s="102">
        <f t="shared" si="359"/>
        <v>0</v>
      </c>
      <c r="J1589" s="103">
        <f t="shared" si="360"/>
        <v>0</v>
      </c>
      <c r="L1589" s="115">
        <f t="shared" si="361"/>
        <v>0</v>
      </c>
      <c r="M1589" s="111">
        <f t="shared" si="362"/>
        <v>0</v>
      </c>
      <c r="N1589" s="111">
        <f t="shared" si="363"/>
        <v>0</v>
      </c>
      <c r="O1589" s="115">
        <f t="shared" si="364"/>
        <v>0</v>
      </c>
      <c r="P1589" s="111">
        <f t="shared" si="365"/>
        <v>0</v>
      </c>
      <c r="Q1589" s="111">
        <f t="shared" si="366"/>
        <v>0</v>
      </c>
      <c r="R1589" s="115">
        <f t="shared" si="367"/>
        <v>0</v>
      </c>
      <c r="S1589" s="111">
        <f t="shared" si="368"/>
        <v>0</v>
      </c>
      <c r="T1589" s="111">
        <f t="shared" si="369"/>
        <v>0</v>
      </c>
    </row>
    <row r="1590" spans="1:20" ht="11.25" customHeight="1" x14ac:dyDescent="0.2">
      <c r="A1590" s="102" t="str">
        <f>'T09'!A1590</f>
        <v>Námestovo</v>
      </c>
      <c r="B1590" s="104">
        <f>'T09'!C1590</f>
        <v>509868</v>
      </c>
      <c r="C1590" s="109">
        <f>'T09'!K1590</f>
        <v>5289954.29</v>
      </c>
      <c r="D1590" s="110">
        <f>'T09'!O1590</f>
        <v>0</v>
      </c>
      <c r="E1590" s="110">
        <f>'T09'!P1590</f>
        <v>9.8187634812247104</v>
      </c>
      <c r="F1590" s="110"/>
      <c r="G1590" s="102">
        <f t="shared" si="357"/>
        <v>0</v>
      </c>
      <c r="H1590" s="102">
        <f t="shared" si="358"/>
        <v>0</v>
      </c>
      <c r="I1590" s="102">
        <f t="shared" si="359"/>
        <v>0</v>
      </c>
      <c r="J1590" s="103">
        <f t="shared" si="360"/>
        <v>0</v>
      </c>
      <c r="L1590" s="115">
        <f t="shared" si="361"/>
        <v>0</v>
      </c>
      <c r="M1590" s="111">
        <f t="shared" si="362"/>
        <v>0</v>
      </c>
      <c r="N1590" s="111">
        <f t="shared" si="363"/>
        <v>0</v>
      </c>
      <c r="O1590" s="115">
        <f t="shared" si="364"/>
        <v>0</v>
      </c>
      <c r="P1590" s="111">
        <f t="shared" si="365"/>
        <v>0</v>
      </c>
      <c r="Q1590" s="111">
        <f t="shared" si="366"/>
        <v>0</v>
      </c>
      <c r="R1590" s="115">
        <f t="shared" si="367"/>
        <v>0</v>
      </c>
      <c r="S1590" s="111">
        <f t="shared" si="368"/>
        <v>0</v>
      </c>
      <c r="T1590" s="111">
        <f t="shared" si="369"/>
        <v>0</v>
      </c>
    </row>
    <row r="1591" spans="1:20" ht="11.25" customHeight="1" x14ac:dyDescent="0.2">
      <c r="A1591" s="102" t="str">
        <f>'T09'!A1591</f>
        <v>Nána</v>
      </c>
      <c r="B1591" s="104">
        <f>'T09'!C1591</f>
        <v>556092</v>
      </c>
      <c r="C1591" s="109">
        <f>'T09'!K1591</f>
        <v>423145.75</v>
      </c>
      <c r="D1591" s="110">
        <f>'T09'!O1591</f>
        <v>42.492199999999997</v>
      </c>
      <c r="E1591" s="110">
        <f>'T09'!P1591</f>
        <v>5.1868652822343124</v>
      </c>
      <c r="F1591" s="110"/>
      <c r="G1591" s="102">
        <f t="shared" si="357"/>
        <v>0</v>
      </c>
      <c r="H1591" s="102">
        <f t="shared" si="358"/>
        <v>0</v>
      </c>
      <c r="I1591" s="102">
        <f t="shared" si="359"/>
        <v>0</v>
      </c>
      <c r="J1591" s="103">
        <f t="shared" si="360"/>
        <v>0</v>
      </c>
      <c r="L1591" s="115">
        <f t="shared" si="361"/>
        <v>0</v>
      </c>
      <c r="M1591" s="111">
        <f t="shared" si="362"/>
        <v>0</v>
      </c>
      <c r="N1591" s="111">
        <f t="shared" si="363"/>
        <v>0</v>
      </c>
      <c r="O1591" s="115">
        <f t="shared" si="364"/>
        <v>0</v>
      </c>
      <c r="P1591" s="111">
        <f t="shared" si="365"/>
        <v>0</v>
      </c>
      <c r="Q1591" s="111">
        <f t="shared" si="366"/>
        <v>0</v>
      </c>
      <c r="R1591" s="115">
        <f t="shared" si="367"/>
        <v>0</v>
      </c>
      <c r="S1591" s="111">
        <f t="shared" si="368"/>
        <v>0</v>
      </c>
      <c r="T1591" s="111">
        <f t="shared" si="369"/>
        <v>0</v>
      </c>
    </row>
    <row r="1592" spans="1:20" ht="11.25" customHeight="1" x14ac:dyDescent="0.2">
      <c r="A1592" s="102" t="str">
        <f>'T09'!A1592</f>
        <v>Nandraž</v>
      </c>
      <c r="B1592" s="104">
        <f>'T09'!C1592</f>
        <v>526037</v>
      </c>
      <c r="C1592" s="109">
        <f>'T09'!K1592</f>
        <v>57216.52</v>
      </c>
      <c r="D1592" s="110">
        <f>'T09'!O1592</f>
        <v>12.763199999999999</v>
      </c>
      <c r="E1592" s="110">
        <f>'T09'!P1592</f>
        <v>0.35115732309479847</v>
      </c>
      <c r="F1592" s="110"/>
      <c r="G1592" s="102">
        <f t="shared" si="357"/>
        <v>0</v>
      </c>
      <c r="H1592" s="102">
        <f t="shared" si="358"/>
        <v>0</v>
      </c>
      <c r="I1592" s="102">
        <f t="shared" si="359"/>
        <v>0</v>
      </c>
      <c r="J1592" s="103">
        <f t="shared" si="360"/>
        <v>0</v>
      </c>
      <c r="L1592" s="115">
        <f t="shared" si="361"/>
        <v>0</v>
      </c>
      <c r="M1592" s="111">
        <f t="shared" si="362"/>
        <v>0</v>
      </c>
      <c r="N1592" s="111">
        <f t="shared" si="363"/>
        <v>0</v>
      </c>
      <c r="O1592" s="115">
        <f t="shared" si="364"/>
        <v>0</v>
      </c>
      <c r="P1592" s="111">
        <f t="shared" si="365"/>
        <v>0</v>
      </c>
      <c r="Q1592" s="111">
        <f t="shared" si="366"/>
        <v>0</v>
      </c>
      <c r="R1592" s="115">
        <f t="shared" si="367"/>
        <v>0</v>
      </c>
      <c r="S1592" s="111">
        <f t="shared" si="368"/>
        <v>0</v>
      </c>
      <c r="T1592" s="111">
        <f t="shared" si="369"/>
        <v>0</v>
      </c>
    </row>
    <row r="1593" spans="1:20" ht="11.25" customHeight="1" x14ac:dyDescent="0.2">
      <c r="A1593" s="102" t="str">
        <f>'T09'!A1593</f>
        <v>Ňárad</v>
      </c>
      <c r="B1593" s="104">
        <f>'T09'!C1593</f>
        <v>501930</v>
      </c>
      <c r="C1593" s="109">
        <f>'T09'!K1593</f>
        <v>242067.62999999998</v>
      </c>
      <c r="D1593" s="110">
        <f>'T09'!O1593</f>
        <v>0</v>
      </c>
      <c r="E1593" s="110">
        <f>'T09'!P1593</f>
        <v>0</v>
      </c>
      <c r="F1593" s="110"/>
      <c r="G1593" s="102">
        <f t="shared" si="357"/>
        <v>0</v>
      </c>
      <c r="H1593" s="102">
        <f t="shared" si="358"/>
        <v>0</v>
      </c>
      <c r="I1593" s="102">
        <f t="shared" si="359"/>
        <v>0</v>
      </c>
      <c r="J1593" s="103">
        <f t="shared" si="360"/>
        <v>0</v>
      </c>
      <c r="L1593" s="115">
        <f t="shared" si="361"/>
        <v>0</v>
      </c>
      <c r="M1593" s="111">
        <f t="shared" si="362"/>
        <v>0</v>
      </c>
      <c r="N1593" s="111">
        <f t="shared" si="363"/>
        <v>0</v>
      </c>
      <c r="O1593" s="115">
        <f t="shared" si="364"/>
        <v>0</v>
      </c>
      <c r="P1593" s="111">
        <f t="shared" si="365"/>
        <v>0</v>
      </c>
      <c r="Q1593" s="111">
        <f t="shared" si="366"/>
        <v>0</v>
      </c>
      <c r="R1593" s="115">
        <f t="shared" si="367"/>
        <v>0</v>
      </c>
      <c r="S1593" s="111">
        <f t="shared" si="368"/>
        <v>0</v>
      </c>
      <c r="T1593" s="111">
        <f t="shared" si="369"/>
        <v>0</v>
      </c>
    </row>
    <row r="1594" spans="1:20" ht="11.25" customHeight="1" x14ac:dyDescent="0.2">
      <c r="A1594" s="102" t="str">
        <f>'T09'!A1594</f>
        <v>Necpaly</v>
      </c>
      <c r="B1594" s="104">
        <f>'T09'!C1594</f>
        <v>512478</v>
      </c>
      <c r="C1594" s="109">
        <f>'T09'!K1594</f>
        <v>364002.22</v>
      </c>
      <c r="D1594" s="110">
        <f>'T09'!O1594</f>
        <v>4.4898999999999996</v>
      </c>
      <c r="E1594" s="110">
        <f>'T09'!P1594</f>
        <v>1.7479673612979616</v>
      </c>
      <c r="F1594" s="110"/>
      <c r="G1594" s="102">
        <f t="shared" si="357"/>
        <v>0</v>
      </c>
      <c r="H1594" s="102">
        <f t="shared" si="358"/>
        <v>0</v>
      </c>
      <c r="I1594" s="102">
        <f t="shared" si="359"/>
        <v>0</v>
      </c>
      <c r="J1594" s="103">
        <f t="shared" si="360"/>
        <v>0</v>
      </c>
      <c r="L1594" s="115">
        <f t="shared" si="361"/>
        <v>0</v>
      </c>
      <c r="M1594" s="111">
        <f t="shared" si="362"/>
        <v>0</v>
      </c>
      <c r="N1594" s="111">
        <f t="shared" si="363"/>
        <v>0</v>
      </c>
      <c r="O1594" s="115">
        <f t="shared" si="364"/>
        <v>0</v>
      </c>
      <c r="P1594" s="111">
        <f t="shared" si="365"/>
        <v>0</v>
      </c>
      <c r="Q1594" s="111">
        <f t="shared" si="366"/>
        <v>0</v>
      </c>
      <c r="R1594" s="115">
        <f t="shared" si="367"/>
        <v>0</v>
      </c>
      <c r="S1594" s="111">
        <f t="shared" si="368"/>
        <v>0</v>
      </c>
      <c r="T1594" s="111">
        <f t="shared" si="369"/>
        <v>0</v>
      </c>
    </row>
    <row r="1595" spans="1:20" ht="11.25" customHeight="1" x14ac:dyDescent="0.2">
      <c r="A1595" s="102" t="str">
        <f>'T09'!A1595</f>
        <v>Nedanovce</v>
      </c>
      <c r="B1595" s="104">
        <f>'T09'!C1595</f>
        <v>505196</v>
      </c>
      <c r="C1595" s="109">
        <f>'T09'!K1595</f>
        <v>156813.09</v>
      </c>
      <c r="D1595" s="110">
        <f>'T09'!O1595</f>
        <v>0</v>
      </c>
      <c r="E1595" s="110">
        <f>'T09'!P1595</f>
        <v>0</v>
      </c>
      <c r="F1595" s="110"/>
      <c r="G1595" s="102">
        <f t="shared" si="357"/>
        <v>0</v>
      </c>
      <c r="H1595" s="102">
        <f t="shared" si="358"/>
        <v>0</v>
      </c>
      <c r="I1595" s="102">
        <f t="shared" si="359"/>
        <v>0</v>
      </c>
      <c r="J1595" s="103">
        <f t="shared" si="360"/>
        <v>0</v>
      </c>
      <c r="L1595" s="115">
        <f t="shared" si="361"/>
        <v>0</v>
      </c>
      <c r="M1595" s="111">
        <f t="shared" si="362"/>
        <v>0</v>
      </c>
      <c r="N1595" s="111">
        <f t="shared" si="363"/>
        <v>0</v>
      </c>
      <c r="O1595" s="115">
        <f t="shared" si="364"/>
        <v>0</v>
      </c>
      <c r="P1595" s="111">
        <f t="shared" si="365"/>
        <v>0</v>
      </c>
      <c r="Q1595" s="111">
        <f t="shared" si="366"/>
        <v>0</v>
      </c>
      <c r="R1595" s="115">
        <f t="shared" si="367"/>
        <v>0</v>
      </c>
      <c r="S1595" s="111">
        <f t="shared" si="368"/>
        <v>0</v>
      </c>
      <c r="T1595" s="111">
        <f t="shared" si="369"/>
        <v>0</v>
      </c>
    </row>
    <row r="1596" spans="1:20" ht="11.25" customHeight="1" x14ac:dyDescent="0.2">
      <c r="A1596" s="102" t="str">
        <f>'T09'!A1596</f>
        <v>Nedašovce</v>
      </c>
      <c r="B1596" s="104">
        <f>'T09'!C1596</f>
        <v>505200</v>
      </c>
      <c r="C1596" s="109">
        <f>'T09'!K1596</f>
        <v>119197.43</v>
      </c>
      <c r="D1596" s="110">
        <f>'T09'!O1596</f>
        <v>0</v>
      </c>
      <c r="E1596" s="110">
        <f>'T09'!P1596</f>
        <v>6.8238132315436673</v>
      </c>
      <c r="F1596" s="110"/>
      <c r="G1596" s="102">
        <f t="shared" si="357"/>
        <v>0</v>
      </c>
      <c r="H1596" s="102">
        <f t="shared" si="358"/>
        <v>0</v>
      </c>
      <c r="I1596" s="102">
        <f t="shared" si="359"/>
        <v>0</v>
      </c>
      <c r="J1596" s="103">
        <f t="shared" si="360"/>
        <v>0</v>
      </c>
      <c r="L1596" s="115">
        <f t="shared" si="361"/>
        <v>0</v>
      </c>
      <c r="M1596" s="111">
        <f t="shared" si="362"/>
        <v>0</v>
      </c>
      <c r="N1596" s="111">
        <f t="shared" si="363"/>
        <v>0</v>
      </c>
      <c r="O1596" s="115">
        <f t="shared" si="364"/>
        <v>0</v>
      </c>
      <c r="P1596" s="111">
        <f t="shared" si="365"/>
        <v>0</v>
      </c>
      <c r="Q1596" s="111">
        <f t="shared" si="366"/>
        <v>0</v>
      </c>
      <c r="R1596" s="115">
        <f t="shared" si="367"/>
        <v>0</v>
      </c>
      <c r="S1596" s="111">
        <f t="shared" si="368"/>
        <v>0</v>
      </c>
      <c r="T1596" s="111">
        <f t="shared" si="369"/>
        <v>0</v>
      </c>
    </row>
    <row r="1597" spans="1:20" ht="11.25" customHeight="1" x14ac:dyDescent="0.2">
      <c r="A1597" s="102" t="str">
        <f>'T09'!A1597</f>
        <v>Neded</v>
      </c>
      <c r="B1597" s="104">
        <f>'T09'!C1597</f>
        <v>503932</v>
      </c>
      <c r="C1597" s="109">
        <f>'T09'!K1597</f>
        <v>1206933.5899999999</v>
      </c>
      <c r="D1597" s="110">
        <f>'T09'!O1597</f>
        <v>11.502000000000001</v>
      </c>
      <c r="E1597" s="110">
        <f>'T09'!P1597</f>
        <v>11.575391650173563</v>
      </c>
      <c r="F1597" s="110"/>
      <c r="G1597" s="102">
        <f t="shared" si="357"/>
        <v>0</v>
      </c>
      <c r="H1597" s="102">
        <f t="shared" si="358"/>
        <v>0</v>
      </c>
      <c r="I1597" s="102">
        <f t="shared" si="359"/>
        <v>0</v>
      </c>
      <c r="J1597" s="103">
        <f t="shared" si="360"/>
        <v>0</v>
      </c>
      <c r="L1597" s="115">
        <f t="shared" si="361"/>
        <v>0</v>
      </c>
      <c r="M1597" s="111">
        <f t="shared" si="362"/>
        <v>0</v>
      </c>
      <c r="N1597" s="111">
        <f t="shared" si="363"/>
        <v>0</v>
      </c>
      <c r="O1597" s="115">
        <f t="shared" si="364"/>
        <v>0</v>
      </c>
      <c r="P1597" s="111">
        <f t="shared" si="365"/>
        <v>0</v>
      </c>
      <c r="Q1597" s="111">
        <f t="shared" si="366"/>
        <v>0</v>
      </c>
      <c r="R1597" s="115">
        <f t="shared" si="367"/>
        <v>0</v>
      </c>
      <c r="S1597" s="111">
        <f t="shared" si="368"/>
        <v>0</v>
      </c>
      <c r="T1597" s="111">
        <f t="shared" si="369"/>
        <v>0</v>
      </c>
    </row>
    <row r="1598" spans="1:20" ht="11.25" customHeight="1" x14ac:dyDescent="0.2">
      <c r="A1598" s="102" t="str">
        <f>'T09'!A1598</f>
        <v>Nededza</v>
      </c>
      <c r="B1598" s="104">
        <f>'T09'!C1598</f>
        <v>517828</v>
      </c>
      <c r="C1598" s="109">
        <f>'T09'!K1598</f>
        <v>639735.41</v>
      </c>
      <c r="D1598" s="110">
        <f>'T09'!O1598</f>
        <v>0</v>
      </c>
      <c r="E1598" s="110">
        <f>'T09'!P1598</f>
        <v>0</v>
      </c>
      <c r="F1598" s="110"/>
      <c r="G1598" s="102">
        <f t="shared" si="357"/>
        <v>0</v>
      </c>
      <c r="H1598" s="102">
        <f t="shared" si="358"/>
        <v>0</v>
      </c>
      <c r="I1598" s="102">
        <f t="shared" si="359"/>
        <v>0</v>
      </c>
      <c r="J1598" s="103">
        <f t="shared" si="360"/>
        <v>0</v>
      </c>
      <c r="L1598" s="115">
        <f t="shared" si="361"/>
        <v>0</v>
      </c>
      <c r="M1598" s="111">
        <f t="shared" si="362"/>
        <v>0</v>
      </c>
      <c r="N1598" s="111">
        <f t="shared" si="363"/>
        <v>0</v>
      </c>
      <c r="O1598" s="115">
        <f t="shared" si="364"/>
        <v>0</v>
      </c>
      <c r="P1598" s="111">
        <f t="shared" si="365"/>
        <v>0</v>
      </c>
      <c r="Q1598" s="111">
        <f t="shared" si="366"/>
        <v>0</v>
      </c>
      <c r="R1598" s="115">
        <f t="shared" si="367"/>
        <v>0</v>
      </c>
      <c r="S1598" s="111">
        <f t="shared" si="368"/>
        <v>0</v>
      </c>
      <c r="T1598" s="111">
        <f t="shared" si="369"/>
        <v>0</v>
      </c>
    </row>
    <row r="1599" spans="1:20" ht="11.25" customHeight="1" x14ac:dyDescent="0.2">
      <c r="A1599" s="102" t="str">
        <f>'T09'!A1599</f>
        <v>Nedožery - Brezany</v>
      </c>
      <c r="B1599" s="104">
        <f>'T09'!C1599</f>
        <v>514209</v>
      </c>
      <c r="C1599" s="109">
        <f>'T09'!K1599</f>
        <v>1122035.47</v>
      </c>
      <c r="D1599" s="110">
        <f>'T09'!O1599</f>
        <v>1.7121999999999999</v>
      </c>
      <c r="E1599" s="110">
        <f>'T09'!P1599</f>
        <v>9.9527896386377179</v>
      </c>
      <c r="F1599" s="110"/>
      <c r="G1599" s="102">
        <f t="shared" si="357"/>
        <v>0</v>
      </c>
      <c r="H1599" s="102">
        <f t="shared" si="358"/>
        <v>0</v>
      </c>
      <c r="I1599" s="102">
        <f t="shared" si="359"/>
        <v>0</v>
      </c>
      <c r="J1599" s="103">
        <f t="shared" si="360"/>
        <v>0</v>
      </c>
      <c r="L1599" s="115">
        <f t="shared" si="361"/>
        <v>0</v>
      </c>
      <c r="M1599" s="111">
        <f t="shared" si="362"/>
        <v>0</v>
      </c>
      <c r="N1599" s="111">
        <f t="shared" si="363"/>
        <v>0</v>
      </c>
      <c r="O1599" s="115">
        <f t="shared" si="364"/>
        <v>0</v>
      </c>
      <c r="P1599" s="111">
        <f t="shared" si="365"/>
        <v>0</v>
      </c>
      <c r="Q1599" s="111">
        <f t="shared" si="366"/>
        <v>0</v>
      </c>
      <c r="R1599" s="115">
        <f t="shared" si="367"/>
        <v>0</v>
      </c>
      <c r="S1599" s="111">
        <f t="shared" si="368"/>
        <v>0</v>
      </c>
      <c r="T1599" s="111">
        <f t="shared" si="369"/>
        <v>0</v>
      </c>
    </row>
    <row r="1600" spans="1:20" ht="11.25" customHeight="1" x14ac:dyDescent="0.2">
      <c r="A1600" s="102" t="str">
        <f>'T09'!A1600</f>
        <v>Nechválova Polianka</v>
      </c>
      <c r="B1600" s="104">
        <f>'T09'!C1600</f>
        <v>520527</v>
      </c>
      <c r="C1600" s="109">
        <f>'T09'!K1600</f>
        <v>38548.47</v>
      </c>
      <c r="D1600" s="110">
        <f>'T09'!O1600</f>
        <v>0</v>
      </c>
      <c r="E1600" s="110">
        <f>'T09'!P1600</f>
        <v>0</v>
      </c>
      <c r="F1600" s="110"/>
      <c r="G1600" s="102">
        <f t="shared" si="357"/>
        <v>0</v>
      </c>
      <c r="H1600" s="102">
        <f t="shared" si="358"/>
        <v>0</v>
      </c>
      <c r="I1600" s="102">
        <f t="shared" si="359"/>
        <v>0</v>
      </c>
      <c r="J1600" s="103">
        <f t="shared" si="360"/>
        <v>0</v>
      </c>
      <c r="L1600" s="115">
        <f t="shared" si="361"/>
        <v>0</v>
      </c>
      <c r="M1600" s="111">
        <f t="shared" si="362"/>
        <v>0</v>
      </c>
      <c r="N1600" s="111">
        <f t="shared" si="363"/>
        <v>0</v>
      </c>
      <c r="O1600" s="115">
        <f t="shared" si="364"/>
        <v>0</v>
      </c>
      <c r="P1600" s="111">
        <f t="shared" si="365"/>
        <v>0</v>
      </c>
      <c r="Q1600" s="111">
        <f t="shared" si="366"/>
        <v>0</v>
      </c>
      <c r="R1600" s="115">
        <f t="shared" si="367"/>
        <v>0</v>
      </c>
      <c r="S1600" s="111">
        <f t="shared" si="368"/>
        <v>0</v>
      </c>
      <c r="T1600" s="111">
        <f t="shared" si="369"/>
        <v>0</v>
      </c>
    </row>
    <row r="1601" spans="1:20" ht="11.25" customHeight="1" x14ac:dyDescent="0.2">
      <c r="A1601" s="102" t="str">
        <f>'T09'!A1601</f>
        <v>Nemce</v>
      </c>
      <c r="B1601" s="104">
        <f>'T09'!C1601</f>
        <v>557285</v>
      </c>
      <c r="C1601" s="109">
        <f>'T09'!K1601</f>
        <v>277086.12999999995</v>
      </c>
      <c r="D1601" s="110">
        <f>'T09'!O1601</f>
        <v>8.3882999999999992</v>
      </c>
      <c r="E1601" s="110">
        <f>'T09'!P1601</f>
        <v>1.8102963147235123</v>
      </c>
      <c r="F1601" s="110"/>
      <c r="G1601" s="102">
        <f t="shared" si="357"/>
        <v>0</v>
      </c>
      <c r="H1601" s="102">
        <f t="shared" si="358"/>
        <v>0</v>
      </c>
      <c r="I1601" s="102">
        <f t="shared" si="359"/>
        <v>0</v>
      </c>
      <c r="J1601" s="103">
        <f t="shared" si="360"/>
        <v>0</v>
      </c>
      <c r="L1601" s="115">
        <f t="shared" si="361"/>
        <v>0</v>
      </c>
      <c r="M1601" s="111">
        <f t="shared" si="362"/>
        <v>0</v>
      </c>
      <c r="N1601" s="111">
        <f t="shared" si="363"/>
        <v>0</v>
      </c>
      <c r="O1601" s="115">
        <f t="shared" si="364"/>
        <v>0</v>
      </c>
      <c r="P1601" s="111">
        <f t="shared" si="365"/>
        <v>0</v>
      </c>
      <c r="Q1601" s="111">
        <f t="shared" si="366"/>
        <v>0</v>
      </c>
      <c r="R1601" s="115">
        <f t="shared" si="367"/>
        <v>0</v>
      </c>
      <c r="S1601" s="111">
        <f t="shared" si="368"/>
        <v>0</v>
      </c>
      <c r="T1601" s="111">
        <f t="shared" si="369"/>
        <v>0</v>
      </c>
    </row>
    <row r="1602" spans="1:20" ht="11.25" customHeight="1" x14ac:dyDescent="0.2">
      <c r="A1602" s="102" t="str">
        <f>'T09'!A1602</f>
        <v>Nemcovce</v>
      </c>
      <c r="B1602" s="104">
        <f>'T09'!C1602</f>
        <v>519626</v>
      </c>
      <c r="C1602" s="109">
        <f>'T09'!K1602</f>
        <v>77764.259999999995</v>
      </c>
      <c r="D1602" s="110">
        <f>'T09'!O1602</f>
        <v>4.3463000000000003</v>
      </c>
      <c r="E1602" s="110">
        <f>'T09'!P1602</f>
        <v>0.90787207388072622</v>
      </c>
      <c r="F1602" s="110"/>
      <c r="G1602" s="102">
        <f t="shared" si="357"/>
        <v>0</v>
      </c>
      <c r="H1602" s="102">
        <f t="shared" si="358"/>
        <v>0</v>
      </c>
      <c r="I1602" s="102">
        <f t="shared" si="359"/>
        <v>0</v>
      </c>
      <c r="J1602" s="103">
        <f t="shared" si="360"/>
        <v>0</v>
      </c>
      <c r="L1602" s="115">
        <f t="shared" si="361"/>
        <v>0</v>
      </c>
      <c r="M1602" s="111">
        <f t="shared" si="362"/>
        <v>0</v>
      </c>
      <c r="N1602" s="111">
        <f t="shared" si="363"/>
        <v>0</v>
      </c>
      <c r="O1602" s="115">
        <f t="shared" si="364"/>
        <v>0</v>
      </c>
      <c r="P1602" s="111">
        <f t="shared" si="365"/>
        <v>0</v>
      </c>
      <c r="Q1602" s="111">
        <f t="shared" si="366"/>
        <v>0</v>
      </c>
      <c r="R1602" s="115">
        <f t="shared" si="367"/>
        <v>0</v>
      </c>
      <c r="S1602" s="111">
        <f t="shared" si="368"/>
        <v>0</v>
      </c>
      <c r="T1602" s="111">
        <f t="shared" si="369"/>
        <v>0</v>
      </c>
    </row>
    <row r="1603" spans="1:20" ht="11.25" customHeight="1" x14ac:dyDescent="0.2">
      <c r="A1603" s="102" t="str">
        <f>'T09'!A1603</f>
        <v>Nemcovce</v>
      </c>
      <c r="B1603" s="104">
        <f>'T09'!C1603</f>
        <v>524913</v>
      </c>
      <c r="C1603" s="109">
        <f>'T09'!K1603</f>
        <v>140831.19999999998</v>
      </c>
      <c r="D1603" s="110">
        <f>'T09'!O1603</f>
        <v>0</v>
      </c>
      <c r="E1603" s="110">
        <f>'T09'!P1603</f>
        <v>0.26400399911383277</v>
      </c>
      <c r="F1603" s="110"/>
      <c r="G1603" s="102">
        <f t="shared" si="357"/>
        <v>0</v>
      </c>
      <c r="H1603" s="102">
        <f t="shared" si="358"/>
        <v>0</v>
      </c>
      <c r="I1603" s="102">
        <f t="shared" si="359"/>
        <v>0</v>
      </c>
      <c r="J1603" s="103">
        <f t="shared" si="360"/>
        <v>0</v>
      </c>
      <c r="L1603" s="115">
        <f t="shared" si="361"/>
        <v>0</v>
      </c>
      <c r="M1603" s="111">
        <f t="shared" si="362"/>
        <v>0</v>
      </c>
      <c r="N1603" s="111">
        <f t="shared" si="363"/>
        <v>0</v>
      </c>
      <c r="O1603" s="115">
        <f t="shared" si="364"/>
        <v>0</v>
      </c>
      <c r="P1603" s="111">
        <f t="shared" si="365"/>
        <v>0</v>
      </c>
      <c r="Q1603" s="111">
        <f t="shared" si="366"/>
        <v>0</v>
      </c>
      <c r="R1603" s="115">
        <f t="shared" si="367"/>
        <v>0</v>
      </c>
      <c r="S1603" s="111">
        <f t="shared" si="368"/>
        <v>0</v>
      </c>
      <c r="T1603" s="111">
        <f t="shared" si="369"/>
        <v>0</v>
      </c>
    </row>
    <row r="1604" spans="1:20" ht="11.25" customHeight="1" x14ac:dyDescent="0.2">
      <c r="A1604" s="102" t="str">
        <f>'T09'!A1604</f>
        <v>Nemčice</v>
      </c>
      <c r="B1604" s="104">
        <f>'T09'!C1604</f>
        <v>581305</v>
      </c>
      <c r="C1604" s="109">
        <f>'T09'!K1604</f>
        <v>257356.19</v>
      </c>
      <c r="D1604" s="110">
        <f>'T09'!O1604</f>
        <v>12.009399999999999</v>
      </c>
      <c r="E1604" s="110">
        <f>'T09'!P1604</f>
        <v>4.9101364144379041</v>
      </c>
      <c r="F1604" s="110"/>
      <c r="G1604" s="102">
        <f t="shared" ref="G1604:G1667" si="370">IF(AND(ISNUMBER(D1604),D1604&gt;=$D$1),1,0)</f>
        <v>0</v>
      </c>
      <c r="H1604" s="102">
        <f t="shared" ref="H1604:H1667" si="371">IF(AND(ISNUMBER(E1604),E1604&gt;=$E$1),1,0)</f>
        <v>0</v>
      </c>
      <c r="I1604" s="102">
        <f t="shared" ref="I1604:I1667" si="372">IF(AND(AND(ISNUMBER(D1604),D1604&gt;=$D$1),AND(ISNUMBER(E1604),E1604&gt;=$E$1)),1,0)</f>
        <v>0</v>
      </c>
      <c r="J1604" s="103">
        <f t="shared" ref="J1604:J1667" si="373">IF(OR(AND(ISNUMBER(D1604),D1604&gt;=$D$1),AND(ISNUMBER(E1604),E1604&gt;=$E$1)),1,0)</f>
        <v>0</v>
      </c>
      <c r="L1604" s="115">
        <f t="shared" ref="L1604:L1667" si="374">IF($G1604=1,C1604,0)</f>
        <v>0</v>
      </c>
      <c r="M1604" s="111">
        <f t="shared" ref="M1604:M1667" si="375">IF($G1604=1,D1604,0)/100</f>
        <v>0</v>
      </c>
      <c r="N1604" s="111">
        <f t="shared" ref="N1604:N1667" si="376">IF($G1604=1,E1604,0)/100</f>
        <v>0</v>
      </c>
      <c r="O1604" s="115">
        <f t="shared" ref="O1604:O1667" si="377">IF($H1604=1,C1604,0)</f>
        <v>0</v>
      </c>
      <c r="P1604" s="111">
        <f t="shared" ref="P1604:P1667" si="378">IF($H1604=1,D1604,0)/100</f>
        <v>0</v>
      </c>
      <c r="Q1604" s="111">
        <f t="shared" ref="Q1604:Q1667" si="379">IF($H1604=1,E1604,0)/100</f>
        <v>0</v>
      </c>
      <c r="R1604" s="115">
        <f t="shared" ref="R1604:R1667" si="380">IF($I1604=1,C1604,0)</f>
        <v>0</v>
      </c>
      <c r="S1604" s="111">
        <f t="shared" ref="S1604:S1667" si="381">IF($I1604=1,D1604,0)/100</f>
        <v>0</v>
      </c>
      <c r="T1604" s="111">
        <f t="shared" ref="T1604:T1667" si="382">IF($I1604=1,E1604,0)/100</f>
        <v>0</v>
      </c>
    </row>
    <row r="1605" spans="1:20" ht="11.25" customHeight="1" x14ac:dyDescent="0.2">
      <c r="A1605" s="102" t="str">
        <f>'T09'!A1605</f>
        <v>Nemčiňany</v>
      </c>
      <c r="B1605" s="104">
        <f>'T09'!C1605</f>
        <v>500585</v>
      </c>
      <c r="C1605" s="109">
        <f>'T09'!K1605</f>
        <v>228389.04</v>
      </c>
      <c r="D1605" s="110">
        <f>'T09'!O1605</f>
        <v>0</v>
      </c>
      <c r="E1605" s="110">
        <f>'T09'!P1605</f>
        <v>44.266752029782161</v>
      </c>
      <c r="F1605" s="110"/>
      <c r="G1605" s="102">
        <f t="shared" si="370"/>
        <v>0</v>
      </c>
      <c r="H1605" s="102">
        <f t="shared" si="371"/>
        <v>1</v>
      </c>
      <c r="I1605" s="102">
        <f t="shared" si="372"/>
        <v>0</v>
      </c>
      <c r="J1605" s="103">
        <f t="shared" si="373"/>
        <v>1</v>
      </c>
      <c r="L1605" s="115">
        <f t="shared" si="374"/>
        <v>0</v>
      </c>
      <c r="M1605" s="111">
        <f t="shared" si="375"/>
        <v>0</v>
      </c>
      <c r="N1605" s="111">
        <f t="shared" si="376"/>
        <v>0</v>
      </c>
      <c r="O1605" s="115">
        <f t="shared" si="377"/>
        <v>228389.04</v>
      </c>
      <c r="P1605" s="111">
        <f t="shared" si="378"/>
        <v>0</v>
      </c>
      <c r="Q1605" s="111">
        <f t="shared" si="379"/>
        <v>0.44266752029782164</v>
      </c>
      <c r="R1605" s="115">
        <f t="shared" si="380"/>
        <v>0</v>
      </c>
      <c r="S1605" s="111">
        <f t="shared" si="381"/>
        <v>0</v>
      </c>
      <c r="T1605" s="111">
        <f t="shared" si="382"/>
        <v>0</v>
      </c>
    </row>
    <row r="1606" spans="1:20" ht="11.25" customHeight="1" x14ac:dyDescent="0.2">
      <c r="A1606" s="102" t="str">
        <f>'T09'!A1606</f>
        <v>Nemecká</v>
      </c>
      <c r="B1606" s="104">
        <f>'T09'!C1606</f>
        <v>508829</v>
      </c>
      <c r="C1606" s="109">
        <f>'T09'!K1606</f>
        <v>777484.42</v>
      </c>
      <c r="D1606" s="110">
        <f>'T09'!O1606</f>
        <v>0</v>
      </c>
      <c r="E1606" s="110">
        <f>'T09'!P1606</f>
        <v>0</v>
      </c>
      <c r="F1606" s="110"/>
      <c r="G1606" s="102">
        <f t="shared" si="370"/>
        <v>0</v>
      </c>
      <c r="H1606" s="102">
        <f t="shared" si="371"/>
        <v>0</v>
      </c>
      <c r="I1606" s="102">
        <f t="shared" si="372"/>
        <v>0</v>
      </c>
      <c r="J1606" s="103">
        <f t="shared" si="373"/>
        <v>0</v>
      </c>
      <c r="L1606" s="115">
        <f t="shared" si="374"/>
        <v>0</v>
      </c>
      <c r="M1606" s="111">
        <f t="shared" si="375"/>
        <v>0</v>
      </c>
      <c r="N1606" s="111">
        <f t="shared" si="376"/>
        <v>0</v>
      </c>
      <c r="O1606" s="115">
        <f t="shared" si="377"/>
        <v>0</v>
      </c>
      <c r="P1606" s="111">
        <f t="shared" si="378"/>
        <v>0</v>
      </c>
      <c r="Q1606" s="111">
        <f t="shared" si="379"/>
        <v>0</v>
      </c>
      <c r="R1606" s="115">
        <f t="shared" si="380"/>
        <v>0</v>
      </c>
      <c r="S1606" s="111">
        <f t="shared" si="381"/>
        <v>0</v>
      </c>
      <c r="T1606" s="111">
        <f t="shared" si="382"/>
        <v>0</v>
      </c>
    </row>
    <row r="1607" spans="1:20" ht="11.25" customHeight="1" x14ac:dyDescent="0.2">
      <c r="A1607" s="102" t="str">
        <f>'T09'!A1607</f>
        <v>Nemečky</v>
      </c>
      <c r="B1607" s="104">
        <f>'T09'!C1607</f>
        <v>505226</v>
      </c>
      <c r="C1607" s="109" t="str">
        <f>'T09'!K1607</f>
        <v>NA</v>
      </c>
      <c r="D1607" s="110" t="str">
        <f>'T09'!O1607</f>
        <v>NA</v>
      </c>
      <c r="E1607" s="110" t="str">
        <f>'T09'!P1607</f>
        <v>NA</v>
      </c>
      <c r="F1607" s="110"/>
      <c r="G1607" s="102">
        <f t="shared" si="370"/>
        <v>0</v>
      </c>
      <c r="H1607" s="102">
        <f t="shared" si="371"/>
        <v>0</v>
      </c>
      <c r="I1607" s="102">
        <f t="shared" si="372"/>
        <v>0</v>
      </c>
      <c r="J1607" s="103">
        <f t="shared" si="373"/>
        <v>0</v>
      </c>
      <c r="L1607" s="115">
        <f t="shared" si="374"/>
        <v>0</v>
      </c>
      <c r="M1607" s="111">
        <f t="shared" si="375"/>
        <v>0</v>
      </c>
      <c r="N1607" s="111">
        <f t="shared" si="376"/>
        <v>0</v>
      </c>
      <c r="O1607" s="115">
        <f t="shared" si="377"/>
        <v>0</v>
      </c>
      <c r="P1607" s="111">
        <f t="shared" si="378"/>
        <v>0</v>
      </c>
      <c r="Q1607" s="111">
        <f t="shared" si="379"/>
        <v>0</v>
      </c>
      <c r="R1607" s="115">
        <f t="shared" si="380"/>
        <v>0</v>
      </c>
      <c r="S1607" s="111">
        <f t="shared" si="381"/>
        <v>0</v>
      </c>
      <c r="T1607" s="111">
        <f t="shared" si="382"/>
        <v>0</v>
      </c>
    </row>
    <row r="1608" spans="1:20" ht="11.25" customHeight="1" x14ac:dyDescent="0.2">
      <c r="A1608" s="102" t="str">
        <f>'T09'!A1608</f>
        <v>Nemešany</v>
      </c>
      <c r="B1608" s="104">
        <f>'T09'!C1608</f>
        <v>543381</v>
      </c>
      <c r="C1608" s="109">
        <f>'T09'!K1608</f>
        <v>119066.77</v>
      </c>
      <c r="D1608" s="110">
        <f>'T09'!O1608</f>
        <v>15.4048</v>
      </c>
      <c r="E1608" s="110">
        <f>'T09'!P1608</f>
        <v>9.0642754481372094</v>
      </c>
      <c r="F1608" s="110"/>
      <c r="G1608" s="102">
        <f t="shared" si="370"/>
        <v>0</v>
      </c>
      <c r="H1608" s="102">
        <f t="shared" si="371"/>
        <v>0</v>
      </c>
      <c r="I1608" s="102">
        <f t="shared" si="372"/>
        <v>0</v>
      </c>
      <c r="J1608" s="103">
        <f t="shared" si="373"/>
        <v>0</v>
      </c>
      <c r="L1608" s="115">
        <f t="shared" si="374"/>
        <v>0</v>
      </c>
      <c r="M1608" s="111">
        <f t="shared" si="375"/>
        <v>0</v>
      </c>
      <c r="N1608" s="111">
        <f t="shared" si="376"/>
        <v>0</v>
      </c>
      <c r="O1608" s="115">
        <f t="shared" si="377"/>
        <v>0</v>
      </c>
      <c r="P1608" s="111">
        <f t="shared" si="378"/>
        <v>0</v>
      </c>
      <c r="Q1608" s="111">
        <f t="shared" si="379"/>
        <v>0</v>
      </c>
      <c r="R1608" s="115">
        <f t="shared" si="380"/>
        <v>0</v>
      </c>
      <c r="S1608" s="111">
        <f t="shared" si="381"/>
        <v>0</v>
      </c>
      <c r="T1608" s="111">
        <f t="shared" si="382"/>
        <v>0</v>
      </c>
    </row>
    <row r="1609" spans="1:20" ht="11.25" customHeight="1" x14ac:dyDescent="0.2">
      <c r="A1609" s="102" t="str">
        <f>'T09'!A1609</f>
        <v>Nemšová</v>
      </c>
      <c r="B1609" s="104">
        <f>'T09'!C1609</f>
        <v>506281</v>
      </c>
      <c r="C1609" s="109">
        <f>'T09'!K1609</f>
        <v>3461648.94</v>
      </c>
      <c r="D1609" s="110">
        <f>'T09'!O1609</f>
        <v>38.502400000000002</v>
      </c>
      <c r="E1609" s="110">
        <f>'T09'!P1609</f>
        <v>15.2521641897055</v>
      </c>
      <c r="F1609" s="110"/>
      <c r="G1609" s="102">
        <f t="shared" si="370"/>
        <v>0</v>
      </c>
      <c r="H1609" s="102">
        <f t="shared" si="371"/>
        <v>0</v>
      </c>
      <c r="I1609" s="102">
        <f t="shared" si="372"/>
        <v>0</v>
      </c>
      <c r="J1609" s="103">
        <f t="shared" si="373"/>
        <v>0</v>
      </c>
      <c r="L1609" s="115">
        <f t="shared" si="374"/>
        <v>0</v>
      </c>
      <c r="M1609" s="111">
        <f t="shared" si="375"/>
        <v>0</v>
      </c>
      <c r="N1609" s="111">
        <f t="shared" si="376"/>
        <v>0</v>
      </c>
      <c r="O1609" s="115">
        <f t="shared" si="377"/>
        <v>0</v>
      </c>
      <c r="P1609" s="111">
        <f t="shared" si="378"/>
        <v>0</v>
      </c>
      <c r="Q1609" s="111">
        <f t="shared" si="379"/>
        <v>0</v>
      </c>
      <c r="R1609" s="115">
        <f t="shared" si="380"/>
        <v>0</v>
      </c>
      <c r="S1609" s="111">
        <f t="shared" si="381"/>
        <v>0</v>
      </c>
      <c r="T1609" s="111">
        <f t="shared" si="382"/>
        <v>0</v>
      </c>
    </row>
    <row r="1610" spans="1:20" ht="11.25" customHeight="1" x14ac:dyDescent="0.2">
      <c r="A1610" s="102" t="str">
        <f>'T09'!A1610</f>
        <v>Nenince</v>
      </c>
      <c r="B1610" s="104">
        <f>'T09'!C1610</f>
        <v>516236</v>
      </c>
      <c r="C1610" s="109">
        <f>'T09'!K1610</f>
        <v>645011.21</v>
      </c>
      <c r="D1610" s="110">
        <f>'T09'!O1610</f>
        <v>42.514099999999999</v>
      </c>
      <c r="E1610" s="110">
        <f>'T09'!P1610</f>
        <v>9.8827600221087639</v>
      </c>
      <c r="F1610" s="110"/>
      <c r="G1610" s="102">
        <f t="shared" si="370"/>
        <v>0</v>
      </c>
      <c r="H1610" s="102">
        <f t="shared" si="371"/>
        <v>0</v>
      </c>
      <c r="I1610" s="102">
        <f t="shared" si="372"/>
        <v>0</v>
      </c>
      <c r="J1610" s="103">
        <f t="shared" si="373"/>
        <v>0</v>
      </c>
      <c r="L1610" s="115">
        <f t="shared" si="374"/>
        <v>0</v>
      </c>
      <c r="M1610" s="111">
        <f t="shared" si="375"/>
        <v>0</v>
      </c>
      <c r="N1610" s="111">
        <f t="shared" si="376"/>
        <v>0</v>
      </c>
      <c r="O1610" s="115">
        <f t="shared" si="377"/>
        <v>0</v>
      </c>
      <c r="P1610" s="111">
        <f t="shared" si="378"/>
        <v>0</v>
      </c>
      <c r="Q1610" s="111">
        <f t="shared" si="379"/>
        <v>0</v>
      </c>
      <c r="R1610" s="115">
        <f t="shared" si="380"/>
        <v>0</v>
      </c>
      <c r="S1610" s="111">
        <f t="shared" si="381"/>
        <v>0</v>
      </c>
      <c r="T1610" s="111">
        <f t="shared" si="382"/>
        <v>0</v>
      </c>
    </row>
    <row r="1611" spans="1:20" ht="11.25" customHeight="1" x14ac:dyDescent="0.2">
      <c r="A1611" s="102" t="str">
        <f>'T09'!A1611</f>
        <v>Neporadza</v>
      </c>
      <c r="B1611" s="104">
        <f>'T09'!C1611</f>
        <v>506290</v>
      </c>
      <c r="C1611" s="109">
        <f>'T09'!K1611</f>
        <v>246308.01</v>
      </c>
      <c r="D1611" s="110">
        <f>'T09'!O1611</f>
        <v>26.1814</v>
      </c>
      <c r="E1611" s="110">
        <f>'T09'!P1611</f>
        <v>13.746674336737975</v>
      </c>
      <c r="F1611" s="110"/>
      <c r="G1611" s="102">
        <f t="shared" si="370"/>
        <v>0</v>
      </c>
      <c r="H1611" s="102">
        <f t="shared" si="371"/>
        <v>0</v>
      </c>
      <c r="I1611" s="102">
        <f t="shared" si="372"/>
        <v>0</v>
      </c>
      <c r="J1611" s="103">
        <f t="shared" si="373"/>
        <v>0</v>
      </c>
      <c r="L1611" s="115">
        <f t="shared" si="374"/>
        <v>0</v>
      </c>
      <c r="M1611" s="111">
        <f t="shared" si="375"/>
        <v>0</v>
      </c>
      <c r="N1611" s="111">
        <f t="shared" si="376"/>
        <v>0</v>
      </c>
      <c r="O1611" s="115">
        <f t="shared" si="377"/>
        <v>0</v>
      </c>
      <c r="P1611" s="111">
        <f t="shared" si="378"/>
        <v>0</v>
      </c>
      <c r="Q1611" s="111">
        <f t="shared" si="379"/>
        <v>0</v>
      </c>
      <c r="R1611" s="115">
        <f t="shared" si="380"/>
        <v>0</v>
      </c>
      <c r="S1611" s="111">
        <f t="shared" si="381"/>
        <v>0</v>
      </c>
      <c r="T1611" s="111">
        <f t="shared" si="382"/>
        <v>0</v>
      </c>
    </row>
    <row r="1612" spans="1:20" ht="11.25" customHeight="1" x14ac:dyDescent="0.2">
      <c r="A1612" s="102" t="str">
        <f>'T09'!A1612</f>
        <v>Neporadza</v>
      </c>
      <c r="B1612" s="104">
        <f>'T09'!C1612</f>
        <v>515205</v>
      </c>
      <c r="C1612" s="109">
        <f>'T09'!K1612</f>
        <v>92384.68</v>
      </c>
      <c r="D1612" s="110">
        <f>'T09'!O1612</f>
        <v>5.8171999999999997</v>
      </c>
      <c r="E1612" s="110">
        <f>'T09'!P1612</f>
        <v>1.5510688568710744</v>
      </c>
      <c r="F1612" s="110"/>
      <c r="G1612" s="102">
        <f t="shared" si="370"/>
        <v>0</v>
      </c>
      <c r="H1612" s="102">
        <f t="shared" si="371"/>
        <v>0</v>
      </c>
      <c r="I1612" s="102">
        <f t="shared" si="372"/>
        <v>0</v>
      </c>
      <c r="J1612" s="103">
        <f t="shared" si="373"/>
        <v>0</v>
      </c>
      <c r="L1612" s="115">
        <f t="shared" si="374"/>
        <v>0</v>
      </c>
      <c r="M1612" s="111">
        <f t="shared" si="375"/>
        <v>0</v>
      </c>
      <c r="N1612" s="111">
        <f t="shared" si="376"/>
        <v>0</v>
      </c>
      <c r="O1612" s="115">
        <f t="shared" si="377"/>
        <v>0</v>
      </c>
      <c r="P1612" s="111">
        <f t="shared" si="378"/>
        <v>0</v>
      </c>
      <c r="Q1612" s="111">
        <f t="shared" si="379"/>
        <v>0</v>
      </c>
      <c r="R1612" s="115">
        <f t="shared" si="380"/>
        <v>0</v>
      </c>
      <c r="S1612" s="111">
        <f t="shared" si="381"/>
        <v>0</v>
      </c>
      <c r="T1612" s="111">
        <f t="shared" si="382"/>
        <v>0</v>
      </c>
    </row>
    <row r="1613" spans="1:20" ht="11.25" customHeight="1" x14ac:dyDescent="0.2">
      <c r="A1613" s="102" t="str">
        <f>'T09'!A1613</f>
        <v>Nesluša</v>
      </c>
      <c r="B1613" s="104">
        <f>'T09'!C1613</f>
        <v>509302</v>
      </c>
      <c r="C1613" s="109">
        <f>'T09'!K1613</f>
        <v>1164887.08</v>
      </c>
      <c r="D1613" s="110">
        <f>'T09'!O1613</f>
        <v>2.3597000000000001</v>
      </c>
      <c r="E1613" s="110">
        <f>'T09'!P1613</f>
        <v>0.73548073002921455</v>
      </c>
      <c r="F1613" s="110"/>
      <c r="G1613" s="102">
        <f t="shared" si="370"/>
        <v>0</v>
      </c>
      <c r="H1613" s="102">
        <f t="shared" si="371"/>
        <v>0</v>
      </c>
      <c r="I1613" s="102">
        <f t="shared" si="372"/>
        <v>0</v>
      </c>
      <c r="J1613" s="103">
        <f t="shared" si="373"/>
        <v>0</v>
      </c>
      <c r="L1613" s="115">
        <f t="shared" si="374"/>
        <v>0</v>
      </c>
      <c r="M1613" s="111">
        <f t="shared" si="375"/>
        <v>0</v>
      </c>
      <c r="N1613" s="111">
        <f t="shared" si="376"/>
        <v>0</v>
      </c>
      <c r="O1613" s="115">
        <f t="shared" si="377"/>
        <v>0</v>
      </c>
      <c r="P1613" s="111">
        <f t="shared" si="378"/>
        <v>0</v>
      </c>
      <c r="Q1613" s="111">
        <f t="shared" si="379"/>
        <v>0</v>
      </c>
      <c r="R1613" s="115">
        <f t="shared" si="380"/>
        <v>0</v>
      </c>
      <c r="S1613" s="111">
        <f t="shared" si="381"/>
        <v>0</v>
      </c>
      <c r="T1613" s="111">
        <f t="shared" si="382"/>
        <v>0</v>
      </c>
    </row>
    <row r="1614" spans="1:20" ht="11.25" customHeight="1" x14ac:dyDescent="0.2">
      <c r="A1614" s="102" t="str">
        <f>'T09'!A1614</f>
        <v>Nesvady</v>
      </c>
      <c r="B1614" s="104">
        <f>'T09'!C1614</f>
        <v>501280</v>
      </c>
      <c r="C1614" s="109">
        <f>'T09'!K1614</f>
        <v>2263732.09</v>
      </c>
      <c r="D1614" s="110">
        <f>'T09'!O1614</f>
        <v>6.2130999999999998</v>
      </c>
      <c r="E1614" s="110">
        <f>'T09'!P1614</f>
        <v>7.5157166676910077</v>
      </c>
      <c r="F1614" s="110"/>
      <c r="G1614" s="102">
        <f t="shared" si="370"/>
        <v>0</v>
      </c>
      <c r="H1614" s="102">
        <f t="shared" si="371"/>
        <v>0</v>
      </c>
      <c r="I1614" s="102">
        <f t="shared" si="372"/>
        <v>0</v>
      </c>
      <c r="J1614" s="103">
        <f t="shared" si="373"/>
        <v>0</v>
      </c>
      <c r="L1614" s="115">
        <f t="shared" si="374"/>
        <v>0</v>
      </c>
      <c r="M1614" s="111">
        <f t="shared" si="375"/>
        <v>0</v>
      </c>
      <c r="N1614" s="111">
        <f t="shared" si="376"/>
        <v>0</v>
      </c>
      <c r="O1614" s="115">
        <f t="shared" si="377"/>
        <v>0</v>
      </c>
      <c r="P1614" s="111">
        <f t="shared" si="378"/>
        <v>0</v>
      </c>
      <c r="Q1614" s="111">
        <f t="shared" si="379"/>
        <v>0</v>
      </c>
      <c r="R1614" s="115">
        <f t="shared" si="380"/>
        <v>0</v>
      </c>
      <c r="S1614" s="111">
        <f t="shared" si="381"/>
        <v>0</v>
      </c>
      <c r="T1614" s="111">
        <f t="shared" si="382"/>
        <v>0</v>
      </c>
    </row>
    <row r="1615" spans="1:20" ht="11.25" customHeight="1" x14ac:dyDescent="0.2">
      <c r="A1615" s="102" t="str">
        <f>'T09'!A1615</f>
        <v>Neverice</v>
      </c>
      <c r="B1615" s="104">
        <f>'T09'!C1615</f>
        <v>500593</v>
      </c>
      <c r="C1615" s="109">
        <f>'T09'!K1615</f>
        <v>180965.28</v>
      </c>
      <c r="D1615" s="110">
        <f>'T09'!O1615</f>
        <v>48.802199999999999</v>
      </c>
      <c r="E1615" s="110">
        <f>'T09'!P1615</f>
        <v>7.9883887119120294</v>
      </c>
      <c r="F1615" s="110"/>
      <c r="G1615" s="102">
        <f t="shared" si="370"/>
        <v>0</v>
      </c>
      <c r="H1615" s="102">
        <f t="shared" si="371"/>
        <v>0</v>
      </c>
      <c r="I1615" s="102">
        <f t="shared" si="372"/>
        <v>0</v>
      </c>
      <c r="J1615" s="103">
        <f t="shared" si="373"/>
        <v>0</v>
      </c>
      <c r="L1615" s="115">
        <f t="shared" si="374"/>
        <v>0</v>
      </c>
      <c r="M1615" s="111">
        <f t="shared" si="375"/>
        <v>0</v>
      </c>
      <c r="N1615" s="111">
        <f t="shared" si="376"/>
        <v>0</v>
      </c>
      <c r="O1615" s="115">
        <f t="shared" si="377"/>
        <v>0</v>
      </c>
      <c r="P1615" s="111">
        <f t="shared" si="378"/>
        <v>0</v>
      </c>
      <c r="Q1615" s="111">
        <f t="shared" si="379"/>
        <v>0</v>
      </c>
      <c r="R1615" s="115">
        <f t="shared" si="380"/>
        <v>0</v>
      </c>
      <c r="S1615" s="111">
        <f t="shared" si="381"/>
        <v>0</v>
      </c>
      <c r="T1615" s="111">
        <f t="shared" si="382"/>
        <v>0</v>
      </c>
    </row>
    <row r="1616" spans="1:20" ht="11.25" customHeight="1" x14ac:dyDescent="0.2">
      <c r="A1616" s="102" t="str">
        <f>'T09'!A1616</f>
        <v>Nevidzany</v>
      </c>
      <c r="B1616" s="104">
        <f>'T09'!C1616</f>
        <v>500607</v>
      </c>
      <c r="C1616" s="109">
        <f>'T09'!K1616</f>
        <v>217725.68</v>
      </c>
      <c r="D1616" s="110">
        <f>'T09'!O1616</f>
        <v>0</v>
      </c>
      <c r="E1616" s="110">
        <f>'T09'!P1616</f>
        <v>0</v>
      </c>
      <c r="F1616" s="110"/>
      <c r="G1616" s="102">
        <f t="shared" si="370"/>
        <v>0</v>
      </c>
      <c r="H1616" s="102">
        <f t="shared" si="371"/>
        <v>0</v>
      </c>
      <c r="I1616" s="102">
        <f t="shared" si="372"/>
        <v>0</v>
      </c>
      <c r="J1616" s="103">
        <f t="shared" si="373"/>
        <v>0</v>
      </c>
      <c r="L1616" s="115">
        <f t="shared" si="374"/>
        <v>0</v>
      </c>
      <c r="M1616" s="111">
        <f t="shared" si="375"/>
        <v>0</v>
      </c>
      <c r="N1616" s="111">
        <f t="shared" si="376"/>
        <v>0</v>
      </c>
      <c r="O1616" s="115">
        <f t="shared" si="377"/>
        <v>0</v>
      </c>
      <c r="P1616" s="111">
        <f t="shared" si="378"/>
        <v>0</v>
      </c>
      <c r="Q1616" s="111">
        <f t="shared" si="379"/>
        <v>0</v>
      </c>
      <c r="R1616" s="115">
        <f t="shared" si="380"/>
        <v>0</v>
      </c>
      <c r="S1616" s="111">
        <f t="shared" si="381"/>
        <v>0</v>
      </c>
      <c r="T1616" s="111">
        <f t="shared" si="382"/>
        <v>0</v>
      </c>
    </row>
    <row r="1617" spans="1:20" ht="11.25" customHeight="1" x14ac:dyDescent="0.2">
      <c r="A1617" s="102" t="str">
        <f>'T09'!A1617</f>
        <v>Nevidzany</v>
      </c>
      <c r="B1617" s="104">
        <f>'T09'!C1617</f>
        <v>514217</v>
      </c>
      <c r="C1617" s="109">
        <f>'T09'!K1617</f>
        <v>54188.24</v>
      </c>
      <c r="D1617" s="110">
        <f>'T09'!O1617</f>
        <v>0</v>
      </c>
      <c r="E1617" s="110">
        <f>'T09'!P1617</f>
        <v>0</v>
      </c>
      <c r="F1617" s="110"/>
      <c r="G1617" s="102">
        <f t="shared" si="370"/>
        <v>0</v>
      </c>
      <c r="H1617" s="102">
        <f t="shared" si="371"/>
        <v>0</v>
      </c>
      <c r="I1617" s="102">
        <f t="shared" si="372"/>
        <v>0</v>
      </c>
      <c r="J1617" s="103">
        <f t="shared" si="373"/>
        <v>0</v>
      </c>
      <c r="L1617" s="115">
        <f t="shared" si="374"/>
        <v>0</v>
      </c>
      <c r="M1617" s="111">
        <f t="shared" si="375"/>
        <v>0</v>
      </c>
      <c r="N1617" s="111">
        <f t="shared" si="376"/>
        <v>0</v>
      </c>
      <c r="O1617" s="115">
        <f t="shared" si="377"/>
        <v>0</v>
      </c>
      <c r="P1617" s="111">
        <f t="shared" si="378"/>
        <v>0</v>
      </c>
      <c r="Q1617" s="111">
        <f t="shared" si="379"/>
        <v>0</v>
      </c>
      <c r="R1617" s="115">
        <f t="shared" si="380"/>
        <v>0</v>
      </c>
      <c r="S1617" s="111">
        <f t="shared" si="381"/>
        <v>0</v>
      </c>
      <c r="T1617" s="111">
        <f t="shared" si="382"/>
        <v>0</v>
      </c>
    </row>
    <row r="1618" spans="1:20" ht="11.25" customHeight="1" x14ac:dyDescent="0.2">
      <c r="A1618" s="102" t="str">
        <f>'T09'!A1618</f>
        <v>Nevoľné</v>
      </c>
      <c r="B1618" s="104">
        <f>'T09'!C1618</f>
        <v>517089</v>
      </c>
      <c r="C1618" s="109">
        <f>'T09'!K1618</f>
        <v>116642.45</v>
      </c>
      <c r="D1618" s="110">
        <f>'T09'!O1618</f>
        <v>9.4857999999999993</v>
      </c>
      <c r="E1618" s="110">
        <f>'T09'!P1618</f>
        <v>2.1601655315024679</v>
      </c>
      <c r="F1618" s="110"/>
      <c r="G1618" s="102">
        <f t="shared" si="370"/>
        <v>0</v>
      </c>
      <c r="H1618" s="102">
        <f t="shared" si="371"/>
        <v>0</v>
      </c>
      <c r="I1618" s="102">
        <f t="shared" si="372"/>
        <v>0</v>
      </c>
      <c r="J1618" s="103">
        <f t="shared" si="373"/>
        <v>0</v>
      </c>
      <c r="L1618" s="115">
        <f t="shared" si="374"/>
        <v>0</v>
      </c>
      <c r="M1618" s="111">
        <f t="shared" si="375"/>
        <v>0</v>
      </c>
      <c r="N1618" s="111">
        <f t="shared" si="376"/>
        <v>0</v>
      </c>
      <c r="O1618" s="115">
        <f t="shared" si="377"/>
        <v>0</v>
      </c>
      <c r="P1618" s="111">
        <f t="shared" si="378"/>
        <v>0</v>
      </c>
      <c r="Q1618" s="111">
        <f t="shared" si="379"/>
        <v>0</v>
      </c>
      <c r="R1618" s="115">
        <f t="shared" si="380"/>
        <v>0</v>
      </c>
      <c r="S1618" s="111">
        <f t="shared" si="381"/>
        <v>0</v>
      </c>
      <c r="T1618" s="111">
        <f t="shared" si="382"/>
        <v>0</v>
      </c>
    </row>
    <row r="1619" spans="1:20" ht="11.25" customHeight="1" x14ac:dyDescent="0.2">
      <c r="A1619" s="102" t="str">
        <f>'T09'!A1619</f>
        <v>Nezbudská Lúčka</v>
      </c>
      <c r="B1619" s="104">
        <f>'T09'!C1619</f>
        <v>558168</v>
      </c>
      <c r="C1619" s="109">
        <f>'T09'!K1619</f>
        <v>125518.14</v>
      </c>
      <c r="D1619" s="110">
        <f>'T09'!O1619</f>
        <v>31.7591</v>
      </c>
      <c r="E1619" s="110">
        <f>'T09'!P1619</f>
        <v>58.105856253128032</v>
      </c>
      <c r="F1619" s="110"/>
      <c r="G1619" s="102">
        <f t="shared" si="370"/>
        <v>0</v>
      </c>
      <c r="H1619" s="102">
        <f t="shared" si="371"/>
        <v>1</v>
      </c>
      <c r="I1619" s="102">
        <f t="shared" si="372"/>
        <v>0</v>
      </c>
      <c r="J1619" s="103">
        <f t="shared" si="373"/>
        <v>1</v>
      </c>
      <c r="L1619" s="115">
        <f t="shared" si="374"/>
        <v>0</v>
      </c>
      <c r="M1619" s="111">
        <f t="shared" si="375"/>
        <v>0</v>
      </c>
      <c r="N1619" s="111">
        <f t="shared" si="376"/>
        <v>0</v>
      </c>
      <c r="O1619" s="115">
        <f t="shared" si="377"/>
        <v>125518.14</v>
      </c>
      <c r="P1619" s="111">
        <f t="shared" si="378"/>
        <v>0.31759100000000001</v>
      </c>
      <c r="Q1619" s="111">
        <f t="shared" si="379"/>
        <v>0.5810585625312803</v>
      </c>
      <c r="R1619" s="115">
        <f t="shared" si="380"/>
        <v>0</v>
      </c>
      <c r="S1619" s="111">
        <f t="shared" si="381"/>
        <v>0</v>
      </c>
      <c r="T1619" s="111">
        <f t="shared" si="382"/>
        <v>0</v>
      </c>
    </row>
    <row r="1620" spans="1:20" ht="11.25" customHeight="1" x14ac:dyDescent="0.2">
      <c r="A1620" s="102" t="str">
        <f>'T09'!A1620</f>
        <v>Nimnica</v>
      </c>
      <c r="B1620" s="104">
        <f>'T09'!C1620</f>
        <v>557447</v>
      </c>
      <c r="C1620" s="109">
        <f>'T09'!K1620</f>
        <v>230551.40000000002</v>
      </c>
      <c r="D1620" s="110">
        <f>'T09'!O1620</f>
        <v>0</v>
      </c>
      <c r="E1620" s="110">
        <f>'T09'!P1620</f>
        <v>1.6447742238823966</v>
      </c>
      <c r="F1620" s="110"/>
      <c r="G1620" s="102">
        <f t="shared" si="370"/>
        <v>0</v>
      </c>
      <c r="H1620" s="102">
        <f t="shared" si="371"/>
        <v>0</v>
      </c>
      <c r="I1620" s="102">
        <f t="shared" si="372"/>
        <v>0</v>
      </c>
      <c r="J1620" s="103">
        <f t="shared" si="373"/>
        <v>0</v>
      </c>
      <c r="L1620" s="115">
        <f t="shared" si="374"/>
        <v>0</v>
      </c>
      <c r="M1620" s="111">
        <f t="shared" si="375"/>
        <v>0</v>
      </c>
      <c r="N1620" s="111">
        <f t="shared" si="376"/>
        <v>0</v>
      </c>
      <c r="O1620" s="115">
        <f t="shared" si="377"/>
        <v>0</v>
      </c>
      <c r="P1620" s="111">
        <f t="shared" si="378"/>
        <v>0</v>
      </c>
      <c r="Q1620" s="111">
        <f t="shared" si="379"/>
        <v>0</v>
      </c>
      <c r="R1620" s="115">
        <f t="shared" si="380"/>
        <v>0</v>
      </c>
      <c r="S1620" s="111">
        <f t="shared" si="381"/>
        <v>0</v>
      </c>
      <c r="T1620" s="111">
        <f t="shared" si="382"/>
        <v>0</v>
      </c>
    </row>
    <row r="1621" spans="1:20" ht="11.25" customHeight="1" x14ac:dyDescent="0.2">
      <c r="A1621" s="102" t="str">
        <f>'T09'!A1621</f>
        <v>Nitra</v>
      </c>
      <c r="B1621" s="104">
        <f>'T09'!C1621</f>
        <v>500011</v>
      </c>
      <c r="C1621" s="109">
        <f>'T09'!K1621</f>
        <v>46259464.539999999</v>
      </c>
      <c r="D1621" s="110">
        <f>'T09'!O1621</f>
        <v>30.8415</v>
      </c>
      <c r="E1621" s="110">
        <f>'T09'!P1621</f>
        <v>23.10256075437055</v>
      </c>
      <c r="F1621" s="110"/>
      <c r="G1621" s="102">
        <f t="shared" si="370"/>
        <v>0</v>
      </c>
      <c r="H1621" s="102">
        <f t="shared" si="371"/>
        <v>0</v>
      </c>
      <c r="I1621" s="102">
        <f t="shared" si="372"/>
        <v>0</v>
      </c>
      <c r="J1621" s="103">
        <f t="shared" si="373"/>
        <v>0</v>
      </c>
      <c r="L1621" s="115">
        <f t="shared" si="374"/>
        <v>0</v>
      </c>
      <c r="M1621" s="111">
        <f t="shared" si="375"/>
        <v>0</v>
      </c>
      <c r="N1621" s="111">
        <f t="shared" si="376"/>
        <v>0</v>
      </c>
      <c r="O1621" s="115">
        <f t="shared" si="377"/>
        <v>0</v>
      </c>
      <c r="P1621" s="111">
        <f t="shared" si="378"/>
        <v>0</v>
      </c>
      <c r="Q1621" s="111">
        <f t="shared" si="379"/>
        <v>0</v>
      </c>
      <c r="R1621" s="115">
        <f t="shared" si="380"/>
        <v>0</v>
      </c>
      <c r="S1621" s="111">
        <f t="shared" si="381"/>
        <v>0</v>
      </c>
      <c r="T1621" s="111">
        <f t="shared" si="382"/>
        <v>0</v>
      </c>
    </row>
    <row r="1622" spans="1:20" ht="11.25" customHeight="1" x14ac:dyDescent="0.2">
      <c r="A1622" s="102" t="str">
        <f>'T09'!A1622</f>
        <v>Nitra nad Ipľom</v>
      </c>
      <c r="B1622" s="104">
        <f>'T09'!C1622</f>
        <v>511668</v>
      </c>
      <c r="C1622" s="109">
        <f>'T09'!K1622</f>
        <v>254625.71999999997</v>
      </c>
      <c r="D1622" s="110">
        <f>'T09'!O1622</f>
        <v>17.400400000000001</v>
      </c>
      <c r="E1622" s="110">
        <f>'T09'!P1622</f>
        <v>0.61803261665789311</v>
      </c>
      <c r="F1622" s="110"/>
      <c r="G1622" s="102">
        <f t="shared" si="370"/>
        <v>0</v>
      </c>
      <c r="H1622" s="102">
        <f t="shared" si="371"/>
        <v>0</v>
      </c>
      <c r="I1622" s="102">
        <f t="shared" si="372"/>
        <v>0</v>
      </c>
      <c r="J1622" s="103">
        <f t="shared" si="373"/>
        <v>0</v>
      </c>
      <c r="L1622" s="115">
        <f t="shared" si="374"/>
        <v>0</v>
      </c>
      <c r="M1622" s="111">
        <f t="shared" si="375"/>
        <v>0</v>
      </c>
      <c r="N1622" s="111">
        <f t="shared" si="376"/>
        <v>0</v>
      </c>
      <c r="O1622" s="115">
        <f t="shared" si="377"/>
        <v>0</v>
      </c>
      <c r="P1622" s="111">
        <f t="shared" si="378"/>
        <v>0</v>
      </c>
      <c r="Q1622" s="111">
        <f t="shared" si="379"/>
        <v>0</v>
      </c>
      <c r="R1622" s="115">
        <f t="shared" si="380"/>
        <v>0</v>
      </c>
      <c r="S1622" s="111">
        <f t="shared" si="381"/>
        <v>0</v>
      </c>
      <c r="T1622" s="111">
        <f t="shared" si="382"/>
        <v>0</v>
      </c>
    </row>
    <row r="1623" spans="1:20" ht="11.25" customHeight="1" x14ac:dyDescent="0.2">
      <c r="A1623" s="102" t="str">
        <f>'T09'!A1623</f>
        <v>Nitrianska Blatnica</v>
      </c>
      <c r="B1623" s="104">
        <f>'T09'!C1623</f>
        <v>505234</v>
      </c>
      <c r="C1623" s="109">
        <f>'T09'!K1623</f>
        <v>694181.48</v>
      </c>
      <c r="D1623" s="110">
        <f>'T09'!O1623</f>
        <v>29.6188</v>
      </c>
      <c r="E1623" s="110">
        <f>'T09'!P1623</f>
        <v>5.1110553972139972</v>
      </c>
      <c r="F1623" s="110"/>
      <c r="G1623" s="102">
        <f t="shared" si="370"/>
        <v>0</v>
      </c>
      <c r="H1623" s="102">
        <f t="shared" si="371"/>
        <v>0</v>
      </c>
      <c r="I1623" s="102">
        <f t="shared" si="372"/>
        <v>0</v>
      </c>
      <c r="J1623" s="103">
        <f t="shared" si="373"/>
        <v>0</v>
      </c>
      <c r="L1623" s="115">
        <f t="shared" si="374"/>
        <v>0</v>
      </c>
      <c r="M1623" s="111">
        <f t="shared" si="375"/>
        <v>0</v>
      </c>
      <c r="N1623" s="111">
        <f t="shared" si="376"/>
        <v>0</v>
      </c>
      <c r="O1623" s="115">
        <f t="shared" si="377"/>
        <v>0</v>
      </c>
      <c r="P1623" s="111">
        <f t="shared" si="378"/>
        <v>0</v>
      </c>
      <c r="Q1623" s="111">
        <f t="shared" si="379"/>
        <v>0</v>
      </c>
      <c r="R1623" s="115">
        <f t="shared" si="380"/>
        <v>0</v>
      </c>
      <c r="S1623" s="111">
        <f t="shared" si="381"/>
        <v>0</v>
      </c>
      <c r="T1623" s="111">
        <f t="shared" si="382"/>
        <v>0</v>
      </c>
    </row>
    <row r="1624" spans="1:20" ht="11.25" customHeight="1" x14ac:dyDescent="0.2">
      <c r="A1624" s="102" t="str">
        <f>'T09'!A1624</f>
        <v>Nitrianska Streda</v>
      </c>
      <c r="B1624" s="104">
        <f>'T09'!C1624</f>
        <v>505242</v>
      </c>
      <c r="C1624" s="109">
        <f>'T09'!K1624</f>
        <v>185026.84</v>
      </c>
      <c r="D1624" s="110">
        <f>'T09'!O1624</f>
        <v>54.516399999999997</v>
      </c>
      <c r="E1624" s="110">
        <f>'T09'!P1624</f>
        <v>43.656406821842722</v>
      </c>
      <c r="F1624" s="110"/>
      <c r="G1624" s="102">
        <f t="shared" si="370"/>
        <v>0</v>
      </c>
      <c r="H1624" s="102">
        <f t="shared" si="371"/>
        <v>1</v>
      </c>
      <c r="I1624" s="102">
        <f t="shared" si="372"/>
        <v>0</v>
      </c>
      <c r="J1624" s="103">
        <f t="shared" si="373"/>
        <v>1</v>
      </c>
      <c r="L1624" s="115">
        <f t="shared" si="374"/>
        <v>0</v>
      </c>
      <c r="M1624" s="111">
        <f t="shared" si="375"/>
        <v>0</v>
      </c>
      <c r="N1624" s="111">
        <f t="shared" si="376"/>
        <v>0</v>
      </c>
      <c r="O1624" s="115">
        <f t="shared" si="377"/>
        <v>185026.84</v>
      </c>
      <c r="P1624" s="111">
        <f t="shared" si="378"/>
        <v>0.54516399999999998</v>
      </c>
      <c r="Q1624" s="111">
        <f t="shared" si="379"/>
        <v>0.43656406821842725</v>
      </c>
      <c r="R1624" s="115">
        <f t="shared" si="380"/>
        <v>0</v>
      </c>
      <c r="S1624" s="111">
        <f t="shared" si="381"/>
        <v>0</v>
      </c>
      <c r="T1624" s="111">
        <f t="shared" si="382"/>
        <v>0</v>
      </c>
    </row>
    <row r="1625" spans="1:20" ht="11.25" customHeight="1" x14ac:dyDescent="0.2">
      <c r="A1625" s="102" t="str">
        <f>'T09'!A1625</f>
        <v>Nitrianske Hrnčiarovce</v>
      </c>
      <c r="B1625" s="104">
        <f>'T09'!C1625</f>
        <v>556696</v>
      </c>
      <c r="C1625" s="109">
        <f>'T09'!K1625</f>
        <v>743047.94</v>
      </c>
      <c r="D1625" s="110">
        <f>'T09'!O1625</f>
        <v>0</v>
      </c>
      <c r="E1625" s="110">
        <f>'T09'!P1625</f>
        <v>2.5216259936068188</v>
      </c>
      <c r="F1625" s="110"/>
      <c r="G1625" s="102">
        <f t="shared" si="370"/>
        <v>0</v>
      </c>
      <c r="H1625" s="102">
        <f t="shared" si="371"/>
        <v>0</v>
      </c>
      <c r="I1625" s="102">
        <f t="shared" si="372"/>
        <v>0</v>
      </c>
      <c r="J1625" s="103">
        <f t="shared" si="373"/>
        <v>0</v>
      </c>
      <c r="L1625" s="115">
        <f t="shared" si="374"/>
        <v>0</v>
      </c>
      <c r="M1625" s="111">
        <f t="shared" si="375"/>
        <v>0</v>
      </c>
      <c r="N1625" s="111">
        <f t="shared" si="376"/>
        <v>0</v>
      </c>
      <c r="O1625" s="115">
        <f t="shared" si="377"/>
        <v>0</v>
      </c>
      <c r="P1625" s="111">
        <f t="shared" si="378"/>
        <v>0</v>
      </c>
      <c r="Q1625" s="111">
        <f t="shared" si="379"/>
        <v>0</v>
      </c>
      <c r="R1625" s="115">
        <f t="shared" si="380"/>
        <v>0</v>
      </c>
      <c r="S1625" s="111">
        <f t="shared" si="381"/>
        <v>0</v>
      </c>
      <c r="T1625" s="111">
        <f t="shared" si="382"/>
        <v>0</v>
      </c>
    </row>
    <row r="1626" spans="1:20" ht="11.25" customHeight="1" x14ac:dyDescent="0.2">
      <c r="A1626" s="102" t="str">
        <f>'T09'!A1626</f>
        <v>Nitrianske Pravno</v>
      </c>
      <c r="B1626" s="104">
        <f>'T09'!C1626</f>
        <v>514225</v>
      </c>
      <c r="C1626" s="109">
        <f>'T09'!K1626</f>
        <v>1916129.27</v>
      </c>
      <c r="D1626" s="110">
        <f>'T09'!O1626</f>
        <v>31.518000000000001</v>
      </c>
      <c r="E1626" s="110">
        <f>'T09'!P1626</f>
        <v>12.608281903652562</v>
      </c>
      <c r="F1626" s="110"/>
      <c r="G1626" s="102">
        <f t="shared" si="370"/>
        <v>0</v>
      </c>
      <c r="H1626" s="102">
        <f t="shared" si="371"/>
        <v>0</v>
      </c>
      <c r="I1626" s="102">
        <f t="shared" si="372"/>
        <v>0</v>
      </c>
      <c r="J1626" s="103">
        <f t="shared" si="373"/>
        <v>0</v>
      </c>
      <c r="L1626" s="115">
        <f t="shared" si="374"/>
        <v>0</v>
      </c>
      <c r="M1626" s="111">
        <f t="shared" si="375"/>
        <v>0</v>
      </c>
      <c r="N1626" s="111">
        <f t="shared" si="376"/>
        <v>0</v>
      </c>
      <c r="O1626" s="115">
        <f t="shared" si="377"/>
        <v>0</v>
      </c>
      <c r="P1626" s="111">
        <f t="shared" si="378"/>
        <v>0</v>
      </c>
      <c r="Q1626" s="111">
        <f t="shared" si="379"/>
        <v>0</v>
      </c>
      <c r="R1626" s="115">
        <f t="shared" si="380"/>
        <v>0</v>
      </c>
      <c r="S1626" s="111">
        <f t="shared" si="381"/>
        <v>0</v>
      </c>
      <c r="T1626" s="111">
        <f t="shared" si="382"/>
        <v>0</v>
      </c>
    </row>
    <row r="1627" spans="1:20" ht="11.25" customHeight="1" x14ac:dyDescent="0.2">
      <c r="A1627" s="102" t="str">
        <f>'T09'!A1627</f>
        <v>Nitrianske Rudno</v>
      </c>
      <c r="B1627" s="104">
        <f>'T09'!C1627</f>
        <v>514233</v>
      </c>
      <c r="C1627" s="109">
        <f>'T09'!K1627</f>
        <v>1205730.72</v>
      </c>
      <c r="D1627" s="110">
        <f>'T09'!O1627</f>
        <v>0</v>
      </c>
      <c r="E1627" s="110">
        <f>'T09'!P1627</f>
        <v>29.720897382460322</v>
      </c>
      <c r="F1627" s="110"/>
      <c r="G1627" s="102">
        <f t="shared" si="370"/>
        <v>0</v>
      </c>
      <c r="H1627" s="102">
        <f t="shared" si="371"/>
        <v>1</v>
      </c>
      <c r="I1627" s="102">
        <f t="shared" si="372"/>
        <v>0</v>
      </c>
      <c r="J1627" s="103">
        <f t="shared" si="373"/>
        <v>1</v>
      </c>
      <c r="L1627" s="115">
        <f t="shared" si="374"/>
        <v>0</v>
      </c>
      <c r="M1627" s="111">
        <f t="shared" si="375"/>
        <v>0</v>
      </c>
      <c r="N1627" s="111">
        <f t="shared" si="376"/>
        <v>0</v>
      </c>
      <c r="O1627" s="115">
        <f t="shared" si="377"/>
        <v>1205730.72</v>
      </c>
      <c r="P1627" s="111">
        <f t="shared" si="378"/>
        <v>0</v>
      </c>
      <c r="Q1627" s="111">
        <f t="shared" si="379"/>
        <v>0.29720897382460321</v>
      </c>
      <c r="R1627" s="115">
        <f t="shared" si="380"/>
        <v>0</v>
      </c>
      <c r="S1627" s="111">
        <f t="shared" si="381"/>
        <v>0</v>
      </c>
      <c r="T1627" s="111">
        <f t="shared" si="382"/>
        <v>0</v>
      </c>
    </row>
    <row r="1628" spans="1:20" ht="11.25" customHeight="1" x14ac:dyDescent="0.2">
      <c r="A1628" s="102" t="str">
        <f>'T09'!A1628</f>
        <v>Nitrianske Sučany</v>
      </c>
      <c r="B1628" s="104">
        <f>'T09'!C1628</f>
        <v>514241</v>
      </c>
      <c r="C1628" s="109">
        <f>'T09'!K1628</f>
        <v>365038.02</v>
      </c>
      <c r="D1628" s="110">
        <f>'T09'!O1628</f>
        <v>8.5239999999999991</v>
      </c>
      <c r="E1628" s="110">
        <f>'T09'!P1628</f>
        <v>6.2895749872848867</v>
      </c>
      <c r="F1628" s="110"/>
      <c r="G1628" s="102">
        <f t="shared" si="370"/>
        <v>0</v>
      </c>
      <c r="H1628" s="102">
        <f t="shared" si="371"/>
        <v>0</v>
      </c>
      <c r="I1628" s="102">
        <f t="shared" si="372"/>
        <v>0</v>
      </c>
      <c r="J1628" s="103">
        <f t="shared" si="373"/>
        <v>0</v>
      </c>
      <c r="L1628" s="115">
        <f t="shared" si="374"/>
        <v>0</v>
      </c>
      <c r="M1628" s="111">
        <f t="shared" si="375"/>
        <v>0</v>
      </c>
      <c r="N1628" s="111">
        <f t="shared" si="376"/>
        <v>0</v>
      </c>
      <c r="O1628" s="115">
        <f t="shared" si="377"/>
        <v>0</v>
      </c>
      <c r="P1628" s="111">
        <f t="shared" si="378"/>
        <v>0</v>
      </c>
      <c r="Q1628" s="111">
        <f t="shared" si="379"/>
        <v>0</v>
      </c>
      <c r="R1628" s="115">
        <f t="shared" si="380"/>
        <v>0</v>
      </c>
      <c r="S1628" s="111">
        <f t="shared" si="381"/>
        <v>0</v>
      </c>
      <c r="T1628" s="111">
        <f t="shared" si="382"/>
        <v>0</v>
      </c>
    </row>
    <row r="1629" spans="1:20" ht="11.25" customHeight="1" x14ac:dyDescent="0.2">
      <c r="A1629" s="102" t="str">
        <f>'T09'!A1629</f>
        <v>Nitrica</v>
      </c>
      <c r="B1629" s="104">
        <f>'T09'!C1629</f>
        <v>514250</v>
      </c>
      <c r="C1629" s="109">
        <f>'T09'!K1629</f>
        <v>637420.34</v>
      </c>
      <c r="D1629" s="110">
        <f>'T09'!O1629</f>
        <v>0</v>
      </c>
      <c r="E1629" s="110">
        <f>'T09'!P1629</f>
        <v>0</v>
      </c>
      <c r="F1629" s="110"/>
      <c r="G1629" s="102">
        <f t="shared" si="370"/>
        <v>0</v>
      </c>
      <c r="H1629" s="102">
        <f t="shared" si="371"/>
        <v>0</v>
      </c>
      <c r="I1629" s="102">
        <f t="shared" si="372"/>
        <v>0</v>
      </c>
      <c r="J1629" s="103">
        <f t="shared" si="373"/>
        <v>0</v>
      </c>
      <c r="L1629" s="115">
        <f t="shared" si="374"/>
        <v>0</v>
      </c>
      <c r="M1629" s="111">
        <f t="shared" si="375"/>
        <v>0</v>
      </c>
      <c r="N1629" s="111">
        <f t="shared" si="376"/>
        <v>0</v>
      </c>
      <c r="O1629" s="115">
        <f t="shared" si="377"/>
        <v>0</v>
      </c>
      <c r="P1629" s="111">
        <f t="shared" si="378"/>
        <v>0</v>
      </c>
      <c r="Q1629" s="111">
        <f t="shared" si="379"/>
        <v>0</v>
      </c>
      <c r="R1629" s="115">
        <f t="shared" si="380"/>
        <v>0</v>
      </c>
      <c r="S1629" s="111">
        <f t="shared" si="381"/>
        <v>0</v>
      </c>
      <c r="T1629" s="111">
        <f t="shared" si="382"/>
        <v>0</v>
      </c>
    </row>
    <row r="1630" spans="1:20" ht="11.25" customHeight="1" x14ac:dyDescent="0.2">
      <c r="A1630" s="102" t="str">
        <f>'T09'!A1630</f>
        <v>Nižná</v>
      </c>
      <c r="B1630" s="104">
        <f>'T09'!C1630</f>
        <v>507369</v>
      </c>
      <c r="C1630" s="109">
        <f>'T09'!K1630</f>
        <v>190294.06</v>
      </c>
      <c r="D1630" s="110">
        <f>'T09'!O1630</f>
        <v>0</v>
      </c>
      <c r="E1630" s="110">
        <f>'T09'!P1630</f>
        <v>10.017138737804007</v>
      </c>
      <c r="F1630" s="110"/>
      <c r="G1630" s="102">
        <f t="shared" si="370"/>
        <v>0</v>
      </c>
      <c r="H1630" s="102">
        <f t="shared" si="371"/>
        <v>0</v>
      </c>
      <c r="I1630" s="102">
        <f t="shared" si="372"/>
        <v>0</v>
      </c>
      <c r="J1630" s="103">
        <f t="shared" si="373"/>
        <v>0</v>
      </c>
      <c r="L1630" s="115">
        <f t="shared" si="374"/>
        <v>0</v>
      </c>
      <c r="M1630" s="111">
        <f t="shared" si="375"/>
        <v>0</v>
      </c>
      <c r="N1630" s="111">
        <f t="shared" si="376"/>
        <v>0</v>
      </c>
      <c r="O1630" s="115">
        <f t="shared" si="377"/>
        <v>0</v>
      </c>
      <c r="P1630" s="111">
        <f t="shared" si="378"/>
        <v>0</v>
      </c>
      <c r="Q1630" s="111">
        <f t="shared" si="379"/>
        <v>0</v>
      </c>
      <c r="R1630" s="115">
        <f t="shared" si="380"/>
        <v>0</v>
      </c>
      <c r="S1630" s="111">
        <f t="shared" si="381"/>
        <v>0</v>
      </c>
      <c r="T1630" s="111">
        <f t="shared" si="382"/>
        <v>0</v>
      </c>
    </row>
    <row r="1631" spans="1:20" ht="11.25" customHeight="1" x14ac:dyDescent="0.2">
      <c r="A1631" s="102" t="str">
        <f>'T09'!A1631</f>
        <v>Nižná</v>
      </c>
      <c r="B1631" s="104">
        <f>'T09'!C1631</f>
        <v>509876</v>
      </c>
      <c r="C1631" s="109">
        <f>'T09'!K1631</f>
        <v>2650859.4299999997</v>
      </c>
      <c r="D1631" s="110">
        <f>'T09'!O1631</f>
        <v>0</v>
      </c>
      <c r="E1631" s="110">
        <f>'T09'!P1631</f>
        <v>0.92219752293692925</v>
      </c>
      <c r="F1631" s="110"/>
      <c r="G1631" s="102">
        <f t="shared" si="370"/>
        <v>0</v>
      </c>
      <c r="H1631" s="102">
        <f t="shared" si="371"/>
        <v>0</v>
      </c>
      <c r="I1631" s="102">
        <f t="shared" si="372"/>
        <v>0</v>
      </c>
      <c r="J1631" s="103">
        <f t="shared" si="373"/>
        <v>0</v>
      </c>
      <c r="L1631" s="115">
        <f t="shared" si="374"/>
        <v>0</v>
      </c>
      <c r="M1631" s="111">
        <f t="shared" si="375"/>
        <v>0</v>
      </c>
      <c r="N1631" s="111">
        <f t="shared" si="376"/>
        <v>0</v>
      </c>
      <c r="O1631" s="115">
        <f t="shared" si="377"/>
        <v>0</v>
      </c>
      <c r="P1631" s="111">
        <f t="shared" si="378"/>
        <v>0</v>
      </c>
      <c r="Q1631" s="111">
        <f t="shared" si="379"/>
        <v>0</v>
      </c>
      <c r="R1631" s="115">
        <f t="shared" si="380"/>
        <v>0</v>
      </c>
      <c r="S1631" s="111">
        <f t="shared" si="381"/>
        <v>0</v>
      </c>
      <c r="T1631" s="111">
        <f t="shared" si="382"/>
        <v>0</v>
      </c>
    </row>
    <row r="1632" spans="1:20" ht="11.25" customHeight="1" x14ac:dyDescent="0.2">
      <c r="A1632" s="102" t="str">
        <f>'T09'!A1632</f>
        <v>Nižná Boca</v>
      </c>
      <c r="B1632" s="104">
        <f>'T09'!C1632</f>
        <v>510874</v>
      </c>
      <c r="C1632" s="109">
        <f>'T09'!K1632</f>
        <v>79577.39</v>
      </c>
      <c r="D1632" s="110">
        <f>'T09'!O1632</f>
        <v>24.6967</v>
      </c>
      <c r="E1632" s="110">
        <f>'T09'!P1632</f>
        <v>63.416857476728005</v>
      </c>
      <c r="F1632" s="110"/>
      <c r="G1632" s="102">
        <f t="shared" si="370"/>
        <v>0</v>
      </c>
      <c r="H1632" s="102">
        <f t="shared" si="371"/>
        <v>1</v>
      </c>
      <c r="I1632" s="102">
        <f t="shared" si="372"/>
        <v>0</v>
      </c>
      <c r="J1632" s="103">
        <f t="shared" si="373"/>
        <v>1</v>
      </c>
      <c r="L1632" s="115">
        <f t="shared" si="374"/>
        <v>0</v>
      </c>
      <c r="M1632" s="111">
        <f t="shared" si="375"/>
        <v>0</v>
      </c>
      <c r="N1632" s="111">
        <f t="shared" si="376"/>
        <v>0</v>
      </c>
      <c r="O1632" s="115">
        <f t="shared" si="377"/>
        <v>79577.39</v>
      </c>
      <c r="P1632" s="111">
        <f t="shared" si="378"/>
        <v>0.24696699999999999</v>
      </c>
      <c r="Q1632" s="111">
        <f t="shared" si="379"/>
        <v>0.63416857476728006</v>
      </c>
      <c r="R1632" s="115">
        <f t="shared" si="380"/>
        <v>0</v>
      </c>
      <c r="S1632" s="111">
        <f t="shared" si="381"/>
        <v>0</v>
      </c>
      <c r="T1632" s="111">
        <f t="shared" si="382"/>
        <v>0</v>
      </c>
    </row>
    <row r="1633" spans="1:20" ht="11.25" customHeight="1" x14ac:dyDescent="0.2">
      <c r="A1633" s="102" t="str">
        <f>'T09'!A1633</f>
        <v>Nižná Hutka</v>
      </c>
      <c r="B1633" s="104">
        <f>'T09'!C1633</f>
        <v>518140</v>
      </c>
      <c r="C1633" s="109">
        <f>'T09'!K1633</f>
        <v>202165.74</v>
      </c>
      <c r="D1633" s="110">
        <f>'T09'!O1633</f>
        <v>0</v>
      </c>
      <c r="E1633" s="110">
        <f>'T09'!P1633</f>
        <v>0</v>
      </c>
      <c r="F1633" s="110"/>
      <c r="G1633" s="102">
        <f t="shared" si="370"/>
        <v>0</v>
      </c>
      <c r="H1633" s="102">
        <f t="shared" si="371"/>
        <v>0</v>
      </c>
      <c r="I1633" s="102">
        <f t="shared" si="372"/>
        <v>0</v>
      </c>
      <c r="J1633" s="103">
        <f t="shared" si="373"/>
        <v>0</v>
      </c>
      <c r="L1633" s="115">
        <f t="shared" si="374"/>
        <v>0</v>
      </c>
      <c r="M1633" s="111">
        <f t="shared" si="375"/>
        <v>0</v>
      </c>
      <c r="N1633" s="111">
        <f t="shared" si="376"/>
        <v>0</v>
      </c>
      <c r="O1633" s="115">
        <f t="shared" si="377"/>
        <v>0</v>
      </c>
      <c r="P1633" s="111">
        <f t="shared" si="378"/>
        <v>0</v>
      </c>
      <c r="Q1633" s="111">
        <f t="shared" si="379"/>
        <v>0</v>
      </c>
      <c r="R1633" s="115">
        <f t="shared" si="380"/>
        <v>0</v>
      </c>
      <c r="S1633" s="111">
        <f t="shared" si="381"/>
        <v>0</v>
      </c>
      <c r="T1633" s="111">
        <f t="shared" si="382"/>
        <v>0</v>
      </c>
    </row>
    <row r="1634" spans="1:20" ht="11.25" customHeight="1" x14ac:dyDescent="0.2">
      <c r="A1634" s="102" t="str">
        <f>'T09'!A1634</f>
        <v>Nižná Jablonka</v>
      </c>
      <c r="B1634" s="104">
        <f>'T09'!C1634</f>
        <v>520535</v>
      </c>
      <c r="C1634" s="109">
        <f>'T09'!K1634</f>
        <v>51562.85</v>
      </c>
      <c r="D1634" s="110">
        <f>'T09'!O1634</f>
        <v>0</v>
      </c>
      <c r="E1634" s="110">
        <f>'T09'!P1634</f>
        <v>0</v>
      </c>
      <c r="F1634" s="110"/>
      <c r="G1634" s="102">
        <f t="shared" si="370"/>
        <v>0</v>
      </c>
      <c r="H1634" s="102">
        <f t="shared" si="371"/>
        <v>0</v>
      </c>
      <c r="I1634" s="102">
        <f t="shared" si="372"/>
        <v>0</v>
      </c>
      <c r="J1634" s="103">
        <f t="shared" si="373"/>
        <v>0</v>
      </c>
      <c r="L1634" s="115">
        <f t="shared" si="374"/>
        <v>0</v>
      </c>
      <c r="M1634" s="111">
        <f t="shared" si="375"/>
        <v>0</v>
      </c>
      <c r="N1634" s="111">
        <f t="shared" si="376"/>
        <v>0</v>
      </c>
      <c r="O1634" s="115">
        <f t="shared" si="377"/>
        <v>0</v>
      </c>
      <c r="P1634" s="111">
        <f t="shared" si="378"/>
        <v>0</v>
      </c>
      <c r="Q1634" s="111">
        <f t="shared" si="379"/>
        <v>0</v>
      </c>
      <c r="R1634" s="115">
        <f t="shared" si="380"/>
        <v>0</v>
      </c>
      <c r="S1634" s="111">
        <f t="shared" si="381"/>
        <v>0</v>
      </c>
      <c r="T1634" s="111">
        <f t="shared" si="382"/>
        <v>0</v>
      </c>
    </row>
    <row r="1635" spans="1:20" ht="11.25" customHeight="1" x14ac:dyDescent="0.2">
      <c r="A1635" s="102" t="str">
        <f>'T09'!A1635</f>
        <v>Nižná Jedľová</v>
      </c>
      <c r="B1635" s="104">
        <f>'T09'!C1635</f>
        <v>527629</v>
      </c>
      <c r="C1635" s="109">
        <f>'T09'!K1635</f>
        <v>44642.27</v>
      </c>
      <c r="D1635" s="110">
        <f>'T09'!O1635</f>
        <v>4.8917999999999999</v>
      </c>
      <c r="E1635" s="110">
        <f>'T09'!P1635</f>
        <v>2.9669414212135719</v>
      </c>
      <c r="F1635" s="110"/>
      <c r="G1635" s="102">
        <f t="shared" si="370"/>
        <v>0</v>
      </c>
      <c r="H1635" s="102">
        <f t="shared" si="371"/>
        <v>0</v>
      </c>
      <c r="I1635" s="102">
        <f t="shared" si="372"/>
        <v>0</v>
      </c>
      <c r="J1635" s="103">
        <f t="shared" si="373"/>
        <v>0</v>
      </c>
      <c r="L1635" s="115">
        <f t="shared" si="374"/>
        <v>0</v>
      </c>
      <c r="M1635" s="111">
        <f t="shared" si="375"/>
        <v>0</v>
      </c>
      <c r="N1635" s="111">
        <f t="shared" si="376"/>
        <v>0</v>
      </c>
      <c r="O1635" s="115">
        <f t="shared" si="377"/>
        <v>0</v>
      </c>
      <c r="P1635" s="111">
        <f t="shared" si="378"/>
        <v>0</v>
      </c>
      <c r="Q1635" s="111">
        <f t="shared" si="379"/>
        <v>0</v>
      </c>
      <c r="R1635" s="115">
        <f t="shared" si="380"/>
        <v>0</v>
      </c>
      <c r="S1635" s="111">
        <f t="shared" si="381"/>
        <v>0</v>
      </c>
      <c r="T1635" s="111">
        <f t="shared" si="382"/>
        <v>0</v>
      </c>
    </row>
    <row r="1636" spans="1:20" ht="11.25" customHeight="1" x14ac:dyDescent="0.2">
      <c r="A1636" s="102" t="str">
        <f>'T09'!A1636</f>
        <v>Nižná Kamenica</v>
      </c>
      <c r="B1636" s="104">
        <f>'T09'!C1636</f>
        <v>521728</v>
      </c>
      <c r="C1636" s="109">
        <f>'T09'!K1636</f>
        <v>337978.80000000005</v>
      </c>
      <c r="D1636" s="110">
        <f>'T09'!O1636</f>
        <v>0</v>
      </c>
      <c r="E1636" s="110">
        <f>'T09'!P1636</f>
        <v>1.6969999301731349</v>
      </c>
      <c r="F1636" s="110"/>
      <c r="G1636" s="102">
        <f t="shared" si="370"/>
        <v>0</v>
      </c>
      <c r="H1636" s="102">
        <f t="shared" si="371"/>
        <v>0</v>
      </c>
      <c r="I1636" s="102">
        <f t="shared" si="372"/>
        <v>0</v>
      </c>
      <c r="J1636" s="103">
        <f t="shared" si="373"/>
        <v>0</v>
      </c>
      <c r="L1636" s="115">
        <f t="shared" si="374"/>
        <v>0</v>
      </c>
      <c r="M1636" s="111">
        <f t="shared" si="375"/>
        <v>0</v>
      </c>
      <c r="N1636" s="111">
        <f t="shared" si="376"/>
        <v>0</v>
      </c>
      <c r="O1636" s="115">
        <f t="shared" si="377"/>
        <v>0</v>
      </c>
      <c r="P1636" s="111">
        <f t="shared" si="378"/>
        <v>0</v>
      </c>
      <c r="Q1636" s="111">
        <f t="shared" si="379"/>
        <v>0</v>
      </c>
      <c r="R1636" s="115">
        <f t="shared" si="380"/>
        <v>0</v>
      </c>
      <c r="S1636" s="111">
        <f t="shared" si="381"/>
        <v>0</v>
      </c>
      <c r="T1636" s="111">
        <f t="shared" si="382"/>
        <v>0</v>
      </c>
    </row>
    <row r="1637" spans="1:20" ht="11.25" customHeight="1" x14ac:dyDescent="0.2">
      <c r="A1637" s="102" t="str">
        <f>'T09'!A1637</f>
        <v>Nižná Myšľa</v>
      </c>
      <c r="B1637" s="104">
        <f>'T09'!C1637</f>
        <v>521736</v>
      </c>
      <c r="C1637" s="109">
        <f>'T09'!K1637</f>
        <v>3308404.71</v>
      </c>
      <c r="D1637" s="110">
        <f>'T09'!O1637</f>
        <v>0.34260000000000002</v>
      </c>
      <c r="E1637" s="110">
        <f>'T09'!P1637</f>
        <v>1.5420522720752623</v>
      </c>
      <c r="F1637" s="110"/>
      <c r="G1637" s="102">
        <f t="shared" si="370"/>
        <v>0</v>
      </c>
      <c r="H1637" s="102">
        <f t="shared" si="371"/>
        <v>0</v>
      </c>
      <c r="I1637" s="102">
        <f t="shared" si="372"/>
        <v>0</v>
      </c>
      <c r="J1637" s="103">
        <f t="shared" si="373"/>
        <v>0</v>
      </c>
      <c r="L1637" s="115">
        <f t="shared" si="374"/>
        <v>0</v>
      </c>
      <c r="M1637" s="111">
        <f t="shared" si="375"/>
        <v>0</v>
      </c>
      <c r="N1637" s="111">
        <f t="shared" si="376"/>
        <v>0</v>
      </c>
      <c r="O1637" s="115">
        <f t="shared" si="377"/>
        <v>0</v>
      </c>
      <c r="P1637" s="111">
        <f t="shared" si="378"/>
        <v>0</v>
      </c>
      <c r="Q1637" s="111">
        <f t="shared" si="379"/>
        <v>0</v>
      </c>
      <c r="R1637" s="115">
        <f t="shared" si="380"/>
        <v>0</v>
      </c>
      <c r="S1637" s="111">
        <f t="shared" si="381"/>
        <v>0</v>
      </c>
      <c r="T1637" s="111">
        <f t="shared" si="382"/>
        <v>0</v>
      </c>
    </row>
    <row r="1638" spans="1:20" ht="11.25" customHeight="1" x14ac:dyDescent="0.2">
      <c r="A1638" s="102" t="str">
        <f>'T09'!A1638</f>
        <v>Nižná Olšava</v>
      </c>
      <c r="B1638" s="104">
        <f>'T09'!C1638</f>
        <v>527637</v>
      </c>
      <c r="C1638" s="109">
        <f>'T09'!K1638</f>
        <v>150833.46</v>
      </c>
      <c r="D1638" s="110">
        <f>'T09'!O1638</f>
        <v>0</v>
      </c>
      <c r="E1638" s="110">
        <f>'T09'!P1638</f>
        <v>0</v>
      </c>
      <c r="F1638" s="110"/>
      <c r="G1638" s="102">
        <f t="shared" si="370"/>
        <v>0</v>
      </c>
      <c r="H1638" s="102">
        <f t="shared" si="371"/>
        <v>0</v>
      </c>
      <c r="I1638" s="102">
        <f t="shared" si="372"/>
        <v>0</v>
      </c>
      <c r="J1638" s="103">
        <f t="shared" si="373"/>
        <v>0</v>
      </c>
      <c r="L1638" s="115">
        <f t="shared" si="374"/>
        <v>0</v>
      </c>
      <c r="M1638" s="111">
        <f t="shared" si="375"/>
        <v>0</v>
      </c>
      <c r="N1638" s="111">
        <f t="shared" si="376"/>
        <v>0</v>
      </c>
      <c r="O1638" s="115">
        <f t="shared" si="377"/>
        <v>0</v>
      </c>
      <c r="P1638" s="111">
        <f t="shared" si="378"/>
        <v>0</v>
      </c>
      <c r="Q1638" s="111">
        <f t="shared" si="379"/>
        <v>0</v>
      </c>
      <c r="R1638" s="115">
        <f t="shared" si="380"/>
        <v>0</v>
      </c>
      <c r="S1638" s="111">
        <f t="shared" si="381"/>
        <v>0</v>
      </c>
      <c r="T1638" s="111">
        <f t="shared" si="382"/>
        <v>0</v>
      </c>
    </row>
    <row r="1639" spans="1:20" ht="11.25" customHeight="1" x14ac:dyDescent="0.2">
      <c r="A1639" s="102" t="str">
        <f>'T09'!A1639</f>
        <v>Nižná Pisaná</v>
      </c>
      <c r="B1639" s="104">
        <f>'T09'!C1639</f>
        <v>527645</v>
      </c>
      <c r="C1639" s="109">
        <f>'T09'!K1639</f>
        <v>16695.349999999999</v>
      </c>
      <c r="D1639" s="110">
        <f>'T09'!O1639</f>
        <v>0</v>
      </c>
      <c r="E1639" s="110">
        <f>'T09'!P1639</f>
        <v>0</v>
      </c>
      <c r="F1639" s="110"/>
      <c r="G1639" s="102">
        <f t="shared" si="370"/>
        <v>0</v>
      </c>
      <c r="H1639" s="102">
        <f t="shared" si="371"/>
        <v>0</v>
      </c>
      <c r="I1639" s="102">
        <f t="shared" si="372"/>
        <v>0</v>
      </c>
      <c r="J1639" s="103">
        <f t="shared" si="373"/>
        <v>0</v>
      </c>
      <c r="L1639" s="115">
        <f t="shared" si="374"/>
        <v>0</v>
      </c>
      <c r="M1639" s="111">
        <f t="shared" si="375"/>
        <v>0</v>
      </c>
      <c r="N1639" s="111">
        <f t="shared" si="376"/>
        <v>0</v>
      </c>
      <c r="O1639" s="115">
        <f t="shared" si="377"/>
        <v>0</v>
      </c>
      <c r="P1639" s="111">
        <f t="shared" si="378"/>
        <v>0</v>
      </c>
      <c r="Q1639" s="111">
        <f t="shared" si="379"/>
        <v>0</v>
      </c>
      <c r="R1639" s="115">
        <f t="shared" si="380"/>
        <v>0</v>
      </c>
      <c r="S1639" s="111">
        <f t="shared" si="381"/>
        <v>0</v>
      </c>
      <c r="T1639" s="111">
        <f t="shared" si="382"/>
        <v>0</v>
      </c>
    </row>
    <row r="1640" spans="1:20" ht="11.25" customHeight="1" x14ac:dyDescent="0.2">
      <c r="A1640" s="102" t="str">
        <f>'T09'!A1640</f>
        <v>Nižná Polianka</v>
      </c>
      <c r="B1640" s="104">
        <f>'T09'!C1640</f>
        <v>519634</v>
      </c>
      <c r="C1640" s="109">
        <f>'T09'!K1640</f>
        <v>283766.58999999997</v>
      </c>
      <c r="D1640" s="110">
        <f>'T09'!O1640</f>
        <v>29.961500000000001</v>
      </c>
      <c r="E1640" s="110">
        <f>'T09'!P1640</f>
        <v>27.360201213257699</v>
      </c>
      <c r="F1640" s="110"/>
      <c r="G1640" s="102">
        <f t="shared" si="370"/>
        <v>0</v>
      </c>
      <c r="H1640" s="102">
        <f t="shared" si="371"/>
        <v>1</v>
      </c>
      <c r="I1640" s="102">
        <f t="shared" si="372"/>
        <v>0</v>
      </c>
      <c r="J1640" s="103">
        <f t="shared" si="373"/>
        <v>1</v>
      </c>
      <c r="L1640" s="115">
        <f t="shared" si="374"/>
        <v>0</v>
      </c>
      <c r="M1640" s="111">
        <f t="shared" si="375"/>
        <v>0</v>
      </c>
      <c r="N1640" s="111">
        <f t="shared" si="376"/>
        <v>0</v>
      </c>
      <c r="O1640" s="115">
        <f t="shared" si="377"/>
        <v>283766.58999999997</v>
      </c>
      <c r="P1640" s="111">
        <f t="shared" si="378"/>
        <v>0.29961500000000002</v>
      </c>
      <c r="Q1640" s="111">
        <f t="shared" si="379"/>
        <v>0.27360201213257701</v>
      </c>
      <c r="R1640" s="115">
        <f t="shared" si="380"/>
        <v>0</v>
      </c>
      <c r="S1640" s="111">
        <f t="shared" si="381"/>
        <v>0</v>
      </c>
      <c r="T1640" s="111">
        <f t="shared" si="382"/>
        <v>0</v>
      </c>
    </row>
    <row r="1641" spans="1:20" ht="11.25" customHeight="1" x14ac:dyDescent="0.2">
      <c r="A1641" s="102" t="str">
        <f>'T09'!A1641</f>
        <v>Nižná Rybnica</v>
      </c>
      <c r="B1641" s="104">
        <f>'T09'!C1641</f>
        <v>522813</v>
      </c>
      <c r="C1641" s="109">
        <f>'T09'!K1641</f>
        <v>81627.520000000004</v>
      </c>
      <c r="D1641" s="110">
        <f>'T09'!O1641</f>
        <v>59.0379</v>
      </c>
      <c r="E1641" s="110">
        <f>'T09'!P1641</f>
        <v>2.1107219721976116</v>
      </c>
      <c r="F1641" s="110"/>
      <c r="G1641" s="102">
        <f t="shared" si="370"/>
        <v>0</v>
      </c>
      <c r="H1641" s="102">
        <f t="shared" si="371"/>
        <v>0</v>
      </c>
      <c r="I1641" s="102">
        <f t="shared" si="372"/>
        <v>0</v>
      </c>
      <c r="J1641" s="103">
        <f t="shared" si="373"/>
        <v>0</v>
      </c>
      <c r="L1641" s="115">
        <f t="shared" si="374"/>
        <v>0</v>
      </c>
      <c r="M1641" s="111">
        <f t="shared" si="375"/>
        <v>0</v>
      </c>
      <c r="N1641" s="111">
        <f t="shared" si="376"/>
        <v>0</v>
      </c>
      <c r="O1641" s="115">
        <f t="shared" si="377"/>
        <v>0</v>
      </c>
      <c r="P1641" s="111">
        <f t="shared" si="378"/>
        <v>0</v>
      </c>
      <c r="Q1641" s="111">
        <f t="shared" si="379"/>
        <v>0</v>
      </c>
      <c r="R1641" s="115">
        <f t="shared" si="380"/>
        <v>0</v>
      </c>
      <c r="S1641" s="111">
        <f t="shared" si="381"/>
        <v>0</v>
      </c>
      <c r="T1641" s="111">
        <f t="shared" si="382"/>
        <v>0</v>
      </c>
    </row>
    <row r="1642" spans="1:20" ht="11.25" customHeight="1" x14ac:dyDescent="0.2">
      <c r="A1642" s="102" t="str">
        <f>'T09'!A1642</f>
        <v>Nižná Sitnica</v>
      </c>
      <c r="B1642" s="104">
        <f>'T09'!C1642</f>
        <v>528897</v>
      </c>
      <c r="C1642" s="109">
        <f>'T09'!K1642</f>
        <v>118828.26</v>
      </c>
      <c r="D1642" s="110">
        <f>'T09'!O1642</f>
        <v>46.291200000000003</v>
      </c>
      <c r="E1642" s="110">
        <f>'T09'!P1642</f>
        <v>32.598121019360207</v>
      </c>
      <c r="F1642" s="110"/>
      <c r="G1642" s="102">
        <f t="shared" si="370"/>
        <v>0</v>
      </c>
      <c r="H1642" s="102">
        <f t="shared" si="371"/>
        <v>1</v>
      </c>
      <c r="I1642" s="102">
        <f t="shared" si="372"/>
        <v>0</v>
      </c>
      <c r="J1642" s="103">
        <f t="shared" si="373"/>
        <v>1</v>
      </c>
      <c r="L1642" s="115">
        <f t="shared" si="374"/>
        <v>0</v>
      </c>
      <c r="M1642" s="111">
        <f t="shared" si="375"/>
        <v>0</v>
      </c>
      <c r="N1642" s="111">
        <f t="shared" si="376"/>
        <v>0</v>
      </c>
      <c r="O1642" s="115">
        <f t="shared" si="377"/>
        <v>118828.26</v>
      </c>
      <c r="P1642" s="111">
        <f t="shared" si="378"/>
        <v>0.46291200000000005</v>
      </c>
      <c r="Q1642" s="111">
        <f t="shared" si="379"/>
        <v>0.32598121019360204</v>
      </c>
      <c r="R1642" s="115">
        <f t="shared" si="380"/>
        <v>0</v>
      </c>
      <c r="S1642" s="111">
        <f t="shared" si="381"/>
        <v>0</v>
      </c>
      <c r="T1642" s="111">
        <f t="shared" si="382"/>
        <v>0</v>
      </c>
    </row>
    <row r="1643" spans="1:20" ht="11.25" customHeight="1" x14ac:dyDescent="0.2">
      <c r="A1643" s="102" t="str">
        <f>'T09'!A1643</f>
        <v>Nižná Slaná</v>
      </c>
      <c r="B1643" s="104">
        <f>'T09'!C1643</f>
        <v>526045</v>
      </c>
      <c r="C1643" s="109">
        <f>'T09'!K1643</f>
        <v>845299.95</v>
      </c>
      <c r="D1643" s="110">
        <f>'T09'!O1643</f>
        <v>1.528</v>
      </c>
      <c r="E1643" s="110">
        <f>'T09'!P1643</f>
        <v>1.3771691338678065</v>
      </c>
      <c r="F1643" s="110"/>
      <c r="G1643" s="102">
        <f t="shared" si="370"/>
        <v>0</v>
      </c>
      <c r="H1643" s="102">
        <f t="shared" si="371"/>
        <v>0</v>
      </c>
      <c r="I1643" s="102">
        <f t="shared" si="372"/>
        <v>0</v>
      </c>
      <c r="J1643" s="103">
        <f t="shared" si="373"/>
        <v>0</v>
      </c>
      <c r="L1643" s="115">
        <f t="shared" si="374"/>
        <v>0</v>
      </c>
      <c r="M1643" s="111">
        <f t="shared" si="375"/>
        <v>0</v>
      </c>
      <c r="N1643" s="111">
        <f t="shared" si="376"/>
        <v>0</v>
      </c>
      <c r="O1643" s="115">
        <f t="shared" si="377"/>
        <v>0</v>
      </c>
      <c r="P1643" s="111">
        <f t="shared" si="378"/>
        <v>0</v>
      </c>
      <c r="Q1643" s="111">
        <f t="shared" si="379"/>
        <v>0</v>
      </c>
      <c r="R1643" s="115">
        <f t="shared" si="380"/>
        <v>0</v>
      </c>
      <c r="S1643" s="111">
        <f t="shared" si="381"/>
        <v>0</v>
      </c>
      <c r="T1643" s="111">
        <f t="shared" si="382"/>
        <v>0</v>
      </c>
    </row>
    <row r="1644" spans="1:20" ht="11.25" customHeight="1" x14ac:dyDescent="0.2">
      <c r="A1644" s="102" t="str">
        <f>'T09'!A1644</f>
        <v>Nižná Voľa</v>
      </c>
      <c r="B1644" s="104">
        <f>'T09'!C1644</f>
        <v>519642</v>
      </c>
      <c r="C1644" s="109">
        <f>'T09'!K1644</f>
        <v>141231.54999999999</v>
      </c>
      <c r="D1644" s="110">
        <f>'T09'!O1644</f>
        <v>0</v>
      </c>
      <c r="E1644" s="110">
        <f>'T09'!P1644</f>
        <v>0</v>
      </c>
      <c r="F1644" s="110"/>
      <c r="G1644" s="102">
        <f t="shared" si="370"/>
        <v>0</v>
      </c>
      <c r="H1644" s="102">
        <f t="shared" si="371"/>
        <v>0</v>
      </c>
      <c r="I1644" s="102">
        <f t="shared" si="372"/>
        <v>0</v>
      </c>
      <c r="J1644" s="103">
        <f t="shared" si="373"/>
        <v>0</v>
      </c>
      <c r="L1644" s="115">
        <f t="shared" si="374"/>
        <v>0</v>
      </c>
      <c r="M1644" s="111">
        <f t="shared" si="375"/>
        <v>0</v>
      </c>
      <c r="N1644" s="111">
        <f t="shared" si="376"/>
        <v>0</v>
      </c>
      <c r="O1644" s="115">
        <f t="shared" si="377"/>
        <v>0</v>
      </c>
      <c r="P1644" s="111">
        <f t="shared" si="378"/>
        <v>0</v>
      </c>
      <c r="Q1644" s="111">
        <f t="shared" si="379"/>
        <v>0</v>
      </c>
      <c r="R1644" s="115">
        <f t="shared" si="380"/>
        <v>0</v>
      </c>
      <c r="S1644" s="111">
        <f t="shared" si="381"/>
        <v>0</v>
      </c>
      <c r="T1644" s="111">
        <f t="shared" si="382"/>
        <v>0</v>
      </c>
    </row>
    <row r="1645" spans="1:20" ht="11.25" customHeight="1" x14ac:dyDescent="0.2">
      <c r="A1645" s="102" t="str">
        <f>'T09'!A1645</f>
        <v>Nižné Ladičkovce</v>
      </c>
      <c r="B1645" s="104">
        <f>'T09'!C1645</f>
        <v>520543</v>
      </c>
      <c r="C1645" s="109">
        <f>'T09'!K1645</f>
        <v>97409.73</v>
      </c>
      <c r="D1645" s="110">
        <f>'T09'!O1645</f>
        <v>0</v>
      </c>
      <c r="E1645" s="110">
        <f>'T09'!P1645</f>
        <v>0</v>
      </c>
      <c r="F1645" s="110"/>
      <c r="G1645" s="102">
        <f t="shared" si="370"/>
        <v>0</v>
      </c>
      <c r="H1645" s="102">
        <f t="shared" si="371"/>
        <v>0</v>
      </c>
      <c r="I1645" s="102">
        <f t="shared" si="372"/>
        <v>0</v>
      </c>
      <c r="J1645" s="103">
        <f t="shared" si="373"/>
        <v>0</v>
      </c>
      <c r="L1645" s="115">
        <f t="shared" si="374"/>
        <v>0</v>
      </c>
      <c r="M1645" s="111">
        <f t="shared" si="375"/>
        <v>0</v>
      </c>
      <c r="N1645" s="111">
        <f t="shared" si="376"/>
        <v>0</v>
      </c>
      <c r="O1645" s="115">
        <f t="shared" si="377"/>
        <v>0</v>
      </c>
      <c r="P1645" s="111">
        <f t="shared" si="378"/>
        <v>0</v>
      </c>
      <c r="Q1645" s="111">
        <f t="shared" si="379"/>
        <v>0</v>
      </c>
      <c r="R1645" s="115">
        <f t="shared" si="380"/>
        <v>0</v>
      </c>
      <c r="S1645" s="111">
        <f t="shared" si="381"/>
        <v>0</v>
      </c>
      <c r="T1645" s="111">
        <f t="shared" si="382"/>
        <v>0</v>
      </c>
    </row>
    <row r="1646" spans="1:20" ht="11.25" customHeight="1" x14ac:dyDescent="0.2">
      <c r="A1646" s="102" t="str">
        <f>'T09'!A1646</f>
        <v>Nižné Nemecké</v>
      </c>
      <c r="B1646" s="104">
        <f>'T09'!C1646</f>
        <v>522821</v>
      </c>
      <c r="C1646" s="109">
        <f>'T09'!K1646</f>
        <v>55531.49</v>
      </c>
      <c r="D1646" s="110">
        <f>'T09'!O1646</f>
        <v>59.425699999999999</v>
      </c>
      <c r="E1646" s="110">
        <f>'T09'!P1646</f>
        <v>71.163892775072298</v>
      </c>
      <c r="F1646" s="110"/>
      <c r="G1646" s="102">
        <f t="shared" si="370"/>
        <v>0</v>
      </c>
      <c r="H1646" s="102">
        <f t="shared" si="371"/>
        <v>1</v>
      </c>
      <c r="I1646" s="102">
        <f t="shared" si="372"/>
        <v>0</v>
      </c>
      <c r="J1646" s="103">
        <f t="shared" si="373"/>
        <v>1</v>
      </c>
      <c r="L1646" s="115">
        <f t="shared" si="374"/>
        <v>0</v>
      </c>
      <c r="M1646" s="111">
        <f t="shared" si="375"/>
        <v>0</v>
      </c>
      <c r="N1646" s="111">
        <f t="shared" si="376"/>
        <v>0</v>
      </c>
      <c r="O1646" s="115">
        <f t="shared" si="377"/>
        <v>55531.49</v>
      </c>
      <c r="P1646" s="111">
        <f t="shared" si="378"/>
        <v>0.59425700000000004</v>
      </c>
      <c r="Q1646" s="111">
        <f t="shared" si="379"/>
        <v>0.71163892775072302</v>
      </c>
      <c r="R1646" s="115">
        <f t="shared" si="380"/>
        <v>0</v>
      </c>
      <c r="S1646" s="111">
        <f t="shared" si="381"/>
        <v>0</v>
      </c>
      <c r="T1646" s="111">
        <f t="shared" si="382"/>
        <v>0</v>
      </c>
    </row>
    <row r="1647" spans="1:20" ht="11.25" customHeight="1" x14ac:dyDescent="0.2">
      <c r="A1647" s="102" t="str">
        <f>'T09'!A1647</f>
        <v>Nižné Repaše</v>
      </c>
      <c r="B1647" s="104">
        <f>'T09'!C1647</f>
        <v>543390</v>
      </c>
      <c r="C1647" s="109">
        <f>'T09'!K1647</f>
        <v>383912.38999999996</v>
      </c>
      <c r="D1647" s="110">
        <f>'T09'!O1647</f>
        <v>6.3589000000000002</v>
      </c>
      <c r="E1647" s="110">
        <f>'T09'!P1647</f>
        <v>0</v>
      </c>
      <c r="F1647" s="110"/>
      <c r="G1647" s="102">
        <f t="shared" si="370"/>
        <v>0</v>
      </c>
      <c r="H1647" s="102">
        <f t="shared" si="371"/>
        <v>0</v>
      </c>
      <c r="I1647" s="102">
        <f t="shared" si="372"/>
        <v>0</v>
      </c>
      <c r="J1647" s="103">
        <f t="shared" si="373"/>
        <v>0</v>
      </c>
      <c r="L1647" s="115">
        <f t="shared" si="374"/>
        <v>0</v>
      </c>
      <c r="M1647" s="111">
        <f t="shared" si="375"/>
        <v>0</v>
      </c>
      <c r="N1647" s="111">
        <f t="shared" si="376"/>
        <v>0</v>
      </c>
      <c r="O1647" s="115">
        <f t="shared" si="377"/>
        <v>0</v>
      </c>
      <c r="P1647" s="111">
        <f t="shared" si="378"/>
        <v>0</v>
      </c>
      <c r="Q1647" s="111">
        <f t="shared" si="379"/>
        <v>0</v>
      </c>
      <c r="R1647" s="115">
        <f t="shared" si="380"/>
        <v>0</v>
      </c>
      <c r="S1647" s="111">
        <f t="shared" si="381"/>
        <v>0</v>
      </c>
      <c r="T1647" s="111">
        <f t="shared" si="382"/>
        <v>0</v>
      </c>
    </row>
    <row r="1648" spans="1:20" ht="11.25" customHeight="1" x14ac:dyDescent="0.2">
      <c r="A1648" s="102" t="str">
        <f>'T09'!A1648</f>
        <v>Nižné Ružbachy</v>
      </c>
      <c r="B1648" s="104">
        <f>'T09'!C1648</f>
        <v>526916</v>
      </c>
      <c r="C1648" s="109">
        <f>'T09'!K1648</f>
        <v>211738.17</v>
      </c>
      <c r="D1648" s="110">
        <f>'T09'!O1648</f>
        <v>29.758600000000001</v>
      </c>
      <c r="E1648" s="110">
        <f>'T09'!P1648</f>
        <v>107.49907775249025</v>
      </c>
      <c r="F1648" s="110"/>
      <c r="G1648" s="102">
        <f t="shared" si="370"/>
        <v>0</v>
      </c>
      <c r="H1648" s="102">
        <f t="shared" si="371"/>
        <v>1</v>
      </c>
      <c r="I1648" s="102">
        <f t="shared" si="372"/>
        <v>0</v>
      </c>
      <c r="J1648" s="103">
        <f t="shared" si="373"/>
        <v>1</v>
      </c>
      <c r="L1648" s="115">
        <f t="shared" si="374"/>
        <v>0</v>
      </c>
      <c r="M1648" s="111">
        <f t="shared" si="375"/>
        <v>0</v>
      </c>
      <c r="N1648" s="111">
        <f t="shared" si="376"/>
        <v>0</v>
      </c>
      <c r="O1648" s="115">
        <f t="shared" si="377"/>
        <v>211738.17</v>
      </c>
      <c r="P1648" s="111">
        <f t="shared" si="378"/>
        <v>0.29758600000000002</v>
      </c>
      <c r="Q1648" s="111">
        <f t="shared" si="379"/>
        <v>1.0749907775249026</v>
      </c>
      <c r="R1648" s="115">
        <f t="shared" si="380"/>
        <v>0</v>
      </c>
      <c r="S1648" s="111">
        <f t="shared" si="381"/>
        <v>0</v>
      </c>
      <c r="T1648" s="111">
        <f t="shared" si="382"/>
        <v>0</v>
      </c>
    </row>
    <row r="1649" spans="1:20" ht="11.25" customHeight="1" x14ac:dyDescent="0.2">
      <c r="A1649" s="102" t="str">
        <f>'T09'!A1649</f>
        <v>Nižný Čaj</v>
      </c>
      <c r="B1649" s="104">
        <f>'T09'!C1649</f>
        <v>521744</v>
      </c>
      <c r="C1649" s="109">
        <f>'T09'!K1649</f>
        <v>92982.22</v>
      </c>
      <c r="D1649" s="110">
        <f>'T09'!O1649</f>
        <v>38.751899999999999</v>
      </c>
      <c r="E1649" s="110">
        <f>'T09'!P1649</f>
        <v>7.4979711174889134</v>
      </c>
      <c r="F1649" s="110"/>
      <c r="G1649" s="102">
        <f t="shared" si="370"/>
        <v>0</v>
      </c>
      <c r="H1649" s="102">
        <f t="shared" si="371"/>
        <v>0</v>
      </c>
      <c r="I1649" s="102">
        <f t="shared" si="372"/>
        <v>0</v>
      </c>
      <c r="J1649" s="103">
        <f t="shared" si="373"/>
        <v>0</v>
      </c>
      <c r="L1649" s="115">
        <f t="shared" si="374"/>
        <v>0</v>
      </c>
      <c r="M1649" s="111">
        <f t="shared" si="375"/>
        <v>0</v>
      </c>
      <c r="N1649" s="111">
        <f t="shared" si="376"/>
        <v>0</v>
      </c>
      <c r="O1649" s="115">
        <f t="shared" si="377"/>
        <v>0</v>
      </c>
      <c r="P1649" s="111">
        <f t="shared" si="378"/>
        <v>0</v>
      </c>
      <c r="Q1649" s="111">
        <f t="shared" si="379"/>
        <v>0</v>
      </c>
      <c r="R1649" s="115">
        <f t="shared" si="380"/>
        <v>0</v>
      </c>
      <c r="S1649" s="111">
        <f t="shared" si="381"/>
        <v>0</v>
      </c>
      <c r="T1649" s="111">
        <f t="shared" si="382"/>
        <v>0</v>
      </c>
    </row>
    <row r="1650" spans="1:20" ht="11.25" customHeight="1" x14ac:dyDescent="0.2">
      <c r="A1650" s="102" t="str">
        <f>'T09'!A1650</f>
        <v>Nižný Hrabovec</v>
      </c>
      <c r="B1650" s="104">
        <f>'T09'!C1650</f>
        <v>528901</v>
      </c>
      <c r="C1650" s="109">
        <f>'T09'!K1650</f>
        <v>873555.24</v>
      </c>
      <c r="D1650" s="110">
        <f>'T09'!O1650</f>
        <v>6.5239000000000003</v>
      </c>
      <c r="E1650" s="110">
        <f>'T09'!P1650</f>
        <v>1.8344621228532727</v>
      </c>
      <c r="F1650" s="110"/>
      <c r="G1650" s="102">
        <f t="shared" si="370"/>
        <v>0</v>
      </c>
      <c r="H1650" s="102">
        <f t="shared" si="371"/>
        <v>0</v>
      </c>
      <c r="I1650" s="102">
        <f t="shared" si="372"/>
        <v>0</v>
      </c>
      <c r="J1650" s="103">
        <f t="shared" si="373"/>
        <v>0</v>
      </c>
      <c r="L1650" s="115">
        <f t="shared" si="374"/>
        <v>0</v>
      </c>
      <c r="M1650" s="111">
        <f t="shared" si="375"/>
        <v>0</v>
      </c>
      <c r="N1650" s="111">
        <f t="shared" si="376"/>
        <v>0</v>
      </c>
      <c r="O1650" s="115">
        <f t="shared" si="377"/>
        <v>0</v>
      </c>
      <c r="P1650" s="111">
        <f t="shared" si="378"/>
        <v>0</v>
      </c>
      <c r="Q1650" s="111">
        <f t="shared" si="379"/>
        <v>0</v>
      </c>
      <c r="R1650" s="115">
        <f t="shared" si="380"/>
        <v>0</v>
      </c>
      <c r="S1650" s="111">
        <f t="shared" si="381"/>
        <v>0</v>
      </c>
      <c r="T1650" s="111">
        <f t="shared" si="382"/>
        <v>0</v>
      </c>
    </row>
    <row r="1651" spans="1:20" ht="11.25" customHeight="1" x14ac:dyDescent="0.2">
      <c r="A1651" s="102" t="str">
        <f>'T09'!A1651</f>
        <v>Nižný Hrušov</v>
      </c>
      <c r="B1651" s="104">
        <f>'T09'!C1651</f>
        <v>528919</v>
      </c>
      <c r="C1651" s="109">
        <f>'T09'!K1651</f>
        <v>623201.16999999993</v>
      </c>
      <c r="D1651" s="110">
        <f>'T09'!O1651</f>
        <v>0</v>
      </c>
      <c r="E1651" s="110">
        <f>'T09'!P1651</f>
        <v>0.20252689833685653</v>
      </c>
      <c r="F1651" s="110"/>
      <c r="G1651" s="102">
        <f t="shared" si="370"/>
        <v>0</v>
      </c>
      <c r="H1651" s="102">
        <f t="shared" si="371"/>
        <v>0</v>
      </c>
      <c r="I1651" s="102">
        <f t="shared" si="372"/>
        <v>0</v>
      </c>
      <c r="J1651" s="103">
        <f t="shared" si="373"/>
        <v>0</v>
      </c>
      <c r="L1651" s="115">
        <f t="shared" si="374"/>
        <v>0</v>
      </c>
      <c r="M1651" s="111">
        <f t="shared" si="375"/>
        <v>0</v>
      </c>
      <c r="N1651" s="111">
        <f t="shared" si="376"/>
        <v>0</v>
      </c>
      <c r="O1651" s="115">
        <f t="shared" si="377"/>
        <v>0</v>
      </c>
      <c r="P1651" s="111">
        <f t="shared" si="378"/>
        <v>0</v>
      </c>
      <c r="Q1651" s="111">
        <f t="shared" si="379"/>
        <v>0</v>
      </c>
      <c r="R1651" s="115">
        <f t="shared" si="380"/>
        <v>0</v>
      </c>
      <c r="S1651" s="111">
        <f t="shared" si="381"/>
        <v>0</v>
      </c>
      <c r="T1651" s="111">
        <f t="shared" si="382"/>
        <v>0</v>
      </c>
    </row>
    <row r="1652" spans="1:20" ht="11.25" customHeight="1" x14ac:dyDescent="0.2">
      <c r="A1652" s="102" t="str">
        <f>'T09'!A1652</f>
        <v>Nižný Klátov</v>
      </c>
      <c r="B1652" s="104">
        <f>'T09'!C1652</f>
        <v>521752</v>
      </c>
      <c r="C1652" s="109">
        <f>'T09'!K1652</f>
        <v>632784.57999999996</v>
      </c>
      <c r="D1652" s="110">
        <f>'T09'!O1652</f>
        <v>0</v>
      </c>
      <c r="E1652" s="110">
        <f>'T09'!P1652</f>
        <v>0</v>
      </c>
      <c r="F1652" s="110"/>
      <c r="G1652" s="102">
        <f t="shared" si="370"/>
        <v>0</v>
      </c>
      <c r="H1652" s="102">
        <f t="shared" si="371"/>
        <v>0</v>
      </c>
      <c r="I1652" s="102">
        <f t="shared" si="372"/>
        <v>0</v>
      </c>
      <c r="J1652" s="103">
        <f t="shared" si="373"/>
        <v>0</v>
      </c>
      <c r="L1652" s="115">
        <f t="shared" si="374"/>
        <v>0</v>
      </c>
      <c r="M1652" s="111">
        <f t="shared" si="375"/>
        <v>0</v>
      </c>
      <c r="N1652" s="111">
        <f t="shared" si="376"/>
        <v>0</v>
      </c>
      <c r="O1652" s="115">
        <f t="shared" si="377"/>
        <v>0</v>
      </c>
      <c r="P1652" s="111">
        <f t="shared" si="378"/>
        <v>0</v>
      </c>
      <c r="Q1652" s="111">
        <f t="shared" si="379"/>
        <v>0</v>
      </c>
      <c r="R1652" s="115">
        <f t="shared" si="380"/>
        <v>0</v>
      </c>
      <c r="S1652" s="111">
        <f t="shared" si="381"/>
        <v>0</v>
      </c>
      <c r="T1652" s="111">
        <f t="shared" si="382"/>
        <v>0</v>
      </c>
    </row>
    <row r="1653" spans="1:20" ht="11.25" customHeight="1" x14ac:dyDescent="0.2">
      <c r="A1653" s="102" t="str">
        <f>'T09'!A1653</f>
        <v>Nižný Komárnik</v>
      </c>
      <c r="B1653" s="104">
        <f>'T09'!C1653</f>
        <v>527653</v>
      </c>
      <c r="C1653" s="109">
        <f>'T09'!K1653</f>
        <v>57502.62</v>
      </c>
      <c r="D1653" s="110">
        <f>'T09'!O1653</f>
        <v>38.191600000000001</v>
      </c>
      <c r="E1653" s="110">
        <f>'T09'!P1653</f>
        <v>3.1764639593813295</v>
      </c>
      <c r="F1653" s="110"/>
      <c r="G1653" s="102">
        <f t="shared" si="370"/>
        <v>0</v>
      </c>
      <c r="H1653" s="102">
        <f t="shared" si="371"/>
        <v>0</v>
      </c>
      <c r="I1653" s="102">
        <f t="shared" si="372"/>
        <v>0</v>
      </c>
      <c r="J1653" s="103">
        <f t="shared" si="373"/>
        <v>0</v>
      </c>
      <c r="L1653" s="115">
        <f t="shared" si="374"/>
        <v>0</v>
      </c>
      <c r="M1653" s="111">
        <f t="shared" si="375"/>
        <v>0</v>
      </c>
      <c r="N1653" s="111">
        <f t="shared" si="376"/>
        <v>0</v>
      </c>
      <c r="O1653" s="115">
        <f t="shared" si="377"/>
        <v>0</v>
      </c>
      <c r="P1653" s="111">
        <f t="shared" si="378"/>
        <v>0</v>
      </c>
      <c r="Q1653" s="111">
        <f t="shared" si="379"/>
        <v>0</v>
      </c>
      <c r="R1653" s="115">
        <f t="shared" si="380"/>
        <v>0</v>
      </c>
      <c r="S1653" s="111">
        <f t="shared" si="381"/>
        <v>0</v>
      </c>
      <c r="T1653" s="111">
        <f t="shared" si="382"/>
        <v>0</v>
      </c>
    </row>
    <row r="1654" spans="1:20" ht="11.25" customHeight="1" x14ac:dyDescent="0.2">
      <c r="A1654" s="102" t="str">
        <f>'T09'!A1654</f>
        <v>Nižný Kručov</v>
      </c>
      <c r="B1654" s="104">
        <f>'T09'!C1654</f>
        <v>528927</v>
      </c>
      <c r="C1654" s="109">
        <f>'T09'!K1654</f>
        <v>139852.63</v>
      </c>
      <c r="D1654" s="110">
        <f>'T09'!O1654</f>
        <v>57.029800000000002</v>
      </c>
      <c r="E1654" s="110">
        <f>'T09'!P1654</f>
        <v>1.7291630482744587</v>
      </c>
      <c r="F1654" s="110"/>
      <c r="G1654" s="102">
        <f t="shared" si="370"/>
        <v>0</v>
      </c>
      <c r="H1654" s="102">
        <f t="shared" si="371"/>
        <v>0</v>
      </c>
      <c r="I1654" s="102">
        <f t="shared" si="372"/>
        <v>0</v>
      </c>
      <c r="J1654" s="103">
        <f t="shared" si="373"/>
        <v>0</v>
      </c>
      <c r="L1654" s="115">
        <f t="shared" si="374"/>
        <v>0</v>
      </c>
      <c r="M1654" s="111">
        <f t="shared" si="375"/>
        <v>0</v>
      </c>
      <c r="N1654" s="111">
        <f t="shared" si="376"/>
        <v>0</v>
      </c>
      <c r="O1654" s="115">
        <f t="shared" si="377"/>
        <v>0</v>
      </c>
      <c r="P1654" s="111">
        <f t="shared" si="378"/>
        <v>0</v>
      </c>
      <c r="Q1654" s="111">
        <f t="shared" si="379"/>
        <v>0</v>
      </c>
      <c r="R1654" s="115">
        <f t="shared" si="380"/>
        <v>0</v>
      </c>
      <c r="S1654" s="111">
        <f t="shared" si="381"/>
        <v>0</v>
      </c>
      <c r="T1654" s="111">
        <f t="shared" si="382"/>
        <v>0</v>
      </c>
    </row>
    <row r="1655" spans="1:20" ht="11.25" customHeight="1" x14ac:dyDescent="0.2">
      <c r="A1655" s="102" t="str">
        <f>'T09'!A1655</f>
        <v>Nižný Lánec</v>
      </c>
      <c r="B1655" s="104">
        <f>'T09'!C1655</f>
        <v>521761</v>
      </c>
      <c r="C1655" s="109">
        <f>'T09'!K1655</f>
        <v>188133.62</v>
      </c>
      <c r="D1655" s="110">
        <f>'T09'!O1655</f>
        <v>0.7107</v>
      </c>
      <c r="E1655" s="110">
        <f>'T09'!P1655</f>
        <v>0.87801956928272562</v>
      </c>
      <c r="F1655" s="110"/>
      <c r="G1655" s="102">
        <f t="shared" si="370"/>
        <v>0</v>
      </c>
      <c r="H1655" s="102">
        <f t="shared" si="371"/>
        <v>0</v>
      </c>
      <c r="I1655" s="102">
        <f t="shared" si="372"/>
        <v>0</v>
      </c>
      <c r="J1655" s="103">
        <f t="shared" si="373"/>
        <v>0</v>
      </c>
      <c r="L1655" s="115">
        <f t="shared" si="374"/>
        <v>0</v>
      </c>
      <c r="M1655" s="111">
        <f t="shared" si="375"/>
        <v>0</v>
      </c>
      <c r="N1655" s="111">
        <f t="shared" si="376"/>
        <v>0</v>
      </c>
      <c r="O1655" s="115">
        <f t="shared" si="377"/>
        <v>0</v>
      </c>
      <c r="P1655" s="111">
        <f t="shared" si="378"/>
        <v>0</v>
      </c>
      <c r="Q1655" s="111">
        <f t="shared" si="379"/>
        <v>0</v>
      </c>
      <c r="R1655" s="115">
        <f t="shared" si="380"/>
        <v>0</v>
      </c>
      <c r="S1655" s="111">
        <f t="shared" si="381"/>
        <v>0</v>
      </c>
      <c r="T1655" s="111">
        <f t="shared" si="382"/>
        <v>0</v>
      </c>
    </row>
    <row r="1656" spans="1:20" ht="11.25" customHeight="1" x14ac:dyDescent="0.2">
      <c r="A1656" s="102" t="str">
        <f>'T09'!A1656</f>
        <v>Nižný Mirošov</v>
      </c>
      <c r="B1656" s="104">
        <f>'T09'!C1656</f>
        <v>527661</v>
      </c>
      <c r="C1656" s="109">
        <f>'T09'!K1656</f>
        <v>292689.37</v>
      </c>
      <c r="D1656" s="110">
        <f>'T09'!O1656</f>
        <v>4.2069000000000001</v>
      </c>
      <c r="E1656" s="110">
        <f>'T09'!P1656</f>
        <v>1.2925272960886829</v>
      </c>
      <c r="F1656" s="110"/>
      <c r="G1656" s="102">
        <f t="shared" si="370"/>
        <v>0</v>
      </c>
      <c r="H1656" s="102">
        <f t="shared" si="371"/>
        <v>0</v>
      </c>
      <c r="I1656" s="102">
        <f t="shared" si="372"/>
        <v>0</v>
      </c>
      <c r="J1656" s="103">
        <f t="shared" si="373"/>
        <v>0</v>
      </c>
      <c r="L1656" s="115">
        <f t="shared" si="374"/>
        <v>0</v>
      </c>
      <c r="M1656" s="111">
        <f t="shared" si="375"/>
        <v>0</v>
      </c>
      <c r="N1656" s="111">
        <f t="shared" si="376"/>
        <v>0</v>
      </c>
      <c r="O1656" s="115">
        <f t="shared" si="377"/>
        <v>0</v>
      </c>
      <c r="P1656" s="111">
        <f t="shared" si="378"/>
        <v>0</v>
      </c>
      <c r="Q1656" s="111">
        <f t="shared" si="379"/>
        <v>0</v>
      </c>
      <c r="R1656" s="115">
        <f t="shared" si="380"/>
        <v>0</v>
      </c>
      <c r="S1656" s="111">
        <f t="shared" si="381"/>
        <v>0</v>
      </c>
      <c r="T1656" s="111">
        <f t="shared" si="382"/>
        <v>0</v>
      </c>
    </row>
    <row r="1657" spans="1:20" ht="11.25" customHeight="1" x14ac:dyDescent="0.2">
      <c r="A1657" s="102" t="str">
        <f>'T09'!A1657</f>
        <v>Nižný Orlík</v>
      </c>
      <c r="B1657" s="104">
        <f>'T09'!C1657</f>
        <v>527670</v>
      </c>
      <c r="C1657" s="109">
        <f>'T09'!K1657</f>
        <v>63983.83</v>
      </c>
      <c r="D1657" s="110">
        <f>'T09'!O1657</f>
        <v>43.092100000000002</v>
      </c>
      <c r="E1657" s="110">
        <f>'T09'!P1657</f>
        <v>1.6307088837914203</v>
      </c>
      <c r="F1657" s="110"/>
      <c r="G1657" s="102">
        <f t="shared" si="370"/>
        <v>0</v>
      </c>
      <c r="H1657" s="102">
        <f t="shared" si="371"/>
        <v>0</v>
      </c>
      <c r="I1657" s="102">
        <f t="shared" si="372"/>
        <v>0</v>
      </c>
      <c r="J1657" s="103">
        <f t="shared" si="373"/>
        <v>0</v>
      </c>
      <c r="L1657" s="115">
        <f t="shared" si="374"/>
        <v>0</v>
      </c>
      <c r="M1657" s="111">
        <f t="shared" si="375"/>
        <v>0</v>
      </c>
      <c r="N1657" s="111">
        <f t="shared" si="376"/>
        <v>0</v>
      </c>
      <c r="O1657" s="115">
        <f t="shared" si="377"/>
        <v>0</v>
      </c>
      <c r="P1657" s="111">
        <f t="shared" si="378"/>
        <v>0</v>
      </c>
      <c r="Q1657" s="111">
        <f t="shared" si="379"/>
        <v>0</v>
      </c>
      <c r="R1657" s="115">
        <f t="shared" si="380"/>
        <v>0</v>
      </c>
      <c r="S1657" s="111">
        <f t="shared" si="381"/>
        <v>0</v>
      </c>
      <c r="T1657" s="111">
        <f t="shared" si="382"/>
        <v>0</v>
      </c>
    </row>
    <row r="1658" spans="1:20" ht="11.25" customHeight="1" x14ac:dyDescent="0.2">
      <c r="A1658" s="102" t="str">
        <f>'T09'!A1658</f>
        <v>Nižný Skálnik</v>
      </c>
      <c r="B1658" s="104">
        <f>'T09'!C1658</f>
        <v>557790</v>
      </c>
      <c r="C1658" s="109">
        <f>'T09'!K1658</f>
        <v>36892.230000000003</v>
      </c>
      <c r="D1658" s="110">
        <f>'T09'!O1658</f>
        <v>0</v>
      </c>
      <c r="E1658" s="110">
        <f>'T09'!P1658</f>
        <v>0</v>
      </c>
      <c r="F1658" s="110"/>
      <c r="G1658" s="102">
        <f t="shared" si="370"/>
        <v>0</v>
      </c>
      <c r="H1658" s="102">
        <f t="shared" si="371"/>
        <v>0</v>
      </c>
      <c r="I1658" s="102">
        <f t="shared" si="372"/>
        <v>0</v>
      </c>
      <c r="J1658" s="103">
        <f t="shared" si="373"/>
        <v>0</v>
      </c>
      <c r="L1658" s="115">
        <f t="shared" si="374"/>
        <v>0</v>
      </c>
      <c r="M1658" s="111">
        <f t="shared" si="375"/>
        <v>0</v>
      </c>
      <c r="N1658" s="111">
        <f t="shared" si="376"/>
        <v>0</v>
      </c>
      <c r="O1658" s="115">
        <f t="shared" si="377"/>
        <v>0</v>
      </c>
      <c r="P1658" s="111">
        <f t="shared" si="378"/>
        <v>0</v>
      </c>
      <c r="Q1658" s="111">
        <f t="shared" si="379"/>
        <v>0</v>
      </c>
      <c r="R1658" s="115">
        <f t="shared" si="380"/>
        <v>0</v>
      </c>
      <c r="S1658" s="111">
        <f t="shared" si="381"/>
        <v>0</v>
      </c>
      <c r="T1658" s="111">
        <f t="shared" si="382"/>
        <v>0</v>
      </c>
    </row>
    <row r="1659" spans="1:20" ht="11.25" customHeight="1" x14ac:dyDescent="0.2">
      <c r="A1659" s="102" t="str">
        <f>'T09'!A1659</f>
        <v>Nižný Slavkov</v>
      </c>
      <c r="B1659" s="104">
        <f>'T09'!C1659</f>
        <v>524921</v>
      </c>
      <c r="C1659" s="109">
        <f>'T09'!K1659</f>
        <v>659913.06999999995</v>
      </c>
      <c r="D1659" s="110">
        <f>'T09'!O1659</f>
        <v>0</v>
      </c>
      <c r="E1659" s="110">
        <f>'T09'!P1659</f>
        <v>4.223483556705431</v>
      </c>
      <c r="F1659" s="110"/>
      <c r="G1659" s="102">
        <f t="shared" si="370"/>
        <v>0</v>
      </c>
      <c r="H1659" s="102">
        <f t="shared" si="371"/>
        <v>0</v>
      </c>
      <c r="I1659" s="102">
        <f t="shared" si="372"/>
        <v>0</v>
      </c>
      <c r="J1659" s="103">
        <f t="shared" si="373"/>
        <v>0</v>
      </c>
      <c r="L1659" s="115">
        <f t="shared" si="374"/>
        <v>0</v>
      </c>
      <c r="M1659" s="111">
        <f t="shared" si="375"/>
        <v>0</v>
      </c>
      <c r="N1659" s="111">
        <f t="shared" si="376"/>
        <v>0</v>
      </c>
      <c r="O1659" s="115">
        <f t="shared" si="377"/>
        <v>0</v>
      </c>
      <c r="P1659" s="111">
        <f t="shared" si="378"/>
        <v>0</v>
      </c>
      <c r="Q1659" s="111">
        <f t="shared" si="379"/>
        <v>0</v>
      </c>
      <c r="R1659" s="115">
        <f t="shared" si="380"/>
        <v>0</v>
      </c>
      <c r="S1659" s="111">
        <f t="shared" si="381"/>
        <v>0</v>
      </c>
      <c r="T1659" s="111">
        <f t="shared" si="382"/>
        <v>0</v>
      </c>
    </row>
    <row r="1660" spans="1:20" ht="11.25" customHeight="1" x14ac:dyDescent="0.2">
      <c r="A1660" s="102" t="str">
        <f>'T09'!A1660</f>
        <v>Nižný Tvarožec</v>
      </c>
      <c r="B1660" s="104">
        <f>'T09'!C1660</f>
        <v>519669</v>
      </c>
      <c r="C1660" s="109">
        <f>'T09'!K1660</f>
        <v>268192.12</v>
      </c>
      <c r="D1660" s="110">
        <f>'T09'!O1660</f>
        <v>18.505500000000001</v>
      </c>
      <c r="E1660" s="110">
        <f>'T09'!P1660</f>
        <v>2.8282859317417679</v>
      </c>
      <c r="F1660" s="110"/>
      <c r="G1660" s="102">
        <f t="shared" si="370"/>
        <v>0</v>
      </c>
      <c r="H1660" s="102">
        <f t="shared" si="371"/>
        <v>0</v>
      </c>
      <c r="I1660" s="102">
        <f t="shared" si="372"/>
        <v>0</v>
      </c>
      <c r="J1660" s="103">
        <f t="shared" si="373"/>
        <v>0</v>
      </c>
      <c r="L1660" s="115">
        <f t="shared" si="374"/>
        <v>0</v>
      </c>
      <c r="M1660" s="111">
        <f t="shared" si="375"/>
        <v>0</v>
      </c>
      <c r="N1660" s="111">
        <f t="shared" si="376"/>
        <v>0</v>
      </c>
      <c r="O1660" s="115">
        <f t="shared" si="377"/>
        <v>0</v>
      </c>
      <c r="P1660" s="111">
        <f t="shared" si="378"/>
        <v>0</v>
      </c>
      <c r="Q1660" s="111">
        <f t="shared" si="379"/>
        <v>0</v>
      </c>
      <c r="R1660" s="115">
        <f t="shared" si="380"/>
        <v>0</v>
      </c>
      <c r="S1660" s="111">
        <f t="shared" si="381"/>
        <v>0</v>
      </c>
      <c r="T1660" s="111">
        <f t="shared" si="382"/>
        <v>0</v>
      </c>
    </row>
    <row r="1661" spans="1:20" ht="11.25" customHeight="1" x14ac:dyDescent="0.2">
      <c r="A1661" s="102" t="str">
        <f>'T09'!A1661</f>
        <v>Nižný Žipov</v>
      </c>
      <c r="B1661" s="104">
        <f>'T09'!C1661</f>
        <v>528609</v>
      </c>
      <c r="C1661" s="109">
        <f>'T09'!K1661</f>
        <v>812851.08</v>
      </c>
      <c r="D1661" s="110">
        <f>'T09'!O1661</f>
        <v>9.1041000000000007</v>
      </c>
      <c r="E1661" s="110">
        <f>'T09'!P1661</f>
        <v>3.2131346863683817E-2</v>
      </c>
      <c r="F1661" s="110"/>
      <c r="G1661" s="102">
        <f t="shared" si="370"/>
        <v>0</v>
      </c>
      <c r="H1661" s="102">
        <f t="shared" si="371"/>
        <v>0</v>
      </c>
      <c r="I1661" s="102">
        <f t="shared" si="372"/>
        <v>0</v>
      </c>
      <c r="J1661" s="103">
        <f t="shared" si="373"/>
        <v>0</v>
      </c>
      <c r="L1661" s="115">
        <f t="shared" si="374"/>
        <v>0</v>
      </c>
      <c r="M1661" s="111">
        <f t="shared" si="375"/>
        <v>0</v>
      </c>
      <c r="N1661" s="111">
        <f t="shared" si="376"/>
        <v>0</v>
      </c>
      <c r="O1661" s="115">
        <f t="shared" si="377"/>
        <v>0</v>
      </c>
      <c r="P1661" s="111">
        <f t="shared" si="378"/>
        <v>0</v>
      </c>
      <c r="Q1661" s="111">
        <f t="shared" si="379"/>
        <v>0</v>
      </c>
      <c r="R1661" s="115">
        <f t="shared" si="380"/>
        <v>0</v>
      </c>
      <c r="S1661" s="111">
        <f t="shared" si="381"/>
        <v>0</v>
      </c>
      <c r="T1661" s="111">
        <f t="shared" si="382"/>
        <v>0</v>
      </c>
    </row>
    <row r="1662" spans="1:20" ht="11.25" customHeight="1" x14ac:dyDescent="0.2">
      <c r="A1662" s="102" t="str">
        <f>'T09'!A1662</f>
        <v>Nolčovo</v>
      </c>
      <c r="B1662" s="104">
        <f>'T09'!C1662</f>
        <v>512486</v>
      </c>
      <c r="C1662" s="109">
        <f>'T09'!K1662</f>
        <v>77059.7</v>
      </c>
      <c r="D1662" s="110">
        <f>'T09'!O1662</f>
        <v>0</v>
      </c>
      <c r="E1662" s="110">
        <f>'T09'!P1662</f>
        <v>0</v>
      </c>
      <c r="F1662" s="110"/>
      <c r="G1662" s="102">
        <f t="shared" si="370"/>
        <v>0</v>
      </c>
      <c r="H1662" s="102">
        <f t="shared" si="371"/>
        <v>0</v>
      </c>
      <c r="I1662" s="102">
        <f t="shared" si="372"/>
        <v>0</v>
      </c>
      <c r="J1662" s="103">
        <f t="shared" si="373"/>
        <v>0</v>
      </c>
      <c r="L1662" s="115">
        <f t="shared" si="374"/>
        <v>0</v>
      </c>
      <c r="M1662" s="111">
        <f t="shared" si="375"/>
        <v>0</v>
      </c>
      <c r="N1662" s="111">
        <f t="shared" si="376"/>
        <v>0</v>
      </c>
      <c r="O1662" s="115">
        <f t="shared" si="377"/>
        <v>0</v>
      </c>
      <c r="P1662" s="111">
        <f t="shared" si="378"/>
        <v>0</v>
      </c>
      <c r="Q1662" s="111">
        <f t="shared" si="379"/>
        <v>0</v>
      </c>
      <c r="R1662" s="115">
        <f t="shared" si="380"/>
        <v>0</v>
      </c>
      <c r="S1662" s="111">
        <f t="shared" si="381"/>
        <v>0</v>
      </c>
      <c r="T1662" s="111">
        <f t="shared" si="382"/>
        <v>0</v>
      </c>
    </row>
    <row r="1663" spans="1:20" ht="11.25" customHeight="1" x14ac:dyDescent="0.2">
      <c r="A1663" s="102" t="str">
        <f>'T09'!A1663</f>
        <v>Norovce</v>
      </c>
      <c r="B1663" s="104">
        <f>'T09'!C1663</f>
        <v>505251</v>
      </c>
      <c r="C1663" s="109">
        <f>'T09'!K1663</f>
        <v>102948.81</v>
      </c>
      <c r="D1663" s="110">
        <f>'T09'!O1663</f>
        <v>0</v>
      </c>
      <c r="E1663" s="110">
        <f>'T09'!P1663</f>
        <v>0</v>
      </c>
      <c r="F1663" s="110"/>
      <c r="G1663" s="102">
        <f t="shared" si="370"/>
        <v>0</v>
      </c>
      <c r="H1663" s="102">
        <f t="shared" si="371"/>
        <v>0</v>
      </c>
      <c r="I1663" s="102">
        <f t="shared" si="372"/>
        <v>0</v>
      </c>
      <c r="J1663" s="103">
        <f t="shared" si="373"/>
        <v>0</v>
      </c>
      <c r="L1663" s="115">
        <f t="shared" si="374"/>
        <v>0</v>
      </c>
      <c r="M1663" s="111">
        <f t="shared" si="375"/>
        <v>0</v>
      </c>
      <c r="N1663" s="111">
        <f t="shared" si="376"/>
        <v>0</v>
      </c>
      <c r="O1663" s="115">
        <f t="shared" si="377"/>
        <v>0</v>
      </c>
      <c r="P1663" s="111">
        <f t="shared" si="378"/>
        <v>0</v>
      </c>
      <c r="Q1663" s="111">
        <f t="shared" si="379"/>
        <v>0</v>
      </c>
      <c r="R1663" s="115">
        <f t="shared" si="380"/>
        <v>0</v>
      </c>
      <c r="S1663" s="111">
        <f t="shared" si="381"/>
        <v>0</v>
      </c>
      <c r="T1663" s="111">
        <f t="shared" si="382"/>
        <v>0</v>
      </c>
    </row>
    <row r="1664" spans="1:20" ht="11.25" customHeight="1" x14ac:dyDescent="0.2">
      <c r="A1664" s="102" t="str">
        <f>'T09'!A1664</f>
        <v>Nová Baňa</v>
      </c>
      <c r="B1664" s="104">
        <f>'T09'!C1664</f>
        <v>517097</v>
      </c>
      <c r="C1664" s="109">
        <f>'T09'!K1664</f>
        <v>3735769.75</v>
      </c>
      <c r="D1664" s="110">
        <f>'T09'!O1664</f>
        <v>0</v>
      </c>
      <c r="E1664" s="110">
        <f>'T09'!P1664</f>
        <v>8.0833576533992755</v>
      </c>
      <c r="F1664" s="110"/>
      <c r="G1664" s="102">
        <f t="shared" si="370"/>
        <v>0</v>
      </c>
      <c r="H1664" s="102">
        <f t="shared" si="371"/>
        <v>0</v>
      </c>
      <c r="I1664" s="102">
        <f t="shared" si="372"/>
        <v>0</v>
      </c>
      <c r="J1664" s="103">
        <f t="shared" si="373"/>
        <v>0</v>
      </c>
      <c r="L1664" s="115">
        <f t="shared" si="374"/>
        <v>0</v>
      </c>
      <c r="M1664" s="111">
        <f t="shared" si="375"/>
        <v>0</v>
      </c>
      <c r="N1664" s="111">
        <f t="shared" si="376"/>
        <v>0</v>
      </c>
      <c r="O1664" s="115">
        <f t="shared" si="377"/>
        <v>0</v>
      </c>
      <c r="P1664" s="111">
        <f t="shared" si="378"/>
        <v>0</v>
      </c>
      <c r="Q1664" s="111">
        <f t="shared" si="379"/>
        <v>0</v>
      </c>
      <c r="R1664" s="115">
        <f t="shared" si="380"/>
        <v>0</v>
      </c>
      <c r="S1664" s="111">
        <f t="shared" si="381"/>
        <v>0</v>
      </c>
      <c r="T1664" s="111">
        <f t="shared" si="382"/>
        <v>0</v>
      </c>
    </row>
    <row r="1665" spans="1:20" ht="11.25" customHeight="1" x14ac:dyDescent="0.2">
      <c r="A1665" s="102" t="str">
        <f>'T09'!A1665</f>
        <v>Nová Bašta</v>
      </c>
      <c r="B1665" s="104">
        <f>'T09'!C1665</f>
        <v>515230</v>
      </c>
      <c r="C1665" s="109">
        <f>'T09'!K1665</f>
        <v>181009.73</v>
      </c>
      <c r="D1665" s="110">
        <f>'T09'!O1665</f>
        <v>0</v>
      </c>
      <c r="E1665" s="110">
        <f>'T09'!P1665</f>
        <v>0</v>
      </c>
      <c r="F1665" s="110"/>
      <c r="G1665" s="102">
        <f t="shared" si="370"/>
        <v>0</v>
      </c>
      <c r="H1665" s="102">
        <f t="shared" si="371"/>
        <v>0</v>
      </c>
      <c r="I1665" s="102">
        <f t="shared" si="372"/>
        <v>0</v>
      </c>
      <c r="J1665" s="103">
        <f t="shared" si="373"/>
        <v>0</v>
      </c>
      <c r="L1665" s="115">
        <f t="shared" si="374"/>
        <v>0</v>
      </c>
      <c r="M1665" s="111">
        <f t="shared" si="375"/>
        <v>0</v>
      </c>
      <c r="N1665" s="111">
        <f t="shared" si="376"/>
        <v>0</v>
      </c>
      <c r="O1665" s="115">
        <f t="shared" si="377"/>
        <v>0</v>
      </c>
      <c r="P1665" s="111">
        <f t="shared" si="378"/>
        <v>0</v>
      </c>
      <c r="Q1665" s="111">
        <f t="shared" si="379"/>
        <v>0</v>
      </c>
      <c r="R1665" s="115">
        <f t="shared" si="380"/>
        <v>0</v>
      </c>
      <c r="S1665" s="111">
        <f t="shared" si="381"/>
        <v>0</v>
      </c>
      <c r="T1665" s="111">
        <f t="shared" si="382"/>
        <v>0</v>
      </c>
    </row>
    <row r="1666" spans="1:20" ht="11.25" customHeight="1" x14ac:dyDescent="0.2">
      <c r="A1666" s="102" t="str">
        <f>'T09'!A1666</f>
        <v>Nová Bošáca</v>
      </c>
      <c r="B1666" s="104">
        <f>'T09'!C1666</f>
        <v>506303</v>
      </c>
      <c r="C1666" s="109">
        <f>'T09'!K1666</f>
        <v>554493.37</v>
      </c>
      <c r="D1666" s="110">
        <f>'T09'!O1666</f>
        <v>31.961200000000002</v>
      </c>
      <c r="E1666" s="110">
        <f>'T09'!P1666</f>
        <v>10.637849466081082</v>
      </c>
      <c r="F1666" s="110"/>
      <c r="G1666" s="102">
        <f t="shared" si="370"/>
        <v>0</v>
      </c>
      <c r="H1666" s="102">
        <f t="shared" si="371"/>
        <v>0</v>
      </c>
      <c r="I1666" s="102">
        <f t="shared" si="372"/>
        <v>0</v>
      </c>
      <c r="J1666" s="103">
        <f t="shared" si="373"/>
        <v>0</v>
      </c>
      <c r="L1666" s="115">
        <f t="shared" si="374"/>
        <v>0</v>
      </c>
      <c r="M1666" s="111">
        <f t="shared" si="375"/>
        <v>0</v>
      </c>
      <c r="N1666" s="111">
        <f t="shared" si="376"/>
        <v>0</v>
      </c>
      <c r="O1666" s="115">
        <f t="shared" si="377"/>
        <v>0</v>
      </c>
      <c r="P1666" s="111">
        <f t="shared" si="378"/>
        <v>0</v>
      </c>
      <c r="Q1666" s="111">
        <f t="shared" si="379"/>
        <v>0</v>
      </c>
      <c r="R1666" s="115">
        <f t="shared" si="380"/>
        <v>0</v>
      </c>
      <c r="S1666" s="111">
        <f t="shared" si="381"/>
        <v>0</v>
      </c>
      <c r="T1666" s="111">
        <f t="shared" si="382"/>
        <v>0</v>
      </c>
    </row>
    <row r="1667" spans="1:20" ht="11.25" customHeight="1" x14ac:dyDescent="0.2">
      <c r="A1667" s="102" t="str">
        <f>'T09'!A1667</f>
        <v>Nová Bystrica</v>
      </c>
      <c r="B1667" s="104">
        <f>'T09'!C1667</f>
        <v>509311</v>
      </c>
      <c r="C1667" s="109">
        <f>'T09'!K1667</f>
        <v>1418845.0899999999</v>
      </c>
      <c r="D1667" s="110">
        <f>'T09'!O1667</f>
        <v>18.442399999999999</v>
      </c>
      <c r="E1667" s="110">
        <f>'T09'!P1667</f>
        <v>21.946427569481884</v>
      </c>
      <c r="F1667" s="110"/>
      <c r="G1667" s="102">
        <f t="shared" si="370"/>
        <v>0</v>
      </c>
      <c r="H1667" s="102">
        <f t="shared" si="371"/>
        <v>0</v>
      </c>
      <c r="I1667" s="102">
        <f t="shared" si="372"/>
        <v>0</v>
      </c>
      <c r="J1667" s="103">
        <f t="shared" si="373"/>
        <v>0</v>
      </c>
      <c r="L1667" s="115">
        <f t="shared" si="374"/>
        <v>0</v>
      </c>
      <c r="M1667" s="111">
        <f t="shared" si="375"/>
        <v>0</v>
      </c>
      <c r="N1667" s="111">
        <f t="shared" si="376"/>
        <v>0</v>
      </c>
      <c r="O1667" s="115">
        <f t="shared" si="377"/>
        <v>0</v>
      </c>
      <c r="P1667" s="111">
        <f t="shared" si="378"/>
        <v>0</v>
      </c>
      <c r="Q1667" s="111">
        <f t="shared" si="379"/>
        <v>0</v>
      </c>
      <c r="R1667" s="115">
        <f t="shared" si="380"/>
        <v>0</v>
      </c>
      <c r="S1667" s="111">
        <f t="shared" si="381"/>
        <v>0</v>
      </c>
      <c r="T1667" s="111">
        <f t="shared" si="382"/>
        <v>0</v>
      </c>
    </row>
    <row r="1668" spans="1:20" ht="11.25" customHeight="1" x14ac:dyDescent="0.2">
      <c r="A1668" s="102" t="str">
        <f>'T09'!A1668</f>
        <v>Nová Dedina</v>
      </c>
      <c r="B1668" s="104">
        <f>'T09'!C1668</f>
        <v>502588</v>
      </c>
      <c r="C1668" s="109">
        <f>'T09'!K1668</f>
        <v>428523.81999999995</v>
      </c>
      <c r="D1668" s="110">
        <f>'T09'!O1668</f>
        <v>22.183399999999999</v>
      </c>
      <c r="E1668" s="110">
        <f>'T09'!P1668</f>
        <v>7.6277160042118552</v>
      </c>
      <c r="F1668" s="110"/>
      <c r="G1668" s="102">
        <f t="shared" ref="G1668:G1731" si="383">IF(AND(ISNUMBER(D1668),D1668&gt;=$D$1),1,0)</f>
        <v>0</v>
      </c>
      <c r="H1668" s="102">
        <f t="shared" ref="H1668:H1731" si="384">IF(AND(ISNUMBER(E1668),E1668&gt;=$E$1),1,0)</f>
        <v>0</v>
      </c>
      <c r="I1668" s="102">
        <f t="shared" ref="I1668:I1731" si="385">IF(AND(AND(ISNUMBER(D1668),D1668&gt;=$D$1),AND(ISNUMBER(E1668),E1668&gt;=$E$1)),1,0)</f>
        <v>0</v>
      </c>
      <c r="J1668" s="103">
        <f t="shared" ref="J1668:J1731" si="386">IF(OR(AND(ISNUMBER(D1668),D1668&gt;=$D$1),AND(ISNUMBER(E1668),E1668&gt;=$E$1)),1,0)</f>
        <v>0</v>
      </c>
      <c r="L1668" s="115">
        <f t="shared" ref="L1668:L1731" si="387">IF($G1668=1,C1668,0)</f>
        <v>0</v>
      </c>
      <c r="M1668" s="111">
        <f t="shared" ref="M1668:M1731" si="388">IF($G1668=1,D1668,0)/100</f>
        <v>0</v>
      </c>
      <c r="N1668" s="111">
        <f t="shared" ref="N1668:N1731" si="389">IF($G1668=1,E1668,0)/100</f>
        <v>0</v>
      </c>
      <c r="O1668" s="115">
        <f t="shared" ref="O1668:O1731" si="390">IF($H1668=1,C1668,0)</f>
        <v>0</v>
      </c>
      <c r="P1668" s="111">
        <f t="shared" ref="P1668:P1731" si="391">IF($H1668=1,D1668,0)/100</f>
        <v>0</v>
      </c>
      <c r="Q1668" s="111">
        <f t="shared" ref="Q1668:Q1731" si="392">IF($H1668=1,E1668,0)/100</f>
        <v>0</v>
      </c>
      <c r="R1668" s="115">
        <f t="shared" ref="R1668:R1731" si="393">IF($I1668=1,C1668,0)</f>
        <v>0</v>
      </c>
      <c r="S1668" s="111">
        <f t="shared" ref="S1668:S1731" si="394">IF($I1668=1,D1668,0)/100</f>
        <v>0</v>
      </c>
      <c r="T1668" s="111">
        <f t="shared" ref="T1668:T1731" si="395">IF($I1668=1,E1668,0)/100</f>
        <v>0</v>
      </c>
    </row>
    <row r="1669" spans="1:20" ht="11.25" customHeight="1" x14ac:dyDescent="0.2">
      <c r="A1669" s="102" t="str">
        <f>'T09'!A1669</f>
        <v>Nová Dedinka</v>
      </c>
      <c r="B1669" s="104">
        <f>'T09'!C1669</f>
        <v>508136</v>
      </c>
      <c r="C1669" s="109">
        <f>'T09'!K1669</f>
        <v>940393.45</v>
      </c>
      <c r="D1669" s="110">
        <f>'T09'!O1669</f>
        <v>23.926100000000002</v>
      </c>
      <c r="E1669" s="110">
        <f>'T09'!P1669</f>
        <v>3.939746709209853</v>
      </c>
      <c r="F1669" s="110"/>
      <c r="G1669" s="102">
        <f t="shared" si="383"/>
        <v>0</v>
      </c>
      <c r="H1669" s="102">
        <f t="shared" si="384"/>
        <v>0</v>
      </c>
      <c r="I1669" s="102">
        <f t="shared" si="385"/>
        <v>0</v>
      </c>
      <c r="J1669" s="103">
        <f t="shared" si="386"/>
        <v>0</v>
      </c>
      <c r="L1669" s="115">
        <f t="shared" si="387"/>
        <v>0</v>
      </c>
      <c r="M1669" s="111">
        <f t="shared" si="388"/>
        <v>0</v>
      </c>
      <c r="N1669" s="111">
        <f t="shared" si="389"/>
        <v>0</v>
      </c>
      <c r="O1669" s="115">
        <f t="shared" si="390"/>
        <v>0</v>
      </c>
      <c r="P1669" s="111">
        <f t="shared" si="391"/>
        <v>0</v>
      </c>
      <c r="Q1669" s="111">
        <f t="shared" si="392"/>
        <v>0</v>
      </c>
      <c r="R1669" s="115">
        <f t="shared" si="393"/>
        <v>0</v>
      </c>
      <c r="S1669" s="111">
        <f t="shared" si="394"/>
        <v>0</v>
      </c>
      <c r="T1669" s="111">
        <f t="shared" si="395"/>
        <v>0</v>
      </c>
    </row>
    <row r="1670" spans="1:20" ht="11.25" customHeight="1" x14ac:dyDescent="0.2">
      <c r="A1670" s="102" t="str">
        <f>'T09'!A1670</f>
        <v>Nová Dubnica</v>
      </c>
      <c r="B1670" s="104">
        <f>'T09'!C1670</f>
        <v>513440</v>
      </c>
      <c r="C1670" s="109">
        <f>'T09'!K1670</f>
        <v>4831930.8499999996</v>
      </c>
      <c r="D1670" s="110">
        <f>'T09'!O1670</f>
        <v>32.183</v>
      </c>
      <c r="E1670" s="110">
        <f>'T09'!P1670</f>
        <v>12.569543084417278</v>
      </c>
      <c r="F1670" s="110"/>
      <c r="G1670" s="102">
        <f t="shared" si="383"/>
        <v>0</v>
      </c>
      <c r="H1670" s="102">
        <f t="shared" si="384"/>
        <v>0</v>
      </c>
      <c r="I1670" s="102">
        <f t="shared" si="385"/>
        <v>0</v>
      </c>
      <c r="J1670" s="103">
        <f t="shared" si="386"/>
        <v>0</v>
      </c>
      <c r="L1670" s="115">
        <f t="shared" si="387"/>
        <v>0</v>
      </c>
      <c r="M1670" s="111">
        <f t="shared" si="388"/>
        <v>0</v>
      </c>
      <c r="N1670" s="111">
        <f t="shared" si="389"/>
        <v>0</v>
      </c>
      <c r="O1670" s="115">
        <f t="shared" si="390"/>
        <v>0</v>
      </c>
      <c r="P1670" s="111">
        <f t="shared" si="391"/>
        <v>0</v>
      </c>
      <c r="Q1670" s="111">
        <f t="shared" si="392"/>
        <v>0</v>
      </c>
      <c r="R1670" s="115">
        <f t="shared" si="393"/>
        <v>0</v>
      </c>
      <c r="S1670" s="111">
        <f t="shared" si="394"/>
        <v>0</v>
      </c>
      <c r="T1670" s="111">
        <f t="shared" si="395"/>
        <v>0</v>
      </c>
    </row>
    <row r="1671" spans="1:20" ht="11.25" customHeight="1" x14ac:dyDescent="0.2">
      <c r="A1671" s="102" t="str">
        <f>'T09'!A1671</f>
        <v>Nová Kelča</v>
      </c>
      <c r="B1671" s="104">
        <f>'T09'!C1671</f>
        <v>528935</v>
      </c>
      <c r="C1671" s="109">
        <f>'T09'!K1671</f>
        <v>364968.58</v>
      </c>
      <c r="D1671" s="110">
        <f>'T09'!O1671</f>
        <v>0</v>
      </c>
      <c r="E1671" s="110">
        <f>'T09'!P1671</f>
        <v>0.59261813715580669</v>
      </c>
      <c r="F1671" s="110"/>
      <c r="G1671" s="102">
        <f t="shared" si="383"/>
        <v>0</v>
      </c>
      <c r="H1671" s="102">
        <f t="shared" si="384"/>
        <v>0</v>
      </c>
      <c r="I1671" s="102">
        <f t="shared" si="385"/>
        <v>0</v>
      </c>
      <c r="J1671" s="103">
        <f t="shared" si="386"/>
        <v>0</v>
      </c>
      <c r="L1671" s="115">
        <f t="shared" si="387"/>
        <v>0</v>
      </c>
      <c r="M1671" s="111">
        <f t="shared" si="388"/>
        <v>0</v>
      </c>
      <c r="N1671" s="111">
        <f t="shared" si="389"/>
        <v>0</v>
      </c>
      <c r="O1671" s="115">
        <f t="shared" si="390"/>
        <v>0</v>
      </c>
      <c r="P1671" s="111">
        <f t="shared" si="391"/>
        <v>0</v>
      </c>
      <c r="Q1671" s="111">
        <f t="shared" si="392"/>
        <v>0</v>
      </c>
      <c r="R1671" s="115">
        <f t="shared" si="393"/>
        <v>0</v>
      </c>
      <c r="S1671" s="111">
        <f t="shared" si="394"/>
        <v>0</v>
      </c>
      <c r="T1671" s="111">
        <f t="shared" si="395"/>
        <v>0</v>
      </c>
    </row>
    <row r="1672" spans="1:20" ht="11.25" customHeight="1" x14ac:dyDescent="0.2">
      <c r="A1672" s="102" t="str">
        <f>'T09'!A1672</f>
        <v>Nová Lehota</v>
      </c>
      <c r="B1672" s="104">
        <f>'T09'!C1672</f>
        <v>506311</v>
      </c>
      <c r="C1672" s="109">
        <f>'T09'!K1672</f>
        <v>63815.549999999996</v>
      </c>
      <c r="D1672" s="110">
        <f>'T09'!O1672</f>
        <v>0</v>
      </c>
      <c r="E1672" s="110">
        <f>'T09'!P1672</f>
        <v>4.2117947741577098</v>
      </c>
      <c r="F1672" s="110"/>
      <c r="G1672" s="102">
        <f t="shared" si="383"/>
        <v>0</v>
      </c>
      <c r="H1672" s="102">
        <f t="shared" si="384"/>
        <v>0</v>
      </c>
      <c r="I1672" s="102">
        <f t="shared" si="385"/>
        <v>0</v>
      </c>
      <c r="J1672" s="103">
        <f t="shared" si="386"/>
        <v>0</v>
      </c>
      <c r="L1672" s="115">
        <f t="shared" si="387"/>
        <v>0</v>
      </c>
      <c r="M1672" s="111">
        <f t="shared" si="388"/>
        <v>0</v>
      </c>
      <c r="N1672" s="111">
        <f t="shared" si="389"/>
        <v>0</v>
      </c>
      <c r="O1672" s="115">
        <f t="shared" si="390"/>
        <v>0</v>
      </c>
      <c r="P1672" s="111">
        <f t="shared" si="391"/>
        <v>0</v>
      </c>
      <c r="Q1672" s="111">
        <f t="shared" si="392"/>
        <v>0</v>
      </c>
      <c r="R1672" s="115">
        <f t="shared" si="393"/>
        <v>0</v>
      </c>
      <c r="S1672" s="111">
        <f t="shared" si="394"/>
        <v>0</v>
      </c>
      <c r="T1672" s="111">
        <f t="shared" si="395"/>
        <v>0</v>
      </c>
    </row>
    <row r="1673" spans="1:20" ht="11.25" customHeight="1" x14ac:dyDescent="0.2">
      <c r="A1673" s="102" t="str">
        <f>'T09'!A1673</f>
        <v>Nová Lesná</v>
      </c>
      <c r="B1673" s="104">
        <f>'T09'!C1673</f>
        <v>523763</v>
      </c>
      <c r="C1673" s="109">
        <f>'T09'!K1673</f>
        <v>365476.73</v>
      </c>
      <c r="D1673" s="110">
        <f>'T09'!O1673</f>
        <v>0</v>
      </c>
      <c r="E1673" s="110">
        <f>'T09'!P1673</f>
        <v>0</v>
      </c>
      <c r="F1673" s="110"/>
      <c r="G1673" s="102">
        <f t="shared" si="383"/>
        <v>0</v>
      </c>
      <c r="H1673" s="102">
        <f t="shared" si="384"/>
        <v>0</v>
      </c>
      <c r="I1673" s="102">
        <f t="shared" si="385"/>
        <v>0</v>
      </c>
      <c r="J1673" s="103">
        <f t="shared" si="386"/>
        <v>0</v>
      </c>
      <c r="L1673" s="115">
        <f t="shared" si="387"/>
        <v>0</v>
      </c>
      <c r="M1673" s="111">
        <f t="shared" si="388"/>
        <v>0</v>
      </c>
      <c r="N1673" s="111">
        <f t="shared" si="389"/>
        <v>0</v>
      </c>
      <c r="O1673" s="115">
        <f t="shared" si="390"/>
        <v>0</v>
      </c>
      <c r="P1673" s="111">
        <f t="shared" si="391"/>
        <v>0</v>
      </c>
      <c r="Q1673" s="111">
        <f t="shared" si="392"/>
        <v>0</v>
      </c>
      <c r="R1673" s="115">
        <f t="shared" si="393"/>
        <v>0</v>
      </c>
      <c r="S1673" s="111">
        <f t="shared" si="394"/>
        <v>0</v>
      </c>
      <c r="T1673" s="111">
        <f t="shared" si="395"/>
        <v>0</v>
      </c>
    </row>
    <row r="1674" spans="1:20" ht="11.25" customHeight="1" x14ac:dyDescent="0.2">
      <c r="A1674" s="102" t="str">
        <f>'T09'!A1674</f>
        <v>Nová Ľubovňa</v>
      </c>
      <c r="B1674" s="104">
        <f>'T09'!C1674</f>
        <v>526924</v>
      </c>
      <c r="C1674" s="109">
        <f>'T09'!K1674</f>
        <v>1508751.78</v>
      </c>
      <c r="D1674" s="110">
        <f>'T09'!O1674</f>
        <v>16.4009</v>
      </c>
      <c r="E1674" s="110">
        <f>'T09'!P1674</f>
        <v>15.919374756263752</v>
      </c>
      <c r="F1674" s="110"/>
      <c r="G1674" s="102">
        <f t="shared" si="383"/>
        <v>0</v>
      </c>
      <c r="H1674" s="102">
        <f t="shared" si="384"/>
        <v>0</v>
      </c>
      <c r="I1674" s="102">
        <f t="shared" si="385"/>
        <v>0</v>
      </c>
      <c r="J1674" s="103">
        <f t="shared" si="386"/>
        <v>0</v>
      </c>
      <c r="L1674" s="115">
        <f t="shared" si="387"/>
        <v>0</v>
      </c>
      <c r="M1674" s="111">
        <f t="shared" si="388"/>
        <v>0</v>
      </c>
      <c r="N1674" s="111">
        <f t="shared" si="389"/>
        <v>0</v>
      </c>
      <c r="O1674" s="115">
        <f t="shared" si="390"/>
        <v>0</v>
      </c>
      <c r="P1674" s="111">
        <f t="shared" si="391"/>
        <v>0</v>
      </c>
      <c r="Q1674" s="111">
        <f t="shared" si="392"/>
        <v>0</v>
      </c>
      <c r="R1674" s="115">
        <f t="shared" si="393"/>
        <v>0</v>
      </c>
      <c r="S1674" s="111">
        <f t="shared" si="394"/>
        <v>0</v>
      </c>
      <c r="T1674" s="111">
        <f t="shared" si="395"/>
        <v>0</v>
      </c>
    </row>
    <row r="1675" spans="1:20" ht="11.25" customHeight="1" x14ac:dyDescent="0.2">
      <c r="A1675" s="102" t="str">
        <f>'T09'!A1675</f>
        <v>Nová Polhora</v>
      </c>
      <c r="B1675" s="104">
        <f>'T09'!C1675</f>
        <v>521795</v>
      </c>
      <c r="C1675" s="109">
        <f>'T09'!K1675</f>
        <v>135290.32</v>
      </c>
      <c r="D1675" s="110">
        <f>'T09'!O1675</f>
        <v>24.231200000000001</v>
      </c>
      <c r="E1675" s="110">
        <f>'T09'!P1675</f>
        <v>8.5807321617688537</v>
      </c>
      <c r="F1675" s="110"/>
      <c r="G1675" s="102">
        <f t="shared" si="383"/>
        <v>0</v>
      </c>
      <c r="H1675" s="102">
        <f t="shared" si="384"/>
        <v>0</v>
      </c>
      <c r="I1675" s="102">
        <f t="shared" si="385"/>
        <v>0</v>
      </c>
      <c r="J1675" s="103">
        <f t="shared" si="386"/>
        <v>0</v>
      </c>
      <c r="L1675" s="115">
        <f t="shared" si="387"/>
        <v>0</v>
      </c>
      <c r="M1675" s="111">
        <f t="shared" si="388"/>
        <v>0</v>
      </c>
      <c r="N1675" s="111">
        <f t="shared" si="389"/>
        <v>0</v>
      </c>
      <c r="O1675" s="115">
        <f t="shared" si="390"/>
        <v>0</v>
      </c>
      <c r="P1675" s="111">
        <f t="shared" si="391"/>
        <v>0</v>
      </c>
      <c r="Q1675" s="111">
        <f t="shared" si="392"/>
        <v>0</v>
      </c>
      <c r="R1675" s="115">
        <f t="shared" si="393"/>
        <v>0</v>
      </c>
      <c r="S1675" s="111">
        <f t="shared" si="394"/>
        <v>0</v>
      </c>
      <c r="T1675" s="111">
        <f t="shared" si="395"/>
        <v>0</v>
      </c>
    </row>
    <row r="1676" spans="1:20" ht="11.25" customHeight="1" x14ac:dyDescent="0.2">
      <c r="A1676" s="102" t="str">
        <f>'T09'!A1676</f>
        <v>Nová Polianka</v>
      </c>
      <c r="B1676" s="104">
        <f>'T09'!C1676</f>
        <v>527688</v>
      </c>
      <c r="C1676" s="109">
        <f>'T09'!K1676</f>
        <v>11348.09</v>
      </c>
      <c r="D1676" s="110">
        <f>'T09'!O1676</f>
        <v>0</v>
      </c>
      <c r="E1676" s="110">
        <f>'T09'!P1676</f>
        <v>0</v>
      </c>
      <c r="F1676" s="110"/>
      <c r="G1676" s="102">
        <f t="shared" si="383"/>
        <v>0</v>
      </c>
      <c r="H1676" s="102">
        <f t="shared" si="384"/>
        <v>0</v>
      </c>
      <c r="I1676" s="102">
        <f t="shared" si="385"/>
        <v>0</v>
      </c>
      <c r="J1676" s="103">
        <f t="shared" si="386"/>
        <v>0</v>
      </c>
      <c r="L1676" s="115">
        <f t="shared" si="387"/>
        <v>0</v>
      </c>
      <c r="M1676" s="111">
        <f t="shared" si="388"/>
        <v>0</v>
      </c>
      <c r="N1676" s="111">
        <f t="shared" si="389"/>
        <v>0</v>
      </c>
      <c r="O1676" s="115">
        <f t="shared" si="390"/>
        <v>0</v>
      </c>
      <c r="P1676" s="111">
        <f t="shared" si="391"/>
        <v>0</v>
      </c>
      <c r="Q1676" s="111">
        <f t="shared" si="392"/>
        <v>0</v>
      </c>
      <c r="R1676" s="115">
        <f t="shared" si="393"/>
        <v>0</v>
      </c>
      <c r="S1676" s="111">
        <f t="shared" si="394"/>
        <v>0</v>
      </c>
      <c r="T1676" s="111">
        <f t="shared" si="395"/>
        <v>0</v>
      </c>
    </row>
    <row r="1677" spans="1:20" ht="11.25" customHeight="1" x14ac:dyDescent="0.2">
      <c r="A1677" s="102" t="str">
        <f>'T09'!A1677</f>
        <v>Nová Sedlica</v>
      </c>
      <c r="B1677" s="104">
        <f>'T09'!C1677</f>
        <v>520551</v>
      </c>
      <c r="C1677" s="109">
        <f>'T09'!K1677</f>
        <v>98611.73</v>
      </c>
      <c r="D1677" s="110">
        <f>'T09'!O1677</f>
        <v>0</v>
      </c>
      <c r="E1677" s="110">
        <f>'T09'!P1677</f>
        <v>2.8681476331466853</v>
      </c>
      <c r="F1677" s="110"/>
      <c r="G1677" s="102">
        <f t="shared" si="383"/>
        <v>0</v>
      </c>
      <c r="H1677" s="102">
        <f t="shared" si="384"/>
        <v>0</v>
      </c>
      <c r="I1677" s="102">
        <f t="shared" si="385"/>
        <v>0</v>
      </c>
      <c r="J1677" s="103">
        <f t="shared" si="386"/>
        <v>0</v>
      </c>
      <c r="L1677" s="115">
        <f t="shared" si="387"/>
        <v>0</v>
      </c>
      <c r="M1677" s="111">
        <f t="shared" si="388"/>
        <v>0</v>
      </c>
      <c r="N1677" s="111">
        <f t="shared" si="389"/>
        <v>0</v>
      </c>
      <c r="O1677" s="115">
        <f t="shared" si="390"/>
        <v>0</v>
      </c>
      <c r="P1677" s="111">
        <f t="shared" si="391"/>
        <v>0</v>
      </c>
      <c r="Q1677" s="111">
        <f t="shared" si="392"/>
        <v>0</v>
      </c>
      <c r="R1677" s="115">
        <f t="shared" si="393"/>
        <v>0</v>
      </c>
      <c r="S1677" s="111">
        <f t="shared" si="394"/>
        <v>0</v>
      </c>
      <c r="T1677" s="111">
        <f t="shared" si="395"/>
        <v>0</v>
      </c>
    </row>
    <row r="1678" spans="1:20" ht="11.25" customHeight="1" x14ac:dyDescent="0.2">
      <c r="A1678" s="102" t="str">
        <f>'T09'!A1678</f>
        <v>Nová Ves</v>
      </c>
      <c r="B1678" s="104">
        <f>'T09'!C1678</f>
        <v>516244</v>
      </c>
      <c r="C1678" s="109">
        <f>'T09'!K1678</f>
        <v>87281.96</v>
      </c>
      <c r="D1678" s="110">
        <f>'T09'!O1678</f>
        <v>32.925800000000002</v>
      </c>
      <c r="E1678" s="110">
        <f>'T09'!P1678</f>
        <v>1.4063960066891255</v>
      </c>
      <c r="F1678" s="110"/>
      <c r="G1678" s="102">
        <f t="shared" si="383"/>
        <v>0</v>
      </c>
      <c r="H1678" s="102">
        <f t="shared" si="384"/>
        <v>0</v>
      </c>
      <c r="I1678" s="102">
        <f t="shared" si="385"/>
        <v>0</v>
      </c>
      <c r="J1678" s="103">
        <f t="shared" si="386"/>
        <v>0</v>
      </c>
      <c r="L1678" s="115">
        <f t="shared" si="387"/>
        <v>0</v>
      </c>
      <c r="M1678" s="111">
        <f t="shared" si="388"/>
        <v>0</v>
      </c>
      <c r="N1678" s="111">
        <f t="shared" si="389"/>
        <v>0</v>
      </c>
      <c r="O1678" s="115">
        <f t="shared" si="390"/>
        <v>0</v>
      </c>
      <c r="P1678" s="111">
        <f t="shared" si="391"/>
        <v>0</v>
      </c>
      <c r="Q1678" s="111">
        <f t="shared" si="392"/>
        <v>0</v>
      </c>
      <c r="R1678" s="115">
        <f t="shared" si="393"/>
        <v>0</v>
      </c>
      <c r="S1678" s="111">
        <f t="shared" si="394"/>
        <v>0</v>
      </c>
      <c r="T1678" s="111">
        <f t="shared" si="395"/>
        <v>0</v>
      </c>
    </row>
    <row r="1679" spans="1:20" ht="11.25" customHeight="1" x14ac:dyDescent="0.2">
      <c r="A1679" s="102" t="str">
        <f>'T09'!A1679</f>
        <v>Nová Ves nad Váhom</v>
      </c>
      <c r="B1679" s="104">
        <f>'T09'!C1679</f>
        <v>556459</v>
      </c>
      <c r="C1679" s="109">
        <f>'T09'!K1679</f>
        <v>135730.11000000002</v>
      </c>
      <c r="D1679" s="110">
        <f>'T09'!O1679</f>
        <v>72.658500000000004</v>
      </c>
      <c r="E1679" s="110">
        <f>'T09'!P1679</f>
        <v>97.140663924902142</v>
      </c>
      <c r="F1679" s="110"/>
      <c r="G1679" s="102">
        <f t="shared" si="383"/>
        <v>1</v>
      </c>
      <c r="H1679" s="102">
        <f t="shared" si="384"/>
        <v>1</v>
      </c>
      <c r="I1679" s="102">
        <f t="shared" si="385"/>
        <v>1</v>
      </c>
      <c r="J1679" s="103">
        <f t="shared" si="386"/>
        <v>1</v>
      </c>
      <c r="L1679" s="115">
        <f t="shared" si="387"/>
        <v>135730.11000000002</v>
      </c>
      <c r="M1679" s="111">
        <f t="shared" si="388"/>
        <v>0.72658500000000004</v>
      </c>
      <c r="N1679" s="111">
        <f t="shared" si="389"/>
        <v>0.97140663924902138</v>
      </c>
      <c r="O1679" s="115">
        <f t="shared" si="390"/>
        <v>135730.11000000002</v>
      </c>
      <c r="P1679" s="111">
        <f t="shared" si="391"/>
        <v>0.72658500000000004</v>
      </c>
      <c r="Q1679" s="111">
        <f t="shared" si="392"/>
        <v>0.97140663924902138</v>
      </c>
      <c r="R1679" s="115">
        <f t="shared" si="393"/>
        <v>135730.11000000002</v>
      </c>
      <c r="S1679" s="111">
        <f t="shared" si="394"/>
        <v>0.72658500000000004</v>
      </c>
      <c r="T1679" s="111">
        <f t="shared" si="395"/>
        <v>0.97140663924902138</v>
      </c>
    </row>
    <row r="1680" spans="1:20" ht="11.25" customHeight="1" x14ac:dyDescent="0.2">
      <c r="A1680" s="102" t="str">
        <f>'T09'!A1680</f>
        <v>Nová Ves nad Žitavou</v>
      </c>
      <c r="B1680" s="104">
        <f>'T09'!C1680</f>
        <v>500631</v>
      </c>
      <c r="C1680" s="109">
        <f>'T09'!K1680</f>
        <v>572338.26</v>
      </c>
      <c r="D1680" s="110">
        <f>'T09'!O1680</f>
        <v>0</v>
      </c>
      <c r="E1680" s="110">
        <f>'T09'!P1680</f>
        <v>2.2744836244216837</v>
      </c>
      <c r="F1680" s="110"/>
      <c r="G1680" s="102">
        <f t="shared" si="383"/>
        <v>0</v>
      </c>
      <c r="H1680" s="102">
        <f t="shared" si="384"/>
        <v>0</v>
      </c>
      <c r="I1680" s="102">
        <f t="shared" si="385"/>
        <v>0</v>
      </c>
      <c r="J1680" s="103">
        <f t="shared" si="386"/>
        <v>0</v>
      </c>
      <c r="L1680" s="115">
        <f t="shared" si="387"/>
        <v>0</v>
      </c>
      <c r="M1680" s="111">
        <f t="shared" si="388"/>
        <v>0</v>
      </c>
      <c r="N1680" s="111">
        <f t="shared" si="389"/>
        <v>0</v>
      </c>
      <c r="O1680" s="115">
        <f t="shared" si="390"/>
        <v>0</v>
      </c>
      <c r="P1680" s="111">
        <f t="shared" si="391"/>
        <v>0</v>
      </c>
      <c r="Q1680" s="111">
        <f t="shared" si="392"/>
        <v>0</v>
      </c>
      <c r="R1680" s="115">
        <f t="shared" si="393"/>
        <v>0</v>
      </c>
      <c r="S1680" s="111">
        <f t="shared" si="394"/>
        <v>0</v>
      </c>
      <c r="T1680" s="111">
        <f t="shared" si="395"/>
        <v>0</v>
      </c>
    </row>
    <row r="1681" spans="1:20" ht="11.25" customHeight="1" x14ac:dyDescent="0.2">
      <c r="A1681" s="102" t="str">
        <f>'T09'!A1681</f>
        <v>Nová Vieska</v>
      </c>
      <c r="B1681" s="104">
        <f>'T09'!C1681</f>
        <v>503436</v>
      </c>
      <c r="C1681" s="109">
        <f>'T09'!K1681</f>
        <v>269249.39</v>
      </c>
      <c r="D1681" s="110">
        <f>'T09'!O1681</f>
        <v>40.0899</v>
      </c>
      <c r="E1681" s="110">
        <f>'T09'!P1681</f>
        <v>1.2534810199569997</v>
      </c>
      <c r="F1681" s="110"/>
      <c r="G1681" s="102">
        <f t="shared" si="383"/>
        <v>0</v>
      </c>
      <c r="H1681" s="102">
        <f t="shared" si="384"/>
        <v>0</v>
      </c>
      <c r="I1681" s="102">
        <f t="shared" si="385"/>
        <v>0</v>
      </c>
      <c r="J1681" s="103">
        <f t="shared" si="386"/>
        <v>0</v>
      </c>
      <c r="L1681" s="115">
        <f t="shared" si="387"/>
        <v>0</v>
      </c>
      <c r="M1681" s="111">
        <f t="shared" si="388"/>
        <v>0</v>
      </c>
      <c r="N1681" s="111">
        <f t="shared" si="389"/>
        <v>0</v>
      </c>
      <c r="O1681" s="115">
        <f t="shared" si="390"/>
        <v>0</v>
      </c>
      <c r="P1681" s="111">
        <f t="shared" si="391"/>
        <v>0</v>
      </c>
      <c r="Q1681" s="111">
        <f t="shared" si="392"/>
        <v>0</v>
      </c>
      <c r="R1681" s="115">
        <f t="shared" si="393"/>
        <v>0</v>
      </c>
      <c r="S1681" s="111">
        <f t="shared" si="394"/>
        <v>0</v>
      </c>
      <c r="T1681" s="111">
        <f t="shared" si="395"/>
        <v>0</v>
      </c>
    </row>
    <row r="1682" spans="1:20" ht="11.25" customHeight="1" x14ac:dyDescent="0.2">
      <c r="A1682" s="102" t="str">
        <f>'T09'!A1682</f>
        <v>Nováčany</v>
      </c>
      <c r="B1682" s="104">
        <f>'T09'!C1682</f>
        <v>521787</v>
      </c>
      <c r="C1682" s="109">
        <f>'T09'!K1682</f>
        <v>248133.2</v>
      </c>
      <c r="D1682" s="110">
        <f>'T09'!O1682</f>
        <v>45.144599999999997</v>
      </c>
      <c r="E1682" s="110">
        <f>'T09'!P1682</f>
        <v>22.190105959218677</v>
      </c>
      <c r="F1682" s="110"/>
      <c r="G1682" s="102">
        <f t="shared" si="383"/>
        <v>0</v>
      </c>
      <c r="H1682" s="102">
        <f t="shared" si="384"/>
        <v>0</v>
      </c>
      <c r="I1682" s="102">
        <f t="shared" si="385"/>
        <v>0</v>
      </c>
      <c r="J1682" s="103">
        <f t="shared" si="386"/>
        <v>0</v>
      </c>
      <c r="L1682" s="115">
        <f t="shared" si="387"/>
        <v>0</v>
      </c>
      <c r="M1682" s="111">
        <f t="shared" si="388"/>
        <v>0</v>
      </c>
      <c r="N1682" s="111">
        <f t="shared" si="389"/>
        <v>0</v>
      </c>
      <c r="O1682" s="115">
        <f t="shared" si="390"/>
        <v>0</v>
      </c>
      <c r="P1682" s="111">
        <f t="shared" si="391"/>
        <v>0</v>
      </c>
      <c r="Q1682" s="111">
        <f t="shared" si="392"/>
        <v>0</v>
      </c>
      <c r="R1682" s="115">
        <f t="shared" si="393"/>
        <v>0</v>
      </c>
      <c r="S1682" s="111">
        <f t="shared" si="394"/>
        <v>0</v>
      </c>
      <c r="T1682" s="111">
        <f t="shared" si="395"/>
        <v>0</v>
      </c>
    </row>
    <row r="1683" spans="1:20" ht="11.25" customHeight="1" x14ac:dyDescent="0.2">
      <c r="A1683" s="102" t="str">
        <f>'T09'!A1683</f>
        <v>Nováky</v>
      </c>
      <c r="B1683" s="104">
        <f>'T09'!C1683</f>
        <v>514268</v>
      </c>
      <c r="C1683" s="109">
        <f>'T09'!K1683</f>
        <v>3893672.52</v>
      </c>
      <c r="D1683" s="110">
        <f>'T09'!O1683</f>
        <v>19.534300000000002</v>
      </c>
      <c r="E1683" s="110">
        <f>'T09'!P1683</f>
        <v>5.647024727184812</v>
      </c>
      <c r="F1683" s="110"/>
      <c r="G1683" s="102">
        <f t="shared" si="383"/>
        <v>0</v>
      </c>
      <c r="H1683" s="102">
        <f t="shared" si="384"/>
        <v>0</v>
      </c>
      <c r="I1683" s="102">
        <f t="shared" si="385"/>
        <v>0</v>
      </c>
      <c r="J1683" s="103">
        <f t="shared" si="386"/>
        <v>0</v>
      </c>
      <c r="L1683" s="115">
        <f t="shared" si="387"/>
        <v>0</v>
      </c>
      <c r="M1683" s="111">
        <f t="shared" si="388"/>
        <v>0</v>
      </c>
      <c r="N1683" s="111">
        <f t="shared" si="389"/>
        <v>0</v>
      </c>
      <c r="O1683" s="115">
        <f t="shared" si="390"/>
        <v>0</v>
      </c>
      <c r="P1683" s="111">
        <f t="shared" si="391"/>
        <v>0</v>
      </c>
      <c r="Q1683" s="111">
        <f t="shared" si="392"/>
        <v>0</v>
      </c>
      <c r="R1683" s="115">
        <f t="shared" si="393"/>
        <v>0</v>
      </c>
      <c r="S1683" s="111">
        <f t="shared" si="394"/>
        <v>0</v>
      </c>
      <c r="T1683" s="111">
        <f t="shared" si="395"/>
        <v>0</v>
      </c>
    </row>
    <row r="1684" spans="1:20" ht="11.25" customHeight="1" x14ac:dyDescent="0.2">
      <c r="A1684" s="102" t="str">
        <f>'T09'!A1684</f>
        <v>Nové Hony</v>
      </c>
      <c r="B1684" s="104">
        <f>'T09'!C1684</f>
        <v>511676</v>
      </c>
      <c r="C1684" s="109">
        <f>'T09'!K1684</f>
        <v>52420.59</v>
      </c>
      <c r="D1684" s="110">
        <f>'T09'!O1684</f>
        <v>0</v>
      </c>
      <c r="E1684" s="110">
        <f>'T09'!P1684</f>
        <v>0</v>
      </c>
      <c r="F1684" s="110"/>
      <c r="G1684" s="102">
        <f t="shared" si="383"/>
        <v>0</v>
      </c>
      <c r="H1684" s="102">
        <f t="shared" si="384"/>
        <v>0</v>
      </c>
      <c r="I1684" s="102">
        <f t="shared" si="385"/>
        <v>0</v>
      </c>
      <c r="J1684" s="103">
        <f t="shared" si="386"/>
        <v>0</v>
      </c>
      <c r="L1684" s="115">
        <f t="shared" si="387"/>
        <v>0</v>
      </c>
      <c r="M1684" s="111">
        <f t="shared" si="388"/>
        <v>0</v>
      </c>
      <c r="N1684" s="111">
        <f t="shared" si="389"/>
        <v>0</v>
      </c>
      <c r="O1684" s="115">
        <f t="shared" si="390"/>
        <v>0</v>
      </c>
      <c r="P1684" s="111">
        <f t="shared" si="391"/>
        <v>0</v>
      </c>
      <c r="Q1684" s="111">
        <f t="shared" si="392"/>
        <v>0</v>
      </c>
      <c r="R1684" s="115">
        <f t="shared" si="393"/>
        <v>0</v>
      </c>
      <c r="S1684" s="111">
        <f t="shared" si="394"/>
        <v>0</v>
      </c>
      <c r="T1684" s="111">
        <f t="shared" si="395"/>
        <v>0</v>
      </c>
    </row>
    <row r="1685" spans="1:20" ht="11.25" customHeight="1" x14ac:dyDescent="0.2">
      <c r="A1685" s="102" t="str">
        <f>'T09'!A1685</f>
        <v>Nové Mesto nad Váhom</v>
      </c>
      <c r="B1685" s="104">
        <f>'T09'!C1685</f>
        <v>506338</v>
      </c>
      <c r="C1685" s="109">
        <f>'T09'!K1685</f>
        <v>11971822.729999999</v>
      </c>
      <c r="D1685" s="110">
        <f>'T09'!O1685</f>
        <v>0</v>
      </c>
      <c r="E1685" s="110">
        <f>'T09'!P1685</f>
        <v>3.8514526183599789</v>
      </c>
      <c r="F1685" s="110"/>
      <c r="G1685" s="102">
        <f t="shared" si="383"/>
        <v>0</v>
      </c>
      <c r="H1685" s="102">
        <f t="shared" si="384"/>
        <v>0</v>
      </c>
      <c r="I1685" s="102">
        <f t="shared" si="385"/>
        <v>0</v>
      </c>
      <c r="J1685" s="103">
        <f t="shared" si="386"/>
        <v>0</v>
      </c>
      <c r="L1685" s="115">
        <f t="shared" si="387"/>
        <v>0</v>
      </c>
      <c r="M1685" s="111">
        <f t="shared" si="388"/>
        <v>0</v>
      </c>
      <c r="N1685" s="111">
        <f t="shared" si="389"/>
        <v>0</v>
      </c>
      <c r="O1685" s="115">
        <f t="shared" si="390"/>
        <v>0</v>
      </c>
      <c r="P1685" s="111">
        <f t="shared" si="391"/>
        <v>0</v>
      </c>
      <c r="Q1685" s="111">
        <f t="shared" si="392"/>
        <v>0</v>
      </c>
      <c r="R1685" s="115">
        <f t="shared" si="393"/>
        <v>0</v>
      </c>
      <c r="S1685" s="111">
        <f t="shared" si="394"/>
        <v>0</v>
      </c>
      <c r="T1685" s="111">
        <f t="shared" si="395"/>
        <v>0</v>
      </c>
    </row>
    <row r="1686" spans="1:20" ht="11.25" customHeight="1" x14ac:dyDescent="0.2">
      <c r="A1686" s="102" t="str">
        <f>'T09'!A1686</f>
        <v>Nové Sady</v>
      </c>
      <c r="B1686" s="104">
        <f>'T09'!C1686</f>
        <v>500640</v>
      </c>
      <c r="C1686" s="109">
        <f>'T09'!K1686</f>
        <v>827435.87</v>
      </c>
      <c r="D1686" s="110">
        <f>'T09'!O1686</f>
        <v>2.8759999999999999</v>
      </c>
      <c r="E1686" s="110">
        <f>'T09'!P1686</f>
        <v>7.0843242510141611</v>
      </c>
      <c r="F1686" s="110"/>
      <c r="G1686" s="102">
        <f t="shared" si="383"/>
        <v>0</v>
      </c>
      <c r="H1686" s="102">
        <f t="shared" si="384"/>
        <v>0</v>
      </c>
      <c r="I1686" s="102">
        <f t="shared" si="385"/>
        <v>0</v>
      </c>
      <c r="J1686" s="103">
        <f t="shared" si="386"/>
        <v>0</v>
      </c>
      <c r="L1686" s="115">
        <f t="shared" si="387"/>
        <v>0</v>
      </c>
      <c r="M1686" s="111">
        <f t="shared" si="388"/>
        <v>0</v>
      </c>
      <c r="N1686" s="111">
        <f t="shared" si="389"/>
        <v>0</v>
      </c>
      <c r="O1686" s="115">
        <f t="shared" si="390"/>
        <v>0</v>
      </c>
      <c r="P1686" s="111">
        <f t="shared" si="391"/>
        <v>0</v>
      </c>
      <c r="Q1686" s="111">
        <f t="shared" si="392"/>
        <v>0</v>
      </c>
      <c r="R1686" s="115">
        <f t="shared" si="393"/>
        <v>0</v>
      </c>
      <c r="S1686" s="111">
        <f t="shared" si="394"/>
        <v>0</v>
      </c>
      <c r="T1686" s="111">
        <f t="shared" si="395"/>
        <v>0</v>
      </c>
    </row>
    <row r="1687" spans="1:20" ht="11.25" customHeight="1" x14ac:dyDescent="0.2">
      <c r="A1687" s="102" t="str">
        <f>'T09'!A1687</f>
        <v>Nové Zámky</v>
      </c>
      <c r="B1687" s="104">
        <f>'T09'!C1687</f>
        <v>503011</v>
      </c>
      <c r="C1687" s="109">
        <f>'T09'!K1687</f>
        <v>18090165.16</v>
      </c>
      <c r="D1687" s="110">
        <f>'T09'!O1687</f>
        <v>20.2378</v>
      </c>
      <c r="E1687" s="110">
        <f>'T09'!P1687</f>
        <v>8.7818188830731483</v>
      </c>
      <c r="F1687" s="110"/>
      <c r="G1687" s="102">
        <f t="shared" si="383"/>
        <v>0</v>
      </c>
      <c r="H1687" s="102">
        <f t="shared" si="384"/>
        <v>0</v>
      </c>
      <c r="I1687" s="102">
        <f t="shared" si="385"/>
        <v>0</v>
      </c>
      <c r="J1687" s="103">
        <f t="shared" si="386"/>
        <v>0</v>
      </c>
      <c r="L1687" s="115">
        <f t="shared" si="387"/>
        <v>0</v>
      </c>
      <c r="M1687" s="111">
        <f t="shared" si="388"/>
        <v>0</v>
      </c>
      <c r="N1687" s="111">
        <f t="shared" si="389"/>
        <v>0</v>
      </c>
      <c r="O1687" s="115">
        <f t="shared" si="390"/>
        <v>0</v>
      </c>
      <c r="P1687" s="111">
        <f t="shared" si="391"/>
        <v>0</v>
      </c>
      <c r="Q1687" s="111">
        <f t="shared" si="392"/>
        <v>0</v>
      </c>
      <c r="R1687" s="115">
        <f t="shared" si="393"/>
        <v>0</v>
      </c>
      <c r="S1687" s="111">
        <f t="shared" si="394"/>
        <v>0</v>
      </c>
      <c r="T1687" s="111">
        <f t="shared" si="395"/>
        <v>0</v>
      </c>
    </row>
    <row r="1688" spans="1:20" ht="11.25" customHeight="1" x14ac:dyDescent="0.2">
      <c r="A1688" s="102" t="str">
        <f>'T09'!A1688</f>
        <v>Novosad</v>
      </c>
      <c r="B1688" s="104">
        <f>'T09'!C1688</f>
        <v>528617</v>
      </c>
      <c r="C1688" s="109">
        <f>'T09'!K1688</f>
        <v>909206.6</v>
      </c>
      <c r="D1688" s="110">
        <f>'T09'!O1688</f>
        <v>0</v>
      </c>
      <c r="E1688" s="110">
        <f>'T09'!P1688</f>
        <v>3.4251115203079259</v>
      </c>
      <c r="F1688" s="110"/>
      <c r="G1688" s="102">
        <f t="shared" si="383"/>
        <v>0</v>
      </c>
      <c r="H1688" s="102">
        <f t="shared" si="384"/>
        <v>0</v>
      </c>
      <c r="I1688" s="102">
        <f t="shared" si="385"/>
        <v>0</v>
      </c>
      <c r="J1688" s="103">
        <f t="shared" si="386"/>
        <v>0</v>
      </c>
      <c r="L1688" s="115">
        <f t="shared" si="387"/>
        <v>0</v>
      </c>
      <c r="M1688" s="111">
        <f t="shared" si="388"/>
        <v>0</v>
      </c>
      <c r="N1688" s="111">
        <f t="shared" si="389"/>
        <v>0</v>
      </c>
      <c r="O1688" s="115">
        <f t="shared" si="390"/>
        <v>0</v>
      </c>
      <c r="P1688" s="111">
        <f t="shared" si="391"/>
        <v>0</v>
      </c>
      <c r="Q1688" s="111">
        <f t="shared" si="392"/>
        <v>0</v>
      </c>
      <c r="R1688" s="115">
        <f t="shared" si="393"/>
        <v>0</v>
      </c>
      <c r="S1688" s="111">
        <f t="shared" si="394"/>
        <v>0</v>
      </c>
      <c r="T1688" s="111">
        <f t="shared" si="395"/>
        <v>0</v>
      </c>
    </row>
    <row r="1689" spans="1:20" ht="11.25" customHeight="1" x14ac:dyDescent="0.2">
      <c r="A1689" s="102" t="str">
        <f>'T09'!A1689</f>
        <v>Novoť</v>
      </c>
      <c r="B1689" s="104">
        <f>'T09'!C1689</f>
        <v>509884</v>
      </c>
      <c r="C1689" s="109">
        <f>'T09'!K1689</f>
        <v>1650696.1600000001</v>
      </c>
      <c r="D1689" s="110">
        <f>'T09'!O1689</f>
        <v>0</v>
      </c>
      <c r="E1689" s="110">
        <f>'T09'!P1689</f>
        <v>0</v>
      </c>
      <c r="F1689" s="110"/>
      <c r="G1689" s="102">
        <f t="shared" si="383"/>
        <v>0</v>
      </c>
      <c r="H1689" s="102">
        <f t="shared" si="384"/>
        <v>0</v>
      </c>
      <c r="I1689" s="102">
        <f t="shared" si="385"/>
        <v>0</v>
      </c>
      <c r="J1689" s="103">
        <f t="shared" si="386"/>
        <v>0</v>
      </c>
      <c r="L1689" s="115">
        <f t="shared" si="387"/>
        <v>0</v>
      </c>
      <c r="M1689" s="111">
        <f t="shared" si="388"/>
        <v>0</v>
      </c>
      <c r="N1689" s="111">
        <f t="shared" si="389"/>
        <v>0</v>
      </c>
      <c r="O1689" s="115">
        <f t="shared" si="390"/>
        <v>0</v>
      </c>
      <c r="P1689" s="111">
        <f t="shared" si="391"/>
        <v>0</v>
      </c>
      <c r="Q1689" s="111">
        <f t="shared" si="392"/>
        <v>0</v>
      </c>
      <c r="R1689" s="115">
        <f t="shared" si="393"/>
        <v>0</v>
      </c>
      <c r="S1689" s="111">
        <f t="shared" si="394"/>
        <v>0</v>
      </c>
      <c r="T1689" s="111">
        <f t="shared" si="395"/>
        <v>0</v>
      </c>
    </row>
    <row r="1690" spans="1:20" ht="11.25" customHeight="1" x14ac:dyDescent="0.2">
      <c r="A1690" s="102" t="str">
        <f>'T09'!A1690</f>
        <v>Nový Ruskov</v>
      </c>
      <c r="B1690" s="104">
        <f>'T09'!C1690</f>
        <v>528625</v>
      </c>
      <c r="C1690" s="109">
        <f>'T09'!K1690</f>
        <v>226506.6</v>
      </c>
      <c r="D1690" s="110">
        <f>'T09'!O1690</f>
        <v>0</v>
      </c>
      <c r="E1690" s="110">
        <f>'T09'!P1690</f>
        <v>0</v>
      </c>
      <c r="F1690" s="110"/>
      <c r="G1690" s="102">
        <f t="shared" si="383"/>
        <v>0</v>
      </c>
      <c r="H1690" s="102">
        <f t="shared" si="384"/>
        <v>0</v>
      </c>
      <c r="I1690" s="102">
        <f t="shared" si="385"/>
        <v>0</v>
      </c>
      <c r="J1690" s="103">
        <f t="shared" si="386"/>
        <v>0</v>
      </c>
      <c r="L1690" s="115">
        <f t="shared" si="387"/>
        <v>0</v>
      </c>
      <c r="M1690" s="111">
        <f t="shared" si="388"/>
        <v>0</v>
      </c>
      <c r="N1690" s="111">
        <f t="shared" si="389"/>
        <v>0</v>
      </c>
      <c r="O1690" s="115">
        <f t="shared" si="390"/>
        <v>0</v>
      </c>
      <c r="P1690" s="111">
        <f t="shared" si="391"/>
        <v>0</v>
      </c>
      <c r="Q1690" s="111">
        <f t="shared" si="392"/>
        <v>0</v>
      </c>
      <c r="R1690" s="115">
        <f t="shared" si="393"/>
        <v>0</v>
      </c>
      <c r="S1690" s="111">
        <f t="shared" si="394"/>
        <v>0</v>
      </c>
      <c r="T1690" s="111">
        <f t="shared" si="395"/>
        <v>0</v>
      </c>
    </row>
    <row r="1691" spans="1:20" ht="11.25" customHeight="1" x14ac:dyDescent="0.2">
      <c r="A1691" s="102" t="str">
        <f>'T09'!A1691</f>
        <v>Nový Salaš</v>
      </c>
      <c r="B1691" s="104">
        <f>'T09'!C1691</f>
        <v>521809</v>
      </c>
      <c r="C1691" s="109">
        <f>'T09'!K1691</f>
        <v>54973.97</v>
      </c>
      <c r="D1691" s="110">
        <f>'T09'!O1691</f>
        <v>0</v>
      </c>
      <c r="E1691" s="110">
        <f>'T09'!P1691</f>
        <v>3.8328867280278289</v>
      </c>
      <c r="F1691" s="110"/>
      <c r="G1691" s="102">
        <f t="shared" si="383"/>
        <v>0</v>
      </c>
      <c r="H1691" s="102">
        <f t="shared" si="384"/>
        <v>0</v>
      </c>
      <c r="I1691" s="102">
        <f t="shared" si="385"/>
        <v>0</v>
      </c>
      <c r="J1691" s="103">
        <f t="shared" si="386"/>
        <v>0</v>
      </c>
      <c r="L1691" s="115">
        <f t="shared" si="387"/>
        <v>0</v>
      </c>
      <c r="M1691" s="111">
        <f t="shared" si="388"/>
        <v>0</v>
      </c>
      <c r="N1691" s="111">
        <f t="shared" si="389"/>
        <v>0</v>
      </c>
      <c r="O1691" s="115">
        <f t="shared" si="390"/>
        <v>0</v>
      </c>
      <c r="P1691" s="111">
        <f t="shared" si="391"/>
        <v>0</v>
      </c>
      <c r="Q1691" s="111">
        <f t="shared" si="392"/>
        <v>0</v>
      </c>
      <c r="R1691" s="115">
        <f t="shared" si="393"/>
        <v>0</v>
      </c>
      <c r="S1691" s="111">
        <f t="shared" si="394"/>
        <v>0</v>
      </c>
      <c r="T1691" s="111">
        <f t="shared" si="395"/>
        <v>0</v>
      </c>
    </row>
    <row r="1692" spans="1:20" ht="11.25" customHeight="1" x14ac:dyDescent="0.2">
      <c r="A1692" s="102" t="str">
        <f>'T09'!A1692</f>
        <v>Nový Svet</v>
      </c>
      <c r="B1692" s="104">
        <f>'T09'!C1692</f>
        <v>582549</v>
      </c>
      <c r="C1692" s="109">
        <f>'T09'!K1692</f>
        <v>92299.26</v>
      </c>
      <c r="D1692" s="110">
        <f>'T09'!O1692</f>
        <v>0</v>
      </c>
      <c r="E1692" s="110">
        <f>'T09'!P1692</f>
        <v>0</v>
      </c>
      <c r="F1692" s="110"/>
      <c r="G1692" s="102">
        <f t="shared" si="383"/>
        <v>0</v>
      </c>
      <c r="H1692" s="102">
        <f t="shared" si="384"/>
        <v>0</v>
      </c>
      <c r="I1692" s="102">
        <f t="shared" si="385"/>
        <v>0</v>
      </c>
      <c r="J1692" s="103">
        <f t="shared" si="386"/>
        <v>0</v>
      </c>
      <c r="L1692" s="115">
        <f t="shared" si="387"/>
        <v>0</v>
      </c>
      <c r="M1692" s="111">
        <f t="shared" si="388"/>
        <v>0</v>
      </c>
      <c r="N1692" s="111">
        <f t="shared" si="389"/>
        <v>0</v>
      </c>
      <c r="O1692" s="115">
        <f t="shared" si="390"/>
        <v>0</v>
      </c>
      <c r="P1692" s="111">
        <f t="shared" si="391"/>
        <v>0</v>
      </c>
      <c r="Q1692" s="111">
        <f t="shared" si="392"/>
        <v>0</v>
      </c>
      <c r="R1692" s="115">
        <f t="shared" si="393"/>
        <v>0</v>
      </c>
      <c r="S1692" s="111">
        <f t="shared" si="394"/>
        <v>0</v>
      </c>
      <c r="T1692" s="111">
        <f t="shared" si="395"/>
        <v>0</v>
      </c>
    </row>
    <row r="1693" spans="1:20" ht="11.25" customHeight="1" x14ac:dyDescent="0.2">
      <c r="A1693" s="102" t="str">
        <f>'T09'!A1693</f>
        <v>Nový Tekov</v>
      </c>
      <c r="B1693" s="104">
        <f>'T09'!C1693</f>
        <v>502596</v>
      </c>
      <c r="C1693" s="109">
        <f>'T09'!K1693</f>
        <v>1469258.78</v>
      </c>
      <c r="D1693" s="110">
        <f>'T09'!O1693</f>
        <v>0</v>
      </c>
      <c r="E1693" s="110">
        <f>'T09'!P1693</f>
        <v>2.1104600783804743</v>
      </c>
      <c r="F1693" s="110"/>
      <c r="G1693" s="102">
        <f t="shared" si="383"/>
        <v>0</v>
      </c>
      <c r="H1693" s="102">
        <f t="shared" si="384"/>
        <v>0</v>
      </c>
      <c r="I1693" s="102">
        <f t="shared" si="385"/>
        <v>0</v>
      </c>
      <c r="J1693" s="103">
        <f t="shared" si="386"/>
        <v>0</v>
      </c>
      <c r="L1693" s="115">
        <f t="shared" si="387"/>
        <v>0</v>
      </c>
      <c r="M1693" s="111">
        <f t="shared" si="388"/>
        <v>0</v>
      </c>
      <c r="N1693" s="111">
        <f t="shared" si="389"/>
        <v>0</v>
      </c>
      <c r="O1693" s="115">
        <f t="shared" si="390"/>
        <v>0</v>
      </c>
      <c r="P1693" s="111">
        <f t="shared" si="391"/>
        <v>0</v>
      </c>
      <c r="Q1693" s="111">
        <f t="shared" si="392"/>
        <v>0</v>
      </c>
      <c r="R1693" s="115">
        <f t="shared" si="393"/>
        <v>0</v>
      </c>
      <c r="S1693" s="111">
        <f t="shared" si="394"/>
        <v>0</v>
      </c>
      <c r="T1693" s="111">
        <f t="shared" si="395"/>
        <v>0</v>
      </c>
    </row>
    <row r="1694" spans="1:20" ht="11.25" customHeight="1" x14ac:dyDescent="0.2">
      <c r="A1694" s="102" t="str">
        <f>'T09'!A1694</f>
        <v>Nový Život</v>
      </c>
      <c r="B1694" s="104">
        <f>'T09'!C1694</f>
        <v>501808</v>
      </c>
      <c r="C1694" s="109">
        <f>'T09'!K1694</f>
        <v>856122.16</v>
      </c>
      <c r="D1694" s="110">
        <f>'T09'!O1694</f>
        <v>0</v>
      </c>
      <c r="E1694" s="110">
        <f>'T09'!P1694</f>
        <v>1.1649248747398386</v>
      </c>
      <c r="F1694" s="110"/>
      <c r="G1694" s="102">
        <f t="shared" si="383"/>
        <v>0</v>
      </c>
      <c r="H1694" s="102">
        <f t="shared" si="384"/>
        <v>0</v>
      </c>
      <c r="I1694" s="102">
        <f t="shared" si="385"/>
        <v>0</v>
      </c>
      <c r="J1694" s="103">
        <f t="shared" si="386"/>
        <v>0</v>
      </c>
      <c r="L1694" s="115">
        <f t="shared" si="387"/>
        <v>0</v>
      </c>
      <c r="M1694" s="111">
        <f t="shared" si="388"/>
        <v>0</v>
      </c>
      <c r="N1694" s="111">
        <f t="shared" si="389"/>
        <v>0</v>
      </c>
      <c r="O1694" s="115">
        <f t="shared" si="390"/>
        <v>0</v>
      </c>
      <c r="P1694" s="111">
        <f t="shared" si="391"/>
        <v>0</v>
      </c>
      <c r="Q1694" s="111">
        <f t="shared" si="392"/>
        <v>0</v>
      </c>
      <c r="R1694" s="115">
        <f t="shared" si="393"/>
        <v>0</v>
      </c>
      <c r="S1694" s="111">
        <f t="shared" si="394"/>
        <v>0</v>
      </c>
      <c r="T1694" s="111">
        <f t="shared" si="395"/>
        <v>0</v>
      </c>
    </row>
    <row r="1695" spans="1:20" ht="11.25" customHeight="1" x14ac:dyDescent="0.2">
      <c r="A1695" s="102" t="str">
        <f>'T09'!A1695</f>
        <v>Nýrovce</v>
      </c>
      <c r="B1695" s="104">
        <f>'T09'!C1695</f>
        <v>502600</v>
      </c>
      <c r="C1695" s="109">
        <f>'T09'!K1695</f>
        <v>201797.31</v>
      </c>
      <c r="D1695" s="110">
        <f>'T09'!O1695</f>
        <v>56.189900000000002</v>
      </c>
      <c r="E1695" s="110">
        <f>'T09'!P1695</f>
        <v>2.0871487335485295</v>
      </c>
      <c r="F1695" s="110"/>
      <c r="G1695" s="102">
        <f t="shared" si="383"/>
        <v>0</v>
      </c>
      <c r="H1695" s="102">
        <f t="shared" si="384"/>
        <v>0</v>
      </c>
      <c r="I1695" s="102">
        <f t="shared" si="385"/>
        <v>0</v>
      </c>
      <c r="J1695" s="103">
        <f t="shared" si="386"/>
        <v>0</v>
      </c>
      <c r="L1695" s="115">
        <f t="shared" si="387"/>
        <v>0</v>
      </c>
      <c r="M1695" s="111">
        <f t="shared" si="388"/>
        <v>0</v>
      </c>
      <c r="N1695" s="111">
        <f t="shared" si="389"/>
        <v>0</v>
      </c>
      <c r="O1695" s="115">
        <f t="shared" si="390"/>
        <v>0</v>
      </c>
      <c r="P1695" s="111">
        <f t="shared" si="391"/>
        <v>0</v>
      </c>
      <c r="Q1695" s="111">
        <f t="shared" si="392"/>
        <v>0</v>
      </c>
      <c r="R1695" s="115">
        <f t="shared" si="393"/>
        <v>0</v>
      </c>
      <c r="S1695" s="111">
        <f t="shared" si="394"/>
        <v>0</v>
      </c>
      <c r="T1695" s="111">
        <f t="shared" si="395"/>
        <v>0</v>
      </c>
    </row>
    <row r="1696" spans="1:20" ht="11.25" customHeight="1" x14ac:dyDescent="0.2">
      <c r="A1696" s="102" t="str">
        <f>'T09'!A1696</f>
        <v>Obeckov</v>
      </c>
      <c r="B1696" s="104">
        <f>'T09'!C1696</f>
        <v>516252</v>
      </c>
      <c r="C1696" s="109">
        <f>'T09'!K1696</f>
        <v>135586.42000000001</v>
      </c>
      <c r="D1696" s="110">
        <f>'T09'!O1696</f>
        <v>0</v>
      </c>
      <c r="E1696" s="110">
        <f>'T09'!P1696</f>
        <v>0</v>
      </c>
      <c r="F1696" s="110"/>
      <c r="G1696" s="102">
        <f t="shared" si="383"/>
        <v>0</v>
      </c>
      <c r="H1696" s="102">
        <f t="shared" si="384"/>
        <v>0</v>
      </c>
      <c r="I1696" s="102">
        <f t="shared" si="385"/>
        <v>0</v>
      </c>
      <c r="J1696" s="103">
        <f t="shared" si="386"/>
        <v>0</v>
      </c>
      <c r="L1696" s="115">
        <f t="shared" si="387"/>
        <v>0</v>
      </c>
      <c r="M1696" s="111">
        <f t="shared" si="388"/>
        <v>0</v>
      </c>
      <c r="N1696" s="111">
        <f t="shared" si="389"/>
        <v>0</v>
      </c>
      <c r="O1696" s="115">
        <f t="shared" si="390"/>
        <v>0</v>
      </c>
      <c r="P1696" s="111">
        <f t="shared" si="391"/>
        <v>0</v>
      </c>
      <c r="Q1696" s="111">
        <f t="shared" si="392"/>
        <v>0</v>
      </c>
      <c r="R1696" s="115">
        <f t="shared" si="393"/>
        <v>0</v>
      </c>
      <c r="S1696" s="111">
        <f t="shared" si="394"/>
        <v>0</v>
      </c>
      <c r="T1696" s="111">
        <f t="shared" si="395"/>
        <v>0</v>
      </c>
    </row>
    <row r="1697" spans="1:20" ht="11.25" customHeight="1" x14ac:dyDescent="0.2">
      <c r="A1697" s="102" t="str">
        <f>'T09'!A1697</f>
        <v>Obid</v>
      </c>
      <c r="B1697" s="104">
        <f>'T09'!C1697</f>
        <v>582361</v>
      </c>
      <c r="C1697" s="109">
        <f>'T09'!K1697</f>
        <v>290021.55</v>
      </c>
      <c r="D1697" s="110">
        <f>'T09'!O1697</f>
        <v>27.7193</v>
      </c>
      <c r="E1697" s="110">
        <f>'T09'!P1697</f>
        <v>7.977493396611389</v>
      </c>
      <c r="F1697" s="110"/>
      <c r="G1697" s="102">
        <f t="shared" si="383"/>
        <v>0</v>
      </c>
      <c r="H1697" s="102">
        <f t="shared" si="384"/>
        <v>0</v>
      </c>
      <c r="I1697" s="102">
        <f t="shared" si="385"/>
        <v>0</v>
      </c>
      <c r="J1697" s="103">
        <f t="shared" si="386"/>
        <v>0</v>
      </c>
      <c r="L1697" s="115">
        <f t="shared" si="387"/>
        <v>0</v>
      </c>
      <c r="M1697" s="111">
        <f t="shared" si="388"/>
        <v>0</v>
      </c>
      <c r="N1697" s="111">
        <f t="shared" si="389"/>
        <v>0</v>
      </c>
      <c r="O1697" s="115">
        <f t="shared" si="390"/>
        <v>0</v>
      </c>
      <c r="P1697" s="111">
        <f t="shared" si="391"/>
        <v>0</v>
      </c>
      <c r="Q1697" s="111">
        <f t="shared" si="392"/>
        <v>0</v>
      </c>
      <c r="R1697" s="115">
        <f t="shared" si="393"/>
        <v>0</v>
      </c>
      <c r="S1697" s="111">
        <f t="shared" si="394"/>
        <v>0</v>
      </c>
      <c r="T1697" s="111">
        <f t="shared" si="395"/>
        <v>0</v>
      </c>
    </row>
    <row r="1698" spans="1:20" ht="11.25" customHeight="1" x14ac:dyDescent="0.2">
      <c r="A1698" s="102" t="str">
        <f>'T09'!A1698</f>
        <v>Obišovce</v>
      </c>
      <c r="B1698" s="104">
        <f>'T09'!C1698</f>
        <v>521817</v>
      </c>
      <c r="C1698" s="109">
        <f>'T09'!K1698</f>
        <v>256615.09</v>
      </c>
      <c r="D1698" s="110">
        <f>'T09'!O1698</f>
        <v>2.9323999999999999</v>
      </c>
      <c r="E1698" s="110">
        <f>'T09'!P1698</f>
        <v>9.0437238121889099</v>
      </c>
      <c r="F1698" s="110"/>
      <c r="G1698" s="102">
        <f t="shared" si="383"/>
        <v>0</v>
      </c>
      <c r="H1698" s="102">
        <f t="shared" si="384"/>
        <v>0</v>
      </c>
      <c r="I1698" s="102">
        <f t="shared" si="385"/>
        <v>0</v>
      </c>
      <c r="J1698" s="103">
        <f t="shared" si="386"/>
        <v>0</v>
      </c>
      <c r="L1698" s="115">
        <f t="shared" si="387"/>
        <v>0</v>
      </c>
      <c r="M1698" s="111">
        <f t="shared" si="388"/>
        <v>0</v>
      </c>
      <c r="N1698" s="111">
        <f t="shared" si="389"/>
        <v>0</v>
      </c>
      <c r="O1698" s="115">
        <f t="shared" si="390"/>
        <v>0</v>
      </c>
      <c r="P1698" s="111">
        <f t="shared" si="391"/>
        <v>0</v>
      </c>
      <c r="Q1698" s="111">
        <f t="shared" si="392"/>
        <v>0</v>
      </c>
      <c r="R1698" s="115">
        <f t="shared" si="393"/>
        <v>0</v>
      </c>
      <c r="S1698" s="111">
        <f t="shared" si="394"/>
        <v>0</v>
      </c>
      <c r="T1698" s="111">
        <f t="shared" si="395"/>
        <v>0</v>
      </c>
    </row>
    <row r="1699" spans="1:20" ht="11.25" customHeight="1" x14ac:dyDescent="0.2">
      <c r="A1699" s="102" t="str">
        <f>'T09'!A1699</f>
        <v>Oborín</v>
      </c>
      <c r="B1699" s="104">
        <f>'T09'!C1699</f>
        <v>528633</v>
      </c>
      <c r="C1699" s="109">
        <f>'T09'!K1699</f>
        <v>258333.78999999998</v>
      </c>
      <c r="D1699" s="110">
        <f>'T09'!O1699</f>
        <v>16.410900000000002</v>
      </c>
      <c r="E1699" s="110">
        <f>'T09'!P1699</f>
        <v>3.0999390362368007</v>
      </c>
      <c r="F1699" s="110"/>
      <c r="G1699" s="102">
        <f t="shared" si="383"/>
        <v>0</v>
      </c>
      <c r="H1699" s="102">
        <f t="shared" si="384"/>
        <v>0</v>
      </c>
      <c r="I1699" s="102">
        <f t="shared" si="385"/>
        <v>0</v>
      </c>
      <c r="J1699" s="103">
        <f t="shared" si="386"/>
        <v>0</v>
      </c>
      <c r="L1699" s="115">
        <f t="shared" si="387"/>
        <v>0</v>
      </c>
      <c r="M1699" s="111">
        <f t="shared" si="388"/>
        <v>0</v>
      </c>
      <c r="N1699" s="111">
        <f t="shared" si="389"/>
        <v>0</v>
      </c>
      <c r="O1699" s="115">
        <f t="shared" si="390"/>
        <v>0</v>
      </c>
      <c r="P1699" s="111">
        <f t="shared" si="391"/>
        <v>0</v>
      </c>
      <c r="Q1699" s="111">
        <f t="shared" si="392"/>
        <v>0</v>
      </c>
      <c r="R1699" s="115">
        <f t="shared" si="393"/>
        <v>0</v>
      </c>
      <c r="S1699" s="111">
        <f t="shared" si="394"/>
        <v>0</v>
      </c>
      <c r="T1699" s="111">
        <f t="shared" si="395"/>
        <v>0</v>
      </c>
    </row>
    <row r="1700" spans="1:20" ht="11.25" customHeight="1" x14ac:dyDescent="0.2">
      <c r="A1700" s="102" t="str">
        <f>'T09'!A1700</f>
        <v>Obručné</v>
      </c>
      <c r="B1700" s="104">
        <f>'T09'!C1700</f>
        <v>526932</v>
      </c>
      <c r="C1700" s="109">
        <f>'T09'!K1700</f>
        <v>9720.73</v>
      </c>
      <c r="D1700" s="110">
        <f>'T09'!O1700</f>
        <v>0</v>
      </c>
      <c r="E1700" s="110">
        <f>'T09'!P1700</f>
        <v>0</v>
      </c>
      <c r="F1700" s="110"/>
      <c r="G1700" s="102">
        <f t="shared" si="383"/>
        <v>0</v>
      </c>
      <c r="H1700" s="102">
        <f t="shared" si="384"/>
        <v>0</v>
      </c>
      <c r="I1700" s="102">
        <f t="shared" si="385"/>
        <v>0</v>
      </c>
      <c r="J1700" s="103">
        <f t="shared" si="386"/>
        <v>0</v>
      </c>
      <c r="L1700" s="115">
        <f t="shared" si="387"/>
        <v>0</v>
      </c>
      <c r="M1700" s="111">
        <f t="shared" si="388"/>
        <v>0</v>
      </c>
      <c r="N1700" s="111">
        <f t="shared" si="389"/>
        <v>0</v>
      </c>
      <c r="O1700" s="115">
        <f t="shared" si="390"/>
        <v>0</v>
      </c>
      <c r="P1700" s="111">
        <f t="shared" si="391"/>
        <v>0</v>
      </c>
      <c r="Q1700" s="111">
        <f t="shared" si="392"/>
        <v>0</v>
      </c>
      <c r="R1700" s="115">
        <f t="shared" si="393"/>
        <v>0</v>
      </c>
      <c r="S1700" s="111">
        <f t="shared" si="394"/>
        <v>0</v>
      </c>
      <c r="T1700" s="111">
        <f t="shared" si="395"/>
        <v>0</v>
      </c>
    </row>
    <row r="1701" spans="1:20" ht="11.25" customHeight="1" x14ac:dyDescent="0.2">
      <c r="A1701" s="102" t="str">
        <f>'T09'!A1701</f>
        <v>Obyce</v>
      </c>
      <c r="B1701" s="104">
        <f>'T09'!C1701</f>
        <v>500658</v>
      </c>
      <c r="C1701" s="109">
        <f>'T09'!K1701</f>
        <v>671890.83</v>
      </c>
      <c r="D1701" s="110">
        <f>'T09'!O1701</f>
        <v>7.8287000000000004</v>
      </c>
      <c r="E1701" s="110">
        <f>'T09'!P1701</f>
        <v>14.53541195077778</v>
      </c>
      <c r="F1701" s="110"/>
      <c r="G1701" s="102">
        <f t="shared" si="383"/>
        <v>0</v>
      </c>
      <c r="H1701" s="102">
        <f t="shared" si="384"/>
        <v>0</v>
      </c>
      <c r="I1701" s="102">
        <f t="shared" si="385"/>
        <v>0</v>
      </c>
      <c r="J1701" s="103">
        <f t="shared" si="386"/>
        <v>0</v>
      </c>
      <c r="L1701" s="115">
        <f t="shared" si="387"/>
        <v>0</v>
      </c>
      <c r="M1701" s="111">
        <f t="shared" si="388"/>
        <v>0</v>
      </c>
      <c r="N1701" s="111">
        <f t="shared" si="389"/>
        <v>0</v>
      </c>
      <c r="O1701" s="115">
        <f t="shared" si="390"/>
        <v>0</v>
      </c>
      <c r="P1701" s="111">
        <f t="shared" si="391"/>
        <v>0</v>
      </c>
      <c r="Q1701" s="111">
        <f t="shared" si="392"/>
        <v>0</v>
      </c>
      <c r="R1701" s="115">
        <f t="shared" si="393"/>
        <v>0</v>
      </c>
      <c r="S1701" s="111">
        <f t="shared" si="394"/>
        <v>0</v>
      </c>
      <c r="T1701" s="111">
        <f t="shared" si="395"/>
        <v>0</v>
      </c>
    </row>
    <row r="1702" spans="1:20" ht="11.25" customHeight="1" x14ac:dyDescent="0.2">
      <c r="A1702" s="102" t="str">
        <f>'T09'!A1702</f>
        <v>Očkov</v>
      </c>
      <c r="B1702" s="104">
        <f>'T09'!C1702</f>
        <v>506346</v>
      </c>
      <c r="C1702" s="109">
        <f>'T09'!K1702</f>
        <v>127007.29</v>
      </c>
      <c r="D1702" s="110">
        <f>'T09'!O1702</f>
        <v>0</v>
      </c>
      <c r="E1702" s="110">
        <f>'T09'!P1702</f>
        <v>2.1967242982666589E-3</v>
      </c>
      <c r="F1702" s="110"/>
      <c r="G1702" s="102">
        <f t="shared" si="383"/>
        <v>0</v>
      </c>
      <c r="H1702" s="102">
        <f t="shared" si="384"/>
        <v>0</v>
      </c>
      <c r="I1702" s="102">
        <f t="shared" si="385"/>
        <v>0</v>
      </c>
      <c r="J1702" s="103">
        <f t="shared" si="386"/>
        <v>0</v>
      </c>
      <c r="L1702" s="115">
        <f t="shared" si="387"/>
        <v>0</v>
      </c>
      <c r="M1702" s="111">
        <f t="shared" si="388"/>
        <v>0</v>
      </c>
      <c r="N1702" s="111">
        <f t="shared" si="389"/>
        <v>0</v>
      </c>
      <c r="O1702" s="115">
        <f t="shared" si="390"/>
        <v>0</v>
      </c>
      <c r="P1702" s="111">
        <f t="shared" si="391"/>
        <v>0</v>
      </c>
      <c r="Q1702" s="111">
        <f t="shared" si="392"/>
        <v>0</v>
      </c>
      <c r="R1702" s="115">
        <f t="shared" si="393"/>
        <v>0</v>
      </c>
      <c r="S1702" s="111">
        <f t="shared" si="394"/>
        <v>0</v>
      </c>
      <c r="T1702" s="111">
        <f t="shared" si="395"/>
        <v>0</v>
      </c>
    </row>
    <row r="1703" spans="1:20" ht="11.25" customHeight="1" x14ac:dyDescent="0.2">
      <c r="A1703" s="102" t="str">
        <f>'T09'!A1703</f>
        <v>Očová</v>
      </c>
      <c r="B1703" s="104">
        <f>'T09'!C1703</f>
        <v>518662</v>
      </c>
      <c r="C1703" s="109">
        <f>'T09'!K1703</f>
        <v>1536321.6600000001</v>
      </c>
      <c r="D1703" s="110">
        <f>'T09'!O1703</f>
        <v>21.203199999999999</v>
      </c>
      <c r="E1703" s="110">
        <f>'T09'!P1703</f>
        <v>3.7593559671611994</v>
      </c>
      <c r="F1703" s="110"/>
      <c r="G1703" s="102">
        <f t="shared" si="383"/>
        <v>0</v>
      </c>
      <c r="H1703" s="102">
        <f t="shared" si="384"/>
        <v>0</v>
      </c>
      <c r="I1703" s="102">
        <f t="shared" si="385"/>
        <v>0</v>
      </c>
      <c r="J1703" s="103">
        <f t="shared" si="386"/>
        <v>0</v>
      </c>
      <c r="L1703" s="115">
        <f t="shared" si="387"/>
        <v>0</v>
      </c>
      <c r="M1703" s="111">
        <f t="shared" si="388"/>
        <v>0</v>
      </c>
      <c r="N1703" s="111">
        <f t="shared" si="389"/>
        <v>0</v>
      </c>
      <c r="O1703" s="115">
        <f t="shared" si="390"/>
        <v>0</v>
      </c>
      <c r="P1703" s="111">
        <f t="shared" si="391"/>
        <v>0</v>
      </c>
      <c r="Q1703" s="111">
        <f t="shared" si="392"/>
        <v>0</v>
      </c>
      <c r="R1703" s="115">
        <f t="shared" si="393"/>
        <v>0</v>
      </c>
      <c r="S1703" s="111">
        <f t="shared" si="394"/>
        <v>0</v>
      </c>
      <c r="T1703" s="111">
        <f t="shared" si="395"/>
        <v>0</v>
      </c>
    </row>
    <row r="1704" spans="1:20" ht="11.25" customHeight="1" x14ac:dyDescent="0.2">
      <c r="A1704" s="102" t="str">
        <f>'T09'!A1704</f>
        <v>Odorín</v>
      </c>
      <c r="B1704" s="104">
        <f>'T09'!C1704</f>
        <v>543403</v>
      </c>
      <c r="C1704" s="109">
        <f>'T09'!K1704</f>
        <v>302044.66000000003</v>
      </c>
      <c r="D1704" s="110">
        <f>'T09'!O1704</f>
        <v>0</v>
      </c>
      <c r="E1704" s="110">
        <f>'T09'!P1704</f>
        <v>0</v>
      </c>
      <c r="F1704" s="110"/>
      <c r="G1704" s="102">
        <f t="shared" si="383"/>
        <v>0</v>
      </c>
      <c r="H1704" s="102">
        <f t="shared" si="384"/>
        <v>0</v>
      </c>
      <c r="I1704" s="102">
        <f t="shared" si="385"/>
        <v>0</v>
      </c>
      <c r="J1704" s="103">
        <f t="shared" si="386"/>
        <v>0</v>
      </c>
      <c r="L1704" s="115">
        <f t="shared" si="387"/>
        <v>0</v>
      </c>
      <c r="M1704" s="111">
        <f t="shared" si="388"/>
        <v>0</v>
      </c>
      <c r="N1704" s="111">
        <f t="shared" si="389"/>
        <v>0</v>
      </c>
      <c r="O1704" s="115">
        <f t="shared" si="390"/>
        <v>0</v>
      </c>
      <c r="P1704" s="111">
        <f t="shared" si="391"/>
        <v>0</v>
      </c>
      <c r="Q1704" s="111">
        <f t="shared" si="392"/>
        <v>0</v>
      </c>
      <c r="R1704" s="115">
        <f t="shared" si="393"/>
        <v>0</v>
      </c>
      <c r="S1704" s="111">
        <f t="shared" si="394"/>
        <v>0</v>
      </c>
      <c r="T1704" s="111">
        <f t="shared" si="395"/>
        <v>0</v>
      </c>
    </row>
    <row r="1705" spans="1:20" ht="11.25" customHeight="1" x14ac:dyDescent="0.2">
      <c r="A1705" s="102" t="str">
        <f>'T09'!A1705</f>
        <v>Ohrady</v>
      </c>
      <c r="B1705" s="104">
        <f>'T09'!C1705</f>
        <v>501816</v>
      </c>
      <c r="C1705" s="109">
        <f>'T09'!K1705</f>
        <v>475191.33</v>
      </c>
      <c r="D1705" s="110">
        <f>'T09'!O1705</f>
        <v>22.137699999999999</v>
      </c>
      <c r="E1705" s="110">
        <f>'T09'!P1705</f>
        <v>66.88266597793357</v>
      </c>
      <c r="F1705" s="110"/>
      <c r="G1705" s="102">
        <f t="shared" si="383"/>
        <v>0</v>
      </c>
      <c r="H1705" s="102">
        <f t="shared" si="384"/>
        <v>1</v>
      </c>
      <c r="I1705" s="102">
        <f t="shared" si="385"/>
        <v>0</v>
      </c>
      <c r="J1705" s="103">
        <f t="shared" si="386"/>
        <v>1</v>
      </c>
      <c r="L1705" s="115">
        <f t="shared" si="387"/>
        <v>0</v>
      </c>
      <c r="M1705" s="111">
        <f t="shared" si="388"/>
        <v>0</v>
      </c>
      <c r="N1705" s="111">
        <f t="shared" si="389"/>
        <v>0</v>
      </c>
      <c r="O1705" s="115">
        <f t="shared" si="390"/>
        <v>475191.33</v>
      </c>
      <c r="P1705" s="111">
        <f t="shared" si="391"/>
        <v>0.22137699999999999</v>
      </c>
      <c r="Q1705" s="111">
        <f t="shared" si="392"/>
        <v>0.66882665977933575</v>
      </c>
      <c r="R1705" s="115">
        <f t="shared" si="393"/>
        <v>0</v>
      </c>
      <c r="S1705" s="111">
        <f t="shared" si="394"/>
        <v>0</v>
      </c>
      <c r="T1705" s="111">
        <f t="shared" si="395"/>
        <v>0</v>
      </c>
    </row>
    <row r="1706" spans="1:20" ht="11.25" customHeight="1" x14ac:dyDescent="0.2">
      <c r="A1706" s="102" t="str">
        <f>'T09'!A1706</f>
        <v>Ohradzany</v>
      </c>
      <c r="B1706" s="104">
        <f>'T09'!C1706</f>
        <v>520560</v>
      </c>
      <c r="C1706" s="109">
        <f>'T09'!K1706</f>
        <v>437758.97000000003</v>
      </c>
      <c r="D1706" s="110">
        <f>'T09'!O1706</f>
        <v>0.96199999999999997</v>
      </c>
      <c r="E1706" s="110">
        <f>'T09'!P1706</f>
        <v>2.6410492513722792</v>
      </c>
      <c r="F1706" s="110"/>
      <c r="G1706" s="102">
        <f t="shared" si="383"/>
        <v>0</v>
      </c>
      <c r="H1706" s="102">
        <f t="shared" si="384"/>
        <v>0</v>
      </c>
      <c r="I1706" s="102">
        <f t="shared" si="385"/>
        <v>0</v>
      </c>
      <c r="J1706" s="103">
        <f t="shared" si="386"/>
        <v>0</v>
      </c>
      <c r="L1706" s="115">
        <f t="shared" si="387"/>
        <v>0</v>
      </c>
      <c r="M1706" s="111">
        <f t="shared" si="388"/>
        <v>0</v>
      </c>
      <c r="N1706" s="111">
        <f t="shared" si="389"/>
        <v>0</v>
      </c>
      <c r="O1706" s="115">
        <f t="shared" si="390"/>
        <v>0</v>
      </c>
      <c r="P1706" s="111">
        <f t="shared" si="391"/>
        <v>0</v>
      </c>
      <c r="Q1706" s="111">
        <f t="shared" si="392"/>
        <v>0</v>
      </c>
      <c r="R1706" s="115">
        <f t="shared" si="393"/>
        <v>0</v>
      </c>
      <c r="S1706" s="111">
        <f t="shared" si="394"/>
        <v>0</v>
      </c>
      <c r="T1706" s="111">
        <f t="shared" si="395"/>
        <v>0</v>
      </c>
    </row>
    <row r="1707" spans="1:20" ht="11.25" customHeight="1" x14ac:dyDescent="0.2">
      <c r="A1707" s="102" t="str">
        <f>'T09'!A1707</f>
        <v>Ochodnica</v>
      </c>
      <c r="B1707" s="104">
        <f>'T09'!C1707</f>
        <v>509329</v>
      </c>
      <c r="C1707" s="109">
        <f>'T09'!K1707</f>
        <v>1035177.81</v>
      </c>
      <c r="D1707" s="110">
        <f>'T09'!O1707</f>
        <v>4.8300999999999998</v>
      </c>
      <c r="E1707" s="110">
        <f>'T09'!P1707</f>
        <v>3.5340894720299305</v>
      </c>
      <c r="F1707" s="110"/>
      <c r="G1707" s="102">
        <f t="shared" si="383"/>
        <v>0</v>
      </c>
      <c r="H1707" s="102">
        <f t="shared" si="384"/>
        <v>0</v>
      </c>
      <c r="I1707" s="102">
        <f t="shared" si="385"/>
        <v>0</v>
      </c>
      <c r="J1707" s="103">
        <f t="shared" si="386"/>
        <v>0</v>
      </c>
      <c r="L1707" s="115">
        <f t="shared" si="387"/>
        <v>0</v>
      </c>
      <c r="M1707" s="111">
        <f t="shared" si="388"/>
        <v>0</v>
      </c>
      <c r="N1707" s="111">
        <f t="shared" si="389"/>
        <v>0</v>
      </c>
      <c r="O1707" s="115">
        <f t="shared" si="390"/>
        <v>0</v>
      </c>
      <c r="P1707" s="111">
        <f t="shared" si="391"/>
        <v>0</v>
      </c>
      <c r="Q1707" s="111">
        <f t="shared" si="392"/>
        <v>0</v>
      </c>
      <c r="R1707" s="115">
        <f t="shared" si="393"/>
        <v>0</v>
      </c>
      <c r="S1707" s="111">
        <f t="shared" si="394"/>
        <v>0</v>
      </c>
      <c r="T1707" s="111">
        <f t="shared" si="395"/>
        <v>0</v>
      </c>
    </row>
    <row r="1708" spans="1:20" ht="11.25" customHeight="1" x14ac:dyDescent="0.2">
      <c r="A1708" s="102" t="str">
        <f>'T09'!A1708</f>
        <v>Ochtiná</v>
      </c>
      <c r="B1708" s="104">
        <f>'T09'!C1708</f>
        <v>526053</v>
      </c>
      <c r="C1708" s="109">
        <f>'T09'!K1708</f>
        <v>219322.54</v>
      </c>
      <c r="D1708" s="110">
        <f>'T09'!O1708</f>
        <v>0</v>
      </c>
      <c r="E1708" s="110">
        <f>'T09'!P1708</f>
        <v>0</v>
      </c>
      <c r="F1708" s="110"/>
      <c r="G1708" s="102">
        <f t="shared" si="383"/>
        <v>0</v>
      </c>
      <c r="H1708" s="102">
        <f t="shared" si="384"/>
        <v>0</v>
      </c>
      <c r="I1708" s="102">
        <f t="shared" si="385"/>
        <v>0</v>
      </c>
      <c r="J1708" s="103">
        <f t="shared" si="386"/>
        <v>0</v>
      </c>
      <c r="L1708" s="115">
        <f t="shared" si="387"/>
        <v>0</v>
      </c>
      <c r="M1708" s="111">
        <f t="shared" si="388"/>
        <v>0</v>
      </c>
      <c r="N1708" s="111">
        <f t="shared" si="389"/>
        <v>0</v>
      </c>
      <c r="O1708" s="115">
        <f t="shared" si="390"/>
        <v>0</v>
      </c>
      <c r="P1708" s="111">
        <f t="shared" si="391"/>
        <v>0</v>
      </c>
      <c r="Q1708" s="111">
        <f t="shared" si="392"/>
        <v>0</v>
      </c>
      <c r="R1708" s="115">
        <f t="shared" si="393"/>
        <v>0</v>
      </c>
      <c r="S1708" s="111">
        <f t="shared" si="394"/>
        <v>0</v>
      </c>
      <c r="T1708" s="111">
        <f t="shared" si="395"/>
        <v>0</v>
      </c>
    </row>
    <row r="1709" spans="1:20" ht="11.25" customHeight="1" x14ac:dyDescent="0.2">
      <c r="A1709" s="102" t="str">
        <f>'T09'!A1709</f>
        <v>Okoč</v>
      </c>
      <c r="B1709" s="104">
        <f>'T09'!C1709</f>
        <v>501824</v>
      </c>
      <c r="C1709" s="109">
        <f>'T09'!K1709</f>
        <v>1729913.08</v>
      </c>
      <c r="D1709" s="110">
        <f>'T09'!O1709</f>
        <v>11.943199999999999</v>
      </c>
      <c r="E1709" s="110">
        <f>'T09'!P1709</f>
        <v>4.5545854824104799</v>
      </c>
      <c r="F1709" s="110"/>
      <c r="G1709" s="102">
        <f t="shared" si="383"/>
        <v>0</v>
      </c>
      <c r="H1709" s="102">
        <f t="shared" si="384"/>
        <v>0</v>
      </c>
      <c r="I1709" s="102">
        <f t="shared" si="385"/>
        <v>0</v>
      </c>
      <c r="J1709" s="103">
        <f t="shared" si="386"/>
        <v>0</v>
      </c>
      <c r="L1709" s="115">
        <f t="shared" si="387"/>
        <v>0</v>
      </c>
      <c r="M1709" s="111">
        <f t="shared" si="388"/>
        <v>0</v>
      </c>
      <c r="N1709" s="111">
        <f t="shared" si="389"/>
        <v>0</v>
      </c>
      <c r="O1709" s="115">
        <f t="shared" si="390"/>
        <v>0</v>
      </c>
      <c r="P1709" s="111">
        <f t="shared" si="391"/>
        <v>0</v>
      </c>
      <c r="Q1709" s="111">
        <f t="shared" si="392"/>
        <v>0</v>
      </c>
      <c r="R1709" s="115">
        <f t="shared" si="393"/>
        <v>0</v>
      </c>
      <c r="S1709" s="111">
        <f t="shared" si="394"/>
        <v>0</v>
      </c>
      <c r="T1709" s="111">
        <f t="shared" si="395"/>
        <v>0</v>
      </c>
    </row>
    <row r="1710" spans="1:20" ht="11.25" customHeight="1" x14ac:dyDescent="0.2">
      <c r="A1710" s="102" t="str">
        <f>'T09'!A1710</f>
        <v>Okoličná na Ostrove</v>
      </c>
      <c r="B1710" s="104">
        <f>'T09'!C1710</f>
        <v>501301</v>
      </c>
      <c r="C1710" s="109">
        <f>'T09'!K1710</f>
        <v>813061.04999999993</v>
      </c>
      <c r="D1710" s="110">
        <f>'T09'!O1710</f>
        <v>5.7610999999999999</v>
      </c>
      <c r="E1710" s="110">
        <f>'T09'!P1710</f>
        <v>7.4380712247868725</v>
      </c>
      <c r="F1710" s="110"/>
      <c r="G1710" s="102">
        <f t="shared" si="383"/>
        <v>0</v>
      </c>
      <c r="H1710" s="102">
        <f t="shared" si="384"/>
        <v>0</v>
      </c>
      <c r="I1710" s="102">
        <f t="shared" si="385"/>
        <v>0</v>
      </c>
      <c r="J1710" s="103">
        <f t="shared" si="386"/>
        <v>0</v>
      </c>
      <c r="L1710" s="115">
        <f t="shared" si="387"/>
        <v>0</v>
      </c>
      <c r="M1710" s="111">
        <f t="shared" si="388"/>
        <v>0</v>
      </c>
      <c r="N1710" s="111">
        <f t="shared" si="389"/>
        <v>0</v>
      </c>
      <c r="O1710" s="115">
        <f t="shared" si="390"/>
        <v>0</v>
      </c>
      <c r="P1710" s="111">
        <f t="shared" si="391"/>
        <v>0</v>
      </c>
      <c r="Q1710" s="111">
        <f t="shared" si="392"/>
        <v>0</v>
      </c>
      <c r="R1710" s="115">
        <f t="shared" si="393"/>
        <v>0</v>
      </c>
      <c r="S1710" s="111">
        <f t="shared" si="394"/>
        <v>0</v>
      </c>
      <c r="T1710" s="111">
        <f t="shared" si="395"/>
        <v>0</v>
      </c>
    </row>
    <row r="1711" spans="1:20" ht="11.25" customHeight="1" x14ac:dyDescent="0.2">
      <c r="A1711" s="102" t="str">
        <f>'T09'!A1711</f>
        <v>Okrúhle</v>
      </c>
      <c r="B1711" s="104">
        <f>'T09'!C1711</f>
        <v>527696</v>
      </c>
      <c r="C1711" s="109">
        <f>'T09'!K1711</f>
        <v>452767.34</v>
      </c>
      <c r="D1711" s="110">
        <f>'T09'!O1711</f>
        <v>11.394500000000001</v>
      </c>
      <c r="E1711" s="110">
        <f>'T09'!P1711</f>
        <v>4.6891566869642149</v>
      </c>
      <c r="F1711" s="110"/>
      <c r="G1711" s="102">
        <f t="shared" si="383"/>
        <v>0</v>
      </c>
      <c r="H1711" s="102">
        <f t="shared" si="384"/>
        <v>0</v>
      </c>
      <c r="I1711" s="102">
        <f t="shared" si="385"/>
        <v>0</v>
      </c>
      <c r="J1711" s="103">
        <f t="shared" si="386"/>
        <v>0</v>
      </c>
      <c r="L1711" s="115">
        <f t="shared" si="387"/>
        <v>0</v>
      </c>
      <c r="M1711" s="111">
        <f t="shared" si="388"/>
        <v>0</v>
      </c>
      <c r="N1711" s="111">
        <f t="shared" si="389"/>
        <v>0</v>
      </c>
      <c r="O1711" s="115">
        <f t="shared" si="390"/>
        <v>0</v>
      </c>
      <c r="P1711" s="111">
        <f t="shared" si="391"/>
        <v>0</v>
      </c>
      <c r="Q1711" s="111">
        <f t="shared" si="392"/>
        <v>0</v>
      </c>
      <c r="R1711" s="115">
        <f t="shared" si="393"/>
        <v>0</v>
      </c>
      <c r="S1711" s="111">
        <f t="shared" si="394"/>
        <v>0</v>
      </c>
      <c r="T1711" s="111">
        <f t="shared" si="395"/>
        <v>0</v>
      </c>
    </row>
    <row r="1712" spans="1:20" ht="11.25" customHeight="1" x14ac:dyDescent="0.2">
      <c r="A1712" s="102" t="str">
        <f>'T09'!A1712</f>
        <v>Okružná</v>
      </c>
      <c r="B1712" s="104">
        <f>'T09'!C1712</f>
        <v>524930</v>
      </c>
      <c r="C1712" s="109">
        <f>'T09'!K1712</f>
        <v>154441.71</v>
      </c>
      <c r="D1712" s="110">
        <f>'T09'!O1712</f>
        <v>0</v>
      </c>
      <c r="E1712" s="110">
        <f>'T09'!P1712</f>
        <v>0</v>
      </c>
      <c r="F1712" s="110"/>
      <c r="G1712" s="102">
        <f t="shared" si="383"/>
        <v>0</v>
      </c>
      <c r="H1712" s="102">
        <f t="shared" si="384"/>
        <v>0</v>
      </c>
      <c r="I1712" s="102">
        <f t="shared" si="385"/>
        <v>0</v>
      </c>
      <c r="J1712" s="103">
        <f t="shared" si="386"/>
        <v>0</v>
      </c>
      <c r="L1712" s="115">
        <f t="shared" si="387"/>
        <v>0</v>
      </c>
      <c r="M1712" s="111">
        <f t="shared" si="388"/>
        <v>0</v>
      </c>
      <c r="N1712" s="111">
        <f t="shared" si="389"/>
        <v>0</v>
      </c>
      <c r="O1712" s="115">
        <f t="shared" si="390"/>
        <v>0</v>
      </c>
      <c r="P1712" s="111">
        <f t="shared" si="391"/>
        <v>0</v>
      </c>
      <c r="Q1712" s="111">
        <f t="shared" si="392"/>
        <v>0</v>
      </c>
      <c r="R1712" s="115">
        <f t="shared" si="393"/>
        <v>0</v>
      </c>
      <c r="S1712" s="111">
        <f t="shared" si="394"/>
        <v>0</v>
      </c>
      <c r="T1712" s="111">
        <f t="shared" si="395"/>
        <v>0</v>
      </c>
    </row>
    <row r="1713" spans="1:20" ht="11.25" customHeight="1" x14ac:dyDescent="0.2">
      <c r="A1713" s="102" t="str">
        <f>'T09'!A1713</f>
        <v>Olcnava</v>
      </c>
      <c r="B1713" s="104">
        <f>'T09'!C1713</f>
        <v>543411</v>
      </c>
      <c r="C1713" s="109">
        <f>'T09'!K1713</f>
        <v>410849.98</v>
      </c>
      <c r="D1713" s="110">
        <f>'T09'!O1713</f>
        <v>2.0802999999999998</v>
      </c>
      <c r="E1713" s="110">
        <f>'T09'!P1713</f>
        <v>7.7209666652533375</v>
      </c>
      <c r="F1713" s="110"/>
      <c r="G1713" s="102">
        <f t="shared" si="383"/>
        <v>0</v>
      </c>
      <c r="H1713" s="102">
        <f t="shared" si="384"/>
        <v>0</v>
      </c>
      <c r="I1713" s="102">
        <f t="shared" si="385"/>
        <v>0</v>
      </c>
      <c r="J1713" s="103">
        <f t="shared" si="386"/>
        <v>0</v>
      </c>
      <c r="L1713" s="115">
        <f t="shared" si="387"/>
        <v>0</v>
      </c>
      <c r="M1713" s="111">
        <f t="shared" si="388"/>
        <v>0</v>
      </c>
      <c r="N1713" s="111">
        <f t="shared" si="389"/>
        <v>0</v>
      </c>
      <c r="O1713" s="115">
        <f t="shared" si="390"/>
        <v>0</v>
      </c>
      <c r="P1713" s="111">
        <f t="shared" si="391"/>
        <v>0</v>
      </c>
      <c r="Q1713" s="111">
        <f t="shared" si="392"/>
        <v>0</v>
      </c>
      <c r="R1713" s="115">
        <f t="shared" si="393"/>
        <v>0</v>
      </c>
      <c r="S1713" s="111">
        <f t="shared" si="394"/>
        <v>0</v>
      </c>
      <c r="T1713" s="111">
        <f t="shared" si="395"/>
        <v>0</v>
      </c>
    </row>
    <row r="1714" spans="1:20" ht="11.25" customHeight="1" x14ac:dyDescent="0.2">
      <c r="A1714" s="102" t="str">
        <f>'T09'!A1714</f>
        <v>Oľdza</v>
      </c>
      <c r="B1714" s="104">
        <f>'T09'!C1714</f>
        <v>501832</v>
      </c>
      <c r="C1714" s="109">
        <f>'T09'!K1714</f>
        <v>98515.91</v>
      </c>
      <c r="D1714" s="110">
        <f>'T09'!O1714</f>
        <v>0</v>
      </c>
      <c r="E1714" s="110">
        <f>'T09'!P1714</f>
        <v>70.178045353283537</v>
      </c>
      <c r="F1714" s="110"/>
      <c r="G1714" s="102">
        <f t="shared" si="383"/>
        <v>0</v>
      </c>
      <c r="H1714" s="102">
        <f t="shared" si="384"/>
        <v>1</v>
      </c>
      <c r="I1714" s="102">
        <f t="shared" si="385"/>
        <v>0</v>
      </c>
      <c r="J1714" s="103">
        <f t="shared" si="386"/>
        <v>1</v>
      </c>
      <c r="L1714" s="115">
        <f t="shared" si="387"/>
        <v>0</v>
      </c>
      <c r="M1714" s="111">
        <f t="shared" si="388"/>
        <v>0</v>
      </c>
      <c r="N1714" s="111">
        <f t="shared" si="389"/>
        <v>0</v>
      </c>
      <c r="O1714" s="115">
        <f t="shared" si="390"/>
        <v>98515.91</v>
      </c>
      <c r="P1714" s="111">
        <f t="shared" si="391"/>
        <v>0</v>
      </c>
      <c r="Q1714" s="111">
        <f t="shared" si="392"/>
        <v>0.70178045353283536</v>
      </c>
      <c r="R1714" s="115">
        <f t="shared" si="393"/>
        <v>0</v>
      </c>
      <c r="S1714" s="111">
        <f t="shared" si="394"/>
        <v>0</v>
      </c>
      <c r="T1714" s="111">
        <f t="shared" si="395"/>
        <v>0</v>
      </c>
    </row>
    <row r="1715" spans="1:20" ht="11.25" customHeight="1" x14ac:dyDescent="0.2">
      <c r="A1715" s="102" t="str">
        <f>'T09'!A1715</f>
        <v>Olejníkov</v>
      </c>
      <c r="B1715" s="104">
        <f>'T09'!C1715</f>
        <v>524948</v>
      </c>
      <c r="C1715" s="109">
        <f>'T09'!K1715</f>
        <v>127920.94</v>
      </c>
      <c r="D1715" s="110">
        <f>'T09'!O1715</f>
        <v>0</v>
      </c>
      <c r="E1715" s="110">
        <f>'T09'!P1715</f>
        <v>0</v>
      </c>
      <c r="F1715" s="110"/>
      <c r="G1715" s="102">
        <f t="shared" si="383"/>
        <v>0</v>
      </c>
      <c r="H1715" s="102">
        <f t="shared" si="384"/>
        <v>0</v>
      </c>
      <c r="I1715" s="102">
        <f t="shared" si="385"/>
        <v>0</v>
      </c>
      <c r="J1715" s="103">
        <f t="shared" si="386"/>
        <v>0</v>
      </c>
      <c r="L1715" s="115">
        <f t="shared" si="387"/>
        <v>0</v>
      </c>
      <c r="M1715" s="111">
        <f t="shared" si="388"/>
        <v>0</v>
      </c>
      <c r="N1715" s="111">
        <f t="shared" si="389"/>
        <v>0</v>
      </c>
      <c r="O1715" s="115">
        <f t="shared" si="390"/>
        <v>0</v>
      </c>
      <c r="P1715" s="111">
        <f t="shared" si="391"/>
        <v>0</v>
      </c>
      <c r="Q1715" s="111">
        <f t="shared" si="392"/>
        <v>0</v>
      </c>
      <c r="R1715" s="115">
        <f t="shared" si="393"/>
        <v>0</v>
      </c>
      <c r="S1715" s="111">
        <f t="shared" si="394"/>
        <v>0</v>
      </c>
      <c r="T1715" s="111">
        <f t="shared" si="395"/>
        <v>0</v>
      </c>
    </row>
    <row r="1716" spans="1:20" ht="11.25" customHeight="1" x14ac:dyDescent="0.2">
      <c r="A1716" s="102" t="str">
        <f>'T09'!A1716</f>
        <v>Olešná</v>
      </c>
      <c r="B1716" s="104">
        <f>'T09'!C1716</f>
        <v>509337</v>
      </c>
      <c r="C1716" s="109">
        <f>'T09'!K1716</f>
        <v>795379.58</v>
      </c>
      <c r="D1716" s="110">
        <f>'T09'!O1716</f>
        <v>10.749499999999999</v>
      </c>
      <c r="E1716" s="110">
        <f>'T09'!P1716</f>
        <v>2.8980351746017923</v>
      </c>
      <c r="F1716" s="110"/>
      <c r="G1716" s="102">
        <f t="shared" si="383"/>
        <v>0</v>
      </c>
      <c r="H1716" s="102">
        <f t="shared" si="384"/>
        <v>0</v>
      </c>
      <c r="I1716" s="102">
        <f t="shared" si="385"/>
        <v>0</v>
      </c>
      <c r="J1716" s="103">
        <f t="shared" si="386"/>
        <v>0</v>
      </c>
      <c r="L1716" s="115">
        <f t="shared" si="387"/>
        <v>0</v>
      </c>
      <c r="M1716" s="111">
        <f t="shared" si="388"/>
        <v>0</v>
      </c>
      <c r="N1716" s="111">
        <f t="shared" si="389"/>
        <v>0</v>
      </c>
      <c r="O1716" s="115">
        <f t="shared" si="390"/>
        <v>0</v>
      </c>
      <c r="P1716" s="111">
        <f t="shared" si="391"/>
        <v>0</v>
      </c>
      <c r="Q1716" s="111">
        <f t="shared" si="392"/>
        <v>0</v>
      </c>
      <c r="R1716" s="115">
        <f t="shared" si="393"/>
        <v>0</v>
      </c>
      <c r="S1716" s="111">
        <f t="shared" si="394"/>
        <v>0</v>
      </c>
      <c r="T1716" s="111">
        <f t="shared" si="395"/>
        <v>0</v>
      </c>
    </row>
    <row r="1717" spans="1:20" ht="11.25" customHeight="1" x14ac:dyDescent="0.2">
      <c r="A1717" s="102" t="str">
        <f>'T09'!A1717</f>
        <v>Oľka</v>
      </c>
      <c r="B1717" s="104">
        <f>'T09'!C1717</f>
        <v>520578</v>
      </c>
      <c r="C1717" s="109">
        <f>'T09'!K1717</f>
        <v>97512.49</v>
      </c>
      <c r="D1717" s="110">
        <f>'T09'!O1717</f>
        <v>40.464199999999998</v>
      </c>
      <c r="E1717" s="110">
        <f>'T09'!P1717</f>
        <v>52.583756193693745</v>
      </c>
      <c r="F1717" s="110"/>
      <c r="G1717" s="102">
        <f t="shared" si="383"/>
        <v>0</v>
      </c>
      <c r="H1717" s="102">
        <f t="shared" si="384"/>
        <v>1</v>
      </c>
      <c r="I1717" s="102">
        <f t="shared" si="385"/>
        <v>0</v>
      </c>
      <c r="J1717" s="103">
        <f t="shared" si="386"/>
        <v>1</v>
      </c>
      <c r="L1717" s="115">
        <f t="shared" si="387"/>
        <v>0</v>
      </c>
      <c r="M1717" s="111">
        <f t="shared" si="388"/>
        <v>0</v>
      </c>
      <c r="N1717" s="111">
        <f t="shared" si="389"/>
        <v>0</v>
      </c>
      <c r="O1717" s="115">
        <f t="shared" si="390"/>
        <v>97512.49</v>
      </c>
      <c r="P1717" s="111">
        <f t="shared" si="391"/>
        <v>0.404642</v>
      </c>
      <c r="Q1717" s="111">
        <f t="shared" si="392"/>
        <v>0.52583756193693743</v>
      </c>
      <c r="R1717" s="115">
        <f t="shared" si="393"/>
        <v>0</v>
      </c>
      <c r="S1717" s="111">
        <f t="shared" si="394"/>
        <v>0</v>
      </c>
      <c r="T1717" s="111">
        <f t="shared" si="395"/>
        <v>0</v>
      </c>
    </row>
    <row r="1718" spans="1:20" ht="11.25" customHeight="1" x14ac:dyDescent="0.2">
      <c r="A1718" s="102" t="str">
        <f>'T09'!A1718</f>
        <v>Olováry</v>
      </c>
      <c r="B1718" s="104">
        <f>'T09'!C1718</f>
        <v>516261</v>
      </c>
      <c r="C1718" s="109">
        <f>'T09'!K1718</f>
        <v>127050.03</v>
      </c>
      <c r="D1718" s="110">
        <f>'T09'!O1718</f>
        <v>42.4345</v>
      </c>
      <c r="E1718" s="110">
        <f>'T09'!P1718</f>
        <v>3.6835882683380712</v>
      </c>
      <c r="F1718" s="110"/>
      <c r="G1718" s="102">
        <f t="shared" si="383"/>
        <v>0</v>
      </c>
      <c r="H1718" s="102">
        <f t="shared" si="384"/>
        <v>0</v>
      </c>
      <c r="I1718" s="102">
        <f t="shared" si="385"/>
        <v>0</v>
      </c>
      <c r="J1718" s="103">
        <f t="shared" si="386"/>
        <v>0</v>
      </c>
      <c r="L1718" s="115">
        <f t="shared" si="387"/>
        <v>0</v>
      </c>
      <c r="M1718" s="111">
        <f t="shared" si="388"/>
        <v>0</v>
      </c>
      <c r="N1718" s="111">
        <f t="shared" si="389"/>
        <v>0</v>
      </c>
      <c r="O1718" s="115">
        <f t="shared" si="390"/>
        <v>0</v>
      </c>
      <c r="P1718" s="111">
        <f t="shared" si="391"/>
        <v>0</v>
      </c>
      <c r="Q1718" s="111">
        <f t="shared" si="392"/>
        <v>0</v>
      </c>
      <c r="R1718" s="115">
        <f t="shared" si="393"/>
        <v>0</v>
      </c>
      <c r="S1718" s="111">
        <f t="shared" si="394"/>
        <v>0</v>
      </c>
      <c r="T1718" s="111">
        <f t="shared" si="395"/>
        <v>0</v>
      </c>
    </row>
    <row r="1719" spans="1:20" ht="11.25" customHeight="1" x14ac:dyDescent="0.2">
      <c r="A1719" s="102" t="str">
        <f>'T09'!A1719</f>
        <v>Oľšavce</v>
      </c>
      <c r="B1719" s="104">
        <f>'T09'!C1719</f>
        <v>519677</v>
      </c>
      <c r="C1719" s="109">
        <f>'T09'!K1719</f>
        <v>28118.22</v>
      </c>
      <c r="D1719" s="110">
        <f>'T09'!O1719</f>
        <v>4.2676999999999996</v>
      </c>
      <c r="E1719" s="110">
        <f>'T09'!P1719</f>
        <v>0</v>
      </c>
      <c r="F1719" s="110"/>
      <c r="G1719" s="102">
        <f t="shared" si="383"/>
        <v>0</v>
      </c>
      <c r="H1719" s="102">
        <f t="shared" si="384"/>
        <v>0</v>
      </c>
      <c r="I1719" s="102">
        <f t="shared" si="385"/>
        <v>0</v>
      </c>
      <c r="J1719" s="103">
        <f t="shared" si="386"/>
        <v>0</v>
      </c>
      <c r="L1719" s="115">
        <f t="shared" si="387"/>
        <v>0</v>
      </c>
      <c r="M1719" s="111">
        <f t="shared" si="388"/>
        <v>0</v>
      </c>
      <c r="N1719" s="111">
        <f t="shared" si="389"/>
        <v>0</v>
      </c>
      <c r="O1719" s="115">
        <f t="shared" si="390"/>
        <v>0</v>
      </c>
      <c r="P1719" s="111">
        <f t="shared" si="391"/>
        <v>0</v>
      </c>
      <c r="Q1719" s="111">
        <f t="shared" si="392"/>
        <v>0</v>
      </c>
      <c r="R1719" s="115">
        <f t="shared" si="393"/>
        <v>0</v>
      </c>
      <c r="S1719" s="111">
        <f t="shared" si="394"/>
        <v>0</v>
      </c>
      <c r="T1719" s="111">
        <f t="shared" si="395"/>
        <v>0</v>
      </c>
    </row>
    <row r="1720" spans="1:20" ht="11.25" customHeight="1" x14ac:dyDescent="0.2">
      <c r="A1720" s="102" t="str">
        <f>'T09'!A1720</f>
        <v>Oľšavica</v>
      </c>
      <c r="B1720" s="104">
        <f>'T09'!C1720</f>
        <v>543420</v>
      </c>
      <c r="C1720" s="109">
        <f>'T09'!K1720</f>
        <v>119594.11</v>
      </c>
      <c r="D1720" s="110">
        <f>'T09'!O1720</f>
        <v>0</v>
      </c>
      <c r="E1720" s="110">
        <f>'T09'!P1720</f>
        <v>96.882170869451684</v>
      </c>
      <c r="F1720" s="110"/>
      <c r="G1720" s="102">
        <f t="shared" si="383"/>
        <v>0</v>
      </c>
      <c r="H1720" s="102">
        <f t="shared" si="384"/>
        <v>1</v>
      </c>
      <c r="I1720" s="102">
        <f t="shared" si="385"/>
        <v>0</v>
      </c>
      <c r="J1720" s="103">
        <f t="shared" si="386"/>
        <v>1</v>
      </c>
      <c r="L1720" s="115">
        <f t="shared" si="387"/>
        <v>0</v>
      </c>
      <c r="M1720" s="111">
        <f t="shared" si="388"/>
        <v>0</v>
      </c>
      <c r="N1720" s="111">
        <f t="shared" si="389"/>
        <v>0</v>
      </c>
      <c r="O1720" s="115">
        <f t="shared" si="390"/>
        <v>119594.11</v>
      </c>
      <c r="P1720" s="111">
        <f t="shared" si="391"/>
        <v>0</v>
      </c>
      <c r="Q1720" s="111">
        <f t="shared" si="392"/>
        <v>0.96882170869451689</v>
      </c>
      <c r="R1720" s="115">
        <f t="shared" si="393"/>
        <v>0</v>
      </c>
      <c r="S1720" s="111">
        <f t="shared" si="394"/>
        <v>0</v>
      </c>
      <c r="T1720" s="111">
        <f t="shared" si="395"/>
        <v>0</v>
      </c>
    </row>
    <row r="1721" spans="1:20" ht="11.25" customHeight="1" x14ac:dyDescent="0.2">
      <c r="A1721" s="102" t="str">
        <f>'T09'!A1721</f>
        <v>Oľšavka</v>
      </c>
      <c r="B1721" s="104">
        <f>'T09'!C1721</f>
        <v>527700</v>
      </c>
      <c r="C1721" s="109">
        <f>'T09'!K1721</f>
        <v>84741.79</v>
      </c>
      <c r="D1721" s="110">
        <f>'T09'!O1721</f>
        <v>0</v>
      </c>
      <c r="E1721" s="110">
        <f>'T09'!P1721</f>
        <v>0</v>
      </c>
      <c r="F1721" s="110"/>
      <c r="G1721" s="102">
        <f t="shared" si="383"/>
        <v>0</v>
      </c>
      <c r="H1721" s="102">
        <f t="shared" si="384"/>
        <v>0</v>
      </c>
      <c r="I1721" s="102">
        <f t="shared" si="385"/>
        <v>0</v>
      </c>
      <c r="J1721" s="103">
        <f t="shared" si="386"/>
        <v>0</v>
      </c>
      <c r="L1721" s="115">
        <f t="shared" si="387"/>
        <v>0</v>
      </c>
      <c r="M1721" s="111">
        <f t="shared" si="388"/>
        <v>0</v>
      </c>
      <c r="N1721" s="111">
        <f t="shared" si="389"/>
        <v>0</v>
      </c>
      <c r="O1721" s="115">
        <f t="shared" si="390"/>
        <v>0</v>
      </c>
      <c r="P1721" s="111">
        <f t="shared" si="391"/>
        <v>0</v>
      </c>
      <c r="Q1721" s="111">
        <f t="shared" si="392"/>
        <v>0</v>
      </c>
      <c r="R1721" s="115">
        <f t="shared" si="393"/>
        <v>0</v>
      </c>
      <c r="S1721" s="111">
        <f t="shared" si="394"/>
        <v>0</v>
      </c>
      <c r="T1721" s="111">
        <f t="shared" si="395"/>
        <v>0</v>
      </c>
    </row>
    <row r="1722" spans="1:20" ht="11.25" customHeight="1" x14ac:dyDescent="0.2">
      <c r="A1722" s="102" t="str">
        <f>'T09'!A1722</f>
        <v>Oľšavka</v>
      </c>
      <c r="B1722" s="104">
        <f>'T09'!C1722</f>
        <v>543438</v>
      </c>
      <c r="C1722" s="109">
        <f>'T09'!K1722</f>
        <v>36736.050000000003</v>
      </c>
      <c r="D1722" s="110">
        <f>'T09'!O1722</f>
        <v>0</v>
      </c>
      <c r="E1722" s="110">
        <f>'T09'!P1722</f>
        <v>0</v>
      </c>
      <c r="F1722" s="110"/>
      <c r="G1722" s="102">
        <f t="shared" si="383"/>
        <v>0</v>
      </c>
      <c r="H1722" s="102">
        <f t="shared" si="384"/>
        <v>0</v>
      </c>
      <c r="I1722" s="102">
        <f t="shared" si="385"/>
        <v>0</v>
      </c>
      <c r="J1722" s="103">
        <f t="shared" si="386"/>
        <v>0</v>
      </c>
      <c r="L1722" s="115">
        <f t="shared" si="387"/>
        <v>0</v>
      </c>
      <c r="M1722" s="111">
        <f t="shared" si="388"/>
        <v>0</v>
      </c>
      <c r="N1722" s="111">
        <f t="shared" si="389"/>
        <v>0</v>
      </c>
      <c r="O1722" s="115">
        <f t="shared" si="390"/>
        <v>0</v>
      </c>
      <c r="P1722" s="111">
        <f t="shared" si="391"/>
        <v>0</v>
      </c>
      <c r="Q1722" s="111">
        <f t="shared" si="392"/>
        <v>0</v>
      </c>
      <c r="R1722" s="115">
        <f t="shared" si="393"/>
        <v>0</v>
      </c>
      <c r="S1722" s="111">
        <f t="shared" si="394"/>
        <v>0</v>
      </c>
      <c r="T1722" s="111">
        <f t="shared" si="395"/>
        <v>0</v>
      </c>
    </row>
    <row r="1723" spans="1:20" ht="11.25" customHeight="1" x14ac:dyDescent="0.2">
      <c r="A1723" s="102" t="str">
        <f>'T09'!A1723</f>
        <v>Oľšinkov</v>
      </c>
      <c r="B1723" s="104">
        <f>'T09'!C1723</f>
        <v>520586</v>
      </c>
      <c r="C1723" s="109">
        <f>'T09'!K1723</f>
        <v>9078.7999999999993</v>
      </c>
      <c r="D1723" s="110">
        <f>'T09'!O1723</f>
        <v>0</v>
      </c>
      <c r="E1723" s="110">
        <f>'T09'!P1723</f>
        <v>0</v>
      </c>
      <c r="F1723" s="110"/>
      <c r="G1723" s="102">
        <f t="shared" si="383"/>
        <v>0</v>
      </c>
      <c r="H1723" s="102">
        <f t="shared" si="384"/>
        <v>0</v>
      </c>
      <c r="I1723" s="102">
        <f t="shared" si="385"/>
        <v>0</v>
      </c>
      <c r="J1723" s="103">
        <f t="shared" si="386"/>
        <v>0</v>
      </c>
      <c r="L1723" s="115">
        <f t="shared" si="387"/>
        <v>0</v>
      </c>
      <c r="M1723" s="111">
        <f t="shared" si="388"/>
        <v>0</v>
      </c>
      <c r="N1723" s="111">
        <f t="shared" si="389"/>
        <v>0</v>
      </c>
      <c r="O1723" s="115">
        <f t="shared" si="390"/>
        <v>0</v>
      </c>
      <c r="P1723" s="111">
        <f t="shared" si="391"/>
        <v>0</v>
      </c>
      <c r="Q1723" s="111">
        <f t="shared" si="392"/>
        <v>0</v>
      </c>
      <c r="R1723" s="115">
        <f t="shared" si="393"/>
        <v>0</v>
      </c>
      <c r="S1723" s="111">
        <f t="shared" si="394"/>
        <v>0</v>
      </c>
      <c r="T1723" s="111">
        <f t="shared" si="395"/>
        <v>0</v>
      </c>
    </row>
    <row r="1724" spans="1:20" ht="11.25" customHeight="1" x14ac:dyDescent="0.2">
      <c r="A1724" s="102" t="str">
        <f>'T09'!A1724</f>
        <v>Oľšov</v>
      </c>
      <c r="B1724" s="104">
        <f>'T09'!C1724</f>
        <v>524956</v>
      </c>
      <c r="C1724" s="109">
        <f>'T09'!K1724</f>
        <v>155949.68</v>
      </c>
      <c r="D1724" s="110">
        <f>'T09'!O1724</f>
        <v>0</v>
      </c>
      <c r="E1724" s="110">
        <f>'T09'!P1724</f>
        <v>0</v>
      </c>
      <c r="F1724" s="110"/>
      <c r="G1724" s="102">
        <f t="shared" si="383"/>
        <v>0</v>
      </c>
      <c r="H1724" s="102">
        <f t="shared" si="384"/>
        <v>0</v>
      </c>
      <c r="I1724" s="102">
        <f t="shared" si="385"/>
        <v>0</v>
      </c>
      <c r="J1724" s="103">
        <f t="shared" si="386"/>
        <v>0</v>
      </c>
      <c r="L1724" s="115">
        <f t="shared" si="387"/>
        <v>0</v>
      </c>
      <c r="M1724" s="111">
        <f t="shared" si="388"/>
        <v>0</v>
      </c>
      <c r="N1724" s="111">
        <f t="shared" si="389"/>
        <v>0</v>
      </c>
      <c r="O1724" s="115">
        <f t="shared" si="390"/>
        <v>0</v>
      </c>
      <c r="P1724" s="111">
        <f t="shared" si="391"/>
        <v>0</v>
      </c>
      <c r="Q1724" s="111">
        <f t="shared" si="392"/>
        <v>0</v>
      </c>
      <c r="R1724" s="115">
        <f t="shared" si="393"/>
        <v>0</v>
      </c>
      <c r="S1724" s="111">
        <f t="shared" si="394"/>
        <v>0</v>
      </c>
      <c r="T1724" s="111">
        <f t="shared" si="395"/>
        <v>0</v>
      </c>
    </row>
    <row r="1725" spans="1:20" ht="11.25" customHeight="1" x14ac:dyDescent="0.2">
      <c r="A1725" s="102" t="str">
        <f>'T09'!A1725</f>
        <v>Olšovany</v>
      </c>
      <c r="B1725" s="104">
        <f>'T09'!C1725</f>
        <v>521825</v>
      </c>
      <c r="C1725" s="109">
        <f>'T09'!K1725</f>
        <v>313800.86</v>
      </c>
      <c r="D1725" s="110">
        <f>'T09'!O1725</f>
        <v>0</v>
      </c>
      <c r="E1725" s="110">
        <f>'T09'!P1725</f>
        <v>0</v>
      </c>
      <c r="F1725" s="110"/>
      <c r="G1725" s="102">
        <f t="shared" si="383"/>
        <v>0</v>
      </c>
      <c r="H1725" s="102">
        <f t="shared" si="384"/>
        <v>0</v>
      </c>
      <c r="I1725" s="102">
        <f t="shared" si="385"/>
        <v>0</v>
      </c>
      <c r="J1725" s="103">
        <f t="shared" si="386"/>
        <v>0</v>
      </c>
      <c r="L1725" s="115">
        <f t="shared" si="387"/>
        <v>0</v>
      </c>
      <c r="M1725" s="111">
        <f t="shared" si="388"/>
        <v>0</v>
      </c>
      <c r="N1725" s="111">
        <f t="shared" si="389"/>
        <v>0</v>
      </c>
      <c r="O1725" s="115">
        <f t="shared" si="390"/>
        <v>0</v>
      </c>
      <c r="P1725" s="111">
        <f t="shared" si="391"/>
        <v>0</v>
      </c>
      <c r="Q1725" s="111">
        <f t="shared" si="392"/>
        <v>0</v>
      </c>
      <c r="R1725" s="115">
        <f t="shared" si="393"/>
        <v>0</v>
      </c>
      <c r="S1725" s="111">
        <f t="shared" si="394"/>
        <v>0</v>
      </c>
      <c r="T1725" s="111">
        <f t="shared" si="395"/>
        <v>0</v>
      </c>
    </row>
    <row r="1726" spans="1:20" ht="11.25" customHeight="1" x14ac:dyDescent="0.2">
      <c r="A1726" s="102" t="str">
        <f>'T09'!A1726</f>
        <v>Omastiná</v>
      </c>
      <c r="B1726" s="104">
        <f>'T09'!C1726</f>
        <v>505277</v>
      </c>
      <c r="C1726" s="109">
        <f>'T09'!K1726</f>
        <v>14370.51</v>
      </c>
      <c r="D1726" s="110">
        <f>'T09'!O1726</f>
        <v>0</v>
      </c>
      <c r="E1726" s="110">
        <f>'T09'!P1726</f>
        <v>0</v>
      </c>
      <c r="F1726" s="110"/>
      <c r="G1726" s="102">
        <f t="shared" si="383"/>
        <v>0</v>
      </c>
      <c r="H1726" s="102">
        <f t="shared" si="384"/>
        <v>0</v>
      </c>
      <c r="I1726" s="102">
        <f t="shared" si="385"/>
        <v>0</v>
      </c>
      <c r="J1726" s="103">
        <f t="shared" si="386"/>
        <v>0</v>
      </c>
      <c r="L1726" s="115">
        <f t="shared" si="387"/>
        <v>0</v>
      </c>
      <c r="M1726" s="111">
        <f t="shared" si="388"/>
        <v>0</v>
      </c>
      <c r="N1726" s="111">
        <f t="shared" si="389"/>
        <v>0</v>
      </c>
      <c r="O1726" s="115">
        <f t="shared" si="390"/>
        <v>0</v>
      </c>
      <c r="P1726" s="111">
        <f t="shared" si="391"/>
        <v>0</v>
      </c>
      <c r="Q1726" s="111">
        <f t="shared" si="392"/>
        <v>0</v>
      </c>
      <c r="R1726" s="115">
        <f t="shared" si="393"/>
        <v>0</v>
      </c>
      <c r="S1726" s="111">
        <f t="shared" si="394"/>
        <v>0</v>
      </c>
      <c r="T1726" s="111">
        <f t="shared" si="395"/>
        <v>0</v>
      </c>
    </row>
    <row r="1727" spans="1:20" ht="11.25" customHeight="1" x14ac:dyDescent="0.2">
      <c r="A1727" s="102" t="str">
        <f>'T09'!A1727</f>
        <v>Omšenie</v>
      </c>
      <c r="B1727" s="104">
        <f>'T09'!C1727</f>
        <v>506354</v>
      </c>
      <c r="C1727" s="109">
        <f>'T09'!K1727</f>
        <v>829315.95</v>
      </c>
      <c r="D1727" s="110">
        <f>'T09'!O1727</f>
        <v>0</v>
      </c>
      <c r="E1727" s="110">
        <f>'T09'!P1727</f>
        <v>2.7305443721418836</v>
      </c>
      <c r="F1727" s="110"/>
      <c r="G1727" s="102">
        <f t="shared" si="383"/>
        <v>0</v>
      </c>
      <c r="H1727" s="102">
        <f t="shared" si="384"/>
        <v>0</v>
      </c>
      <c r="I1727" s="102">
        <f t="shared" si="385"/>
        <v>0</v>
      </c>
      <c r="J1727" s="103">
        <f t="shared" si="386"/>
        <v>0</v>
      </c>
      <c r="L1727" s="115">
        <f t="shared" si="387"/>
        <v>0</v>
      </c>
      <c r="M1727" s="111">
        <f t="shared" si="388"/>
        <v>0</v>
      </c>
      <c r="N1727" s="111">
        <f t="shared" si="389"/>
        <v>0</v>
      </c>
      <c r="O1727" s="115">
        <f t="shared" si="390"/>
        <v>0</v>
      </c>
      <c r="P1727" s="111">
        <f t="shared" si="391"/>
        <v>0</v>
      </c>
      <c r="Q1727" s="111">
        <f t="shared" si="392"/>
        <v>0</v>
      </c>
      <c r="R1727" s="115">
        <f t="shared" si="393"/>
        <v>0</v>
      </c>
      <c r="S1727" s="111">
        <f t="shared" si="394"/>
        <v>0</v>
      </c>
      <c r="T1727" s="111">
        <f t="shared" si="395"/>
        <v>0</v>
      </c>
    </row>
    <row r="1728" spans="1:20" ht="11.25" customHeight="1" x14ac:dyDescent="0.2">
      <c r="A1728" s="102" t="str">
        <f>'T09'!A1728</f>
        <v>Ondavka</v>
      </c>
      <c r="B1728" s="104">
        <f>'T09'!C1728</f>
        <v>519685</v>
      </c>
      <c r="C1728" s="109" t="str">
        <f>'T09'!K1728</f>
        <v>NA</v>
      </c>
      <c r="D1728" s="110" t="str">
        <f>'T09'!O1728</f>
        <v>NA</v>
      </c>
      <c r="E1728" s="110" t="str">
        <f>'T09'!P1728</f>
        <v>NA</v>
      </c>
      <c r="F1728" s="110"/>
      <c r="G1728" s="102">
        <f t="shared" si="383"/>
        <v>0</v>
      </c>
      <c r="H1728" s="102">
        <f t="shared" si="384"/>
        <v>0</v>
      </c>
      <c r="I1728" s="102">
        <f t="shared" si="385"/>
        <v>0</v>
      </c>
      <c r="J1728" s="103">
        <f t="shared" si="386"/>
        <v>0</v>
      </c>
      <c r="L1728" s="115">
        <f t="shared" si="387"/>
        <v>0</v>
      </c>
      <c r="M1728" s="111">
        <f t="shared" si="388"/>
        <v>0</v>
      </c>
      <c r="N1728" s="111">
        <f t="shared" si="389"/>
        <v>0</v>
      </c>
      <c r="O1728" s="115">
        <f t="shared" si="390"/>
        <v>0</v>
      </c>
      <c r="P1728" s="111">
        <f t="shared" si="391"/>
        <v>0</v>
      </c>
      <c r="Q1728" s="111">
        <f t="shared" si="392"/>
        <v>0</v>
      </c>
      <c r="R1728" s="115">
        <f t="shared" si="393"/>
        <v>0</v>
      </c>
      <c r="S1728" s="111">
        <f t="shared" si="394"/>
        <v>0</v>
      </c>
      <c r="T1728" s="111">
        <f t="shared" si="395"/>
        <v>0</v>
      </c>
    </row>
    <row r="1729" spans="1:20" ht="11.25" customHeight="1" x14ac:dyDescent="0.2">
      <c r="A1729" s="102" t="str">
        <f>'T09'!A1729</f>
        <v>Ondavské Matiašovce</v>
      </c>
      <c r="B1729" s="104">
        <f>'T09'!C1729</f>
        <v>528943</v>
      </c>
      <c r="C1729" s="109">
        <f>'T09'!K1729</f>
        <v>319157.75</v>
      </c>
      <c r="D1729" s="110">
        <f>'T09'!O1729</f>
        <v>0</v>
      </c>
      <c r="E1729" s="110">
        <f>'T09'!P1729</f>
        <v>0</v>
      </c>
      <c r="F1729" s="110"/>
      <c r="G1729" s="102">
        <f t="shared" si="383"/>
        <v>0</v>
      </c>
      <c r="H1729" s="102">
        <f t="shared" si="384"/>
        <v>0</v>
      </c>
      <c r="I1729" s="102">
        <f t="shared" si="385"/>
        <v>0</v>
      </c>
      <c r="J1729" s="103">
        <f t="shared" si="386"/>
        <v>0</v>
      </c>
      <c r="L1729" s="115">
        <f t="shared" si="387"/>
        <v>0</v>
      </c>
      <c r="M1729" s="111">
        <f t="shared" si="388"/>
        <v>0</v>
      </c>
      <c r="N1729" s="111">
        <f t="shared" si="389"/>
        <v>0</v>
      </c>
      <c r="O1729" s="115">
        <f t="shared" si="390"/>
        <v>0</v>
      </c>
      <c r="P1729" s="111">
        <f t="shared" si="391"/>
        <v>0</v>
      </c>
      <c r="Q1729" s="111">
        <f t="shared" si="392"/>
        <v>0</v>
      </c>
      <c r="R1729" s="115">
        <f t="shared" si="393"/>
        <v>0</v>
      </c>
      <c r="S1729" s="111">
        <f t="shared" si="394"/>
        <v>0</v>
      </c>
      <c r="T1729" s="111">
        <f t="shared" si="395"/>
        <v>0</v>
      </c>
    </row>
    <row r="1730" spans="1:20" ht="11.25" customHeight="1" x14ac:dyDescent="0.2">
      <c r="A1730" s="102" t="str">
        <f>'T09'!A1730</f>
        <v>Ondrašová</v>
      </c>
      <c r="B1730" s="104">
        <f>'T09'!C1730</f>
        <v>512494</v>
      </c>
      <c r="C1730" s="109">
        <f>'T09'!K1730</f>
        <v>19946.759999999998</v>
      </c>
      <c r="D1730" s="110">
        <f>'T09'!O1730</f>
        <v>0</v>
      </c>
      <c r="E1730" s="110">
        <f>'T09'!P1730</f>
        <v>0</v>
      </c>
      <c r="F1730" s="110"/>
      <c r="G1730" s="102">
        <f t="shared" si="383"/>
        <v>0</v>
      </c>
      <c r="H1730" s="102">
        <f t="shared" si="384"/>
        <v>0</v>
      </c>
      <c r="I1730" s="102">
        <f t="shared" si="385"/>
        <v>0</v>
      </c>
      <c r="J1730" s="103">
        <f t="shared" si="386"/>
        <v>0</v>
      </c>
      <c r="L1730" s="115">
        <f t="shared" si="387"/>
        <v>0</v>
      </c>
      <c r="M1730" s="111">
        <f t="shared" si="388"/>
        <v>0</v>
      </c>
      <c r="N1730" s="111">
        <f t="shared" si="389"/>
        <v>0</v>
      </c>
      <c r="O1730" s="115">
        <f t="shared" si="390"/>
        <v>0</v>
      </c>
      <c r="P1730" s="111">
        <f t="shared" si="391"/>
        <v>0</v>
      </c>
      <c r="Q1730" s="111">
        <f t="shared" si="392"/>
        <v>0</v>
      </c>
      <c r="R1730" s="115">
        <f t="shared" si="393"/>
        <v>0</v>
      </c>
      <c r="S1730" s="111">
        <f t="shared" si="394"/>
        <v>0</v>
      </c>
      <c r="T1730" s="111">
        <f t="shared" si="395"/>
        <v>0</v>
      </c>
    </row>
    <row r="1731" spans="1:20" ht="11.25" customHeight="1" x14ac:dyDescent="0.2">
      <c r="A1731" s="102" t="str">
        <f>'T09'!A1731</f>
        <v>Ondrašovce</v>
      </c>
      <c r="B1731" s="104">
        <f>'T09'!C1731</f>
        <v>524964</v>
      </c>
      <c r="C1731" s="109">
        <f>'T09'!K1731</f>
        <v>13284.05</v>
      </c>
      <c r="D1731" s="110">
        <f>'T09'!O1731</f>
        <v>0</v>
      </c>
      <c r="E1731" s="110">
        <f>'T09'!P1731</f>
        <v>0</v>
      </c>
      <c r="F1731" s="110"/>
      <c r="G1731" s="102">
        <f t="shared" si="383"/>
        <v>0</v>
      </c>
      <c r="H1731" s="102">
        <f t="shared" si="384"/>
        <v>0</v>
      </c>
      <c r="I1731" s="102">
        <f t="shared" si="385"/>
        <v>0</v>
      </c>
      <c r="J1731" s="103">
        <f t="shared" si="386"/>
        <v>0</v>
      </c>
      <c r="L1731" s="115">
        <f t="shared" si="387"/>
        <v>0</v>
      </c>
      <c r="M1731" s="111">
        <f t="shared" si="388"/>
        <v>0</v>
      </c>
      <c r="N1731" s="111">
        <f t="shared" si="389"/>
        <v>0</v>
      </c>
      <c r="O1731" s="115">
        <f t="shared" si="390"/>
        <v>0</v>
      </c>
      <c r="P1731" s="111">
        <f t="shared" si="391"/>
        <v>0</v>
      </c>
      <c r="Q1731" s="111">
        <f t="shared" si="392"/>
        <v>0</v>
      </c>
      <c r="R1731" s="115">
        <f t="shared" si="393"/>
        <v>0</v>
      </c>
      <c r="S1731" s="111">
        <f t="shared" si="394"/>
        <v>0</v>
      </c>
      <c r="T1731" s="111">
        <f t="shared" si="395"/>
        <v>0</v>
      </c>
    </row>
    <row r="1732" spans="1:20" ht="11.25" customHeight="1" x14ac:dyDescent="0.2">
      <c r="A1732" s="102" t="str">
        <f>'T09'!A1732</f>
        <v>Ondrejovce</v>
      </c>
      <c r="B1732" s="104">
        <f>'T09'!C1732</f>
        <v>502618</v>
      </c>
      <c r="C1732" s="109">
        <f>'T09'!K1732</f>
        <v>218937.84</v>
      </c>
      <c r="D1732" s="110">
        <f>'T09'!O1732</f>
        <v>0</v>
      </c>
      <c r="E1732" s="110">
        <f>'T09'!P1732</f>
        <v>0</v>
      </c>
      <c r="F1732" s="110"/>
      <c r="G1732" s="102">
        <f t="shared" ref="G1732:G1795" si="396">IF(AND(ISNUMBER(D1732),D1732&gt;=$D$1),1,0)</f>
        <v>0</v>
      </c>
      <c r="H1732" s="102">
        <f t="shared" ref="H1732:H1795" si="397">IF(AND(ISNUMBER(E1732),E1732&gt;=$E$1),1,0)</f>
        <v>0</v>
      </c>
      <c r="I1732" s="102">
        <f t="shared" ref="I1732:I1795" si="398">IF(AND(AND(ISNUMBER(D1732),D1732&gt;=$D$1),AND(ISNUMBER(E1732),E1732&gt;=$E$1)),1,0)</f>
        <v>0</v>
      </c>
      <c r="J1732" s="103">
        <f t="shared" ref="J1732:J1795" si="399">IF(OR(AND(ISNUMBER(D1732),D1732&gt;=$D$1),AND(ISNUMBER(E1732),E1732&gt;=$E$1)),1,0)</f>
        <v>0</v>
      </c>
      <c r="L1732" s="115">
        <f t="shared" ref="L1732:L1795" si="400">IF($G1732=1,C1732,0)</f>
        <v>0</v>
      </c>
      <c r="M1732" s="111">
        <f t="shared" ref="M1732:M1795" si="401">IF($G1732=1,D1732,0)/100</f>
        <v>0</v>
      </c>
      <c r="N1732" s="111">
        <f t="shared" ref="N1732:N1795" si="402">IF($G1732=1,E1732,0)/100</f>
        <v>0</v>
      </c>
      <c r="O1732" s="115">
        <f t="shared" ref="O1732:O1795" si="403">IF($H1732=1,C1732,0)</f>
        <v>0</v>
      </c>
      <c r="P1732" s="111">
        <f t="shared" ref="P1732:P1795" si="404">IF($H1732=1,D1732,0)/100</f>
        <v>0</v>
      </c>
      <c r="Q1732" s="111">
        <f t="shared" ref="Q1732:Q1795" si="405">IF($H1732=1,E1732,0)/100</f>
        <v>0</v>
      </c>
      <c r="R1732" s="115">
        <f t="shared" ref="R1732:R1795" si="406">IF($I1732=1,C1732,0)</f>
        <v>0</v>
      </c>
      <c r="S1732" s="111">
        <f t="shared" ref="S1732:S1795" si="407">IF($I1732=1,D1732,0)/100</f>
        <v>0</v>
      </c>
      <c r="T1732" s="111">
        <f t="shared" ref="T1732:T1795" si="408">IF($I1732=1,E1732,0)/100</f>
        <v>0</v>
      </c>
    </row>
    <row r="1733" spans="1:20" ht="11.25" customHeight="1" x14ac:dyDescent="0.2">
      <c r="A1733" s="102" t="str">
        <f>'T09'!A1733</f>
        <v>Opátka</v>
      </c>
      <c r="B1733" s="104">
        <f>'T09'!C1733</f>
        <v>521833</v>
      </c>
      <c r="C1733" s="109">
        <f>'T09'!K1733</f>
        <v>60893.85</v>
      </c>
      <c r="D1733" s="110">
        <f>'T09'!O1733</f>
        <v>0</v>
      </c>
      <c r="E1733" s="110">
        <f>'T09'!P1733</f>
        <v>0</v>
      </c>
      <c r="F1733" s="110"/>
      <c r="G1733" s="102">
        <f t="shared" si="396"/>
        <v>0</v>
      </c>
      <c r="H1733" s="102">
        <f t="shared" si="397"/>
        <v>0</v>
      </c>
      <c r="I1733" s="102">
        <f t="shared" si="398"/>
        <v>0</v>
      </c>
      <c r="J1733" s="103">
        <f t="shared" si="399"/>
        <v>0</v>
      </c>
      <c r="L1733" s="115">
        <f t="shared" si="400"/>
        <v>0</v>
      </c>
      <c r="M1733" s="111">
        <f t="shared" si="401"/>
        <v>0</v>
      </c>
      <c r="N1733" s="111">
        <f t="shared" si="402"/>
        <v>0</v>
      </c>
      <c r="O1733" s="115">
        <f t="shared" si="403"/>
        <v>0</v>
      </c>
      <c r="P1733" s="111">
        <f t="shared" si="404"/>
        <v>0</v>
      </c>
      <c r="Q1733" s="111">
        <f t="shared" si="405"/>
        <v>0</v>
      </c>
      <c r="R1733" s="115">
        <f t="shared" si="406"/>
        <v>0</v>
      </c>
      <c r="S1733" s="111">
        <f t="shared" si="407"/>
        <v>0</v>
      </c>
      <c r="T1733" s="111">
        <f t="shared" si="408"/>
        <v>0</v>
      </c>
    </row>
    <row r="1734" spans="1:20" ht="11.25" customHeight="1" x14ac:dyDescent="0.2">
      <c r="A1734" s="102" t="str">
        <f>'T09'!A1734</f>
        <v>Opatovce</v>
      </c>
      <c r="B1734" s="104">
        <f>'T09'!C1734</f>
        <v>506371</v>
      </c>
      <c r="C1734" s="109">
        <f>'T09'!K1734</f>
        <v>93571.38</v>
      </c>
      <c r="D1734" s="110">
        <f>'T09'!O1734</f>
        <v>43.974699999999999</v>
      </c>
      <c r="E1734" s="110">
        <f>'T09'!P1734</f>
        <v>12.134436833142784</v>
      </c>
      <c r="F1734" s="110"/>
      <c r="G1734" s="102">
        <f t="shared" si="396"/>
        <v>0</v>
      </c>
      <c r="H1734" s="102">
        <f t="shared" si="397"/>
        <v>0</v>
      </c>
      <c r="I1734" s="102">
        <f t="shared" si="398"/>
        <v>0</v>
      </c>
      <c r="J1734" s="103">
        <f t="shared" si="399"/>
        <v>0</v>
      </c>
      <c r="L1734" s="115">
        <f t="shared" si="400"/>
        <v>0</v>
      </c>
      <c r="M1734" s="111">
        <f t="shared" si="401"/>
        <v>0</v>
      </c>
      <c r="N1734" s="111">
        <f t="shared" si="402"/>
        <v>0</v>
      </c>
      <c r="O1734" s="115">
        <f t="shared" si="403"/>
        <v>0</v>
      </c>
      <c r="P1734" s="111">
        <f t="shared" si="404"/>
        <v>0</v>
      </c>
      <c r="Q1734" s="111">
        <f t="shared" si="405"/>
        <v>0</v>
      </c>
      <c r="R1734" s="115">
        <f t="shared" si="406"/>
        <v>0</v>
      </c>
      <c r="S1734" s="111">
        <f t="shared" si="407"/>
        <v>0</v>
      </c>
      <c r="T1734" s="111">
        <f t="shared" si="408"/>
        <v>0</v>
      </c>
    </row>
    <row r="1735" spans="1:20" ht="11.25" customHeight="1" x14ac:dyDescent="0.2">
      <c r="A1735" s="102" t="str">
        <f>'T09'!A1735</f>
        <v>Opatovce nad Nitrou</v>
      </c>
      <c r="B1735" s="104">
        <f>'T09'!C1735</f>
        <v>514284</v>
      </c>
      <c r="C1735" s="109">
        <f>'T09'!K1735</f>
        <v>614247.22</v>
      </c>
      <c r="D1735" s="110">
        <f>'T09'!O1735</f>
        <v>8.2586999999999993</v>
      </c>
      <c r="E1735" s="110">
        <f>'T09'!P1735</f>
        <v>17.015722106157845</v>
      </c>
      <c r="F1735" s="110"/>
      <c r="G1735" s="102">
        <f t="shared" si="396"/>
        <v>0</v>
      </c>
      <c r="H1735" s="102">
        <f t="shared" si="397"/>
        <v>0</v>
      </c>
      <c r="I1735" s="102">
        <f t="shared" si="398"/>
        <v>0</v>
      </c>
      <c r="J1735" s="103">
        <f t="shared" si="399"/>
        <v>0</v>
      </c>
      <c r="L1735" s="115">
        <f t="shared" si="400"/>
        <v>0</v>
      </c>
      <c r="M1735" s="111">
        <f t="shared" si="401"/>
        <v>0</v>
      </c>
      <c r="N1735" s="111">
        <f t="shared" si="402"/>
        <v>0</v>
      </c>
      <c r="O1735" s="115">
        <f t="shared" si="403"/>
        <v>0</v>
      </c>
      <c r="P1735" s="111">
        <f t="shared" si="404"/>
        <v>0</v>
      </c>
      <c r="Q1735" s="111">
        <f t="shared" si="405"/>
        <v>0</v>
      </c>
      <c r="R1735" s="115">
        <f t="shared" si="406"/>
        <v>0</v>
      </c>
      <c r="S1735" s="111">
        <f t="shared" si="407"/>
        <v>0</v>
      </c>
      <c r="T1735" s="111">
        <f t="shared" si="408"/>
        <v>0</v>
      </c>
    </row>
    <row r="1736" spans="1:20" ht="11.25" customHeight="1" x14ac:dyDescent="0.2">
      <c r="A1736" s="102" t="str">
        <f>'T09'!A1736</f>
        <v>Opatovská Nová Ves</v>
      </c>
      <c r="B1736" s="104">
        <f>'T09'!C1736</f>
        <v>516279</v>
      </c>
      <c r="C1736" s="109">
        <f>'T09'!K1736</f>
        <v>399977.96</v>
      </c>
      <c r="D1736" s="110">
        <f>'T09'!O1736</f>
        <v>37.533000000000001</v>
      </c>
      <c r="E1736" s="110">
        <f>'T09'!P1736</f>
        <v>6.7805836101569188</v>
      </c>
      <c r="F1736" s="110"/>
      <c r="G1736" s="102">
        <f t="shared" si="396"/>
        <v>0</v>
      </c>
      <c r="H1736" s="102">
        <f t="shared" si="397"/>
        <v>0</v>
      </c>
      <c r="I1736" s="102">
        <f t="shared" si="398"/>
        <v>0</v>
      </c>
      <c r="J1736" s="103">
        <f t="shared" si="399"/>
        <v>0</v>
      </c>
      <c r="L1736" s="115">
        <f t="shared" si="400"/>
        <v>0</v>
      </c>
      <c r="M1736" s="111">
        <f t="shared" si="401"/>
        <v>0</v>
      </c>
      <c r="N1736" s="111">
        <f t="shared" si="402"/>
        <v>0</v>
      </c>
      <c r="O1736" s="115">
        <f t="shared" si="403"/>
        <v>0</v>
      </c>
      <c r="P1736" s="111">
        <f t="shared" si="404"/>
        <v>0</v>
      </c>
      <c r="Q1736" s="111">
        <f t="shared" si="405"/>
        <v>0</v>
      </c>
      <c r="R1736" s="115">
        <f t="shared" si="406"/>
        <v>0</v>
      </c>
      <c r="S1736" s="111">
        <f t="shared" si="407"/>
        <v>0</v>
      </c>
      <c r="T1736" s="111">
        <f t="shared" si="408"/>
        <v>0</v>
      </c>
    </row>
    <row r="1737" spans="1:20" ht="11.25" customHeight="1" x14ac:dyDescent="0.2">
      <c r="A1737" s="102" t="str">
        <f>'T09'!A1737</f>
        <v>Opava</v>
      </c>
      <c r="B1737" s="104">
        <f>'T09'!C1737</f>
        <v>516287</v>
      </c>
      <c r="C1737" s="109">
        <f>'T09'!K1737</f>
        <v>29430.57</v>
      </c>
      <c r="D1737" s="110">
        <f>'T09'!O1737</f>
        <v>0</v>
      </c>
      <c r="E1737" s="110">
        <f>'T09'!P1737</f>
        <v>0</v>
      </c>
      <c r="F1737" s="110"/>
      <c r="G1737" s="102">
        <f t="shared" si="396"/>
        <v>0</v>
      </c>
      <c r="H1737" s="102">
        <f t="shared" si="397"/>
        <v>0</v>
      </c>
      <c r="I1737" s="102">
        <f t="shared" si="398"/>
        <v>0</v>
      </c>
      <c r="J1737" s="103">
        <f t="shared" si="399"/>
        <v>0</v>
      </c>
      <c r="L1737" s="115">
        <f t="shared" si="400"/>
        <v>0</v>
      </c>
      <c r="M1737" s="111">
        <f t="shared" si="401"/>
        <v>0</v>
      </c>
      <c r="N1737" s="111">
        <f t="shared" si="402"/>
        <v>0</v>
      </c>
      <c r="O1737" s="115">
        <f t="shared" si="403"/>
        <v>0</v>
      </c>
      <c r="P1737" s="111">
        <f t="shared" si="404"/>
        <v>0</v>
      </c>
      <c r="Q1737" s="111">
        <f t="shared" si="405"/>
        <v>0</v>
      </c>
      <c r="R1737" s="115">
        <f t="shared" si="406"/>
        <v>0</v>
      </c>
      <c r="S1737" s="111">
        <f t="shared" si="407"/>
        <v>0</v>
      </c>
      <c r="T1737" s="111">
        <f t="shared" si="408"/>
        <v>0</v>
      </c>
    </row>
    <row r="1738" spans="1:20" ht="11.25" customHeight="1" x14ac:dyDescent="0.2">
      <c r="A1738" s="102" t="str">
        <f>'T09'!A1738</f>
        <v>Opiná</v>
      </c>
      <c r="B1738" s="104">
        <f>'T09'!C1738</f>
        <v>521841</v>
      </c>
      <c r="C1738" s="109">
        <f>'T09'!K1738</f>
        <v>37119.040000000001</v>
      </c>
      <c r="D1738" s="110">
        <f>'T09'!O1738</f>
        <v>0</v>
      </c>
      <c r="E1738" s="110">
        <f>'T09'!P1738</f>
        <v>0</v>
      </c>
      <c r="F1738" s="110"/>
      <c r="G1738" s="102">
        <f t="shared" si="396"/>
        <v>0</v>
      </c>
      <c r="H1738" s="102">
        <f t="shared" si="397"/>
        <v>0</v>
      </c>
      <c r="I1738" s="102">
        <f t="shared" si="398"/>
        <v>0</v>
      </c>
      <c r="J1738" s="103">
        <f t="shared" si="399"/>
        <v>0</v>
      </c>
      <c r="L1738" s="115">
        <f t="shared" si="400"/>
        <v>0</v>
      </c>
      <c r="M1738" s="111">
        <f t="shared" si="401"/>
        <v>0</v>
      </c>
      <c r="N1738" s="111">
        <f t="shared" si="402"/>
        <v>0</v>
      </c>
      <c r="O1738" s="115">
        <f t="shared" si="403"/>
        <v>0</v>
      </c>
      <c r="P1738" s="111">
        <f t="shared" si="404"/>
        <v>0</v>
      </c>
      <c r="Q1738" s="111">
        <f t="shared" si="405"/>
        <v>0</v>
      </c>
      <c r="R1738" s="115">
        <f t="shared" si="406"/>
        <v>0</v>
      </c>
      <c r="S1738" s="111">
        <f t="shared" si="407"/>
        <v>0</v>
      </c>
      <c r="T1738" s="111">
        <f t="shared" si="408"/>
        <v>0</v>
      </c>
    </row>
    <row r="1739" spans="1:20" ht="11.25" customHeight="1" x14ac:dyDescent="0.2">
      <c r="A1739" s="102" t="str">
        <f>'T09'!A1739</f>
        <v>Opoj</v>
      </c>
      <c r="B1739" s="104">
        <f>'T09'!C1739</f>
        <v>556491</v>
      </c>
      <c r="C1739" s="109">
        <f>'T09'!K1739</f>
        <v>277937.11</v>
      </c>
      <c r="D1739" s="110">
        <f>'T09'!O1739</f>
        <v>0</v>
      </c>
      <c r="E1739" s="110">
        <f>'T09'!P1739</f>
        <v>14.086222599062067</v>
      </c>
      <c r="F1739" s="110"/>
      <c r="G1739" s="102">
        <f t="shared" si="396"/>
        <v>0</v>
      </c>
      <c r="H1739" s="102">
        <f t="shared" si="397"/>
        <v>0</v>
      </c>
      <c r="I1739" s="102">
        <f t="shared" si="398"/>
        <v>0</v>
      </c>
      <c r="J1739" s="103">
        <f t="shared" si="399"/>
        <v>0</v>
      </c>
      <c r="L1739" s="115">
        <f t="shared" si="400"/>
        <v>0</v>
      </c>
      <c r="M1739" s="111">
        <f t="shared" si="401"/>
        <v>0</v>
      </c>
      <c r="N1739" s="111">
        <f t="shared" si="402"/>
        <v>0</v>
      </c>
      <c r="O1739" s="115">
        <f t="shared" si="403"/>
        <v>0</v>
      </c>
      <c r="P1739" s="111">
        <f t="shared" si="404"/>
        <v>0</v>
      </c>
      <c r="Q1739" s="111">
        <f t="shared" si="405"/>
        <v>0</v>
      </c>
      <c r="R1739" s="115">
        <f t="shared" si="406"/>
        <v>0</v>
      </c>
      <c r="S1739" s="111">
        <f t="shared" si="407"/>
        <v>0</v>
      </c>
      <c r="T1739" s="111">
        <f t="shared" si="408"/>
        <v>0</v>
      </c>
    </row>
    <row r="1740" spans="1:20" ht="11.25" customHeight="1" x14ac:dyDescent="0.2">
      <c r="A1740" s="102" t="str">
        <f>'T09'!A1740</f>
        <v>Oponice</v>
      </c>
      <c r="B1740" s="104">
        <f>'T09'!C1740</f>
        <v>505285</v>
      </c>
      <c r="C1740" s="109">
        <f>'T09'!K1740</f>
        <v>329033.53999999998</v>
      </c>
      <c r="D1740" s="110">
        <f>'T09'!O1740</f>
        <v>0</v>
      </c>
      <c r="E1740" s="110">
        <f>'T09'!P1740</f>
        <v>0</v>
      </c>
      <c r="F1740" s="110"/>
      <c r="G1740" s="102">
        <f t="shared" si="396"/>
        <v>0</v>
      </c>
      <c r="H1740" s="102">
        <f t="shared" si="397"/>
        <v>0</v>
      </c>
      <c r="I1740" s="102">
        <f t="shared" si="398"/>
        <v>0</v>
      </c>
      <c r="J1740" s="103">
        <f t="shared" si="399"/>
        <v>0</v>
      </c>
      <c r="L1740" s="115">
        <f t="shared" si="400"/>
        <v>0</v>
      </c>
      <c r="M1740" s="111">
        <f t="shared" si="401"/>
        <v>0</v>
      </c>
      <c r="N1740" s="111">
        <f t="shared" si="402"/>
        <v>0</v>
      </c>
      <c r="O1740" s="115">
        <f t="shared" si="403"/>
        <v>0</v>
      </c>
      <c r="P1740" s="111">
        <f t="shared" si="404"/>
        <v>0</v>
      </c>
      <c r="Q1740" s="111">
        <f t="shared" si="405"/>
        <v>0</v>
      </c>
      <c r="R1740" s="115">
        <f t="shared" si="406"/>
        <v>0</v>
      </c>
      <c r="S1740" s="111">
        <f t="shared" si="407"/>
        <v>0</v>
      </c>
      <c r="T1740" s="111">
        <f t="shared" si="408"/>
        <v>0</v>
      </c>
    </row>
    <row r="1741" spans="1:20" ht="11.25" customHeight="1" x14ac:dyDescent="0.2">
      <c r="A1741" s="102" t="str">
        <f>'T09'!A1741</f>
        <v>Oravce</v>
      </c>
      <c r="B1741" s="104">
        <f>'T09'!C1741</f>
        <v>508837</v>
      </c>
      <c r="C1741" s="109">
        <f>'T09'!K1741</f>
        <v>32852.74</v>
      </c>
      <c r="D1741" s="110">
        <f>'T09'!O1741</f>
        <v>0</v>
      </c>
      <c r="E1741" s="110">
        <f>'T09'!P1741</f>
        <v>0</v>
      </c>
      <c r="F1741" s="110"/>
      <c r="G1741" s="102">
        <f t="shared" si="396"/>
        <v>0</v>
      </c>
      <c r="H1741" s="102">
        <f t="shared" si="397"/>
        <v>0</v>
      </c>
      <c r="I1741" s="102">
        <f t="shared" si="398"/>
        <v>0</v>
      </c>
      <c r="J1741" s="103">
        <f t="shared" si="399"/>
        <v>0</v>
      </c>
      <c r="L1741" s="115">
        <f t="shared" si="400"/>
        <v>0</v>
      </c>
      <c r="M1741" s="111">
        <f t="shared" si="401"/>
        <v>0</v>
      </c>
      <c r="N1741" s="111">
        <f t="shared" si="402"/>
        <v>0</v>
      </c>
      <c r="O1741" s="115">
        <f t="shared" si="403"/>
        <v>0</v>
      </c>
      <c r="P1741" s="111">
        <f t="shared" si="404"/>
        <v>0</v>
      </c>
      <c r="Q1741" s="111">
        <f t="shared" si="405"/>
        <v>0</v>
      </c>
      <c r="R1741" s="115">
        <f t="shared" si="406"/>
        <v>0</v>
      </c>
      <c r="S1741" s="111">
        <f t="shared" si="407"/>
        <v>0</v>
      </c>
      <c r="T1741" s="111">
        <f t="shared" si="408"/>
        <v>0</v>
      </c>
    </row>
    <row r="1742" spans="1:20" ht="11.25" customHeight="1" x14ac:dyDescent="0.2">
      <c r="A1742" s="102" t="str">
        <f>'T09'!A1742</f>
        <v>Orávka</v>
      </c>
      <c r="B1742" s="104">
        <f>'T09'!C1742</f>
        <v>515248</v>
      </c>
      <c r="C1742" s="109">
        <f>'T09'!K1742</f>
        <v>37482.78</v>
      </c>
      <c r="D1742" s="110">
        <f>'T09'!O1742</f>
        <v>0</v>
      </c>
      <c r="E1742" s="110">
        <f>'T09'!P1742</f>
        <v>0</v>
      </c>
      <c r="F1742" s="110"/>
      <c r="G1742" s="102">
        <f t="shared" si="396"/>
        <v>0</v>
      </c>
      <c r="H1742" s="102">
        <f t="shared" si="397"/>
        <v>0</v>
      </c>
      <c r="I1742" s="102">
        <f t="shared" si="398"/>
        <v>0</v>
      </c>
      <c r="J1742" s="103">
        <f t="shared" si="399"/>
        <v>0</v>
      </c>
      <c r="L1742" s="115">
        <f t="shared" si="400"/>
        <v>0</v>
      </c>
      <c r="M1742" s="111">
        <f t="shared" si="401"/>
        <v>0</v>
      </c>
      <c r="N1742" s="111">
        <f t="shared" si="402"/>
        <v>0</v>
      </c>
      <c r="O1742" s="115">
        <f t="shared" si="403"/>
        <v>0</v>
      </c>
      <c r="P1742" s="111">
        <f t="shared" si="404"/>
        <v>0</v>
      </c>
      <c r="Q1742" s="111">
        <f t="shared" si="405"/>
        <v>0</v>
      </c>
      <c r="R1742" s="115">
        <f t="shared" si="406"/>
        <v>0</v>
      </c>
      <c r="S1742" s="111">
        <f t="shared" si="407"/>
        <v>0</v>
      </c>
      <c r="T1742" s="111">
        <f t="shared" si="408"/>
        <v>0</v>
      </c>
    </row>
    <row r="1743" spans="1:20" ht="11.25" customHeight="1" x14ac:dyDescent="0.2">
      <c r="A1743" s="102" t="str">
        <f>'T09'!A1743</f>
        <v>Oravská Jasenica</v>
      </c>
      <c r="B1743" s="104">
        <f>'T09'!C1743</f>
        <v>509892</v>
      </c>
      <c r="C1743" s="109">
        <f>'T09'!K1743</f>
        <v>858865.84</v>
      </c>
      <c r="D1743" s="110">
        <f>'T09'!O1743</f>
        <v>0</v>
      </c>
      <c r="E1743" s="110">
        <f>'T09'!P1743</f>
        <v>1.0793303876190956</v>
      </c>
      <c r="F1743" s="110"/>
      <c r="G1743" s="102">
        <f t="shared" si="396"/>
        <v>0</v>
      </c>
      <c r="H1743" s="102">
        <f t="shared" si="397"/>
        <v>0</v>
      </c>
      <c r="I1743" s="102">
        <f t="shared" si="398"/>
        <v>0</v>
      </c>
      <c r="J1743" s="103">
        <f t="shared" si="399"/>
        <v>0</v>
      </c>
      <c r="L1743" s="115">
        <f t="shared" si="400"/>
        <v>0</v>
      </c>
      <c r="M1743" s="111">
        <f t="shared" si="401"/>
        <v>0</v>
      </c>
      <c r="N1743" s="111">
        <f t="shared" si="402"/>
        <v>0</v>
      </c>
      <c r="O1743" s="115">
        <f t="shared" si="403"/>
        <v>0</v>
      </c>
      <c r="P1743" s="111">
        <f t="shared" si="404"/>
        <v>0</v>
      </c>
      <c r="Q1743" s="111">
        <f t="shared" si="405"/>
        <v>0</v>
      </c>
      <c r="R1743" s="115">
        <f t="shared" si="406"/>
        <v>0</v>
      </c>
      <c r="S1743" s="111">
        <f t="shared" si="407"/>
        <v>0</v>
      </c>
      <c r="T1743" s="111">
        <f t="shared" si="408"/>
        <v>0</v>
      </c>
    </row>
    <row r="1744" spans="1:20" ht="11.25" customHeight="1" x14ac:dyDescent="0.2">
      <c r="A1744" s="102" t="str">
        <f>'T09'!A1744</f>
        <v>Oravská Lesná</v>
      </c>
      <c r="B1744" s="104">
        <f>'T09'!C1744</f>
        <v>509906</v>
      </c>
      <c r="C1744" s="109">
        <f>'T09'!K1744</f>
        <v>1777259.52</v>
      </c>
      <c r="D1744" s="110">
        <f>'T09'!O1744</f>
        <v>0</v>
      </c>
      <c r="E1744" s="110">
        <f>'T09'!P1744</f>
        <v>1.3572002135062413</v>
      </c>
      <c r="F1744" s="110"/>
      <c r="G1744" s="102">
        <f t="shared" si="396"/>
        <v>0</v>
      </c>
      <c r="H1744" s="102">
        <f t="shared" si="397"/>
        <v>0</v>
      </c>
      <c r="I1744" s="102">
        <f t="shared" si="398"/>
        <v>0</v>
      </c>
      <c r="J1744" s="103">
        <f t="shared" si="399"/>
        <v>0</v>
      </c>
      <c r="L1744" s="115">
        <f t="shared" si="400"/>
        <v>0</v>
      </c>
      <c r="M1744" s="111">
        <f t="shared" si="401"/>
        <v>0</v>
      </c>
      <c r="N1744" s="111">
        <f t="shared" si="402"/>
        <v>0</v>
      </c>
      <c r="O1744" s="115">
        <f t="shared" si="403"/>
        <v>0</v>
      </c>
      <c r="P1744" s="111">
        <f t="shared" si="404"/>
        <v>0</v>
      </c>
      <c r="Q1744" s="111">
        <f t="shared" si="405"/>
        <v>0</v>
      </c>
      <c r="R1744" s="115">
        <f t="shared" si="406"/>
        <v>0</v>
      </c>
      <c r="S1744" s="111">
        <f t="shared" si="407"/>
        <v>0</v>
      </c>
      <c r="T1744" s="111">
        <f t="shared" si="408"/>
        <v>0</v>
      </c>
    </row>
    <row r="1745" spans="1:20" ht="11.25" customHeight="1" x14ac:dyDescent="0.2">
      <c r="A1745" s="102" t="str">
        <f>'T09'!A1745</f>
        <v>Oravská Polhora</v>
      </c>
      <c r="B1745" s="104">
        <f>'T09'!C1745</f>
        <v>509914</v>
      </c>
      <c r="C1745" s="109">
        <f>'T09'!K1745</f>
        <v>1730083.43</v>
      </c>
      <c r="D1745" s="110">
        <f>'T09'!O1745</f>
        <v>0</v>
      </c>
      <c r="E1745" s="110">
        <f>'T09'!P1745</f>
        <v>0</v>
      </c>
      <c r="F1745" s="110"/>
      <c r="G1745" s="102">
        <f t="shared" si="396"/>
        <v>0</v>
      </c>
      <c r="H1745" s="102">
        <f t="shared" si="397"/>
        <v>0</v>
      </c>
      <c r="I1745" s="102">
        <f t="shared" si="398"/>
        <v>0</v>
      </c>
      <c r="J1745" s="103">
        <f t="shared" si="399"/>
        <v>0</v>
      </c>
      <c r="L1745" s="115">
        <f t="shared" si="400"/>
        <v>0</v>
      </c>
      <c r="M1745" s="111">
        <f t="shared" si="401"/>
        <v>0</v>
      </c>
      <c r="N1745" s="111">
        <f t="shared" si="402"/>
        <v>0</v>
      </c>
      <c r="O1745" s="115">
        <f t="shared" si="403"/>
        <v>0</v>
      </c>
      <c r="P1745" s="111">
        <f t="shared" si="404"/>
        <v>0</v>
      </c>
      <c r="Q1745" s="111">
        <f t="shared" si="405"/>
        <v>0</v>
      </c>
      <c r="R1745" s="115">
        <f t="shared" si="406"/>
        <v>0</v>
      </c>
      <c r="S1745" s="111">
        <f t="shared" si="407"/>
        <v>0</v>
      </c>
      <c r="T1745" s="111">
        <f t="shared" si="408"/>
        <v>0</v>
      </c>
    </row>
    <row r="1746" spans="1:20" ht="11.25" customHeight="1" x14ac:dyDescent="0.2">
      <c r="A1746" s="102" t="str">
        <f>'T09'!A1746</f>
        <v>Oravská Poruba</v>
      </c>
      <c r="B1746" s="104">
        <f>'T09'!C1746</f>
        <v>509922</v>
      </c>
      <c r="C1746" s="109">
        <f>'T09'!K1746</f>
        <v>298947.40999999997</v>
      </c>
      <c r="D1746" s="110">
        <f>'T09'!O1746</f>
        <v>0</v>
      </c>
      <c r="E1746" s="110">
        <f>'T09'!P1746</f>
        <v>0</v>
      </c>
      <c r="F1746" s="110"/>
      <c r="G1746" s="102">
        <f t="shared" si="396"/>
        <v>0</v>
      </c>
      <c r="H1746" s="102">
        <f t="shared" si="397"/>
        <v>0</v>
      </c>
      <c r="I1746" s="102">
        <f t="shared" si="398"/>
        <v>0</v>
      </c>
      <c r="J1746" s="103">
        <f t="shared" si="399"/>
        <v>0</v>
      </c>
      <c r="L1746" s="115">
        <f t="shared" si="400"/>
        <v>0</v>
      </c>
      <c r="M1746" s="111">
        <f t="shared" si="401"/>
        <v>0</v>
      </c>
      <c r="N1746" s="111">
        <f t="shared" si="402"/>
        <v>0</v>
      </c>
      <c r="O1746" s="115">
        <f t="shared" si="403"/>
        <v>0</v>
      </c>
      <c r="P1746" s="111">
        <f t="shared" si="404"/>
        <v>0</v>
      </c>
      <c r="Q1746" s="111">
        <f t="shared" si="405"/>
        <v>0</v>
      </c>
      <c r="R1746" s="115">
        <f t="shared" si="406"/>
        <v>0</v>
      </c>
      <c r="S1746" s="111">
        <f t="shared" si="407"/>
        <v>0</v>
      </c>
      <c r="T1746" s="111">
        <f t="shared" si="408"/>
        <v>0</v>
      </c>
    </row>
    <row r="1747" spans="1:20" ht="11.25" customHeight="1" x14ac:dyDescent="0.2">
      <c r="A1747" s="102" t="str">
        <f>'T09'!A1747</f>
        <v>Oravské Veselé</v>
      </c>
      <c r="B1747" s="104">
        <f>'T09'!C1747</f>
        <v>509931</v>
      </c>
      <c r="C1747" s="109">
        <f>'T09'!K1747</f>
        <v>1403859.06</v>
      </c>
      <c r="D1747" s="110">
        <f>'T09'!O1747</f>
        <v>0</v>
      </c>
      <c r="E1747" s="110">
        <f>'T09'!P1747</f>
        <v>0.60288103280111316</v>
      </c>
      <c r="F1747" s="110"/>
      <c r="G1747" s="102">
        <f t="shared" si="396"/>
        <v>0</v>
      </c>
      <c r="H1747" s="102">
        <f t="shared" si="397"/>
        <v>0</v>
      </c>
      <c r="I1747" s="102">
        <f t="shared" si="398"/>
        <v>0</v>
      </c>
      <c r="J1747" s="103">
        <f t="shared" si="399"/>
        <v>0</v>
      </c>
      <c r="L1747" s="115">
        <f t="shared" si="400"/>
        <v>0</v>
      </c>
      <c r="M1747" s="111">
        <f t="shared" si="401"/>
        <v>0</v>
      </c>
      <c r="N1747" s="111">
        <f t="shared" si="402"/>
        <v>0</v>
      </c>
      <c r="O1747" s="115">
        <f t="shared" si="403"/>
        <v>0</v>
      </c>
      <c r="P1747" s="111">
        <f t="shared" si="404"/>
        <v>0</v>
      </c>
      <c r="Q1747" s="111">
        <f t="shared" si="405"/>
        <v>0</v>
      </c>
      <c r="R1747" s="115">
        <f t="shared" si="406"/>
        <v>0</v>
      </c>
      <c r="S1747" s="111">
        <f t="shared" si="407"/>
        <v>0</v>
      </c>
      <c r="T1747" s="111">
        <f t="shared" si="408"/>
        <v>0</v>
      </c>
    </row>
    <row r="1748" spans="1:20" ht="11.25" customHeight="1" x14ac:dyDescent="0.2">
      <c r="A1748" s="102" t="str">
        <f>'T09'!A1748</f>
        <v>Oravský Biely Potok</v>
      </c>
      <c r="B1748" s="104">
        <f>'T09'!C1748</f>
        <v>509949</v>
      </c>
      <c r="C1748" s="109">
        <f>'T09'!K1748</f>
        <v>186619.22999999998</v>
      </c>
      <c r="D1748" s="110">
        <f>'T09'!O1748</f>
        <v>29.892399999999999</v>
      </c>
      <c r="E1748" s="110">
        <f>'T09'!P1748</f>
        <v>23.91575616296349</v>
      </c>
      <c r="F1748" s="110"/>
      <c r="G1748" s="102">
        <f t="shared" si="396"/>
        <v>0</v>
      </c>
      <c r="H1748" s="102">
        <f t="shared" si="397"/>
        <v>0</v>
      </c>
      <c r="I1748" s="102">
        <f t="shared" si="398"/>
        <v>0</v>
      </c>
      <c r="J1748" s="103">
        <f t="shared" si="399"/>
        <v>0</v>
      </c>
      <c r="L1748" s="115">
        <f t="shared" si="400"/>
        <v>0</v>
      </c>
      <c r="M1748" s="111">
        <f t="shared" si="401"/>
        <v>0</v>
      </c>
      <c r="N1748" s="111">
        <f t="shared" si="402"/>
        <v>0</v>
      </c>
      <c r="O1748" s="115">
        <f t="shared" si="403"/>
        <v>0</v>
      </c>
      <c r="P1748" s="111">
        <f t="shared" si="404"/>
        <v>0</v>
      </c>
      <c r="Q1748" s="111">
        <f t="shared" si="405"/>
        <v>0</v>
      </c>
      <c r="R1748" s="115">
        <f t="shared" si="406"/>
        <v>0</v>
      </c>
      <c r="S1748" s="111">
        <f t="shared" si="407"/>
        <v>0</v>
      </c>
      <c r="T1748" s="111">
        <f t="shared" si="408"/>
        <v>0</v>
      </c>
    </row>
    <row r="1749" spans="1:20" ht="11.25" customHeight="1" x14ac:dyDescent="0.2">
      <c r="A1749" s="102" t="str">
        <f>'T09'!A1749</f>
        <v>Oravský Podzámok</v>
      </c>
      <c r="B1749" s="104">
        <f>'T09'!C1749</f>
        <v>509957</v>
      </c>
      <c r="C1749" s="109">
        <f>'T09'!K1749</f>
        <v>949017.02</v>
      </c>
      <c r="D1749" s="110">
        <f>'T09'!O1749</f>
        <v>53.071800000000003</v>
      </c>
      <c r="E1749" s="110">
        <f>'T09'!P1749</f>
        <v>9.0425596371285302</v>
      </c>
      <c r="F1749" s="110"/>
      <c r="G1749" s="102">
        <f t="shared" si="396"/>
        <v>0</v>
      </c>
      <c r="H1749" s="102">
        <f t="shared" si="397"/>
        <v>0</v>
      </c>
      <c r="I1749" s="102">
        <f t="shared" si="398"/>
        <v>0</v>
      </c>
      <c r="J1749" s="103">
        <f t="shared" si="399"/>
        <v>0</v>
      </c>
      <c r="L1749" s="115">
        <f t="shared" si="400"/>
        <v>0</v>
      </c>
      <c r="M1749" s="111">
        <f t="shared" si="401"/>
        <v>0</v>
      </c>
      <c r="N1749" s="111">
        <f t="shared" si="402"/>
        <v>0</v>
      </c>
      <c r="O1749" s="115">
        <f t="shared" si="403"/>
        <v>0</v>
      </c>
      <c r="P1749" s="111">
        <f t="shared" si="404"/>
        <v>0</v>
      </c>
      <c r="Q1749" s="111">
        <f t="shared" si="405"/>
        <v>0</v>
      </c>
      <c r="R1749" s="115">
        <f t="shared" si="406"/>
        <v>0</v>
      </c>
      <c r="S1749" s="111">
        <f t="shared" si="407"/>
        <v>0</v>
      </c>
      <c r="T1749" s="111">
        <f t="shared" si="408"/>
        <v>0</v>
      </c>
    </row>
    <row r="1750" spans="1:20" ht="11.25" customHeight="1" x14ac:dyDescent="0.2">
      <c r="A1750" s="102" t="str">
        <f>'T09'!A1750</f>
        <v>Ordzovany</v>
      </c>
      <c r="B1750" s="104">
        <f>'T09'!C1750</f>
        <v>543446</v>
      </c>
      <c r="C1750" s="109">
        <f>'T09'!K1750</f>
        <v>52620.85</v>
      </c>
      <c r="D1750" s="110">
        <f>'T09'!O1750</f>
        <v>0</v>
      </c>
      <c r="E1750" s="110">
        <f>'T09'!P1750</f>
        <v>0</v>
      </c>
      <c r="F1750" s="110"/>
      <c r="G1750" s="102">
        <f t="shared" si="396"/>
        <v>0</v>
      </c>
      <c r="H1750" s="102">
        <f t="shared" si="397"/>
        <v>0</v>
      </c>
      <c r="I1750" s="102">
        <f t="shared" si="398"/>
        <v>0</v>
      </c>
      <c r="J1750" s="103">
        <f t="shared" si="399"/>
        <v>0</v>
      </c>
      <c r="L1750" s="115">
        <f t="shared" si="400"/>
        <v>0</v>
      </c>
      <c r="M1750" s="111">
        <f t="shared" si="401"/>
        <v>0</v>
      </c>
      <c r="N1750" s="111">
        <f t="shared" si="402"/>
        <v>0</v>
      </c>
      <c r="O1750" s="115">
        <f t="shared" si="403"/>
        <v>0</v>
      </c>
      <c r="P1750" s="111">
        <f t="shared" si="404"/>
        <v>0</v>
      </c>
      <c r="Q1750" s="111">
        <f t="shared" si="405"/>
        <v>0</v>
      </c>
      <c r="R1750" s="115">
        <f t="shared" si="406"/>
        <v>0</v>
      </c>
      <c r="S1750" s="111">
        <f t="shared" si="407"/>
        <v>0</v>
      </c>
      <c r="T1750" s="111">
        <f t="shared" si="408"/>
        <v>0</v>
      </c>
    </row>
    <row r="1751" spans="1:20" ht="11.25" customHeight="1" x14ac:dyDescent="0.2">
      <c r="A1751" s="102" t="str">
        <f>'T09'!A1751</f>
        <v>Orechová</v>
      </c>
      <c r="B1751" s="104">
        <f>'T09'!C1751</f>
        <v>522830</v>
      </c>
      <c r="C1751" s="109">
        <f>'T09'!K1751</f>
        <v>45171.05</v>
      </c>
      <c r="D1751" s="110">
        <f>'T09'!O1751</f>
        <v>0</v>
      </c>
      <c r="E1751" s="110">
        <f>'T09'!P1751</f>
        <v>16.16079325142984</v>
      </c>
      <c r="F1751" s="110"/>
      <c r="G1751" s="102">
        <f t="shared" si="396"/>
        <v>0</v>
      </c>
      <c r="H1751" s="102">
        <f t="shared" si="397"/>
        <v>0</v>
      </c>
      <c r="I1751" s="102">
        <f t="shared" si="398"/>
        <v>0</v>
      </c>
      <c r="J1751" s="103">
        <f t="shared" si="399"/>
        <v>0</v>
      </c>
      <c r="L1751" s="115">
        <f t="shared" si="400"/>
        <v>0</v>
      </c>
      <c r="M1751" s="111">
        <f t="shared" si="401"/>
        <v>0</v>
      </c>
      <c r="N1751" s="111">
        <f t="shared" si="402"/>
        <v>0</v>
      </c>
      <c r="O1751" s="115">
        <f t="shared" si="403"/>
        <v>0</v>
      </c>
      <c r="P1751" s="111">
        <f t="shared" si="404"/>
        <v>0</v>
      </c>
      <c r="Q1751" s="111">
        <f t="shared" si="405"/>
        <v>0</v>
      </c>
      <c r="R1751" s="115">
        <f t="shared" si="406"/>
        <v>0</v>
      </c>
      <c r="S1751" s="111">
        <f t="shared" si="407"/>
        <v>0</v>
      </c>
      <c r="T1751" s="111">
        <f t="shared" si="408"/>
        <v>0</v>
      </c>
    </row>
    <row r="1752" spans="1:20" ht="11.25" customHeight="1" x14ac:dyDescent="0.2">
      <c r="A1752" s="102" t="str">
        <f>'T09'!A1752</f>
        <v>Orechová Potôň</v>
      </c>
      <c r="B1752" s="104">
        <f>'T09'!C1752</f>
        <v>501859</v>
      </c>
      <c r="C1752" s="109">
        <f>'T09'!K1752</f>
        <v>980125.3</v>
      </c>
      <c r="D1752" s="110">
        <f>'T09'!O1752</f>
        <v>6.3129999999999997</v>
      </c>
      <c r="E1752" s="110">
        <f>'T09'!P1752</f>
        <v>3.5343481083490036</v>
      </c>
      <c r="F1752" s="110"/>
      <c r="G1752" s="102">
        <f t="shared" si="396"/>
        <v>0</v>
      </c>
      <c r="H1752" s="102">
        <f t="shared" si="397"/>
        <v>0</v>
      </c>
      <c r="I1752" s="102">
        <f t="shared" si="398"/>
        <v>0</v>
      </c>
      <c r="J1752" s="103">
        <f t="shared" si="399"/>
        <v>0</v>
      </c>
      <c r="L1752" s="115">
        <f t="shared" si="400"/>
        <v>0</v>
      </c>
      <c r="M1752" s="111">
        <f t="shared" si="401"/>
        <v>0</v>
      </c>
      <c r="N1752" s="111">
        <f t="shared" si="402"/>
        <v>0</v>
      </c>
      <c r="O1752" s="115">
        <f t="shared" si="403"/>
        <v>0</v>
      </c>
      <c r="P1752" s="111">
        <f t="shared" si="404"/>
        <v>0</v>
      </c>
      <c r="Q1752" s="111">
        <f t="shared" si="405"/>
        <v>0</v>
      </c>
      <c r="R1752" s="115">
        <f t="shared" si="406"/>
        <v>0</v>
      </c>
      <c r="S1752" s="111">
        <f t="shared" si="407"/>
        <v>0</v>
      </c>
      <c r="T1752" s="111">
        <f t="shared" si="408"/>
        <v>0</v>
      </c>
    </row>
    <row r="1753" spans="1:20" ht="11.25" customHeight="1" x14ac:dyDescent="0.2">
      <c r="A1753" s="102" t="str">
        <f>'T09'!A1753</f>
        <v>Oreské</v>
      </c>
      <c r="B1753" s="104">
        <f>'T09'!C1753</f>
        <v>504599</v>
      </c>
      <c r="C1753" s="109">
        <f>'T09'!K1753</f>
        <v>155283.12</v>
      </c>
      <c r="D1753" s="110">
        <f>'T09'!O1753</f>
        <v>11.334099999999999</v>
      </c>
      <c r="E1753" s="110">
        <f>'T09'!P1753</f>
        <v>15.793004416706724</v>
      </c>
      <c r="F1753" s="110"/>
      <c r="G1753" s="102">
        <f t="shared" si="396"/>
        <v>0</v>
      </c>
      <c r="H1753" s="102">
        <f t="shared" si="397"/>
        <v>0</v>
      </c>
      <c r="I1753" s="102">
        <f t="shared" si="398"/>
        <v>0</v>
      </c>
      <c r="J1753" s="103">
        <f t="shared" si="399"/>
        <v>0</v>
      </c>
      <c r="L1753" s="115">
        <f t="shared" si="400"/>
        <v>0</v>
      </c>
      <c r="M1753" s="111">
        <f t="shared" si="401"/>
        <v>0</v>
      </c>
      <c r="N1753" s="111">
        <f t="shared" si="402"/>
        <v>0</v>
      </c>
      <c r="O1753" s="115">
        <f t="shared" si="403"/>
        <v>0</v>
      </c>
      <c r="P1753" s="111">
        <f t="shared" si="404"/>
        <v>0</v>
      </c>
      <c r="Q1753" s="111">
        <f t="shared" si="405"/>
        <v>0</v>
      </c>
      <c r="R1753" s="115">
        <f t="shared" si="406"/>
        <v>0</v>
      </c>
      <c r="S1753" s="111">
        <f t="shared" si="407"/>
        <v>0</v>
      </c>
      <c r="T1753" s="111">
        <f t="shared" si="408"/>
        <v>0</v>
      </c>
    </row>
    <row r="1754" spans="1:20" ht="11.25" customHeight="1" x14ac:dyDescent="0.2">
      <c r="A1754" s="102" t="str">
        <f>'T09'!A1754</f>
        <v>Oreské</v>
      </c>
      <c r="B1754" s="104">
        <f>'T09'!C1754</f>
        <v>522848</v>
      </c>
      <c r="C1754" s="109">
        <f>'T09'!K1754</f>
        <v>75936.44</v>
      </c>
      <c r="D1754" s="110">
        <f>'T09'!O1754</f>
        <v>5.7512999999999996</v>
      </c>
      <c r="E1754" s="110">
        <f>'T09'!P1754</f>
        <v>5.7864708959229585</v>
      </c>
      <c r="F1754" s="110"/>
      <c r="G1754" s="102">
        <f t="shared" si="396"/>
        <v>0</v>
      </c>
      <c r="H1754" s="102">
        <f t="shared" si="397"/>
        <v>0</v>
      </c>
      <c r="I1754" s="102">
        <f t="shared" si="398"/>
        <v>0</v>
      </c>
      <c r="J1754" s="103">
        <f t="shared" si="399"/>
        <v>0</v>
      </c>
      <c r="L1754" s="115">
        <f t="shared" si="400"/>
        <v>0</v>
      </c>
      <c r="M1754" s="111">
        <f t="shared" si="401"/>
        <v>0</v>
      </c>
      <c r="N1754" s="111">
        <f t="shared" si="402"/>
        <v>0</v>
      </c>
      <c r="O1754" s="115">
        <f t="shared" si="403"/>
        <v>0</v>
      </c>
      <c r="P1754" s="111">
        <f t="shared" si="404"/>
        <v>0</v>
      </c>
      <c r="Q1754" s="111">
        <f t="shared" si="405"/>
        <v>0</v>
      </c>
      <c r="R1754" s="115">
        <f t="shared" si="406"/>
        <v>0</v>
      </c>
      <c r="S1754" s="111">
        <f t="shared" si="407"/>
        <v>0</v>
      </c>
      <c r="T1754" s="111">
        <f t="shared" si="408"/>
        <v>0</v>
      </c>
    </row>
    <row r="1755" spans="1:20" ht="11.25" customHeight="1" x14ac:dyDescent="0.2">
      <c r="A1755" s="102" t="str">
        <f>'T09'!A1755</f>
        <v>Orešany</v>
      </c>
      <c r="B1755" s="104">
        <f>'T09'!C1755</f>
        <v>556211</v>
      </c>
      <c r="C1755" s="109">
        <f>'T09'!K1755</f>
        <v>109912.51</v>
      </c>
      <c r="D1755" s="110">
        <f>'T09'!O1755</f>
        <v>0</v>
      </c>
      <c r="E1755" s="110">
        <f>'T09'!P1755</f>
        <v>27.054108763415556</v>
      </c>
      <c r="F1755" s="110"/>
      <c r="G1755" s="102">
        <f t="shared" si="396"/>
        <v>0</v>
      </c>
      <c r="H1755" s="102">
        <f t="shared" si="397"/>
        <v>1</v>
      </c>
      <c r="I1755" s="102">
        <f t="shared" si="398"/>
        <v>0</v>
      </c>
      <c r="J1755" s="103">
        <f t="shared" si="399"/>
        <v>1</v>
      </c>
      <c r="L1755" s="115">
        <f t="shared" si="400"/>
        <v>0</v>
      </c>
      <c r="M1755" s="111">
        <f t="shared" si="401"/>
        <v>0</v>
      </c>
      <c r="N1755" s="111">
        <f t="shared" si="402"/>
        <v>0</v>
      </c>
      <c r="O1755" s="115">
        <f t="shared" si="403"/>
        <v>109912.51</v>
      </c>
      <c r="P1755" s="111">
        <f t="shared" si="404"/>
        <v>0</v>
      </c>
      <c r="Q1755" s="111">
        <f t="shared" si="405"/>
        <v>0.27054108763415557</v>
      </c>
      <c r="R1755" s="115">
        <f t="shared" si="406"/>
        <v>0</v>
      </c>
      <c r="S1755" s="111">
        <f t="shared" si="407"/>
        <v>0</v>
      </c>
      <c r="T1755" s="111">
        <f t="shared" si="408"/>
        <v>0</v>
      </c>
    </row>
    <row r="1756" spans="1:20" ht="11.25" customHeight="1" x14ac:dyDescent="0.2">
      <c r="A1756" s="102" t="str">
        <f>'T09'!A1756</f>
        <v>Orlov</v>
      </c>
      <c r="B1756" s="104">
        <f>'T09'!C1756</f>
        <v>526941</v>
      </c>
      <c r="C1756" s="109">
        <f>'T09'!K1756</f>
        <v>547654.56999999995</v>
      </c>
      <c r="D1756" s="110">
        <f>'T09'!O1756</f>
        <v>5.5239000000000003</v>
      </c>
      <c r="E1756" s="110">
        <f>'T09'!P1756</f>
        <v>0</v>
      </c>
      <c r="F1756" s="110"/>
      <c r="G1756" s="102">
        <f t="shared" si="396"/>
        <v>0</v>
      </c>
      <c r="H1756" s="102">
        <f t="shared" si="397"/>
        <v>0</v>
      </c>
      <c r="I1756" s="102">
        <f t="shared" si="398"/>
        <v>0</v>
      </c>
      <c r="J1756" s="103">
        <f t="shared" si="399"/>
        <v>0</v>
      </c>
      <c r="L1756" s="115">
        <f t="shared" si="400"/>
        <v>0</v>
      </c>
      <c r="M1756" s="111">
        <f t="shared" si="401"/>
        <v>0</v>
      </c>
      <c r="N1756" s="111">
        <f t="shared" si="402"/>
        <v>0</v>
      </c>
      <c r="O1756" s="115">
        <f t="shared" si="403"/>
        <v>0</v>
      </c>
      <c r="P1756" s="111">
        <f t="shared" si="404"/>
        <v>0</v>
      </c>
      <c r="Q1756" s="111">
        <f t="shared" si="405"/>
        <v>0</v>
      </c>
      <c r="R1756" s="115">
        <f t="shared" si="406"/>
        <v>0</v>
      </c>
      <c r="S1756" s="111">
        <f t="shared" si="407"/>
        <v>0</v>
      </c>
      <c r="T1756" s="111">
        <f t="shared" si="408"/>
        <v>0</v>
      </c>
    </row>
    <row r="1757" spans="1:20" ht="11.25" customHeight="1" x14ac:dyDescent="0.2">
      <c r="A1757" s="102" t="str">
        <f>'T09'!A1757</f>
        <v>Orovnica</v>
      </c>
      <c r="B1757" s="104">
        <f>'T09'!C1757</f>
        <v>580546</v>
      </c>
      <c r="C1757" s="109">
        <f>'T09'!K1757</f>
        <v>146598.04999999999</v>
      </c>
      <c r="D1757" s="110">
        <f>'T09'!O1757</f>
        <v>30.388999999999999</v>
      </c>
      <c r="E1757" s="110">
        <f>'T09'!P1757</f>
        <v>26.587331823308702</v>
      </c>
      <c r="F1757" s="110"/>
      <c r="G1757" s="102">
        <f t="shared" si="396"/>
        <v>0</v>
      </c>
      <c r="H1757" s="102">
        <f t="shared" si="397"/>
        <v>1</v>
      </c>
      <c r="I1757" s="102">
        <f t="shared" si="398"/>
        <v>0</v>
      </c>
      <c r="J1757" s="103">
        <f t="shared" si="399"/>
        <v>1</v>
      </c>
      <c r="L1757" s="115">
        <f t="shared" si="400"/>
        <v>0</v>
      </c>
      <c r="M1757" s="111">
        <f t="shared" si="401"/>
        <v>0</v>
      </c>
      <c r="N1757" s="111">
        <f t="shared" si="402"/>
        <v>0</v>
      </c>
      <c r="O1757" s="115">
        <f t="shared" si="403"/>
        <v>146598.04999999999</v>
      </c>
      <c r="P1757" s="111">
        <f t="shared" si="404"/>
        <v>0.30388999999999999</v>
      </c>
      <c r="Q1757" s="111">
        <f t="shared" si="405"/>
        <v>0.26587331823308702</v>
      </c>
      <c r="R1757" s="115">
        <f t="shared" si="406"/>
        <v>0</v>
      </c>
      <c r="S1757" s="111">
        <f t="shared" si="407"/>
        <v>0</v>
      </c>
      <c r="T1757" s="111">
        <f t="shared" si="408"/>
        <v>0</v>
      </c>
    </row>
    <row r="1758" spans="1:20" ht="11.25" customHeight="1" x14ac:dyDescent="0.2">
      <c r="A1758" s="102" t="str">
        <f>'T09'!A1758</f>
        <v>Ortuťová</v>
      </c>
      <c r="B1758" s="104">
        <f>'T09'!C1758</f>
        <v>519693</v>
      </c>
      <c r="C1758" s="109">
        <f>'T09'!K1758</f>
        <v>27742.86</v>
      </c>
      <c r="D1758" s="110">
        <f>'T09'!O1758</f>
        <v>19.228300000000001</v>
      </c>
      <c r="E1758" s="110">
        <f>'T09'!P1758</f>
        <v>5.7832898266436832</v>
      </c>
      <c r="F1758" s="110"/>
      <c r="G1758" s="102">
        <f t="shared" si="396"/>
        <v>0</v>
      </c>
      <c r="H1758" s="102">
        <f t="shared" si="397"/>
        <v>0</v>
      </c>
      <c r="I1758" s="102">
        <f t="shared" si="398"/>
        <v>0</v>
      </c>
      <c r="J1758" s="103">
        <f t="shared" si="399"/>
        <v>0</v>
      </c>
      <c r="L1758" s="115">
        <f t="shared" si="400"/>
        <v>0</v>
      </c>
      <c r="M1758" s="111">
        <f t="shared" si="401"/>
        <v>0</v>
      </c>
      <c r="N1758" s="111">
        <f t="shared" si="402"/>
        <v>0</v>
      </c>
      <c r="O1758" s="115">
        <f t="shared" si="403"/>
        <v>0</v>
      </c>
      <c r="P1758" s="111">
        <f t="shared" si="404"/>
        <v>0</v>
      </c>
      <c r="Q1758" s="111">
        <f t="shared" si="405"/>
        <v>0</v>
      </c>
      <c r="R1758" s="115">
        <f t="shared" si="406"/>
        <v>0</v>
      </c>
      <c r="S1758" s="111">
        <f t="shared" si="407"/>
        <v>0</v>
      </c>
      <c r="T1758" s="111">
        <f t="shared" si="408"/>
        <v>0</v>
      </c>
    </row>
    <row r="1759" spans="1:20" ht="11.25" customHeight="1" x14ac:dyDescent="0.2">
      <c r="A1759" s="102" t="str">
        <f>'T09'!A1759</f>
        <v>Osádka</v>
      </c>
      <c r="B1759" s="104">
        <f>'T09'!C1759</f>
        <v>509965</v>
      </c>
      <c r="C1759" s="109">
        <f>'T09'!K1759</f>
        <v>25897.88</v>
      </c>
      <c r="D1759" s="110">
        <f>'T09'!O1759</f>
        <v>0</v>
      </c>
      <c r="E1759" s="110">
        <f>'T09'!P1759</f>
        <v>0</v>
      </c>
      <c r="F1759" s="110"/>
      <c r="G1759" s="102">
        <f t="shared" si="396"/>
        <v>0</v>
      </c>
      <c r="H1759" s="102">
        <f t="shared" si="397"/>
        <v>0</v>
      </c>
      <c r="I1759" s="102">
        <f t="shared" si="398"/>
        <v>0</v>
      </c>
      <c r="J1759" s="103">
        <f t="shared" si="399"/>
        <v>0</v>
      </c>
      <c r="L1759" s="115">
        <f t="shared" si="400"/>
        <v>0</v>
      </c>
      <c r="M1759" s="111">
        <f t="shared" si="401"/>
        <v>0</v>
      </c>
      <c r="N1759" s="111">
        <f t="shared" si="402"/>
        <v>0</v>
      </c>
      <c r="O1759" s="115">
        <f t="shared" si="403"/>
        <v>0</v>
      </c>
      <c r="P1759" s="111">
        <f t="shared" si="404"/>
        <v>0</v>
      </c>
      <c r="Q1759" s="111">
        <f t="shared" si="405"/>
        <v>0</v>
      </c>
      <c r="R1759" s="115">
        <f t="shared" si="406"/>
        <v>0</v>
      </c>
      <c r="S1759" s="111">
        <f t="shared" si="407"/>
        <v>0</v>
      </c>
      <c r="T1759" s="111">
        <f t="shared" si="408"/>
        <v>0</v>
      </c>
    </row>
    <row r="1760" spans="1:20" ht="11.25" customHeight="1" x14ac:dyDescent="0.2">
      <c r="A1760" s="102" t="str">
        <f>'T09'!A1760</f>
        <v>Osadné</v>
      </c>
      <c r="B1760" s="104">
        <f>'T09'!C1760</f>
        <v>520594</v>
      </c>
      <c r="C1760" s="109">
        <f>'T09'!K1760</f>
        <v>40053.72</v>
      </c>
      <c r="D1760" s="110">
        <f>'T09'!O1760</f>
        <v>0</v>
      </c>
      <c r="E1760" s="110">
        <f>'T09'!P1760</f>
        <v>0</v>
      </c>
      <c r="F1760" s="110"/>
      <c r="G1760" s="102">
        <f t="shared" si="396"/>
        <v>0</v>
      </c>
      <c r="H1760" s="102">
        <f t="shared" si="397"/>
        <v>0</v>
      </c>
      <c r="I1760" s="102">
        <f t="shared" si="398"/>
        <v>0</v>
      </c>
      <c r="J1760" s="103">
        <f t="shared" si="399"/>
        <v>0</v>
      </c>
      <c r="L1760" s="115">
        <f t="shared" si="400"/>
        <v>0</v>
      </c>
      <c r="M1760" s="111">
        <f t="shared" si="401"/>
        <v>0</v>
      </c>
      <c r="N1760" s="111">
        <f t="shared" si="402"/>
        <v>0</v>
      </c>
      <c r="O1760" s="115">
        <f t="shared" si="403"/>
        <v>0</v>
      </c>
      <c r="P1760" s="111">
        <f t="shared" si="404"/>
        <v>0</v>
      </c>
      <c r="Q1760" s="111">
        <f t="shared" si="405"/>
        <v>0</v>
      </c>
      <c r="R1760" s="115">
        <f t="shared" si="406"/>
        <v>0</v>
      </c>
      <c r="S1760" s="111">
        <f t="shared" si="407"/>
        <v>0</v>
      </c>
      <c r="T1760" s="111">
        <f t="shared" si="408"/>
        <v>0</v>
      </c>
    </row>
    <row r="1761" spans="1:20" ht="11.25" customHeight="1" x14ac:dyDescent="0.2">
      <c r="A1761" s="102" t="str">
        <f>'T09'!A1761</f>
        <v>Osikov</v>
      </c>
      <c r="B1761" s="104">
        <f>'T09'!C1761</f>
        <v>519707</v>
      </c>
      <c r="C1761" s="109">
        <f>'T09'!K1761</f>
        <v>391636.14</v>
      </c>
      <c r="D1761" s="110">
        <f>'T09'!O1761</f>
        <v>0</v>
      </c>
      <c r="E1761" s="110">
        <f>'T09'!P1761</f>
        <v>0</v>
      </c>
      <c r="F1761" s="110"/>
      <c r="G1761" s="102">
        <f t="shared" si="396"/>
        <v>0</v>
      </c>
      <c r="H1761" s="102">
        <f t="shared" si="397"/>
        <v>0</v>
      </c>
      <c r="I1761" s="102">
        <f t="shared" si="398"/>
        <v>0</v>
      </c>
      <c r="J1761" s="103">
        <f t="shared" si="399"/>
        <v>0</v>
      </c>
      <c r="L1761" s="115">
        <f t="shared" si="400"/>
        <v>0</v>
      </c>
      <c r="M1761" s="111">
        <f t="shared" si="401"/>
        <v>0</v>
      </c>
      <c r="N1761" s="111">
        <f t="shared" si="402"/>
        <v>0</v>
      </c>
      <c r="O1761" s="115">
        <f t="shared" si="403"/>
        <v>0</v>
      </c>
      <c r="P1761" s="111">
        <f t="shared" si="404"/>
        <v>0</v>
      </c>
      <c r="Q1761" s="111">
        <f t="shared" si="405"/>
        <v>0</v>
      </c>
      <c r="R1761" s="115">
        <f t="shared" si="406"/>
        <v>0</v>
      </c>
      <c r="S1761" s="111">
        <f t="shared" si="407"/>
        <v>0</v>
      </c>
      <c r="T1761" s="111">
        <f t="shared" si="408"/>
        <v>0</v>
      </c>
    </row>
    <row r="1762" spans="1:20" ht="11.25" customHeight="1" x14ac:dyDescent="0.2">
      <c r="A1762" s="102" t="str">
        <f>'T09'!A1762</f>
        <v>Oslany</v>
      </c>
      <c r="B1762" s="104">
        <f>'T09'!C1762</f>
        <v>514292</v>
      </c>
      <c r="C1762" s="109">
        <f>'T09'!K1762</f>
        <v>1407301.71</v>
      </c>
      <c r="D1762" s="110">
        <f>'T09'!O1762</f>
        <v>13.045199999999999</v>
      </c>
      <c r="E1762" s="110">
        <f>'T09'!P1762</f>
        <v>13.580108561084604</v>
      </c>
      <c r="F1762" s="110"/>
      <c r="G1762" s="102">
        <f t="shared" si="396"/>
        <v>0</v>
      </c>
      <c r="H1762" s="102">
        <f t="shared" si="397"/>
        <v>0</v>
      </c>
      <c r="I1762" s="102">
        <f t="shared" si="398"/>
        <v>0</v>
      </c>
      <c r="J1762" s="103">
        <f t="shared" si="399"/>
        <v>0</v>
      </c>
      <c r="L1762" s="115">
        <f t="shared" si="400"/>
        <v>0</v>
      </c>
      <c r="M1762" s="111">
        <f t="shared" si="401"/>
        <v>0</v>
      </c>
      <c r="N1762" s="111">
        <f t="shared" si="402"/>
        <v>0</v>
      </c>
      <c r="O1762" s="115">
        <f t="shared" si="403"/>
        <v>0</v>
      </c>
      <c r="P1762" s="111">
        <f t="shared" si="404"/>
        <v>0</v>
      </c>
      <c r="Q1762" s="111">
        <f t="shared" si="405"/>
        <v>0</v>
      </c>
      <c r="R1762" s="115">
        <f t="shared" si="406"/>
        <v>0</v>
      </c>
      <c r="S1762" s="111">
        <f t="shared" si="407"/>
        <v>0</v>
      </c>
      <c r="T1762" s="111">
        <f t="shared" si="408"/>
        <v>0</v>
      </c>
    </row>
    <row r="1763" spans="1:20" ht="11.25" customHeight="1" x14ac:dyDescent="0.2">
      <c r="A1763" s="102" t="str">
        <f>'T09'!A1763</f>
        <v>Osrblie</v>
      </c>
      <c r="B1763" s="104">
        <f>'T09'!C1763</f>
        <v>508845</v>
      </c>
      <c r="C1763" s="109">
        <f>'T09'!K1763</f>
        <v>107047.67</v>
      </c>
      <c r="D1763" s="110">
        <f>'T09'!O1763</f>
        <v>58.591500000000003</v>
      </c>
      <c r="E1763" s="110">
        <f>'T09'!P1763</f>
        <v>12.396337071138493</v>
      </c>
      <c r="F1763" s="110"/>
      <c r="G1763" s="102">
        <f t="shared" si="396"/>
        <v>0</v>
      </c>
      <c r="H1763" s="102">
        <f t="shared" si="397"/>
        <v>0</v>
      </c>
      <c r="I1763" s="102">
        <f t="shared" si="398"/>
        <v>0</v>
      </c>
      <c r="J1763" s="103">
        <f t="shared" si="399"/>
        <v>0</v>
      </c>
      <c r="L1763" s="115">
        <f t="shared" si="400"/>
        <v>0</v>
      </c>
      <c r="M1763" s="111">
        <f t="shared" si="401"/>
        <v>0</v>
      </c>
      <c r="N1763" s="111">
        <f t="shared" si="402"/>
        <v>0</v>
      </c>
      <c r="O1763" s="115">
        <f t="shared" si="403"/>
        <v>0</v>
      </c>
      <c r="P1763" s="111">
        <f t="shared" si="404"/>
        <v>0</v>
      </c>
      <c r="Q1763" s="111">
        <f t="shared" si="405"/>
        <v>0</v>
      </c>
      <c r="R1763" s="115">
        <f t="shared" si="406"/>
        <v>0</v>
      </c>
      <c r="S1763" s="111">
        <f t="shared" si="407"/>
        <v>0</v>
      </c>
      <c r="T1763" s="111">
        <f t="shared" si="408"/>
        <v>0</v>
      </c>
    </row>
    <row r="1764" spans="1:20" ht="11.25" customHeight="1" x14ac:dyDescent="0.2">
      <c r="A1764" s="102" t="str">
        <f>'T09'!A1764</f>
        <v>Ostrá Lúka</v>
      </c>
      <c r="B1764" s="104">
        <f>'T09'!C1764</f>
        <v>518671</v>
      </c>
      <c r="C1764" s="109">
        <f>'T09'!K1764</f>
        <v>85945.93</v>
      </c>
      <c r="D1764" s="110">
        <f>'T09'!O1764</f>
        <v>56.309800000000003</v>
      </c>
      <c r="E1764" s="110">
        <f>'T09'!P1764</f>
        <v>7.743426593906193</v>
      </c>
      <c r="F1764" s="110"/>
      <c r="G1764" s="102">
        <f t="shared" si="396"/>
        <v>0</v>
      </c>
      <c r="H1764" s="102">
        <f t="shared" si="397"/>
        <v>0</v>
      </c>
      <c r="I1764" s="102">
        <f t="shared" si="398"/>
        <v>0</v>
      </c>
      <c r="J1764" s="103">
        <f t="shared" si="399"/>
        <v>0</v>
      </c>
      <c r="L1764" s="115">
        <f t="shared" si="400"/>
        <v>0</v>
      </c>
      <c r="M1764" s="111">
        <f t="shared" si="401"/>
        <v>0</v>
      </c>
      <c r="N1764" s="111">
        <f t="shared" si="402"/>
        <v>0</v>
      </c>
      <c r="O1764" s="115">
        <f t="shared" si="403"/>
        <v>0</v>
      </c>
      <c r="P1764" s="111">
        <f t="shared" si="404"/>
        <v>0</v>
      </c>
      <c r="Q1764" s="111">
        <f t="shared" si="405"/>
        <v>0</v>
      </c>
      <c r="R1764" s="115">
        <f t="shared" si="406"/>
        <v>0</v>
      </c>
      <c r="S1764" s="111">
        <f t="shared" si="407"/>
        <v>0</v>
      </c>
      <c r="T1764" s="111">
        <f t="shared" si="408"/>
        <v>0</v>
      </c>
    </row>
    <row r="1765" spans="1:20" ht="11.25" customHeight="1" x14ac:dyDescent="0.2">
      <c r="A1765" s="102" t="str">
        <f>'T09'!A1765</f>
        <v>Ostratice</v>
      </c>
      <c r="B1765" s="104">
        <f>'T09'!C1765</f>
        <v>505307</v>
      </c>
      <c r="C1765" s="109">
        <f>'T09'!K1765</f>
        <v>303222.64</v>
      </c>
      <c r="D1765" s="110">
        <f>'T09'!O1765</f>
        <v>11.7082</v>
      </c>
      <c r="E1765" s="110">
        <f>'T09'!P1765</f>
        <v>18.929381394476348</v>
      </c>
      <c r="F1765" s="110"/>
      <c r="G1765" s="102">
        <f t="shared" si="396"/>
        <v>0</v>
      </c>
      <c r="H1765" s="102">
        <f t="shared" si="397"/>
        <v>0</v>
      </c>
      <c r="I1765" s="102">
        <f t="shared" si="398"/>
        <v>0</v>
      </c>
      <c r="J1765" s="103">
        <f t="shared" si="399"/>
        <v>0</v>
      </c>
      <c r="L1765" s="115">
        <f t="shared" si="400"/>
        <v>0</v>
      </c>
      <c r="M1765" s="111">
        <f t="shared" si="401"/>
        <v>0</v>
      </c>
      <c r="N1765" s="111">
        <f t="shared" si="402"/>
        <v>0</v>
      </c>
      <c r="O1765" s="115">
        <f t="shared" si="403"/>
        <v>0</v>
      </c>
      <c r="P1765" s="111">
        <f t="shared" si="404"/>
        <v>0</v>
      </c>
      <c r="Q1765" s="111">
        <f t="shared" si="405"/>
        <v>0</v>
      </c>
      <c r="R1765" s="115">
        <f t="shared" si="406"/>
        <v>0</v>
      </c>
      <c r="S1765" s="111">
        <f t="shared" si="407"/>
        <v>0</v>
      </c>
      <c r="T1765" s="111">
        <f t="shared" si="408"/>
        <v>0</v>
      </c>
    </row>
    <row r="1766" spans="1:20" ht="11.25" customHeight="1" x14ac:dyDescent="0.2">
      <c r="A1766" s="102" t="str">
        <f>'T09'!A1766</f>
        <v>Ostrov</v>
      </c>
      <c r="B1766" s="104">
        <f>'T09'!C1766</f>
        <v>507385</v>
      </c>
      <c r="C1766" s="109">
        <f>'T09'!K1766</f>
        <v>429500.38</v>
      </c>
      <c r="D1766" s="110">
        <f>'T09'!O1766</f>
        <v>27.878</v>
      </c>
      <c r="E1766" s="110">
        <f>'T09'!P1766</f>
        <v>12.421614155498537</v>
      </c>
      <c r="F1766" s="110"/>
      <c r="G1766" s="102">
        <f t="shared" si="396"/>
        <v>0</v>
      </c>
      <c r="H1766" s="102">
        <f t="shared" si="397"/>
        <v>0</v>
      </c>
      <c r="I1766" s="102">
        <f t="shared" si="398"/>
        <v>0</v>
      </c>
      <c r="J1766" s="103">
        <f t="shared" si="399"/>
        <v>0</v>
      </c>
      <c r="L1766" s="115">
        <f t="shared" si="400"/>
        <v>0</v>
      </c>
      <c r="M1766" s="111">
        <f t="shared" si="401"/>
        <v>0</v>
      </c>
      <c r="N1766" s="111">
        <f t="shared" si="402"/>
        <v>0</v>
      </c>
      <c r="O1766" s="115">
        <f t="shared" si="403"/>
        <v>0</v>
      </c>
      <c r="P1766" s="111">
        <f t="shared" si="404"/>
        <v>0</v>
      </c>
      <c r="Q1766" s="111">
        <f t="shared" si="405"/>
        <v>0</v>
      </c>
      <c r="R1766" s="115">
        <f t="shared" si="406"/>
        <v>0</v>
      </c>
      <c r="S1766" s="111">
        <f t="shared" si="407"/>
        <v>0</v>
      </c>
      <c r="T1766" s="111">
        <f t="shared" si="408"/>
        <v>0</v>
      </c>
    </row>
    <row r="1767" spans="1:20" ht="11.25" customHeight="1" x14ac:dyDescent="0.2">
      <c r="A1767" s="102" t="str">
        <f>'T09'!A1767</f>
        <v>Ostrov</v>
      </c>
      <c r="B1767" s="104">
        <f>'T09'!C1767</f>
        <v>522856</v>
      </c>
      <c r="C1767" s="109">
        <f>'T09'!K1767</f>
        <v>91523.41</v>
      </c>
      <c r="D1767" s="110">
        <f>'T09'!O1767</f>
        <v>83.319800000000001</v>
      </c>
      <c r="E1767" s="110">
        <f>'T09'!P1767</f>
        <v>58.578204199340909</v>
      </c>
      <c r="F1767" s="110"/>
      <c r="G1767" s="102">
        <f t="shared" si="396"/>
        <v>1</v>
      </c>
      <c r="H1767" s="102">
        <f t="shared" si="397"/>
        <v>1</v>
      </c>
      <c r="I1767" s="102">
        <f t="shared" si="398"/>
        <v>1</v>
      </c>
      <c r="J1767" s="103">
        <f t="shared" si="399"/>
        <v>1</v>
      </c>
      <c r="L1767" s="115">
        <f t="shared" si="400"/>
        <v>91523.41</v>
      </c>
      <c r="M1767" s="111">
        <f t="shared" si="401"/>
        <v>0.83319799999999999</v>
      </c>
      <c r="N1767" s="111">
        <f t="shared" si="402"/>
        <v>0.58578204199340911</v>
      </c>
      <c r="O1767" s="115">
        <f t="shared" si="403"/>
        <v>91523.41</v>
      </c>
      <c r="P1767" s="111">
        <f t="shared" si="404"/>
        <v>0.83319799999999999</v>
      </c>
      <c r="Q1767" s="111">
        <f t="shared" si="405"/>
        <v>0.58578204199340911</v>
      </c>
      <c r="R1767" s="115">
        <f t="shared" si="406"/>
        <v>91523.41</v>
      </c>
      <c r="S1767" s="111">
        <f t="shared" si="407"/>
        <v>0.83319799999999999</v>
      </c>
      <c r="T1767" s="111">
        <f t="shared" si="408"/>
        <v>0.58578204199340911</v>
      </c>
    </row>
    <row r="1768" spans="1:20" ht="11.25" customHeight="1" x14ac:dyDescent="0.2">
      <c r="A1768" s="102" t="str">
        <f>'T09'!A1768</f>
        <v>Ostrovany</v>
      </c>
      <c r="B1768" s="104">
        <f>'T09'!C1768</f>
        <v>524981</v>
      </c>
      <c r="C1768" s="109">
        <f>'T09'!K1768</f>
        <v>495372.12</v>
      </c>
      <c r="D1768" s="110">
        <f>'T09'!O1768</f>
        <v>34.463200000000001</v>
      </c>
      <c r="E1768" s="110">
        <f>'T09'!P1768</f>
        <v>6.8302410721055518</v>
      </c>
      <c r="F1768" s="110"/>
      <c r="G1768" s="102">
        <f t="shared" si="396"/>
        <v>0</v>
      </c>
      <c r="H1768" s="102">
        <f t="shared" si="397"/>
        <v>0</v>
      </c>
      <c r="I1768" s="102">
        <f t="shared" si="398"/>
        <v>0</v>
      </c>
      <c r="J1768" s="103">
        <f t="shared" si="399"/>
        <v>0</v>
      </c>
      <c r="L1768" s="115">
        <f t="shared" si="400"/>
        <v>0</v>
      </c>
      <c r="M1768" s="111">
        <f t="shared" si="401"/>
        <v>0</v>
      </c>
      <c r="N1768" s="111">
        <f t="shared" si="402"/>
        <v>0</v>
      </c>
      <c r="O1768" s="115">
        <f t="shared" si="403"/>
        <v>0</v>
      </c>
      <c r="P1768" s="111">
        <f t="shared" si="404"/>
        <v>0</v>
      </c>
      <c r="Q1768" s="111">
        <f t="shared" si="405"/>
        <v>0</v>
      </c>
      <c r="R1768" s="115">
        <f t="shared" si="406"/>
        <v>0</v>
      </c>
      <c r="S1768" s="111">
        <f t="shared" si="407"/>
        <v>0</v>
      </c>
      <c r="T1768" s="111">
        <f t="shared" si="408"/>
        <v>0</v>
      </c>
    </row>
    <row r="1769" spans="1:20" ht="11.25" customHeight="1" x14ac:dyDescent="0.2">
      <c r="A1769" s="102" t="str">
        <f>'T09'!A1769</f>
        <v>Ostrý Grúň</v>
      </c>
      <c r="B1769" s="104">
        <f>'T09'!C1769</f>
        <v>517119</v>
      </c>
      <c r="C1769" s="109">
        <f>'T09'!K1769</f>
        <v>273535.99</v>
      </c>
      <c r="D1769" s="110">
        <f>'T09'!O1769</f>
        <v>36.143500000000003</v>
      </c>
      <c r="E1769" s="110">
        <f>'T09'!P1769</f>
        <v>6.3442401126082171</v>
      </c>
      <c r="F1769" s="110"/>
      <c r="G1769" s="102">
        <f t="shared" si="396"/>
        <v>0</v>
      </c>
      <c r="H1769" s="102">
        <f t="shared" si="397"/>
        <v>0</v>
      </c>
      <c r="I1769" s="102">
        <f t="shared" si="398"/>
        <v>0</v>
      </c>
      <c r="J1769" s="103">
        <f t="shared" si="399"/>
        <v>0</v>
      </c>
      <c r="L1769" s="115">
        <f t="shared" si="400"/>
        <v>0</v>
      </c>
      <c r="M1769" s="111">
        <f t="shared" si="401"/>
        <v>0</v>
      </c>
      <c r="N1769" s="111">
        <f t="shared" si="402"/>
        <v>0</v>
      </c>
      <c r="O1769" s="115">
        <f t="shared" si="403"/>
        <v>0</v>
      </c>
      <c r="P1769" s="111">
        <f t="shared" si="404"/>
        <v>0</v>
      </c>
      <c r="Q1769" s="111">
        <f t="shared" si="405"/>
        <v>0</v>
      </c>
      <c r="R1769" s="115">
        <f t="shared" si="406"/>
        <v>0</v>
      </c>
      <c r="S1769" s="111">
        <f t="shared" si="407"/>
        <v>0</v>
      </c>
      <c r="T1769" s="111">
        <f t="shared" si="408"/>
        <v>0</v>
      </c>
    </row>
    <row r="1770" spans="1:20" ht="11.25" customHeight="1" x14ac:dyDescent="0.2">
      <c r="A1770" s="102" t="str">
        <f>'T09'!A1770</f>
        <v>Osturňa</v>
      </c>
      <c r="B1770" s="104">
        <f>'T09'!C1770</f>
        <v>523771</v>
      </c>
      <c r="C1770" s="109">
        <f>'T09'!K1770</f>
        <v>74459.039999999994</v>
      </c>
      <c r="D1770" s="110">
        <f>'T09'!O1770</f>
        <v>118.7637</v>
      </c>
      <c r="E1770" s="110">
        <f>'T09'!P1770</f>
        <v>143.04651255240466</v>
      </c>
      <c r="F1770" s="110"/>
      <c r="G1770" s="102">
        <f t="shared" si="396"/>
        <v>1</v>
      </c>
      <c r="H1770" s="102">
        <f t="shared" si="397"/>
        <v>1</v>
      </c>
      <c r="I1770" s="102">
        <f t="shared" si="398"/>
        <v>1</v>
      </c>
      <c r="J1770" s="103">
        <f t="shared" si="399"/>
        <v>1</v>
      </c>
      <c r="L1770" s="115">
        <f t="shared" si="400"/>
        <v>74459.039999999994</v>
      </c>
      <c r="M1770" s="111">
        <f t="shared" si="401"/>
        <v>1.1876370000000001</v>
      </c>
      <c r="N1770" s="111">
        <f t="shared" si="402"/>
        <v>1.4304651255240466</v>
      </c>
      <c r="O1770" s="115">
        <f t="shared" si="403"/>
        <v>74459.039999999994</v>
      </c>
      <c r="P1770" s="111">
        <f t="shared" si="404"/>
        <v>1.1876370000000001</v>
      </c>
      <c r="Q1770" s="111">
        <f t="shared" si="405"/>
        <v>1.4304651255240466</v>
      </c>
      <c r="R1770" s="115">
        <f t="shared" si="406"/>
        <v>74459.039999999994</v>
      </c>
      <c r="S1770" s="111">
        <f t="shared" si="407"/>
        <v>1.1876370000000001</v>
      </c>
      <c r="T1770" s="111">
        <f t="shared" si="408"/>
        <v>1.4304651255240466</v>
      </c>
    </row>
    <row r="1771" spans="1:20" ht="11.25" customHeight="1" x14ac:dyDescent="0.2">
      <c r="A1771" s="102" t="str">
        <f>'T09'!A1771</f>
        <v>Osuské</v>
      </c>
      <c r="B1771" s="104">
        <f>'T09'!C1771</f>
        <v>504602</v>
      </c>
      <c r="C1771" s="109">
        <f>'T09'!K1771</f>
        <v>230271.59</v>
      </c>
      <c r="D1771" s="110">
        <f>'T09'!O1771</f>
        <v>28.936800000000002</v>
      </c>
      <c r="E1771" s="110">
        <f>'T09'!P1771</f>
        <v>36.666438095989172</v>
      </c>
      <c r="F1771" s="110"/>
      <c r="G1771" s="102">
        <f t="shared" si="396"/>
        <v>0</v>
      </c>
      <c r="H1771" s="102">
        <f t="shared" si="397"/>
        <v>1</v>
      </c>
      <c r="I1771" s="102">
        <f t="shared" si="398"/>
        <v>0</v>
      </c>
      <c r="J1771" s="103">
        <f t="shared" si="399"/>
        <v>1</v>
      </c>
      <c r="L1771" s="115">
        <f t="shared" si="400"/>
        <v>0</v>
      </c>
      <c r="M1771" s="111">
        <f t="shared" si="401"/>
        <v>0</v>
      </c>
      <c r="N1771" s="111">
        <f t="shared" si="402"/>
        <v>0</v>
      </c>
      <c r="O1771" s="115">
        <f t="shared" si="403"/>
        <v>230271.59</v>
      </c>
      <c r="P1771" s="111">
        <f t="shared" si="404"/>
        <v>0.28936800000000001</v>
      </c>
      <c r="Q1771" s="111">
        <f t="shared" si="405"/>
        <v>0.36666438095989173</v>
      </c>
      <c r="R1771" s="115">
        <f t="shared" si="406"/>
        <v>0</v>
      </c>
      <c r="S1771" s="111">
        <f t="shared" si="407"/>
        <v>0</v>
      </c>
      <c r="T1771" s="111">
        <f t="shared" si="408"/>
        <v>0</v>
      </c>
    </row>
    <row r="1772" spans="1:20" ht="11.25" customHeight="1" x14ac:dyDescent="0.2">
      <c r="A1772" s="102" t="str">
        <f>'T09'!A1772</f>
        <v>Oščadnica</v>
      </c>
      <c r="B1772" s="104">
        <f>'T09'!C1772</f>
        <v>509345</v>
      </c>
      <c r="C1772" s="109">
        <f>'T09'!K1772</f>
        <v>2352405.7600000002</v>
      </c>
      <c r="D1772" s="110">
        <f>'T09'!O1772</f>
        <v>37.037999999999997</v>
      </c>
      <c r="E1772" s="110">
        <f>'T09'!P1772</f>
        <v>6.856089741932955</v>
      </c>
      <c r="F1772" s="110"/>
      <c r="G1772" s="102">
        <f t="shared" si="396"/>
        <v>0</v>
      </c>
      <c r="H1772" s="102">
        <f t="shared" si="397"/>
        <v>0</v>
      </c>
      <c r="I1772" s="102">
        <f t="shared" si="398"/>
        <v>0</v>
      </c>
      <c r="J1772" s="103">
        <f t="shared" si="399"/>
        <v>0</v>
      </c>
      <c r="L1772" s="115">
        <f t="shared" si="400"/>
        <v>0</v>
      </c>
      <c r="M1772" s="111">
        <f t="shared" si="401"/>
        <v>0</v>
      </c>
      <c r="N1772" s="111">
        <f t="shared" si="402"/>
        <v>0</v>
      </c>
      <c r="O1772" s="115">
        <f t="shared" si="403"/>
        <v>0</v>
      </c>
      <c r="P1772" s="111">
        <f t="shared" si="404"/>
        <v>0</v>
      </c>
      <c r="Q1772" s="111">
        <f t="shared" si="405"/>
        <v>0</v>
      </c>
      <c r="R1772" s="115">
        <f t="shared" si="406"/>
        <v>0</v>
      </c>
      <c r="S1772" s="111">
        <f t="shared" si="407"/>
        <v>0</v>
      </c>
      <c r="T1772" s="111">
        <f t="shared" si="408"/>
        <v>0</v>
      </c>
    </row>
    <row r="1773" spans="1:20" ht="11.25" customHeight="1" x14ac:dyDescent="0.2">
      <c r="A1773" s="102" t="str">
        <f>'T09'!A1773</f>
        <v>Otrhánky</v>
      </c>
      <c r="B1773" s="104">
        <f>'T09'!C1773</f>
        <v>556289</v>
      </c>
      <c r="C1773" s="109">
        <f>'T09'!K1773</f>
        <v>72047.19</v>
      </c>
      <c r="D1773" s="110">
        <f>'T09'!O1773</f>
        <v>0</v>
      </c>
      <c r="E1773" s="110">
        <f>'T09'!P1773</f>
        <v>0.35532267115483618</v>
      </c>
      <c r="F1773" s="110"/>
      <c r="G1773" s="102">
        <f t="shared" si="396"/>
        <v>0</v>
      </c>
      <c r="H1773" s="102">
        <f t="shared" si="397"/>
        <v>0</v>
      </c>
      <c r="I1773" s="102">
        <f t="shared" si="398"/>
        <v>0</v>
      </c>
      <c r="J1773" s="103">
        <f t="shared" si="399"/>
        <v>0</v>
      </c>
      <c r="L1773" s="115">
        <f t="shared" si="400"/>
        <v>0</v>
      </c>
      <c r="M1773" s="111">
        <f t="shared" si="401"/>
        <v>0</v>
      </c>
      <c r="N1773" s="111">
        <f t="shared" si="402"/>
        <v>0</v>
      </c>
      <c r="O1773" s="115">
        <f t="shared" si="403"/>
        <v>0</v>
      </c>
      <c r="P1773" s="111">
        <f t="shared" si="404"/>
        <v>0</v>
      </c>
      <c r="Q1773" s="111">
        <f t="shared" si="405"/>
        <v>0</v>
      </c>
      <c r="R1773" s="115">
        <f t="shared" si="406"/>
        <v>0</v>
      </c>
      <c r="S1773" s="111">
        <f t="shared" si="407"/>
        <v>0</v>
      </c>
      <c r="T1773" s="111">
        <f t="shared" si="408"/>
        <v>0</v>
      </c>
    </row>
    <row r="1774" spans="1:20" ht="11.25" customHeight="1" x14ac:dyDescent="0.2">
      <c r="A1774" s="102" t="str">
        <f>'T09'!A1774</f>
        <v>Otročok</v>
      </c>
      <c r="B1774" s="104">
        <f>'T09'!C1774</f>
        <v>515256</v>
      </c>
      <c r="C1774" s="109">
        <f>'T09'!K1774</f>
        <v>123657.83</v>
      </c>
      <c r="D1774" s="110">
        <f>'T09'!O1774</f>
        <v>0</v>
      </c>
      <c r="E1774" s="110">
        <f>'T09'!P1774</f>
        <v>3.437744298116828</v>
      </c>
      <c r="F1774" s="110"/>
      <c r="G1774" s="102">
        <f t="shared" si="396"/>
        <v>0</v>
      </c>
      <c r="H1774" s="102">
        <f t="shared" si="397"/>
        <v>0</v>
      </c>
      <c r="I1774" s="102">
        <f t="shared" si="398"/>
        <v>0</v>
      </c>
      <c r="J1774" s="103">
        <f t="shared" si="399"/>
        <v>0</v>
      </c>
      <c r="L1774" s="115">
        <f t="shared" si="400"/>
        <v>0</v>
      </c>
      <c r="M1774" s="111">
        <f t="shared" si="401"/>
        <v>0</v>
      </c>
      <c r="N1774" s="111">
        <f t="shared" si="402"/>
        <v>0</v>
      </c>
      <c r="O1774" s="115">
        <f t="shared" si="403"/>
        <v>0</v>
      </c>
      <c r="P1774" s="111">
        <f t="shared" si="404"/>
        <v>0</v>
      </c>
      <c r="Q1774" s="111">
        <f t="shared" si="405"/>
        <v>0</v>
      </c>
      <c r="R1774" s="115">
        <f t="shared" si="406"/>
        <v>0</v>
      </c>
      <c r="S1774" s="111">
        <f t="shared" si="407"/>
        <v>0</v>
      </c>
      <c r="T1774" s="111">
        <f t="shared" si="408"/>
        <v>0</v>
      </c>
    </row>
    <row r="1775" spans="1:20" ht="11.25" customHeight="1" x14ac:dyDescent="0.2">
      <c r="A1775" s="102" t="str">
        <f>'T09'!A1775</f>
        <v>Ovčiarsko</v>
      </c>
      <c r="B1775" s="104">
        <f>'T09'!C1775</f>
        <v>547611</v>
      </c>
      <c r="C1775" s="109">
        <f>'T09'!K1775</f>
        <v>142469.32</v>
      </c>
      <c r="D1775" s="110">
        <f>'T09'!O1775</f>
        <v>0</v>
      </c>
      <c r="E1775" s="110">
        <f>'T09'!P1775</f>
        <v>0</v>
      </c>
      <c r="F1775" s="110"/>
      <c r="G1775" s="102">
        <f t="shared" si="396"/>
        <v>0</v>
      </c>
      <c r="H1775" s="102">
        <f t="shared" si="397"/>
        <v>0</v>
      </c>
      <c r="I1775" s="102">
        <f t="shared" si="398"/>
        <v>0</v>
      </c>
      <c r="J1775" s="103">
        <f t="shared" si="399"/>
        <v>0</v>
      </c>
      <c r="L1775" s="115">
        <f t="shared" si="400"/>
        <v>0</v>
      </c>
      <c r="M1775" s="111">
        <f t="shared" si="401"/>
        <v>0</v>
      </c>
      <c r="N1775" s="111">
        <f t="shared" si="402"/>
        <v>0</v>
      </c>
      <c r="O1775" s="115">
        <f t="shared" si="403"/>
        <v>0</v>
      </c>
      <c r="P1775" s="111">
        <f t="shared" si="404"/>
        <v>0</v>
      </c>
      <c r="Q1775" s="111">
        <f t="shared" si="405"/>
        <v>0</v>
      </c>
      <c r="R1775" s="115">
        <f t="shared" si="406"/>
        <v>0</v>
      </c>
      <c r="S1775" s="111">
        <f t="shared" si="407"/>
        <v>0</v>
      </c>
      <c r="T1775" s="111">
        <f t="shared" si="408"/>
        <v>0</v>
      </c>
    </row>
    <row r="1776" spans="1:20" ht="11.25" customHeight="1" x14ac:dyDescent="0.2">
      <c r="A1776" s="102" t="str">
        <f>'T09'!A1776</f>
        <v>Ovčie</v>
      </c>
      <c r="B1776" s="104">
        <f>'T09'!C1776</f>
        <v>524999</v>
      </c>
      <c r="C1776" s="109">
        <f>'T09'!K1776</f>
        <v>286321.7</v>
      </c>
      <c r="D1776" s="110">
        <f>'T09'!O1776</f>
        <v>0</v>
      </c>
      <c r="E1776" s="110">
        <f>'T09'!P1776</f>
        <v>5.1255772789837444</v>
      </c>
      <c r="F1776" s="110"/>
      <c r="G1776" s="102">
        <f t="shared" si="396"/>
        <v>0</v>
      </c>
      <c r="H1776" s="102">
        <f t="shared" si="397"/>
        <v>0</v>
      </c>
      <c r="I1776" s="102">
        <f t="shared" si="398"/>
        <v>0</v>
      </c>
      <c r="J1776" s="103">
        <f t="shared" si="399"/>
        <v>0</v>
      </c>
      <c r="L1776" s="115">
        <f t="shared" si="400"/>
        <v>0</v>
      </c>
      <c r="M1776" s="111">
        <f t="shared" si="401"/>
        <v>0</v>
      </c>
      <c r="N1776" s="111">
        <f t="shared" si="402"/>
        <v>0</v>
      </c>
      <c r="O1776" s="115">
        <f t="shared" si="403"/>
        <v>0</v>
      </c>
      <c r="P1776" s="111">
        <f t="shared" si="404"/>
        <v>0</v>
      </c>
      <c r="Q1776" s="111">
        <f t="shared" si="405"/>
        <v>0</v>
      </c>
      <c r="R1776" s="115">
        <f t="shared" si="406"/>
        <v>0</v>
      </c>
      <c r="S1776" s="111">
        <f t="shared" si="407"/>
        <v>0</v>
      </c>
      <c r="T1776" s="111">
        <f t="shared" si="408"/>
        <v>0</v>
      </c>
    </row>
    <row r="1777" spans="1:20" ht="11.25" customHeight="1" x14ac:dyDescent="0.2">
      <c r="A1777" s="102" t="str">
        <f>'T09'!A1777</f>
        <v>Ozdín</v>
      </c>
      <c r="B1777" s="104">
        <f>'T09'!C1777</f>
        <v>511684</v>
      </c>
      <c r="C1777" s="109">
        <f>'T09'!K1777</f>
        <v>86098.38</v>
      </c>
      <c r="D1777" s="110">
        <f>'T09'!O1777</f>
        <v>0</v>
      </c>
      <c r="E1777" s="110">
        <f>'T09'!P1777</f>
        <v>0</v>
      </c>
      <c r="F1777" s="110"/>
      <c r="G1777" s="102">
        <f t="shared" si="396"/>
        <v>0</v>
      </c>
      <c r="H1777" s="102">
        <f t="shared" si="397"/>
        <v>0</v>
      </c>
      <c r="I1777" s="102">
        <f t="shared" si="398"/>
        <v>0</v>
      </c>
      <c r="J1777" s="103">
        <f t="shared" si="399"/>
        <v>0</v>
      </c>
      <c r="L1777" s="115">
        <f t="shared" si="400"/>
        <v>0</v>
      </c>
      <c r="M1777" s="111">
        <f t="shared" si="401"/>
        <v>0</v>
      </c>
      <c r="N1777" s="111">
        <f t="shared" si="402"/>
        <v>0</v>
      </c>
      <c r="O1777" s="115">
        <f t="shared" si="403"/>
        <v>0</v>
      </c>
      <c r="P1777" s="111">
        <f t="shared" si="404"/>
        <v>0</v>
      </c>
      <c r="Q1777" s="111">
        <f t="shared" si="405"/>
        <v>0</v>
      </c>
      <c r="R1777" s="115">
        <f t="shared" si="406"/>
        <v>0</v>
      </c>
      <c r="S1777" s="111">
        <f t="shared" si="407"/>
        <v>0</v>
      </c>
      <c r="T1777" s="111">
        <f t="shared" si="408"/>
        <v>0</v>
      </c>
    </row>
    <row r="1778" spans="1:20" ht="11.25" customHeight="1" x14ac:dyDescent="0.2">
      <c r="A1778" s="102" t="str">
        <f>'T09'!A1778</f>
        <v>Ožďany</v>
      </c>
      <c r="B1778" s="104">
        <f>'T09'!C1778</f>
        <v>515264</v>
      </c>
      <c r="C1778" s="109">
        <f>'T09'!K1778</f>
        <v>854993.42</v>
      </c>
      <c r="D1778" s="110">
        <f>'T09'!O1778</f>
        <v>0</v>
      </c>
      <c r="E1778" s="110">
        <f>'T09'!P1778</f>
        <v>7.2042601216743858</v>
      </c>
      <c r="F1778" s="110"/>
      <c r="G1778" s="102">
        <f t="shared" si="396"/>
        <v>0</v>
      </c>
      <c r="H1778" s="102">
        <f t="shared" si="397"/>
        <v>0</v>
      </c>
      <c r="I1778" s="102">
        <f t="shared" si="398"/>
        <v>0</v>
      </c>
      <c r="J1778" s="103">
        <f t="shared" si="399"/>
        <v>0</v>
      </c>
      <c r="L1778" s="115">
        <f t="shared" si="400"/>
        <v>0</v>
      </c>
      <c r="M1778" s="111">
        <f t="shared" si="401"/>
        <v>0</v>
      </c>
      <c r="N1778" s="111">
        <f t="shared" si="402"/>
        <v>0</v>
      </c>
      <c r="O1778" s="115">
        <f t="shared" si="403"/>
        <v>0</v>
      </c>
      <c r="P1778" s="111">
        <f t="shared" si="404"/>
        <v>0</v>
      </c>
      <c r="Q1778" s="111">
        <f t="shared" si="405"/>
        <v>0</v>
      </c>
      <c r="R1778" s="115">
        <f t="shared" si="406"/>
        <v>0</v>
      </c>
      <c r="S1778" s="111">
        <f t="shared" si="407"/>
        <v>0</v>
      </c>
      <c r="T1778" s="111">
        <f t="shared" si="408"/>
        <v>0</v>
      </c>
    </row>
    <row r="1779" spans="1:20" ht="11.25" customHeight="1" x14ac:dyDescent="0.2">
      <c r="A1779" s="102" t="str">
        <f>'T09'!A1779</f>
        <v>Pača</v>
      </c>
      <c r="B1779" s="104">
        <f>'T09'!C1779</f>
        <v>526061</v>
      </c>
      <c r="C1779" s="109">
        <f>'T09'!K1779</f>
        <v>144973.95000000001</v>
      </c>
      <c r="D1779" s="110">
        <f>'T09'!O1779</f>
        <v>0</v>
      </c>
      <c r="E1779" s="110">
        <f>'T09'!P1779</f>
        <v>0</v>
      </c>
      <c r="F1779" s="110"/>
      <c r="G1779" s="102">
        <f t="shared" si="396"/>
        <v>0</v>
      </c>
      <c r="H1779" s="102">
        <f t="shared" si="397"/>
        <v>0</v>
      </c>
      <c r="I1779" s="102">
        <f t="shared" si="398"/>
        <v>0</v>
      </c>
      <c r="J1779" s="103">
        <f t="shared" si="399"/>
        <v>0</v>
      </c>
      <c r="L1779" s="115">
        <f t="shared" si="400"/>
        <v>0</v>
      </c>
      <c r="M1779" s="111">
        <f t="shared" si="401"/>
        <v>0</v>
      </c>
      <c r="N1779" s="111">
        <f t="shared" si="402"/>
        <v>0</v>
      </c>
      <c r="O1779" s="115">
        <f t="shared" si="403"/>
        <v>0</v>
      </c>
      <c r="P1779" s="111">
        <f t="shared" si="404"/>
        <v>0</v>
      </c>
      <c r="Q1779" s="111">
        <f t="shared" si="405"/>
        <v>0</v>
      </c>
      <c r="R1779" s="115">
        <f t="shared" si="406"/>
        <v>0</v>
      </c>
      <c r="S1779" s="111">
        <f t="shared" si="407"/>
        <v>0</v>
      </c>
      <c r="T1779" s="111">
        <f t="shared" si="408"/>
        <v>0</v>
      </c>
    </row>
    <row r="1780" spans="1:20" ht="11.25" customHeight="1" x14ac:dyDescent="0.2">
      <c r="A1780" s="102" t="str">
        <f>'T09'!A1780</f>
        <v>Padáň</v>
      </c>
      <c r="B1780" s="104">
        <f>'T09'!C1780</f>
        <v>501867</v>
      </c>
      <c r="C1780" s="109">
        <f>'T09'!K1780</f>
        <v>346665.31</v>
      </c>
      <c r="D1780" s="110">
        <f>'T09'!O1780</f>
        <v>38.447099999999999</v>
      </c>
      <c r="E1780" s="110">
        <f>'T09'!P1780</f>
        <v>87.76031556200418</v>
      </c>
      <c r="F1780" s="110"/>
      <c r="G1780" s="102">
        <f t="shared" si="396"/>
        <v>0</v>
      </c>
      <c r="H1780" s="102">
        <f t="shared" si="397"/>
        <v>1</v>
      </c>
      <c r="I1780" s="102">
        <f t="shared" si="398"/>
        <v>0</v>
      </c>
      <c r="J1780" s="103">
        <f t="shared" si="399"/>
        <v>1</v>
      </c>
      <c r="L1780" s="115">
        <f t="shared" si="400"/>
        <v>0</v>
      </c>
      <c r="M1780" s="111">
        <f t="shared" si="401"/>
        <v>0</v>
      </c>
      <c r="N1780" s="111">
        <f t="shared" si="402"/>
        <v>0</v>
      </c>
      <c r="O1780" s="115">
        <f t="shared" si="403"/>
        <v>346665.31</v>
      </c>
      <c r="P1780" s="111">
        <f t="shared" si="404"/>
        <v>0.38447100000000001</v>
      </c>
      <c r="Q1780" s="111">
        <f t="shared" si="405"/>
        <v>0.87760315562004176</v>
      </c>
      <c r="R1780" s="115">
        <f t="shared" si="406"/>
        <v>0</v>
      </c>
      <c r="S1780" s="111">
        <f t="shared" si="407"/>
        <v>0</v>
      </c>
      <c r="T1780" s="111">
        <f t="shared" si="408"/>
        <v>0</v>
      </c>
    </row>
    <row r="1781" spans="1:20" ht="11.25" customHeight="1" x14ac:dyDescent="0.2">
      <c r="A1781" s="102" t="str">
        <f>'T09'!A1781</f>
        <v>Padarovce</v>
      </c>
      <c r="B1781" s="104">
        <f>'T09'!C1781</f>
        <v>515272</v>
      </c>
      <c r="C1781" s="109">
        <f>'T09'!K1781</f>
        <v>67114.259999999995</v>
      </c>
      <c r="D1781" s="110">
        <f>'T09'!O1781</f>
        <v>0</v>
      </c>
      <c r="E1781" s="110">
        <f>'T09'!P1781</f>
        <v>0</v>
      </c>
      <c r="F1781" s="110"/>
      <c r="G1781" s="102">
        <f t="shared" si="396"/>
        <v>0</v>
      </c>
      <c r="H1781" s="102">
        <f t="shared" si="397"/>
        <v>0</v>
      </c>
      <c r="I1781" s="102">
        <f t="shared" si="398"/>
        <v>0</v>
      </c>
      <c r="J1781" s="103">
        <f t="shared" si="399"/>
        <v>0</v>
      </c>
      <c r="L1781" s="115">
        <f t="shared" si="400"/>
        <v>0</v>
      </c>
      <c r="M1781" s="111">
        <f t="shared" si="401"/>
        <v>0</v>
      </c>
      <c r="N1781" s="111">
        <f t="shared" si="402"/>
        <v>0</v>
      </c>
      <c r="O1781" s="115">
        <f t="shared" si="403"/>
        <v>0</v>
      </c>
      <c r="P1781" s="111">
        <f t="shared" si="404"/>
        <v>0</v>
      </c>
      <c r="Q1781" s="111">
        <f t="shared" si="405"/>
        <v>0</v>
      </c>
      <c r="R1781" s="115">
        <f t="shared" si="406"/>
        <v>0</v>
      </c>
      <c r="S1781" s="111">
        <f t="shared" si="407"/>
        <v>0</v>
      </c>
      <c r="T1781" s="111">
        <f t="shared" si="408"/>
        <v>0</v>
      </c>
    </row>
    <row r="1782" spans="1:20" ht="11.25" customHeight="1" x14ac:dyDescent="0.2">
      <c r="A1782" s="102" t="str">
        <f>'T09'!A1782</f>
        <v>Pakostov</v>
      </c>
      <c r="B1782" s="104">
        <f>'T09'!C1782</f>
        <v>528951</v>
      </c>
      <c r="C1782" s="109">
        <f>'T09'!K1782</f>
        <v>224635.65</v>
      </c>
      <c r="D1782" s="110">
        <f>'T09'!O1782</f>
        <v>38.820700000000002</v>
      </c>
      <c r="E1782" s="110">
        <f>'T09'!P1782</f>
        <v>261.73145713959474</v>
      </c>
      <c r="F1782" s="110"/>
      <c r="G1782" s="102">
        <f t="shared" si="396"/>
        <v>0</v>
      </c>
      <c r="H1782" s="102">
        <f t="shared" si="397"/>
        <v>1</v>
      </c>
      <c r="I1782" s="102">
        <f t="shared" si="398"/>
        <v>0</v>
      </c>
      <c r="J1782" s="103">
        <f t="shared" si="399"/>
        <v>1</v>
      </c>
      <c r="L1782" s="115">
        <f t="shared" si="400"/>
        <v>0</v>
      </c>
      <c r="M1782" s="111">
        <f t="shared" si="401"/>
        <v>0</v>
      </c>
      <c r="N1782" s="111">
        <f t="shared" si="402"/>
        <v>0</v>
      </c>
      <c r="O1782" s="115">
        <f t="shared" si="403"/>
        <v>224635.65</v>
      </c>
      <c r="P1782" s="111">
        <f t="shared" si="404"/>
        <v>0.38820700000000002</v>
      </c>
      <c r="Q1782" s="111">
        <f t="shared" si="405"/>
        <v>2.6173145713959474</v>
      </c>
      <c r="R1782" s="115">
        <f t="shared" si="406"/>
        <v>0</v>
      </c>
      <c r="S1782" s="111">
        <f t="shared" si="407"/>
        <v>0</v>
      </c>
      <c r="T1782" s="111">
        <f t="shared" si="408"/>
        <v>0</v>
      </c>
    </row>
    <row r="1783" spans="1:20" ht="11.25" customHeight="1" x14ac:dyDescent="0.2">
      <c r="A1783" s="102" t="str">
        <f>'T09'!A1783</f>
        <v>Palárikovo</v>
      </c>
      <c r="B1783" s="104">
        <f>'T09'!C1783</f>
        <v>503452</v>
      </c>
      <c r="C1783" s="109">
        <f>'T09'!K1783</f>
        <v>1613179.71</v>
      </c>
      <c r="D1783" s="110">
        <f>'T09'!O1783</f>
        <v>11.5259</v>
      </c>
      <c r="E1783" s="110">
        <f>'T09'!P1783</f>
        <v>5.2472802301734882</v>
      </c>
      <c r="F1783" s="110"/>
      <c r="G1783" s="102">
        <f t="shared" si="396"/>
        <v>0</v>
      </c>
      <c r="H1783" s="102">
        <f t="shared" si="397"/>
        <v>0</v>
      </c>
      <c r="I1783" s="102">
        <f t="shared" si="398"/>
        <v>0</v>
      </c>
      <c r="J1783" s="103">
        <f t="shared" si="399"/>
        <v>0</v>
      </c>
      <c r="L1783" s="115">
        <f t="shared" si="400"/>
        <v>0</v>
      </c>
      <c r="M1783" s="111">
        <f t="shared" si="401"/>
        <v>0</v>
      </c>
      <c r="N1783" s="111">
        <f t="shared" si="402"/>
        <v>0</v>
      </c>
      <c r="O1783" s="115">
        <f t="shared" si="403"/>
        <v>0</v>
      </c>
      <c r="P1783" s="111">
        <f t="shared" si="404"/>
        <v>0</v>
      </c>
      <c r="Q1783" s="111">
        <f t="shared" si="405"/>
        <v>0</v>
      </c>
      <c r="R1783" s="115">
        <f t="shared" si="406"/>
        <v>0</v>
      </c>
      <c r="S1783" s="111">
        <f t="shared" si="407"/>
        <v>0</v>
      </c>
      <c r="T1783" s="111">
        <f t="shared" si="408"/>
        <v>0</v>
      </c>
    </row>
    <row r="1784" spans="1:20" ht="11.25" customHeight="1" x14ac:dyDescent="0.2">
      <c r="A1784" s="102" t="str">
        <f>'T09'!A1784</f>
        <v>Palín</v>
      </c>
      <c r="B1784" s="104">
        <f>'T09'!C1784</f>
        <v>522864</v>
      </c>
      <c r="C1784" s="109">
        <f>'T09'!K1784</f>
        <v>785210.14</v>
      </c>
      <c r="D1784" s="110">
        <f>'T09'!O1784</f>
        <v>0</v>
      </c>
      <c r="E1784" s="110">
        <f>'T09'!P1784</f>
        <v>1.288900828509423</v>
      </c>
      <c r="F1784" s="110"/>
      <c r="G1784" s="102">
        <f t="shared" si="396"/>
        <v>0</v>
      </c>
      <c r="H1784" s="102">
        <f t="shared" si="397"/>
        <v>0</v>
      </c>
      <c r="I1784" s="102">
        <f t="shared" si="398"/>
        <v>0</v>
      </c>
      <c r="J1784" s="103">
        <f t="shared" si="399"/>
        <v>0</v>
      </c>
      <c r="L1784" s="115">
        <f t="shared" si="400"/>
        <v>0</v>
      </c>
      <c r="M1784" s="111">
        <f t="shared" si="401"/>
        <v>0</v>
      </c>
      <c r="N1784" s="111">
        <f t="shared" si="402"/>
        <v>0</v>
      </c>
      <c r="O1784" s="115">
        <f t="shared" si="403"/>
        <v>0</v>
      </c>
      <c r="P1784" s="111">
        <f t="shared" si="404"/>
        <v>0</v>
      </c>
      <c r="Q1784" s="111">
        <f t="shared" si="405"/>
        <v>0</v>
      </c>
      <c r="R1784" s="115">
        <f t="shared" si="406"/>
        <v>0</v>
      </c>
      <c r="S1784" s="111">
        <f t="shared" si="407"/>
        <v>0</v>
      </c>
      <c r="T1784" s="111">
        <f t="shared" si="408"/>
        <v>0</v>
      </c>
    </row>
    <row r="1785" spans="1:20" ht="11.25" customHeight="1" x14ac:dyDescent="0.2">
      <c r="A1785" s="102" t="str">
        <f>'T09'!A1785</f>
        <v>Palota</v>
      </c>
      <c r="B1785" s="104">
        <f>'T09'!C1785</f>
        <v>520616</v>
      </c>
      <c r="C1785" s="109">
        <f>'T09'!K1785</f>
        <v>114498.59</v>
      </c>
      <c r="D1785" s="110">
        <f>'T09'!O1785</f>
        <v>6.1764999999999999</v>
      </c>
      <c r="E1785" s="110">
        <f>'T09'!P1785</f>
        <v>29.47197865056679</v>
      </c>
      <c r="F1785" s="110"/>
      <c r="G1785" s="102">
        <f t="shared" si="396"/>
        <v>0</v>
      </c>
      <c r="H1785" s="102">
        <f t="shared" si="397"/>
        <v>1</v>
      </c>
      <c r="I1785" s="102">
        <f t="shared" si="398"/>
        <v>0</v>
      </c>
      <c r="J1785" s="103">
        <f t="shared" si="399"/>
        <v>1</v>
      </c>
      <c r="L1785" s="115">
        <f t="shared" si="400"/>
        <v>0</v>
      </c>
      <c r="M1785" s="111">
        <f t="shared" si="401"/>
        <v>0</v>
      </c>
      <c r="N1785" s="111">
        <f t="shared" si="402"/>
        <v>0</v>
      </c>
      <c r="O1785" s="115">
        <f t="shared" si="403"/>
        <v>114498.59</v>
      </c>
      <c r="P1785" s="111">
        <f t="shared" si="404"/>
        <v>6.1765E-2</v>
      </c>
      <c r="Q1785" s="111">
        <f t="shared" si="405"/>
        <v>0.29471978650566788</v>
      </c>
      <c r="R1785" s="115">
        <f t="shared" si="406"/>
        <v>0</v>
      </c>
      <c r="S1785" s="111">
        <f t="shared" si="407"/>
        <v>0</v>
      </c>
      <c r="T1785" s="111">
        <f t="shared" si="408"/>
        <v>0</v>
      </c>
    </row>
    <row r="1786" spans="1:20" ht="11.25" customHeight="1" x14ac:dyDescent="0.2">
      <c r="A1786" s="102" t="str">
        <f>'T09'!A1786</f>
        <v>Paňa</v>
      </c>
      <c r="B1786" s="104">
        <f>'T09'!C1786</f>
        <v>500666</v>
      </c>
      <c r="C1786" s="109">
        <f>'T09'!K1786</f>
        <v>140039.73000000001</v>
      </c>
      <c r="D1786" s="110">
        <f>'T09'!O1786</f>
        <v>0</v>
      </c>
      <c r="E1786" s="110">
        <f>'T09'!P1786</f>
        <v>16.843748556213296</v>
      </c>
      <c r="F1786" s="110"/>
      <c r="G1786" s="102">
        <f t="shared" si="396"/>
        <v>0</v>
      </c>
      <c r="H1786" s="102">
        <f t="shared" si="397"/>
        <v>0</v>
      </c>
      <c r="I1786" s="102">
        <f t="shared" si="398"/>
        <v>0</v>
      </c>
      <c r="J1786" s="103">
        <f t="shared" si="399"/>
        <v>0</v>
      </c>
      <c r="L1786" s="115">
        <f t="shared" si="400"/>
        <v>0</v>
      </c>
      <c r="M1786" s="111">
        <f t="shared" si="401"/>
        <v>0</v>
      </c>
      <c r="N1786" s="111">
        <f t="shared" si="402"/>
        <v>0</v>
      </c>
      <c r="O1786" s="115">
        <f t="shared" si="403"/>
        <v>0</v>
      </c>
      <c r="P1786" s="111">
        <f t="shared" si="404"/>
        <v>0</v>
      </c>
      <c r="Q1786" s="111">
        <f t="shared" si="405"/>
        <v>0</v>
      </c>
      <c r="R1786" s="115">
        <f t="shared" si="406"/>
        <v>0</v>
      </c>
      <c r="S1786" s="111">
        <f t="shared" si="407"/>
        <v>0</v>
      </c>
      <c r="T1786" s="111">
        <f t="shared" si="408"/>
        <v>0</v>
      </c>
    </row>
    <row r="1787" spans="1:20" ht="11.25" customHeight="1" x14ac:dyDescent="0.2">
      <c r="A1787" s="102" t="str">
        <f>'T09'!A1787</f>
        <v>Panické Dravce</v>
      </c>
      <c r="B1787" s="104">
        <f>'T09'!C1787</f>
        <v>511692</v>
      </c>
      <c r="C1787" s="109">
        <f>'T09'!K1787</f>
        <v>217783.56</v>
      </c>
      <c r="D1787" s="110">
        <f>'T09'!O1787</f>
        <v>0</v>
      </c>
      <c r="E1787" s="110">
        <f>'T09'!P1787</f>
        <v>353.57060468659802</v>
      </c>
      <c r="F1787" s="110"/>
      <c r="G1787" s="102">
        <f t="shared" si="396"/>
        <v>0</v>
      </c>
      <c r="H1787" s="102">
        <f t="shared" si="397"/>
        <v>1</v>
      </c>
      <c r="I1787" s="102">
        <f t="shared" si="398"/>
        <v>0</v>
      </c>
      <c r="J1787" s="103">
        <f t="shared" si="399"/>
        <v>1</v>
      </c>
      <c r="L1787" s="115">
        <f t="shared" si="400"/>
        <v>0</v>
      </c>
      <c r="M1787" s="111">
        <f t="shared" si="401"/>
        <v>0</v>
      </c>
      <c r="N1787" s="111">
        <f t="shared" si="402"/>
        <v>0</v>
      </c>
      <c r="O1787" s="115">
        <f t="shared" si="403"/>
        <v>217783.56</v>
      </c>
      <c r="P1787" s="111">
        <f t="shared" si="404"/>
        <v>0</v>
      </c>
      <c r="Q1787" s="111">
        <f t="shared" si="405"/>
        <v>3.5357060468659802</v>
      </c>
      <c r="R1787" s="115">
        <f t="shared" si="406"/>
        <v>0</v>
      </c>
      <c r="S1787" s="111">
        <f t="shared" si="407"/>
        <v>0</v>
      </c>
      <c r="T1787" s="111">
        <f t="shared" si="408"/>
        <v>0</v>
      </c>
    </row>
    <row r="1788" spans="1:20" ht="11.25" customHeight="1" x14ac:dyDescent="0.2">
      <c r="A1788" s="102" t="str">
        <f>'T09'!A1788</f>
        <v>Paňovce</v>
      </c>
      <c r="B1788" s="104">
        <f>'T09'!C1788</f>
        <v>521850</v>
      </c>
      <c r="C1788" s="109">
        <f>'T09'!K1788</f>
        <v>211510.84</v>
      </c>
      <c r="D1788" s="110">
        <f>'T09'!O1788</f>
        <v>0.31390000000000001</v>
      </c>
      <c r="E1788" s="110">
        <f>'T09'!P1788</f>
        <v>0.35216634759712556</v>
      </c>
      <c r="F1788" s="110"/>
      <c r="G1788" s="102">
        <f t="shared" si="396"/>
        <v>0</v>
      </c>
      <c r="H1788" s="102">
        <f t="shared" si="397"/>
        <v>0</v>
      </c>
      <c r="I1788" s="102">
        <f t="shared" si="398"/>
        <v>0</v>
      </c>
      <c r="J1788" s="103">
        <f t="shared" si="399"/>
        <v>0</v>
      </c>
      <c r="L1788" s="115">
        <f t="shared" si="400"/>
        <v>0</v>
      </c>
      <c r="M1788" s="111">
        <f t="shared" si="401"/>
        <v>0</v>
      </c>
      <c r="N1788" s="111">
        <f t="shared" si="402"/>
        <v>0</v>
      </c>
      <c r="O1788" s="115">
        <f t="shared" si="403"/>
        <v>0</v>
      </c>
      <c r="P1788" s="111">
        <f t="shared" si="404"/>
        <v>0</v>
      </c>
      <c r="Q1788" s="111">
        <f t="shared" si="405"/>
        <v>0</v>
      </c>
      <c r="R1788" s="115">
        <f t="shared" si="406"/>
        <v>0</v>
      </c>
      <c r="S1788" s="111">
        <f t="shared" si="407"/>
        <v>0</v>
      </c>
      <c r="T1788" s="111">
        <f t="shared" si="408"/>
        <v>0</v>
      </c>
    </row>
    <row r="1789" spans="1:20" ht="11.25" customHeight="1" x14ac:dyDescent="0.2">
      <c r="A1789" s="102" t="str">
        <f>'T09'!A1789</f>
        <v>Papín</v>
      </c>
      <c r="B1789" s="104">
        <f>'T09'!C1789</f>
        <v>520624</v>
      </c>
      <c r="C1789" s="109">
        <f>'T09'!K1789</f>
        <v>596713.26</v>
      </c>
      <c r="D1789" s="110">
        <f>'T09'!O1789</f>
        <v>3.6309999999999998</v>
      </c>
      <c r="E1789" s="110">
        <f>'T09'!P1789</f>
        <v>7.4754480904278875</v>
      </c>
      <c r="F1789" s="110"/>
      <c r="G1789" s="102">
        <f t="shared" si="396"/>
        <v>0</v>
      </c>
      <c r="H1789" s="102">
        <f t="shared" si="397"/>
        <v>0</v>
      </c>
      <c r="I1789" s="102">
        <f t="shared" si="398"/>
        <v>0</v>
      </c>
      <c r="J1789" s="103">
        <f t="shared" si="399"/>
        <v>0</v>
      </c>
      <c r="L1789" s="115">
        <f t="shared" si="400"/>
        <v>0</v>
      </c>
      <c r="M1789" s="111">
        <f t="shared" si="401"/>
        <v>0</v>
      </c>
      <c r="N1789" s="111">
        <f t="shared" si="402"/>
        <v>0</v>
      </c>
      <c r="O1789" s="115">
        <f t="shared" si="403"/>
        <v>0</v>
      </c>
      <c r="P1789" s="111">
        <f t="shared" si="404"/>
        <v>0</v>
      </c>
      <c r="Q1789" s="111">
        <f t="shared" si="405"/>
        <v>0</v>
      </c>
      <c r="R1789" s="115">
        <f t="shared" si="406"/>
        <v>0</v>
      </c>
      <c r="S1789" s="111">
        <f t="shared" si="407"/>
        <v>0</v>
      </c>
      <c r="T1789" s="111">
        <f t="shared" si="408"/>
        <v>0</v>
      </c>
    </row>
    <row r="1790" spans="1:20" ht="11.25" customHeight="1" x14ac:dyDescent="0.2">
      <c r="A1790" s="102" t="str">
        <f>'T09'!A1790</f>
        <v>Papradno</v>
      </c>
      <c r="B1790" s="104">
        <f>'T09'!C1790</f>
        <v>513466</v>
      </c>
      <c r="C1790" s="109">
        <f>'T09'!K1790</f>
        <v>1050865.46</v>
      </c>
      <c r="D1790" s="110">
        <f>'T09'!O1790</f>
        <v>17.763300000000001</v>
      </c>
      <c r="E1790" s="110">
        <f>'T09'!P1790</f>
        <v>5.3159221733294011</v>
      </c>
      <c r="F1790" s="110"/>
      <c r="G1790" s="102">
        <f t="shared" si="396"/>
        <v>0</v>
      </c>
      <c r="H1790" s="102">
        <f t="shared" si="397"/>
        <v>0</v>
      </c>
      <c r="I1790" s="102">
        <f t="shared" si="398"/>
        <v>0</v>
      </c>
      <c r="J1790" s="103">
        <f t="shared" si="399"/>
        <v>0</v>
      </c>
      <c r="L1790" s="115">
        <f t="shared" si="400"/>
        <v>0</v>
      </c>
      <c r="M1790" s="111">
        <f t="shared" si="401"/>
        <v>0</v>
      </c>
      <c r="N1790" s="111">
        <f t="shared" si="402"/>
        <v>0</v>
      </c>
      <c r="O1790" s="115">
        <f t="shared" si="403"/>
        <v>0</v>
      </c>
      <c r="P1790" s="111">
        <f t="shared" si="404"/>
        <v>0</v>
      </c>
      <c r="Q1790" s="111">
        <f t="shared" si="405"/>
        <v>0</v>
      </c>
      <c r="R1790" s="115">
        <f t="shared" si="406"/>
        <v>0</v>
      </c>
      <c r="S1790" s="111">
        <f t="shared" si="407"/>
        <v>0</v>
      </c>
      <c r="T1790" s="111">
        <f t="shared" si="408"/>
        <v>0</v>
      </c>
    </row>
    <row r="1791" spans="1:20" ht="11.25" customHeight="1" x14ac:dyDescent="0.2">
      <c r="A1791" s="102" t="str">
        <f>'T09'!A1791</f>
        <v>Parchovany</v>
      </c>
      <c r="B1791" s="104">
        <f>'T09'!C1791</f>
        <v>528676</v>
      </c>
      <c r="C1791" s="109">
        <f>'T09'!K1791</f>
        <v>999840.47</v>
      </c>
      <c r="D1791" s="110">
        <f>'T09'!O1791</f>
        <v>2.5004</v>
      </c>
      <c r="E1791" s="110">
        <f>'T09'!P1791</f>
        <v>3.665526761484259</v>
      </c>
      <c r="F1791" s="110"/>
      <c r="G1791" s="102">
        <f t="shared" si="396"/>
        <v>0</v>
      </c>
      <c r="H1791" s="102">
        <f t="shared" si="397"/>
        <v>0</v>
      </c>
      <c r="I1791" s="102">
        <f t="shared" si="398"/>
        <v>0</v>
      </c>
      <c r="J1791" s="103">
        <f t="shared" si="399"/>
        <v>0</v>
      </c>
      <c r="L1791" s="115">
        <f t="shared" si="400"/>
        <v>0</v>
      </c>
      <c r="M1791" s="111">
        <f t="shared" si="401"/>
        <v>0</v>
      </c>
      <c r="N1791" s="111">
        <f t="shared" si="402"/>
        <v>0</v>
      </c>
      <c r="O1791" s="115">
        <f t="shared" si="403"/>
        <v>0</v>
      </c>
      <c r="P1791" s="111">
        <f t="shared" si="404"/>
        <v>0</v>
      </c>
      <c r="Q1791" s="111">
        <f t="shared" si="405"/>
        <v>0</v>
      </c>
      <c r="R1791" s="115">
        <f t="shared" si="406"/>
        <v>0</v>
      </c>
      <c r="S1791" s="111">
        <f t="shared" si="407"/>
        <v>0</v>
      </c>
      <c r="T1791" s="111">
        <f t="shared" si="408"/>
        <v>0</v>
      </c>
    </row>
    <row r="1792" spans="1:20" ht="11.25" customHeight="1" x14ac:dyDescent="0.2">
      <c r="A1792" s="102" t="str">
        <f>'T09'!A1792</f>
        <v>Parihuzovce</v>
      </c>
      <c r="B1792" s="104">
        <f>'T09'!C1792</f>
        <v>520632</v>
      </c>
      <c r="C1792" s="109">
        <f>'T09'!K1792</f>
        <v>16492.68</v>
      </c>
      <c r="D1792" s="110">
        <f>'T09'!O1792</f>
        <v>0</v>
      </c>
      <c r="E1792" s="110">
        <f>'T09'!P1792</f>
        <v>0</v>
      </c>
      <c r="F1792" s="110"/>
      <c r="G1792" s="102">
        <f t="shared" si="396"/>
        <v>0</v>
      </c>
      <c r="H1792" s="102">
        <f t="shared" si="397"/>
        <v>0</v>
      </c>
      <c r="I1792" s="102">
        <f t="shared" si="398"/>
        <v>0</v>
      </c>
      <c r="J1792" s="103">
        <f t="shared" si="399"/>
        <v>0</v>
      </c>
      <c r="L1792" s="115">
        <f t="shared" si="400"/>
        <v>0</v>
      </c>
      <c r="M1792" s="111">
        <f t="shared" si="401"/>
        <v>0</v>
      </c>
      <c r="N1792" s="111">
        <f t="shared" si="402"/>
        <v>0</v>
      </c>
      <c r="O1792" s="115">
        <f t="shared" si="403"/>
        <v>0</v>
      </c>
      <c r="P1792" s="111">
        <f t="shared" si="404"/>
        <v>0</v>
      </c>
      <c r="Q1792" s="111">
        <f t="shared" si="405"/>
        <v>0</v>
      </c>
      <c r="R1792" s="115">
        <f t="shared" si="406"/>
        <v>0</v>
      </c>
      <c r="S1792" s="111">
        <f t="shared" si="407"/>
        <v>0</v>
      </c>
      <c r="T1792" s="111">
        <f t="shared" si="408"/>
        <v>0</v>
      </c>
    </row>
    <row r="1793" spans="1:20" ht="11.25" customHeight="1" x14ac:dyDescent="0.2">
      <c r="A1793" s="102" t="str">
        <f>'T09'!A1793</f>
        <v>Párnica</v>
      </c>
      <c r="B1793" s="104">
        <f>'T09'!C1793</f>
        <v>509973</v>
      </c>
      <c r="C1793" s="109">
        <f>'T09'!K1793</f>
        <v>323168.69</v>
      </c>
      <c r="D1793" s="110">
        <f>'T09'!O1793</f>
        <v>11.8149</v>
      </c>
      <c r="E1793" s="110">
        <f>'T09'!P1793</f>
        <v>2.7860465071662732</v>
      </c>
      <c r="F1793" s="110"/>
      <c r="G1793" s="102">
        <f t="shared" si="396"/>
        <v>0</v>
      </c>
      <c r="H1793" s="102">
        <f t="shared" si="397"/>
        <v>0</v>
      </c>
      <c r="I1793" s="102">
        <f t="shared" si="398"/>
        <v>0</v>
      </c>
      <c r="J1793" s="103">
        <f t="shared" si="399"/>
        <v>0</v>
      </c>
      <c r="L1793" s="115">
        <f t="shared" si="400"/>
        <v>0</v>
      </c>
      <c r="M1793" s="111">
        <f t="shared" si="401"/>
        <v>0</v>
      </c>
      <c r="N1793" s="111">
        <f t="shared" si="402"/>
        <v>0</v>
      </c>
      <c r="O1793" s="115">
        <f t="shared" si="403"/>
        <v>0</v>
      </c>
      <c r="P1793" s="111">
        <f t="shared" si="404"/>
        <v>0</v>
      </c>
      <c r="Q1793" s="111">
        <f t="shared" si="405"/>
        <v>0</v>
      </c>
      <c r="R1793" s="115">
        <f t="shared" si="406"/>
        <v>0</v>
      </c>
      <c r="S1793" s="111">
        <f t="shared" si="407"/>
        <v>0</v>
      </c>
      <c r="T1793" s="111">
        <f t="shared" si="408"/>
        <v>0</v>
      </c>
    </row>
    <row r="1794" spans="1:20" ht="11.25" customHeight="1" x14ac:dyDescent="0.2">
      <c r="A1794" s="102" t="str">
        <f>'T09'!A1794</f>
        <v>Partizánska Ľupča</v>
      </c>
      <c r="B1794" s="104">
        <f>'T09'!C1794</f>
        <v>510904</v>
      </c>
      <c r="C1794" s="109">
        <f>'T09'!K1794</f>
        <v>900832.26</v>
      </c>
      <c r="D1794" s="110">
        <f>'T09'!O1794</f>
        <v>13.9177</v>
      </c>
      <c r="E1794" s="110">
        <f>'T09'!P1794</f>
        <v>9.1037503474842243</v>
      </c>
      <c r="F1794" s="110"/>
      <c r="G1794" s="102">
        <f t="shared" si="396"/>
        <v>0</v>
      </c>
      <c r="H1794" s="102">
        <f t="shared" si="397"/>
        <v>0</v>
      </c>
      <c r="I1794" s="102">
        <f t="shared" si="398"/>
        <v>0</v>
      </c>
      <c r="J1794" s="103">
        <f t="shared" si="399"/>
        <v>0</v>
      </c>
      <c r="L1794" s="115">
        <f t="shared" si="400"/>
        <v>0</v>
      </c>
      <c r="M1794" s="111">
        <f t="shared" si="401"/>
        <v>0</v>
      </c>
      <c r="N1794" s="111">
        <f t="shared" si="402"/>
        <v>0</v>
      </c>
      <c r="O1794" s="115">
        <f t="shared" si="403"/>
        <v>0</v>
      </c>
      <c r="P1794" s="111">
        <f t="shared" si="404"/>
        <v>0</v>
      </c>
      <c r="Q1794" s="111">
        <f t="shared" si="405"/>
        <v>0</v>
      </c>
      <c r="R1794" s="115">
        <f t="shared" si="406"/>
        <v>0</v>
      </c>
      <c r="S1794" s="111">
        <f t="shared" si="407"/>
        <v>0</v>
      </c>
      <c r="T1794" s="111">
        <f t="shared" si="408"/>
        <v>0</v>
      </c>
    </row>
    <row r="1795" spans="1:20" ht="11.25" customHeight="1" x14ac:dyDescent="0.2">
      <c r="A1795" s="102" t="str">
        <f>'T09'!A1795</f>
        <v>Partizánske</v>
      </c>
      <c r="B1795" s="104">
        <f>'T09'!C1795</f>
        <v>505315</v>
      </c>
      <c r="C1795" s="109">
        <f>'T09'!K1795</f>
        <v>11558266.729999999</v>
      </c>
      <c r="D1795" s="110">
        <f>'T09'!O1795</f>
        <v>8.1511999999999993</v>
      </c>
      <c r="E1795" s="110">
        <f>'T09'!P1795</f>
        <v>8.7515145966872829</v>
      </c>
      <c r="F1795" s="110"/>
      <c r="G1795" s="102">
        <f t="shared" si="396"/>
        <v>0</v>
      </c>
      <c r="H1795" s="102">
        <f t="shared" si="397"/>
        <v>0</v>
      </c>
      <c r="I1795" s="102">
        <f t="shared" si="398"/>
        <v>0</v>
      </c>
      <c r="J1795" s="103">
        <f t="shared" si="399"/>
        <v>0</v>
      </c>
      <c r="L1795" s="115">
        <f t="shared" si="400"/>
        <v>0</v>
      </c>
      <c r="M1795" s="111">
        <f t="shared" si="401"/>
        <v>0</v>
      </c>
      <c r="N1795" s="111">
        <f t="shared" si="402"/>
        <v>0</v>
      </c>
      <c r="O1795" s="115">
        <f t="shared" si="403"/>
        <v>0</v>
      </c>
      <c r="P1795" s="111">
        <f t="shared" si="404"/>
        <v>0</v>
      </c>
      <c r="Q1795" s="111">
        <f t="shared" si="405"/>
        <v>0</v>
      </c>
      <c r="R1795" s="115">
        <f t="shared" si="406"/>
        <v>0</v>
      </c>
      <c r="S1795" s="111">
        <f t="shared" si="407"/>
        <v>0</v>
      </c>
      <c r="T1795" s="111">
        <f t="shared" si="408"/>
        <v>0</v>
      </c>
    </row>
    <row r="1796" spans="1:20" ht="11.25" customHeight="1" x14ac:dyDescent="0.2">
      <c r="A1796" s="102" t="str">
        <f>'T09'!A1796</f>
        <v>Pastovce</v>
      </c>
      <c r="B1796" s="104">
        <f>'T09'!C1796</f>
        <v>502626</v>
      </c>
      <c r="C1796" s="109">
        <f>'T09'!K1796</f>
        <v>170973.29</v>
      </c>
      <c r="D1796" s="110">
        <f>'T09'!O1796</f>
        <v>0.58899999999999997</v>
      </c>
      <c r="E1796" s="110">
        <f>'T09'!P1796</f>
        <v>6.1179380709115447</v>
      </c>
      <c r="F1796" s="110"/>
      <c r="G1796" s="102">
        <f t="shared" ref="G1796:G1859" si="409">IF(AND(ISNUMBER(D1796),D1796&gt;=$D$1),1,0)</f>
        <v>0</v>
      </c>
      <c r="H1796" s="102">
        <f t="shared" ref="H1796:H1859" si="410">IF(AND(ISNUMBER(E1796),E1796&gt;=$E$1),1,0)</f>
        <v>0</v>
      </c>
      <c r="I1796" s="102">
        <f t="shared" ref="I1796:I1859" si="411">IF(AND(AND(ISNUMBER(D1796),D1796&gt;=$D$1),AND(ISNUMBER(E1796),E1796&gt;=$E$1)),1,0)</f>
        <v>0</v>
      </c>
      <c r="J1796" s="103">
        <f t="shared" ref="J1796:J1859" si="412">IF(OR(AND(ISNUMBER(D1796),D1796&gt;=$D$1),AND(ISNUMBER(E1796),E1796&gt;=$E$1)),1,0)</f>
        <v>0</v>
      </c>
      <c r="L1796" s="115">
        <f t="shared" ref="L1796:L1859" si="413">IF($G1796=1,C1796,0)</f>
        <v>0</v>
      </c>
      <c r="M1796" s="111">
        <f t="shared" ref="M1796:M1859" si="414">IF($G1796=1,D1796,0)/100</f>
        <v>0</v>
      </c>
      <c r="N1796" s="111">
        <f t="shared" ref="N1796:N1859" si="415">IF($G1796=1,E1796,0)/100</f>
        <v>0</v>
      </c>
      <c r="O1796" s="115">
        <f t="shared" ref="O1796:O1859" si="416">IF($H1796=1,C1796,0)</f>
        <v>0</v>
      </c>
      <c r="P1796" s="111">
        <f t="shared" ref="P1796:P1859" si="417">IF($H1796=1,D1796,0)/100</f>
        <v>0</v>
      </c>
      <c r="Q1796" s="111">
        <f t="shared" ref="Q1796:Q1859" si="418">IF($H1796=1,E1796,0)/100</f>
        <v>0</v>
      </c>
      <c r="R1796" s="115">
        <f t="shared" ref="R1796:R1859" si="419">IF($I1796=1,C1796,0)</f>
        <v>0</v>
      </c>
      <c r="S1796" s="111">
        <f t="shared" ref="S1796:S1859" si="420">IF($I1796=1,D1796,0)/100</f>
        <v>0</v>
      </c>
      <c r="T1796" s="111">
        <f t="shared" ref="T1796:T1859" si="421">IF($I1796=1,E1796,0)/100</f>
        <v>0</v>
      </c>
    </row>
    <row r="1797" spans="1:20" ht="11.25" customHeight="1" x14ac:dyDescent="0.2">
      <c r="A1797" s="102" t="str">
        <f>'T09'!A1797</f>
        <v>Pastuchov</v>
      </c>
      <c r="B1797" s="104">
        <f>'T09'!C1797</f>
        <v>507415</v>
      </c>
      <c r="C1797" s="109">
        <f>'T09'!K1797</f>
        <v>495908.89</v>
      </c>
      <c r="D1797" s="110">
        <f>'T09'!O1797</f>
        <v>0</v>
      </c>
      <c r="E1797" s="110">
        <f>'T09'!P1797</f>
        <v>0</v>
      </c>
      <c r="F1797" s="110"/>
      <c r="G1797" s="102">
        <f t="shared" si="409"/>
        <v>0</v>
      </c>
      <c r="H1797" s="102">
        <f t="shared" si="410"/>
        <v>0</v>
      </c>
      <c r="I1797" s="102">
        <f t="shared" si="411"/>
        <v>0</v>
      </c>
      <c r="J1797" s="103">
        <f t="shared" si="412"/>
        <v>0</v>
      </c>
      <c r="L1797" s="115">
        <f t="shared" si="413"/>
        <v>0</v>
      </c>
      <c r="M1797" s="111">
        <f t="shared" si="414"/>
        <v>0</v>
      </c>
      <c r="N1797" s="111">
        <f t="shared" si="415"/>
        <v>0</v>
      </c>
      <c r="O1797" s="115">
        <f t="shared" si="416"/>
        <v>0</v>
      </c>
      <c r="P1797" s="111">
        <f t="shared" si="417"/>
        <v>0</v>
      </c>
      <c r="Q1797" s="111">
        <f t="shared" si="418"/>
        <v>0</v>
      </c>
      <c r="R1797" s="115">
        <f t="shared" si="419"/>
        <v>0</v>
      </c>
      <c r="S1797" s="111">
        <f t="shared" si="420"/>
        <v>0</v>
      </c>
      <c r="T1797" s="111">
        <f t="shared" si="421"/>
        <v>0</v>
      </c>
    </row>
    <row r="1798" spans="1:20" ht="11.25" customHeight="1" x14ac:dyDescent="0.2">
      <c r="A1798" s="102" t="str">
        <f>'T09'!A1798</f>
        <v>Pašková</v>
      </c>
      <c r="B1798" s="104">
        <f>'T09'!C1798</f>
        <v>526070</v>
      </c>
      <c r="C1798" s="109">
        <f>'T09'!K1798</f>
        <v>82144.78</v>
      </c>
      <c r="D1798" s="110">
        <f>'T09'!O1798</f>
        <v>0</v>
      </c>
      <c r="E1798" s="110">
        <f>'T09'!P1798</f>
        <v>0</v>
      </c>
      <c r="F1798" s="110"/>
      <c r="G1798" s="102">
        <f t="shared" si="409"/>
        <v>0</v>
      </c>
      <c r="H1798" s="102">
        <f t="shared" si="410"/>
        <v>0</v>
      </c>
      <c r="I1798" s="102">
        <f t="shared" si="411"/>
        <v>0</v>
      </c>
      <c r="J1798" s="103">
        <f t="shared" si="412"/>
        <v>0</v>
      </c>
      <c r="L1798" s="115">
        <f t="shared" si="413"/>
        <v>0</v>
      </c>
      <c r="M1798" s="111">
        <f t="shared" si="414"/>
        <v>0</v>
      </c>
      <c r="N1798" s="111">
        <f t="shared" si="415"/>
        <v>0</v>
      </c>
      <c r="O1798" s="115">
        <f t="shared" si="416"/>
        <v>0</v>
      </c>
      <c r="P1798" s="111">
        <f t="shared" si="417"/>
        <v>0</v>
      </c>
      <c r="Q1798" s="111">
        <f t="shared" si="418"/>
        <v>0</v>
      </c>
      <c r="R1798" s="115">
        <f t="shared" si="419"/>
        <v>0</v>
      </c>
      <c r="S1798" s="111">
        <f t="shared" si="420"/>
        <v>0</v>
      </c>
      <c r="T1798" s="111">
        <f t="shared" si="421"/>
        <v>0</v>
      </c>
    </row>
    <row r="1799" spans="1:20" ht="11.25" customHeight="1" x14ac:dyDescent="0.2">
      <c r="A1799" s="102" t="str">
        <f>'T09'!A1799</f>
        <v>Paština Závada</v>
      </c>
      <c r="B1799" s="104">
        <f>'T09'!C1799</f>
        <v>547620</v>
      </c>
      <c r="C1799" s="109">
        <f>'T09'!K1799</f>
        <v>40200.21</v>
      </c>
      <c r="D1799" s="110">
        <f>'T09'!O1799</f>
        <v>6.6056999999999997</v>
      </c>
      <c r="E1799" s="110">
        <f>'T09'!P1799</f>
        <v>0.16771056668609444</v>
      </c>
      <c r="F1799" s="110"/>
      <c r="G1799" s="102">
        <f t="shared" si="409"/>
        <v>0</v>
      </c>
      <c r="H1799" s="102">
        <f t="shared" si="410"/>
        <v>0</v>
      </c>
      <c r="I1799" s="102">
        <f t="shared" si="411"/>
        <v>0</v>
      </c>
      <c r="J1799" s="103">
        <f t="shared" si="412"/>
        <v>0</v>
      </c>
      <c r="L1799" s="115">
        <f t="shared" si="413"/>
        <v>0</v>
      </c>
      <c r="M1799" s="111">
        <f t="shared" si="414"/>
        <v>0</v>
      </c>
      <c r="N1799" s="111">
        <f t="shared" si="415"/>
        <v>0</v>
      </c>
      <c r="O1799" s="115">
        <f t="shared" si="416"/>
        <v>0</v>
      </c>
      <c r="P1799" s="111">
        <f t="shared" si="417"/>
        <v>0</v>
      </c>
      <c r="Q1799" s="111">
        <f t="shared" si="418"/>
        <v>0</v>
      </c>
      <c r="R1799" s="115">
        <f t="shared" si="419"/>
        <v>0</v>
      </c>
      <c r="S1799" s="111">
        <f t="shared" si="420"/>
        <v>0</v>
      </c>
      <c r="T1799" s="111">
        <f t="shared" si="421"/>
        <v>0</v>
      </c>
    </row>
    <row r="1800" spans="1:20" ht="11.25" customHeight="1" x14ac:dyDescent="0.2">
      <c r="A1800" s="102" t="str">
        <f>'T09'!A1800</f>
        <v>Pata</v>
      </c>
      <c r="B1800" s="104">
        <f>'T09'!C1800</f>
        <v>503959</v>
      </c>
      <c r="C1800" s="109">
        <f>'T09'!K1800</f>
        <v>1235851.92</v>
      </c>
      <c r="D1800" s="110">
        <f>'T09'!O1800</f>
        <v>17.270099999999999</v>
      </c>
      <c r="E1800" s="110">
        <f>'T09'!P1800</f>
        <v>3.568873364698903</v>
      </c>
      <c r="F1800" s="110"/>
      <c r="G1800" s="102">
        <f t="shared" si="409"/>
        <v>0</v>
      </c>
      <c r="H1800" s="102">
        <f t="shared" si="410"/>
        <v>0</v>
      </c>
      <c r="I1800" s="102">
        <f t="shared" si="411"/>
        <v>0</v>
      </c>
      <c r="J1800" s="103">
        <f t="shared" si="412"/>
        <v>0</v>
      </c>
      <c r="L1800" s="115">
        <f t="shared" si="413"/>
        <v>0</v>
      </c>
      <c r="M1800" s="111">
        <f t="shared" si="414"/>
        <v>0</v>
      </c>
      <c r="N1800" s="111">
        <f t="shared" si="415"/>
        <v>0</v>
      </c>
      <c r="O1800" s="115">
        <f t="shared" si="416"/>
        <v>0</v>
      </c>
      <c r="P1800" s="111">
        <f t="shared" si="417"/>
        <v>0</v>
      </c>
      <c r="Q1800" s="111">
        <f t="shared" si="418"/>
        <v>0</v>
      </c>
      <c r="R1800" s="115">
        <f t="shared" si="419"/>
        <v>0</v>
      </c>
      <c r="S1800" s="111">
        <f t="shared" si="420"/>
        <v>0</v>
      </c>
      <c r="T1800" s="111">
        <f t="shared" si="421"/>
        <v>0</v>
      </c>
    </row>
    <row r="1801" spans="1:20" ht="11.25" customHeight="1" x14ac:dyDescent="0.2">
      <c r="A1801" s="102" t="str">
        <f>'T09'!A1801</f>
        <v>Pataš</v>
      </c>
      <c r="B1801" s="104">
        <f>'T09'!C1801</f>
        <v>501883</v>
      </c>
      <c r="C1801" s="109">
        <f>'T09'!K1801</f>
        <v>294949.88</v>
      </c>
      <c r="D1801" s="110">
        <f>'T09'!O1801</f>
        <v>11.5274</v>
      </c>
      <c r="E1801" s="110">
        <f>'T09'!P1801</f>
        <v>6.2312620706948572</v>
      </c>
      <c r="F1801" s="110"/>
      <c r="G1801" s="102">
        <f t="shared" si="409"/>
        <v>0</v>
      </c>
      <c r="H1801" s="102">
        <f t="shared" si="410"/>
        <v>0</v>
      </c>
      <c r="I1801" s="102">
        <f t="shared" si="411"/>
        <v>0</v>
      </c>
      <c r="J1801" s="103">
        <f t="shared" si="412"/>
        <v>0</v>
      </c>
      <c r="L1801" s="115">
        <f t="shared" si="413"/>
        <v>0</v>
      </c>
      <c r="M1801" s="111">
        <f t="shared" si="414"/>
        <v>0</v>
      </c>
      <c r="N1801" s="111">
        <f t="shared" si="415"/>
        <v>0</v>
      </c>
      <c r="O1801" s="115">
        <f t="shared" si="416"/>
        <v>0</v>
      </c>
      <c r="P1801" s="111">
        <f t="shared" si="417"/>
        <v>0</v>
      </c>
      <c r="Q1801" s="111">
        <f t="shared" si="418"/>
        <v>0</v>
      </c>
      <c r="R1801" s="115">
        <f t="shared" si="419"/>
        <v>0</v>
      </c>
      <c r="S1801" s="111">
        <f t="shared" si="420"/>
        <v>0</v>
      </c>
      <c r="T1801" s="111">
        <f t="shared" si="421"/>
        <v>0</v>
      </c>
    </row>
    <row r="1802" spans="1:20" ht="11.25" customHeight="1" x14ac:dyDescent="0.2">
      <c r="A1802" s="102" t="str">
        <f>'T09'!A1802</f>
        <v>Patince</v>
      </c>
      <c r="B1802" s="104">
        <f>'T09'!C1802</f>
        <v>501310</v>
      </c>
      <c r="C1802" s="109">
        <f>'T09'!K1802</f>
        <v>360653.18</v>
      </c>
      <c r="D1802" s="110">
        <f>'T09'!O1802</f>
        <v>6.6721000000000004</v>
      </c>
      <c r="E1802" s="110">
        <f>'T09'!P1802</f>
        <v>2.6170350140819498</v>
      </c>
      <c r="F1802" s="110"/>
      <c r="G1802" s="102">
        <f t="shared" si="409"/>
        <v>0</v>
      </c>
      <c r="H1802" s="102">
        <f t="shared" si="410"/>
        <v>0</v>
      </c>
      <c r="I1802" s="102">
        <f t="shared" si="411"/>
        <v>0</v>
      </c>
      <c r="J1802" s="103">
        <f t="shared" si="412"/>
        <v>0</v>
      </c>
      <c r="L1802" s="115">
        <f t="shared" si="413"/>
        <v>0</v>
      </c>
      <c r="M1802" s="111">
        <f t="shared" si="414"/>
        <v>0</v>
      </c>
      <c r="N1802" s="111">
        <f t="shared" si="415"/>
        <v>0</v>
      </c>
      <c r="O1802" s="115">
        <f t="shared" si="416"/>
        <v>0</v>
      </c>
      <c r="P1802" s="111">
        <f t="shared" si="417"/>
        <v>0</v>
      </c>
      <c r="Q1802" s="111">
        <f t="shared" si="418"/>
        <v>0</v>
      </c>
      <c r="R1802" s="115">
        <f t="shared" si="419"/>
        <v>0</v>
      </c>
      <c r="S1802" s="111">
        <f t="shared" si="420"/>
        <v>0</v>
      </c>
      <c r="T1802" s="111">
        <f t="shared" si="421"/>
        <v>0</v>
      </c>
    </row>
    <row r="1803" spans="1:20" ht="11.25" customHeight="1" x14ac:dyDescent="0.2">
      <c r="A1803" s="102" t="str">
        <f>'T09'!A1803</f>
        <v>Pavčina Lehota</v>
      </c>
      <c r="B1803" s="104">
        <f>'T09'!C1803</f>
        <v>510912</v>
      </c>
      <c r="C1803" s="109">
        <f>'T09'!K1803</f>
        <v>119568.59</v>
      </c>
      <c r="D1803" s="110">
        <f>'T09'!O1803</f>
        <v>23.1783</v>
      </c>
      <c r="E1803" s="110">
        <f>'T09'!P1803</f>
        <v>23.087936388645211</v>
      </c>
      <c r="F1803" s="110"/>
      <c r="G1803" s="102">
        <f t="shared" si="409"/>
        <v>0</v>
      </c>
      <c r="H1803" s="102">
        <f t="shared" si="410"/>
        <v>0</v>
      </c>
      <c r="I1803" s="102">
        <f t="shared" si="411"/>
        <v>0</v>
      </c>
      <c r="J1803" s="103">
        <f t="shared" si="412"/>
        <v>0</v>
      </c>
      <c r="L1803" s="115">
        <f t="shared" si="413"/>
        <v>0</v>
      </c>
      <c r="M1803" s="111">
        <f t="shared" si="414"/>
        <v>0</v>
      </c>
      <c r="N1803" s="111">
        <f t="shared" si="415"/>
        <v>0</v>
      </c>
      <c r="O1803" s="115">
        <f t="shared" si="416"/>
        <v>0</v>
      </c>
      <c r="P1803" s="111">
        <f t="shared" si="417"/>
        <v>0</v>
      </c>
      <c r="Q1803" s="111">
        <f t="shared" si="418"/>
        <v>0</v>
      </c>
      <c r="R1803" s="115">
        <f t="shared" si="419"/>
        <v>0</v>
      </c>
      <c r="S1803" s="111">
        <f t="shared" si="420"/>
        <v>0</v>
      </c>
      <c r="T1803" s="111">
        <f t="shared" si="421"/>
        <v>0</v>
      </c>
    </row>
    <row r="1804" spans="1:20" ht="11.25" customHeight="1" x14ac:dyDescent="0.2">
      <c r="A1804" s="102" t="str">
        <f>'T09'!A1804</f>
        <v>Pavľany</v>
      </c>
      <c r="B1804" s="104">
        <f>'T09'!C1804</f>
        <v>543454</v>
      </c>
      <c r="C1804" s="109">
        <f>'T09'!K1804</f>
        <v>14372.46</v>
      </c>
      <c r="D1804" s="110">
        <f>'T09'!O1804</f>
        <v>0</v>
      </c>
      <c r="E1804" s="110">
        <f>'T09'!P1804</f>
        <v>0</v>
      </c>
      <c r="F1804" s="110"/>
      <c r="G1804" s="102">
        <f t="shared" si="409"/>
        <v>0</v>
      </c>
      <c r="H1804" s="102">
        <f t="shared" si="410"/>
        <v>0</v>
      </c>
      <c r="I1804" s="102">
        <f t="shared" si="411"/>
        <v>0</v>
      </c>
      <c r="J1804" s="103">
        <f t="shared" si="412"/>
        <v>0</v>
      </c>
      <c r="L1804" s="115">
        <f t="shared" si="413"/>
        <v>0</v>
      </c>
      <c r="M1804" s="111">
        <f t="shared" si="414"/>
        <v>0</v>
      </c>
      <c r="N1804" s="111">
        <f t="shared" si="415"/>
        <v>0</v>
      </c>
      <c r="O1804" s="115">
        <f t="shared" si="416"/>
        <v>0</v>
      </c>
      <c r="P1804" s="111">
        <f t="shared" si="417"/>
        <v>0</v>
      </c>
      <c r="Q1804" s="111">
        <f t="shared" si="418"/>
        <v>0</v>
      </c>
      <c r="R1804" s="115">
        <f t="shared" si="419"/>
        <v>0</v>
      </c>
      <c r="S1804" s="111">
        <f t="shared" si="420"/>
        <v>0</v>
      </c>
      <c r="T1804" s="111">
        <f t="shared" si="421"/>
        <v>0</v>
      </c>
    </row>
    <row r="1805" spans="1:20" ht="11.25" customHeight="1" x14ac:dyDescent="0.2">
      <c r="A1805" s="102" t="str">
        <f>'T09'!A1805</f>
        <v>Pavlice</v>
      </c>
      <c r="B1805" s="104">
        <f>'T09'!C1805</f>
        <v>556556</v>
      </c>
      <c r="C1805" s="109">
        <f>'T09'!K1805</f>
        <v>226906.43</v>
      </c>
      <c r="D1805" s="110">
        <f>'T09'!O1805</f>
        <v>37.241300000000003</v>
      </c>
      <c r="E1805" s="110">
        <f>'T09'!P1805</f>
        <v>4.6364265657874926</v>
      </c>
      <c r="F1805" s="110"/>
      <c r="G1805" s="102">
        <f t="shared" si="409"/>
        <v>0</v>
      </c>
      <c r="H1805" s="102">
        <f t="shared" si="410"/>
        <v>0</v>
      </c>
      <c r="I1805" s="102">
        <f t="shared" si="411"/>
        <v>0</v>
      </c>
      <c r="J1805" s="103">
        <f t="shared" si="412"/>
        <v>0</v>
      </c>
      <c r="L1805" s="115">
        <f t="shared" si="413"/>
        <v>0</v>
      </c>
      <c r="M1805" s="111">
        <f t="shared" si="414"/>
        <v>0</v>
      </c>
      <c r="N1805" s="111">
        <f t="shared" si="415"/>
        <v>0</v>
      </c>
      <c r="O1805" s="115">
        <f t="shared" si="416"/>
        <v>0</v>
      </c>
      <c r="P1805" s="111">
        <f t="shared" si="417"/>
        <v>0</v>
      </c>
      <c r="Q1805" s="111">
        <f t="shared" si="418"/>
        <v>0</v>
      </c>
      <c r="R1805" s="115">
        <f t="shared" si="419"/>
        <v>0</v>
      </c>
      <c r="S1805" s="111">
        <f t="shared" si="420"/>
        <v>0</v>
      </c>
      <c r="T1805" s="111">
        <f t="shared" si="421"/>
        <v>0</v>
      </c>
    </row>
    <row r="1806" spans="1:20" ht="11.25" customHeight="1" x14ac:dyDescent="0.2">
      <c r="A1806" s="102" t="str">
        <f>'T09'!A1806</f>
        <v>Pavlová</v>
      </c>
      <c r="B1806" s="104">
        <f>'T09'!C1806</f>
        <v>556033</v>
      </c>
      <c r="C1806" s="109">
        <f>'T09'!K1806</f>
        <v>54399.83</v>
      </c>
      <c r="D1806" s="110">
        <f>'T09'!O1806</f>
        <v>7.9329000000000001</v>
      </c>
      <c r="E1806" s="110">
        <f>'T09'!P1806</f>
        <v>4.3459326986867417</v>
      </c>
      <c r="F1806" s="110"/>
      <c r="G1806" s="102">
        <f t="shared" si="409"/>
        <v>0</v>
      </c>
      <c r="H1806" s="102">
        <f t="shared" si="410"/>
        <v>0</v>
      </c>
      <c r="I1806" s="102">
        <f t="shared" si="411"/>
        <v>0</v>
      </c>
      <c r="J1806" s="103">
        <f t="shared" si="412"/>
        <v>0</v>
      </c>
      <c r="L1806" s="115">
        <f t="shared" si="413"/>
        <v>0</v>
      </c>
      <c r="M1806" s="111">
        <f t="shared" si="414"/>
        <v>0</v>
      </c>
      <c r="N1806" s="111">
        <f t="shared" si="415"/>
        <v>0</v>
      </c>
      <c r="O1806" s="115">
        <f t="shared" si="416"/>
        <v>0</v>
      </c>
      <c r="P1806" s="111">
        <f t="shared" si="417"/>
        <v>0</v>
      </c>
      <c r="Q1806" s="111">
        <f t="shared" si="418"/>
        <v>0</v>
      </c>
      <c r="R1806" s="115">
        <f t="shared" si="419"/>
        <v>0</v>
      </c>
      <c r="S1806" s="111">
        <f t="shared" si="420"/>
        <v>0</v>
      </c>
      <c r="T1806" s="111">
        <f t="shared" si="421"/>
        <v>0</v>
      </c>
    </row>
    <row r="1807" spans="1:20" ht="11.25" customHeight="1" x14ac:dyDescent="0.2">
      <c r="A1807" s="102" t="str">
        <f>'T09'!A1807</f>
        <v>Pavlova Ves</v>
      </c>
      <c r="B1807" s="104">
        <f>'T09'!C1807</f>
        <v>510921</v>
      </c>
      <c r="C1807" s="109">
        <f>'T09'!K1807</f>
        <v>47664.14</v>
      </c>
      <c r="D1807" s="110">
        <f>'T09'!O1807</f>
        <v>0</v>
      </c>
      <c r="E1807" s="110">
        <f>'T09'!P1807</f>
        <v>0</v>
      </c>
      <c r="F1807" s="110"/>
      <c r="G1807" s="102">
        <f t="shared" si="409"/>
        <v>0</v>
      </c>
      <c r="H1807" s="102">
        <f t="shared" si="410"/>
        <v>0</v>
      </c>
      <c r="I1807" s="102">
        <f t="shared" si="411"/>
        <v>0</v>
      </c>
      <c r="J1807" s="103">
        <f t="shared" si="412"/>
        <v>0</v>
      </c>
      <c r="L1807" s="115">
        <f t="shared" si="413"/>
        <v>0</v>
      </c>
      <c r="M1807" s="111">
        <f t="shared" si="414"/>
        <v>0</v>
      </c>
      <c r="N1807" s="111">
        <f t="shared" si="415"/>
        <v>0</v>
      </c>
      <c r="O1807" s="115">
        <f t="shared" si="416"/>
        <v>0</v>
      </c>
      <c r="P1807" s="111">
        <f t="shared" si="417"/>
        <v>0</v>
      </c>
      <c r="Q1807" s="111">
        <f t="shared" si="418"/>
        <v>0</v>
      </c>
      <c r="R1807" s="115">
        <f t="shared" si="419"/>
        <v>0</v>
      </c>
      <c r="S1807" s="111">
        <f t="shared" si="420"/>
        <v>0</v>
      </c>
      <c r="T1807" s="111">
        <f t="shared" si="421"/>
        <v>0</v>
      </c>
    </row>
    <row r="1808" spans="1:20" ht="11.25" customHeight="1" x14ac:dyDescent="0.2">
      <c r="A1808" s="102" t="str">
        <f>'T09'!A1808</f>
        <v>Pavlovce</v>
      </c>
      <c r="B1808" s="104">
        <f>'T09'!C1808</f>
        <v>515281</v>
      </c>
      <c r="C1808" s="109">
        <f>'T09'!K1808</f>
        <v>106100.55</v>
      </c>
      <c r="D1808" s="110">
        <f>'T09'!O1808</f>
        <v>32.710500000000003</v>
      </c>
      <c r="E1808" s="110">
        <f>'T09'!P1808</f>
        <v>4.4263107024421648</v>
      </c>
      <c r="F1808" s="110"/>
      <c r="G1808" s="102">
        <f t="shared" si="409"/>
        <v>0</v>
      </c>
      <c r="H1808" s="102">
        <f t="shared" si="410"/>
        <v>0</v>
      </c>
      <c r="I1808" s="102">
        <f t="shared" si="411"/>
        <v>0</v>
      </c>
      <c r="J1808" s="103">
        <f t="shared" si="412"/>
        <v>0</v>
      </c>
      <c r="L1808" s="115">
        <f t="shared" si="413"/>
        <v>0</v>
      </c>
      <c r="M1808" s="111">
        <f t="shared" si="414"/>
        <v>0</v>
      </c>
      <c r="N1808" s="111">
        <f t="shared" si="415"/>
        <v>0</v>
      </c>
      <c r="O1808" s="115">
        <f t="shared" si="416"/>
        <v>0</v>
      </c>
      <c r="P1808" s="111">
        <f t="shared" si="417"/>
        <v>0</v>
      </c>
      <c r="Q1808" s="111">
        <f t="shared" si="418"/>
        <v>0</v>
      </c>
      <c r="R1808" s="115">
        <f t="shared" si="419"/>
        <v>0</v>
      </c>
      <c r="S1808" s="111">
        <f t="shared" si="420"/>
        <v>0</v>
      </c>
      <c r="T1808" s="111">
        <f t="shared" si="421"/>
        <v>0</v>
      </c>
    </row>
    <row r="1809" spans="1:20" ht="11.25" customHeight="1" x14ac:dyDescent="0.2">
      <c r="A1809" s="102" t="str">
        <f>'T09'!A1809</f>
        <v>Pavlovce</v>
      </c>
      <c r="B1809" s="104">
        <f>'T09'!C1809</f>
        <v>528960</v>
      </c>
      <c r="C1809" s="109">
        <f>'T09'!K1809</f>
        <v>342456.66</v>
      </c>
      <c r="D1809" s="110">
        <f>'T09'!O1809</f>
        <v>26.8934</v>
      </c>
      <c r="E1809" s="110">
        <f>'T09'!P1809</f>
        <v>10.435422689691597</v>
      </c>
      <c r="F1809" s="110"/>
      <c r="G1809" s="102">
        <f t="shared" si="409"/>
        <v>0</v>
      </c>
      <c r="H1809" s="102">
        <f t="shared" si="410"/>
        <v>0</v>
      </c>
      <c r="I1809" s="102">
        <f t="shared" si="411"/>
        <v>0</v>
      </c>
      <c r="J1809" s="103">
        <f t="shared" si="412"/>
        <v>0</v>
      </c>
      <c r="L1809" s="115">
        <f t="shared" si="413"/>
        <v>0</v>
      </c>
      <c r="M1809" s="111">
        <f t="shared" si="414"/>
        <v>0</v>
      </c>
      <c r="N1809" s="111">
        <f t="shared" si="415"/>
        <v>0</v>
      </c>
      <c r="O1809" s="115">
        <f t="shared" si="416"/>
        <v>0</v>
      </c>
      <c r="P1809" s="111">
        <f t="shared" si="417"/>
        <v>0</v>
      </c>
      <c r="Q1809" s="111">
        <f t="shared" si="418"/>
        <v>0</v>
      </c>
      <c r="R1809" s="115">
        <f t="shared" si="419"/>
        <v>0</v>
      </c>
      <c r="S1809" s="111">
        <f t="shared" si="420"/>
        <v>0</v>
      </c>
      <c r="T1809" s="111">
        <f t="shared" si="421"/>
        <v>0</v>
      </c>
    </row>
    <row r="1810" spans="1:20" ht="11.25" customHeight="1" x14ac:dyDescent="0.2">
      <c r="A1810" s="102" t="str">
        <f>'T09'!A1810</f>
        <v>Pavlovce nad Uhom</v>
      </c>
      <c r="B1810" s="104">
        <f>'T09'!C1810</f>
        <v>522872</v>
      </c>
      <c r="C1810" s="109">
        <f>'T09'!K1810</f>
        <v>1754721.54</v>
      </c>
      <c r="D1810" s="110">
        <f>'T09'!O1810</f>
        <v>0</v>
      </c>
      <c r="E1810" s="110">
        <f>'T09'!P1810</f>
        <v>0</v>
      </c>
      <c r="F1810" s="110"/>
      <c r="G1810" s="102">
        <f t="shared" si="409"/>
        <v>0</v>
      </c>
      <c r="H1810" s="102">
        <f t="shared" si="410"/>
        <v>0</v>
      </c>
      <c r="I1810" s="102">
        <f t="shared" si="411"/>
        <v>0</v>
      </c>
      <c r="J1810" s="103">
        <f t="shared" si="412"/>
        <v>0</v>
      </c>
      <c r="L1810" s="115">
        <f t="shared" si="413"/>
        <v>0</v>
      </c>
      <c r="M1810" s="111">
        <f t="shared" si="414"/>
        <v>0</v>
      </c>
      <c r="N1810" s="111">
        <f t="shared" si="415"/>
        <v>0</v>
      </c>
      <c r="O1810" s="115">
        <f t="shared" si="416"/>
        <v>0</v>
      </c>
      <c r="P1810" s="111">
        <f t="shared" si="417"/>
        <v>0</v>
      </c>
      <c r="Q1810" s="111">
        <f t="shared" si="418"/>
        <v>0</v>
      </c>
      <c r="R1810" s="115">
        <f t="shared" si="419"/>
        <v>0</v>
      </c>
      <c r="S1810" s="111">
        <f t="shared" si="420"/>
        <v>0</v>
      </c>
      <c r="T1810" s="111">
        <f t="shared" si="421"/>
        <v>0</v>
      </c>
    </row>
    <row r="1811" spans="1:20" ht="11.25" customHeight="1" x14ac:dyDescent="0.2">
      <c r="A1811" s="102" t="str">
        <f>'T09'!A1811</f>
        <v>Pažiť</v>
      </c>
      <c r="B1811" s="104">
        <f>'T09'!C1811</f>
        <v>505323</v>
      </c>
      <c r="C1811" s="109">
        <f>'T09'!K1811</f>
        <v>112927.42</v>
      </c>
      <c r="D1811" s="110">
        <f>'T09'!O1811</f>
        <v>0</v>
      </c>
      <c r="E1811" s="110">
        <f>'T09'!P1811</f>
        <v>9.8417195752811857</v>
      </c>
      <c r="F1811" s="110"/>
      <c r="G1811" s="102">
        <f t="shared" si="409"/>
        <v>0</v>
      </c>
      <c r="H1811" s="102">
        <f t="shared" si="410"/>
        <v>0</v>
      </c>
      <c r="I1811" s="102">
        <f t="shared" si="411"/>
        <v>0</v>
      </c>
      <c r="J1811" s="103">
        <f t="shared" si="412"/>
        <v>0</v>
      </c>
      <c r="L1811" s="115">
        <f t="shared" si="413"/>
        <v>0</v>
      </c>
      <c r="M1811" s="111">
        <f t="shared" si="414"/>
        <v>0</v>
      </c>
      <c r="N1811" s="111">
        <f t="shared" si="415"/>
        <v>0</v>
      </c>
      <c r="O1811" s="115">
        <f t="shared" si="416"/>
        <v>0</v>
      </c>
      <c r="P1811" s="111">
        <f t="shared" si="417"/>
        <v>0</v>
      </c>
      <c r="Q1811" s="111">
        <f t="shared" si="418"/>
        <v>0</v>
      </c>
      <c r="R1811" s="115">
        <f t="shared" si="419"/>
        <v>0</v>
      </c>
      <c r="S1811" s="111">
        <f t="shared" si="420"/>
        <v>0</v>
      </c>
      <c r="T1811" s="111">
        <f t="shared" si="421"/>
        <v>0</v>
      </c>
    </row>
    <row r="1812" spans="1:20" ht="11.25" customHeight="1" x14ac:dyDescent="0.2">
      <c r="A1812" s="102" t="str">
        <f>'T09'!A1812</f>
        <v>Pčoliné</v>
      </c>
      <c r="B1812" s="104">
        <f>'T09'!C1812</f>
        <v>520641</v>
      </c>
      <c r="C1812" s="109">
        <f>'T09'!K1812</f>
        <v>344594.86</v>
      </c>
      <c r="D1812" s="110">
        <f>'T09'!O1812</f>
        <v>16.233000000000001</v>
      </c>
      <c r="E1812" s="110">
        <f>'T09'!P1812</f>
        <v>4.6984537146027083</v>
      </c>
      <c r="F1812" s="110"/>
      <c r="G1812" s="102">
        <f t="shared" si="409"/>
        <v>0</v>
      </c>
      <c r="H1812" s="102">
        <f t="shared" si="410"/>
        <v>0</v>
      </c>
      <c r="I1812" s="102">
        <f t="shared" si="411"/>
        <v>0</v>
      </c>
      <c r="J1812" s="103">
        <f t="shared" si="412"/>
        <v>0</v>
      </c>
      <c r="L1812" s="115">
        <f t="shared" si="413"/>
        <v>0</v>
      </c>
      <c r="M1812" s="111">
        <f t="shared" si="414"/>
        <v>0</v>
      </c>
      <c r="N1812" s="111">
        <f t="shared" si="415"/>
        <v>0</v>
      </c>
      <c r="O1812" s="115">
        <f t="shared" si="416"/>
        <v>0</v>
      </c>
      <c r="P1812" s="111">
        <f t="shared" si="417"/>
        <v>0</v>
      </c>
      <c r="Q1812" s="111">
        <f t="shared" si="418"/>
        <v>0</v>
      </c>
      <c r="R1812" s="115">
        <f t="shared" si="419"/>
        <v>0</v>
      </c>
      <c r="S1812" s="111">
        <f t="shared" si="420"/>
        <v>0</v>
      </c>
      <c r="T1812" s="111">
        <f t="shared" si="421"/>
        <v>0</v>
      </c>
    </row>
    <row r="1813" spans="1:20" ht="11.25" customHeight="1" x14ac:dyDescent="0.2">
      <c r="A1813" s="102" t="str">
        <f>'T09'!A1813</f>
        <v>Pečeňady</v>
      </c>
      <c r="B1813" s="104">
        <f>'T09'!C1813</f>
        <v>507431</v>
      </c>
      <c r="C1813" s="109">
        <f>'T09'!K1813</f>
        <v>1542835.1500000001</v>
      </c>
      <c r="D1813" s="110">
        <f>'T09'!O1813</f>
        <v>0</v>
      </c>
      <c r="E1813" s="110">
        <f>'T09'!P1813</f>
        <v>0</v>
      </c>
      <c r="F1813" s="110"/>
      <c r="G1813" s="102">
        <f t="shared" si="409"/>
        <v>0</v>
      </c>
      <c r="H1813" s="102">
        <f t="shared" si="410"/>
        <v>0</v>
      </c>
      <c r="I1813" s="102">
        <f t="shared" si="411"/>
        <v>0</v>
      </c>
      <c r="J1813" s="103">
        <f t="shared" si="412"/>
        <v>0</v>
      </c>
      <c r="L1813" s="115">
        <f t="shared" si="413"/>
        <v>0</v>
      </c>
      <c r="M1813" s="111">
        <f t="shared" si="414"/>
        <v>0</v>
      </c>
      <c r="N1813" s="111">
        <f t="shared" si="415"/>
        <v>0</v>
      </c>
      <c r="O1813" s="115">
        <f t="shared" si="416"/>
        <v>0</v>
      </c>
      <c r="P1813" s="111">
        <f t="shared" si="417"/>
        <v>0</v>
      </c>
      <c r="Q1813" s="111">
        <f t="shared" si="418"/>
        <v>0</v>
      </c>
      <c r="R1813" s="115">
        <f t="shared" si="419"/>
        <v>0</v>
      </c>
      <c r="S1813" s="111">
        <f t="shared" si="420"/>
        <v>0</v>
      </c>
      <c r="T1813" s="111">
        <f t="shared" si="421"/>
        <v>0</v>
      </c>
    </row>
    <row r="1814" spans="1:20" ht="11.25" customHeight="1" x14ac:dyDescent="0.2">
      <c r="A1814" s="102" t="str">
        <f>'T09'!A1814</f>
        <v>Pečeňany</v>
      </c>
      <c r="B1814" s="104">
        <f>'T09'!C1814</f>
        <v>505331</v>
      </c>
      <c r="C1814" s="109">
        <f>'T09'!K1814</f>
        <v>114952.93</v>
      </c>
      <c r="D1814" s="110">
        <f>'T09'!O1814</f>
        <v>0.6946</v>
      </c>
      <c r="E1814" s="110">
        <f>'T09'!P1814</f>
        <v>12.540506796999434</v>
      </c>
      <c r="F1814" s="110"/>
      <c r="G1814" s="102">
        <f t="shared" si="409"/>
        <v>0</v>
      </c>
      <c r="H1814" s="102">
        <f t="shared" si="410"/>
        <v>0</v>
      </c>
      <c r="I1814" s="102">
        <f t="shared" si="411"/>
        <v>0</v>
      </c>
      <c r="J1814" s="103">
        <f t="shared" si="412"/>
        <v>0</v>
      </c>
      <c r="L1814" s="115">
        <f t="shared" si="413"/>
        <v>0</v>
      </c>
      <c r="M1814" s="111">
        <f t="shared" si="414"/>
        <v>0</v>
      </c>
      <c r="N1814" s="111">
        <f t="shared" si="415"/>
        <v>0</v>
      </c>
      <c r="O1814" s="115">
        <f t="shared" si="416"/>
        <v>0</v>
      </c>
      <c r="P1814" s="111">
        <f t="shared" si="417"/>
        <v>0</v>
      </c>
      <c r="Q1814" s="111">
        <f t="shared" si="418"/>
        <v>0</v>
      </c>
      <c r="R1814" s="115">
        <f t="shared" si="419"/>
        <v>0</v>
      </c>
      <c r="S1814" s="111">
        <f t="shared" si="420"/>
        <v>0</v>
      </c>
      <c r="T1814" s="111">
        <f t="shared" si="421"/>
        <v>0</v>
      </c>
    </row>
    <row r="1815" spans="1:20" ht="11.25" customHeight="1" x14ac:dyDescent="0.2">
      <c r="A1815" s="102" t="str">
        <f>'T09'!A1815</f>
        <v>Pečenice</v>
      </c>
      <c r="B1815" s="104">
        <f>'T09'!C1815</f>
        <v>502634</v>
      </c>
      <c r="C1815" s="109">
        <f>'T09'!K1815</f>
        <v>26437.06</v>
      </c>
      <c r="D1815" s="110">
        <f>'T09'!O1815</f>
        <v>0</v>
      </c>
      <c r="E1815" s="110">
        <f>'T09'!P1815</f>
        <v>0</v>
      </c>
      <c r="F1815" s="110"/>
      <c r="G1815" s="102">
        <f t="shared" si="409"/>
        <v>0</v>
      </c>
      <c r="H1815" s="102">
        <f t="shared" si="410"/>
        <v>0</v>
      </c>
      <c r="I1815" s="102">
        <f t="shared" si="411"/>
        <v>0</v>
      </c>
      <c r="J1815" s="103">
        <f t="shared" si="412"/>
        <v>0</v>
      </c>
      <c r="L1815" s="115">
        <f t="shared" si="413"/>
        <v>0</v>
      </c>
      <c r="M1815" s="111">
        <f t="shared" si="414"/>
        <v>0</v>
      </c>
      <c r="N1815" s="111">
        <f t="shared" si="415"/>
        <v>0</v>
      </c>
      <c r="O1815" s="115">
        <f t="shared" si="416"/>
        <v>0</v>
      </c>
      <c r="P1815" s="111">
        <f t="shared" si="417"/>
        <v>0</v>
      </c>
      <c r="Q1815" s="111">
        <f t="shared" si="418"/>
        <v>0</v>
      </c>
      <c r="R1815" s="115">
        <f t="shared" si="419"/>
        <v>0</v>
      </c>
      <c r="S1815" s="111">
        <f t="shared" si="420"/>
        <v>0</v>
      </c>
      <c r="T1815" s="111">
        <f t="shared" si="421"/>
        <v>0</v>
      </c>
    </row>
    <row r="1816" spans="1:20" ht="11.25" customHeight="1" x14ac:dyDescent="0.2">
      <c r="A1816" s="102" t="str">
        <f>'T09'!A1816</f>
        <v>Pečovská Nová Ves</v>
      </c>
      <c r="B1816" s="104">
        <f>'T09'!C1816</f>
        <v>525006</v>
      </c>
      <c r="C1816" s="109">
        <f>'T09'!K1816</f>
        <v>1533735.83</v>
      </c>
      <c r="D1816" s="110">
        <f>'T09'!O1816</f>
        <v>0</v>
      </c>
      <c r="E1816" s="110">
        <f>'T09'!P1816</f>
        <v>29.072106244006829</v>
      </c>
      <c r="F1816" s="110"/>
      <c r="G1816" s="102">
        <f t="shared" si="409"/>
        <v>0</v>
      </c>
      <c r="H1816" s="102">
        <f t="shared" si="410"/>
        <v>1</v>
      </c>
      <c r="I1816" s="102">
        <f t="shared" si="411"/>
        <v>0</v>
      </c>
      <c r="J1816" s="103">
        <f t="shared" si="412"/>
        <v>1</v>
      </c>
      <c r="L1816" s="115">
        <f t="shared" si="413"/>
        <v>0</v>
      </c>
      <c r="M1816" s="111">
        <f t="shared" si="414"/>
        <v>0</v>
      </c>
      <c r="N1816" s="111">
        <f t="shared" si="415"/>
        <v>0</v>
      </c>
      <c r="O1816" s="115">
        <f t="shared" si="416"/>
        <v>1533735.83</v>
      </c>
      <c r="P1816" s="111">
        <f t="shared" si="417"/>
        <v>0</v>
      </c>
      <c r="Q1816" s="111">
        <f t="shared" si="418"/>
        <v>0.29072106244006829</v>
      </c>
      <c r="R1816" s="115">
        <f t="shared" si="419"/>
        <v>0</v>
      </c>
      <c r="S1816" s="111">
        <f t="shared" si="420"/>
        <v>0</v>
      </c>
      <c r="T1816" s="111">
        <f t="shared" si="421"/>
        <v>0</v>
      </c>
    </row>
    <row r="1817" spans="1:20" ht="11.25" customHeight="1" x14ac:dyDescent="0.2">
      <c r="A1817" s="102" t="str">
        <f>'T09'!A1817</f>
        <v>Peder</v>
      </c>
      <c r="B1817" s="104">
        <f>'T09'!C1817</f>
        <v>521868</v>
      </c>
      <c r="C1817" s="109">
        <f>'T09'!K1817</f>
        <v>175293.94</v>
      </c>
      <c r="D1817" s="110">
        <f>'T09'!O1817</f>
        <v>0</v>
      </c>
      <c r="E1817" s="110">
        <f>'T09'!P1817</f>
        <v>0</v>
      </c>
      <c r="F1817" s="110"/>
      <c r="G1817" s="102">
        <f t="shared" si="409"/>
        <v>0</v>
      </c>
      <c r="H1817" s="102">
        <f t="shared" si="410"/>
        <v>0</v>
      </c>
      <c r="I1817" s="102">
        <f t="shared" si="411"/>
        <v>0</v>
      </c>
      <c r="J1817" s="103">
        <f t="shared" si="412"/>
        <v>0</v>
      </c>
      <c r="L1817" s="115">
        <f t="shared" si="413"/>
        <v>0</v>
      </c>
      <c r="M1817" s="111">
        <f t="shared" si="414"/>
        <v>0</v>
      </c>
      <c r="N1817" s="111">
        <f t="shared" si="415"/>
        <v>0</v>
      </c>
      <c r="O1817" s="115">
        <f t="shared" si="416"/>
        <v>0</v>
      </c>
      <c r="P1817" s="111">
        <f t="shared" si="417"/>
        <v>0</v>
      </c>
      <c r="Q1817" s="111">
        <f t="shared" si="418"/>
        <v>0</v>
      </c>
      <c r="R1817" s="115">
        <f t="shared" si="419"/>
        <v>0</v>
      </c>
      <c r="S1817" s="111">
        <f t="shared" si="420"/>
        <v>0</v>
      </c>
      <c r="T1817" s="111">
        <f t="shared" si="421"/>
        <v>0</v>
      </c>
    </row>
    <row r="1818" spans="1:20" ht="11.25" customHeight="1" x14ac:dyDescent="0.2">
      <c r="A1818" s="102" t="str">
        <f>'T09'!A1818</f>
        <v>Perín - Chym</v>
      </c>
      <c r="B1818" s="104">
        <f>'T09'!C1818</f>
        <v>521876</v>
      </c>
      <c r="C1818" s="109">
        <f>'T09'!K1818</f>
        <v>454152.07</v>
      </c>
      <c r="D1818" s="110">
        <f>'T09'!O1818</f>
        <v>0</v>
      </c>
      <c r="E1818" s="110">
        <f>'T09'!P1818</f>
        <v>11.962327948874041</v>
      </c>
      <c r="F1818" s="110"/>
      <c r="G1818" s="102">
        <f t="shared" si="409"/>
        <v>0</v>
      </c>
      <c r="H1818" s="102">
        <f t="shared" si="410"/>
        <v>0</v>
      </c>
      <c r="I1818" s="102">
        <f t="shared" si="411"/>
        <v>0</v>
      </c>
      <c r="J1818" s="103">
        <f t="shared" si="412"/>
        <v>0</v>
      </c>
      <c r="L1818" s="115">
        <f t="shared" si="413"/>
        <v>0</v>
      </c>
      <c r="M1818" s="111">
        <f t="shared" si="414"/>
        <v>0</v>
      </c>
      <c r="N1818" s="111">
        <f t="shared" si="415"/>
        <v>0</v>
      </c>
      <c r="O1818" s="115">
        <f t="shared" si="416"/>
        <v>0</v>
      </c>
      <c r="P1818" s="111">
        <f t="shared" si="417"/>
        <v>0</v>
      </c>
      <c r="Q1818" s="111">
        <f t="shared" si="418"/>
        <v>0</v>
      </c>
      <c r="R1818" s="115">
        <f t="shared" si="419"/>
        <v>0</v>
      </c>
      <c r="S1818" s="111">
        <f t="shared" si="420"/>
        <v>0</v>
      </c>
      <c r="T1818" s="111">
        <f t="shared" si="421"/>
        <v>0</v>
      </c>
    </row>
    <row r="1819" spans="1:20" ht="11.25" customHeight="1" x14ac:dyDescent="0.2">
      <c r="A1819" s="102" t="str">
        <f>'T09'!A1819</f>
        <v>Pernek</v>
      </c>
      <c r="B1819" s="104">
        <f>'T09'!C1819</f>
        <v>508161</v>
      </c>
      <c r="C1819" s="109">
        <f>'T09'!K1819</f>
        <v>273158.63</v>
      </c>
      <c r="D1819" s="110">
        <f>'T09'!O1819</f>
        <v>8.7554999999999996</v>
      </c>
      <c r="E1819" s="110">
        <f>'T09'!P1819</f>
        <v>2.5885618184569164</v>
      </c>
      <c r="F1819" s="110"/>
      <c r="G1819" s="102">
        <f t="shared" si="409"/>
        <v>0</v>
      </c>
      <c r="H1819" s="102">
        <f t="shared" si="410"/>
        <v>0</v>
      </c>
      <c r="I1819" s="102">
        <f t="shared" si="411"/>
        <v>0</v>
      </c>
      <c r="J1819" s="103">
        <f t="shared" si="412"/>
        <v>0</v>
      </c>
      <c r="L1819" s="115">
        <f t="shared" si="413"/>
        <v>0</v>
      </c>
      <c r="M1819" s="111">
        <f t="shared" si="414"/>
        <v>0</v>
      </c>
      <c r="N1819" s="111">
        <f t="shared" si="415"/>
        <v>0</v>
      </c>
      <c r="O1819" s="115">
        <f t="shared" si="416"/>
        <v>0</v>
      </c>
      <c r="P1819" s="111">
        <f t="shared" si="417"/>
        <v>0</v>
      </c>
      <c r="Q1819" s="111">
        <f t="shared" si="418"/>
        <v>0</v>
      </c>
      <c r="R1819" s="115">
        <f t="shared" si="419"/>
        <v>0</v>
      </c>
      <c r="S1819" s="111">
        <f t="shared" si="420"/>
        <v>0</v>
      </c>
      <c r="T1819" s="111">
        <f t="shared" si="421"/>
        <v>0</v>
      </c>
    </row>
    <row r="1820" spans="1:20" ht="11.25" customHeight="1" x14ac:dyDescent="0.2">
      <c r="A1820" s="102" t="str">
        <f>'T09'!A1820</f>
        <v>Petkovce</v>
      </c>
      <c r="B1820" s="104">
        <f>'T09'!C1820</f>
        <v>528978</v>
      </c>
      <c r="C1820" s="109">
        <f>'T09'!K1820</f>
        <v>21873.34</v>
      </c>
      <c r="D1820" s="110">
        <f>'T09'!O1820</f>
        <v>0</v>
      </c>
      <c r="E1820" s="110">
        <f>'T09'!P1820</f>
        <v>0</v>
      </c>
      <c r="F1820" s="110"/>
      <c r="G1820" s="102">
        <f t="shared" si="409"/>
        <v>0</v>
      </c>
      <c r="H1820" s="102">
        <f t="shared" si="410"/>
        <v>0</v>
      </c>
      <c r="I1820" s="102">
        <f t="shared" si="411"/>
        <v>0</v>
      </c>
      <c r="J1820" s="103">
        <f t="shared" si="412"/>
        <v>0</v>
      </c>
      <c r="L1820" s="115">
        <f t="shared" si="413"/>
        <v>0</v>
      </c>
      <c r="M1820" s="111">
        <f t="shared" si="414"/>
        <v>0</v>
      </c>
      <c r="N1820" s="111">
        <f t="shared" si="415"/>
        <v>0</v>
      </c>
      <c r="O1820" s="115">
        <f t="shared" si="416"/>
        <v>0</v>
      </c>
      <c r="P1820" s="111">
        <f t="shared" si="417"/>
        <v>0</v>
      </c>
      <c r="Q1820" s="111">
        <f t="shared" si="418"/>
        <v>0</v>
      </c>
      <c r="R1820" s="115">
        <f t="shared" si="419"/>
        <v>0</v>
      </c>
      <c r="S1820" s="111">
        <f t="shared" si="420"/>
        <v>0</v>
      </c>
      <c r="T1820" s="111">
        <f t="shared" si="421"/>
        <v>0</v>
      </c>
    </row>
    <row r="1821" spans="1:20" ht="11.25" customHeight="1" x14ac:dyDescent="0.2">
      <c r="A1821" s="102" t="str">
        <f>'T09'!A1821</f>
        <v>Petrikovce</v>
      </c>
      <c r="B1821" s="104">
        <f>'T09'!C1821</f>
        <v>522881</v>
      </c>
      <c r="C1821" s="109">
        <f>'T09'!K1821</f>
        <v>29332.080000000002</v>
      </c>
      <c r="D1821" s="110">
        <f>'T09'!O1821</f>
        <v>207.03559999999999</v>
      </c>
      <c r="E1821" s="110">
        <f>'T09'!P1821</f>
        <v>93.380899002048267</v>
      </c>
      <c r="F1821" s="110"/>
      <c r="G1821" s="102">
        <f t="shared" si="409"/>
        <v>1</v>
      </c>
      <c r="H1821" s="102">
        <f t="shared" si="410"/>
        <v>1</v>
      </c>
      <c r="I1821" s="102">
        <f t="shared" si="411"/>
        <v>1</v>
      </c>
      <c r="J1821" s="103">
        <f t="shared" si="412"/>
        <v>1</v>
      </c>
      <c r="L1821" s="115">
        <f t="shared" si="413"/>
        <v>29332.080000000002</v>
      </c>
      <c r="M1821" s="111">
        <f t="shared" si="414"/>
        <v>2.0703559999999999</v>
      </c>
      <c r="N1821" s="111">
        <f t="shared" si="415"/>
        <v>0.93380899002048268</v>
      </c>
      <c r="O1821" s="115">
        <f t="shared" si="416"/>
        <v>29332.080000000002</v>
      </c>
      <c r="P1821" s="111">
        <f t="shared" si="417"/>
        <v>2.0703559999999999</v>
      </c>
      <c r="Q1821" s="111">
        <f t="shared" si="418"/>
        <v>0.93380899002048268</v>
      </c>
      <c r="R1821" s="115">
        <f t="shared" si="419"/>
        <v>29332.080000000002</v>
      </c>
      <c r="S1821" s="111">
        <f t="shared" si="420"/>
        <v>2.0703559999999999</v>
      </c>
      <c r="T1821" s="111">
        <f t="shared" si="421"/>
        <v>0.93380899002048268</v>
      </c>
    </row>
    <row r="1822" spans="1:20" ht="11.25" customHeight="1" x14ac:dyDescent="0.2">
      <c r="A1822" s="102" t="str">
        <f>'T09'!A1822</f>
        <v>Petrová</v>
      </c>
      <c r="B1822" s="104">
        <f>'T09'!C1822</f>
        <v>519715</v>
      </c>
      <c r="C1822" s="109">
        <f>'T09'!K1822</f>
        <v>457299.70999999996</v>
      </c>
      <c r="D1822" s="110">
        <f>'T09'!O1822</f>
        <v>2.8483000000000001</v>
      </c>
      <c r="E1822" s="110">
        <f>'T09'!P1822</f>
        <v>12.374455693400725</v>
      </c>
      <c r="F1822" s="110"/>
      <c r="G1822" s="102">
        <f t="shared" si="409"/>
        <v>0</v>
      </c>
      <c r="H1822" s="102">
        <f t="shared" si="410"/>
        <v>0</v>
      </c>
      <c r="I1822" s="102">
        <f t="shared" si="411"/>
        <v>0</v>
      </c>
      <c r="J1822" s="103">
        <f t="shared" si="412"/>
        <v>0</v>
      </c>
      <c r="L1822" s="115">
        <f t="shared" si="413"/>
        <v>0</v>
      </c>
      <c r="M1822" s="111">
        <f t="shared" si="414"/>
        <v>0</v>
      </c>
      <c r="N1822" s="111">
        <f t="shared" si="415"/>
        <v>0</v>
      </c>
      <c r="O1822" s="115">
        <f t="shared" si="416"/>
        <v>0</v>
      </c>
      <c r="P1822" s="111">
        <f t="shared" si="417"/>
        <v>0</v>
      </c>
      <c r="Q1822" s="111">
        <f t="shared" si="418"/>
        <v>0</v>
      </c>
      <c r="R1822" s="115">
        <f t="shared" si="419"/>
        <v>0</v>
      </c>
      <c r="S1822" s="111">
        <f t="shared" si="420"/>
        <v>0</v>
      </c>
      <c r="T1822" s="111">
        <f t="shared" si="421"/>
        <v>0</v>
      </c>
    </row>
    <row r="1823" spans="1:20" ht="11.25" customHeight="1" x14ac:dyDescent="0.2">
      <c r="A1823" s="102" t="str">
        <f>'T09'!A1823</f>
        <v>Petrova Lehota</v>
      </c>
      <c r="B1823" s="104">
        <f>'T09'!C1823</f>
        <v>581348</v>
      </c>
      <c r="C1823" s="109">
        <f>'T09'!K1823</f>
        <v>36035.93</v>
      </c>
      <c r="D1823" s="110">
        <f>'T09'!O1823</f>
        <v>39.195</v>
      </c>
      <c r="E1823" s="110">
        <f>'T09'!P1823</f>
        <v>4.8507142732267488</v>
      </c>
      <c r="F1823" s="110"/>
      <c r="G1823" s="102">
        <f t="shared" si="409"/>
        <v>0</v>
      </c>
      <c r="H1823" s="102">
        <f t="shared" si="410"/>
        <v>0</v>
      </c>
      <c r="I1823" s="102">
        <f t="shared" si="411"/>
        <v>0</v>
      </c>
      <c r="J1823" s="103">
        <f t="shared" si="412"/>
        <v>0</v>
      </c>
      <c r="L1823" s="115">
        <f t="shared" si="413"/>
        <v>0</v>
      </c>
      <c r="M1823" s="111">
        <f t="shared" si="414"/>
        <v>0</v>
      </c>
      <c r="N1823" s="111">
        <f t="shared" si="415"/>
        <v>0</v>
      </c>
      <c r="O1823" s="115">
        <f t="shared" si="416"/>
        <v>0</v>
      </c>
      <c r="P1823" s="111">
        <f t="shared" si="417"/>
        <v>0</v>
      </c>
      <c r="Q1823" s="111">
        <f t="shared" si="418"/>
        <v>0</v>
      </c>
      <c r="R1823" s="115">
        <f t="shared" si="419"/>
        <v>0</v>
      </c>
      <c r="S1823" s="111">
        <f t="shared" si="420"/>
        <v>0</v>
      </c>
      <c r="T1823" s="111">
        <f t="shared" si="421"/>
        <v>0</v>
      </c>
    </row>
    <row r="1824" spans="1:20" ht="11.25" customHeight="1" x14ac:dyDescent="0.2">
      <c r="A1824" s="102" t="str">
        <f>'T09'!A1824</f>
        <v>Petrova Ves</v>
      </c>
      <c r="B1824" s="104">
        <f>'T09'!C1824</f>
        <v>504611</v>
      </c>
      <c r="C1824" s="109">
        <f>'T09'!K1824</f>
        <v>509079.07999999996</v>
      </c>
      <c r="D1824" s="110">
        <f>'T09'!O1824</f>
        <v>16.246400000000001</v>
      </c>
      <c r="E1824" s="110">
        <f>'T09'!P1824</f>
        <v>9.8896619362162763</v>
      </c>
      <c r="F1824" s="110"/>
      <c r="G1824" s="102">
        <f t="shared" si="409"/>
        <v>0</v>
      </c>
      <c r="H1824" s="102">
        <f t="shared" si="410"/>
        <v>0</v>
      </c>
      <c r="I1824" s="102">
        <f t="shared" si="411"/>
        <v>0</v>
      </c>
      <c r="J1824" s="103">
        <f t="shared" si="412"/>
        <v>0</v>
      </c>
      <c r="L1824" s="115">
        <f t="shared" si="413"/>
        <v>0</v>
      </c>
      <c r="M1824" s="111">
        <f t="shared" si="414"/>
        <v>0</v>
      </c>
      <c r="N1824" s="111">
        <f t="shared" si="415"/>
        <v>0</v>
      </c>
      <c r="O1824" s="115">
        <f t="shared" si="416"/>
        <v>0</v>
      </c>
      <c r="P1824" s="111">
        <f t="shared" si="417"/>
        <v>0</v>
      </c>
      <c r="Q1824" s="111">
        <f t="shared" si="418"/>
        <v>0</v>
      </c>
      <c r="R1824" s="115">
        <f t="shared" si="419"/>
        <v>0</v>
      </c>
      <c r="S1824" s="111">
        <f t="shared" si="420"/>
        <v>0</v>
      </c>
      <c r="T1824" s="111">
        <f t="shared" si="421"/>
        <v>0</v>
      </c>
    </row>
    <row r="1825" spans="1:20" ht="11.25" customHeight="1" x14ac:dyDescent="0.2">
      <c r="A1825" s="102" t="str">
        <f>'T09'!A1825</f>
        <v>Petrovany</v>
      </c>
      <c r="B1825" s="104">
        <f>'T09'!C1825</f>
        <v>525014</v>
      </c>
      <c r="C1825" s="109">
        <f>'T09'!K1825</f>
        <v>903405.23</v>
      </c>
      <c r="D1825" s="110">
        <f>'T09'!O1825</f>
        <v>33.920699999999997</v>
      </c>
      <c r="E1825" s="110">
        <f>'T09'!P1825</f>
        <v>1.0673637565724521</v>
      </c>
      <c r="F1825" s="110"/>
      <c r="G1825" s="102">
        <f t="shared" si="409"/>
        <v>0</v>
      </c>
      <c r="H1825" s="102">
        <f t="shared" si="410"/>
        <v>0</v>
      </c>
      <c r="I1825" s="102">
        <f t="shared" si="411"/>
        <v>0</v>
      </c>
      <c r="J1825" s="103">
        <f t="shared" si="412"/>
        <v>0</v>
      </c>
      <c r="L1825" s="115">
        <f t="shared" si="413"/>
        <v>0</v>
      </c>
      <c r="M1825" s="111">
        <f t="shared" si="414"/>
        <v>0</v>
      </c>
      <c r="N1825" s="111">
        <f t="shared" si="415"/>
        <v>0</v>
      </c>
      <c r="O1825" s="115">
        <f t="shared" si="416"/>
        <v>0</v>
      </c>
      <c r="P1825" s="111">
        <f t="shared" si="417"/>
        <v>0</v>
      </c>
      <c r="Q1825" s="111">
        <f t="shared" si="418"/>
        <v>0</v>
      </c>
      <c r="R1825" s="115">
        <f t="shared" si="419"/>
        <v>0</v>
      </c>
      <c r="S1825" s="111">
        <f t="shared" si="420"/>
        <v>0</v>
      </c>
      <c r="T1825" s="111">
        <f t="shared" si="421"/>
        <v>0</v>
      </c>
    </row>
    <row r="1826" spans="1:20" ht="11.25" customHeight="1" x14ac:dyDescent="0.2">
      <c r="A1826" s="102" t="str">
        <f>'T09'!A1826</f>
        <v>Petrovce</v>
      </c>
      <c r="B1826" s="104">
        <f>'T09'!C1826</f>
        <v>515299</v>
      </c>
      <c r="C1826" s="109">
        <f>'T09'!K1826</f>
        <v>68036.149999999994</v>
      </c>
      <c r="D1826" s="110">
        <f>'T09'!O1826</f>
        <v>0</v>
      </c>
      <c r="E1826" s="110">
        <f>'T09'!P1826</f>
        <v>0</v>
      </c>
      <c r="F1826" s="110"/>
      <c r="G1826" s="102">
        <f t="shared" si="409"/>
        <v>0</v>
      </c>
      <c r="H1826" s="102">
        <f t="shared" si="410"/>
        <v>0</v>
      </c>
      <c r="I1826" s="102">
        <f t="shared" si="411"/>
        <v>0</v>
      </c>
      <c r="J1826" s="103">
        <f t="shared" si="412"/>
        <v>0</v>
      </c>
      <c r="L1826" s="115">
        <f t="shared" si="413"/>
        <v>0</v>
      </c>
      <c r="M1826" s="111">
        <f t="shared" si="414"/>
        <v>0</v>
      </c>
      <c r="N1826" s="111">
        <f t="shared" si="415"/>
        <v>0</v>
      </c>
      <c r="O1826" s="115">
        <f t="shared" si="416"/>
        <v>0</v>
      </c>
      <c r="P1826" s="111">
        <f t="shared" si="417"/>
        <v>0</v>
      </c>
      <c r="Q1826" s="111">
        <f t="shared" si="418"/>
        <v>0</v>
      </c>
      <c r="R1826" s="115">
        <f t="shared" si="419"/>
        <v>0</v>
      </c>
      <c r="S1826" s="111">
        <f t="shared" si="420"/>
        <v>0</v>
      </c>
      <c r="T1826" s="111">
        <f t="shared" si="421"/>
        <v>0</v>
      </c>
    </row>
    <row r="1827" spans="1:20" ht="11.25" customHeight="1" x14ac:dyDescent="0.2">
      <c r="A1827" s="102" t="str">
        <f>'T09'!A1827</f>
        <v>Petrovce</v>
      </c>
      <c r="B1827" s="104">
        <f>'T09'!C1827</f>
        <v>522899</v>
      </c>
      <c r="C1827" s="109">
        <f>'T09'!K1827</f>
        <v>72271.08</v>
      </c>
      <c r="D1827" s="110">
        <f>'T09'!O1827</f>
        <v>23.3201</v>
      </c>
      <c r="E1827" s="110">
        <f>'T09'!P1827</f>
        <v>7.378428549843175</v>
      </c>
      <c r="F1827" s="110"/>
      <c r="G1827" s="102">
        <f t="shared" si="409"/>
        <v>0</v>
      </c>
      <c r="H1827" s="102">
        <f t="shared" si="410"/>
        <v>0</v>
      </c>
      <c r="I1827" s="102">
        <f t="shared" si="411"/>
        <v>0</v>
      </c>
      <c r="J1827" s="103">
        <f t="shared" si="412"/>
        <v>0</v>
      </c>
      <c r="L1827" s="115">
        <f t="shared" si="413"/>
        <v>0</v>
      </c>
      <c r="M1827" s="111">
        <f t="shared" si="414"/>
        <v>0</v>
      </c>
      <c r="N1827" s="111">
        <f t="shared" si="415"/>
        <v>0</v>
      </c>
      <c r="O1827" s="115">
        <f t="shared" si="416"/>
        <v>0</v>
      </c>
      <c r="P1827" s="111">
        <f t="shared" si="417"/>
        <v>0</v>
      </c>
      <c r="Q1827" s="111">
        <f t="shared" si="418"/>
        <v>0</v>
      </c>
      <c r="R1827" s="115">
        <f t="shared" si="419"/>
        <v>0</v>
      </c>
      <c r="S1827" s="111">
        <f t="shared" si="420"/>
        <v>0</v>
      </c>
      <c r="T1827" s="111">
        <f t="shared" si="421"/>
        <v>0</v>
      </c>
    </row>
    <row r="1828" spans="1:20" ht="11.25" customHeight="1" x14ac:dyDescent="0.2">
      <c r="A1828" s="102" t="str">
        <f>'T09'!A1828</f>
        <v>Petrovce</v>
      </c>
      <c r="B1828" s="104">
        <f>'T09'!C1828</f>
        <v>528986</v>
      </c>
      <c r="C1828" s="109">
        <f>'T09'!K1828</f>
        <v>341279.75</v>
      </c>
      <c r="D1828" s="110">
        <f>'T09'!O1828</f>
        <v>0</v>
      </c>
      <c r="E1828" s="110">
        <f>'T09'!P1828</f>
        <v>1.4295017503968519</v>
      </c>
      <c r="F1828" s="110"/>
      <c r="G1828" s="102">
        <f t="shared" si="409"/>
        <v>0</v>
      </c>
      <c r="H1828" s="102">
        <f t="shared" si="410"/>
        <v>0</v>
      </c>
      <c r="I1828" s="102">
        <f t="shared" si="411"/>
        <v>0</v>
      </c>
      <c r="J1828" s="103">
        <f t="shared" si="412"/>
        <v>0</v>
      </c>
      <c r="L1828" s="115">
        <f t="shared" si="413"/>
        <v>0</v>
      </c>
      <c r="M1828" s="111">
        <f t="shared" si="414"/>
        <v>0</v>
      </c>
      <c r="N1828" s="111">
        <f t="shared" si="415"/>
        <v>0</v>
      </c>
      <c r="O1828" s="115">
        <f t="shared" si="416"/>
        <v>0</v>
      </c>
      <c r="P1828" s="111">
        <f t="shared" si="417"/>
        <v>0</v>
      </c>
      <c r="Q1828" s="111">
        <f t="shared" si="418"/>
        <v>0</v>
      </c>
      <c r="R1828" s="115">
        <f t="shared" si="419"/>
        <v>0</v>
      </c>
      <c r="S1828" s="111">
        <f t="shared" si="420"/>
        <v>0</v>
      </c>
      <c r="T1828" s="111">
        <f t="shared" si="421"/>
        <v>0</v>
      </c>
    </row>
    <row r="1829" spans="1:20" ht="11.25" customHeight="1" x14ac:dyDescent="0.2">
      <c r="A1829" s="102" t="str">
        <f>'T09'!A1829</f>
        <v>Petrovce nad Laborcom</v>
      </c>
      <c r="B1829" s="104">
        <f>'T09'!C1829</f>
        <v>522902</v>
      </c>
      <c r="C1829" s="109">
        <f>'T09'!K1829</f>
        <v>482371.16000000003</v>
      </c>
      <c r="D1829" s="110">
        <f>'T09'!O1829</f>
        <v>12.984999999999999</v>
      </c>
      <c r="E1829" s="110">
        <f>'T09'!P1829</f>
        <v>38.420789916213067</v>
      </c>
      <c r="F1829" s="110"/>
      <c r="G1829" s="102">
        <f t="shared" si="409"/>
        <v>0</v>
      </c>
      <c r="H1829" s="102">
        <f t="shared" si="410"/>
        <v>1</v>
      </c>
      <c r="I1829" s="102">
        <f t="shared" si="411"/>
        <v>0</v>
      </c>
      <c r="J1829" s="103">
        <f t="shared" si="412"/>
        <v>1</v>
      </c>
      <c r="L1829" s="115">
        <f t="shared" si="413"/>
        <v>0</v>
      </c>
      <c r="M1829" s="111">
        <f t="shared" si="414"/>
        <v>0</v>
      </c>
      <c r="N1829" s="111">
        <f t="shared" si="415"/>
        <v>0</v>
      </c>
      <c r="O1829" s="115">
        <f t="shared" si="416"/>
        <v>482371.16000000003</v>
      </c>
      <c r="P1829" s="111">
        <f t="shared" si="417"/>
        <v>0.12984999999999999</v>
      </c>
      <c r="Q1829" s="111">
        <f t="shared" si="418"/>
        <v>0.38420789916213066</v>
      </c>
      <c r="R1829" s="115">
        <f t="shared" si="419"/>
        <v>0</v>
      </c>
      <c r="S1829" s="111">
        <f t="shared" si="420"/>
        <v>0</v>
      </c>
      <c r="T1829" s="111">
        <f t="shared" si="421"/>
        <v>0</v>
      </c>
    </row>
    <row r="1830" spans="1:20" ht="11.25" customHeight="1" x14ac:dyDescent="0.2">
      <c r="A1830" s="102" t="str">
        <f>'T09'!A1830</f>
        <v>Petrovice</v>
      </c>
      <c r="B1830" s="104">
        <f>'T09'!C1830</f>
        <v>517861</v>
      </c>
      <c r="C1830" s="109">
        <f>'T09'!K1830</f>
        <v>673804.06</v>
      </c>
      <c r="D1830" s="110">
        <f>'T09'!O1830</f>
        <v>26.7851</v>
      </c>
      <c r="E1830" s="110">
        <f>'T09'!P1830</f>
        <v>16.653008888073483</v>
      </c>
      <c r="F1830" s="110"/>
      <c r="G1830" s="102">
        <f t="shared" si="409"/>
        <v>0</v>
      </c>
      <c r="H1830" s="102">
        <f t="shared" si="410"/>
        <v>0</v>
      </c>
      <c r="I1830" s="102">
        <f t="shared" si="411"/>
        <v>0</v>
      </c>
      <c r="J1830" s="103">
        <f t="shared" si="412"/>
        <v>0</v>
      </c>
      <c r="L1830" s="115">
        <f t="shared" si="413"/>
        <v>0</v>
      </c>
      <c r="M1830" s="111">
        <f t="shared" si="414"/>
        <v>0</v>
      </c>
      <c r="N1830" s="111">
        <f t="shared" si="415"/>
        <v>0</v>
      </c>
      <c r="O1830" s="115">
        <f t="shared" si="416"/>
        <v>0</v>
      </c>
      <c r="P1830" s="111">
        <f t="shared" si="417"/>
        <v>0</v>
      </c>
      <c r="Q1830" s="111">
        <f t="shared" si="418"/>
        <v>0</v>
      </c>
      <c r="R1830" s="115">
        <f t="shared" si="419"/>
        <v>0</v>
      </c>
      <c r="S1830" s="111">
        <f t="shared" si="420"/>
        <v>0</v>
      </c>
      <c r="T1830" s="111">
        <f t="shared" si="421"/>
        <v>0</v>
      </c>
    </row>
    <row r="1831" spans="1:20" ht="11.25" customHeight="1" x14ac:dyDescent="0.2">
      <c r="A1831" s="102" t="str">
        <f>'T09'!A1831</f>
        <v>Petrovo</v>
      </c>
      <c r="B1831" s="104">
        <f>'T09'!C1831</f>
        <v>526088</v>
      </c>
      <c r="C1831" s="109">
        <f>'T09'!K1831</f>
        <v>24069.82</v>
      </c>
      <c r="D1831" s="110">
        <f>'T09'!O1831</f>
        <v>0</v>
      </c>
      <c r="E1831" s="110">
        <f>'T09'!P1831</f>
        <v>0</v>
      </c>
      <c r="F1831" s="110"/>
      <c r="G1831" s="102">
        <f t="shared" si="409"/>
        <v>0</v>
      </c>
      <c r="H1831" s="102">
        <f t="shared" si="410"/>
        <v>0</v>
      </c>
      <c r="I1831" s="102">
        <f t="shared" si="411"/>
        <v>0</v>
      </c>
      <c r="J1831" s="103">
        <f t="shared" si="412"/>
        <v>0</v>
      </c>
      <c r="L1831" s="115">
        <f t="shared" si="413"/>
        <v>0</v>
      </c>
      <c r="M1831" s="111">
        <f t="shared" si="414"/>
        <v>0</v>
      </c>
      <c r="N1831" s="111">
        <f t="shared" si="415"/>
        <v>0</v>
      </c>
      <c r="O1831" s="115">
        <f t="shared" si="416"/>
        <v>0</v>
      </c>
      <c r="P1831" s="111">
        <f t="shared" si="417"/>
        <v>0</v>
      </c>
      <c r="Q1831" s="111">
        <f t="shared" si="418"/>
        <v>0</v>
      </c>
      <c r="R1831" s="115">
        <f t="shared" si="419"/>
        <v>0</v>
      </c>
      <c r="S1831" s="111">
        <f t="shared" si="420"/>
        <v>0</v>
      </c>
      <c r="T1831" s="111">
        <f t="shared" si="421"/>
        <v>0</v>
      </c>
    </row>
    <row r="1832" spans="1:20" ht="11.25" customHeight="1" x14ac:dyDescent="0.2">
      <c r="A1832" s="102" t="str">
        <f>'T09'!A1832</f>
        <v>Pezinok</v>
      </c>
      <c r="B1832" s="104">
        <f>'T09'!C1832</f>
        <v>508179</v>
      </c>
      <c r="C1832" s="109">
        <f>'T09'!K1832</f>
        <v>11862506.23</v>
      </c>
      <c r="D1832" s="110">
        <f>'T09'!O1832</f>
        <v>17.4374</v>
      </c>
      <c r="E1832" s="110">
        <f>'T09'!P1832</f>
        <v>2.4083160376135795</v>
      </c>
      <c r="F1832" s="110"/>
      <c r="G1832" s="102">
        <f t="shared" si="409"/>
        <v>0</v>
      </c>
      <c r="H1832" s="102">
        <f t="shared" si="410"/>
        <v>0</v>
      </c>
      <c r="I1832" s="102">
        <f t="shared" si="411"/>
        <v>0</v>
      </c>
      <c r="J1832" s="103">
        <f t="shared" si="412"/>
        <v>0</v>
      </c>
      <c r="L1832" s="115">
        <f t="shared" si="413"/>
        <v>0</v>
      </c>
      <c r="M1832" s="111">
        <f t="shared" si="414"/>
        <v>0</v>
      </c>
      <c r="N1832" s="111">
        <f t="shared" si="415"/>
        <v>0</v>
      </c>
      <c r="O1832" s="115">
        <f t="shared" si="416"/>
        <v>0</v>
      </c>
      <c r="P1832" s="111">
        <f t="shared" si="417"/>
        <v>0</v>
      </c>
      <c r="Q1832" s="111">
        <f t="shared" si="418"/>
        <v>0</v>
      </c>
      <c r="R1832" s="115">
        <f t="shared" si="419"/>
        <v>0</v>
      </c>
      <c r="S1832" s="111">
        <f t="shared" si="420"/>
        <v>0</v>
      </c>
      <c r="T1832" s="111">
        <f t="shared" si="421"/>
        <v>0</v>
      </c>
    </row>
    <row r="1833" spans="1:20" ht="11.25" customHeight="1" x14ac:dyDescent="0.2">
      <c r="A1833" s="102" t="str">
        <f>'T09'!A1833</f>
        <v>Piešťany</v>
      </c>
      <c r="B1833" s="104">
        <f>'T09'!C1833</f>
        <v>507440</v>
      </c>
      <c r="C1833" s="109">
        <f>'T09'!K1833</f>
        <v>15573462.700000001</v>
      </c>
      <c r="D1833" s="110">
        <f>'T09'!O1833</f>
        <v>21.9923</v>
      </c>
      <c r="E1833" s="110">
        <f>'T09'!P1833</f>
        <v>4.8411073023599291</v>
      </c>
      <c r="F1833" s="110"/>
      <c r="G1833" s="102">
        <f t="shared" si="409"/>
        <v>0</v>
      </c>
      <c r="H1833" s="102">
        <f t="shared" si="410"/>
        <v>0</v>
      </c>
      <c r="I1833" s="102">
        <f t="shared" si="411"/>
        <v>0</v>
      </c>
      <c r="J1833" s="103">
        <f t="shared" si="412"/>
        <v>0</v>
      </c>
      <c r="L1833" s="115">
        <f t="shared" si="413"/>
        <v>0</v>
      </c>
      <c r="M1833" s="111">
        <f t="shared" si="414"/>
        <v>0</v>
      </c>
      <c r="N1833" s="111">
        <f t="shared" si="415"/>
        <v>0</v>
      </c>
      <c r="O1833" s="115">
        <f t="shared" si="416"/>
        <v>0</v>
      </c>
      <c r="P1833" s="111">
        <f t="shared" si="417"/>
        <v>0</v>
      </c>
      <c r="Q1833" s="111">
        <f t="shared" si="418"/>
        <v>0</v>
      </c>
      <c r="R1833" s="115">
        <f t="shared" si="419"/>
        <v>0</v>
      </c>
      <c r="S1833" s="111">
        <f t="shared" si="420"/>
        <v>0</v>
      </c>
      <c r="T1833" s="111">
        <f t="shared" si="421"/>
        <v>0</v>
      </c>
    </row>
    <row r="1834" spans="1:20" ht="11.25" customHeight="1" x14ac:dyDescent="0.2">
      <c r="A1834" s="102" t="str">
        <f>'T09'!A1834</f>
        <v>Pichne</v>
      </c>
      <c r="B1834" s="104">
        <f>'T09'!C1834</f>
        <v>520659</v>
      </c>
      <c r="C1834" s="109">
        <f>'T09'!K1834</f>
        <v>179671.06</v>
      </c>
      <c r="D1834" s="110">
        <f>'T09'!O1834</f>
        <v>0</v>
      </c>
      <c r="E1834" s="110">
        <f>'T09'!P1834</f>
        <v>0.75145101275631143</v>
      </c>
      <c r="F1834" s="110"/>
      <c r="G1834" s="102">
        <f t="shared" si="409"/>
        <v>0</v>
      </c>
      <c r="H1834" s="102">
        <f t="shared" si="410"/>
        <v>0</v>
      </c>
      <c r="I1834" s="102">
        <f t="shared" si="411"/>
        <v>0</v>
      </c>
      <c r="J1834" s="103">
        <f t="shared" si="412"/>
        <v>0</v>
      </c>
      <c r="L1834" s="115">
        <f t="shared" si="413"/>
        <v>0</v>
      </c>
      <c r="M1834" s="111">
        <f t="shared" si="414"/>
        <v>0</v>
      </c>
      <c r="N1834" s="111">
        <f t="shared" si="415"/>
        <v>0</v>
      </c>
      <c r="O1834" s="115">
        <f t="shared" si="416"/>
        <v>0</v>
      </c>
      <c r="P1834" s="111">
        <f t="shared" si="417"/>
        <v>0</v>
      </c>
      <c r="Q1834" s="111">
        <f t="shared" si="418"/>
        <v>0</v>
      </c>
      <c r="R1834" s="115">
        <f t="shared" si="419"/>
        <v>0</v>
      </c>
      <c r="S1834" s="111">
        <f t="shared" si="420"/>
        <v>0</v>
      </c>
      <c r="T1834" s="111">
        <f t="shared" si="421"/>
        <v>0</v>
      </c>
    </row>
    <row r="1835" spans="1:20" ht="11.25" customHeight="1" x14ac:dyDescent="0.2">
      <c r="A1835" s="102" t="str">
        <f>'T09'!A1835</f>
        <v>Píla</v>
      </c>
      <c r="B1835" s="104">
        <f>'T09'!C1835</f>
        <v>508187</v>
      </c>
      <c r="C1835" s="109">
        <f>'T09'!K1835</f>
        <v>127069.39</v>
      </c>
      <c r="D1835" s="110">
        <f>'T09'!O1835</f>
        <v>0</v>
      </c>
      <c r="E1835" s="110">
        <f>'T09'!P1835</f>
        <v>6.8328572286370477</v>
      </c>
      <c r="F1835" s="110"/>
      <c r="G1835" s="102">
        <f t="shared" si="409"/>
        <v>0</v>
      </c>
      <c r="H1835" s="102">
        <f t="shared" si="410"/>
        <v>0</v>
      </c>
      <c r="I1835" s="102">
        <f t="shared" si="411"/>
        <v>0</v>
      </c>
      <c r="J1835" s="103">
        <f t="shared" si="412"/>
        <v>0</v>
      </c>
      <c r="L1835" s="115">
        <f t="shared" si="413"/>
        <v>0</v>
      </c>
      <c r="M1835" s="111">
        <f t="shared" si="414"/>
        <v>0</v>
      </c>
      <c r="N1835" s="111">
        <f t="shared" si="415"/>
        <v>0</v>
      </c>
      <c r="O1835" s="115">
        <f t="shared" si="416"/>
        <v>0</v>
      </c>
      <c r="P1835" s="111">
        <f t="shared" si="417"/>
        <v>0</v>
      </c>
      <c r="Q1835" s="111">
        <f t="shared" si="418"/>
        <v>0</v>
      </c>
      <c r="R1835" s="115">
        <f t="shared" si="419"/>
        <v>0</v>
      </c>
      <c r="S1835" s="111">
        <f t="shared" si="420"/>
        <v>0</v>
      </c>
      <c r="T1835" s="111">
        <f t="shared" si="421"/>
        <v>0</v>
      </c>
    </row>
    <row r="1836" spans="1:20" ht="11.25" customHeight="1" x14ac:dyDescent="0.2">
      <c r="A1836" s="102" t="str">
        <f>'T09'!A1836</f>
        <v>Píla</v>
      </c>
      <c r="B1836" s="104">
        <f>'T09'!C1836</f>
        <v>511706</v>
      </c>
      <c r="C1836" s="109">
        <f>'T09'!K1836</f>
        <v>83270.399999999994</v>
      </c>
      <c r="D1836" s="110">
        <f>'T09'!O1836</f>
        <v>0</v>
      </c>
      <c r="E1836" s="110">
        <f>'T09'!P1836</f>
        <v>6.0045346245484597</v>
      </c>
      <c r="F1836" s="110"/>
      <c r="G1836" s="102">
        <f t="shared" si="409"/>
        <v>0</v>
      </c>
      <c r="H1836" s="102">
        <f t="shared" si="410"/>
        <v>0</v>
      </c>
      <c r="I1836" s="102">
        <f t="shared" si="411"/>
        <v>0</v>
      </c>
      <c r="J1836" s="103">
        <f t="shared" si="412"/>
        <v>0</v>
      </c>
      <c r="L1836" s="115">
        <f t="shared" si="413"/>
        <v>0</v>
      </c>
      <c r="M1836" s="111">
        <f t="shared" si="414"/>
        <v>0</v>
      </c>
      <c r="N1836" s="111">
        <f t="shared" si="415"/>
        <v>0</v>
      </c>
      <c r="O1836" s="115">
        <f t="shared" si="416"/>
        <v>0</v>
      </c>
      <c r="P1836" s="111">
        <f t="shared" si="417"/>
        <v>0</v>
      </c>
      <c r="Q1836" s="111">
        <f t="shared" si="418"/>
        <v>0</v>
      </c>
      <c r="R1836" s="115">
        <f t="shared" si="419"/>
        <v>0</v>
      </c>
      <c r="S1836" s="111">
        <f t="shared" si="420"/>
        <v>0</v>
      </c>
      <c r="T1836" s="111">
        <f t="shared" si="421"/>
        <v>0</v>
      </c>
    </row>
    <row r="1837" spans="1:20" ht="11.25" customHeight="1" x14ac:dyDescent="0.2">
      <c r="A1837" s="102" t="str">
        <f>'T09'!A1837</f>
        <v>Píla</v>
      </c>
      <c r="B1837" s="104">
        <f>'T09'!C1837</f>
        <v>517127</v>
      </c>
      <c r="C1837" s="109">
        <f>'T09'!K1837</f>
        <v>64261.15</v>
      </c>
      <c r="D1837" s="110">
        <f>'T09'!O1837</f>
        <v>0</v>
      </c>
      <c r="E1837" s="110">
        <f>'T09'!P1837</f>
        <v>0</v>
      </c>
      <c r="F1837" s="110"/>
      <c r="G1837" s="102">
        <f t="shared" si="409"/>
        <v>0</v>
      </c>
      <c r="H1837" s="102">
        <f t="shared" si="410"/>
        <v>0</v>
      </c>
      <c r="I1837" s="102">
        <f t="shared" si="411"/>
        <v>0</v>
      </c>
      <c r="J1837" s="103">
        <f t="shared" si="412"/>
        <v>0</v>
      </c>
      <c r="L1837" s="115">
        <f t="shared" si="413"/>
        <v>0</v>
      </c>
      <c r="M1837" s="111">
        <f t="shared" si="414"/>
        <v>0</v>
      </c>
      <c r="N1837" s="111">
        <f t="shared" si="415"/>
        <v>0</v>
      </c>
      <c r="O1837" s="115">
        <f t="shared" si="416"/>
        <v>0</v>
      </c>
      <c r="P1837" s="111">
        <f t="shared" si="417"/>
        <v>0</v>
      </c>
      <c r="Q1837" s="111">
        <f t="shared" si="418"/>
        <v>0</v>
      </c>
      <c r="R1837" s="115">
        <f t="shared" si="419"/>
        <v>0</v>
      </c>
      <c r="S1837" s="111">
        <f t="shared" si="420"/>
        <v>0</v>
      </c>
      <c r="T1837" s="111">
        <f t="shared" si="421"/>
        <v>0</v>
      </c>
    </row>
    <row r="1838" spans="1:20" ht="11.25" customHeight="1" x14ac:dyDescent="0.2">
      <c r="A1838" s="102" t="str">
        <f>'T09'!A1838</f>
        <v>Pinciná</v>
      </c>
      <c r="B1838" s="104">
        <f>'T09'!C1838</f>
        <v>511714</v>
      </c>
      <c r="C1838" s="109">
        <f>'T09'!K1838</f>
        <v>52506.06</v>
      </c>
      <c r="D1838" s="110">
        <f>'T09'!O1838</f>
        <v>0</v>
      </c>
      <c r="E1838" s="110">
        <f>'T09'!P1838</f>
        <v>0</v>
      </c>
      <c r="F1838" s="110"/>
      <c r="G1838" s="102">
        <f t="shared" si="409"/>
        <v>0</v>
      </c>
      <c r="H1838" s="102">
        <f t="shared" si="410"/>
        <v>0</v>
      </c>
      <c r="I1838" s="102">
        <f t="shared" si="411"/>
        <v>0</v>
      </c>
      <c r="J1838" s="103">
        <f t="shared" si="412"/>
        <v>0</v>
      </c>
      <c r="L1838" s="115">
        <f t="shared" si="413"/>
        <v>0</v>
      </c>
      <c r="M1838" s="111">
        <f t="shared" si="414"/>
        <v>0</v>
      </c>
      <c r="N1838" s="111">
        <f t="shared" si="415"/>
        <v>0</v>
      </c>
      <c r="O1838" s="115">
        <f t="shared" si="416"/>
        <v>0</v>
      </c>
      <c r="P1838" s="111">
        <f t="shared" si="417"/>
        <v>0</v>
      </c>
      <c r="Q1838" s="111">
        <f t="shared" si="418"/>
        <v>0</v>
      </c>
      <c r="R1838" s="115">
        <f t="shared" si="419"/>
        <v>0</v>
      </c>
      <c r="S1838" s="111">
        <f t="shared" si="420"/>
        <v>0</v>
      </c>
      <c r="T1838" s="111">
        <f t="shared" si="421"/>
        <v>0</v>
      </c>
    </row>
    <row r="1839" spans="1:20" ht="11.25" customHeight="1" x14ac:dyDescent="0.2">
      <c r="A1839" s="102" t="str">
        <f>'T09'!A1839</f>
        <v>Pinkovce</v>
      </c>
      <c r="B1839" s="104">
        <f>'T09'!C1839</f>
        <v>522911</v>
      </c>
      <c r="C1839" s="109">
        <f>'T09'!K1839</f>
        <v>34984.089999999997</v>
      </c>
      <c r="D1839" s="110">
        <f>'T09'!O1839</f>
        <v>26.408000000000001</v>
      </c>
      <c r="E1839" s="110">
        <f>'T09'!P1839</f>
        <v>3.8824791498078133</v>
      </c>
      <c r="F1839" s="110"/>
      <c r="G1839" s="102">
        <f t="shared" si="409"/>
        <v>0</v>
      </c>
      <c r="H1839" s="102">
        <f t="shared" si="410"/>
        <v>0</v>
      </c>
      <c r="I1839" s="102">
        <f t="shared" si="411"/>
        <v>0</v>
      </c>
      <c r="J1839" s="103">
        <f t="shared" si="412"/>
        <v>0</v>
      </c>
      <c r="L1839" s="115">
        <f t="shared" si="413"/>
        <v>0</v>
      </c>
      <c r="M1839" s="111">
        <f t="shared" si="414"/>
        <v>0</v>
      </c>
      <c r="N1839" s="111">
        <f t="shared" si="415"/>
        <v>0</v>
      </c>
      <c r="O1839" s="115">
        <f t="shared" si="416"/>
        <v>0</v>
      </c>
      <c r="P1839" s="111">
        <f t="shared" si="417"/>
        <v>0</v>
      </c>
      <c r="Q1839" s="111">
        <f t="shared" si="418"/>
        <v>0</v>
      </c>
      <c r="R1839" s="115">
        <f t="shared" si="419"/>
        <v>0</v>
      </c>
      <c r="S1839" s="111">
        <f t="shared" si="420"/>
        <v>0</v>
      </c>
      <c r="T1839" s="111">
        <f t="shared" si="421"/>
        <v>0</v>
      </c>
    </row>
    <row r="1840" spans="1:20" ht="11.25" customHeight="1" x14ac:dyDescent="0.2">
      <c r="A1840" s="102" t="str">
        <f>'T09'!A1840</f>
        <v>Piskorovce</v>
      </c>
      <c r="B1840" s="104">
        <f>'T09'!C1840</f>
        <v>528994</v>
      </c>
      <c r="C1840" s="109">
        <f>'T09'!K1840</f>
        <v>47912.47</v>
      </c>
      <c r="D1840" s="110">
        <f>'T09'!O1840</f>
        <v>0</v>
      </c>
      <c r="E1840" s="110">
        <f>'T09'!P1840</f>
        <v>0</v>
      </c>
      <c r="F1840" s="110"/>
      <c r="G1840" s="102">
        <f t="shared" si="409"/>
        <v>0</v>
      </c>
      <c r="H1840" s="102">
        <f t="shared" si="410"/>
        <v>0</v>
      </c>
      <c r="I1840" s="102">
        <f t="shared" si="411"/>
        <v>0</v>
      </c>
      <c r="J1840" s="103">
        <f t="shared" si="412"/>
        <v>0</v>
      </c>
      <c r="L1840" s="115">
        <f t="shared" si="413"/>
        <v>0</v>
      </c>
      <c r="M1840" s="111">
        <f t="shared" si="414"/>
        <v>0</v>
      </c>
      <c r="N1840" s="111">
        <f t="shared" si="415"/>
        <v>0</v>
      </c>
      <c r="O1840" s="115">
        <f t="shared" si="416"/>
        <v>0</v>
      </c>
      <c r="P1840" s="111">
        <f t="shared" si="417"/>
        <v>0</v>
      </c>
      <c r="Q1840" s="111">
        <f t="shared" si="418"/>
        <v>0</v>
      </c>
      <c r="R1840" s="115">
        <f t="shared" si="419"/>
        <v>0</v>
      </c>
      <c r="S1840" s="111">
        <f t="shared" si="420"/>
        <v>0</v>
      </c>
      <c r="T1840" s="111">
        <f t="shared" si="421"/>
        <v>0</v>
      </c>
    </row>
    <row r="1841" spans="1:20" ht="11.25" customHeight="1" x14ac:dyDescent="0.2">
      <c r="A1841" s="102" t="str">
        <f>'T09'!A1841</f>
        <v>Pitelová</v>
      </c>
      <c r="B1841" s="104">
        <f>'T09'!C1841</f>
        <v>517135</v>
      </c>
      <c r="C1841" s="109">
        <f>'T09'!K1841</f>
        <v>116742.6</v>
      </c>
      <c r="D1841" s="110">
        <f>'T09'!O1841</f>
        <v>0</v>
      </c>
      <c r="E1841" s="110">
        <f>'T09'!P1841</f>
        <v>0</v>
      </c>
      <c r="F1841" s="110"/>
      <c r="G1841" s="102">
        <f t="shared" si="409"/>
        <v>0</v>
      </c>
      <c r="H1841" s="102">
        <f t="shared" si="410"/>
        <v>0</v>
      </c>
      <c r="I1841" s="102">
        <f t="shared" si="411"/>
        <v>0</v>
      </c>
      <c r="J1841" s="103">
        <f t="shared" si="412"/>
        <v>0</v>
      </c>
      <c r="L1841" s="115">
        <f t="shared" si="413"/>
        <v>0</v>
      </c>
      <c r="M1841" s="111">
        <f t="shared" si="414"/>
        <v>0</v>
      </c>
      <c r="N1841" s="111">
        <f t="shared" si="415"/>
        <v>0</v>
      </c>
      <c r="O1841" s="115">
        <f t="shared" si="416"/>
        <v>0</v>
      </c>
      <c r="P1841" s="111">
        <f t="shared" si="417"/>
        <v>0</v>
      </c>
      <c r="Q1841" s="111">
        <f t="shared" si="418"/>
        <v>0</v>
      </c>
      <c r="R1841" s="115">
        <f t="shared" si="419"/>
        <v>0</v>
      </c>
      <c r="S1841" s="111">
        <f t="shared" si="420"/>
        <v>0</v>
      </c>
      <c r="T1841" s="111">
        <f t="shared" si="421"/>
        <v>0</v>
      </c>
    </row>
    <row r="1842" spans="1:20" ht="11.25" customHeight="1" x14ac:dyDescent="0.2">
      <c r="A1842" s="102" t="str">
        <f>'T09'!A1842</f>
        <v>Plášťovce</v>
      </c>
      <c r="B1842" s="104">
        <f>'T09'!C1842</f>
        <v>502642</v>
      </c>
      <c r="C1842" s="109">
        <f>'T09'!K1842</f>
        <v>795584.22</v>
      </c>
      <c r="D1842" s="110">
        <f>'T09'!O1842</f>
        <v>31.323899999999998</v>
      </c>
      <c r="E1842" s="110">
        <f>'T09'!P1842</f>
        <v>2.4493195704660913</v>
      </c>
      <c r="F1842" s="110"/>
      <c r="G1842" s="102">
        <f t="shared" si="409"/>
        <v>0</v>
      </c>
      <c r="H1842" s="102">
        <f t="shared" si="410"/>
        <v>0</v>
      </c>
      <c r="I1842" s="102">
        <f t="shared" si="411"/>
        <v>0</v>
      </c>
      <c r="J1842" s="103">
        <f t="shared" si="412"/>
        <v>0</v>
      </c>
      <c r="L1842" s="115">
        <f t="shared" si="413"/>
        <v>0</v>
      </c>
      <c r="M1842" s="111">
        <f t="shared" si="414"/>
        <v>0</v>
      </c>
      <c r="N1842" s="111">
        <f t="shared" si="415"/>
        <v>0</v>
      </c>
      <c r="O1842" s="115">
        <f t="shared" si="416"/>
        <v>0</v>
      </c>
      <c r="P1842" s="111">
        <f t="shared" si="417"/>
        <v>0</v>
      </c>
      <c r="Q1842" s="111">
        <f t="shared" si="418"/>
        <v>0</v>
      </c>
      <c r="R1842" s="115">
        <f t="shared" si="419"/>
        <v>0</v>
      </c>
      <c r="S1842" s="111">
        <f t="shared" si="420"/>
        <v>0</v>
      </c>
      <c r="T1842" s="111">
        <f t="shared" si="421"/>
        <v>0</v>
      </c>
    </row>
    <row r="1843" spans="1:20" ht="11.25" customHeight="1" x14ac:dyDescent="0.2">
      <c r="A1843" s="102" t="str">
        <f>'T09'!A1843</f>
        <v>Plavé Vozokany</v>
      </c>
      <c r="B1843" s="104">
        <f>'T09'!C1843</f>
        <v>502651</v>
      </c>
      <c r="C1843" s="109">
        <f>'T09'!K1843</f>
        <v>359253.82</v>
      </c>
      <c r="D1843" s="110">
        <f>'T09'!O1843</f>
        <v>39.947899999999997</v>
      </c>
      <c r="E1843" s="110">
        <f>'T09'!P1843</f>
        <v>18.492847202014438</v>
      </c>
      <c r="F1843" s="110"/>
      <c r="G1843" s="102">
        <f t="shared" si="409"/>
        <v>0</v>
      </c>
      <c r="H1843" s="102">
        <f t="shared" si="410"/>
        <v>0</v>
      </c>
      <c r="I1843" s="102">
        <f t="shared" si="411"/>
        <v>0</v>
      </c>
      <c r="J1843" s="103">
        <f t="shared" si="412"/>
        <v>0</v>
      </c>
      <c r="L1843" s="115">
        <f t="shared" si="413"/>
        <v>0</v>
      </c>
      <c r="M1843" s="111">
        <f t="shared" si="414"/>
        <v>0</v>
      </c>
      <c r="N1843" s="111">
        <f t="shared" si="415"/>
        <v>0</v>
      </c>
      <c r="O1843" s="115">
        <f t="shared" si="416"/>
        <v>0</v>
      </c>
      <c r="P1843" s="111">
        <f t="shared" si="417"/>
        <v>0</v>
      </c>
      <c r="Q1843" s="111">
        <f t="shared" si="418"/>
        <v>0</v>
      </c>
      <c r="R1843" s="115">
        <f t="shared" si="419"/>
        <v>0</v>
      </c>
      <c r="S1843" s="111">
        <f t="shared" si="420"/>
        <v>0</v>
      </c>
      <c r="T1843" s="111">
        <f t="shared" si="421"/>
        <v>0</v>
      </c>
    </row>
    <row r="1844" spans="1:20" ht="11.25" customHeight="1" x14ac:dyDescent="0.2">
      <c r="A1844" s="102" t="str">
        <f>'T09'!A1844</f>
        <v>Plavecké Podhradie</v>
      </c>
      <c r="B1844" s="104">
        <f>'T09'!C1844</f>
        <v>504629</v>
      </c>
      <c r="C1844" s="109">
        <f>'T09'!K1844</f>
        <v>338379.9</v>
      </c>
      <c r="D1844" s="110">
        <f>'T09'!O1844</f>
        <v>20.2986</v>
      </c>
      <c r="E1844" s="110">
        <f>'T09'!P1844</f>
        <v>60.245537633884283</v>
      </c>
      <c r="F1844" s="110"/>
      <c r="G1844" s="102">
        <f t="shared" si="409"/>
        <v>0</v>
      </c>
      <c r="H1844" s="102">
        <f t="shared" si="410"/>
        <v>1</v>
      </c>
      <c r="I1844" s="102">
        <f t="shared" si="411"/>
        <v>0</v>
      </c>
      <c r="J1844" s="103">
        <f t="shared" si="412"/>
        <v>1</v>
      </c>
      <c r="L1844" s="115">
        <f t="shared" si="413"/>
        <v>0</v>
      </c>
      <c r="M1844" s="111">
        <f t="shared" si="414"/>
        <v>0</v>
      </c>
      <c r="N1844" s="111">
        <f t="shared" si="415"/>
        <v>0</v>
      </c>
      <c r="O1844" s="115">
        <f t="shared" si="416"/>
        <v>338379.9</v>
      </c>
      <c r="P1844" s="111">
        <f t="shared" si="417"/>
        <v>0.202986</v>
      </c>
      <c r="Q1844" s="111">
        <f t="shared" si="418"/>
        <v>0.60245537633884283</v>
      </c>
      <c r="R1844" s="115">
        <f t="shared" si="419"/>
        <v>0</v>
      </c>
      <c r="S1844" s="111">
        <f t="shared" si="420"/>
        <v>0</v>
      </c>
      <c r="T1844" s="111">
        <f t="shared" si="421"/>
        <v>0</v>
      </c>
    </row>
    <row r="1845" spans="1:20" ht="11.25" customHeight="1" x14ac:dyDescent="0.2">
      <c r="A1845" s="102" t="str">
        <f>'T09'!A1845</f>
        <v>Plavecký Mikuláš</v>
      </c>
      <c r="B1845" s="104">
        <f>'T09'!C1845</f>
        <v>504637</v>
      </c>
      <c r="C1845" s="109">
        <f>'T09'!K1845</f>
        <v>294525.65999999997</v>
      </c>
      <c r="D1845" s="110">
        <f>'T09'!O1845</f>
        <v>0</v>
      </c>
      <c r="E1845" s="110">
        <f>'T09'!P1845</f>
        <v>11.312902244239094</v>
      </c>
      <c r="F1845" s="110"/>
      <c r="G1845" s="102">
        <f t="shared" si="409"/>
        <v>0</v>
      </c>
      <c r="H1845" s="102">
        <f t="shared" si="410"/>
        <v>0</v>
      </c>
      <c r="I1845" s="102">
        <f t="shared" si="411"/>
        <v>0</v>
      </c>
      <c r="J1845" s="103">
        <f t="shared" si="412"/>
        <v>0</v>
      </c>
      <c r="L1845" s="115">
        <f t="shared" si="413"/>
        <v>0</v>
      </c>
      <c r="M1845" s="111">
        <f t="shared" si="414"/>
        <v>0</v>
      </c>
      <c r="N1845" s="111">
        <f t="shared" si="415"/>
        <v>0</v>
      </c>
      <c r="O1845" s="115">
        <f t="shared" si="416"/>
        <v>0</v>
      </c>
      <c r="P1845" s="111">
        <f t="shared" si="417"/>
        <v>0</v>
      </c>
      <c r="Q1845" s="111">
        <f t="shared" si="418"/>
        <v>0</v>
      </c>
      <c r="R1845" s="115">
        <f t="shared" si="419"/>
        <v>0</v>
      </c>
      <c r="S1845" s="111">
        <f t="shared" si="420"/>
        <v>0</v>
      </c>
      <c r="T1845" s="111">
        <f t="shared" si="421"/>
        <v>0</v>
      </c>
    </row>
    <row r="1846" spans="1:20" ht="11.25" customHeight="1" x14ac:dyDescent="0.2">
      <c r="A1846" s="102" t="str">
        <f>'T09'!A1846</f>
        <v>Plavecký Peter</v>
      </c>
      <c r="B1846" s="104">
        <f>'T09'!C1846</f>
        <v>504645</v>
      </c>
      <c r="C1846" s="109">
        <f>'T09'!K1846</f>
        <v>271240.14999999997</v>
      </c>
      <c r="D1846" s="110">
        <f>'T09'!O1846</f>
        <v>0</v>
      </c>
      <c r="E1846" s="110">
        <f>'T09'!P1846</f>
        <v>19.429236416511348</v>
      </c>
      <c r="F1846" s="110"/>
      <c r="G1846" s="102">
        <f t="shared" si="409"/>
        <v>0</v>
      </c>
      <c r="H1846" s="102">
        <f t="shared" si="410"/>
        <v>0</v>
      </c>
      <c r="I1846" s="102">
        <f t="shared" si="411"/>
        <v>0</v>
      </c>
      <c r="J1846" s="103">
        <f t="shared" si="412"/>
        <v>0</v>
      </c>
      <c r="L1846" s="115">
        <f t="shared" si="413"/>
        <v>0</v>
      </c>
      <c r="M1846" s="111">
        <f t="shared" si="414"/>
        <v>0</v>
      </c>
      <c r="N1846" s="111">
        <f t="shared" si="415"/>
        <v>0</v>
      </c>
      <c r="O1846" s="115">
        <f t="shared" si="416"/>
        <v>0</v>
      </c>
      <c r="P1846" s="111">
        <f t="shared" si="417"/>
        <v>0</v>
      </c>
      <c r="Q1846" s="111">
        <f t="shared" si="418"/>
        <v>0</v>
      </c>
      <c r="R1846" s="115">
        <f t="shared" si="419"/>
        <v>0</v>
      </c>
      <c r="S1846" s="111">
        <f t="shared" si="420"/>
        <v>0</v>
      </c>
      <c r="T1846" s="111">
        <f t="shared" si="421"/>
        <v>0</v>
      </c>
    </row>
    <row r="1847" spans="1:20" ht="11.25" customHeight="1" x14ac:dyDescent="0.2">
      <c r="A1847" s="102" t="str">
        <f>'T09'!A1847</f>
        <v>Plavecký Štvrtok</v>
      </c>
      <c r="B1847" s="104">
        <f>'T09'!C1847</f>
        <v>508195</v>
      </c>
      <c r="C1847" s="109">
        <f>'T09'!K1847</f>
        <v>1215563.68</v>
      </c>
      <c r="D1847" s="110">
        <f>'T09'!O1847</f>
        <v>0</v>
      </c>
      <c r="E1847" s="110">
        <f>'T09'!P1847</f>
        <v>0</v>
      </c>
      <c r="F1847" s="110"/>
      <c r="G1847" s="102">
        <f t="shared" si="409"/>
        <v>0</v>
      </c>
      <c r="H1847" s="102">
        <f t="shared" si="410"/>
        <v>0</v>
      </c>
      <c r="I1847" s="102">
        <f t="shared" si="411"/>
        <v>0</v>
      </c>
      <c r="J1847" s="103">
        <f t="shared" si="412"/>
        <v>0</v>
      </c>
      <c r="L1847" s="115">
        <f t="shared" si="413"/>
        <v>0</v>
      </c>
      <c r="M1847" s="111">
        <f t="shared" si="414"/>
        <v>0</v>
      </c>
      <c r="N1847" s="111">
        <f t="shared" si="415"/>
        <v>0</v>
      </c>
      <c r="O1847" s="115">
        <f t="shared" si="416"/>
        <v>0</v>
      </c>
      <c r="P1847" s="111">
        <f t="shared" si="417"/>
        <v>0</v>
      </c>
      <c r="Q1847" s="111">
        <f t="shared" si="418"/>
        <v>0</v>
      </c>
      <c r="R1847" s="115">
        <f t="shared" si="419"/>
        <v>0</v>
      </c>
      <c r="S1847" s="111">
        <f t="shared" si="420"/>
        <v>0</v>
      </c>
      <c r="T1847" s="111">
        <f t="shared" si="421"/>
        <v>0</v>
      </c>
    </row>
    <row r="1848" spans="1:20" ht="11.25" customHeight="1" x14ac:dyDescent="0.2">
      <c r="A1848" s="102" t="str">
        <f>'T09'!A1848</f>
        <v>Plaveč</v>
      </c>
      <c r="B1848" s="104">
        <f>'T09'!C1848</f>
        <v>526959</v>
      </c>
      <c r="C1848" s="109">
        <f>'T09'!K1848</f>
        <v>896852.62</v>
      </c>
      <c r="D1848" s="110">
        <f>'T09'!O1848</f>
        <v>0</v>
      </c>
      <c r="E1848" s="110">
        <f>'T09'!P1848</f>
        <v>0</v>
      </c>
      <c r="F1848" s="110"/>
      <c r="G1848" s="102">
        <f t="shared" si="409"/>
        <v>0</v>
      </c>
      <c r="H1848" s="102">
        <f t="shared" si="410"/>
        <v>0</v>
      </c>
      <c r="I1848" s="102">
        <f t="shared" si="411"/>
        <v>0</v>
      </c>
      <c r="J1848" s="103">
        <f t="shared" si="412"/>
        <v>0</v>
      </c>
      <c r="L1848" s="115">
        <f t="shared" si="413"/>
        <v>0</v>
      </c>
      <c r="M1848" s="111">
        <f t="shared" si="414"/>
        <v>0</v>
      </c>
      <c r="N1848" s="111">
        <f t="shared" si="415"/>
        <v>0</v>
      </c>
      <c r="O1848" s="115">
        <f t="shared" si="416"/>
        <v>0</v>
      </c>
      <c r="P1848" s="111">
        <f t="shared" si="417"/>
        <v>0</v>
      </c>
      <c r="Q1848" s="111">
        <f t="shared" si="418"/>
        <v>0</v>
      </c>
      <c r="R1848" s="115">
        <f t="shared" si="419"/>
        <v>0</v>
      </c>
      <c r="S1848" s="111">
        <f t="shared" si="420"/>
        <v>0</v>
      </c>
      <c r="T1848" s="111">
        <f t="shared" si="421"/>
        <v>0</v>
      </c>
    </row>
    <row r="1849" spans="1:20" ht="11.25" customHeight="1" x14ac:dyDescent="0.2">
      <c r="A1849" s="102" t="str">
        <f>'T09'!A1849</f>
        <v>Plavnica</v>
      </c>
      <c r="B1849" s="104">
        <f>'T09'!C1849</f>
        <v>526967</v>
      </c>
      <c r="C1849" s="109">
        <f>'T09'!K1849</f>
        <v>954250.44000000006</v>
      </c>
      <c r="D1849" s="110">
        <f>'T09'!O1849</f>
        <v>27.069099999999999</v>
      </c>
      <c r="E1849" s="110">
        <f>'T09'!P1849</f>
        <v>8.0557667859183795</v>
      </c>
      <c r="F1849" s="110"/>
      <c r="G1849" s="102">
        <f t="shared" si="409"/>
        <v>0</v>
      </c>
      <c r="H1849" s="102">
        <f t="shared" si="410"/>
        <v>0</v>
      </c>
      <c r="I1849" s="102">
        <f t="shared" si="411"/>
        <v>0</v>
      </c>
      <c r="J1849" s="103">
        <f t="shared" si="412"/>
        <v>0</v>
      </c>
      <c r="L1849" s="115">
        <f t="shared" si="413"/>
        <v>0</v>
      </c>
      <c r="M1849" s="111">
        <f t="shared" si="414"/>
        <v>0</v>
      </c>
      <c r="N1849" s="111">
        <f t="shared" si="415"/>
        <v>0</v>
      </c>
      <c r="O1849" s="115">
        <f t="shared" si="416"/>
        <v>0</v>
      </c>
      <c r="P1849" s="111">
        <f t="shared" si="417"/>
        <v>0</v>
      </c>
      <c r="Q1849" s="111">
        <f t="shared" si="418"/>
        <v>0</v>
      </c>
      <c r="R1849" s="115">
        <f t="shared" si="419"/>
        <v>0</v>
      </c>
      <c r="S1849" s="111">
        <f t="shared" si="420"/>
        <v>0</v>
      </c>
      <c r="T1849" s="111">
        <f t="shared" si="421"/>
        <v>0</v>
      </c>
    </row>
    <row r="1850" spans="1:20" ht="11.25" customHeight="1" x14ac:dyDescent="0.2">
      <c r="A1850" s="102" t="str">
        <f>'T09'!A1850</f>
        <v>Plechotice</v>
      </c>
      <c r="B1850" s="104">
        <f>'T09'!C1850</f>
        <v>528641</v>
      </c>
      <c r="C1850" s="109">
        <f>'T09'!K1850</f>
        <v>259344.66</v>
      </c>
      <c r="D1850" s="110">
        <f>'T09'!O1850</f>
        <v>4.5785999999999998</v>
      </c>
      <c r="E1850" s="110">
        <f>'T09'!P1850</f>
        <v>3.407222651123798</v>
      </c>
      <c r="F1850" s="110"/>
      <c r="G1850" s="102">
        <f t="shared" si="409"/>
        <v>0</v>
      </c>
      <c r="H1850" s="102">
        <f t="shared" si="410"/>
        <v>0</v>
      </c>
      <c r="I1850" s="102">
        <f t="shared" si="411"/>
        <v>0</v>
      </c>
      <c r="J1850" s="103">
        <f t="shared" si="412"/>
        <v>0</v>
      </c>
      <c r="L1850" s="115">
        <f t="shared" si="413"/>
        <v>0</v>
      </c>
      <c r="M1850" s="111">
        <f t="shared" si="414"/>
        <v>0</v>
      </c>
      <c r="N1850" s="111">
        <f t="shared" si="415"/>
        <v>0</v>
      </c>
      <c r="O1850" s="115">
        <f t="shared" si="416"/>
        <v>0</v>
      </c>
      <c r="P1850" s="111">
        <f t="shared" si="417"/>
        <v>0</v>
      </c>
      <c r="Q1850" s="111">
        <f t="shared" si="418"/>
        <v>0</v>
      </c>
      <c r="R1850" s="115">
        <f t="shared" si="419"/>
        <v>0</v>
      </c>
      <c r="S1850" s="111">
        <f t="shared" si="420"/>
        <v>0</v>
      </c>
      <c r="T1850" s="111">
        <f t="shared" si="421"/>
        <v>0</v>
      </c>
    </row>
    <row r="1851" spans="1:20" ht="11.25" customHeight="1" x14ac:dyDescent="0.2">
      <c r="A1851" s="102" t="str">
        <f>'T09'!A1851</f>
        <v>Pleš</v>
      </c>
      <c r="B1851" s="104">
        <f>'T09'!C1851</f>
        <v>511722</v>
      </c>
      <c r="C1851" s="109">
        <f>'T09'!K1851</f>
        <v>45748.81</v>
      </c>
      <c r="D1851" s="110">
        <f>'T09'!O1851</f>
        <v>0</v>
      </c>
      <c r="E1851" s="110">
        <f>'T09'!P1851</f>
        <v>38.417917318505118</v>
      </c>
      <c r="F1851" s="110"/>
      <c r="G1851" s="102">
        <f t="shared" si="409"/>
        <v>0</v>
      </c>
      <c r="H1851" s="102">
        <f t="shared" si="410"/>
        <v>1</v>
      </c>
      <c r="I1851" s="102">
        <f t="shared" si="411"/>
        <v>0</v>
      </c>
      <c r="J1851" s="103">
        <f t="shared" si="412"/>
        <v>1</v>
      </c>
      <c r="L1851" s="115">
        <f t="shared" si="413"/>
        <v>0</v>
      </c>
      <c r="M1851" s="111">
        <f t="shared" si="414"/>
        <v>0</v>
      </c>
      <c r="N1851" s="111">
        <f t="shared" si="415"/>
        <v>0</v>
      </c>
      <c r="O1851" s="115">
        <f t="shared" si="416"/>
        <v>45748.81</v>
      </c>
      <c r="P1851" s="111">
        <f t="shared" si="417"/>
        <v>0</v>
      </c>
      <c r="Q1851" s="111">
        <f t="shared" si="418"/>
        <v>0.38417917318505118</v>
      </c>
      <c r="R1851" s="115">
        <f t="shared" si="419"/>
        <v>0</v>
      </c>
      <c r="S1851" s="111">
        <f t="shared" si="420"/>
        <v>0</v>
      </c>
      <c r="T1851" s="111">
        <f t="shared" si="421"/>
        <v>0</v>
      </c>
    </row>
    <row r="1852" spans="1:20" ht="11.25" customHeight="1" x14ac:dyDescent="0.2">
      <c r="A1852" s="102" t="str">
        <f>'T09'!A1852</f>
        <v>Plešivec</v>
      </c>
      <c r="B1852" s="104">
        <f>'T09'!C1852</f>
        <v>526096</v>
      </c>
      <c r="C1852" s="109">
        <f>'T09'!K1852</f>
        <v>1750716.6099999999</v>
      </c>
      <c r="D1852" s="110">
        <f>'T09'!O1852</f>
        <v>13.8828</v>
      </c>
      <c r="E1852" s="110">
        <f>'T09'!P1852</f>
        <v>4.7674112145425998</v>
      </c>
      <c r="F1852" s="110"/>
      <c r="G1852" s="102">
        <f t="shared" si="409"/>
        <v>0</v>
      </c>
      <c r="H1852" s="102">
        <f t="shared" si="410"/>
        <v>0</v>
      </c>
      <c r="I1852" s="102">
        <f t="shared" si="411"/>
        <v>0</v>
      </c>
      <c r="J1852" s="103">
        <f t="shared" si="412"/>
        <v>0</v>
      </c>
      <c r="L1852" s="115">
        <f t="shared" si="413"/>
        <v>0</v>
      </c>
      <c r="M1852" s="111">
        <f t="shared" si="414"/>
        <v>0</v>
      </c>
      <c r="N1852" s="111">
        <f t="shared" si="415"/>
        <v>0</v>
      </c>
      <c r="O1852" s="115">
        <f t="shared" si="416"/>
        <v>0</v>
      </c>
      <c r="P1852" s="111">
        <f t="shared" si="417"/>
        <v>0</v>
      </c>
      <c r="Q1852" s="111">
        <f t="shared" si="418"/>
        <v>0</v>
      </c>
      <c r="R1852" s="115">
        <f t="shared" si="419"/>
        <v>0</v>
      </c>
      <c r="S1852" s="111">
        <f t="shared" si="420"/>
        <v>0</v>
      </c>
      <c r="T1852" s="111">
        <f t="shared" si="421"/>
        <v>0</v>
      </c>
    </row>
    <row r="1853" spans="1:20" ht="11.25" customHeight="1" x14ac:dyDescent="0.2">
      <c r="A1853" s="102" t="str">
        <f>'T09'!A1853</f>
        <v>Plevník - Drienové</v>
      </c>
      <c r="B1853" s="104">
        <f>'T09'!C1853</f>
        <v>513474</v>
      </c>
      <c r="C1853" s="109">
        <f>'T09'!K1853</f>
        <v>712608.93</v>
      </c>
      <c r="D1853" s="110">
        <f>'T09'!O1853</f>
        <v>0.98229999999999995</v>
      </c>
      <c r="E1853" s="110">
        <f>'T09'!P1853</f>
        <v>10.750874255813773</v>
      </c>
      <c r="F1853" s="110"/>
      <c r="G1853" s="102">
        <f t="shared" si="409"/>
        <v>0</v>
      </c>
      <c r="H1853" s="102">
        <f t="shared" si="410"/>
        <v>0</v>
      </c>
      <c r="I1853" s="102">
        <f t="shared" si="411"/>
        <v>0</v>
      </c>
      <c r="J1853" s="103">
        <f t="shared" si="412"/>
        <v>0</v>
      </c>
      <c r="L1853" s="115">
        <f t="shared" si="413"/>
        <v>0</v>
      </c>
      <c r="M1853" s="111">
        <f t="shared" si="414"/>
        <v>0</v>
      </c>
      <c r="N1853" s="111">
        <f t="shared" si="415"/>
        <v>0</v>
      </c>
      <c r="O1853" s="115">
        <f t="shared" si="416"/>
        <v>0</v>
      </c>
      <c r="P1853" s="111">
        <f t="shared" si="417"/>
        <v>0</v>
      </c>
      <c r="Q1853" s="111">
        <f t="shared" si="418"/>
        <v>0</v>
      </c>
      <c r="R1853" s="115">
        <f t="shared" si="419"/>
        <v>0</v>
      </c>
      <c r="S1853" s="111">
        <f t="shared" si="420"/>
        <v>0</v>
      </c>
      <c r="T1853" s="111">
        <f t="shared" si="421"/>
        <v>0</v>
      </c>
    </row>
    <row r="1854" spans="1:20" ht="11.25" customHeight="1" x14ac:dyDescent="0.2">
      <c r="A1854" s="102" t="str">
        <f>'T09'!A1854</f>
        <v>Pliešovce</v>
      </c>
      <c r="B1854" s="104">
        <f>'T09'!C1854</f>
        <v>518689</v>
      </c>
      <c r="C1854" s="109">
        <f>'T09'!K1854</f>
        <v>1096662.5599999998</v>
      </c>
      <c r="D1854" s="110">
        <f>'T09'!O1854</f>
        <v>0</v>
      </c>
      <c r="E1854" s="110">
        <f>'T09'!P1854</f>
        <v>5.2241119638478413</v>
      </c>
      <c r="F1854" s="110"/>
      <c r="G1854" s="102">
        <f t="shared" si="409"/>
        <v>0</v>
      </c>
      <c r="H1854" s="102">
        <f t="shared" si="410"/>
        <v>0</v>
      </c>
      <c r="I1854" s="102">
        <f t="shared" si="411"/>
        <v>0</v>
      </c>
      <c r="J1854" s="103">
        <f t="shared" si="412"/>
        <v>0</v>
      </c>
      <c r="L1854" s="115">
        <f t="shared" si="413"/>
        <v>0</v>
      </c>
      <c r="M1854" s="111">
        <f t="shared" si="414"/>
        <v>0</v>
      </c>
      <c r="N1854" s="111">
        <f t="shared" si="415"/>
        <v>0</v>
      </c>
      <c r="O1854" s="115">
        <f t="shared" si="416"/>
        <v>0</v>
      </c>
      <c r="P1854" s="111">
        <f t="shared" si="417"/>
        <v>0</v>
      </c>
      <c r="Q1854" s="111">
        <f t="shared" si="418"/>
        <v>0</v>
      </c>
      <c r="R1854" s="115">
        <f t="shared" si="419"/>
        <v>0</v>
      </c>
      <c r="S1854" s="111">
        <f t="shared" si="420"/>
        <v>0</v>
      </c>
      <c r="T1854" s="111">
        <f t="shared" si="421"/>
        <v>0</v>
      </c>
    </row>
    <row r="1855" spans="1:20" ht="11.25" customHeight="1" x14ac:dyDescent="0.2">
      <c r="A1855" s="102" t="str">
        <f>'T09'!A1855</f>
        <v>Ploské</v>
      </c>
      <c r="B1855" s="104">
        <f>'T09'!C1855</f>
        <v>515302</v>
      </c>
      <c r="C1855" s="109">
        <f>'T09'!K1855</f>
        <v>17178</v>
      </c>
      <c r="D1855" s="110">
        <f>'T09'!O1855</f>
        <v>0</v>
      </c>
      <c r="E1855" s="110">
        <f>'T09'!P1855</f>
        <v>0</v>
      </c>
      <c r="F1855" s="110"/>
      <c r="G1855" s="102">
        <f t="shared" si="409"/>
        <v>0</v>
      </c>
      <c r="H1855" s="102">
        <f t="shared" si="410"/>
        <v>0</v>
      </c>
      <c r="I1855" s="102">
        <f t="shared" si="411"/>
        <v>0</v>
      </c>
      <c r="J1855" s="103">
        <f t="shared" si="412"/>
        <v>0</v>
      </c>
      <c r="L1855" s="115">
        <f t="shared" si="413"/>
        <v>0</v>
      </c>
      <c r="M1855" s="111">
        <f t="shared" si="414"/>
        <v>0</v>
      </c>
      <c r="N1855" s="111">
        <f t="shared" si="415"/>
        <v>0</v>
      </c>
      <c r="O1855" s="115">
        <f t="shared" si="416"/>
        <v>0</v>
      </c>
      <c r="P1855" s="111">
        <f t="shared" si="417"/>
        <v>0</v>
      </c>
      <c r="Q1855" s="111">
        <f t="shared" si="418"/>
        <v>0</v>
      </c>
      <c r="R1855" s="115">
        <f t="shared" si="419"/>
        <v>0</v>
      </c>
      <c r="S1855" s="111">
        <f t="shared" si="420"/>
        <v>0</v>
      </c>
      <c r="T1855" s="111">
        <f t="shared" si="421"/>
        <v>0</v>
      </c>
    </row>
    <row r="1856" spans="1:20" ht="11.25" customHeight="1" x14ac:dyDescent="0.2">
      <c r="A1856" s="102" t="str">
        <f>'T09'!A1856</f>
        <v>Ploské</v>
      </c>
      <c r="B1856" s="104">
        <f>'T09'!C1856</f>
        <v>521884</v>
      </c>
      <c r="C1856" s="109">
        <f>'T09'!K1856</f>
        <v>232790.48</v>
      </c>
      <c r="D1856" s="110">
        <f>'T09'!O1856</f>
        <v>0</v>
      </c>
      <c r="E1856" s="110">
        <f>'T09'!P1856</f>
        <v>0</v>
      </c>
      <c r="F1856" s="110"/>
      <c r="G1856" s="102">
        <f t="shared" si="409"/>
        <v>0</v>
      </c>
      <c r="H1856" s="102">
        <f t="shared" si="410"/>
        <v>0</v>
      </c>
      <c r="I1856" s="102">
        <f t="shared" si="411"/>
        <v>0</v>
      </c>
      <c r="J1856" s="103">
        <f t="shared" si="412"/>
        <v>0</v>
      </c>
      <c r="L1856" s="115">
        <f t="shared" si="413"/>
        <v>0</v>
      </c>
      <c r="M1856" s="111">
        <f t="shared" si="414"/>
        <v>0</v>
      </c>
      <c r="N1856" s="111">
        <f t="shared" si="415"/>
        <v>0</v>
      </c>
      <c r="O1856" s="115">
        <f t="shared" si="416"/>
        <v>0</v>
      </c>
      <c r="P1856" s="111">
        <f t="shared" si="417"/>
        <v>0</v>
      </c>
      <c r="Q1856" s="111">
        <f t="shared" si="418"/>
        <v>0</v>
      </c>
      <c r="R1856" s="115">
        <f t="shared" si="419"/>
        <v>0</v>
      </c>
      <c r="S1856" s="111">
        <f t="shared" si="420"/>
        <v>0</v>
      </c>
      <c r="T1856" s="111">
        <f t="shared" si="421"/>
        <v>0</v>
      </c>
    </row>
    <row r="1857" spans="1:20" ht="11.25" customHeight="1" x14ac:dyDescent="0.2">
      <c r="A1857" s="102" t="str">
        <f>'T09'!A1857</f>
        <v>Pobedim</v>
      </c>
      <c r="B1857" s="104">
        <f>'T09'!C1857</f>
        <v>506401</v>
      </c>
      <c r="C1857" s="109">
        <f>'T09'!K1857</f>
        <v>564183.38</v>
      </c>
      <c r="D1857" s="110">
        <f>'T09'!O1857</f>
        <v>4.4701000000000004</v>
      </c>
      <c r="E1857" s="110">
        <f>'T09'!P1857</f>
        <v>2.2768004970298841</v>
      </c>
      <c r="F1857" s="110"/>
      <c r="G1857" s="102">
        <f t="shared" si="409"/>
        <v>0</v>
      </c>
      <c r="H1857" s="102">
        <f t="shared" si="410"/>
        <v>0</v>
      </c>
      <c r="I1857" s="102">
        <f t="shared" si="411"/>
        <v>0</v>
      </c>
      <c r="J1857" s="103">
        <f t="shared" si="412"/>
        <v>0</v>
      </c>
      <c r="L1857" s="115">
        <f t="shared" si="413"/>
        <v>0</v>
      </c>
      <c r="M1857" s="111">
        <f t="shared" si="414"/>
        <v>0</v>
      </c>
      <c r="N1857" s="111">
        <f t="shared" si="415"/>
        <v>0</v>
      </c>
      <c r="O1857" s="115">
        <f t="shared" si="416"/>
        <v>0</v>
      </c>
      <c r="P1857" s="111">
        <f t="shared" si="417"/>
        <v>0</v>
      </c>
      <c r="Q1857" s="111">
        <f t="shared" si="418"/>
        <v>0</v>
      </c>
      <c r="R1857" s="115">
        <f t="shared" si="419"/>
        <v>0</v>
      </c>
      <c r="S1857" s="111">
        <f t="shared" si="420"/>
        <v>0</v>
      </c>
      <c r="T1857" s="111">
        <f t="shared" si="421"/>
        <v>0</v>
      </c>
    </row>
    <row r="1858" spans="1:20" ht="11.25" customHeight="1" x14ac:dyDescent="0.2">
      <c r="A1858" s="102" t="str">
        <f>'T09'!A1858</f>
        <v>Počarová</v>
      </c>
      <c r="B1858" s="104">
        <f>'T09'!C1858</f>
        <v>558222</v>
      </c>
      <c r="C1858" s="109">
        <f>'T09'!K1858</f>
        <v>24690.45</v>
      </c>
      <c r="D1858" s="110">
        <f>'T09'!O1858</f>
        <v>0</v>
      </c>
      <c r="E1858" s="110">
        <f>'T09'!P1858</f>
        <v>0</v>
      </c>
      <c r="F1858" s="110"/>
      <c r="G1858" s="102">
        <f t="shared" si="409"/>
        <v>0</v>
      </c>
      <c r="H1858" s="102">
        <f t="shared" si="410"/>
        <v>0</v>
      </c>
      <c r="I1858" s="102">
        <f t="shared" si="411"/>
        <v>0</v>
      </c>
      <c r="J1858" s="103">
        <f t="shared" si="412"/>
        <v>0</v>
      </c>
      <c r="L1858" s="115">
        <f t="shared" si="413"/>
        <v>0</v>
      </c>
      <c r="M1858" s="111">
        <f t="shared" si="414"/>
        <v>0</v>
      </c>
      <c r="N1858" s="111">
        <f t="shared" si="415"/>
        <v>0</v>
      </c>
      <c r="O1858" s="115">
        <f t="shared" si="416"/>
        <v>0</v>
      </c>
      <c r="P1858" s="111">
        <f t="shared" si="417"/>
        <v>0</v>
      </c>
      <c r="Q1858" s="111">
        <f t="shared" si="418"/>
        <v>0</v>
      </c>
      <c r="R1858" s="115">
        <f t="shared" si="419"/>
        <v>0</v>
      </c>
      <c r="S1858" s="111">
        <f t="shared" si="420"/>
        <v>0</v>
      </c>
      <c r="T1858" s="111">
        <f t="shared" si="421"/>
        <v>0</v>
      </c>
    </row>
    <row r="1859" spans="1:20" ht="11.25" customHeight="1" x14ac:dyDescent="0.2">
      <c r="A1859" s="102" t="str">
        <f>'T09'!A1859</f>
        <v>Počúvadlo</v>
      </c>
      <c r="B1859" s="104">
        <f>'T09'!C1859</f>
        <v>517160</v>
      </c>
      <c r="C1859" s="109">
        <f>'T09'!K1859</f>
        <v>32505.27</v>
      </c>
      <c r="D1859" s="110">
        <f>'T09'!O1859</f>
        <v>134.1901</v>
      </c>
      <c r="E1859" s="110">
        <f>'T09'!P1859</f>
        <v>1.6114617721987849</v>
      </c>
      <c r="F1859" s="110"/>
      <c r="G1859" s="102">
        <f t="shared" si="409"/>
        <v>1</v>
      </c>
      <c r="H1859" s="102">
        <f t="shared" si="410"/>
        <v>0</v>
      </c>
      <c r="I1859" s="102">
        <f t="shared" si="411"/>
        <v>0</v>
      </c>
      <c r="J1859" s="103">
        <f t="shared" si="412"/>
        <v>1</v>
      </c>
      <c r="L1859" s="115">
        <f t="shared" si="413"/>
        <v>32505.27</v>
      </c>
      <c r="M1859" s="111">
        <f t="shared" si="414"/>
        <v>1.341901</v>
      </c>
      <c r="N1859" s="111">
        <f t="shared" si="415"/>
        <v>1.6114617721987849E-2</v>
      </c>
      <c r="O1859" s="115">
        <f t="shared" si="416"/>
        <v>0</v>
      </c>
      <c r="P1859" s="111">
        <f t="shared" si="417"/>
        <v>0</v>
      </c>
      <c r="Q1859" s="111">
        <f t="shared" si="418"/>
        <v>0</v>
      </c>
      <c r="R1859" s="115">
        <f t="shared" si="419"/>
        <v>0</v>
      </c>
      <c r="S1859" s="111">
        <f t="shared" si="420"/>
        <v>0</v>
      </c>
      <c r="T1859" s="111">
        <f t="shared" si="421"/>
        <v>0</v>
      </c>
    </row>
    <row r="1860" spans="1:20" ht="11.25" customHeight="1" x14ac:dyDescent="0.2">
      <c r="A1860" s="102" t="str">
        <f>'T09'!A1860</f>
        <v>Podbiel</v>
      </c>
      <c r="B1860" s="104">
        <f>'T09'!C1860</f>
        <v>509981</v>
      </c>
      <c r="C1860" s="109">
        <f>'T09'!K1860</f>
        <v>457067.91</v>
      </c>
      <c r="D1860" s="110">
        <f>'T09'!O1860</f>
        <v>34.8581</v>
      </c>
      <c r="E1860" s="110">
        <f>'T09'!P1860</f>
        <v>4.8987665749713205</v>
      </c>
      <c r="F1860" s="110"/>
      <c r="G1860" s="102">
        <f t="shared" ref="G1860:G1923" si="422">IF(AND(ISNUMBER(D1860),D1860&gt;=$D$1),1,0)</f>
        <v>0</v>
      </c>
      <c r="H1860" s="102">
        <f t="shared" ref="H1860:H1923" si="423">IF(AND(ISNUMBER(E1860),E1860&gt;=$E$1),1,0)</f>
        <v>0</v>
      </c>
      <c r="I1860" s="102">
        <f t="shared" ref="I1860:I1923" si="424">IF(AND(AND(ISNUMBER(D1860),D1860&gt;=$D$1),AND(ISNUMBER(E1860),E1860&gt;=$E$1)),1,0)</f>
        <v>0</v>
      </c>
      <c r="J1860" s="103">
        <f t="shared" ref="J1860:J1923" si="425">IF(OR(AND(ISNUMBER(D1860),D1860&gt;=$D$1),AND(ISNUMBER(E1860),E1860&gt;=$E$1)),1,0)</f>
        <v>0</v>
      </c>
      <c r="L1860" s="115">
        <f t="shared" ref="L1860:L1923" si="426">IF($G1860=1,C1860,0)</f>
        <v>0</v>
      </c>
      <c r="M1860" s="111">
        <f t="shared" ref="M1860:M1923" si="427">IF($G1860=1,D1860,0)/100</f>
        <v>0</v>
      </c>
      <c r="N1860" s="111">
        <f t="shared" ref="N1860:N1923" si="428">IF($G1860=1,E1860,0)/100</f>
        <v>0</v>
      </c>
      <c r="O1860" s="115">
        <f t="shared" ref="O1860:O1923" si="429">IF($H1860=1,C1860,0)</f>
        <v>0</v>
      </c>
      <c r="P1860" s="111">
        <f t="shared" ref="P1860:P1923" si="430">IF($H1860=1,D1860,0)/100</f>
        <v>0</v>
      </c>
      <c r="Q1860" s="111">
        <f t="shared" ref="Q1860:Q1923" si="431">IF($H1860=1,E1860,0)/100</f>
        <v>0</v>
      </c>
      <c r="R1860" s="115">
        <f t="shared" ref="R1860:R1923" si="432">IF($I1860=1,C1860,0)</f>
        <v>0</v>
      </c>
      <c r="S1860" s="111">
        <f t="shared" ref="S1860:S1923" si="433">IF($I1860=1,D1860,0)/100</f>
        <v>0</v>
      </c>
      <c r="T1860" s="111">
        <f t="shared" ref="T1860:T1923" si="434">IF($I1860=1,E1860,0)/100</f>
        <v>0</v>
      </c>
    </row>
    <row r="1861" spans="1:20" ht="11.25" customHeight="1" x14ac:dyDescent="0.2">
      <c r="A1861" s="102" t="str">
        <f>'T09'!A1861</f>
        <v>Podbranč</v>
      </c>
      <c r="B1861" s="104">
        <f>'T09'!C1861</f>
        <v>504653</v>
      </c>
      <c r="C1861" s="109">
        <f>'T09'!K1861</f>
        <v>243892.17</v>
      </c>
      <c r="D1861" s="110">
        <f>'T09'!O1861</f>
        <v>8.6336999999999993</v>
      </c>
      <c r="E1861" s="110">
        <f>'T09'!P1861</f>
        <v>47.185643557150684</v>
      </c>
      <c r="F1861" s="110"/>
      <c r="G1861" s="102">
        <f t="shared" si="422"/>
        <v>0</v>
      </c>
      <c r="H1861" s="102">
        <f t="shared" si="423"/>
        <v>1</v>
      </c>
      <c r="I1861" s="102">
        <f t="shared" si="424"/>
        <v>0</v>
      </c>
      <c r="J1861" s="103">
        <f t="shared" si="425"/>
        <v>1</v>
      </c>
      <c r="L1861" s="115">
        <f t="shared" si="426"/>
        <v>0</v>
      </c>
      <c r="M1861" s="111">
        <f t="shared" si="427"/>
        <v>0</v>
      </c>
      <c r="N1861" s="111">
        <f t="shared" si="428"/>
        <v>0</v>
      </c>
      <c r="O1861" s="115">
        <f t="shared" si="429"/>
        <v>243892.17</v>
      </c>
      <c r="P1861" s="111">
        <f t="shared" si="430"/>
        <v>8.6336999999999997E-2</v>
      </c>
      <c r="Q1861" s="111">
        <f t="shared" si="431"/>
        <v>0.47185643557150686</v>
      </c>
      <c r="R1861" s="115">
        <f t="shared" si="432"/>
        <v>0</v>
      </c>
      <c r="S1861" s="111">
        <f t="shared" si="433"/>
        <v>0</v>
      </c>
      <c r="T1861" s="111">
        <f t="shared" si="434"/>
        <v>0</v>
      </c>
    </row>
    <row r="1862" spans="1:20" ht="11.25" customHeight="1" x14ac:dyDescent="0.2">
      <c r="A1862" s="102" t="str">
        <f>'T09'!A1862</f>
        <v>Podbrezová</v>
      </c>
      <c r="B1862" s="104">
        <f>'T09'!C1862</f>
        <v>508853</v>
      </c>
      <c r="C1862" s="109">
        <f>'T09'!K1862</f>
        <v>1608331.6300000001</v>
      </c>
      <c r="D1862" s="110">
        <f>'T09'!O1862</f>
        <v>0</v>
      </c>
      <c r="E1862" s="110">
        <f>'T09'!P1862</f>
        <v>0</v>
      </c>
      <c r="F1862" s="110"/>
      <c r="G1862" s="102">
        <f t="shared" si="422"/>
        <v>0</v>
      </c>
      <c r="H1862" s="102">
        <f t="shared" si="423"/>
        <v>0</v>
      </c>
      <c r="I1862" s="102">
        <f t="shared" si="424"/>
        <v>0</v>
      </c>
      <c r="J1862" s="103">
        <f t="shared" si="425"/>
        <v>0</v>
      </c>
      <c r="L1862" s="115">
        <f t="shared" si="426"/>
        <v>0</v>
      </c>
      <c r="M1862" s="111">
        <f t="shared" si="427"/>
        <v>0</v>
      </c>
      <c r="N1862" s="111">
        <f t="shared" si="428"/>
        <v>0</v>
      </c>
      <c r="O1862" s="115">
        <f t="shared" si="429"/>
        <v>0</v>
      </c>
      <c r="P1862" s="111">
        <f t="shared" si="430"/>
        <v>0</v>
      </c>
      <c r="Q1862" s="111">
        <f t="shared" si="431"/>
        <v>0</v>
      </c>
      <c r="R1862" s="115">
        <f t="shared" si="432"/>
        <v>0</v>
      </c>
      <c r="S1862" s="111">
        <f t="shared" si="433"/>
        <v>0</v>
      </c>
      <c r="T1862" s="111">
        <f t="shared" si="434"/>
        <v>0</v>
      </c>
    </row>
    <row r="1863" spans="1:20" ht="11.25" customHeight="1" x14ac:dyDescent="0.2">
      <c r="A1863" s="102" t="str">
        <f>'T09'!A1863</f>
        <v>Podhájska</v>
      </c>
      <c r="B1863" s="104">
        <f>'T09'!C1863</f>
        <v>503479</v>
      </c>
      <c r="C1863" s="109">
        <f>'T09'!K1863</f>
        <v>540875.22</v>
      </c>
      <c r="D1863" s="110">
        <f>'T09'!O1863</f>
        <v>1.2202</v>
      </c>
      <c r="E1863" s="110">
        <f>'T09'!P1863</f>
        <v>5.3989975728597814</v>
      </c>
      <c r="F1863" s="110"/>
      <c r="G1863" s="102">
        <f t="shared" si="422"/>
        <v>0</v>
      </c>
      <c r="H1863" s="102">
        <f t="shared" si="423"/>
        <v>0</v>
      </c>
      <c r="I1863" s="102">
        <f t="shared" si="424"/>
        <v>0</v>
      </c>
      <c r="J1863" s="103">
        <f t="shared" si="425"/>
        <v>0</v>
      </c>
      <c r="L1863" s="115">
        <f t="shared" si="426"/>
        <v>0</v>
      </c>
      <c r="M1863" s="111">
        <f t="shared" si="427"/>
        <v>0</v>
      </c>
      <c r="N1863" s="111">
        <f t="shared" si="428"/>
        <v>0</v>
      </c>
      <c r="O1863" s="115">
        <f t="shared" si="429"/>
        <v>0</v>
      </c>
      <c r="P1863" s="111">
        <f t="shared" si="430"/>
        <v>0</v>
      </c>
      <c r="Q1863" s="111">
        <f t="shared" si="431"/>
        <v>0</v>
      </c>
      <c r="R1863" s="115">
        <f t="shared" si="432"/>
        <v>0</v>
      </c>
      <c r="S1863" s="111">
        <f t="shared" si="433"/>
        <v>0</v>
      </c>
      <c r="T1863" s="111">
        <f t="shared" si="434"/>
        <v>0</v>
      </c>
    </row>
    <row r="1864" spans="1:20" ht="11.25" customHeight="1" x14ac:dyDescent="0.2">
      <c r="A1864" s="102" t="str">
        <f>'T09'!A1864</f>
        <v>Podhorany</v>
      </c>
      <c r="B1864" s="104">
        <f>'T09'!C1864</f>
        <v>500674</v>
      </c>
      <c r="C1864" s="109">
        <f>'T09'!K1864</f>
        <v>506164.36</v>
      </c>
      <c r="D1864" s="110">
        <f>'T09'!O1864</f>
        <v>23.308199999999999</v>
      </c>
      <c r="E1864" s="110">
        <f>'T09'!P1864</f>
        <v>5.0315296794108537</v>
      </c>
      <c r="F1864" s="110"/>
      <c r="G1864" s="102">
        <f t="shared" si="422"/>
        <v>0</v>
      </c>
      <c r="H1864" s="102">
        <f t="shared" si="423"/>
        <v>0</v>
      </c>
      <c r="I1864" s="102">
        <f t="shared" si="424"/>
        <v>0</v>
      </c>
      <c r="J1864" s="103">
        <f t="shared" si="425"/>
        <v>0</v>
      </c>
      <c r="L1864" s="115">
        <f t="shared" si="426"/>
        <v>0</v>
      </c>
      <c r="M1864" s="111">
        <f t="shared" si="427"/>
        <v>0</v>
      </c>
      <c r="N1864" s="111">
        <f t="shared" si="428"/>
        <v>0</v>
      </c>
      <c r="O1864" s="115">
        <f t="shared" si="429"/>
        <v>0</v>
      </c>
      <c r="P1864" s="111">
        <f t="shared" si="430"/>
        <v>0</v>
      </c>
      <c r="Q1864" s="111">
        <f t="shared" si="431"/>
        <v>0</v>
      </c>
      <c r="R1864" s="115">
        <f t="shared" si="432"/>
        <v>0</v>
      </c>
      <c r="S1864" s="111">
        <f t="shared" si="433"/>
        <v>0</v>
      </c>
      <c r="T1864" s="111">
        <f t="shared" si="434"/>
        <v>0</v>
      </c>
    </row>
    <row r="1865" spans="1:20" ht="11.25" customHeight="1" x14ac:dyDescent="0.2">
      <c r="A1865" s="102" t="str">
        <f>'T09'!A1865</f>
        <v>Podhorany</v>
      </c>
      <c r="B1865" s="104">
        <f>'T09'!C1865</f>
        <v>523780</v>
      </c>
      <c r="C1865" s="109">
        <f>'T09'!K1865</f>
        <v>833229.23</v>
      </c>
      <c r="D1865" s="110">
        <f>'T09'!O1865</f>
        <v>26.251899999999999</v>
      </c>
      <c r="E1865" s="110">
        <f>'T09'!P1865</f>
        <v>3.6481257384597519</v>
      </c>
      <c r="F1865" s="110"/>
      <c r="G1865" s="102">
        <f t="shared" si="422"/>
        <v>0</v>
      </c>
      <c r="H1865" s="102">
        <f t="shared" si="423"/>
        <v>0</v>
      </c>
      <c r="I1865" s="102">
        <f t="shared" si="424"/>
        <v>0</v>
      </c>
      <c r="J1865" s="103">
        <f t="shared" si="425"/>
        <v>0</v>
      </c>
      <c r="L1865" s="115">
        <f t="shared" si="426"/>
        <v>0</v>
      </c>
      <c r="M1865" s="111">
        <f t="shared" si="427"/>
        <v>0</v>
      </c>
      <c r="N1865" s="111">
        <f t="shared" si="428"/>
        <v>0</v>
      </c>
      <c r="O1865" s="115">
        <f t="shared" si="429"/>
        <v>0</v>
      </c>
      <c r="P1865" s="111">
        <f t="shared" si="430"/>
        <v>0</v>
      </c>
      <c r="Q1865" s="111">
        <f t="shared" si="431"/>
        <v>0</v>
      </c>
      <c r="R1865" s="115">
        <f t="shared" si="432"/>
        <v>0</v>
      </c>
      <c r="S1865" s="111">
        <f t="shared" si="433"/>
        <v>0</v>
      </c>
      <c r="T1865" s="111">
        <f t="shared" si="434"/>
        <v>0</v>
      </c>
    </row>
    <row r="1866" spans="1:20" ht="11.25" customHeight="1" x14ac:dyDescent="0.2">
      <c r="A1866" s="102" t="str">
        <f>'T09'!A1866</f>
        <v>Podhorany</v>
      </c>
      <c r="B1866" s="104">
        <f>'T09'!C1866</f>
        <v>525022</v>
      </c>
      <c r="C1866" s="109">
        <f>'T09'!K1866</f>
        <v>272645.25</v>
      </c>
      <c r="D1866" s="110">
        <f>'T09'!O1866</f>
        <v>57.4373</v>
      </c>
      <c r="E1866" s="110">
        <f>'T09'!P1866</f>
        <v>7.4900993140353629</v>
      </c>
      <c r="F1866" s="110"/>
      <c r="G1866" s="102">
        <f t="shared" si="422"/>
        <v>0</v>
      </c>
      <c r="H1866" s="102">
        <f t="shared" si="423"/>
        <v>0</v>
      </c>
      <c r="I1866" s="102">
        <f t="shared" si="424"/>
        <v>0</v>
      </c>
      <c r="J1866" s="103">
        <f t="shared" si="425"/>
        <v>0</v>
      </c>
      <c r="L1866" s="115">
        <f t="shared" si="426"/>
        <v>0</v>
      </c>
      <c r="M1866" s="111">
        <f t="shared" si="427"/>
        <v>0</v>
      </c>
      <c r="N1866" s="111">
        <f t="shared" si="428"/>
        <v>0</v>
      </c>
      <c r="O1866" s="115">
        <f t="shared" si="429"/>
        <v>0</v>
      </c>
      <c r="P1866" s="111">
        <f t="shared" si="430"/>
        <v>0</v>
      </c>
      <c r="Q1866" s="111">
        <f t="shared" si="431"/>
        <v>0</v>
      </c>
      <c r="R1866" s="115">
        <f t="shared" si="432"/>
        <v>0</v>
      </c>
      <c r="S1866" s="111">
        <f t="shared" si="433"/>
        <v>0</v>
      </c>
      <c r="T1866" s="111">
        <f t="shared" si="434"/>
        <v>0</v>
      </c>
    </row>
    <row r="1867" spans="1:20" ht="11.25" customHeight="1" x14ac:dyDescent="0.2">
      <c r="A1867" s="102" t="str">
        <f>'T09'!A1867</f>
        <v>Podhorie</v>
      </c>
      <c r="B1867" s="104">
        <f>'T09'!C1867</f>
        <v>517143</v>
      </c>
      <c r="C1867" s="109">
        <f>'T09'!K1867</f>
        <v>167524.25</v>
      </c>
      <c r="D1867" s="110">
        <f>'T09'!O1867</f>
        <v>0</v>
      </c>
      <c r="E1867" s="110">
        <f>'T09'!P1867</f>
        <v>0</v>
      </c>
      <c r="F1867" s="110"/>
      <c r="G1867" s="102">
        <f t="shared" si="422"/>
        <v>0</v>
      </c>
      <c r="H1867" s="102">
        <f t="shared" si="423"/>
        <v>0</v>
      </c>
      <c r="I1867" s="102">
        <f t="shared" si="424"/>
        <v>0</v>
      </c>
      <c r="J1867" s="103">
        <f t="shared" si="425"/>
        <v>0</v>
      </c>
      <c r="L1867" s="115">
        <f t="shared" si="426"/>
        <v>0</v>
      </c>
      <c r="M1867" s="111">
        <f t="shared" si="427"/>
        <v>0</v>
      </c>
      <c r="N1867" s="111">
        <f t="shared" si="428"/>
        <v>0</v>
      </c>
      <c r="O1867" s="115">
        <f t="shared" si="429"/>
        <v>0</v>
      </c>
      <c r="P1867" s="111">
        <f t="shared" si="430"/>
        <v>0</v>
      </c>
      <c r="Q1867" s="111">
        <f t="shared" si="431"/>
        <v>0</v>
      </c>
      <c r="R1867" s="115">
        <f t="shared" si="432"/>
        <v>0</v>
      </c>
      <c r="S1867" s="111">
        <f t="shared" si="433"/>
        <v>0</v>
      </c>
      <c r="T1867" s="111">
        <f t="shared" si="434"/>
        <v>0</v>
      </c>
    </row>
    <row r="1868" spans="1:20" ht="11.25" customHeight="1" x14ac:dyDescent="0.2">
      <c r="A1868" s="102" t="str">
        <f>'T09'!A1868</f>
        <v>Podhorie</v>
      </c>
      <c r="B1868" s="104">
        <f>'T09'!C1868</f>
        <v>517879</v>
      </c>
      <c r="C1868" s="109">
        <f>'T09'!K1868</f>
        <v>198675.86</v>
      </c>
      <c r="D1868" s="110">
        <f>'T09'!O1868</f>
        <v>0</v>
      </c>
      <c r="E1868" s="110">
        <f>'T09'!P1868</f>
        <v>0</v>
      </c>
      <c r="F1868" s="110"/>
      <c r="G1868" s="102">
        <f t="shared" si="422"/>
        <v>0</v>
      </c>
      <c r="H1868" s="102">
        <f t="shared" si="423"/>
        <v>0</v>
      </c>
      <c r="I1868" s="102">
        <f t="shared" si="424"/>
        <v>0</v>
      </c>
      <c r="J1868" s="103">
        <f t="shared" si="425"/>
        <v>0</v>
      </c>
      <c r="L1868" s="115">
        <f t="shared" si="426"/>
        <v>0</v>
      </c>
      <c r="M1868" s="111">
        <f t="shared" si="427"/>
        <v>0</v>
      </c>
      <c r="N1868" s="111">
        <f t="shared" si="428"/>
        <v>0</v>
      </c>
      <c r="O1868" s="115">
        <f t="shared" si="429"/>
        <v>0</v>
      </c>
      <c r="P1868" s="111">
        <f t="shared" si="430"/>
        <v>0</v>
      </c>
      <c r="Q1868" s="111">
        <f t="shared" si="431"/>
        <v>0</v>
      </c>
      <c r="R1868" s="115">
        <f t="shared" si="432"/>
        <v>0</v>
      </c>
      <c r="S1868" s="111">
        <f t="shared" si="433"/>
        <v>0</v>
      </c>
      <c r="T1868" s="111">
        <f t="shared" si="434"/>
        <v>0</v>
      </c>
    </row>
    <row r="1869" spans="1:20" ht="11.25" customHeight="1" x14ac:dyDescent="0.2">
      <c r="A1869" s="102" t="str">
        <f>'T09'!A1869</f>
        <v>Podhoroď</v>
      </c>
      <c r="B1869" s="104">
        <f>'T09'!C1869</f>
        <v>522929</v>
      </c>
      <c r="C1869" s="109">
        <f>'T09'!K1869</f>
        <v>408356.80000000005</v>
      </c>
      <c r="D1869" s="110">
        <f>'T09'!O1869</f>
        <v>10.1061</v>
      </c>
      <c r="E1869" s="110">
        <f>'T09'!P1869</f>
        <v>0.77476608691222959</v>
      </c>
      <c r="F1869" s="110"/>
      <c r="G1869" s="102">
        <f t="shared" si="422"/>
        <v>0</v>
      </c>
      <c r="H1869" s="102">
        <f t="shared" si="423"/>
        <v>0</v>
      </c>
      <c r="I1869" s="102">
        <f t="shared" si="424"/>
        <v>0</v>
      </c>
      <c r="J1869" s="103">
        <f t="shared" si="425"/>
        <v>0</v>
      </c>
      <c r="L1869" s="115">
        <f t="shared" si="426"/>
        <v>0</v>
      </c>
      <c r="M1869" s="111">
        <f t="shared" si="427"/>
        <v>0</v>
      </c>
      <c r="N1869" s="111">
        <f t="shared" si="428"/>
        <v>0</v>
      </c>
      <c r="O1869" s="115">
        <f t="shared" si="429"/>
        <v>0</v>
      </c>
      <c r="P1869" s="111">
        <f t="shared" si="430"/>
        <v>0</v>
      </c>
      <c r="Q1869" s="111">
        <f t="shared" si="431"/>
        <v>0</v>
      </c>
      <c r="R1869" s="115">
        <f t="shared" si="432"/>
        <v>0</v>
      </c>
      <c r="S1869" s="111">
        <f t="shared" si="433"/>
        <v>0</v>
      </c>
      <c r="T1869" s="111">
        <f t="shared" si="434"/>
        <v>0</v>
      </c>
    </row>
    <row r="1870" spans="1:20" ht="11.25" customHeight="1" x14ac:dyDescent="0.2">
      <c r="A1870" s="102" t="str">
        <f>'T09'!A1870</f>
        <v>Podhradie</v>
      </c>
      <c r="B1870" s="104">
        <f>'T09'!C1870</f>
        <v>505340</v>
      </c>
      <c r="C1870" s="109">
        <f>'T09'!K1870</f>
        <v>93460.479999999996</v>
      </c>
      <c r="D1870" s="110">
        <f>'T09'!O1870</f>
        <v>0</v>
      </c>
      <c r="E1870" s="110">
        <f>'T09'!P1870</f>
        <v>3.3481852436452284</v>
      </c>
      <c r="F1870" s="110"/>
      <c r="G1870" s="102">
        <f t="shared" si="422"/>
        <v>0</v>
      </c>
      <c r="H1870" s="102">
        <f t="shared" si="423"/>
        <v>0</v>
      </c>
      <c r="I1870" s="102">
        <f t="shared" si="424"/>
        <v>0</v>
      </c>
      <c r="J1870" s="103">
        <f t="shared" si="425"/>
        <v>0</v>
      </c>
      <c r="L1870" s="115">
        <f t="shared" si="426"/>
        <v>0</v>
      </c>
      <c r="M1870" s="111">
        <f t="shared" si="427"/>
        <v>0</v>
      </c>
      <c r="N1870" s="111">
        <f t="shared" si="428"/>
        <v>0</v>
      </c>
      <c r="O1870" s="115">
        <f t="shared" si="429"/>
        <v>0</v>
      </c>
      <c r="P1870" s="111">
        <f t="shared" si="430"/>
        <v>0</v>
      </c>
      <c r="Q1870" s="111">
        <f t="shared" si="431"/>
        <v>0</v>
      </c>
      <c r="R1870" s="115">
        <f t="shared" si="432"/>
        <v>0</v>
      </c>
      <c r="S1870" s="111">
        <f t="shared" si="433"/>
        <v>0</v>
      </c>
      <c r="T1870" s="111">
        <f t="shared" si="434"/>
        <v>0</v>
      </c>
    </row>
    <row r="1871" spans="1:20" ht="11.25" customHeight="1" x14ac:dyDescent="0.2">
      <c r="A1871" s="102" t="str">
        <f>'T09'!A1871</f>
        <v>Podhradie</v>
      </c>
      <c r="B1871" s="104">
        <f>'T09'!C1871</f>
        <v>512508</v>
      </c>
      <c r="C1871" s="109">
        <f>'T09'!K1871</f>
        <v>184249.78</v>
      </c>
      <c r="D1871" s="110">
        <f>'T09'!O1871</f>
        <v>0</v>
      </c>
      <c r="E1871" s="110">
        <f>'T09'!P1871</f>
        <v>0</v>
      </c>
      <c r="F1871" s="110"/>
      <c r="G1871" s="102">
        <f t="shared" si="422"/>
        <v>0</v>
      </c>
      <c r="H1871" s="102">
        <f t="shared" si="423"/>
        <v>0</v>
      </c>
      <c r="I1871" s="102">
        <f t="shared" si="424"/>
        <v>0</v>
      </c>
      <c r="J1871" s="103">
        <f t="shared" si="425"/>
        <v>0</v>
      </c>
      <c r="L1871" s="115">
        <f t="shared" si="426"/>
        <v>0</v>
      </c>
      <c r="M1871" s="111">
        <f t="shared" si="427"/>
        <v>0</v>
      </c>
      <c r="N1871" s="111">
        <f t="shared" si="428"/>
        <v>0</v>
      </c>
      <c r="O1871" s="115">
        <f t="shared" si="429"/>
        <v>0</v>
      </c>
      <c r="P1871" s="111">
        <f t="shared" si="430"/>
        <v>0</v>
      </c>
      <c r="Q1871" s="111">
        <f t="shared" si="431"/>
        <v>0</v>
      </c>
      <c r="R1871" s="115">
        <f t="shared" si="432"/>
        <v>0</v>
      </c>
      <c r="S1871" s="111">
        <f t="shared" si="433"/>
        <v>0</v>
      </c>
      <c r="T1871" s="111">
        <f t="shared" si="434"/>
        <v>0</v>
      </c>
    </row>
    <row r="1872" spans="1:20" ht="11.25" customHeight="1" x14ac:dyDescent="0.2">
      <c r="A1872" s="102" t="str">
        <f>'T09'!A1872</f>
        <v>Podhradie</v>
      </c>
      <c r="B1872" s="104">
        <f>'T09'!C1872</f>
        <v>514306</v>
      </c>
      <c r="C1872" s="109">
        <f>'T09'!K1872</f>
        <v>73706.990000000005</v>
      </c>
      <c r="D1872" s="110">
        <f>'T09'!O1872</f>
        <v>0.46779999999999999</v>
      </c>
      <c r="E1872" s="110">
        <f>'T09'!P1872</f>
        <v>1.6217186456806876</v>
      </c>
      <c r="F1872" s="110"/>
      <c r="G1872" s="102">
        <f t="shared" si="422"/>
        <v>0</v>
      </c>
      <c r="H1872" s="102">
        <f t="shared" si="423"/>
        <v>0</v>
      </c>
      <c r="I1872" s="102">
        <f t="shared" si="424"/>
        <v>0</v>
      </c>
      <c r="J1872" s="103">
        <f t="shared" si="425"/>
        <v>0</v>
      </c>
      <c r="L1872" s="115">
        <f t="shared" si="426"/>
        <v>0</v>
      </c>
      <c r="M1872" s="111">
        <f t="shared" si="427"/>
        <v>0</v>
      </c>
      <c r="N1872" s="111">
        <f t="shared" si="428"/>
        <v>0</v>
      </c>
      <c r="O1872" s="115">
        <f t="shared" si="429"/>
        <v>0</v>
      </c>
      <c r="P1872" s="111">
        <f t="shared" si="430"/>
        <v>0</v>
      </c>
      <c r="Q1872" s="111">
        <f t="shared" si="431"/>
        <v>0</v>
      </c>
      <c r="R1872" s="115">
        <f t="shared" si="432"/>
        <v>0</v>
      </c>
      <c r="S1872" s="111">
        <f t="shared" si="433"/>
        <v>0</v>
      </c>
      <c r="T1872" s="111">
        <f t="shared" si="434"/>
        <v>0</v>
      </c>
    </row>
    <row r="1873" spans="1:20" ht="11.25" customHeight="1" x14ac:dyDescent="0.2">
      <c r="A1873" s="102" t="str">
        <f>'T09'!A1873</f>
        <v>Podhradík</v>
      </c>
      <c r="B1873" s="104">
        <f>'T09'!C1873</f>
        <v>525031</v>
      </c>
      <c r="C1873" s="109">
        <f>'T09'!K1873</f>
        <v>146312.81</v>
      </c>
      <c r="D1873" s="110">
        <f>'T09'!O1873</f>
        <v>0</v>
      </c>
      <c r="E1873" s="110">
        <f>'T09'!P1873</f>
        <v>0</v>
      </c>
      <c r="F1873" s="110"/>
      <c r="G1873" s="102">
        <f t="shared" si="422"/>
        <v>0</v>
      </c>
      <c r="H1873" s="102">
        <f t="shared" si="423"/>
        <v>0</v>
      </c>
      <c r="I1873" s="102">
        <f t="shared" si="424"/>
        <v>0</v>
      </c>
      <c r="J1873" s="103">
        <f t="shared" si="425"/>
        <v>0</v>
      </c>
      <c r="L1873" s="115">
        <f t="shared" si="426"/>
        <v>0</v>
      </c>
      <c r="M1873" s="111">
        <f t="shared" si="427"/>
        <v>0</v>
      </c>
      <c r="N1873" s="111">
        <f t="shared" si="428"/>
        <v>0</v>
      </c>
      <c r="O1873" s="115">
        <f t="shared" si="429"/>
        <v>0</v>
      </c>
      <c r="P1873" s="111">
        <f t="shared" si="430"/>
        <v>0</v>
      </c>
      <c r="Q1873" s="111">
        <f t="shared" si="431"/>
        <v>0</v>
      </c>
      <c r="R1873" s="115">
        <f t="shared" si="432"/>
        <v>0</v>
      </c>
      <c r="S1873" s="111">
        <f t="shared" si="433"/>
        <v>0</v>
      </c>
      <c r="T1873" s="111">
        <f t="shared" si="434"/>
        <v>0</v>
      </c>
    </row>
    <row r="1874" spans="1:20" ht="11.25" customHeight="1" x14ac:dyDescent="0.2">
      <c r="A1874" s="102" t="str">
        <f>'T09'!A1874</f>
        <v>Podkonice</v>
      </c>
      <c r="B1874" s="104">
        <f>'T09'!C1874</f>
        <v>508861</v>
      </c>
      <c r="C1874" s="109">
        <f>'T09'!K1874</f>
        <v>356516.55</v>
      </c>
      <c r="D1874" s="110">
        <f>'T09'!O1874</f>
        <v>0</v>
      </c>
      <c r="E1874" s="110">
        <f>'T09'!P1874</f>
        <v>0</v>
      </c>
      <c r="F1874" s="110"/>
      <c r="G1874" s="102">
        <f t="shared" si="422"/>
        <v>0</v>
      </c>
      <c r="H1874" s="102">
        <f t="shared" si="423"/>
        <v>0</v>
      </c>
      <c r="I1874" s="102">
        <f t="shared" si="424"/>
        <v>0</v>
      </c>
      <c r="J1874" s="103">
        <f t="shared" si="425"/>
        <v>0</v>
      </c>
      <c r="L1874" s="115">
        <f t="shared" si="426"/>
        <v>0</v>
      </c>
      <c r="M1874" s="111">
        <f t="shared" si="427"/>
        <v>0</v>
      </c>
      <c r="N1874" s="111">
        <f t="shared" si="428"/>
        <v>0</v>
      </c>
      <c r="O1874" s="115">
        <f t="shared" si="429"/>
        <v>0</v>
      </c>
      <c r="P1874" s="111">
        <f t="shared" si="430"/>
        <v>0</v>
      </c>
      <c r="Q1874" s="111">
        <f t="shared" si="431"/>
        <v>0</v>
      </c>
      <c r="R1874" s="115">
        <f t="shared" si="432"/>
        <v>0</v>
      </c>
      <c r="S1874" s="111">
        <f t="shared" si="433"/>
        <v>0</v>
      </c>
      <c r="T1874" s="111">
        <f t="shared" si="434"/>
        <v>0</v>
      </c>
    </row>
    <row r="1875" spans="1:20" ht="11.25" customHeight="1" x14ac:dyDescent="0.2">
      <c r="A1875" s="102" t="str">
        <f>'T09'!A1875</f>
        <v>Podkriváň</v>
      </c>
      <c r="B1875" s="104">
        <f>'T09'!C1875</f>
        <v>511731</v>
      </c>
      <c r="C1875" s="109">
        <f>'T09'!K1875</f>
        <v>177505.07</v>
      </c>
      <c r="D1875" s="110">
        <f>'T09'!O1875</f>
        <v>0</v>
      </c>
      <c r="E1875" s="110">
        <f>'T09'!P1875</f>
        <v>14.173685292482066</v>
      </c>
      <c r="F1875" s="110"/>
      <c r="G1875" s="102">
        <f t="shared" si="422"/>
        <v>0</v>
      </c>
      <c r="H1875" s="102">
        <f t="shared" si="423"/>
        <v>0</v>
      </c>
      <c r="I1875" s="102">
        <f t="shared" si="424"/>
        <v>0</v>
      </c>
      <c r="J1875" s="103">
        <f t="shared" si="425"/>
        <v>0</v>
      </c>
      <c r="L1875" s="115">
        <f t="shared" si="426"/>
        <v>0</v>
      </c>
      <c r="M1875" s="111">
        <f t="shared" si="427"/>
        <v>0</v>
      </c>
      <c r="N1875" s="111">
        <f t="shared" si="428"/>
        <v>0</v>
      </c>
      <c r="O1875" s="115">
        <f t="shared" si="429"/>
        <v>0</v>
      </c>
      <c r="P1875" s="111">
        <f t="shared" si="430"/>
        <v>0</v>
      </c>
      <c r="Q1875" s="111">
        <f t="shared" si="431"/>
        <v>0</v>
      </c>
      <c r="R1875" s="115">
        <f t="shared" si="432"/>
        <v>0</v>
      </c>
      <c r="S1875" s="111">
        <f t="shared" si="433"/>
        <v>0</v>
      </c>
      <c r="T1875" s="111">
        <f t="shared" si="434"/>
        <v>0</v>
      </c>
    </row>
    <row r="1876" spans="1:20" ht="11.25" customHeight="1" x14ac:dyDescent="0.2">
      <c r="A1876" s="102" t="str">
        <f>'T09'!A1876</f>
        <v>Podkylava</v>
      </c>
      <c r="B1876" s="104">
        <f>'T09'!C1876</f>
        <v>506419</v>
      </c>
      <c r="C1876" s="109">
        <f>'T09'!K1876</f>
        <v>71724.92</v>
      </c>
      <c r="D1876" s="110">
        <f>'T09'!O1876</f>
        <v>38.637</v>
      </c>
      <c r="E1876" s="110">
        <f>'T09'!P1876</f>
        <v>79.914749294945182</v>
      </c>
      <c r="F1876" s="110"/>
      <c r="G1876" s="102">
        <f t="shared" si="422"/>
        <v>0</v>
      </c>
      <c r="H1876" s="102">
        <f t="shared" si="423"/>
        <v>1</v>
      </c>
      <c r="I1876" s="102">
        <f t="shared" si="424"/>
        <v>0</v>
      </c>
      <c r="J1876" s="103">
        <f t="shared" si="425"/>
        <v>1</v>
      </c>
      <c r="L1876" s="115">
        <f t="shared" si="426"/>
        <v>0</v>
      </c>
      <c r="M1876" s="111">
        <f t="shared" si="427"/>
        <v>0</v>
      </c>
      <c r="N1876" s="111">
        <f t="shared" si="428"/>
        <v>0</v>
      </c>
      <c r="O1876" s="115">
        <f t="shared" si="429"/>
        <v>71724.92</v>
      </c>
      <c r="P1876" s="111">
        <f t="shared" si="430"/>
        <v>0.38636999999999999</v>
      </c>
      <c r="Q1876" s="111">
        <f t="shared" si="431"/>
        <v>0.79914749294945187</v>
      </c>
      <c r="R1876" s="115">
        <f t="shared" si="432"/>
        <v>0</v>
      </c>
      <c r="S1876" s="111">
        <f t="shared" si="433"/>
        <v>0</v>
      </c>
      <c r="T1876" s="111">
        <f t="shared" si="434"/>
        <v>0</v>
      </c>
    </row>
    <row r="1877" spans="1:20" ht="11.25" customHeight="1" x14ac:dyDescent="0.2">
      <c r="A1877" s="102" t="str">
        <f>'T09'!A1877</f>
        <v>Podlužany</v>
      </c>
      <c r="B1877" s="104">
        <f>'T09'!C1877</f>
        <v>502669</v>
      </c>
      <c r="C1877" s="109">
        <f>'T09'!K1877</f>
        <v>221990.2</v>
      </c>
      <c r="D1877" s="110">
        <f>'T09'!O1877</f>
        <v>0</v>
      </c>
      <c r="E1877" s="110">
        <f>'T09'!P1877</f>
        <v>4.9173161698129011</v>
      </c>
      <c r="F1877" s="110"/>
      <c r="G1877" s="102">
        <f t="shared" si="422"/>
        <v>0</v>
      </c>
      <c r="H1877" s="102">
        <f t="shared" si="423"/>
        <v>0</v>
      </c>
      <c r="I1877" s="102">
        <f t="shared" si="424"/>
        <v>0</v>
      </c>
      <c r="J1877" s="103">
        <f t="shared" si="425"/>
        <v>0</v>
      </c>
      <c r="L1877" s="115">
        <f t="shared" si="426"/>
        <v>0</v>
      </c>
      <c r="M1877" s="111">
        <f t="shared" si="427"/>
        <v>0</v>
      </c>
      <c r="N1877" s="111">
        <f t="shared" si="428"/>
        <v>0</v>
      </c>
      <c r="O1877" s="115">
        <f t="shared" si="429"/>
        <v>0</v>
      </c>
      <c r="P1877" s="111">
        <f t="shared" si="430"/>
        <v>0</v>
      </c>
      <c r="Q1877" s="111">
        <f t="shared" si="431"/>
        <v>0</v>
      </c>
      <c r="R1877" s="115">
        <f t="shared" si="432"/>
        <v>0</v>
      </c>
      <c r="S1877" s="111">
        <f t="shared" si="433"/>
        <v>0</v>
      </c>
      <c r="T1877" s="111">
        <f t="shared" si="434"/>
        <v>0</v>
      </c>
    </row>
    <row r="1878" spans="1:20" ht="11.25" customHeight="1" x14ac:dyDescent="0.2">
      <c r="A1878" s="102" t="str">
        <f>'T09'!A1878</f>
        <v>Podlužany</v>
      </c>
      <c r="B1878" s="104">
        <f>'T09'!C1878</f>
        <v>505358</v>
      </c>
      <c r="C1878" s="109">
        <f>'T09'!K1878</f>
        <v>253844.1</v>
      </c>
      <c r="D1878" s="110">
        <f>'T09'!O1878</f>
        <v>7.1201999999999996</v>
      </c>
      <c r="E1878" s="110">
        <f>'T09'!P1878</f>
        <v>2.2463787813071097</v>
      </c>
      <c r="F1878" s="110"/>
      <c r="G1878" s="102">
        <f t="shared" si="422"/>
        <v>0</v>
      </c>
      <c r="H1878" s="102">
        <f t="shared" si="423"/>
        <v>0</v>
      </c>
      <c r="I1878" s="102">
        <f t="shared" si="424"/>
        <v>0</v>
      </c>
      <c r="J1878" s="103">
        <f t="shared" si="425"/>
        <v>0</v>
      </c>
      <c r="L1878" s="115">
        <f t="shared" si="426"/>
        <v>0</v>
      </c>
      <c r="M1878" s="111">
        <f t="shared" si="427"/>
        <v>0</v>
      </c>
      <c r="N1878" s="111">
        <f t="shared" si="428"/>
        <v>0</v>
      </c>
      <c r="O1878" s="115">
        <f t="shared" si="429"/>
        <v>0</v>
      </c>
      <c r="P1878" s="111">
        <f t="shared" si="430"/>
        <v>0</v>
      </c>
      <c r="Q1878" s="111">
        <f t="shared" si="431"/>
        <v>0</v>
      </c>
      <c r="R1878" s="115">
        <f t="shared" si="432"/>
        <v>0</v>
      </c>
      <c r="S1878" s="111">
        <f t="shared" si="433"/>
        <v>0</v>
      </c>
      <c r="T1878" s="111">
        <f t="shared" si="434"/>
        <v>0</v>
      </c>
    </row>
    <row r="1879" spans="1:20" ht="11.25" customHeight="1" x14ac:dyDescent="0.2">
      <c r="A1879" s="102" t="str">
        <f>'T09'!A1879</f>
        <v>Podolie</v>
      </c>
      <c r="B1879" s="104">
        <f>'T09'!C1879</f>
        <v>506427</v>
      </c>
      <c r="C1879" s="109">
        <f>'T09'!K1879</f>
        <v>950010.9</v>
      </c>
      <c r="D1879" s="110">
        <f>'T09'!O1879</f>
        <v>13.9161</v>
      </c>
      <c r="E1879" s="110">
        <f>'T09'!P1879</f>
        <v>8.4238212424720604</v>
      </c>
      <c r="F1879" s="110"/>
      <c r="G1879" s="102">
        <f t="shared" si="422"/>
        <v>0</v>
      </c>
      <c r="H1879" s="102">
        <f t="shared" si="423"/>
        <v>0</v>
      </c>
      <c r="I1879" s="102">
        <f t="shared" si="424"/>
        <v>0</v>
      </c>
      <c r="J1879" s="103">
        <f t="shared" si="425"/>
        <v>0</v>
      </c>
      <c r="L1879" s="115">
        <f t="shared" si="426"/>
        <v>0</v>
      </c>
      <c r="M1879" s="111">
        <f t="shared" si="427"/>
        <v>0</v>
      </c>
      <c r="N1879" s="111">
        <f t="shared" si="428"/>
        <v>0</v>
      </c>
      <c r="O1879" s="115">
        <f t="shared" si="429"/>
        <v>0</v>
      </c>
      <c r="P1879" s="111">
        <f t="shared" si="430"/>
        <v>0</v>
      </c>
      <c r="Q1879" s="111">
        <f t="shared" si="431"/>
        <v>0</v>
      </c>
      <c r="R1879" s="115">
        <f t="shared" si="432"/>
        <v>0</v>
      </c>
      <c r="S1879" s="111">
        <f t="shared" si="433"/>
        <v>0</v>
      </c>
      <c r="T1879" s="111">
        <f t="shared" si="434"/>
        <v>0</v>
      </c>
    </row>
    <row r="1880" spans="1:20" ht="11.25" customHeight="1" x14ac:dyDescent="0.2">
      <c r="A1880" s="102" t="str">
        <f>'T09'!A1880</f>
        <v>Podolínec</v>
      </c>
      <c r="B1880" s="104">
        <f>'T09'!C1880</f>
        <v>526975</v>
      </c>
      <c r="C1880" s="109">
        <f>'T09'!K1880</f>
        <v>2223232.4</v>
      </c>
      <c r="D1880" s="110">
        <f>'T09'!O1880</f>
        <v>1.6796</v>
      </c>
      <c r="E1880" s="110">
        <f>'T09'!P1880</f>
        <v>4.9989969559637588</v>
      </c>
      <c r="F1880" s="110"/>
      <c r="G1880" s="102">
        <f t="shared" si="422"/>
        <v>0</v>
      </c>
      <c r="H1880" s="102">
        <f t="shared" si="423"/>
        <v>0</v>
      </c>
      <c r="I1880" s="102">
        <f t="shared" si="424"/>
        <v>0</v>
      </c>
      <c r="J1880" s="103">
        <f t="shared" si="425"/>
        <v>0</v>
      </c>
      <c r="L1880" s="115">
        <f t="shared" si="426"/>
        <v>0</v>
      </c>
      <c r="M1880" s="111">
        <f t="shared" si="427"/>
        <v>0</v>
      </c>
      <c r="N1880" s="111">
        <f t="shared" si="428"/>
        <v>0</v>
      </c>
      <c r="O1880" s="115">
        <f t="shared" si="429"/>
        <v>0</v>
      </c>
      <c r="P1880" s="111">
        <f t="shared" si="430"/>
        <v>0</v>
      </c>
      <c r="Q1880" s="111">
        <f t="shared" si="431"/>
        <v>0</v>
      </c>
      <c r="R1880" s="115">
        <f t="shared" si="432"/>
        <v>0</v>
      </c>
      <c r="S1880" s="111">
        <f t="shared" si="433"/>
        <v>0</v>
      </c>
      <c r="T1880" s="111">
        <f t="shared" si="434"/>
        <v>0</v>
      </c>
    </row>
    <row r="1881" spans="1:20" ht="11.25" customHeight="1" x14ac:dyDescent="0.2">
      <c r="A1881" s="102" t="str">
        <f>'T09'!A1881</f>
        <v>Podrečany</v>
      </c>
      <c r="B1881" s="104">
        <f>'T09'!C1881</f>
        <v>511749</v>
      </c>
      <c r="C1881" s="109">
        <f>'T09'!K1881</f>
        <v>143602.9</v>
      </c>
      <c r="D1881" s="110">
        <f>'T09'!O1881</f>
        <v>23.7593</v>
      </c>
      <c r="E1881" s="110">
        <f>'T09'!P1881</f>
        <v>0.73174706081840968</v>
      </c>
      <c r="F1881" s="110"/>
      <c r="G1881" s="102">
        <f t="shared" si="422"/>
        <v>0</v>
      </c>
      <c r="H1881" s="102">
        <f t="shared" si="423"/>
        <v>0</v>
      </c>
      <c r="I1881" s="102">
        <f t="shared" si="424"/>
        <v>0</v>
      </c>
      <c r="J1881" s="103">
        <f t="shared" si="425"/>
        <v>0</v>
      </c>
      <c r="L1881" s="115">
        <f t="shared" si="426"/>
        <v>0</v>
      </c>
      <c r="M1881" s="111">
        <f t="shared" si="427"/>
        <v>0</v>
      </c>
      <c r="N1881" s="111">
        <f t="shared" si="428"/>
        <v>0</v>
      </c>
      <c r="O1881" s="115">
        <f t="shared" si="429"/>
        <v>0</v>
      </c>
      <c r="P1881" s="111">
        <f t="shared" si="430"/>
        <v>0</v>
      </c>
      <c r="Q1881" s="111">
        <f t="shared" si="431"/>
        <v>0</v>
      </c>
      <c r="R1881" s="115">
        <f t="shared" si="432"/>
        <v>0</v>
      </c>
      <c r="S1881" s="111">
        <f t="shared" si="433"/>
        <v>0</v>
      </c>
      <c r="T1881" s="111">
        <f t="shared" si="434"/>
        <v>0</v>
      </c>
    </row>
    <row r="1882" spans="1:20" ht="11.25" customHeight="1" x14ac:dyDescent="0.2">
      <c r="A1882" s="102" t="str">
        <f>'T09'!A1882</f>
        <v>Podskalie</v>
      </c>
      <c r="B1882" s="104">
        <f>'T09'!C1882</f>
        <v>580864</v>
      </c>
      <c r="C1882" s="109">
        <f>'T09'!K1882</f>
        <v>48464.94</v>
      </c>
      <c r="D1882" s="110">
        <f>'T09'!O1882</f>
        <v>6.8936999999999999</v>
      </c>
      <c r="E1882" s="110">
        <f>'T09'!P1882</f>
        <v>47.795726147602785</v>
      </c>
      <c r="F1882" s="110"/>
      <c r="G1882" s="102">
        <f t="shared" si="422"/>
        <v>0</v>
      </c>
      <c r="H1882" s="102">
        <f t="shared" si="423"/>
        <v>1</v>
      </c>
      <c r="I1882" s="102">
        <f t="shared" si="424"/>
        <v>0</v>
      </c>
      <c r="J1882" s="103">
        <f t="shared" si="425"/>
        <v>1</v>
      </c>
      <c r="L1882" s="115">
        <f t="shared" si="426"/>
        <v>0</v>
      </c>
      <c r="M1882" s="111">
        <f t="shared" si="427"/>
        <v>0</v>
      </c>
      <c r="N1882" s="111">
        <f t="shared" si="428"/>
        <v>0</v>
      </c>
      <c r="O1882" s="115">
        <f t="shared" si="429"/>
        <v>48464.94</v>
      </c>
      <c r="P1882" s="111">
        <f t="shared" si="430"/>
        <v>6.8936999999999998E-2</v>
      </c>
      <c r="Q1882" s="111">
        <f t="shared" si="431"/>
        <v>0.47795726147602785</v>
      </c>
      <c r="R1882" s="115">
        <f t="shared" si="432"/>
        <v>0</v>
      </c>
      <c r="S1882" s="111">
        <f t="shared" si="433"/>
        <v>0</v>
      </c>
      <c r="T1882" s="111">
        <f t="shared" si="434"/>
        <v>0</v>
      </c>
    </row>
    <row r="1883" spans="1:20" ht="11.25" customHeight="1" x14ac:dyDescent="0.2">
      <c r="A1883" s="102" t="str">
        <f>'T09'!A1883</f>
        <v>Podtureň</v>
      </c>
      <c r="B1883" s="104">
        <f>'T09'!C1883</f>
        <v>510947</v>
      </c>
      <c r="C1883" s="109">
        <f>'T09'!K1883</f>
        <v>491316.55</v>
      </c>
      <c r="D1883" s="110">
        <f>'T09'!O1883</f>
        <v>14.807399999999999</v>
      </c>
      <c r="E1883" s="110">
        <f>'T09'!P1883</f>
        <v>38.503651057551394</v>
      </c>
      <c r="F1883" s="110"/>
      <c r="G1883" s="102">
        <f t="shared" si="422"/>
        <v>0</v>
      </c>
      <c r="H1883" s="102">
        <f t="shared" si="423"/>
        <v>1</v>
      </c>
      <c r="I1883" s="102">
        <f t="shared" si="424"/>
        <v>0</v>
      </c>
      <c r="J1883" s="103">
        <f t="shared" si="425"/>
        <v>1</v>
      </c>
      <c r="L1883" s="115">
        <f t="shared" si="426"/>
        <v>0</v>
      </c>
      <c r="M1883" s="111">
        <f t="shared" si="427"/>
        <v>0</v>
      </c>
      <c r="N1883" s="111">
        <f t="shared" si="428"/>
        <v>0</v>
      </c>
      <c r="O1883" s="115">
        <f t="shared" si="429"/>
        <v>491316.55</v>
      </c>
      <c r="P1883" s="111">
        <f t="shared" si="430"/>
        <v>0.14807399999999998</v>
      </c>
      <c r="Q1883" s="111">
        <f t="shared" si="431"/>
        <v>0.38503651057551397</v>
      </c>
      <c r="R1883" s="115">
        <f t="shared" si="432"/>
        <v>0</v>
      </c>
      <c r="S1883" s="111">
        <f t="shared" si="433"/>
        <v>0</v>
      </c>
      <c r="T1883" s="111">
        <f t="shared" si="434"/>
        <v>0</v>
      </c>
    </row>
    <row r="1884" spans="1:20" ht="11.25" customHeight="1" x14ac:dyDescent="0.2">
      <c r="A1884" s="102" t="str">
        <f>'T09'!A1884</f>
        <v>Podvysoká</v>
      </c>
      <c r="B1884" s="104">
        <f>'T09'!C1884</f>
        <v>509361</v>
      </c>
      <c r="C1884" s="109">
        <f>'T09'!K1884</f>
        <v>785751.28999999992</v>
      </c>
      <c r="D1884" s="110">
        <f>'T09'!O1884</f>
        <v>0</v>
      </c>
      <c r="E1884" s="110">
        <f>'T09'!P1884</f>
        <v>1.7409325538619225</v>
      </c>
      <c r="F1884" s="110"/>
      <c r="G1884" s="102">
        <f t="shared" si="422"/>
        <v>0</v>
      </c>
      <c r="H1884" s="102">
        <f t="shared" si="423"/>
        <v>0</v>
      </c>
      <c r="I1884" s="102">
        <f t="shared" si="424"/>
        <v>0</v>
      </c>
      <c r="J1884" s="103">
        <f t="shared" si="425"/>
        <v>0</v>
      </c>
      <c r="L1884" s="115">
        <f t="shared" si="426"/>
        <v>0</v>
      </c>
      <c r="M1884" s="111">
        <f t="shared" si="427"/>
        <v>0</v>
      </c>
      <c r="N1884" s="111">
        <f t="shared" si="428"/>
        <v>0</v>
      </c>
      <c r="O1884" s="115">
        <f t="shared" si="429"/>
        <v>0</v>
      </c>
      <c r="P1884" s="111">
        <f t="shared" si="430"/>
        <v>0</v>
      </c>
      <c r="Q1884" s="111">
        <f t="shared" si="431"/>
        <v>0</v>
      </c>
      <c r="R1884" s="115">
        <f t="shared" si="432"/>
        <v>0</v>
      </c>
      <c r="S1884" s="111">
        <f t="shared" si="433"/>
        <v>0</v>
      </c>
      <c r="T1884" s="111">
        <f t="shared" si="434"/>
        <v>0</v>
      </c>
    </row>
    <row r="1885" spans="1:20" ht="11.25" customHeight="1" x14ac:dyDescent="0.2">
      <c r="A1885" s="102" t="str">
        <f>'T09'!A1885</f>
        <v>Podzámčok</v>
      </c>
      <c r="B1885" s="104">
        <f>'T09'!C1885</f>
        <v>518697</v>
      </c>
      <c r="C1885" s="109">
        <f>'T09'!K1885</f>
        <v>97866.48</v>
      </c>
      <c r="D1885" s="110">
        <f>'T09'!O1885</f>
        <v>0</v>
      </c>
      <c r="E1885" s="110">
        <f>'T09'!P1885</f>
        <v>0</v>
      </c>
      <c r="F1885" s="110"/>
      <c r="G1885" s="102">
        <f t="shared" si="422"/>
        <v>0</v>
      </c>
      <c r="H1885" s="102">
        <f t="shared" si="423"/>
        <v>0</v>
      </c>
      <c r="I1885" s="102">
        <f t="shared" si="424"/>
        <v>0</v>
      </c>
      <c r="J1885" s="103">
        <f t="shared" si="425"/>
        <v>0</v>
      </c>
      <c r="L1885" s="115">
        <f t="shared" si="426"/>
        <v>0</v>
      </c>
      <c r="M1885" s="111">
        <f t="shared" si="427"/>
        <v>0</v>
      </c>
      <c r="N1885" s="111">
        <f t="shared" si="428"/>
        <v>0</v>
      </c>
      <c r="O1885" s="115">
        <f t="shared" si="429"/>
        <v>0</v>
      </c>
      <c r="P1885" s="111">
        <f t="shared" si="430"/>
        <v>0</v>
      </c>
      <c r="Q1885" s="111">
        <f t="shared" si="431"/>
        <v>0</v>
      </c>
      <c r="R1885" s="115">
        <f t="shared" si="432"/>
        <v>0</v>
      </c>
      <c r="S1885" s="111">
        <f t="shared" si="433"/>
        <v>0</v>
      </c>
      <c r="T1885" s="111">
        <f t="shared" si="434"/>
        <v>0</v>
      </c>
    </row>
    <row r="1886" spans="1:20" ht="11.25" customHeight="1" x14ac:dyDescent="0.2">
      <c r="A1886" s="102" t="str">
        <f>'T09'!A1886</f>
        <v>Pohorelá</v>
      </c>
      <c r="B1886" s="104">
        <f>'T09'!C1886</f>
        <v>508870</v>
      </c>
      <c r="C1886" s="109">
        <f>'T09'!K1886</f>
        <v>1082227.3799999999</v>
      </c>
      <c r="D1886" s="110">
        <f>'T09'!O1886</f>
        <v>2.2361</v>
      </c>
      <c r="E1886" s="110">
        <f>'T09'!P1886</f>
        <v>26.134525445105634</v>
      </c>
      <c r="F1886" s="110"/>
      <c r="G1886" s="102">
        <f t="shared" si="422"/>
        <v>0</v>
      </c>
      <c r="H1886" s="102">
        <f t="shared" si="423"/>
        <v>1</v>
      </c>
      <c r="I1886" s="102">
        <f t="shared" si="424"/>
        <v>0</v>
      </c>
      <c r="J1886" s="103">
        <f t="shared" si="425"/>
        <v>1</v>
      </c>
      <c r="L1886" s="115">
        <f t="shared" si="426"/>
        <v>0</v>
      </c>
      <c r="M1886" s="111">
        <f t="shared" si="427"/>
        <v>0</v>
      </c>
      <c r="N1886" s="111">
        <f t="shared" si="428"/>
        <v>0</v>
      </c>
      <c r="O1886" s="115">
        <f t="shared" si="429"/>
        <v>1082227.3799999999</v>
      </c>
      <c r="P1886" s="111">
        <f t="shared" si="430"/>
        <v>2.2360999999999999E-2</v>
      </c>
      <c r="Q1886" s="111">
        <f t="shared" si="431"/>
        <v>0.26134525445105633</v>
      </c>
      <c r="R1886" s="115">
        <f t="shared" si="432"/>
        <v>0</v>
      </c>
      <c r="S1886" s="111">
        <f t="shared" si="433"/>
        <v>0</v>
      </c>
      <c r="T1886" s="111">
        <f t="shared" si="434"/>
        <v>0</v>
      </c>
    </row>
    <row r="1887" spans="1:20" ht="11.25" customHeight="1" x14ac:dyDescent="0.2">
      <c r="A1887" s="102" t="str">
        <f>'T09'!A1887</f>
        <v>Pohranice</v>
      </c>
      <c r="B1887" s="104">
        <f>'T09'!C1887</f>
        <v>500682</v>
      </c>
      <c r="C1887" s="109">
        <f>'T09'!K1887</f>
        <v>570408.93999999994</v>
      </c>
      <c r="D1887" s="110">
        <f>'T09'!O1887</f>
        <v>34.743499999999997</v>
      </c>
      <c r="E1887" s="110">
        <f>'T09'!P1887</f>
        <v>30.557759140310814</v>
      </c>
      <c r="F1887" s="110"/>
      <c r="G1887" s="102">
        <f t="shared" si="422"/>
        <v>0</v>
      </c>
      <c r="H1887" s="102">
        <f t="shared" si="423"/>
        <v>1</v>
      </c>
      <c r="I1887" s="102">
        <f t="shared" si="424"/>
        <v>0</v>
      </c>
      <c r="J1887" s="103">
        <f t="shared" si="425"/>
        <v>1</v>
      </c>
      <c r="L1887" s="115">
        <f t="shared" si="426"/>
        <v>0</v>
      </c>
      <c r="M1887" s="111">
        <f t="shared" si="427"/>
        <v>0</v>
      </c>
      <c r="N1887" s="111">
        <f t="shared" si="428"/>
        <v>0</v>
      </c>
      <c r="O1887" s="115">
        <f t="shared" si="429"/>
        <v>570408.93999999994</v>
      </c>
      <c r="P1887" s="111">
        <f t="shared" si="430"/>
        <v>0.34743499999999999</v>
      </c>
      <c r="Q1887" s="111">
        <f t="shared" si="431"/>
        <v>0.30557759140310814</v>
      </c>
      <c r="R1887" s="115">
        <f t="shared" si="432"/>
        <v>0</v>
      </c>
      <c r="S1887" s="111">
        <f t="shared" si="433"/>
        <v>0</v>
      </c>
      <c r="T1887" s="111">
        <f t="shared" si="434"/>
        <v>0</v>
      </c>
    </row>
    <row r="1888" spans="1:20" ht="11.25" customHeight="1" x14ac:dyDescent="0.2">
      <c r="A1888" s="102" t="str">
        <f>'T09'!A1888</f>
        <v>Pohronská Polhora</v>
      </c>
      <c r="B1888" s="104">
        <f>'T09'!C1888</f>
        <v>508888</v>
      </c>
      <c r="C1888" s="109">
        <f>'T09'!K1888</f>
        <v>983000.1</v>
      </c>
      <c r="D1888" s="110">
        <f>'T09'!O1888</f>
        <v>13.3628</v>
      </c>
      <c r="E1888" s="110">
        <f>'T09'!P1888</f>
        <v>7.4216004657578365</v>
      </c>
      <c r="F1888" s="110"/>
      <c r="G1888" s="102">
        <f t="shared" si="422"/>
        <v>0</v>
      </c>
      <c r="H1888" s="102">
        <f t="shared" si="423"/>
        <v>0</v>
      </c>
      <c r="I1888" s="102">
        <f t="shared" si="424"/>
        <v>0</v>
      </c>
      <c r="J1888" s="103">
        <f t="shared" si="425"/>
        <v>0</v>
      </c>
      <c r="L1888" s="115">
        <f t="shared" si="426"/>
        <v>0</v>
      </c>
      <c r="M1888" s="111">
        <f t="shared" si="427"/>
        <v>0</v>
      </c>
      <c r="N1888" s="111">
        <f t="shared" si="428"/>
        <v>0</v>
      </c>
      <c r="O1888" s="115">
        <f t="shared" si="429"/>
        <v>0</v>
      </c>
      <c r="P1888" s="111">
        <f t="shared" si="430"/>
        <v>0</v>
      </c>
      <c r="Q1888" s="111">
        <f t="shared" si="431"/>
        <v>0</v>
      </c>
      <c r="R1888" s="115">
        <f t="shared" si="432"/>
        <v>0</v>
      </c>
      <c r="S1888" s="111">
        <f t="shared" si="433"/>
        <v>0</v>
      </c>
      <c r="T1888" s="111">
        <f t="shared" si="434"/>
        <v>0</v>
      </c>
    </row>
    <row r="1889" spans="1:20" ht="11.25" customHeight="1" x14ac:dyDescent="0.2">
      <c r="A1889" s="102" t="str">
        <f>'T09'!A1889</f>
        <v>Pohronský Bukovec</v>
      </c>
      <c r="B1889" s="104">
        <f>'T09'!C1889</f>
        <v>508896</v>
      </c>
      <c r="C1889" s="109">
        <f>'T09'!K1889</f>
        <v>59635.26</v>
      </c>
      <c r="D1889" s="110">
        <f>'T09'!O1889</f>
        <v>1.1909000000000001</v>
      </c>
      <c r="E1889" s="110">
        <f>'T09'!P1889</f>
        <v>0</v>
      </c>
      <c r="F1889" s="110"/>
      <c r="G1889" s="102">
        <f t="shared" si="422"/>
        <v>0</v>
      </c>
      <c r="H1889" s="102">
        <f t="shared" si="423"/>
        <v>0</v>
      </c>
      <c r="I1889" s="102">
        <f t="shared" si="424"/>
        <v>0</v>
      </c>
      <c r="J1889" s="103">
        <f t="shared" si="425"/>
        <v>0</v>
      </c>
      <c r="L1889" s="115">
        <f t="shared" si="426"/>
        <v>0</v>
      </c>
      <c r="M1889" s="111">
        <f t="shared" si="427"/>
        <v>0</v>
      </c>
      <c r="N1889" s="111">
        <f t="shared" si="428"/>
        <v>0</v>
      </c>
      <c r="O1889" s="115">
        <f t="shared" si="429"/>
        <v>0</v>
      </c>
      <c r="P1889" s="111">
        <f t="shared" si="430"/>
        <v>0</v>
      </c>
      <c r="Q1889" s="111">
        <f t="shared" si="431"/>
        <v>0</v>
      </c>
      <c r="R1889" s="115">
        <f t="shared" si="432"/>
        <v>0</v>
      </c>
      <c r="S1889" s="111">
        <f t="shared" si="433"/>
        <v>0</v>
      </c>
      <c r="T1889" s="111">
        <f t="shared" si="434"/>
        <v>0</v>
      </c>
    </row>
    <row r="1890" spans="1:20" ht="11.25" customHeight="1" x14ac:dyDescent="0.2">
      <c r="A1890" s="102" t="str">
        <f>'T09'!A1890</f>
        <v>Pohronský Ruskov</v>
      </c>
      <c r="B1890" s="104">
        <f>'T09'!C1890</f>
        <v>502677</v>
      </c>
      <c r="C1890" s="109">
        <f>'T09'!K1890</f>
        <v>677525.89</v>
      </c>
      <c r="D1890" s="110">
        <f>'T09'!O1890</f>
        <v>1.8503000000000001</v>
      </c>
      <c r="E1890" s="110">
        <f>'T09'!P1890</f>
        <v>7.6879733702870006</v>
      </c>
      <c r="F1890" s="110"/>
      <c r="G1890" s="102">
        <f t="shared" si="422"/>
        <v>0</v>
      </c>
      <c r="H1890" s="102">
        <f t="shared" si="423"/>
        <v>0</v>
      </c>
      <c r="I1890" s="102">
        <f t="shared" si="424"/>
        <v>0</v>
      </c>
      <c r="J1890" s="103">
        <f t="shared" si="425"/>
        <v>0</v>
      </c>
      <c r="L1890" s="115">
        <f t="shared" si="426"/>
        <v>0</v>
      </c>
      <c r="M1890" s="111">
        <f t="shared" si="427"/>
        <v>0</v>
      </c>
      <c r="N1890" s="111">
        <f t="shared" si="428"/>
        <v>0</v>
      </c>
      <c r="O1890" s="115">
        <f t="shared" si="429"/>
        <v>0</v>
      </c>
      <c r="P1890" s="111">
        <f t="shared" si="430"/>
        <v>0</v>
      </c>
      <c r="Q1890" s="111">
        <f t="shared" si="431"/>
        <v>0</v>
      </c>
      <c r="R1890" s="115">
        <f t="shared" si="432"/>
        <v>0</v>
      </c>
      <c r="S1890" s="111">
        <f t="shared" si="433"/>
        <v>0</v>
      </c>
      <c r="T1890" s="111">
        <f t="shared" si="434"/>
        <v>0</v>
      </c>
    </row>
    <row r="1891" spans="1:20" ht="11.25" customHeight="1" x14ac:dyDescent="0.2">
      <c r="A1891" s="102" t="str">
        <f>'T09'!A1891</f>
        <v>Pochabany</v>
      </c>
      <c r="B1891" s="104">
        <f>'T09'!C1891</f>
        <v>556742</v>
      </c>
      <c r="C1891" s="109">
        <f>'T09'!K1891</f>
        <v>46812.62</v>
      </c>
      <c r="D1891" s="110">
        <f>'T09'!O1891</f>
        <v>0</v>
      </c>
      <c r="E1891" s="110">
        <f>'T09'!P1891</f>
        <v>0</v>
      </c>
      <c r="F1891" s="110"/>
      <c r="G1891" s="102">
        <f t="shared" si="422"/>
        <v>0</v>
      </c>
      <c r="H1891" s="102">
        <f t="shared" si="423"/>
        <v>0</v>
      </c>
      <c r="I1891" s="102">
        <f t="shared" si="424"/>
        <v>0</v>
      </c>
      <c r="J1891" s="103">
        <f t="shared" si="425"/>
        <v>0</v>
      </c>
      <c r="L1891" s="115">
        <f t="shared" si="426"/>
        <v>0</v>
      </c>
      <c r="M1891" s="111">
        <f t="shared" si="427"/>
        <v>0</v>
      </c>
      <c r="N1891" s="111">
        <f t="shared" si="428"/>
        <v>0</v>
      </c>
      <c r="O1891" s="115">
        <f t="shared" si="429"/>
        <v>0</v>
      </c>
      <c r="P1891" s="111">
        <f t="shared" si="430"/>
        <v>0</v>
      </c>
      <c r="Q1891" s="111">
        <f t="shared" si="431"/>
        <v>0</v>
      </c>
      <c r="R1891" s="115">
        <f t="shared" si="432"/>
        <v>0</v>
      </c>
      <c r="S1891" s="111">
        <f t="shared" si="433"/>
        <v>0</v>
      </c>
      <c r="T1891" s="111">
        <f t="shared" si="434"/>
        <v>0</v>
      </c>
    </row>
    <row r="1892" spans="1:20" ht="11.25" customHeight="1" x14ac:dyDescent="0.2">
      <c r="A1892" s="102" t="str">
        <f>'T09'!A1892</f>
        <v>Pokryváč</v>
      </c>
      <c r="B1892" s="104">
        <f>'T09'!C1892</f>
        <v>509990</v>
      </c>
      <c r="C1892" s="109">
        <f>'T09'!K1892</f>
        <v>38656.65</v>
      </c>
      <c r="D1892" s="110">
        <f>'T09'!O1892</f>
        <v>0</v>
      </c>
      <c r="E1892" s="110">
        <f>'T09'!P1892</f>
        <v>0</v>
      </c>
      <c r="F1892" s="110"/>
      <c r="G1892" s="102">
        <f t="shared" si="422"/>
        <v>0</v>
      </c>
      <c r="H1892" s="102">
        <f t="shared" si="423"/>
        <v>0</v>
      </c>
      <c r="I1892" s="102">
        <f t="shared" si="424"/>
        <v>0</v>
      </c>
      <c r="J1892" s="103">
        <f t="shared" si="425"/>
        <v>0</v>
      </c>
      <c r="L1892" s="115">
        <f t="shared" si="426"/>
        <v>0</v>
      </c>
      <c r="M1892" s="111">
        <f t="shared" si="427"/>
        <v>0</v>
      </c>
      <c r="N1892" s="111">
        <f t="shared" si="428"/>
        <v>0</v>
      </c>
      <c r="O1892" s="115">
        <f t="shared" si="429"/>
        <v>0</v>
      </c>
      <c r="P1892" s="111">
        <f t="shared" si="430"/>
        <v>0</v>
      </c>
      <c r="Q1892" s="111">
        <f t="shared" si="431"/>
        <v>0</v>
      </c>
      <c r="R1892" s="115">
        <f t="shared" si="432"/>
        <v>0</v>
      </c>
      <c r="S1892" s="111">
        <f t="shared" si="433"/>
        <v>0</v>
      </c>
      <c r="T1892" s="111">
        <f t="shared" si="434"/>
        <v>0</v>
      </c>
    </row>
    <row r="1893" spans="1:20" ht="11.25" customHeight="1" x14ac:dyDescent="0.2">
      <c r="A1893" s="102" t="str">
        <f>'T09'!A1893</f>
        <v>Poľanovce</v>
      </c>
      <c r="B1893" s="104">
        <f>'T09'!C1893</f>
        <v>543462</v>
      </c>
      <c r="C1893" s="109">
        <f>'T09'!K1893</f>
        <v>38303.15</v>
      </c>
      <c r="D1893" s="110">
        <f>'T09'!O1893</f>
        <v>0</v>
      </c>
      <c r="E1893" s="110">
        <f>'T09'!P1893</f>
        <v>0</v>
      </c>
      <c r="F1893" s="110"/>
      <c r="G1893" s="102">
        <f t="shared" si="422"/>
        <v>0</v>
      </c>
      <c r="H1893" s="102">
        <f t="shared" si="423"/>
        <v>0</v>
      </c>
      <c r="I1893" s="102">
        <f t="shared" si="424"/>
        <v>0</v>
      </c>
      <c r="J1893" s="103">
        <f t="shared" si="425"/>
        <v>0</v>
      </c>
      <c r="L1893" s="115">
        <f t="shared" si="426"/>
        <v>0</v>
      </c>
      <c r="M1893" s="111">
        <f t="shared" si="427"/>
        <v>0</v>
      </c>
      <c r="N1893" s="111">
        <f t="shared" si="428"/>
        <v>0</v>
      </c>
      <c r="O1893" s="115">
        <f t="shared" si="429"/>
        <v>0</v>
      </c>
      <c r="P1893" s="111">
        <f t="shared" si="430"/>
        <v>0</v>
      </c>
      <c r="Q1893" s="111">
        <f t="shared" si="431"/>
        <v>0</v>
      </c>
      <c r="R1893" s="115">
        <f t="shared" si="432"/>
        <v>0</v>
      </c>
      <c r="S1893" s="111">
        <f t="shared" si="433"/>
        <v>0</v>
      </c>
      <c r="T1893" s="111">
        <f t="shared" si="434"/>
        <v>0</v>
      </c>
    </row>
    <row r="1894" spans="1:20" ht="11.25" customHeight="1" x14ac:dyDescent="0.2">
      <c r="A1894" s="102" t="str">
        <f>'T09'!A1894</f>
        <v>Poľany</v>
      </c>
      <c r="B1894" s="104">
        <f>'T09'!C1894</f>
        <v>528668</v>
      </c>
      <c r="C1894" s="109">
        <f>'T09'!K1894</f>
        <v>243561.35</v>
      </c>
      <c r="D1894" s="110">
        <f>'T09'!O1894</f>
        <v>17.438099999999999</v>
      </c>
      <c r="E1894" s="110">
        <f>'T09'!P1894</f>
        <v>7.8958709992369478</v>
      </c>
      <c r="F1894" s="110"/>
      <c r="G1894" s="102">
        <f t="shared" si="422"/>
        <v>0</v>
      </c>
      <c r="H1894" s="102">
        <f t="shared" si="423"/>
        <v>0</v>
      </c>
      <c r="I1894" s="102">
        <f t="shared" si="424"/>
        <v>0</v>
      </c>
      <c r="J1894" s="103">
        <f t="shared" si="425"/>
        <v>0</v>
      </c>
      <c r="L1894" s="115">
        <f t="shared" si="426"/>
        <v>0</v>
      </c>
      <c r="M1894" s="111">
        <f t="shared" si="427"/>
        <v>0</v>
      </c>
      <c r="N1894" s="111">
        <f t="shared" si="428"/>
        <v>0</v>
      </c>
      <c r="O1894" s="115">
        <f t="shared" si="429"/>
        <v>0</v>
      </c>
      <c r="P1894" s="111">
        <f t="shared" si="430"/>
        <v>0</v>
      </c>
      <c r="Q1894" s="111">
        <f t="shared" si="431"/>
        <v>0</v>
      </c>
      <c r="R1894" s="115">
        <f t="shared" si="432"/>
        <v>0</v>
      </c>
      <c r="S1894" s="111">
        <f t="shared" si="433"/>
        <v>0</v>
      </c>
      <c r="T1894" s="111">
        <f t="shared" si="434"/>
        <v>0</v>
      </c>
    </row>
    <row r="1895" spans="1:20" ht="11.25" customHeight="1" x14ac:dyDescent="0.2">
      <c r="A1895" s="102" t="str">
        <f>'T09'!A1895</f>
        <v>Poliakovce</v>
      </c>
      <c r="B1895" s="104">
        <f>'T09'!C1895</f>
        <v>519723</v>
      </c>
      <c r="C1895" s="109">
        <f>'T09'!K1895</f>
        <v>140509.35999999999</v>
      </c>
      <c r="D1895" s="110">
        <f>'T09'!O1895</f>
        <v>44.9069</v>
      </c>
      <c r="E1895" s="110">
        <f>'T09'!P1895</f>
        <v>10.43306296463097</v>
      </c>
      <c r="F1895" s="110"/>
      <c r="G1895" s="102">
        <f t="shared" si="422"/>
        <v>0</v>
      </c>
      <c r="H1895" s="102">
        <f t="shared" si="423"/>
        <v>0</v>
      </c>
      <c r="I1895" s="102">
        <f t="shared" si="424"/>
        <v>0</v>
      </c>
      <c r="J1895" s="103">
        <f t="shared" si="425"/>
        <v>0</v>
      </c>
      <c r="L1895" s="115">
        <f t="shared" si="426"/>
        <v>0</v>
      </c>
      <c r="M1895" s="111">
        <f t="shared" si="427"/>
        <v>0</v>
      </c>
      <c r="N1895" s="111">
        <f t="shared" si="428"/>
        <v>0</v>
      </c>
      <c r="O1895" s="115">
        <f t="shared" si="429"/>
        <v>0</v>
      </c>
      <c r="P1895" s="111">
        <f t="shared" si="430"/>
        <v>0</v>
      </c>
      <c r="Q1895" s="111">
        <f t="shared" si="431"/>
        <v>0</v>
      </c>
      <c r="R1895" s="115">
        <f t="shared" si="432"/>
        <v>0</v>
      </c>
      <c r="S1895" s="111">
        <f t="shared" si="433"/>
        <v>0</v>
      </c>
      <c r="T1895" s="111">
        <f t="shared" si="434"/>
        <v>0</v>
      </c>
    </row>
    <row r="1896" spans="1:20" ht="11.25" customHeight="1" x14ac:dyDescent="0.2">
      <c r="A1896" s="102" t="str">
        <f>'T09'!A1896</f>
        <v>Polianka</v>
      </c>
      <c r="B1896" s="104">
        <f>'T09'!C1896</f>
        <v>504661</v>
      </c>
      <c r="C1896" s="109">
        <f>'T09'!K1896</f>
        <v>93743.27</v>
      </c>
      <c r="D1896" s="110">
        <f>'T09'!O1896</f>
        <v>0</v>
      </c>
      <c r="E1896" s="110">
        <f>'T09'!P1896</f>
        <v>0</v>
      </c>
      <c r="F1896" s="110"/>
      <c r="G1896" s="102">
        <f t="shared" si="422"/>
        <v>0</v>
      </c>
      <c r="H1896" s="102">
        <f t="shared" si="423"/>
        <v>0</v>
      </c>
      <c r="I1896" s="102">
        <f t="shared" si="424"/>
        <v>0</v>
      </c>
      <c r="J1896" s="103">
        <f t="shared" si="425"/>
        <v>0</v>
      </c>
      <c r="L1896" s="115">
        <f t="shared" si="426"/>
        <v>0</v>
      </c>
      <c r="M1896" s="111">
        <f t="shared" si="427"/>
        <v>0</v>
      </c>
      <c r="N1896" s="111">
        <f t="shared" si="428"/>
        <v>0</v>
      </c>
      <c r="O1896" s="115">
        <f t="shared" si="429"/>
        <v>0</v>
      </c>
      <c r="P1896" s="111">
        <f t="shared" si="430"/>
        <v>0</v>
      </c>
      <c r="Q1896" s="111">
        <f t="shared" si="431"/>
        <v>0</v>
      </c>
      <c r="R1896" s="115">
        <f t="shared" si="432"/>
        <v>0</v>
      </c>
      <c r="S1896" s="111">
        <f t="shared" si="433"/>
        <v>0</v>
      </c>
      <c r="T1896" s="111">
        <f t="shared" si="434"/>
        <v>0</v>
      </c>
    </row>
    <row r="1897" spans="1:20" ht="11.25" customHeight="1" x14ac:dyDescent="0.2">
      <c r="A1897" s="102" t="str">
        <f>'T09'!A1897</f>
        <v>Polichno</v>
      </c>
      <c r="B1897" s="104">
        <f>'T09'!C1897</f>
        <v>511757</v>
      </c>
      <c r="C1897" s="109">
        <f>'T09'!K1897</f>
        <v>33294.370000000003</v>
      </c>
      <c r="D1897" s="110">
        <f>'T09'!O1897</f>
        <v>0</v>
      </c>
      <c r="E1897" s="110">
        <f>'T09'!P1897</f>
        <v>0</v>
      </c>
      <c r="F1897" s="110"/>
      <c r="G1897" s="102">
        <f t="shared" si="422"/>
        <v>0</v>
      </c>
      <c r="H1897" s="102">
        <f t="shared" si="423"/>
        <v>0</v>
      </c>
      <c r="I1897" s="102">
        <f t="shared" si="424"/>
        <v>0</v>
      </c>
      <c r="J1897" s="103">
        <f t="shared" si="425"/>
        <v>0</v>
      </c>
      <c r="L1897" s="115">
        <f t="shared" si="426"/>
        <v>0</v>
      </c>
      <c r="M1897" s="111">
        <f t="shared" si="427"/>
        <v>0</v>
      </c>
      <c r="N1897" s="111">
        <f t="shared" si="428"/>
        <v>0</v>
      </c>
      <c r="O1897" s="115">
        <f t="shared" si="429"/>
        <v>0</v>
      </c>
      <c r="P1897" s="111">
        <f t="shared" si="430"/>
        <v>0</v>
      </c>
      <c r="Q1897" s="111">
        <f t="shared" si="431"/>
        <v>0</v>
      </c>
      <c r="R1897" s="115">
        <f t="shared" si="432"/>
        <v>0</v>
      </c>
      <c r="S1897" s="111">
        <f t="shared" si="433"/>
        <v>0</v>
      </c>
      <c r="T1897" s="111">
        <f t="shared" si="434"/>
        <v>0</v>
      </c>
    </row>
    <row r="1898" spans="1:20" ht="11.25" customHeight="1" x14ac:dyDescent="0.2">
      <c r="A1898" s="102" t="str">
        <f>'T09'!A1898</f>
        <v>Polina</v>
      </c>
      <c r="B1898" s="104">
        <f>'T09'!C1898</f>
        <v>515311</v>
      </c>
      <c r="C1898" s="109">
        <f>'T09'!K1898</f>
        <v>23581.81</v>
      </c>
      <c r="D1898" s="110">
        <f>'T09'!O1898</f>
        <v>0</v>
      </c>
      <c r="E1898" s="110">
        <f>'T09'!P1898</f>
        <v>0</v>
      </c>
      <c r="F1898" s="110"/>
      <c r="G1898" s="102">
        <f t="shared" si="422"/>
        <v>0</v>
      </c>
      <c r="H1898" s="102">
        <f t="shared" si="423"/>
        <v>0</v>
      </c>
      <c r="I1898" s="102">
        <f t="shared" si="424"/>
        <v>0</v>
      </c>
      <c r="J1898" s="103">
        <f t="shared" si="425"/>
        <v>0</v>
      </c>
      <c r="L1898" s="115">
        <f t="shared" si="426"/>
        <v>0</v>
      </c>
      <c r="M1898" s="111">
        <f t="shared" si="427"/>
        <v>0</v>
      </c>
      <c r="N1898" s="111">
        <f t="shared" si="428"/>
        <v>0</v>
      </c>
      <c r="O1898" s="115">
        <f t="shared" si="429"/>
        <v>0</v>
      </c>
      <c r="P1898" s="111">
        <f t="shared" si="430"/>
        <v>0</v>
      </c>
      <c r="Q1898" s="111">
        <f t="shared" si="431"/>
        <v>0</v>
      </c>
      <c r="R1898" s="115">
        <f t="shared" si="432"/>
        <v>0</v>
      </c>
      <c r="S1898" s="111">
        <f t="shared" si="433"/>
        <v>0</v>
      </c>
      <c r="T1898" s="111">
        <f t="shared" si="434"/>
        <v>0</v>
      </c>
    </row>
    <row r="1899" spans="1:20" ht="11.25" customHeight="1" x14ac:dyDescent="0.2">
      <c r="A1899" s="102" t="str">
        <f>'T09'!A1899</f>
        <v>Poľný Kesov</v>
      </c>
      <c r="B1899" s="104">
        <f>'T09'!C1899</f>
        <v>500691</v>
      </c>
      <c r="C1899" s="109">
        <f>'T09'!K1899</f>
        <v>261824.82</v>
      </c>
      <c r="D1899" s="110">
        <f>'T09'!O1899</f>
        <v>0</v>
      </c>
      <c r="E1899" s="110">
        <f>'T09'!P1899</f>
        <v>0.644935037098469</v>
      </c>
      <c r="F1899" s="110"/>
      <c r="G1899" s="102">
        <f t="shared" si="422"/>
        <v>0</v>
      </c>
      <c r="H1899" s="102">
        <f t="shared" si="423"/>
        <v>0</v>
      </c>
      <c r="I1899" s="102">
        <f t="shared" si="424"/>
        <v>0</v>
      </c>
      <c r="J1899" s="103">
        <f t="shared" si="425"/>
        <v>0</v>
      </c>
      <c r="L1899" s="115">
        <f t="shared" si="426"/>
        <v>0</v>
      </c>
      <c r="M1899" s="111">
        <f t="shared" si="427"/>
        <v>0</v>
      </c>
      <c r="N1899" s="111">
        <f t="shared" si="428"/>
        <v>0</v>
      </c>
      <c r="O1899" s="115">
        <f t="shared" si="429"/>
        <v>0</v>
      </c>
      <c r="P1899" s="111">
        <f t="shared" si="430"/>
        <v>0</v>
      </c>
      <c r="Q1899" s="111">
        <f t="shared" si="431"/>
        <v>0</v>
      </c>
      <c r="R1899" s="115">
        <f t="shared" si="432"/>
        <v>0</v>
      </c>
      <c r="S1899" s="111">
        <f t="shared" si="433"/>
        <v>0</v>
      </c>
      <c r="T1899" s="111">
        <f t="shared" si="434"/>
        <v>0</v>
      </c>
    </row>
    <row r="1900" spans="1:20" ht="11.25" customHeight="1" x14ac:dyDescent="0.2">
      <c r="A1900" s="102" t="str">
        <f>'T09'!A1900</f>
        <v>Poloma</v>
      </c>
      <c r="B1900" s="104">
        <f>'T09'!C1900</f>
        <v>525049</v>
      </c>
      <c r="C1900" s="109">
        <f>'T09'!K1900</f>
        <v>313393.14</v>
      </c>
      <c r="D1900" s="110">
        <f>'T09'!O1900</f>
        <v>68.616100000000003</v>
      </c>
      <c r="E1900" s="110">
        <f>'T09'!P1900</f>
        <v>6.6905484912656359</v>
      </c>
      <c r="F1900" s="110"/>
      <c r="G1900" s="102">
        <f t="shared" si="422"/>
        <v>1</v>
      </c>
      <c r="H1900" s="102">
        <f t="shared" si="423"/>
        <v>0</v>
      </c>
      <c r="I1900" s="102">
        <f t="shared" si="424"/>
        <v>0</v>
      </c>
      <c r="J1900" s="103">
        <f t="shared" si="425"/>
        <v>1</v>
      </c>
      <c r="L1900" s="115">
        <f t="shared" si="426"/>
        <v>313393.14</v>
      </c>
      <c r="M1900" s="111">
        <f t="shared" si="427"/>
        <v>0.68616100000000002</v>
      </c>
      <c r="N1900" s="111">
        <f t="shared" si="428"/>
        <v>6.6905484912656354E-2</v>
      </c>
      <c r="O1900" s="115">
        <f t="shared" si="429"/>
        <v>0</v>
      </c>
      <c r="P1900" s="111">
        <f t="shared" si="430"/>
        <v>0</v>
      </c>
      <c r="Q1900" s="111">
        <f t="shared" si="431"/>
        <v>0</v>
      </c>
      <c r="R1900" s="115">
        <f t="shared" si="432"/>
        <v>0</v>
      </c>
      <c r="S1900" s="111">
        <f t="shared" si="433"/>
        <v>0</v>
      </c>
      <c r="T1900" s="111">
        <f t="shared" si="434"/>
        <v>0</v>
      </c>
    </row>
    <row r="1901" spans="1:20" ht="11.25" customHeight="1" x14ac:dyDescent="0.2">
      <c r="A1901" s="102" t="str">
        <f>'T09'!A1901</f>
        <v>Polomka</v>
      </c>
      <c r="B1901" s="104">
        <f>'T09'!C1901</f>
        <v>508900</v>
      </c>
      <c r="C1901" s="109">
        <f>'T09'!K1901</f>
        <v>1453825.8399999999</v>
      </c>
      <c r="D1901" s="110">
        <f>'T09'!O1901</f>
        <v>0</v>
      </c>
      <c r="E1901" s="110">
        <f>'T09'!P1901</f>
        <v>5.9005004340822564E-2</v>
      </c>
      <c r="F1901" s="110"/>
      <c r="G1901" s="102">
        <f t="shared" si="422"/>
        <v>0</v>
      </c>
      <c r="H1901" s="102">
        <f t="shared" si="423"/>
        <v>0</v>
      </c>
      <c r="I1901" s="102">
        <f t="shared" si="424"/>
        <v>0</v>
      </c>
      <c r="J1901" s="103">
        <f t="shared" si="425"/>
        <v>0</v>
      </c>
      <c r="L1901" s="115">
        <f t="shared" si="426"/>
        <v>0</v>
      </c>
      <c r="M1901" s="111">
        <f t="shared" si="427"/>
        <v>0</v>
      </c>
      <c r="N1901" s="111">
        <f t="shared" si="428"/>
        <v>0</v>
      </c>
      <c r="O1901" s="115">
        <f t="shared" si="429"/>
        <v>0</v>
      </c>
      <c r="P1901" s="111">
        <f t="shared" si="430"/>
        <v>0</v>
      </c>
      <c r="Q1901" s="111">
        <f t="shared" si="431"/>
        <v>0</v>
      </c>
      <c r="R1901" s="115">
        <f t="shared" si="432"/>
        <v>0</v>
      </c>
      <c r="S1901" s="111">
        <f t="shared" si="433"/>
        <v>0</v>
      </c>
      <c r="T1901" s="111">
        <f t="shared" si="434"/>
        <v>0</v>
      </c>
    </row>
    <row r="1902" spans="1:20" ht="11.25" customHeight="1" x14ac:dyDescent="0.2">
      <c r="A1902" s="102" t="str">
        <f>'T09'!A1902</f>
        <v>Poltár</v>
      </c>
      <c r="B1902" s="104">
        <f>'T09'!C1902</f>
        <v>511765</v>
      </c>
      <c r="C1902" s="109">
        <f>'T09'!K1902</f>
        <v>4198013.05</v>
      </c>
      <c r="D1902" s="110">
        <f>'T09'!O1902</f>
        <v>9.5037000000000003</v>
      </c>
      <c r="E1902" s="110">
        <f>'T09'!P1902</f>
        <v>3.5321193201150245</v>
      </c>
      <c r="F1902" s="110"/>
      <c r="G1902" s="102">
        <f t="shared" si="422"/>
        <v>0</v>
      </c>
      <c r="H1902" s="102">
        <f t="shared" si="423"/>
        <v>0</v>
      </c>
      <c r="I1902" s="102">
        <f t="shared" si="424"/>
        <v>0</v>
      </c>
      <c r="J1902" s="103">
        <f t="shared" si="425"/>
        <v>0</v>
      </c>
      <c r="L1902" s="115">
        <f t="shared" si="426"/>
        <v>0</v>
      </c>
      <c r="M1902" s="111">
        <f t="shared" si="427"/>
        <v>0</v>
      </c>
      <c r="N1902" s="111">
        <f t="shared" si="428"/>
        <v>0</v>
      </c>
      <c r="O1902" s="115">
        <f t="shared" si="429"/>
        <v>0</v>
      </c>
      <c r="P1902" s="111">
        <f t="shared" si="430"/>
        <v>0</v>
      </c>
      <c r="Q1902" s="111">
        <f t="shared" si="431"/>
        <v>0</v>
      </c>
      <c r="R1902" s="115">
        <f t="shared" si="432"/>
        <v>0</v>
      </c>
      <c r="S1902" s="111">
        <f t="shared" si="433"/>
        <v>0</v>
      </c>
      <c r="T1902" s="111">
        <f t="shared" si="434"/>
        <v>0</v>
      </c>
    </row>
    <row r="1903" spans="1:20" ht="11.25" customHeight="1" x14ac:dyDescent="0.2">
      <c r="A1903" s="102" t="str">
        <f>'T09'!A1903</f>
        <v>Poluvsie</v>
      </c>
      <c r="B1903" s="104">
        <f>'T09'!C1903</f>
        <v>514314</v>
      </c>
      <c r="C1903" s="109">
        <f>'T09'!K1903</f>
        <v>139468.70000000001</v>
      </c>
      <c r="D1903" s="110">
        <f>'T09'!O1903</f>
        <v>0</v>
      </c>
      <c r="E1903" s="110">
        <f>'T09'!P1903</f>
        <v>0</v>
      </c>
      <c r="F1903" s="110"/>
      <c r="G1903" s="102">
        <f t="shared" si="422"/>
        <v>0</v>
      </c>
      <c r="H1903" s="102">
        <f t="shared" si="423"/>
        <v>0</v>
      </c>
      <c r="I1903" s="102">
        <f t="shared" si="424"/>
        <v>0</v>
      </c>
      <c r="J1903" s="103">
        <f t="shared" si="425"/>
        <v>0</v>
      </c>
      <c r="L1903" s="115">
        <f t="shared" si="426"/>
        <v>0</v>
      </c>
      <c r="M1903" s="111">
        <f t="shared" si="427"/>
        <v>0</v>
      </c>
      <c r="N1903" s="111">
        <f t="shared" si="428"/>
        <v>0</v>
      </c>
      <c r="O1903" s="115">
        <f t="shared" si="429"/>
        <v>0</v>
      </c>
      <c r="P1903" s="111">
        <f t="shared" si="430"/>
        <v>0</v>
      </c>
      <c r="Q1903" s="111">
        <f t="shared" si="431"/>
        <v>0</v>
      </c>
      <c r="R1903" s="115">
        <f t="shared" si="432"/>
        <v>0</v>
      </c>
      <c r="S1903" s="111">
        <f t="shared" si="433"/>
        <v>0</v>
      </c>
      <c r="T1903" s="111">
        <f t="shared" si="434"/>
        <v>0</v>
      </c>
    </row>
    <row r="1904" spans="1:20" ht="11.25" customHeight="1" x14ac:dyDescent="0.2">
      <c r="A1904" s="102" t="str">
        <f>'T09'!A1904</f>
        <v>Pongrácovce</v>
      </c>
      <c r="B1904" s="104">
        <f>'T09'!C1904</f>
        <v>543471</v>
      </c>
      <c r="C1904" s="109">
        <f>'T09'!K1904</f>
        <v>18604.21</v>
      </c>
      <c r="D1904" s="110">
        <f>'T09'!O1904</f>
        <v>14.392899999999999</v>
      </c>
      <c r="E1904" s="110">
        <f>'T09'!P1904</f>
        <v>3.462442103158371</v>
      </c>
      <c r="F1904" s="110"/>
      <c r="G1904" s="102">
        <f t="shared" si="422"/>
        <v>0</v>
      </c>
      <c r="H1904" s="102">
        <f t="shared" si="423"/>
        <v>0</v>
      </c>
      <c r="I1904" s="102">
        <f t="shared" si="424"/>
        <v>0</v>
      </c>
      <c r="J1904" s="103">
        <f t="shared" si="425"/>
        <v>0</v>
      </c>
      <c r="L1904" s="115">
        <f t="shared" si="426"/>
        <v>0</v>
      </c>
      <c r="M1904" s="111">
        <f t="shared" si="427"/>
        <v>0</v>
      </c>
      <c r="N1904" s="111">
        <f t="shared" si="428"/>
        <v>0</v>
      </c>
      <c r="O1904" s="115">
        <f t="shared" si="429"/>
        <v>0</v>
      </c>
      <c r="P1904" s="111">
        <f t="shared" si="430"/>
        <v>0</v>
      </c>
      <c r="Q1904" s="111">
        <f t="shared" si="431"/>
        <v>0</v>
      </c>
      <c r="R1904" s="115">
        <f t="shared" si="432"/>
        <v>0</v>
      </c>
      <c r="S1904" s="111">
        <f t="shared" si="433"/>
        <v>0</v>
      </c>
      <c r="T1904" s="111">
        <f t="shared" si="434"/>
        <v>0</v>
      </c>
    </row>
    <row r="1905" spans="1:20" ht="11.25" customHeight="1" x14ac:dyDescent="0.2">
      <c r="A1905" s="102" t="str">
        <f>'T09'!A1905</f>
        <v>Poniky</v>
      </c>
      <c r="B1905" s="104">
        <f>'T09'!C1905</f>
        <v>508918</v>
      </c>
      <c r="C1905" s="109">
        <f>'T09'!K1905</f>
        <v>1086192.3400000001</v>
      </c>
      <c r="D1905" s="110">
        <f>'T09'!O1905</f>
        <v>0</v>
      </c>
      <c r="E1905" s="110">
        <f>'T09'!P1905</f>
        <v>0</v>
      </c>
      <c r="F1905" s="110"/>
      <c r="G1905" s="102">
        <f t="shared" si="422"/>
        <v>0</v>
      </c>
      <c r="H1905" s="102">
        <f t="shared" si="423"/>
        <v>0</v>
      </c>
      <c r="I1905" s="102">
        <f t="shared" si="424"/>
        <v>0</v>
      </c>
      <c r="J1905" s="103">
        <f t="shared" si="425"/>
        <v>0</v>
      </c>
      <c r="L1905" s="115">
        <f t="shared" si="426"/>
        <v>0</v>
      </c>
      <c r="M1905" s="111">
        <f t="shared" si="427"/>
        <v>0</v>
      </c>
      <c r="N1905" s="111">
        <f t="shared" si="428"/>
        <v>0</v>
      </c>
      <c r="O1905" s="115">
        <f t="shared" si="429"/>
        <v>0</v>
      </c>
      <c r="P1905" s="111">
        <f t="shared" si="430"/>
        <v>0</v>
      </c>
      <c r="Q1905" s="111">
        <f t="shared" si="431"/>
        <v>0</v>
      </c>
      <c r="R1905" s="115">
        <f t="shared" si="432"/>
        <v>0</v>
      </c>
      <c r="S1905" s="111">
        <f t="shared" si="433"/>
        <v>0</v>
      </c>
      <c r="T1905" s="111">
        <f t="shared" si="434"/>
        <v>0</v>
      </c>
    </row>
    <row r="1906" spans="1:20" ht="11.25" customHeight="1" x14ac:dyDescent="0.2">
      <c r="A1906" s="102" t="str">
        <f>'T09'!A1906</f>
        <v>Poprad</v>
      </c>
      <c r="B1906" s="104">
        <f>'T09'!C1906</f>
        <v>523381</v>
      </c>
      <c r="C1906" s="109">
        <f>'T09'!K1906</f>
        <v>30812782.740000002</v>
      </c>
      <c r="D1906" s="110">
        <f>'T09'!O1906</f>
        <v>0.87629999999999997</v>
      </c>
      <c r="E1906" s="110">
        <f>'T09'!P1906</f>
        <v>0.64772543163039209</v>
      </c>
      <c r="F1906" s="110"/>
      <c r="G1906" s="102">
        <f t="shared" si="422"/>
        <v>0</v>
      </c>
      <c r="H1906" s="102">
        <f t="shared" si="423"/>
        <v>0</v>
      </c>
      <c r="I1906" s="102">
        <f t="shared" si="424"/>
        <v>0</v>
      </c>
      <c r="J1906" s="103">
        <f t="shared" si="425"/>
        <v>0</v>
      </c>
      <c r="L1906" s="115">
        <f t="shared" si="426"/>
        <v>0</v>
      </c>
      <c r="M1906" s="111">
        <f t="shared" si="427"/>
        <v>0</v>
      </c>
      <c r="N1906" s="111">
        <f t="shared" si="428"/>
        <v>0</v>
      </c>
      <c r="O1906" s="115">
        <f t="shared" si="429"/>
        <v>0</v>
      </c>
      <c r="P1906" s="111">
        <f t="shared" si="430"/>
        <v>0</v>
      </c>
      <c r="Q1906" s="111">
        <f t="shared" si="431"/>
        <v>0</v>
      </c>
      <c r="R1906" s="115">
        <f t="shared" si="432"/>
        <v>0</v>
      </c>
      <c r="S1906" s="111">
        <f t="shared" si="433"/>
        <v>0</v>
      </c>
      <c r="T1906" s="111">
        <f t="shared" si="434"/>
        <v>0</v>
      </c>
    </row>
    <row r="1907" spans="1:20" ht="11.25" customHeight="1" x14ac:dyDescent="0.2">
      <c r="A1907" s="102" t="str">
        <f>'T09'!A1907</f>
        <v>Poproč</v>
      </c>
      <c r="B1907" s="104">
        <f>'T09'!C1907</f>
        <v>515337</v>
      </c>
      <c r="C1907" s="109">
        <f>'T09'!K1907</f>
        <v>5348.42</v>
      </c>
      <c r="D1907" s="110">
        <f>'T09'!O1907</f>
        <v>0</v>
      </c>
      <c r="E1907" s="110">
        <f>'T09'!P1907</f>
        <v>0</v>
      </c>
      <c r="F1907" s="110"/>
      <c r="G1907" s="102">
        <f t="shared" si="422"/>
        <v>0</v>
      </c>
      <c r="H1907" s="102">
        <f t="shared" si="423"/>
        <v>0</v>
      </c>
      <c r="I1907" s="102">
        <f t="shared" si="424"/>
        <v>0</v>
      </c>
      <c r="J1907" s="103">
        <f t="shared" si="425"/>
        <v>0</v>
      </c>
      <c r="L1907" s="115">
        <f t="shared" si="426"/>
        <v>0</v>
      </c>
      <c r="M1907" s="111">
        <f t="shared" si="427"/>
        <v>0</v>
      </c>
      <c r="N1907" s="111">
        <f t="shared" si="428"/>
        <v>0</v>
      </c>
      <c r="O1907" s="115">
        <f t="shared" si="429"/>
        <v>0</v>
      </c>
      <c r="P1907" s="111">
        <f t="shared" si="430"/>
        <v>0</v>
      </c>
      <c r="Q1907" s="111">
        <f t="shared" si="431"/>
        <v>0</v>
      </c>
      <c r="R1907" s="115">
        <f t="shared" si="432"/>
        <v>0</v>
      </c>
      <c r="S1907" s="111">
        <f t="shared" si="433"/>
        <v>0</v>
      </c>
      <c r="T1907" s="111">
        <f t="shared" si="434"/>
        <v>0</v>
      </c>
    </row>
    <row r="1908" spans="1:20" ht="11.25" customHeight="1" x14ac:dyDescent="0.2">
      <c r="A1908" s="102" t="str">
        <f>'T09'!A1908</f>
        <v>Poproč</v>
      </c>
      <c r="B1908" s="104">
        <f>'T09'!C1908</f>
        <v>521892</v>
      </c>
      <c r="C1908" s="109">
        <f>'T09'!K1908</f>
        <v>1344913.93</v>
      </c>
      <c r="D1908" s="110">
        <f>'T09'!O1908</f>
        <v>33.709800000000001</v>
      </c>
      <c r="E1908" s="110">
        <f>'T09'!P1908</f>
        <v>4.9753094608812631</v>
      </c>
      <c r="F1908" s="110"/>
      <c r="G1908" s="102">
        <f t="shared" si="422"/>
        <v>0</v>
      </c>
      <c r="H1908" s="102">
        <f t="shared" si="423"/>
        <v>0</v>
      </c>
      <c r="I1908" s="102">
        <f t="shared" si="424"/>
        <v>0</v>
      </c>
      <c r="J1908" s="103">
        <f t="shared" si="425"/>
        <v>0</v>
      </c>
      <c r="L1908" s="115">
        <f t="shared" si="426"/>
        <v>0</v>
      </c>
      <c r="M1908" s="111">
        <f t="shared" si="427"/>
        <v>0</v>
      </c>
      <c r="N1908" s="111">
        <f t="shared" si="428"/>
        <v>0</v>
      </c>
      <c r="O1908" s="115">
        <f t="shared" si="429"/>
        <v>0</v>
      </c>
      <c r="P1908" s="111">
        <f t="shared" si="430"/>
        <v>0</v>
      </c>
      <c r="Q1908" s="111">
        <f t="shared" si="431"/>
        <v>0</v>
      </c>
      <c r="R1908" s="115">
        <f t="shared" si="432"/>
        <v>0</v>
      </c>
      <c r="S1908" s="111">
        <f t="shared" si="433"/>
        <v>0</v>
      </c>
      <c r="T1908" s="111">
        <f t="shared" si="434"/>
        <v>0</v>
      </c>
    </row>
    <row r="1909" spans="1:20" ht="11.25" customHeight="1" x14ac:dyDescent="0.2">
      <c r="A1909" s="102" t="str">
        <f>'T09'!A1909</f>
        <v>Popudinské Močidľany</v>
      </c>
      <c r="B1909" s="104">
        <f>'T09'!C1909</f>
        <v>504670</v>
      </c>
      <c r="C1909" s="109">
        <f>'T09'!K1909</f>
        <v>314345.88999999996</v>
      </c>
      <c r="D1909" s="110">
        <f>'T09'!O1909</f>
        <v>49.9298</v>
      </c>
      <c r="E1909" s="110">
        <f>'T09'!P1909</f>
        <v>6.3005595524089726</v>
      </c>
      <c r="F1909" s="110"/>
      <c r="G1909" s="102">
        <f t="shared" si="422"/>
        <v>0</v>
      </c>
      <c r="H1909" s="102">
        <f t="shared" si="423"/>
        <v>0</v>
      </c>
      <c r="I1909" s="102">
        <f t="shared" si="424"/>
        <v>0</v>
      </c>
      <c r="J1909" s="103">
        <f t="shared" si="425"/>
        <v>0</v>
      </c>
      <c r="L1909" s="115">
        <f t="shared" si="426"/>
        <v>0</v>
      </c>
      <c r="M1909" s="111">
        <f t="shared" si="427"/>
        <v>0</v>
      </c>
      <c r="N1909" s="111">
        <f t="shared" si="428"/>
        <v>0</v>
      </c>
      <c r="O1909" s="115">
        <f t="shared" si="429"/>
        <v>0</v>
      </c>
      <c r="P1909" s="111">
        <f t="shared" si="430"/>
        <v>0</v>
      </c>
      <c r="Q1909" s="111">
        <f t="shared" si="431"/>
        <v>0</v>
      </c>
      <c r="R1909" s="115">
        <f t="shared" si="432"/>
        <v>0</v>
      </c>
      <c r="S1909" s="111">
        <f t="shared" si="433"/>
        <v>0</v>
      </c>
      <c r="T1909" s="111">
        <f t="shared" si="434"/>
        <v>0</v>
      </c>
    </row>
    <row r="1910" spans="1:20" ht="11.25" customHeight="1" x14ac:dyDescent="0.2">
      <c r="A1910" s="102" t="str">
        <f>'T09'!A1910</f>
        <v>Poráč</v>
      </c>
      <c r="B1910" s="104">
        <f>'T09'!C1910</f>
        <v>543489</v>
      </c>
      <c r="C1910" s="109">
        <f>'T09'!K1910</f>
        <v>445283.42</v>
      </c>
      <c r="D1910" s="110">
        <f>'T09'!O1910</f>
        <v>21.280899999999999</v>
      </c>
      <c r="E1910" s="110">
        <f>'T09'!P1910</f>
        <v>3.2690190890107695</v>
      </c>
      <c r="F1910" s="110"/>
      <c r="G1910" s="102">
        <f t="shared" si="422"/>
        <v>0</v>
      </c>
      <c r="H1910" s="102">
        <f t="shared" si="423"/>
        <v>0</v>
      </c>
      <c r="I1910" s="102">
        <f t="shared" si="424"/>
        <v>0</v>
      </c>
      <c r="J1910" s="103">
        <f t="shared" si="425"/>
        <v>0</v>
      </c>
      <c r="L1910" s="115">
        <f t="shared" si="426"/>
        <v>0</v>
      </c>
      <c r="M1910" s="111">
        <f t="shared" si="427"/>
        <v>0</v>
      </c>
      <c r="N1910" s="111">
        <f t="shared" si="428"/>
        <v>0</v>
      </c>
      <c r="O1910" s="115">
        <f t="shared" si="429"/>
        <v>0</v>
      </c>
      <c r="P1910" s="111">
        <f t="shared" si="430"/>
        <v>0</v>
      </c>
      <c r="Q1910" s="111">
        <f t="shared" si="431"/>
        <v>0</v>
      </c>
      <c r="R1910" s="115">
        <f t="shared" si="432"/>
        <v>0</v>
      </c>
      <c r="S1910" s="111">
        <f t="shared" si="433"/>
        <v>0</v>
      </c>
      <c r="T1910" s="111">
        <f t="shared" si="434"/>
        <v>0</v>
      </c>
    </row>
    <row r="1911" spans="1:20" ht="11.25" customHeight="1" x14ac:dyDescent="0.2">
      <c r="A1911" s="102" t="str">
        <f>'T09'!A1911</f>
        <v>Poriadie</v>
      </c>
      <c r="B1911" s="104">
        <f>'T09'!C1911</f>
        <v>504688</v>
      </c>
      <c r="C1911" s="109">
        <f>'T09'!K1911</f>
        <v>179247.64</v>
      </c>
      <c r="D1911" s="110">
        <f>'T09'!O1911</f>
        <v>0</v>
      </c>
      <c r="E1911" s="110">
        <f>'T09'!P1911</f>
        <v>0</v>
      </c>
      <c r="F1911" s="110"/>
      <c r="G1911" s="102">
        <f t="shared" si="422"/>
        <v>0</v>
      </c>
      <c r="H1911" s="102">
        <f t="shared" si="423"/>
        <v>0</v>
      </c>
      <c r="I1911" s="102">
        <f t="shared" si="424"/>
        <v>0</v>
      </c>
      <c r="J1911" s="103">
        <f t="shared" si="425"/>
        <v>0</v>
      </c>
      <c r="L1911" s="115">
        <f t="shared" si="426"/>
        <v>0</v>
      </c>
      <c r="M1911" s="111">
        <f t="shared" si="427"/>
        <v>0</v>
      </c>
      <c r="N1911" s="111">
        <f t="shared" si="428"/>
        <v>0</v>
      </c>
      <c r="O1911" s="115">
        <f t="shared" si="429"/>
        <v>0</v>
      </c>
      <c r="P1911" s="111">
        <f t="shared" si="430"/>
        <v>0</v>
      </c>
      <c r="Q1911" s="111">
        <f t="shared" si="431"/>
        <v>0</v>
      </c>
      <c r="R1911" s="115">
        <f t="shared" si="432"/>
        <v>0</v>
      </c>
      <c r="S1911" s="111">
        <f t="shared" si="433"/>
        <v>0</v>
      </c>
      <c r="T1911" s="111">
        <f t="shared" si="434"/>
        <v>0</v>
      </c>
    </row>
    <row r="1912" spans="1:20" ht="11.25" customHeight="1" x14ac:dyDescent="0.2">
      <c r="A1912" s="102" t="str">
        <f>'T09'!A1912</f>
        <v>Porostov</v>
      </c>
      <c r="B1912" s="104">
        <f>'T09'!C1912</f>
        <v>522937</v>
      </c>
      <c r="C1912" s="109">
        <f>'T09'!K1912</f>
        <v>45775.69</v>
      </c>
      <c r="D1912" s="110">
        <f>'T09'!O1912</f>
        <v>58.726799999999997</v>
      </c>
      <c r="E1912" s="110">
        <f>'T09'!P1912</f>
        <v>0</v>
      </c>
      <c r="F1912" s="110"/>
      <c r="G1912" s="102">
        <f t="shared" si="422"/>
        <v>0</v>
      </c>
      <c r="H1912" s="102">
        <f t="shared" si="423"/>
        <v>0</v>
      </c>
      <c r="I1912" s="102">
        <f t="shared" si="424"/>
        <v>0</v>
      </c>
      <c r="J1912" s="103">
        <f t="shared" si="425"/>
        <v>0</v>
      </c>
      <c r="L1912" s="115">
        <f t="shared" si="426"/>
        <v>0</v>
      </c>
      <c r="M1912" s="111">
        <f t="shared" si="427"/>
        <v>0</v>
      </c>
      <c r="N1912" s="111">
        <f t="shared" si="428"/>
        <v>0</v>
      </c>
      <c r="O1912" s="115">
        <f t="shared" si="429"/>
        <v>0</v>
      </c>
      <c r="P1912" s="111">
        <f t="shared" si="430"/>
        <v>0</v>
      </c>
      <c r="Q1912" s="111">
        <f t="shared" si="431"/>
        <v>0</v>
      </c>
      <c r="R1912" s="115">
        <f t="shared" si="432"/>
        <v>0</v>
      </c>
      <c r="S1912" s="111">
        <f t="shared" si="433"/>
        <v>0</v>
      </c>
      <c r="T1912" s="111">
        <f t="shared" si="434"/>
        <v>0</v>
      </c>
    </row>
    <row r="1913" spans="1:20" ht="11.25" customHeight="1" x14ac:dyDescent="0.2">
      <c r="A1913" s="102" t="str">
        <f>'T09'!A1913</f>
        <v>Poruba</v>
      </c>
      <c r="B1913" s="104">
        <f>'T09'!C1913</f>
        <v>514322</v>
      </c>
      <c r="C1913" s="109">
        <f>'T09'!K1913</f>
        <v>401998.21</v>
      </c>
      <c r="D1913" s="110">
        <f>'T09'!O1913</f>
        <v>33.961300000000001</v>
      </c>
      <c r="E1913" s="110">
        <f>'T09'!P1913</f>
        <v>3.0816928264431822</v>
      </c>
      <c r="F1913" s="110"/>
      <c r="G1913" s="102">
        <f t="shared" si="422"/>
        <v>0</v>
      </c>
      <c r="H1913" s="102">
        <f t="shared" si="423"/>
        <v>0</v>
      </c>
      <c r="I1913" s="102">
        <f t="shared" si="424"/>
        <v>0</v>
      </c>
      <c r="J1913" s="103">
        <f t="shared" si="425"/>
        <v>0</v>
      </c>
      <c r="L1913" s="115">
        <f t="shared" si="426"/>
        <v>0</v>
      </c>
      <c r="M1913" s="111">
        <f t="shared" si="427"/>
        <v>0</v>
      </c>
      <c r="N1913" s="111">
        <f t="shared" si="428"/>
        <v>0</v>
      </c>
      <c r="O1913" s="115">
        <f t="shared" si="429"/>
        <v>0</v>
      </c>
      <c r="P1913" s="111">
        <f t="shared" si="430"/>
        <v>0</v>
      </c>
      <c r="Q1913" s="111">
        <f t="shared" si="431"/>
        <v>0</v>
      </c>
      <c r="R1913" s="115">
        <f t="shared" si="432"/>
        <v>0</v>
      </c>
      <c r="S1913" s="111">
        <f t="shared" si="433"/>
        <v>0</v>
      </c>
      <c r="T1913" s="111">
        <f t="shared" si="434"/>
        <v>0</v>
      </c>
    </row>
    <row r="1914" spans="1:20" ht="11.25" customHeight="1" x14ac:dyDescent="0.2">
      <c r="A1914" s="102" t="str">
        <f>'T09'!A1914</f>
        <v>Poruba pod Vihorlatom</v>
      </c>
      <c r="B1914" s="104">
        <f>'T09'!C1914</f>
        <v>522945</v>
      </c>
      <c r="C1914" s="109">
        <f>'T09'!K1914</f>
        <v>171003.13999999998</v>
      </c>
      <c r="D1914" s="110">
        <f>'T09'!O1914</f>
        <v>2.3391000000000002</v>
      </c>
      <c r="E1914" s="110">
        <f>'T09'!P1914</f>
        <v>19.783285850774437</v>
      </c>
      <c r="F1914" s="110"/>
      <c r="G1914" s="102">
        <f t="shared" si="422"/>
        <v>0</v>
      </c>
      <c r="H1914" s="102">
        <f t="shared" si="423"/>
        <v>0</v>
      </c>
      <c r="I1914" s="102">
        <f t="shared" si="424"/>
        <v>0</v>
      </c>
      <c r="J1914" s="103">
        <f t="shared" si="425"/>
        <v>0</v>
      </c>
      <c r="L1914" s="115">
        <f t="shared" si="426"/>
        <v>0</v>
      </c>
      <c r="M1914" s="111">
        <f t="shared" si="427"/>
        <v>0</v>
      </c>
      <c r="N1914" s="111">
        <f t="shared" si="428"/>
        <v>0</v>
      </c>
      <c r="O1914" s="115">
        <f t="shared" si="429"/>
        <v>0</v>
      </c>
      <c r="P1914" s="111">
        <f t="shared" si="430"/>
        <v>0</v>
      </c>
      <c r="Q1914" s="111">
        <f t="shared" si="431"/>
        <v>0</v>
      </c>
      <c r="R1914" s="115">
        <f t="shared" si="432"/>
        <v>0</v>
      </c>
      <c r="S1914" s="111">
        <f t="shared" si="433"/>
        <v>0</v>
      </c>
      <c r="T1914" s="111">
        <f t="shared" si="434"/>
        <v>0</v>
      </c>
    </row>
    <row r="1915" spans="1:20" ht="11.25" customHeight="1" x14ac:dyDescent="0.2">
      <c r="A1915" s="102" t="str">
        <f>'T09'!A1915</f>
        <v>Porúbka</v>
      </c>
      <c r="B1915" s="104">
        <f>'T09'!C1915</f>
        <v>519731</v>
      </c>
      <c r="C1915" s="109">
        <f>'T09'!K1915</f>
        <v>51615.9</v>
      </c>
      <c r="D1915" s="110">
        <f>'T09'!O1915</f>
        <v>66.938199999999995</v>
      </c>
      <c r="E1915" s="110">
        <f>'T09'!P1915</f>
        <v>18.809204140584587</v>
      </c>
      <c r="F1915" s="110"/>
      <c r="G1915" s="102">
        <f t="shared" si="422"/>
        <v>1</v>
      </c>
      <c r="H1915" s="102">
        <f t="shared" si="423"/>
        <v>0</v>
      </c>
      <c r="I1915" s="102">
        <f t="shared" si="424"/>
        <v>0</v>
      </c>
      <c r="J1915" s="103">
        <f t="shared" si="425"/>
        <v>1</v>
      </c>
      <c r="L1915" s="115">
        <f t="shared" si="426"/>
        <v>51615.9</v>
      </c>
      <c r="M1915" s="111">
        <f t="shared" si="427"/>
        <v>0.66938199999999992</v>
      </c>
      <c r="N1915" s="111">
        <f t="shared" si="428"/>
        <v>0.18809204140584587</v>
      </c>
      <c r="O1915" s="115">
        <f t="shared" si="429"/>
        <v>0</v>
      </c>
      <c r="P1915" s="111">
        <f t="shared" si="430"/>
        <v>0</v>
      </c>
      <c r="Q1915" s="111">
        <f t="shared" si="431"/>
        <v>0</v>
      </c>
      <c r="R1915" s="115">
        <f t="shared" si="432"/>
        <v>0</v>
      </c>
      <c r="S1915" s="111">
        <f t="shared" si="433"/>
        <v>0</v>
      </c>
      <c r="T1915" s="111">
        <f t="shared" si="434"/>
        <v>0</v>
      </c>
    </row>
    <row r="1916" spans="1:20" ht="11.25" customHeight="1" x14ac:dyDescent="0.2">
      <c r="A1916" s="102" t="str">
        <f>'T09'!A1916</f>
        <v>Porúbka</v>
      </c>
      <c r="B1916" s="104">
        <f>'T09'!C1916</f>
        <v>520667</v>
      </c>
      <c r="C1916" s="109">
        <f>'T09'!K1916</f>
        <v>84453.53</v>
      </c>
      <c r="D1916" s="110">
        <f>'T09'!O1916</f>
        <v>0</v>
      </c>
      <c r="E1916" s="110">
        <f>'T09'!P1916</f>
        <v>0</v>
      </c>
      <c r="F1916" s="110"/>
      <c r="G1916" s="102">
        <f t="shared" si="422"/>
        <v>0</v>
      </c>
      <c r="H1916" s="102">
        <f t="shared" si="423"/>
        <v>0</v>
      </c>
      <c r="I1916" s="102">
        <f t="shared" si="424"/>
        <v>0</v>
      </c>
      <c r="J1916" s="103">
        <f t="shared" si="425"/>
        <v>0</v>
      </c>
      <c r="L1916" s="115">
        <f t="shared" si="426"/>
        <v>0</v>
      </c>
      <c r="M1916" s="111">
        <f t="shared" si="427"/>
        <v>0</v>
      </c>
      <c r="N1916" s="111">
        <f t="shared" si="428"/>
        <v>0</v>
      </c>
      <c r="O1916" s="115">
        <f t="shared" si="429"/>
        <v>0</v>
      </c>
      <c r="P1916" s="111">
        <f t="shared" si="430"/>
        <v>0</v>
      </c>
      <c r="Q1916" s="111">
        <f t="shared" si="431"/>
        <v>0</v>
      </c>
      <c r="R1916" s="115">
        <f t="shared" si="432"/>
        <v>0</v>
      </c>
      <c r="S1916" s="111">
        <f t="shared" si="433"/>
        <v>0</v>
      </c>
      <c r="T1916" s="111">
        <f t="shared" si="434"/>
        <v>0</v>
      </c>
    </row>
    <row r="1917" spans="1:20" ht="11.25" customHeight="1" x14ac:dyDescent="0.2">
      <c r="A1917" s="102" t="str">
        <f>'T09'!A1917</f>
        <v>Porúbka</v>
      </c>
      <c r="B1917" s="104">
        <f>'T09'!C1917</f>
        <v>522953</v>
      </c>
      <c r="C1917" s="109">
        <f>'T09'!K1917</f>
        <v>457346.23</v>
      </c>
      <c r="D1917" s="110">
        <f>'T09'!O1917</f>
        <v>2.4030999999999998</v>
      </c>
      <c r="E1917" s="110">
        <f>'T09'!P1917</f>
        <v>0.14457099602635842</v>
      </c>
      <c r="F1917" s="110"/>
      <c r="G1917" s="102">
        <f t="shared" si="422"/>
        <v>0</v>
      </c>
      <c r="H1917" s="102">
        <f t="shared" si="423"/>
        <v>0</v>
      </c>
      <c r="I1917" s="102">
        <f t="shared" si="424"/>
        <v>0</v>
      </c>
      <c r="J1917" s="103">
        <f t="shared" si="425"/>
        <v>0</v>
      </c>
      <c r="L1917" s="115">
        <f t="shared" si="426"/>
        <v>0</v>
      </c>
      <c r="M1917" s="111">
        <f t="shared" si="427"/>
        <v>0</v>
      </c>
      <c r="N1917" s="111">
        <f t="shared" si="428"/>
        <v>0</v>
      </c>
      <c r="O1917" s="115">
        <f t="shared" si="429"/>
        <v>0</v>
      </c>
      <c r="P1917" s="111">
        <f t="shared" si="430"/>
        <v>0</v>
      </c>
      <c r="Q1917" s="111">
        <f t="shared" si="431"/>
        <v>0</v>
      </c>
      <c r="R1917" s="115">
        <f t="shared" si="432"/>
        <v>0</v>
      </c>
      <c r="S1917" s="111">
        <f t="shared" si="433"/>
        <v>0</v>
      </c>
      <c r="T1917" s="111">
        <f t="shared" si="434"/>
        <v>0</v>
      </c>
    </row>
    <row r="1918" spans="1:20" ht="11.25" customHeight="1" x14ac:dyDescent="0.2">
      <c r="A1918" s="102" t="str">
        <f>'T09'!A1918</f>
        <v>Porúbka</v>
      </c>
      <c r="B1918" s="104">
        <f>'T09'!C1918</f>
        <v>557960</v>
      </c>
      <c r="C1918" s="109">
        <f>'T09'!K1918</f>
        <v>78440.37</v>
      </c>
      <c r="D1918" s="110">
        <f>'T09'!O1918</f>
        <v>0</v>
      </c>
      <c r="E1918" s="110">
        <f>'T09'!P1918</f>
        <v>0</v>
      </c>
      <c r="F1918" s="110"/>
      <c r="G1918" s="102">
        <f t="shared" si="422"/>
        <v>0</v>
      </c>
      <c r="H1918" s="102">
        <f t="shared" si="423"/>
        <v>0</v>
      </c>
      <c r="I1918" s="102">
        <f t="shared" si="424"/>
        <v>0</v>
      </c>
      <c r="J1918" s="103">
        <f t="shared" si="425"/>
        <v>0</v>
      </c>
      <c r="L1918" s="115">
        <f t="shared" si="426"/>
        <v>0</v>
      </c>
      <c r="M1918" s="111">
        <f t="shared" si="427"/>
        <v>0</v>
      </c>
      <c r="N1918" s="111">
        <f t="shared" si="428"/>
        <v>0</v>
      </c>
      <c r="O1918" s="115">
        <f t="shared" si="429"/>
        <v>0</v>
      </c>
      <c r="P1918" s="111">
        <f t="shared" si="430"/>
        <v>0</v>
      </c>
      <c r="Q1918" s="111">
        <f t="shared" si="431"/>
        <v>0</v>
      </c>
      <c r="R1918" s="115">
        <f t="shared" si="432"/>
        <v>0</v>
      </c>
      <c r="S1918" s="111">
        <f t="shared" si="433"/>
        <v>0</v>
      </c>
      <c r="T1918" s="111">
        <f t="shared" si="434"/>
        <v>0</v>
      </c>
    </row>
    <row r="1919" spans="1:20" ht="11.25" customHeight="1" x14ac:dyDescent="0.2">
      <c r="A1919" s="102" t="str">
        <f>'T09'!A1919</f>
        <v>Poša</v>
      </c>
      <c r="B1919" s="104">
        <f>'T09'!C1919</f>
        <v>529001</v>
      </c>
      <c r="C1919" s="109">
        <f>'T09'!K1919</f>
        <v>362575.34</v>
      </c>
      <c r="D1919" s="110">
        <f>'T09'!O1919</f>
        <v>0</v>
      </c>
      <c r="E1919" s="110">
        <f>'T09'!P1919</f>
        <v>0</v>
      </c>
      <c r="F1919" s="110"/>
      <c r="G1919" s="102">
        <f t="shared" si="422"/>
        <v>0</v>
      </c>
      <c r="H1919" s="102">
        <f t="shared" si="423"/>
        <v>0</v>
      </c>
      <c r="I1919" s="102">
        <f t="shared" si="424"/>
        <v>0</v>
      </c>
      <c r="J1919" s="103">
        <f t="shared" si="425"/>
        <v>0</v>
      </c>
      <c r="L1919" s="115">
        <f t="shared" si="426"/>
        <v>0</v>
      </c>
      <c r="M1919" s="111">
        <f t="shared" si="427"/>
        <v>0</v>
      </c>
      <c r="N1919" s="111">
        <f t="shared" si="428"/>
        <v>0</v>
      </c>
      <c r="O1919" s="115">
        <f t="shared" si="429"/>
        <v>0</v>
      </c>
      <c r="P1919" s="111">
        <f t="shared" si="430"/>
        <v>0</v>
      </c>
      <c r="Q1919" s="111">
        <f t="shared" si="431"/>
        <v>0</v>
      </c>
      <c r="R1919" s="115">
        <f t="shared" si="432"/>
        <v>0</v>
      </c>
      <c r="S1919" s="111">
        <f t="shared" si="433"/>
        <v>0</v>
      </c>
      <c r="T1919" s="111">
        <f t="shared" si="434"/>
        <v>0</v>
      </c>
    </row>
    <row r="1920" spans="1:20" ht="11.25" customHeight="1" x14ac:dyDescent="0.2">
      <c r="A1920" s="102" t="str">
        <f>'T09'!A1920</f>
        <v>Potok</v>
      </c>
      <c r="B1920" s="104">
        <f>'T09'!C1920</f>
        <v>510955</v>
      </c>
      <c r="C1920" s="109">
        <f>'T09'!K1920</f>
        <v>22276.19</v>
      </c>
      <c r="D1920" s="110">
        <f>'T09'!O1920</f>
        <v>0</v>
      </c>
      <c r="E1920" s="110">
        <f>'T09'!P1920</f>
        <v>0</v>
      </c>
      <c r="F1920" s="110"/>
      <c r="G1920" s="102">
        <f t="shared" si="422"/>
        <v>0</v>
      </c>
      <c r="H1920" s="102">
        <f t="shared" si="423"/>
        <v>0</v>
      </c>
      <c r="I1920" s="102">
        <f t="shared" si="424"/>
        <v>0</v>
      </c>
      <c r="J1920" s="103">
        <f t="shared" si="425"/>
        <v>0</v>
      </c>
      <c r="L1920" s="115">
        <f t="shared" si="426"/>
        <v>0</v>
      </c>
      <c r="M1920" s="111">
        <f t="shared" si="427"/>
        <v>0</v>
      </c>
      <c r="N1920" s="111">
        <f t="shared" si="428"/>
        <v>0</v>
      </c>
      <c r="O1920" s="115">
        <f t="shared" si="429"/>
        <v>0</v>
      </c>
      <c r="P1920" s="111">
        <f t="shared" si="430"/>
        <v>0</v>
      </c>
      <c r="Q1920" s="111">
        <f t="shared" si="431"/>
        <v>0</v>
      </c>
      <c r="R1920" s="115">
        <f t="shared" si="432"/>
        <v>0</v>
      </c>
      <c r="S1920" s="111">
        <f t="shared" si="433"/>
        <v>0</v>
      </c>
      <c r="T1920" s="111">
        <f t="shared" si="434"/>
        <v>0</v>
      </c>
    </row>
    <row r="1921" spans="1:20" ht="11.25" customHeight="1" x14ac:dyDescent="0.2">
      <c r="A1921" s="102" t="str">
        <f>'T09'!A1921</f>
        <v>Potok</v>
      </c>
      <c r="B1921" s="104">
        <f>'T09'!C1921</f>
        <v>515345</v>
      </c>
      <c r="C1921" s="109">
        <f>'T09'!K1921</f>
        <v>15338.61</v>
      </c>
      <c r="D1921" s="110">
        <f>'T09'!O1921</f>
        <v>0</v>
      </c>
      <c r="E1921" s="110">
        <f>'T09'!P1921</f>
        <v>0</v>
      </c>
      <c r="F1921" s="110"/>
      <c r="G1921" s="102">
        <f t="shared" si="422"/>
        <v>0</v>
      </c>
      <c r="H1921" s="102">
        <f t="shared" si="423"/>
        <v>0</v>
      </c>
      <c r="I1921" s="102">
        <f t="shared" si="424"/>
        <v>0</v>
      </c>
      <c r="J1921" s="103">
        <f t="shared" si="425"/>
        <v>0</v>
      </c>
      <c r="L1921" s="115">
        <f t="shared" si="426"/>
        <v>0</v>
      </c>
      <c r="M1921" s="111">
        <f t="shared" si="427"/>
        <v>0</v>
      </c>
      <c r="N1921" s="111">
        <f t="shared" si="428"/>
        <v>0</v>
      </c>
      <c r="O1921" s="115">
        <f t="shared" si="429"/>
        <v>0</v>
      </c>
      <c r="P1921" s="111">
        <f t="shared" si="430"/>
        <v>0</v>
      </c>
      <c r="Q1921" s="111">
        <f t="shared" si="431"/>
        <v>0</v>
      </c>
      <c r="R1921" s="115">
        <f t="shared" si="432"/>
        <v>0</v>
      </c>
      <c r="S1921" s="111">
        <f t="shared" si="433"/>
        <v>0</v>
      </c>
      <c r="T1921" s="111">
        <f t="shared" si="434"/>
        <v>0</v>
      </c>
    </row>
    <row r="1922" spans="1:20" ht="11.25" customHeight="1" x14ac:dyDescent="0.2">
      <c r="A1922" s="102" t="str">
        <f>'T09'!A1922</f>
        <v>Potoky</v>
      </c>
      <c r="B1922" s="104">
        <f>'T09'!C1922</f>
        <v>527726</v>
      </c>
      <c r="C1922" s="109">
        <f>'T09'!K1922</f>
        <v>16829.62</v>
      </c>
      <c r="D1922" s="110">
        <f>'T09'!O1922</f>
        <v>2.5323000000000002</v>
      </c>
      <c r="E1922" s="110">
        <f>'T09'!P1922</f>
        <v>0</v>
      </c>
      <c r="F1922" s="110"/>
      <c r="G1922" s="102">
        <f t="shared" si="422"/>
        <v>0</v>
      </c>
      <c r="H1922" s="102">
        <f t="shared" si="423"/>
        <v>0</v>
      </c>
      <c r="I1922" s="102">
        <f t="shared" si="424"/>
        <v>0</v>
      </c>
      <c r="J1922" s="103">
        <f t="shared" si="425"/>
        <v>0</v>
      </c>
      <c r="L1922" s="115">
        <f t="shared" si="426"/>
        <v>0</v>
      </c>
      <c r="M1922" s="111">
        <f t="shared" si="427"/>
        <v>0</v>
      </c>
      <c r="N1922" s="111">
        <f t="shared" si="428"/>
        <v>0</v>
      </c>
      <c r="O1922" s="115">
        <f t="shared" si="429"/>
        <v>0</v>
      </c>
      <c r="P1922" s="111">
        <f t="shared" si="430"/>
        <v>0</v>
      </c>
      <c r="Q1922" s="111">
        <f t="shared" si="431"/>
        <v>0</v>
      </c>
      <c r="R1922" s="115">
        <f t="shared" si="432"/>
        <v>0</v>
      </c>
      <c r="S1922" s="111">
        <f t="shared" si="433"/>
        <v>0</v>
      </c>
      <c r="T1922" s="111">
        <f t="shared" si="434"/>
        <v>0</v>
      </c>
    </row>
    <row r="1923" spans="1:20" ht="11.25" customHeight="1" x14ac:dyDescent="0.2">
      <c r="A1923" s="102" t="str">
        <f>'T09'!A1923</f>
        <v>Potôčky</v>
      </c>
      <c r="B1923" s="104">
        <f>'T09'!C1923</f>
        <v>527718</v>
      </c>
      <c r="C1923" s="109">
        <f>'T09'!K1923</f>
        <v>11610.88</v>
      </c>
      <c r="D1923" s="110">
        <f>'T09'!O1923</f>
        <v>0</v>
      </c>
      <c r="E1923" s="110">
        <f>'T09'!P1923</f>
        <v>0</v>
      </c>
      <c r="F1923" s="110"/>
      <c r="G1923" s="102">
        <f t="shared" si="422"/>
        <v>0</v>
      </c>
      <c r="H1923" s="102">
        <f t="shared" si="423"/>
        <v>0</v>
      </c>
      <c r="I1923" s="102">
        <f t="shared" si="424"/>
        <v>0</v>
      </c>
      <c r="J1923" s="103">
        <f t="shared" si="425"/>
        <v>0</v>
      </c>
      <c r="L1923" s="115">
        <f t="shared" si="426"/>
        <v>0</v>
      </c>
      <c r="M1923" s="111">
        <f t="shared" si="427"/>
        <v>0</v>
      </c>
      <c r="N1923" s="111">
        <f t="shared" si="428"/>
        <v>0</v>
      </c>
      <c r="O1923" s="115">
        <f t="shared" si="429"/>
        <v>0</v>
      </c>
      <c r="P1923" s="111">
        <f t="shared" si="430"/>
        <v>0</v>
      </c>
      <c r="Q1923" s="111">
        <f t="shared" si="431"/>
        <v>0</v>
      </c>
      <c r="R1923" s="115">
        <f t="shared" si="432"/>
        <v>0</v>
      </c>
      <c r="S1923" s="111">
        <f t="shared" si="433"/>
        <v>0</v>
      </c>
      <c r="T1923" s="111">
        <f t="shared" si="434"/>
        <v>0</v>
      </c>
    </row>
    <row r="1924" spans="1:20" ht="11.25" customHeight="1" x14ac:dyDescent="0.2">
      <c r="A1924" s="102" t="str">
        <f>'T09'!A1924</f>
        <v>Potônske Lúky</v>
      </c>
      <c r="B1924" s="104">
        <f>'T09'!C1924</f>
        <v>582522</v>
      </c>
      <c r="C1924" s="109">
        <f>'T09'!K1924</f>
        <v>145149.89000000001</v>
      </c>
      <c r="D1924" s="110">
        <f>'T09'!O1924</f>
        <v>35.7209</v>
      </c>
      <c r="E1924" s="110">
        <f>'T09'!P1924</f>
        <v>107.82071553757291</v>
      </c>
      <c r="F1924" s="110"/>
      <c r="G1924" s="102">
        <f t="shared" ref="G1924:G1987" si="435">IF(AND(ISNUMBER(D1924),D1924&gt;=$D$1),1,0)</f>
        <v>0</v>
      </c>
      <c r="H1924" s="102">
        <f t="shared" ref="H1924:H1987" si="436">IF(AND(ISNUMBER(E1924),E1924&gt;=$E$1),1,0)</f>
        <v>1</v>
      </c>
      <c r="I1924" s="102">
        <f t="shared" ref="I1924:I1987" si="437">IF(AND(AND(ISNUMBER(D1924),D1924&gt;=$D$1),AND(ISNUMBER(E1924),E1924&gt;=$E$1)),1,0)</f>
        <v>0</v>
      </c>
      <c r="J1924" s="103">
        <f t="shared" ref="J1924:J1987" si="438">IF(OR(AND(ISNUMBER(D1924),D1924&gt;=$D$1),AND(ISNUMBER(E1924),E1924&gt;=$E$1)),1,0)</f>
        <v>1</v>
      </c>
      <c r="L1924" s="115">
        <f t="shared" ref="L1924:L1987" si="439">IF($G1924=1,C1924,0)</f>
        <v>0</v>
      </c>
      <c r="M1924" s="111">
        <f t="shared" ref="M1924:M1987" si="440">IF($G1924=1,D1924,0)/100</f>
        <v>0</v>
      </c>
      <c r="N1924" s="111">
        <f t="shared" ref="N1924:N1987" si="441">IF($G1924=1,E1924,0)/100</f>
        <v>0</v>
      </c>
      <c r="O1924" s="115">
        <f t="shared" ref="O1924:O1987" si="442">IF($H1924=1,C1924,0)</f>
        <v>145149.89000000001</v>
      </c>
      <c r="P1924" s="111">
        <f t="shared" ref="P1924:P1987" si="443">IF($H1924=1,D1924,0)/100</f>
        <v>0.357209</v>
      </c>
      <c r="Q1924" s="111">
        <f t="shared" ref="Q1924:Q1987" si="444">IF($H1924=1,E1924,0)/100</f>
        <v>1.0782071553757291</v>
      </c>
      <c r="R1924" s="115">
        <f t="shared" ref="R1924:R1987" si="445">IF($I1924=1,C1924,0)</f>
        <v>0</v>
      </c>
      <c r="S1924" s="111">
        <f t="shared" ref="S1924:S1987" si="446">IF($I1924=1,D1924,0)/100</f>
        <v>0</v>
      </c>
      <c r="T1924" s="111">
        <f t="shared" ref="T1924:T1987" si="447">IF($I1924=1,E1924,0)/100</f>
        <v>0</v>
      </c>
    </row>
    <row r="1925" spans="1:20" ht="11.25" customHeight="1" x14ac:dyDescent="0.2">
      <c r="A1925" s="102" t="str">
        <f>'T09'!A1925</f>
        <v>Potvorice</v>
      </c>
      <c r="B1925" s="104">
        <f>'T09'!C1925</f>
        <v>506435</v>
      </c>
      <c r="C1925" s="109">
        <f>'T09'!K1925</f>
        <v>191489.37</v>
      </c>
      <c r="D1925" s="110">
        <f>'T09'!O1925</f>
        <v>0</v>
      </c>
      <c r="E1925" s="110">
        <f>'T09'!P1925</f>
        <v>6.3013837269400383</v>
      </c>
      <c r="F1925" s="110"/>
      <c r="G1925" s="102">
        <f t="shared" si="435"/>
        <v>0</v>
      </c>
      <c r="H1925" s="102">
        <f t="shared" si="436"/>
        <v>0</v>
      </c>
      <c r="I1925" s="102">
        <f t="shared" si="437"/>
        <v>0</v>
      </c>
      <c r="J1925" s="103">
        <f t="shared" si="438"/>
        <v>0</v>
      </c>
      <c r="L1925" s="115">
        <f t="shared" si="439"/>
        <v>0</v>
      </c>
      <c r="M1925" s="111">
        <f t="shared" si="440"/>
        <v>0</v>
      </c>
      <c r="N1925" s="111">
        <f t="shared" si="441"/>
        <v>0</v>
      </c>
      <c r="O1925" s="115">
        <f t="shared" si="442"/>
        <v>0</v>
      </c>
      <c r="P1925" s="111">
        <f t="shared" si="443"/>
        <v>0</v>
      </c>
      <c r="Q1925" s="111">
        <f t="shared" si="444"/>
        <v>0</v>
      </c>
      <c r="R1925" s="115">
        <f t="shared" si="445"/>
        <v>0</v>
      </c>
      <c r="S1925" s="111">
        <f t="shared" si="446"/>
        <v>0</v>
      </c>
      <c r="T1925" s="111">
        <f t="shared" si="447"/>
        <v>0</v>
      </c>
    </row>
    <row r="1926" spans="1:20" ht="11.25" customHeight="1" x14ac:dyDescent="0.2">
      <c r="A1926" s="102" t="str">
        <f>'T09'!A1926</f>
        <v>Považany</v>
      </c>
      <c r="B1926" s="104">
        <f>'T09'!C1926</f>
        <v>506443</v>
      </c>
      <c r="C1926" s="109">
        <f>'T09'!K1926</f>
        <v>783278.41</v>
      </c>
      <c r="D1926" s="110">
        <f>'T09'!O1926</f>
        <v>0</v>
      </c>
      <c r="E1926" s="110">
        <f>'T09'!P1926</f>
        <v>0.89964946180503047</v>
      </c>
      <c r="F1926" s="110"/>
      <c r="G1926" s="102">
        <f t="shared" si="435"/>
        <v>0</v>
      </c>
      <c r="H1926" s="102">
        <f t="shared" si="436"/>
        <v>0</v>
      </c>
      <c r="I1926" s="102">
        <f t="shared" si="437"/>
        <v>0</v>
      </c>
      <c r="J1926" s="103">
        <f t="shared" si="438"/>
        <v>0</v>
      </c>
      <c r="L1926" s="115">
        <f t="shared" si="439"/>
        <v>0</v>
      </c>
      <c r="M1926" s="111">
        <f t="shared" si="440"/>
        <v>0</v>
      </c>
      <c r="N1926" s="111">
        <f t="shared" si="441"/>
        <v>0</v>
      </c>
      <c r="O1926" s="115">
        <f t="shared" si="442"/>
        <v>0</v>
      </c>
      <c r="P1926" s="111">
        <f t="shared" si="443"/>
        <v>0</v>
      </c>
      <c r="Q1926" s="111">
        <f t="shared" si="444"/>
        <v>0</v>
      </c>
      <c r="R1926" s="115">
        <f t="shared" si="445"/>
        <v>0</v>
      </c>
      <c r="S1926" s="111">
        <f t="shared" si="446"/>
        <v>0</v>
      </c>
      <c r="T1926" s="111">
        <f t="shared" si="447"/>
        <v>0</v>
      </c>
    </row>
    <row r="1927" spans="1:20" ht="11.25" customHeight="1" x14ac:dyDescent="0.2">
      <c r="A1927" s="102" t="str">
        <f>'T09'!A1927</f>
        <v>Považská Bystrica</v>
      </c>
      <c r="B1927" s="104">
        <f>'T09'!C1927</f>
        <v>512842</v>
      </c>
      <c r="C1927" s="109">
        <f>'T09'!K1927</f>
        <v>21578830.710000001</v>
      </c>
      <c r="D1927" s="110">
        <f>'T09'!O1927</f>
        <v>29.4742</v>
      </c>
      <c r="E1927" s="110">
        <f>'T09'!P1927</f>
        <v>1.8242407815803285</v>
      </c>
      <c r="F1927" s="110"/>
      <c r="G1927" s="102">
        <f t="shared" si="435"/>
        <v>0</v>
      </c>
      <c r="H1927" s="102">
        <f t="shared" si="436"/>
        <v>0</v>
      </c>
      <c r="I1927" s="102">
        <f t="shared" si="437"/>
        <v>0</v>
      </c>
      <c r="J1927" s="103">
        <f t="shared" si="438"/>
        <v>0</v>
      </c>
      <c r="L1927" s="115">
        <f t="shared" si="439"/>
        <v>0</v>
      </c>
      <c r="M1927" s="111">
        <f t="shared" si="440"/>
        <v>0</v>
      </c>
      <c r="N1927" s="111">
        <f t="shared" si="441"/>
        <v>0</v>
      </c>
      <c r="O1927" s="115">
        <f t="shared" si="442"/>
        <v>0</v>
      </c>
      <c r="P1927" s="111">
        <f t="shared" si="443"/>
        <v>0</v>
      </c>
      <c r="Q1927" s="111">
        <f t="shared" si="444"/>
        <v>0</v>
      </c>
      <c r="R1927" s="115">
        <f t="shared" si="445"/>
        <v>0</v>
      </c>
      <c r="S1927" s="111">
        <f t="shared" si="446"/>
        <v>0</v>
      </c>
      <c r="T1927" s="111">
        <f t="shared" si="447"/>
        <v>0</v>
      </c>
    </row>
    <row r="1928" spans="1:20" ht="11.25" customHeight="1" x14ac:dyDescent="0.2">
      <c r="A1928" s="102" t="str">
        <f>'T09'!A1928</f>
        <v>Povina</v>
      </c>
      <c r="B1928" s="104">
        <f>'T09'!C1928</f>
        <v>509370</v>
      </c>
      <c r="C1928" s="109">
        <f>'T09'!K1928</f>
        <v>650980.13</v>
      </c>
      <c r="D1928" s="110">
        <f>'T09'!O1928</f>
        <v>2.7000000000000001E-3</v>
      </c>
      <c r="E1928" s="110">
        <f>'T09'!P1928</f>
        <v>0</v>
      </c>
      <c r="F1928" s="110"/>
      <c r="G1928" s="102">
        <f t="shared" si="435"/>
        <v>0</v>
      </c>
      <c r="H1928" s="102">
        <f t="shared" si="436"/>
        <v>0</v>
      </c>
      <c r="I1928" s="102">
        <f t="shared" si="437"/>
        <v>0</v>
      </c>
      <c r="J1928" s="103">
        <f t="shared" si="438"/>
        <v>0</v>
      </c>
      <c r="L1928" s="115">
        <f t="shared" si="439"/>
        <v>0</v>
      </c>
      <c r="M1928" s="111">
        <f t="shared" si="440"/>
        <v>0</v>
      </c>
      <c r="N1928" s="111">
        <f t="shared" si="441"/>
        <v>0</v>
      </c>
      <c r="O1928" s="115">
        <f t="shared" si="442"/>
        <v>0</v>
      </c>
      <c r="P1928" s="111">
        <f t="shared" si="443"/>
        <v>0</v>
      </c>
      <c r="Q1928" s="111">
        <f t="shared" si="444"/>
        <v>0</v>
      </c>
      <c r="R1928" s="115">
        <f t="shared" si="445"/>
        <v>0</v>
      </c>
      <c r="S1928" s="111">
        <f t="shared" si="446"/>
        <v>0</v>
      </c>
      <c r="T1928" s="111">
        <f t="shared" si="447"/>
        <v>0</v>
      </c>
    </row>
    <row r="1929" spans="1:20" ht="11.25" customHeight="1" x14ac:dyDescent="0.2">
      <c r="A1929" s="102" t="str">
        <f>'T09'!A1929</f>
        <v>Povoda</v>
      </c>
      <c r="B1929" s="104">
        <f>'T09'!C1929</f>
        <v>555720</v>
      </c>
      <c r="C1929" s="109">
        <f>'T09'!K1929</f>
        <v>335703.7</v>
      </c>
      <c r="D1929" s="110">
        <f>'T09'!O1929</f>
        <v>37.343200000000003</v>
      </c>
      <c r="E1929" s="110">
        <f>'T09'!P1929</f>
        <v>26.444948327945148</v>
      </c>
      <c r="F1929" s="110"/>
      <c r="G1929" s="102">
        <f t="shared" si="435"/>
        <v>0</v>
      </c>
      <c r="H1929" s="102">
        <f t="shared" si="436"/>
        <v>1</v>
      </c>
      <c r="I1929" s="102">
        <f t="shared" si="437"/>
        <v>0</v>
      </c>
      <c r="J1929" s="103">
        <f t="shared" si="438"/>
        <v>1</v>
      </c>
      <c r="L1929" s="115">
        <f t="shared" si="439"/>
        <v>0</v>
      </c>
      <c r="M1929" s="111">
        <f t="shared" si="440"/>
        <v>0</v>
      </c>
      <c r="N1929" s="111">
        <f t="shared" si="441"/>
        <v>0</v>
      </c>
      <c r="O1929" s="115">
        <f t="shared" si="442"/>
        <v>335703.7</v>
      </c>
      <c r="P1929" s="111">
        <f t="shared" si="443"/>
        <v>0.37343200000000004</v>
      </c>
      <c r="Q1929" s="111">
        <f t="shared" si="444"/>
        <v>0.2644494832794515</v>
      </c>
      <c r="R1929" s="115">
        <f t="shared" si="445"/>
        <v>0</v>
      </c>
      <c r="S1929" s="111">
        <f t="shared" si="446"/>
        <v>0</v>
      </c>
      <c r="T1929" s="111">
        <f t="shared" si="447"/>
        <v>0</v>
      </c>
    </row>
    <row r="1930" spans="1:20" ht="11.25" customHeight="1" x14ac:dyDescent="0.2">
      <c r="A1930" s="102" t="str">
        <f>'T09'!A1930</f>
        <v>Povrazník</v>
      </c>
      <c r="B1930" s="104">
        <f>'T09'!C1930</f>
        <v>508926</v>
      </c>
      <c r="C1930" s="109">
        <f>'T09'!K1930</f>
        <v>90857.35</v>
      </c>
      <c r="D1930" s="110">
        <f>'T09'!O1930</f>
        <v>3.1766999999999999</v>
      </c>
      <c r="E1930" s="110">
        <f>'T09'!P1930</f>
        <v>1.2345506444993168</v>
      </c>
      <c r="F1930" s="110"/>
      <c r="G1930" s="102">
        <f t="shared" si="435"/>
        <v>0</v>
      </c>
      <c r="H1930" s="102">
        <f t="shared" si="436"/>
        <v>0</v>
      </c>
      <c r="I1930" s="102">
        <f t="shared" si="437"/>
        <v>0</v>
      </c>
      <c r="J1930" s="103">
        <f t="shared" si="438"/>
        <v>0</v>
      </c>
      <c r="L1930" s="115">
        <f t="shared" si="439"/>
        <v>0</v>
      </c>
      <c r="M1930" s="111">
        <f t="shared" si="440"/>
        <v>0</v>
      </c>
      <c r="N1930" s="111">
        <f t="shared" si="441"/>
        <v>0</v>
      </c>
      <c r="O1930" s="115">
        <f t="shared" si="442"/>
        <v>0</v>
      </c>
      <c r="P1930" s="111">
        <f t="shared" si="443"/>
        <v>0</v>
      </c>
      <c r="Q1930" s="111">
        <f t="shared" si="444"/>
        <v>0</v>
      </c>
      <c r="R1930" s="115">
        <f t="shared" si="445"/>
        <v>0</v>
      </c>
      <c r="S1930" s="111">
        <f t="shared" si="446"/>
        <v>0</v>
      </c>
      <c r="T1930" s="111">
        <f t="shared" si="447"/>
        <v>0</v>
      </c>
    </row>
    <row r="1931" spans="1:20" ht="11.25" customHeight="1" x14ac:dyDescent="0.2">
      <c r="A1931" s="102" t="str">
        <f>'T09'!A1931</f>
        <v>Pozba</v>
      </c>
      <c r="B1931" s="104">
        <f>'T09'!C1931</f>
        <v>503487</v>
      </c>
      <c r="C1931" s="109">
        <f>'T09'!K1931</f>
        <v>258689.44</v>
      </c>
      <c r="D1931" s="110">
        <f>'T09'!O1931</f>
        <v>0.1036</v>
      </c>
      <c r="E1931" s="110">
        <f>'T09'!P1931</f>
        <v>8.4559230558464247</v>
      </c>
      <c r="F1931" s="110"/>
      <c r="G1931" s="102">
        <f t="shared" si="435"/>
        <v>0</v>
      </c>
      <c r="H1931" s="102">
        <f t="shared" si="436"/>
        <v>0</v>
      </c>
      <c r="I1931" s="102">
        <f t="shared" si="437"/>
        <v>0</v>
      </c>
      <c r="J1931" s="103">
        <f t="shared" si="438"/>
        <v>0</v>
      </c>
      <c r="L1931" s="115">
        <f t="shared" si="439"/>
        <v>0</v>
      </c>
      <c r="M1931" s="111">
        <f t="shared" si="440"/>
        <v>0</v>
      </c>
      <c r="N1931" s="111">
        <f t="shared" si="441"/>
        <v>0</v>
      </c>
      <c r="O1931" s="115">
        <f t="shared" si="442"/>
        <v>0</v>
      </c>
      <c r="P1931" s="111">
        <f t="shared" si="443"/>
        <v>0</v>
      </c>
      <c r="Q1931" s="111">
        <f t="shared" si="444"/>
        <v>0</v>
      </c>
      <c r="R1931" s="115">
        <f t="shared" si="445"/>
        <v>0</v>
      </c>
      <c r="S1931" s="111">
        <f t="shared" si="446"/>
        <v>0</v>
      </c>
      <c r="T1931" s="111">
        <f t="shared" si="447"/>
        <v>0</v>
      </c>
    </row>
    <row r="1932" spans="1:20" ht="11.25" customHeight="1" x14ac:dyDescent="0.2">
      <c r="A1932" s="102" t="str">
        <f>'T09'!A1932</f>
        <v>Pozdišovce</v>
      </c>
      <c r="B1932" s="104">
        <f>'T09'!C1932</f>
        <v>522961</v>
      </c>
      <c r="C1932" s="109">
        <f>'T09'!K1932</f>
        <v>447449.93</v>
      </c>
      <c r="D1932" s="110">
        <f>'T09'!O1932</f>
        <v>7.7200000000000005E-2</v>
      </c>
      <c r="E1932" s="110">
        <f>'T09'!P1932</f>
        <v>2.3002104391881342</v>
      </c>
      <c r="F1932" s="110"/>
      <c r="G1932" s="102">
        <f t="shared" si="435"/>
        <v>0</v>
      </c>
      <c r="H1932" s="102">
        <f t="shared" si="436"/>
        <v>0</v>
      </c>
      <c r="I1932" s="102">
        <f t="shared" si="437"/>
        <v>0</v>
      </c>
      <c r="J1932" s="103">
        <f t="shared" si="438"/>
        <v>0</v>
      </c>
      <c r="L1932" s="115">
        <f t="shared" si="439"/>
        <v>0</v>
      </c>
      <c r="M1932" s="111">
        <f t="shared" si="440"/>
        <v>0</v>
      </c>
      <c r="N1932" s="111">
        <f t="shared" si="441"/>
        <v>0</v>
      </c>
      <c r="O1932" s="115">
        <f t="shared" si="442"/>
        <v>0</v>
      </c>
      <c r="P1932" s="111">
        <f t="shared" si="443"/>
        <v>0</v>
      </c>
      <c r="Q1932" s="111">
        <f t="shared" si="444"/>
        <v>0</v>
      </c>
      <c r="R1932" s="115">
        <f t="shared" si="445"/>
        <v>0</v>
      </c>
      <c r="S1932" s="111">
        <f t="shared" si="446"/>
        <v>0</v>
      </c>
      <c r="T1932" s="111">
        <f t="shared" si="447"/>
        <v>0</v>
      </c>
    </row>
    <row r="1933" spans="1:20" ht="11.25" customHeight="1" x14ac:dyDescent="0.2">
      <c r="A1933" s="102" t="str">
        <f>'T09'!A1933</f>
        <v>Pôtor</v>
      </c>
      <c r="B1933" s="104">
        <f>'T09'!C1933</f>
        <v>516295</v>
      </c>
      <c r="C1933" s="109">
        <f>'T09'!K1933</f>
        <v>252303.62</v>
      </c>
      <c r="D1933" s="110">
        <f>'T09'!O1933</f>
        <v>0</v>
      </c>
      <c r="E1933" s="110">
        <f>'T09'!P1933</f>
        <v>0</v>
      </c>
      <c r="F1933" s="110"/>
      <c r="G1933" s="102">
        <f t="shared" si="435"/>
        <v>0</v>
      </c>
      <c r="H1933" s="102">
        <f t="shared" si="436"/>
        <v>0</v>
      </c>
      <c r="I1933" s="102">
        <f t="shared" si="437"/>
        <v>0</v>
      </c>
      <c r="J1933" s="103">
        <f t="shared" si="438"/>
        <v>0</v>
      </c>
      <c r="L1933" s="115">
        <f t="shared" si="439"/>
        <v>0</v>
      </c>
      <c r="M1933" s="111">
        <f t="shared" si="440"/>
        <v>0</v>
      </c>
      <c r="N1933" s="111">
        <f t="shared" si="441"/>
        <v>0</v>
      </c>
      <c r="O1933" s="115">
        <f t="shared" si="442"/>
        <v>0</v>
      </c>
      <c r="P1933" s="111">
        <f t="shared" si="443"/>
        <v>0</v>
      </c>
      <c r="Q1933" s="111">
        <f t="shared" si="444"/>
        <v>0</v>
      </c>
      <c r="R1933" s="115">
        <f t="shared" si="445"/>
        <v>0</v>
      </c>
      <c r="S1933" s="111">
        <f t="shared" si="446"/>
        <v>0</v>
      </c>
      <c r="T1933" s="111">
        <f t="shared" si="447"/>
        <v>0</v>
      </c>
    </row>
    <row r="1934" spans="1:20" ht="11.25" customHeight="1" x14ac:dyDescent="0.2">
      <c r="A1934" s="102" t="str">
        <f>'T09'!A1934</f>
        <v>Praha</v>
      </c>
      <c r="B1934" s="104">
        <f>'T09'!C1934</f>
        <v>511773</v>
      </c>
      <c r="C1934" s="109">
        <f>'T09'!K1934</f>
        <v>22332.65</v>
      </c>
      <c r="D1934" s="110">
        <f>'T09'!O1934</f>
        <v>3.8965000000000001</v>
      </c>
      <c r="E1934" s="110">
        <f>'T09'!P1934</f>
        <v>3.9404190725238606</v>
      </c>
      <c r="F1934" s="110"/>
      <c r="G1934" s="102">
        <f t="shared" si="435"/>
        <v>0</v>
      </c>
      <c r="H1934" s="102">
        <f t="shared" si="436"/>
        <v>0</v>
      </c>
      <c r="I1934" s="102">
        <f t="shared" si="437"/>
        <v>0</v>
      </c>
      <c r="J1934" s="103">
        <f t="shared" si="438"/>
        <v>0</v>
      </c>
      <c r="L1934" s="115">
        <f t="shared" si="439"/>
        <v>0</v>
      </c>
      <c r="M1934" s="111">
        <f t="shared" si="440"/>
        <v>0</v>
      </c>
      <c r="N1934" s="111">
        <f t="shared" si="441"/>
        <v>0</v>
      </c>
      <c r="O1934" s="115">
        <f t="shared" si="442"/>
        <v>0</v>
      </c>
      <c r="P1934" s="111">
        <f t="shared" si="443"/>
        <v>0</v>
      </c>
      <c r="Q1934" s="111">
        <f t="shared" si="444"/>
        <v>0</v>
      </c>
      <c r="R1934" s="115">
        <f t="shared" si="445"/>
        <v>0</v>
      </c>
      <c r="S1934" s="111">
        <f t="shared" si="446"/>
        <v>0</v>
      </c>
      <c r="T1934" s="111">
        <f t="shared" si="447"/>
        <v>0</v>
      </c>
    </row>
    <row r="1935" spans="1:20" ht="11.25" customHeight="1" x14ac:dyDescent="0.2">
      <c r="A1935" s="102" t="str">
        <f>'T09'!A1935</f>
        <v>Prakovce</v>
      </c>
      <c r="B1935" s="104">
        <f>'T09'!C1935</f>
        <v>543497</v>
      </c>
      <c r="C1935" s="109">
        <f>'T09'!K1935</f>
        <v>1742426.06</v>
      </c>
      <c r="D1935" s="110">
        <f>'T09'!O1935</f>
        <v>1.3519000000000001</v>
      </c>
      <c r="E1935" s="110">
        <f>'T09'!P1935</f>
        <v>1.3883028126886485</v>
      </c>
      <c r="F1935" s="110"/>
      <c r="G1935" s="102">
        <f t="shared" si="435"/>
        <v>0</v>
      </c>
      <c r="H1935" s="102">
        <f t="shared" si="436"/>
        <v>0</v>
      </c>
      <c r="I1935" s="102">
        <f t="shared" si="437"/>
        <v>0</v>
      </c>
      <c r="J1935" s="103">
        <f t="shared" si="438"/>
        <v>0</v>
      </c>
      <c r="L1935" s="115">
        <f t="shared" si="439"/>
        <v>0</v>
      </c>
      <c r="M1935" s="111">
        <f t="shared" si="440"/>
        <v>0</v>
      </c>
      <c r="N1935" s="111">
        <f t="shared" si="441"/>
        <v>0</v>
      </c>
      <c r="O1935" s="115">
        <f t="shared" si="442"/>
        <v>0</v>
      </c>
      <c r="P1935" s="111">
        <f t="shared" si="443"/>
        <v>0</v>
      </c>
      <c r="Q1935" s="111">
        <f t="shared" si="444"/>
        <v>0</v>
      </c>
      <c r="R1935" s="115">
        <f t="shared" si="445"/>
        <v>0</v>
      </c>
      <c r="S1935" s="111">
        <f t="shared" si="446"/>
        <v>0</v>
      </c>
      <c r="T1935" s="111">
        <f t="shared" si="447"/>
        <v>0</v>
      </c>
    </row>
    <row r="1936" spans="1:20" ht="11.25" customHeight="1" x14ac:dyDescent="0.2">
      <c r="A1936" s="102" t="str">
        <f>'T09'!A1936</f>
        <v>Prašice</v>
      </c>
      <c r="B1936" s="104">
        <f>'T09'!C1936</f>
        <v>505374</v>
      </c>
      <c r="C1936" s="109">
        <f>'T09'!K1936</f>
        <v>1236671.19</v>
      </c>
      <c r="D1936" s="110">
        <f>'T09'!O1936</f>
        <v>29.222100000000001</v>
      </c>
      <c r="E1936" s="110">
        <f>'T09'!P1936</f>
        <v>9.4904240471551695</v>
      </c>
      <c r="F1936" s="110"/>
      <c r="G1936" s="102">
        <f t="shared" si="435"/>
        <v>0</v>
      </c>
      <c r="H1936" s="102">
        <f t="shared" si="436"/>
        <v>0</v>
      </c>
      <c r="I1936" s="102">
        <f t="shared" si="437"/>
        <v>0</v>
      </c>
      <c r="J1936" s="103">
        <f t="shared" si="438"/>
        <v>0</v>
      </c>
      <c r="L1936" s="115">
        <f t="shared" si="439"/>
        <v>0</v>
      </c>
      <c r="M1936" s="111">
        <f t="shared" si="440"/>
        <v>0</v>
      </c>
      <c r="N1936" s="111">
        <f t="shared" si="441"/>
        <v>0</v>
      </c>
      <c r="O1936" s="115">
        <f t="shared" si="442"/>
        <v>0</v>
      </c>
      <c r="P1936" s="111">
        <f t="shared" si="443"/>
        <v>0</v>
      </c>
      <c r="Q1936" s="111">
        <f t="shared" si="444"/>
        <v>0</v>
      </c>
      <c r="R1936" s="115">
        <f t="shared" si="445"/>
        <v>0</v>
      </c>
      <c r="S1936" s="111">
        <f t="shared" si="446"/>
        <v>0</v>
      </c>
      <c r="T1936" s="111">
        <f t="shared" si="447"/>
        <v>0</v>
      </c>
    </row>
    <row r="1937" spans="1:20" ht="11.25" customHeight="1" x14ac:dyDescent="0.2">
      <c r="A1937" s="102" t="str">
        <f>'T09'!A1937</f>
        <v>Prašník</v>
      </c>
      <c r="B1937" s="104">
        <f>'T09'!C1937</f>
        <v>507466</v>
      </c>
      <c r="C1937" s="109">
        <f>'T09'!K1937</f>
        <v>263734.76</v>
      </c>
      <c r="D1937" s="110">
        <f>'T09'!O1937</f>
        <v>0</v>
      </c>
      <c r="E1937" s="110">
        <f>'T09'!P1937</f>
        <v>6.8825967422724244</v>
      </c>
      <c r="F1937" s="110"/>
      <c r="G1937" s="102">
        <f t="shared" si="435"/>
        <v>0</v>
      </c>
      <c r="H1937" s="102">
        <f t="shared" si="436"/>
        <v>0</v>
      </c>
      <c r="I1937" s="102">
        <f t="shared" si="437"/>
        <v>0</v>
      </c>
      <c r="J1937" s="103">
        <f t="shared" si="438"/>
        <v>0</v>
      </c>
      <c r="L1937" s="115">
        <f t="shared" si="439"/>
        <v>0</v>
      </c>
      <c r="M1937" s="111">
        <f t="shared" si="440"/>
        <v>0</v>
      </c>
      <c r="N1937" s="111">
        <f t="shared" si="441"/>
        <v>0</v>
      </c>
      <c r="O1937" s="115">
        <f t="shared" si="442"/>
        <v>0</v>
      </c>
      <c r="P1937" s="111">
        <f t="shared" si="443"/>
        <v>0</v>
      </c>
      <c r="Q1937" s="111">
        <f t="shared" si="444"/>
        <v>0</v>
      </c>
      <c r="R1937" s="115">
        <f t="shared" si="445"/>
        <v>0</v>
      </c>
      <c r="S1937" s="111">
        <f t="shared" si="446"/>
        <v>0</v>
      </c>
      <c r="T1937" s="111">
        <f t="shared" si="447"/>
        <v>0</v>
      </c>
    </row>
    <row r="1938" spans="1:20" ht="11.25" customHeight="1" x14ac:dyDescent="0.2">
      <c r="A1938" s="102" t="str">
        <f>'T09'!A1938</f>
        <v>Pravenec</v>
      </c>
      <c r="B1938" s="104">
        <f>'T09'!C1938</f>
        <v>514331</v>
      </c>
      <c r="C1938" s="109">
        <f>'T09'!K1938</f>
        <v>342411.2</v>
      </c>
      <c r="D1938" s="110">
        <f>'T09'!O1938</f>
        <v>0</v>
      </c>
      <c r="E1938" s="110">
        <f>'T09'!P1938</f>
        <v>0</v>
      </c>
      <c r="F1938" s="110"/>
      <c r="G1938" s="102">
        <f t="shared" si="435"/>
        <v>0</v>
      </c>
      <c r="H1938" s="102">
        <f t="shared" si="436"/>
        <v>0</v>
      </c>
      <c r="I1938" s="102">
        <f t="shared" si="437"/>
        <v>0</v>
      </c>
      <c r="J1938" s="103">
        <f t="shared" si="438"/>
        <v>0</v>
      </c>
      <c r="L1938" s="115">
        <f t="shared" si="439"/>
        <v>0</v>
      </c>
      <c r="M1938" s="111">
        <f t="shared" si="440"/>
        <v>0</v>
      </c>
      <c r="N1938" s="111">
        <f t="shared" si="441"/>
        <v>0</v>
      </c>
      <c r="O1938" s="115">
        <f t="shared" si="442"/>
        <v>0</v>
      </c>
      <c r="P1938" s="111">
        <f t="shared" si="443"/>
        <v>0</v>
      </c>
      <c r="Q1938" s="111">
        <f t="shared" si="444"/>
        <v>0</v>
      </c>
      <c r="R1938" s="115">
        <f t="shared" si="445"/>
        <v>0</v>
      </c>
      <c r="S1938" s="111">
        <f t="shared" si="446"/>
        <v>0</v>
      </c>
      <c r="T1938" s="111">
        <f t="shared" si="447"/>
        <v>0</v>
      </c>
    </row>
    <row r="1939" spans="1:20" ht="11.25" customHeight="1" x14ac:dyDescent="0.2">
      <c r="A1939" s="102" t="str">
        <f>'T09'!A1939</f>
        <v>Pravica</v>
      </c>
      <c r="B1939" s="104">
        <f>'T09'!C1939</f>
        <v>516309</v>
      </c>
      <c r="C1939" s="109" t="str">
        <f>'T09'!K1939</f>
        <v>NA</v>
      </c>
      <c r="D1939" s="110" t="str">
        <f>'T09'!O1939</f>
        <v>NA</v>
      </c>
      <c r="E1939" s="110" t="str">
        <f>'T09'!P1939</f>
        <v>NA</v>
      </c>
      <c r="F1939" s="110"/>
      <c r="G1939" s="102">
        <f t="shared" si="435"/>
        <v>0</v>
      </c>
      <c r="H1939" s="102">
        <f t="shared" si="436"/>
        <v>0</v>
      </c>
      <c r="I1939" s="102">
        <f t="shared" si="437"/>
        <v>0</v>
      </c>
      <c r="J1939" s="103">
        <f t="shared" si="438"/>
        <v>0</v>
      </c>
      <c r="L1939" s="115">
        <f t="shared" si="439"/>
        <v>0</v>
      </c>
      <c r="M1939" s="111">
        <f t="shared" si="440"/>
        <v>0</v>
      </c>
      <c r="N1939" s="111">
        <f t="shared" si="441"/>
        <v>0</v>
      </c>
      <c r="O1939" s="115">
        <f t="shared" si="442"/>
        <v>0</v>
      </c>
      <c r="P1939" s="111">
        <f t="shared" si="443"/>
        <v>0</v>
      </c>
      <c r="Q1939" s="111">
        <f t="shared" si="444"/>
        <v>0</v>
      </c>
      <c r="R1939" s="115">
        <f t="shared" si="445"/>
        <v>0</v>
      </c>
      <c r="S1939" s="111">
        <f t="shared" si="446"/>
        <v>0</v>
      </c>
      <c r="T1939" s="111">
        <f t="shared" si="447"/>
        <v>0</v>
      </c>
    </row>
    <row r="1940" spans="1:20" ht="11.25" customHeight="1" x14ac:dyDescent="0.2">
      <c r="A1940" s="102" t="str">
        <f>'T09'!A1940</f>
        <v>Pravotice</v>
      </c>
      <c r="B1940" s="104">
        <f>'T09'!C1940</f>
        <v>505382</v>
      </c>
      <c r="C1940" s="109">
        <f>'T09'!K1940</f>
        <v>65957.61</v>
      </c>
      <c r="D1940" s="110">
        <f>'T09'!O1940</f>
        <v>18.969100000000001</v>
      </c>
      <c r="E1940" s="110">
        <f>'T09'!P1940</f>
        <v>3.9385902551654013</v>
      </c>
      <c r="F1940" s="110"/>
      <c r="G1940" s="102">
        <f t="shared" si="435"/>
        <v>0</v>
      </c>
      <c r="H1940" s="102">
        <f t="shared" si="436"/>
        <v>0</v>
      </c>
      <c r="I1940" s="102">
        <f t="shared" si="437"/>
        <v>0</v>
      </c>
      <c r="J1940" s="103">
        <f t="shared" si="438"/>
        <v>0</v>
      </c>
      <c r="L1940" s="115">
        <f t="shared" si="439"/>
        <v>0</v>
      </c>
      <c r="M1940" s="111">
        <f t="shared" si="440"/>
        <v>0</v>
      </c>
      <c r="N1940" s="111">
        <f t="shared" si="441"/>
        <v>0</v>
      </c>
      <c r="O1940" s="115">
        <f t="shared" si="442"/>
        <v>0</v>
      </c>
      <c r="P1940" s="111">
        <f t="shared" si="443"/>
        <v>0</v>
      </c>
      <c r="Q1940" s="111">
        <f t="shared" si="444"/>
        <v>0</v>
      </c>
      <c r="R1940" s="115">
        <f t="shared" si="445"/>
        <v>0</v>
      </c>
      <c r="S1940" s="111">
        <f t="shared" si="446"/>
        <v>0</v>
      </c>
      <c r="T1940" s="111">
        <f t="shared" si="447"/>
        <v>0</v>
      </c>
    </row>
    <row r="1941" spans="1:20" ht="11.25" customHeight="1" x14ac:dyDescent="0.2">
      <c r="A1941" s="102" t="str">
        <f>'T09'!A1941</f>
        <v>Práznovce</v>
      </c>
      <c r="B1941" s="104">
        <f>'T09'!C1941</f>
        <v>581658</v>
      </c>
      <c r="C1941" s="109">
        <f>'T09'!K1941</f>
        <v>287345.69</v>
      </c>
      <c r="D1941" s="110">
        <f>'T09'!O1941</f>
        <v>1.1483000000000001</v>
      </c>
      <c r="E1941" s="110">
        <f>'T09'!P1941</f>
        <v>41.656716688529414</v>
      </c>
      <c r="F1941" s="110"/>
      <c r="G1941" s="102">
        <f t="shared" si="435"/>
        <v>0</v>
      </c>
      <c r="H1941" s="102">
        <f t="shared" si="436"/>
        <v>1</v>
      </c>
      <c r="I1941" s="102">
        <f t="shared" si="437"/>
        <v>0</v>
      </c>
      <c r="J1941" s="103">
        <f t="shared" si="438"/>
        <v>1</v>
      </c>
      <c r="L1941" s="115">
        <f t="shared" si="439"/>
        <v>0</v>
      </c>
      <c r="M1941" s="111">
        <f t="shared" si="440"/>
        <v>0</v>
      </c>
      <c r="N1941" s="111">
        <f t="shared" si="441"/>
        <v>0</v>
      </c>
      <c r="O1941" s="115">
        <f t="shared" si="442"/>
        <v>287345.69</v>
      </c>
      <c r="P1941" s="111">
        <f t="shared" si="443"/>
        <v>1.1483E-2</v>
      </c>
      <c r="Q1941" s="111">
        <f t="shared" si="444"/>
        <v>0.41656716688529416</v>
      </c>
      <c r="R1941" s="115">
        <f t="shared" si="445"/>
        <v>0</v>
      </c>
      <c r="S1941" s="111">
        <f t="shared" si="446"/>
        <v>0</v>
      </c>
      <c r="T1941" s="111">
        <f t="shared" si="447"/>
        <v>0</v>
      </c>
    </row>
    <row r="1942" spans="1:20" ht="11.25" customHeight="1" x14ac:dyDescent="0.2">
      <c r="A1942" s="102" t="str">
        <f>'T09'!A1942</f>
        <v>Prečín</v>
      </c>
      <c r="B1942" s="104">
        <f>'T09'!C1942</f>
        <v>513563</v>
      </c>
      <c r="C1942" s="109">
        <f>'T09'!K1942</f>
        <v>481079.41000000003</v>
      </c>
      <c r="D1942" s="110">
        <f>'T09'!O1942</f>
        <v>0</v>
      </c>
      <c r="E1942" s="110">
        <f>'T09'!P1942</f>
        <v>0</v>
      </c>
      <c r="F1942" s="110"/>
      <c r="G1942" s="102">
        <f t="shared" si="435"/>
        <v>0</v>
      </c>
      <c r="H1942" s="102">
        <f t="shared" si="436"/>
        <v>0</v>
      </c>
      <c r="I1942" s="102">
        <f t="shared" si="437"/>
        <v>0</v>
      </c>
      <c r="J1942" s="103">
        <f t="shared" si="438"/>
        <v>0</v>
      </c>
      <c r="L1942" s="115">
        <f t="shared" si="439"/>
        <v>0</v>
      </c>
      <c r="M1942" s="111">
        <f t="shared" si="440"/>
        <v>0</v>
      </c>
      <c r="N1942" s="111">
        <f t="shared" si="441"/>
        <v>0</v>
      </c>
      <c r="O1942" s="115">
        <f t="shared" si="442"/>
        <v>0</v>
      </c>
      <c r="P1942" s="111">
        <f t="shared" si="443"/>
        <v>0</v>
      </c>
      <c r="Q1942" s="111">
        <f t="shared" si="444"/>
        <v>0</v>
      </c>
      <c r="R1942" s="115">
        <f t="shared" si="445"/>
        <v>0</v>
      </c>
      <c r="S1942" s="111">
        <f t="shared" si="446"/>
        <v>0</v>
      </c>
      <c r="T1942" s="111">
        <f t="shared" si="447"/>
        <v>0</v>
      </c>
    </row>
    <row r="1943" spans="1:20" ht="11.25" customHeight="1" x14ac:dyDescent="0.2">
      <c r="A1943" s="102" t="str">
        <f>'T09'!A1943</f>
        <v>Predajná</v>
      </c>
      <c r="B1943" s="104">
        <f>'T09'!C1943</f>
        <v>508934</v>
      </c>
      <c r="C1943" s="109">
        <f>'T09'!K1943</f>
        <v>719377.55</v>
      </c>
      <c r="D1943" s="110">
        <f>'T09'!O1943</f>
        <v>0.12089999999999999</v>
      </c>
      <c r="E1943" s="110">
        <f>'T09'!P1943</f>
        <v>16.36457657039756</v>
      </c>
      <c r="F1943" s="110"/>
      <c r="G1943" s="102">
        <f t="shared" si="435"/>
        <v>0</v>
      </c>
      <c r="H1943" s="102">
        <f t="shared" si="436"/>
        <v>0</v>
      </c>
      <c r="I1943" s="102">
        <f t="shared" si="437"/>
        <v>0</v>
      </c>
      <c r="J1943" s="103">
        <f t="shared" si="438"/>
        <v>0</v>
      </c>
      <c r="L1943" s="115">
        <f t="shared" si="439"/>
        <v>0</v>
      </c>
      <c r="M1943" s="111">
        <f t="shared" si="440"/>
        <v>0</v>
      </c>
      <c r="N1943" s="111">
        <f t="shared" si="441"/>
        <v>0</v>
      </c>
      <c r="O1943" s="115">
        <f t="shared" si="442"/>
        <v>0</v>
      </c>
      <c r="P1943" s="111">
        <f t="shared" si="443"/>
        <v>0</v>
      </c>
      <c r="Q1943" s="111">
        <f t="shared" si="444"/>
        <v>0</v>
      </c>
      <c r="R1943" s="115">
        <f t="shared" si="445"/>
        <v>0</v>
      </c>
      <c r="S1943" s="111">
        <f t="shared" si="446"/>
        <v>0</v>
      </c>
      <c r="T1943" s="111">
        <f t="shared" si="447"/>
        <v>0</v>
      </c>
    </row>
    <row r="1944" spans="1:20" ht="11.25" customHeight="1" x14ac:dyDescent="0.2">
      <c r="A1944" s="102" t="str">
        <f>'T09'!A1944</f>
        <v>Predmier</v>
      </c>
      <c r="B1944" s="104">
        <f>'T09'!C1944</f>
        <v>517895</v>
      </c>
      <c r="C1944" s="109">
        <f>'T09'!K1944</f>
        <v>989471.37</v>
      </c>
      <c r="D1944" s="110">
        <f>'T09'!O1944</f>
        <v>1.1312</v>
      </c>
      <c r="E1944" s="110">
        <f>'T09'!P1944</f>
        <v>1.8626006329015867</v>
      </c>
      <c r="F1944" s="110"/>
      <c r="G1944" s="102">
        <f t="shared" si="435"/>
        <v>0</v>
      </c>
      <c r="H1944" s="102">
        <f t="shared" si="436"/>
        <v>0</v>
      </c>
      <c r="I1944" s="102">
        <f t="shared" si="437"/>
        <v>0</v>
      </c>
      <c r="J1944" s="103">
        <f t="shared" si="438"/>
        <v>0</v>
      </c>
      <c r="L1944" s="115">
        <f t="shared" si="439"/>
        <v>0</v>
      </c>
      <c r="M1944" s="111">
        <f t="shared" si="440"/>
        <v>0</v>
      </c>
      <c r="N1944" s="111">
        <f t="shared" si="441"/>
        <v>0</v>
      </c>
      <c r="O1944" s="115">
        <f t="shared" si="442"/>
        <v>0</v>
      </c>
      <c r="P1944" s="111">
        <f t="shared" si="443"/>
        <v>0</v>
      </c>
      <c r="Q1944" s="111">
        <f t="shared" si="444"/>
        <v>0</v>
      </c>
      <c r="R1944" s="115">
        <f t="shared" si="445"/>
        <v>0</v>
      </c>
      <c r="S1944" s="111">
        <f t="shared" si="446"/>
        <v>0</v>
      </c>
      <c r="T1944" s="111">
        <f t="shared" si="447"/>
        <v>0</v>
      </c>
    </row>
    <row r="1945" spans="1:20" ht="11.25" customHeight="1" x14ac:dyDescent="0.2">
      <c r="A1945" s="102" t="str">
        <f>'T09'!A1945</f>
        <v>Prenčov</v>
      </c>
      <c r="B1945" s="104">
        <f>'T09'!C1945</f>
        <v>517178</v>
      </c>
      <c r="C1945" s="109">
        <f>'T09'!K1945</f>
        <v>491832.43</v>
      </c>
      <c r="D1945" s="110">
        <f>'T09'!O1945</f>
        <v>17.738700000000001</v>
      </c>
      <c r="E1945" s="110">
        <f>'T09'!P1945</f>
        <v>13.933497634550044</v>
      </c>
      <c r="F1945" s="110"/>
      <c r="G1945" s="102">
        <f t="shared" si="435"/>
        <v>0</v>
      </c>
      <c r="H1945" s="102">
        <f t="shared" si="436"/>
        <v>0</v>
      </c>
      <c r="I1945" s="102">
        <f t="shared" si="437"/>
        <v>0</v>
      </c>
      <c r="J1945" s="103">
        <f t="shared" si="438"/>
        <v>0</v>
      </c>
      <c r="L1945" s="115">
        <f t="shared" si="439"/>
        <v>0</v>
      </c>
      <c r="M1945" s="111">
        <f t="shared" si="440"/>
        <v>0</v>
      </c>
      <c r="N1945" s="111">
        <f t="shared" si="441"/>
        <v>0</v>
      </c>
      <c r="O1945" s="115">
        <f t="shared" si="442"/>
        <v>0</v>
      </c>
      <c r="P1945" s="111">
        <f t="shared" si="443"/>
        <v>0</v>
      </c>
      <c r="Q1945" s="111">
        <f t="shared" si="444"/>
        <v>0</v>
      </c>
      <c r="R1945" s="115">
        <f t="shared" si="445"/>
        <v>0</v>
      </c>
      <c r="S1945" s="111">
        <f t="shared" si="446"/>
        <v>0</v>
      </c>
      <c r="T1945" s="111">
        <f t="shared" si="447"/>
        <v>0</v>
      </c>
    </row>
    <row r="1946" spans="1:20" ht="11.25" customHeight="1" x14ac:dyDescent="0.2">
      <c r="A1946" s="102" t="str">
        <f>'T09'!A1946</f>
        <v>Preseľany</v>
      </c>
      <c r="B1946" s="104">
        <f>'T09'!C1946</f>
        <v>505404</v>
      </c>
      <c r="C1946" s="109">
        <f>'T09'!K1946</f>
        <v>780111.51</v>
      </c>
      <c r="D1946" s="110">
        <f>'T09'!O1946</f>
        <v>0</v>
      </c>
      <c r="E1946" s="110">
        <f>'T09'!P1946</f>
        <v>0</v>
      </c>
      <c r="F1946" s="110"/>
      <c r="G1946" s="102">
        <f t="shared" si="435"/>
        <v>0</v>
      </c>
      <c r="H1946" s="102">
        <f t="shared" si="436"/>
        <v>0</v>
      </c>
      <c r="I1946" s="102">
        <f t="shared" si="437"/>
        <v>0</v>
      </c>
      <c r="J1946" s="103">
        <f t="shared" si="438"/>
        <v>0</v>
      </c>
      <c r="L1946" s="115">
        <f t="shared" si="439"/>
        <v>0</v>
      </c>
      <c r="M1946" s="111">
        <f t="shared" si="440"/>
        <v>0</v>
      </c>
      <c r="N1946" s="111">
        <f t="shared" si="441"/>
        <v>0</v>
      </c>
      <c r="O1946" s="115">
        <f t="shared" si="442"/>
        <v>0</v>
      </c>
      <c r="P1946" s="111">
        <f t="shared" si="443"/>
        <v>0</v>
      </c>
      <c r="Q1946" s="111">
        <f t="shared" si="444"/>
        <v>0</v>
      </c>
      <c r="R1946" s="115">
        <f t="shared" si="445"/>
        <v>0</v>
      </c>
      <c r="S1946" s="111">
        <f t="shared" si="446"/>
        <v>0</v>
      </c>
      <c r="T1946" s="111">
        <f t="shared" si="447"/>
        <v>0</v>
      </c>
    </row>
    <row r="1947" spans="1:20" ht="11.25" customHeight="1" x14ac:dyDescent="0.2">
      <c r="A1947" s="102" t="str">
        <f>'T09'!A1947</f>
        <v>Prestavlky</v>
      </c>
      <c r="B1947" s="104">
        <f>'T09'!C1947</f>
        <v>517186</v>
      </c>
      <c r="C1947" s="109">
        <f>'T09'!K1947</f>
        <v>193634.12</v>
      </c>
      <c r="D1947" s="110">
        <f>'T09'!O1947</f>
        <v>50.761699999999998</v>
      </c>
      <c r="E1947" s="110">
        <f>'T09'!P1947</f>
        <v>2.1227560514644837</v>
      </c>
      <c r="F1947" s="110"/>
      <c r="G1947" s="102">
        <f t="shared" si="435"/>
        <v>0</v>
      </c>
      <c r="H1947" s="102">
        <f t="shared" si="436"/>
        <v>0</v>
      </c>
      <c r="I1947" s="102">
        <f t="shared" si="437"/>
        <v>0</v>
      </c>
      <c r="J1947" s="103">
        <f t="shared" si="438"/>
        <v>0</v>
      </c>
      <c r="L1947" s="115">
        <f t="shared" si="439"/>
        <v>0</v>
      </c>
      <c r="M1947" s="111">
        <f t="shared" si="440"/>
        <v>0</v>
      </c>
      <c r="N1947" s="111">
        <f t="shared" si="441"/>
        <v>0</v>
      </c>
      <c r="O1947" s="115">
        <f t="shared" si="442"/>
        <v>0</v>
      </c>
      <c r="P1947" s="111">
        <f t="shared" si="443"/>
        <v>0</v>
      </c>
      <c r="Q1947" s="111">
        <f t="shared" si="444"/>
        <v>0</v>
      </c>
      <c r="R1947" s="115">
        <f t="shared" si="445"/>
        <v>0</v>
      </c>
      <c r="S1947" s="111">
        <f t="shared" si="446"/>
        <v>0</v>
      </c>
      <c r="T1947" s="111">
        <f t="shared" si="447"/>
        <v>0</v>
      </c>
    </row>
    <row r="1948" spans="1:20" ht="11.25" customHeight="1" x14ac:dyDescent="0.2">
      <c r="A1948" s="102" t="str">
        <f>'T09'!A1948</f>
        <v>Prešov</v>
      </c>
      <c r="B1948" s="104">
        <f>'T09'!C1948</f>
        <v>524140</v>
      </c>
      <c r="C1948" s="109">
        <f>'T09'!K1948</f>
        <v>52554340</v>
      </c>
      <c r="D1948" s="110">
        <f>'T09'!O1948</f>
        <v>33.248399999999997</v>
      </c>
      <c r="E1948" s="110">
        <f>'T09'!P1948</f>
        <v>6.0088742623349471</v>
      </c>
      <c r="F1948" s="110"/>
      <c r="G1948" s="102">
        <f t="shared" si="435"/>
        <v>0</v>
      </c>
      <c r="H1948" s="102">
        <f t="shared" si="436"/>
        <v>0</v>
      </c>
      <c r="I1948" s="102">
        <f t="shared" si="437"/>
        <v>0</v>
      </c>
      <c r="J1948" s="103">
        <f t="shared" si="438"/>
        <v>0</v>
      </c>
      <c r="L1948" s="115">
        <f t="shared" si="439"/>
        <v>0</v>
      </c>
      <c r="M1948" s="111">
        <f t="shared" si="440"/>
        <v>0</v>
      </c>
      <c r="N1948" s="111">
        <f t="shared" si="441"/>
        <v>0</v>
      </c>
      <c r="O1948" s="115">
        <f t="shared" si="442"/>
        <v>0</v>
      </c>
      <c r="P1948" s="111">
        <f t="shared" si="443"/>
        <v>0</v>
      </c>
      <c r="Q1948" s="111">
        <f t="shared" si="444"/>
        <v>0</v>
      </c>
      <c r="R1948" s="115">
        <f t="shared" si="445"/>
        <v>0</v>
      </c>
      <c r="S1948" s="111">
        <f t="shared" si="446"/>
        <v>0</v>
      </c>
      <c r="T1948" s="111">
        <f t="shared" si="447"/>
        <v>0</v>
      </c>
    </row>
    <row r="1949" spans="1:20" ht="11.25" customHeight="1" x14ac:dyDescent="0.2">
      <c r="A1949" s="102" t="str">
        <f>'T09'!A1949</f>
        <v>Príbelce</v>
      </c>
      <c r="B1949" s="104">
        <f>'T09'!C1949</f>
        <v>516317</v>
      </c>
      <c r="C1949" s="109">
        <f>'T09'!K1949</f>
        <v>181172.34999999998</v>
      </c>
      <c r="D1949" s="110">
        <f>'T09'!O1949</f>
        <v>32.629600000000003</v>
      </c>
      <c r="E1949" s="110">
        <f>'T09'!P1949</f>
        <v>5.2738731931224612</v>
      </c>
      <c r="F1949" s="110"/>
      <c r="G1949" s="102">
        <f t="shared" si="435"/>
        <v>0</v>
      </c>
      <c r="H1949" s="102">
        <f t="shared" si="436"/>
        <v>0</v>
      </c>
      <c r="I1949" s="102">
        <f t="shared" si="437"/>
        <v>0</v>
      </c>
      <c r="J1949" s="103">
        <f t="shared" si="438"/>
        <v>0</v>
      </c>
      <c r="L1949" s="115">
        <f t="shared" si="439"/>
        <v>0</v>
      </c>
      <c r="M1949" s="111">
        <f t="shared" si="440"/>
        <v>0</v>
      </c>
      <c r="N1949" s="111">
        <f t="shared" si="441"/>
        <v>0</v>
      </c>
      <c r="O1949" s="115">
        <f t="shared" si="442"/>
        <v>0</v>
      </c>
      <c r="P1949" s="111">
        <f t="shared" si="443"/>
        <v>0</v>
      </c>
      <c r="Q1949" s="111">
        <f t="shared" si="444"/>
        <v>0</v>
      </c>
      <c r="R1949" s="115">
        <f t="shared" si="445"/>
        <v>0</v>
      </c>
      <c r="S1949" s="111">
        <f t="shared" si="446"/>
        <v>0</v>
      </c>
      <c r="T1949" s="111">
        <f t="shared" si="447"/>
        <v>0</v>
      </c>
    </row>
    <row r="1950" spans="1:20" ht="11.25" customHeight="1" x14ac:dyDescent="0.2">
      <c r="A1950" s="102" t="str">
        <f>'T09'!A1950</f>
        <v>Pribeník</v>
      </c>
      <c r="B1950" s="104">
        <f>'T09'!C1950</f>
        <v>528684</v>
      </c>
      <c r="C1950" s="109">
        <f>'T09'!K1950</f>
        <v>374482.13</v>
      </c>
      <c r="D1950" s="110">
        <f>'T09'!O1950</f>
        <v>0</v>
      </c>
      <c r="E1950" s="110">
        <f>'T09'!P1950</f>
        <v>4.6143350017796578</v>
      </c>
      <c r="F1950" s="110"/>
      <c r="G1950" s="102">
        <f t="shared" si="435"/>
        <v>0</v>
      </c>
      <c r="H1950" s="102">
        <f t="shared" si="436"/>
        <v>0</v>
      </c>
      <c r="I1950" s="102">
        <f t="shared" si="437"/>
        <v>0</v>
      </c>
      <c r="J1950" s="103">
        <f t="shared" si="438"/>
        <v>0</v>
      </c>
      <c r="L1950" s="115">
        <f t="shared" si="439"/>
        <v>0</v>
      </c>
      <c r="M1950" s="111">
        <f t="shared" si="440"/>
        <v>0</v>
      </c>
      <c r="N1950" s="111">
        <f t="shared" si="441"/>
        <v>0</v>
      </c>
      <c r="O1950" s="115">
        <f t="shared" si="442"/>
        <v>0</v>
      </c>
      <c r="P1950" s="111">
        <f t="shared" si="443"/>
        <v>0</v>
      </c>
      <c r="Q1950" s="111">
        <f t="shared" si="444"/>
        <v>0</v>
      </c>
      <c r="R1950" s="115">
        <f t="shared" si="445"/>
        <v>0</v>
      </c>
      <c r="S1950" s="111">
        <f t="shared" si="446"/>
        <v>0</v>
      </c>
      <c r="T1950" s="111">
        <f t="shared" si="447"/>
        <v>0</v>
      </c>
    </row>
    <row r="1951" spans="1:20" ht="11.25" customHeight="1" x14ac:dyDescent="0.2">
      <c r="A1951" s="102" t="str">
        <f>'T09'!A1951</f>
        <v>Pribeta</v>
      </c>
      <c r="B1951" s="104">
        <f>'T09'!C1951</f>
        <v>501328</v>
      </c>
      <c r="C1951" s="109">
        <f>'T09'!K1951</f>
        <v>1325366.8999999999</v>
      </c>
      <c r="D1951" s="110">
        <f>'T09'!O1951</f>
        <v>0</v>
      </c>
      <c r="E1951" s="110">
        <f>'T09'!P1951</f>
        <v>1.9692931821369615</v>
      </c>
      <c r="F1951" s="110"/>
      <c r="G1951" s="102">
        <f t="shared" si="435"/>
        <v>0</v>
      </c>
      <c r="H1951" s="102">
        <f t="shared" si="436"/>
        <v>0</v>
      </c>
      <c r="I1951" s="102">
        <f t="shared" si="437"/>
        <v>0</v>
      </c>
      <c r="J1951" s="103">
        <f t="shared" si="438"/>
        <v>0</v>
      </c>
      <c r="L1951" s="115">
        <f t="shared" si="439"/>
        <v>0</v>
      </c>
      <c r="M1951" s="111">
        <f t="shared" si="440"/>
        <v>0</v>
      </c>
      <c r="N1951" s="111">
        <f t="shared" si="441"/>
        <v>0</v>
      </c>
      <c r="O1951" s="115">
        <f t="shared" si="442"/>
        <v>0</v>
      </c>
      <c r="P1951" s="111">
        <f t="shared" si="443"/>
        <v>0</v>
      </c>
      <c r="Q1951" s="111">
        <f t="shared" si="444"/>
        <v>0</v>
      </c>
      <c r="R1951" s="115">
        <f t="shared" si="445"/>
        <v>0</v>
      </c>
      <c r="S1951" s="111">
        <f t="shared" si="446"/>
        <v>0</v>
      </c>
      <c r="T1951" s="111">
        <f t="shared" si="447"/>
        <v>0</v>
      </c>
    </row>
    <row r="1952" spans="1:20" ht="11.25" customHeight="1" x14ac:dyDescent="0.2">
      <c r="A1952" s="102" t="str">
        <f>'T09'!A1952</f>
        <v>Pribiš</v>
      </c>
      <c r="B1952" s="104">
        <f>'T09'!C1952</f>
        <v>510009</v>
      </c>
      <c r="C1952" s="109">
        <f>'T09'!K1952</f>
        <v>130548.99</v>
      </c>
      <c r="D1952" s="110">
        <f>'T09'!O1952</f>
        <v>0</v>
      </c>
      <c r="E1952" s="110">
        <f>'T09'!P1952</f>
        <v>3.2524112212587784</v>
      </c>
      <c r="F1952" s="110"/>
      <c r="G1952" s="102">
        <f t="shared" si="435"/>
        <v>0</v>
      </c>
      <c r="H1952" s="102">
        <f t="shared" si="436"/>
        <v>0</v>
      </c>
      <c r="I1952" s="102">
        <f t="shared" si="437"/>
        <v>0</v>
      </c>
      <c r="J1952" s="103">
        <f t="shared" si="438"/>
        <v>0</v>
      </c>
      <c r="L1952" s="115">
        <f t="shared" si="439"/>
        <v>0</v>
      </c>
      <c r="M1952" s="111">
        <f t="shared" si="440"/>
        <v>0</v>
      </c>
      <c r="N1952" s="111">
        <f t="shared" si="441"/>
        <v>0</v>
      </c>
      <c r="O1952" s="115">
        <f t="shared" si="442"/>
        <v>0</v>
      </c>
      <c r="P1952" s="111">
        <f t="shared" si="443"/>
        <v>0</v>
      </c>
      <c r="Q1952" s="111">
        <f t="shared" si="444"/>
        <v>0</v>
      </c>
      <c r="R1952" s="115">
        <f t="shared" si="445"/>
        <v>0</v>
      </c>
      <c r="S1952" s="111">
        <f t="shared" si="446"/>
        <v>0</v>
      </c>
      <c r="T1952" s="111">
        <f t="shared" si="447"/>
        <v>0</v>
      </c>
    </row>
    <row r="1953" spans="1:20" ht="11.25" customHeight="1" x14ac:dyDescent="0.2">
      <c r="A1953" s="102" t="str">
        <f>'T09'!A1953</f>
        <v>Príbovce</v>
      </c>
      <c r="B1953" s="104">
        <f>'T09'!C1953</f>
        <v>512524</v>
      </c>
      <c r="C1953" s="109">
        <f>'T09'!K1953</f>
        <v>310277.39</v>
      </c>
      <c r="D1953" s="110">
        <f>'T09'!O1953</f>
        <v>0</v>
      </c>
      <c r="E1953" s="110">
        <f>'T09'!P1953</f>
        <v>0</v>
      </c>
      <c r="F1953" s="110"/>
      <c r="G1953" s="102">
        <f t="shared" si="435"/>
        <v>0</v>
      </c>
      <c r="H1953" s="102">
        <f t="shared" si="436"/>
        <v>0</v>
      </c>
      <c r="I1953" s="102">
        <f t="shared" si="437"/>
        <v>0</v>
      </c>
      <c r="J1953" s="103">
        <f t="shared" si="438"/>
        <v>0</v>
      </c>
      <c r="L1953" s="115">
        <f t="shared" si="439"/>
        <v>0</v>
      </c>
      <c r="M1953" s="111">
        <f t="shared" si="440"/>
        <v>0</v>
      </c>
      <c r="N1953" s="111">
        <f t="shared" si="441"/>
        <v>0</v>
      </c>
      <c r="O1953" s="115">
        <f t="shared" si="442"/>
        <v>0</v>
      </c>
      <c r="P1953" s="111">
        <f t="shared" si="443"/>
        <v>0</v>
      </c>
      <c r="Q1953" s="111">
        <f t="shared" si="444"/>
        <v>0</v>
      </c>
      <c r="R1953" s="115">
        <f t="shared" si="445"/>
        <v>0</v>
      </c>
      <c r="S1953" s="111">
        <f t="shared" si="446"/>
        <v>0</v>
      </c>
      <c r="T1953" s="111">
        <f t="shared" si="447"/>
        <v>0</v>
      </c>
    </row>
    <row r="1954" spans="1:20" ht="11.25" customHeight="1" x14ac:dyDescent="0.2">
      <c r="A1954" s="102" t="str">
        <f>'T09'!A1954</f>
        <v>Pribylina</v>
      </c>
      <c r="B1954" s="104">
        <f>'T09'!C1954</f>
        <v>510963</v>
      </c>
      <c r="C1954" s="109">
        <f>'T09'!K1954</f>
        <v>941094.76</v>
      </c>
      <c r="D1954" s="110">
        <f>'T09'!O1954</f>
        <v>9.4535</v>
      </c>
      <c r="E1954" s="110">
        <f>'T09'!P1954</f>
        <v>4.1794175965871911</v>
      </c>
      <c r="F1954" s="110"/>
      <c r="G1954" s="102">
        <f t="shared" si="435"/>
        <v>0</v>
      </c>
      <c r="H1954" s="102">
        <f t="shared" si="436"/>
        <v>0</v>
      </c>
      <c r="I1954" s="102">
        <f t="shared" si="437"/>
        <v>0</v>
      </c>
      <c r="J1954" s="103">
        <f t="shared" si="438"/>
        <v>0</v>
      </c>
      <c r="L1954" s="115">
        <f t="shared" si="439"/>
        <v>0</v>
      </c>
      <c r="M1954" s="111">
        <f t="shared" si="440"/>
        <v>0</v>
      </c>
      <c r="N1954" s="111">
        <f t="shared" si="441"/>
        <v>0</v>
      </c>
      <c r="O1954" s="115">
        <f t="shared" si="442"/>
        <v>0</v>
      </c>
      <c r="P1954" s="111">
        <f t="shared" si="443"/>
        <v>0</v>
      </c>
      <c r="Q1954" s="111">
        <f t="shared" si="444"/>
        <v>0</v>
      </c>
      <c r="R1954" s="115">
        <f t="shared" si="445"/>
        <v>0</v>
      </c>
      <c r="S1954" s="111">
        <f t="shared" si="446"/>
        <v>0</v>
      </c>
      <c r="T1954" s="111">
        <f t="shared" si="447"/>
        <v>0</v>
      </c>
    </row>
    <row r="1955" spans="1:20" ht="11.25" customHeight="1" x14ac:dyDescent="0.2">
      <c r="A1955" s="102" t="str">
        <f>'T09'!A1955</f>
        <v>Priechod</v>
      </c>
      <c r="B1955" s="104">
        <f>'T09'!C1955</f>
        <v>508942</v>
      </c>
      <c r="C1955" s="109">
        <f>'T09'!K1955</f>
        <v>394095.17</v>
      </c>
      <c r="D1955" s="110">
        <f>'T09'!O1955</f>
        <v>0</v>
      </c>
      <c r="E1955" s="110">
        <f>'T09'!P1955</f>
        <v>0</v>
      </c>
      <c r="F1955" s="110"/>
      <c r="G1955" s="102">
        <f t="shared" si="435"/>
        <v>0</v>
      </c>
      <c r="H1955" s="102">
        <f t="shared" si="436"/>
        <v>0</v>
      </c>
      <c r="I1955" s="102">
        <f t="shared" si="437"/>
        <v>0</v>
      </c>
      <c r="J1955" s="103">
        <f t="shared" si="438"/>
        <v>0</v>
      </c>
      <c r="L1955" s="115">
        <f t="shared" si="439"/>
        <v>0</v>
      </c>
      <c r="M1955" s="111">
        <f t="shared" si="440"/>
        <v>0</v>
      </c>
      <c r="N1955" s="111">
        <f t="shared" si="441"/>
        <v>0</v>
      </c>
      <c r="O1955" s="115">
        <f t="shared" si="442"/>
        <v>0</v>
      </c>
      <c r="P1955" s="111">
        <f t="shared" si="443"/>
        <v>0</v>
      </c>
      <c r="Q1955" s="111">
        <f t="shared" si="444"/>
        <v>0</v>
      </c>
      <c r="R1955" s="115">
        <f t="shared" si="445"/>
        <v>0</v>
      </c>
      <c r="S1955" s="111">
        <f t="shared" si="446"/>
        <v>0</v>
      </c>
      <c r="T1955" s="111">
        <f t="shared" si="447"/>
        <v>0</v>
      </c>
    </row>
    <row r="1956" spans="1:20" ht="11.25" customHeight="1" x14ac:dyDescent="0.2">
      <c r="A1956" s="102" t="str">
        <f>'T09'!A1956</f>
        <v>Priekopa</v>
      </c>
      <c r="B1956" s="104">
        <f>'T09'!C1956</f>
        <v>522970</v>
      </c>
      <c r="C1956" s="109">
        <f>'T09'!K1956</f>
        <v>53405.3</v>
      </c>
      <c r="D1956" s="110">
        <f>'T09'!O1956</f>
        <v>24.648399999999999</v>
      </c>
      <c r="E1956" s="110">
        <f>'T09'!P1956</f>
        <v>3.8364357095644057</v>
      </c>
      <c r="F1956" s="110"/>
      <c r="G1956" s="102">
        <f t="shared" si="435"/>
        <v>0</v>
      </c>
      <c r="H1956" s="102">
        <f t="shared" si="436"/>
        <v>0</v>
      </c>
      <c r="I1956" s="102">
        <f t="shared" si="437"/>
        <v>0</v>
      </c>
      <c r="J1956" s="103">
        <f t="shared" si="438"/>
        <v>0</v>
      </c>
      <c r="L1956" s="115">
        <f t="shared" si="439"/>
        <v>0</v>
      </c>
      <c r="M1956" s="111">
        <f t="shared" si="440"/>
        <v>0</v>
      </c>
      <c r="N1956" s="111">
        <f t="shared" si="441"/>
        <v>0</v>
      </c>
      <c r="O1956" s="115">
        <f t="shared" si="442"/>
        <v>0</v>
      </c>
      <c r="P1956" s="111">
        <f t="shared" si="443"/>
        <v>0</v>
      </c>
      <c r="Q1956" s="111">
        <f t="shared" si="444"/>
        <v>0</v>
      </c>
      <c r="R1956" s="115">
        <f t="shared" si="445"/>
        <v>0</v>
      </c>
      <c r="S1956" s="111">
        <f t="shared" si="446"/>
        <v>0</v>
      </c>
      <c r="T1956" s="111">
        <f t="shared" si="447"/>
        <v>0</v>
      </c>
    </row>
    <row r="1957" spans="1:20" ht="11.25" customHeight="1" x14ac:dyDescent="0.2">
      <c r="A1957" s="102" t="str">
        <f>'T09'!A1957</f>
        <v>Priepasné</v>
      </c>
      <c r="B1957" s="104">
        <f>'T09'!C1957</f>
        <v>504696</v>
      </c>
      <c r="C1957" s="109">
        <f>'T09'!K1957</f>
        <v>134903.34</v>
      </c>
      <c r="D1957" s="110">
        <f>'T09'!O1957</f>
        <v>7.3014999999999999</v>
      </c>
      <c r="E1957" s="110">
        <f>'T09'!P1957</f>
        <v>14.785319622182817</v>
      </c>
      <c r="F1957" s="110"/>
      <c r="G1957" s="102">
        <f t="shared" si="435"/>
        <v>0</v>
      </c>
      <c r="H1957" s="102">
        <f t="shared" si="436"/>
        <v>0</v>
      </c>
      <c r="I1957" s="102">
        <f t="shared" si="437"/>
        <v>0</v>
      </c>
      <c r="J1957" s="103">
        <f t="shared" si="438"/>
        <v>0</v>
      </c>
      <c r="L1957" s="115">
        <f t="shared" si="439"/>
        <v>0</v>
      </c>
      <c r="M1957" s="111">
        <f t="shared" si="440"/>
        <v>0</v>
      </c>
      <c r="N1957" s="111">
        <f t="shared" si="441"/>
        <v>0</v>
      </c>
      <c r="O1957" s="115">
        <f t="shared" si="442"/>
        <v>0</v>
      </c>
      <c r="P1957" s="111">
        <f t="shared" si="443"/>
        <v>0</v>
      </c>
      <c r="Q1957" s="111">
        <f t="shared" si="444"/>
        <v>0</v>
      </c>
      <c r="R1957" s="115">
        <f t="shared" si="445"/>
        <v>0</v>
      </c>
      <c r="S1957" s="111">
        <f t="shared" si="446"/>
        <v>0</v>
      </c>
      <c r="T1957" s="111">
        <f t="shared" si="447"/>
        <v>0</v>
      </c>
    </row>
    <row r="1958" spans="1:20" ht="11.25" customHeight="1" x14ac:dyDescent="0.2">
      <c r="A1958" s="102" t="str">
        <f>'T09'!A1958</f>
        <v>Prietrž</v>
      </c>
      <c r="B1958" s="104">
        <f>'T09'!C1958</f>
        <v>504700</v>
      </c>
      <c r="C1958" s="109">
        <f>'T09'!K1958</f>
        <v>296346.33</v>
      </c>
      <c r="D1958" s="110">
        <f>'T09'!O1958</f>
        <v>6.7488999999999999</v>
      </c>
      <c r="E1958" s="110">
        <f>'T09'!P1958</f>
        <v>6.1584903042328882</v>
      </c>
      <c r="F1958" s="110"/>
      <c r="G1958" s="102">
        <f t="shared" si="435"/>
        <v>0</v>
      </c>
      <c r="H1958" s="102">
        <f t="shared" si="436"/>
        <v>0</v>
      </c>
      <c r="I1958" s="102">
        <f t="shared" si="437"/>
        <v>0</v>
      </c>
      <c r="J1958" s="103">
        <f t="shared" si="438"/>
        <v>0</v>
      </c>
      <c r="L1958" s="115">
        <f t="shared" si="439"/>
        <v>0</v>
      </c>
      <c r="M1958" s="111">
        <f t="shared" si="440"/>
        <v>0</v>
      </c>
      <c r="N1958" s="111">
        <f t="shared" si="441"/>
        <v>0</v>
      </c>
      <c r="O1958" s="115">
        <f t="shared" si="442"/>
        <v>0</v>
      </c>
      <c r="P1958" s="111">
        <f t="shared" si="443"/>
        <v>0</v>
      </c>
      <c r="Q1958" s="111">
        <f t="shared" si="444"/>
        <v>0</v>
      </c>
      <c r="R1958" s="115">
        <f t="shared" si="445"/>
        <v>0</v>
      </c>
      <c r="S1958" s="111">
        <f t="shared" si="446"/>
        <v>0</v>
      </c>
      <c r="T1958" s="111">
        <f t="shared" si="447"/>
        <v>0</v>
      </c>
    </row>
    <row r="1959" spans="1:20" ht="11.25" customHeight="1" x14ac:dyDescent="0.2">
      <c r="A1959" s="102" t="str">
        <f>'T09'!A1959</f>
        <v>Prietržka</v>
      </c>
      <c r="B1959" s="104">
        <f>'T09'!C1959</f>
        <v>504718</v>
      </c>
      <c r="C1959" s="109">
        <f>'T09'!K1959</f>
        <v>175857.95</v>
      </c>
      <c r="D1959" s="110">
        <f>'T09'!O1959</f>
        <v>0</v>
      </c>
      <c r="E1959" s="110">
        <f>'T09'!P1959</f>
        <v>0</v>
      </c>
      <c r="F1959" s="110"/>
      <c r="G1959" s="102">
        <f t="shared" si="435"/>
        <v>0</v>
      </c>
      <c r="H1959" s="102">
        <f t="shared" si="436"/>
        <v>0</v>
      </c>
      <c r="I1959" s="102">
        <f t="shared" si="437"/>
        <v>0</v>
      </c>
      <c r="J1959" s="103">
        <f t="shared" si="438"/>
        <v>0</v>
      </c>
      <c r="L1959" s="115">
        <f t="shared" si="439"/>
        <v>0</v>
      </c>
      <c r="M1959" s="111">
        <f t="shared" si="440"/>
        <v>0</v>
      </c>
      <c r="N1959" s="111">
        <f t="shared" si="441"/>
        <v>0</v>
      </c>
      <c r="O1959" s="115">
        <f t="shared" si="442"/>
        <v>0</v>
      </c>
      <c r="P1959" s="111">
        <f t="shared" si="443"/>
        <v>0</v>
      </c>
      <c r="Q1959" s="111">
        <f t="shared" si="444"/>
        <v>0</v>
      </c>
      <c r="R1959" s="115">
        <f t="shared" si="445"/>
        <v>0</v>
      </c>
      <c r="S1959" s="111">
        <f t="shared" si="446"/>
        <v>0</v>
      </c>
      <c r="T1959" s="111">
        <f t="shared" si="447"/>
        <v>0</v>
      </c>
    </row>
    <row r="1960" spans="1:20" ht="11.25" customHeight="1" x14ac:dyDescent="0.2">
      <c r="A1960" s="102" t="str">
        <f>'T09'!A1960</f>
        <v>Prievaly</v>
      </c>
      <c r="B1960" s="104">
        <f>'T09'!C1960</f>
        <v>504726</v>
      </c>
      <c r="C1960" s="109">
        <f>'T09'!K1960</f>
        <v>420271.94</v>
      </c>
      <c r="D1960" s="110">
        <f>'T09'!O1960</f>
        <v>25.928799999999999</v>
      </c>
      <c r="E1960" s="110">
        <f>'T09'!P1960</f>
        <v>15.365941394992966</v>
      </c>
      <c r="F1960" s="110"/>
      <c r="G1960" s="102">
        <f t="shared" si="435"/>
        <v>0</v>
      </c>
      <c r="H1960" s="102">
        <f t="shared" si="436"/>
        <v>0</v>
      </c>
      <c r="I1960" s="102">
        <f t="shared" si="437"/>
        <v>0</v>
      </c>
      <c r="J1960" s="103">
        <f t="shared" si="438"/>
        <v>0</v>
      </c>
      <c r="L1960" s="115">
        <f t="shared" si="439"/>
        <v>0</v>
      </c>
      <c r="M1960" s="111">
        <f t="shared" si="440"/>
        <v>0</v>
      </c>
      <c r="N1960" s="111">
        <f t="shared" si="441"/>
        <v>0</v>
      </c>
      <c r="O1960" s="115">
        <f t="shared" si="442"/>
        <v>0</v>
      </c>
      <c r="P1960" s="111">
        <f t="shared" si="443"/>
        <v>0</v>
      </c>
      <c r="Q1960" s="111">
        <f t="shared" si="444"/>
        <v>0</v>
      </c>
      <c r="R1960" s="115">
        <f t="shared" si="445"/>
        <v>0</v>
      </c>
      <c r="S1960" s="111">
        <f t="shared" si="446"/>
        <v>0</v>
      </c>
      <c r="T1960" s="111">
        <f t="shared" si="447"/>
        <v>0</v>
      </c>
    </row>
    <row r="1961" spans="1:20" ht="11.25" customHeight="1" x14ac:dyDescent="0.2">
      <c r="A1961" s="102" t="str">
        <f>'T09'!A1961</f>
        <v>Prievidza</v>
      </c>
      <c r="B1961" s="104">
        <f>'T09'!C1961</f>
        <v>513881</v>
      </c>
      <c r="C1961" s="109">
        <f>'T09'!K1961</f>
        <v>23487979.789999999</v>
      </c>
      <c r="D1961" s="110">
        <f>'T09'!O1961</f>
        <v>19.4969</v>
      </c>
      <c r="E1961" s="110">
        <f>'T09'!P1961</f>
        <v>4.5555303162154166</v>
      </c>
      <c r="F1961" s="110"/>
      <c r="G1961" s="102">
        <f t="shared" si="435"/>
        <v>0</v>
      </c>
      <c r="H1961" s="102">
        <f t="shared" si="436"/>
        <v>0</v>
      </c>
      <c r="I1961" s="102">
        <f t="shared" si="437"/>
        <v>0</v>
      </c>
      <c r="J1961" s="103">
        <f t="shared" si="438"/>
        <v>0</v>
      </c>
      <c r="L1961" s="115">
        <f t="shared" si="439"/>
        <v>0</v>
      </c>
      <c r="M1961" s="111">
        <f t="shared" si="440"/>
        <v>0</v>
      </c>
      <c r="N1961" s="111">
        <f t="shared" si="441"/>
        <v>0</v>
      </c>
      <c r="O1961" s="115">
        <f t="shared" si="442"/>
        <v>0</v>
      </c>
      <c r="P1961" s="111">
        <f t="shared" si="443"/>
        <v>0</v>
      </c>
      <c r="Q1961" s="111">
        <f t="shared" si="444"/>
        <v>0</v>
      </c>
      <c r="R1961" s="115">
        <f t="shared" si="445"/>
        <v>0</v>
      </c>
      <c r="S1961" s="111">
        <f t="shared" si="446"/>
        <v>0</v>
      </c>
      <c r="T1961" s="111">
        <f t="shared" si="447"/>
        <v>0</v>
      </c>
    </row>
    <row r="1962" spans="1:20" ht="11.25" customHeight="1" x14ac:dyDescent="0.2">
      <c r="A1962" s="102" t="str">
        <f>'T09'!A1962</f>
        <v>Prihradzany</v>
      </c>
      <c r="B1962" s="104">
        <f>'T09'!C1962</f>
        <v>526100</v>
      </c>
      <c r="C1962" s="109">
        <f>'T09'!K1962</f>
        <v>23161.66</v>
      </c>
      <c r="D1962" s="110">
        <f>'T09'!O1962</f>
        <v>0</v>
      </c>
      <c r="E1962" s="110">
        <f>'T09'!P1962</f>
        <v>0</v>
      </c>
      <c r="F1962" s="110"/>
      <c r="G1962" s="102">
        <f t="shared" si="435"/>
        <v>0</v>
      </c>
      <c r="H1962" s="102">
        <f t="shared" si="436"/>
        <v>0</v>
      </c>
      <c r="I1962" s="102">
        <f t="shared" si="437"/>
        <v>0</v>
      </c>
      <c r="J1962" s="103">
        <f t="shared" si="438"/>
        <v>0</v>
      </c>
      <c r="L1962" s="115">
        <f t="shared" si="439"/>
        <v>0</v>
      </c>
      <c r="M1962" s="111">
        <f t="shared" si="440"/>
        <v>0</v>
      </c>
      <c r="N1962" s="111">
        <f t="shared" si="441"/>
        <v>0</v>
      </c>
      <c r="O1962" s="115">
        <f t="shared" si="442"/>
        <v>0</v>
      </c>
      <c r="P1962" s="111">
        <f t="shared" si="443"/>
        <v>0</v>
      </c>
      <c r="Q1962" s="111">
        <f t="shared" si="444"/>
        <v>0</v>
      </c>
      <c r="R1962" s="115">
        <f t="shared" si="445"/>
        <v>0</v>
      </c>
      <c r="S1962" s="111">
        <f t="shared" si="446"/>
        <v>0</v>
      </c>
      <c r="T1962" s="111">
        <f t="shared" si="447"/>
        <v>0</v>
      </c>
    </row>
    <row r="1963" spans="1:20" ht="11.25" customHeight="1" x14ac:dyDescent="0.2">
      <c r="A1963" s="102" t="str">
        <f>'T09'!A1963</f>
        <v>Príkra</v>
      </c>
      <c r="B1963" s="104">
        <f>'T09'!C1963</f>
        <v>527734</v>
      </c>
      <c r="C1963" s="109">
        <f>'T09'!K1963</f>
        <v>7827</v>
      </c>
      <c r="D1963" s="110">
        <f>'T09'!O1963</f>
        <v>0</v>
      </c>
      <c r="E1963" s="110">
        <f>'T09'!P1963</f>
        <v>0</v>
      </c>
      <c r="F1963" s="110"/>
      <c r="G1963" s="102">
        <f t="shared" si="435"/>
        <v>0</v>
      </c>
      <c r="H1963" s="102">
        <f t="shared" si="436"/>
        <v>0</v>
      </c>
      <c r="I1963" s="102">
        <f t="shared" si="437"/>
        <v>0</v>
      </c>
      <c r="J1963" s="103">
        <f t="shared" si="438"/>
        <v>0</v>
      </c>
      <c r="L1963" s="115">
        <f t="shared" si="439"/>
        <v>0</v>
      </c>
      <c r="M1963" s="111">
        <f t="shared" si="440"/>
        <v>0</v>
      </c>
      <c r="N1963" s="111">
        <f t="shared" si="441"/>
        <v>0</v>
      </c>
      <c r="O1963" s="115">
        <f t="shared" si="442"/>
        <v>0</v>
      </c>
      <c r="P1963" s="111">
        <f t="shared" si="443"/>
        <v>0</v>
      </c>
      <c r="Q1963" s="111">
        <f t="shared" si="444"/>
        <v>0</v>
      </c>
      <c r="R1963" s="115">
        <f t="shared" si="445"/>
        <v>0</v>
      </c>
      <c r="S1963" s="111">
        <f t="shared" si="446"/>
        <v>0</v>
      </c>
      <c r="T1963" s="111">
        <f t="shared" si="447"/>
        <v>0</v>
      </c>
    </row>
    <row r="1964" spans="1:20" ht="11.25" customHeight="1" x14ac:dyDescent="0.2">
      <c r="A1964" s="102" t="str">
        <f>'T09'!A1964</f>
        <v>Príslop</v>
      </c>
      <c r="B1964" s="104">
        <f>'T09'!C1964</f>
        <v>520675</v>
      </c>
      <c r="C1964" s="109">
        <f>'T09'!K1964</f>
        <v>35137.24</v>
      </c>
      <c r="D1964" s="110">
        <f>'T09'!O1964</f>
        <v>0</v>
      </c>
      <c r="E1964" s="110">
        <f>'T09'!P1964</f>
        <v>0</v>
      </c>
      <c r="F1964" s="110"/>
      <c r="G1964" s="102">
        <f t="shared" si="435"/>
        <v>0</v>
      </c>
      <c r="H1964" s="102">
        <f t="shared" si="436"/>
        <v>0</v>
      </c>
      <c r="I1964" s="102">
        <f t="shared" si="437"/>
        <v>0</v>
      </c>
      <c r="J1964" s="103">
        <f t="shared" si="438"/>
        <v>0</v>
      </c>
      <c r="L1964" s="115">
        <f t="shared" si="439"/>
        <v>0</v>
      </c>
      <c r="M1964" s="111">
        <f t="shared" si="440"/>
        <v>0</v>
      </c>
      <c r="N1964" s="111">
        <f t="shared" si="441"/>
        <v>0</v>
      </c>
      <c r="O1964" s="115">
        <f t="shared" si="442"/>
        <v>0</v>
      </c>
      <c r="P1964" s="111">
        <f t="shared" si="443"/>
        <v>0</v>
      </c>
      <c r="Q1964" s="111">
        <f t="shared" si="444"/>
        <v>0</v>
      </c>
      <c r="R1964" s="115">
        <f t="shared" si="445"/>
        <v>0</v>
      </c>
      <c r="S1964" s="111">
        <f t="shared" si="446"/>
        <v>0</v>
      </c>
      <c r="T1964" s="111">
        <f t="shared" si="447"/>
        <v>0</v>
      </c>
    </row>
    <row r="1965" spans="1:20" ht="11.25" customHeight="1" x14ac:dyDescent="0.2">
      <c r="A1965" s="102" t="str">
        <f>'T09'!A1965</f>
        <v>Prituľany</v>
      </c>
      <c r="B1965" s="104">
        <f>'T09'!C1965</f>
        <v>529010</v>
      </c>
      <c r="C1965" s="109">
        <f>'T09'!K1965</f>
        <v>18180.650000000001</v>
      </c>
      <c r="D1965" s="110">
        <f>'T09'!O1965</f>
        <v>0</v>
      </c>
      <c r="E1965" s="110">
        <f>'T09'!P1965</f>
        <v>0</v>
      </c>
      <c r="F1965" s="110"/>
      <c r="G1965" s="102">
        <f t="shared" si="435"/>
        <v>0</v>
      </c>
      <c r="H1965" s="102">
        <f t="shared" si="436"/>
        <v>0</v>
      </c>
      <c r="I1965" s="102">
        <f t="shared" si="437"/>
        <v>0</v>
      </c>
      <c r="J1965" s="103">
        <f t="shared" si="438"/>
        <v>0</v>
      </c>
      <c r="L1965" s="115">
        <f t="shared" si="439"/>
        <v>0</v>
      </c>
      <c r="M1965" s="111">
        <f t="shared" si="440"/>
        <v>0</v>
      </c>
      <c r="N1965" s="111">
        <f t="shared" si="441"/>
        <v>0</v>
      </c>
      <c r="O1965" s="115">
        <f t="shared" si="442"/>
        <v>0</v>
      </c>
      <c r="P1965" s="111">
        <f t="shared" si="443"/>
        <v>0</v>
      </c>
      <c r="Q1965" s="111">
        <f t="shared" si="444"/>
        <v>0</v>
      </c>
      <c r="R1965" s="115">
        <f t="shared" si="445"/>
        <v>0</v>
      </c>
      <c r="S1965" s="111">
        <f t="shared" si="446"/>
        <v>0</v>
      </c>
      <c r="T1965" s="111">
        <f t="shared" si="447"/>
        <v>0</v>
      </c>
    </row>
    <row r="1966" spans="1:20" ht="11.25" customHeight="1" x14ac:dyDescent="0.2">
      <c r="A1966" s="102" t="str">
        <f>'T09'!A1966</f>
        <v>Proč</v>
      </c>
      <c r="B1966" s="104">
        <f>'T09'!C1966</f>
        <v>525057</v>
      </c>
      <c r="C1966" s="109">
        <f>'T09'!K1966</f>
        <v>139708.88</v>
      </c>
      <c r="D1966" s="110">
        <f>'T09'!O1966</f>
        <v>0</v>
      </c>
      <c r="E1966" s="110">
        <f>'T09'!P1966</f>
        <v>3.0784299466147034</v>
      </c>
      <c r="F1966" s="110"/>
      <c r="G1966" s="102">
        <f t="shared" si="435"/>
        <v>0</v>
      </c>
      <c r="H1966" s="102">
        <f t="shared" si="436"/>
        <v>0</v>
      </c>
      <c r="I1966" s="102">
        <f t="shared" si="437"/>
        <v>0</v>
      </c>
      <c r="J1966" s="103">
        <f t="shared" si="438"/>
        <v>0</v>
      </c>
      <c r="L1966" s="115">
        <f t="shared" si="439"/>
        <v>0</v>
      </c>
      <c r="M1966" s="111">
        <f t="shared" si="440"/>
        <v>0</v>
      </c>
      <c r="N1966" s="111">
        <f t="shared" si="441"/>
        <v>0</v>
      </c>
      <c r="O1966" s="115">
        <f t="shared" si="442"/>
        <v>0</v>
      </c>
      <c r="P1966" s="111">
        <f t="shared" si="443"/>
        <v>0</v>
      </c>
      <c r="Q1966" s="111">
        <f t="shared" si="444"/>
        <v>0</v>
      </c>
      <c r="R1966" s="115">
        <f t="shared" si="445"/>
        <v>0</v>
      </c>
      <c r="S1966" s="111">
        <f t="shared" si="446"/>
        <v>0</v>
      </c>
      <c r="T1966" s="111">
        <f t="shared" si="447"/>
        <v>0</v>
      </c>
    </row>
    <row r="1967" spans="1:20" ht="11.25" customHeight="1" x14ac:dyDescent="0.2">
      <c r="A1967" s="102" t="str">
        <f>'T09'!A1967</f>
        <v>Prochot</v>
      </c>
      <c r="B1967" s="104">
        <f>'T09'!C1967</f>
        <v>517194</v>
      </c>
      <c r="C1967" s="109">
        <f>'T09'!K1967</f>
        <v>288546.53999999998</v>
      </c>
      <c r="D1967" s="110">
        <f>'T09'!O1967</f>
        <v>1.0397000000000001</v>
      </c>
      <c r="E1967" s="110">
        <f>'T09'!P1967</f>
        <v>1.1022866536538614</v>
      </c>
      <c r="F1967" s="110"/>
      <c r="G1967" s="102">
        <f t="shared" si="435"/>
        <v>0</v>
      </c>
      <c r="H1967" s="102">
        <f t="shared" si="436"/>
        <v>0</v>
      </c>
      <c r="I1967" s="102">
        <f t="shared" si="437"/>
        <v>0</v>
      </c>
      <c r="J1967" s="103">
        <f t="shared" si="438"/>
        <v>0</v>
      </c>
      <c r="L1967" s="115">
        <f t="shared" si="439"/>
        <v>0</v>
      </c>
      <c r="M1967" s="111">
        <f t="shared" si="440"/>
        <v>0</v>
      </c>
      <c r="N1967" s="111">
        <f t="shared" si="441"/>
        <v>0</v>
      </c>
      <c r="O1967" s="115">
        <f t="shared" si="442"/>
        <v>0</v>
      </c>
      <c r="P1967" s="111">
        <f t="shared" si="443"/>
        <v>0</v>
      </c>
      <c r="Q1967" s="111">
        <f t="shared" si="444"/>
        <v>0</v>
      </c>
      <c r="R1967" s="115">
        <f t="shared" si="445"/>
        <v>0</v>
      </c>
      <c r="S1967" s="111">
        <f t="shared" si="446"/>
        <v>0</v>
      </c>
      <c r="T1967" s="111">
        <f t="shared" si="447"/>
        <v>0</v>
      </c>
    </row>
    <row r="1968" spans="1:20" ht="11.25" customHeight="1" x14ac:dyDescent="0.2">
      <c r="A1968" s="102" t="str">
        <f>'T09'!A1968</f>
        <v>Prosačov</v>
      </c>
      <c r="B1968" s="104">
        <f>'T09'!C1968</f>
        <v>529028</v>
      </c>
      <c r="C1968" s="109">
        <f>'T09'!K1968</f>
        <v>68025.259999999995</v>
      </c>
      <c r="D1968" s="110">
        <f>'T09'!O1968</f>
        <v>0</v>
      </c>
      <c r="E1968" s="110">
        <f>'T09'!P1968</f>
        <v>4.99367440859469</v>
      </c>
      <c r="F1968" s="110"/>
      <c r="G1968" s="102">
        <f t="shared" si="435"/>
        <v>0</v>
      </c>
      <c r="H1968" s="102">
        <f t="shared" si="436"/>
        <v>0</v>
      </c>
      <c r="I1968" s="102">
        <f t="shared" si="437"/>
        <v>0</v>
      </c>
      <c r="J1968" s="103">
        <f t="shared" si="438"/>
        <v>0</v>
      </c>
      <c r="L1968" s="115">
        <f t="shared" si="439"/>
        <v>0</v>
      </c>
      <c r="M1968" s="111">
        <f t="shared" si="440"/>
        <v>0</v>
      </c>
      <c r="N1968" s="111">
        <f t="shared" si="441"/>
        <v>0</v>
      </c>
      <c r="O1968" s="115">
        <f t="shared" si="442"/>
        <v>0</v>
      </c>
      <c r="P1968" s="111">
        <f t="shared" si="443"/>
        <v>0</v>
      </c>
      <c r="Q1968" s="111">
        <f t="shared" si="444"/>
        <v>0</v>
      </c>
      <c r="R1968" s="115">
        <f t="shared" si="445"/>
        <v>0</v>
      </c>
      <c r="S1968" s="111">
        <f t="shared" si="446"/>
        <v>0</v>
      </c>
      <c r="T1968" s="111">
        <f t="shared" si="447"/>
        <v>0</v>
      </c>
    </row>
    <row r="1969" spans="1:20" ht="11.25" customHeight="1" x14ac:dyDescent="0.2">
      <c r="A1969" s="102" t="str">
        <f>'T09'!A1969</f>
        <v>Prosiek</v>
      </c>
      <c r="B1969" s="104">
        <f>'T09'!C1969</f>
        <v>510971</v>
      </c>
      <c r="C1969" s="109">
        <f>'T09'!K1969</f>
        <v>71306</v>
      </c>
      <c r="D1969" s="110">
        <f>'T09'!O1969</f>
        <v>0</v>
      </c>
      <c r="E1969" s="110">
        <f>'T09'!P1969</f>
        <v>0</v>
      </c>
      <c r="F1969" s="110"/>
      <c r="G1969" s="102">
        <f t="shared" si="435"/>
        <v>0</v>
      </c>
      <c r="H1969" s="102">
        <f t="shared" si="436"/>
        <v>0</v>
      </c>
      <c r="I1969" s="102">
        <f t="shared" si="437"/>
        <v>0</v>
      </c>
      <c r="J1969" s="103">
        <f t="shared" si="438"/>
        <v>0</v>
      </c>
      <c r="L1969" s="115">
        <f t="shared" si="439"/>
        <v>0</v>
      </c>
      <c r="M1969" s="111">
        <f t="shared" si="440"/>
        <v>0</v>
      </c>
      <c r="N1969" s="111">
        <f t="shared" si="441"/>
        <v>0</v>
      </c>
      <c r="O1969" s="115">
        <f t="shared" si="442"/>
        <v>0</v>
      </c>
      <c r="P1969" s="111">
        <f t="shared" si="443"/>
        <v>0</v>
      </c>
      <c r="Q1969" s="111">
        <f t="shared" si="444"/>
        <v>0</v>
      </c>
      <c r="R1969" s="115">
        <f t="shared" si="445"/>
        <v>0</v>
      </c>
      <c r="S1969" s="111">
        <f t="shared" si="446"/>
        <v>0</v>
      </c>
      <c r="T1969" s="111">
        <f t="shared" si="447"/>
        <v>0</v>
      </c>
    </row>
    <row r="1970" spans="1:20" ht="11.25" customHeight="1" x14ac:dyDescent="0.2">
      <c r="A1970" s="102" t="str">
        <f>'T09'!A1970</f>
        <v>Prša</v>
      </c>
      <c r="B1970" s="104">
        <f>'T09'!C1970</f>
        <v>511781</v>
      </c>
      <c r="C1970" s="109">
        <f>'T09'!K1970</f>
        <v>42867.34</v>
      </c>
      <c r="D1970" s="110">
        <f>'T09'!O1970</f>
        <v>9.0257000000000005</v>
      </c>
      <c r="E1970" s="110">
        <f>'T09'!P1970</f>
        <v>3.0924475369827005</v>
      </c>
      <c r="F1970" s="110"/>
      <c r="G1970" s="102">
        <f t="shared" si="435"/>
        <v>0</v>
      </c>
      <c r="H1970" s="102">
        <f t="shared" si="436"/>
        <v>0</v>
      </c>
      <c r="I1970" s="102">
        <f t="shared" si="437"/>
        <v>0</v>
      </c>
      <c r="J1970" s="103">
        <f t="shared" si="438"/>
        <v>0</v>
      </c>
      <c r="L1970" s="115">
        <f t="shared" si="439"/>
        <v>0</v>
      </c>
      <c r="M1970" s="111">
        <f t="shared" si="440"/>
        <v>0</v>
      </c>
      <c r="N1970" s="111">
        <f t="shared" si="441"/>
        <v>0</v>
      </c>
      <c r="O1970" s="115">
        <f t="shared" si="442"/>
        <v>0</v>
      </c>
      <c r="P1970" s="111">
        <f t="shared" si="443"/>
        <v>0</v>
      </c>
      <c r="Q1970" s="111">
        <f t="shared" si="444"/>
        <v>0</v>
      </c>
      <c r="R1970" s="115">
        <f t="shared" si="445"/>
        <v>0</v>
      </c>
      <c r="S1970" s="111">
        <f t="shared" si="446"/>
        <v>0</v>
      </c>
      <c r="T1970" s="111">
        <f t="shared" si="447"/>
        <v>0</v>
      </c>
    </row>
    <row r="1971" spans="1:20" ht="11.25" customHeight="1" x14ac:dyDescent="0.2">
      <c r="A1971" s="102" t="str">
        <f>'T09'!A1971</f>
        <v>Pruské</v>
      </c>
      <c r="B1971" s="104">
        <f>'T09'!C1971</f>
        <v>513598</v>
      </c>
      <c r="C1971" s="109">
        <f>'T09'!K1971</f>
        <v>1592175.5299999998</v>
      </c>
      <c r="D1971" s="110">
        <f>'T09'!O1971</f>
        <v>5.5518000000000001</v>
      </c>
      <c r="E1971" s="110">
        <f>'T09'!P1971</f>
        <v>6.2167354123323335</v>
      </c>
      <c r="F1971" s="110"/>
      <c r="G1971" s="102">
        <f t="shared" si="435"/>
        <v>0</v>
      </c>
      <c r="H1971" s="102">
        <f t="shared" si="436"/>
        <v>0</v>
      </c>
      <c r="I1971" s="102">
        <f t="shared" si="437"/>
        <v>0</v>
      </c>
      <c r="J1971" s="103">
        <f t="shared" si="438"/>
        <v>0</v>
      </c>
      <c r="L1971" s="115">
        <f t="shared" si="439"/>
        <v>0</v>
      </c>
      <c r="M1971" s="111">
        <f t="shared" si="440"/>
        <v>0</v>
      </c>
      <c r="N1971" s="111">
        <f t="shared" si="441"/>
        <v>0</v>
      </c>
      <c r="O1971" s="115">
        <f t="shared" si="442"/>
        <v>0</v>
      </c>
      <c r="P1971" s="111">
        <f t="shared" si="443"/>
        <v>0</v>
      </c>
      <c r="Q1971" s="111">
        <f t="shared" si="444"/>
        <v>0</v>
      </c>
      <c r="R1971" s="115">
        <f t="shared" si="445"/>
        <v>0</v>
      </c>
      <c r="S1971" s="111">
        <f t="shared" si="446"/>
        <v>0</v>
      </c>
      <c r="T1971" s="111">
        <f t="shared" si="447"/>
        <v>0</v>
      </c>
    </row>
    <row r="1972" spans="1:20" ht="11.25" customHeight="1" x14ac:dyDescent="0.2">
      <c r="A1972" s="102" t="str">
        <f>'T09'!A1972</f>
        <v>Prusy</v>
      </c>
      <c r="B1972" s="104">
        <f>'T09'!C1972</f>
        <v>505412</v>
      </c>
      <c r="C1972" s="109">
        <f>'T09'!K1972</f>
        <v>154089.44999999998</v>
      </c>
      <c r="D1972" s="110">
        <f>'T09'!O1972</f>
        <v>12.9795</v>
      </c>
      <c r="E1972" s="110">
        <f>'T09'!P1972</f>
        <v>7.1854627296028388</v>
      </c>
      <c r="F1972" s="110"/>
      <c r="G1972" s="102">
        <f t="shared" si="435"/>
        <v>0</v>
      </c>
      <c r="H1972" s="102">
        <f t="shared" si="436"/>
        <v>0</v>
      </c>
      <c r="I1972" s="102">
        <f t="shared" si="437"/>
        <v>0</v>
      </c>
      <c r="J1972" s="103">
        <f t="shared" si="438"/>
        <v>0</v>
      </c>
      <c r="L1972" s="115">
        <f t="shared" si="439"/>
        <v>0</v>
      </c>
      <c r="M1972" s="111">
        <f t="shared" si="440"/>
        <v>0</v>
      </c>
      <c r="N1972" s="111">
        <f t="shared" si="441"/>
        <v>0</v>
      </c>
      <c r="O1972" s="115">
        <f t="shared" si="442"/>
        <v>0</v>
      </c>
      <c r="P1972" s="111">
        <f t="shared" si="443"/>
        <v>0</v>
      </c>
      <c r="Q1972" s="111">
        <f t="shared" si="444"/>
        <v>0</v>
      </c>
      <c r="R1972" s="115">
        <f t="shared" si="445"/>
        <v>0</v>
      </c>
      <c r="S1972" s="111">
        <f t="shared" si="446"/>
        <v>0</v>
      </c>
      <c r="T1972" s="111">
        <f t="shared" si="447"/>
        <v>0</v>
      </c>
    </row>
    <row r="1973" spans="1:20" ht="11.25" customHeight="1" x14ac:dyDescent="0.2">
      <c r="A1973" s="102" t="str">
        <f>'T09'!A1973</f>
        <v>Pružina</v>
      </c>
      <c r="B1973" s="104">
        <f>'T09'!C1973</f>
        <v>513601</v>
      </c>
      <c r="C1973" s="109">
        <f>'T09'!K1973</f>
        <v>1034479.9299999999</v>
      </c>
      <c r="D1973" s="110">
        <f>'T09'!O1973</f>
        <v>2.726</v>
      </c>
      <c r="E1973" s="110">
        <f>'T09'!P1973</f>
        <v>5.6462245719933888</v>
      </c>
      <c r="F1973" s="110"/>
      <c r="G1973" s="102">
        <f t="shared" si="435"/>
        <v>0</v>
      </c>
      <c r="H1973" s="102">
        <f t="shared" si="436"/>
        <v>0</v>
      </c>
      <c r="I1973" s="102">
        <f t="shared" si="437"/>
        <v>0</v>
      </c>
      <c r="J1973" s="103">
        <f t="shared" si="438"/>
        <v>0</v>
      </c>
      <c r="L1973" s="115">
        <f t="shared" si="439"/>
        <v>0</v>
      </c>
      <c r="M1973" s="111">
        <f t="shared" si="440"/>
        <v>0</v>
      </c>
      <c r="N1973" s="111">
        <f t="shared" si="441"/>
        <v>0</v>
      </c>
      <c r="O1973" s="115">
        <f t="shared" si="442"/>
        <v>0</v>
      </c>
      <c r="P1973" s="111">
        <f t="shared" si="443"/>
        <v>0</v>
      </c>
      <c r="Q1973" s="111">
        <f t="shared" si="444"/>
        <v>0</v>
      </c>
      <c r="R1973" s="115">
        <f t="shared" si="445"/>
        <v>0</v>
      </c>
      <c r="S1973" s="111">
        <f t="shared" si="446"/>
        <v>0</v>
      </c>
      <c r="T1973" s="111">
        <f t="shared" si="447"/>
        <v>0</v>
      </c>
    </row>
    <row r="1974" spans="1:20" ht="11.25" customHeight="1" x14ac:dyDescent="0.2">
      <c r="A1974" s="102" t="str">
        <f>'T09'!A1974</f>
        <v>Pstriná</v>
      </c>
      <c r="B1974" s="104">
        <f>'T09'!C1974</f>
        <v>527742</v>
      </c>
      <c r="C1974" s="109">
        <f>'T09'!K1974</f>
        <v>14820.31</v>
      </c>
      <c r="D1974" s="110">
        <f>'T09'!O1974</f>
        <v>0</v>
      </c>
      <c r="E1974" s="110">
        <f>'T09'!P1974</f>
        <v>0</v>
      </c>
      <c r="F1974" s="110"/>
      <c r="G1974" s="102">
        <f t="shared" si="435"/>
        <v>0</v>
      </c>
      <c r="H1974" s="102">
        <f t="shared" si="436"/>
        <v>0</v>
      </c>
      <c r="I1974" s="102">
        <f t="shared" si="437"/>
        <v>0</v>
      </c>
      <c r="J1974" s="103">
        <f t="shared" si="438"/>
        <v>0</v>
      </c>
      <c r="L1974" s="115">
        <f t="shared" si="439"/>
        <v>0</v>
      </c>
      <c r="M1974" s="111">
        <f t="shared" si="440"/>
        <v>0</v>
      </c>
      <c r="N1974" s="111">
        <f t="shared" si="441"/>
        <v>0</v>
      </c>
      <c r="O1974" s="115">
        <f t="shared" si="442"/>
        <v>0</v>
      </c>
      <c r="P1974" s="111">
        <f t="shared" si="443"/>
        <v>0</v>
      </c>
      <c r="Q1974" s="111">
        <f t="shared" si="444"/>
        <v>0</v>
      </c>
      <c r="R1974" s="115">
        <f t="shared" si="445"/>
        <v>0</v>
      </c>
      <c r="S1974" s="111">
        <f t="shared" si="446"/>
        <v>0</v>
      </c>
      <c r="T1974" s="111">
        <f t="shared" si="447"/>
        <v>0</v>
      </c>
    </row>
    <row r="1975" spans="1:20" ht="11.25" customHeight="1" x14ac:dyDescent="0.2">
      <c r="A1975" s="102" t="str">
        <f>'T09'!A1975</f>
        <v>Ptičie</v>
      </c>
      <c r="B1975" s="104">
        <f>'T09'!C1975</f>
        <v>520683</v>
      </c>
      <c r="C1975" s="109">
        <f>'T09'!K1975</f>
        <v>431405.29</v>
      </c>
      <c r="D1975" s="110">
        <f>'T09'!O1975</f>
        <v>0</v>
      </c>
      <c r="E1975" s="110">
        <f>'T09'!P1975</f>
        <v>0</v>
      </c>
      <c r="F1975" s="110"/>
      <c r="G1975" s="102">
        <f t="shared" si="435"/>
        <v>0</v>
      </c>
      <c r="H1975" s="102">
        <f t="shared" si="436"/>
        <v>0</v>
      </c>
      <c r="I1975" s="102">
        <f t="shared" si="437"/>
        <v>0</v>
      </c>
      <c r="J1975" s="103">
        <f t="shared" si="438"/>
        <v>0</v>
      </c>
      <c r="L1975" s="115">
        <f t="shared" si="439"/>
        <v>0</v>
      </c>
      <c r="M1975" s="111">
        <f t="shared" si="440"/>
        <v>0</v>
      </c>
      <c r="N1975" s="111">
        <f t="shared" si="441"/>
        <v>0</v>
      </c>
      <c r="O1975" s="115">
        <f t="shared" si="442"/>
        <v>0</v>
      </c>
      <c r="P1975" s="111">
        <f t="shared" si="443"/>
        <v>0</v>
      </c>
      <c r="Q1975" s="111">
        <f t="shared" si="444"/>
        <v>0</v>
      </c>
      <c r="R1975" s="115">
        <f t="shared" si="445"/>
        <v>0</v>
      </c>
      <c r="S1975" s="111">
        <f t="shared" si="446"/>
        <v>0</v>
      </c>
      <c r="T1975" s="111">
        <f t="shared" si="447"/>
        <v>0</v>
      </c>
    </row>
    <row r="1976" spans="1:20" ht="11.25" customHeight="1" x14ac:dyDescent="0.2">
      <c r="A1976" s="102" t="str">
        <f>'T09'!A1976</f>
        <v>Ptrukša</v>
      </c>
      <c r="B1976" s="104">
        <f>'T09'!C1976</f>
        <v>528692</v>
      </c>
      <c r="C1976" s="109">
        <f>'T09'!K1976</f>
        <v>130481.40000000001</v>
      </c>
      <c r="D1976" s="110">
        <f>'T09'!O1976</f>
        <v>0</v>
      </c>
      <c r="E1976" s="110">
        <f>'T09'!P1976</f>
        <v>8.2332194473695086</v>
      </c>
      <c r="F1976" s="110"/>
      <c r="G1976" s="102">
        <f t="shared" si="435"/>
        <v>0</v>
      </c>
      <c r="H1976" s="102">
        <f t="shared" si="436"/>
        <v>0</v>
      </c>
      <c r="I1976" s="102">
        <f t="shared" si="437"/>
        <v>0</v>
      </c>
      <c r="J1976" s="103">
        <f t="shared" si="438"/>
        <v>0</v>
      </c>
      <c r="L1976" s="115">
        <f t="shared" si="439"/>
        <v>0</v>
      </c>
      <c r="M1976" s="111">
        <f t="shared" si="440"/>
        <v>0</v>
      </c>
      <c r="N1976" s="111">
        <f t="shared" si="441"/>
        <v>0</v>
      </c>
      <c r="O1976" s="115">
        <f t="shared" si="442"/>
        <v>0</v>
      </c>
      <c r="P1976" s="111">
        <f t="shared" si="443"/>
        <v>0</v>
      </c>
      <c r="Q1976" s="111">
        <f t="shared" si="444"/>
        <v>0</v>
      </c>
      <c r="R1976" s="115">
        <f t="shared" si="445"/>
        <v>0</v>
      </c>
      <c r="S1976" s="111">
        <f t="shared" si="446"/>
        <v>0</v>
      </c>
      <c r="T1976" s="111">
        <f t="shared" si="447"/>
        <v>0</v>
      </c>
    </row>
    <row r="1977" spans="1:20" ht="11.25" customHeight="1" x14ac:dyDescent="0.2">
      <c r="A1977" s="102" t="str">
        <f>'T09'!A1977</f>
        <v>Pucov</v>
      </c>
      <c r="B1977" s="104">
        <f>'T09'!C1977</f>
        <v>510017</v>
      </c>
      <c r="C1977" s="109">
        <f>'T09'!K1977</f>
        <v>338275.22000000003</v>
      </c>
      <c r="D1977" s="110">
        <f>'T09'!O1977</f>
        <v>0</v>
      </c>
      <c r="E1977" s="110">
        <f>'T09'!P1977</f>
        <v>0</v>
      </c>
      <c r="F1977" s="110"/>
      <c r="G1977" s="102">
        <f t="shared" si="435"/>
        <v>0</v>
      </c>
      <c r="H1977" s="102">
        <f t="shared" si="436"/>
        <v>0</v>
      </c>
      <c r="I1977" s="102">
        <f t="shared" si="437"/>
        <v>0</v>
      </c>
      <c r="J1977" s="103">
        <f t="shared" si="438"/>
        <v>0</v>
      </c>
      <c r="L1977" s="115">
        <f t="shared" si="439"/>
        <v>0</v>
      </c>
      <c r="M1977" s="111">
        <f t="shared" si="440"/>
        <v>0</v>
      </c>
      <c r="N1977" s="111">
        <f t="shared" si="441"/>
        <v>0</v>
      </c>
      <c r="O1977" s="115">
        <f t="shared" si="442"/>
        <v>0</v>
      </c>
      <c r="P1977" s="111">
        <f t="shared" si="443"/>
        <v>0</v>
      </c>
      <c r="Q1977" s="111">
        <f t="shared" si="444"/>
        <v>0</v>
      </c>
      <c r="R1977" s="115">
        <f t="shared" si="445"/>
        <v>0</v>
      </c>
      <c r="S1977" s="111">
        <f t="shared" si="446"/>
        <v>0</v>
      </c>
      <c r="T1977" s="111">
        <f t="shared" si="447"/>
        <v>0</v>
      </c>
    </row>
    <row r="1978" spans="1:20" ht="11.25" customHeight="1" x14ac:dyDescent="0.2">
      <c r="A1978" s="102" t="str">
        <f>'T09'!A1978</f>
        <v>Púchov</v>
      </c>
      <c r="B1978" s="104">
        <f>'T09'!C1978</f>
        <v>513610</v>
      </c>
      <c r="C1978" s="109">
        <f>'T09'!K1978</f>
        <v>11974918.529999999</v>
      </c>
      <c r="D1978" s="110">
        <f>'T09'!O1978</f>
        <v>50.246099999999998</v>
      </c>
      <c r="E1978" s="110">
        <f>'T09'!P1978</f>
        <v>4.6175786383408495</v>
      </c>
      <c r="F1978" s="110"/>
      <c r="G1978" s="102">
        <f t="shared" si="435"/>
        <v>0</v>
      </c>
      <c r="H1978" s="102">
        <f t="shared" si="436"/>
        <v>0</v>
      </c>
      <c r="I1978" s="102">
        <f t="shared" si="437"/>
        <v>0</v>
      </c>
      <c r="J1978" s="103">
        <f t="shared" si="438"/>
        <v>0</v>
      </c>
      <c r="L1978" s="115">
        <f t="shared" si="439"/>
        <v>0</v>
      </c>
      <c r="M1978" s="111">
        <f t="shared" si="440"/>
        <v>0</v>
      </c>
      <c r="N1978" s="111">
        <f t="shared" si="441"/>
        <v>0</v>
      </c>
      <c r="O1978" s="115">
        <f t="shared" si="442"/>
        <v>0</v>
      </c>
      <c r="P1978" s="111">
        <f t="shared" si="443"/>
        <v>0</v>
      </c>
      <c r="Q1978" s="111">
        <f t="shared" si="444"/>
        <v>0</v>
      </c>
      <c r="R1978" s="115">
        <f t="shared" si="445"/>
        <v>0</v>
      </c>
      <c r="S1978" s="111">
        <f t="shared" si="446"/>
        <v>0</v>
      </c>
      <c r="T1978" s="111">
        <f t="shared" si="447"/>
        <v>0</v>
      </c>
    </row>
    <row r="1979" spans="1:20" ht="11.25" customHeight="1" x14ac:dyDescent="0.2">
      <c r="A1979" s="102" t="str">
        <f>'T09'!A1979</f>
        <v>Pukanec</v>
      </c>
      <c r="B1979" s="104">
        <f>'T09'!C1979</f>
        <v>502693</v>
      </c>
      <c r="C1979" s="109">
        <f>'T09'!K1979</f>
        <v>922812.31</v>
      </c>
      <c r="D1979" s="110">
        <f>'T09'!O1979</f>
        <v>22.904599999999999</v>
      </c>
      <c r="E1979" s="110">
        <f>'T09'!P1979</f>
        <v>4.6284471432766203</v>
      </c>
      <c r="F1979" s="110"/>
      <c r="G1979" s="102">
        <f t="shared" si="435"/>
        <v>0</v>
      </c>
      <c r="H1979" s="102">
        <f t="shared" si="436"/>
        <v>0</v>
      </c>
      <c r="I1979" s="102">
        <f t="shared" si="437"/>
        <v>0</v>
      </c>
      <c r="J1979" s="103">
        <f t="shared" si="438"/>
        <v>0</v>
      </c>
      <c r="L1979" s="115">
        <f t="shared" si="439"/>
        <v>0</v>
      </c>
      <c r="M1979" s="111">
        <f t="shared" si="440"/>
        <v>0</v>
      </c>
      <c r="N1979" s="111">
        <f t="shared" si="441"/>
        <v>0</v>
      </c>
      <c r="O1979" s="115">
        <f t="shared" si="442"/>
        <v>0</v>
      </c>
      <c r="P1979" s="111">
        <f t="shared" si="443"/>
        <v>0</v>
      </c>
      <c r="Q1979" s="111">
        <f t="shared" si="444"/>
        <v>0</v>
      </c>
      <c r="R1979" s="115">
        <f t="shared" si="445"/>
        <v>0</v>
      </c>
      <c r="S1979" s="111">
        <f t="shared" si="446"/>
        <v>0</v>
      </c>
      <c r="T1979" s="111">
        <f t="shared" si="447"/>
        <v>0</v>
      </c>
    </row>
    <row r="1980" spans="1:20" ht="11.25" customHeight="1" x14ac:dyDescent="0.2">
      <c r="A1980" s="102" t="str">
        <f>'T09'!A1980</f>
        <v>Pusté Čemerné</v>
      </c>
      <c r="B1980" s="104">
        <f>'T09'!C1980</f>
        <v>522988</v>
      </c>
      <c r="C1980" s="109">
        <f>'T09'!K1980</f>
        <v>61764.62</v>
      </c>
      <c r="D1980" s="110">
        <f>'T09'!O1980</f>
        <v>0</v>
      </c>
      <c r="E1980" s="110">
        <f>'T09'!P1980</f>
        <v>0</v>
      </c>
      <c r="F1980" s="110"/>
      <c r="G1980" s="102">
        <f t="shared" si="435"/>
        <v>0</v>
      </c>
      <c r="H1980" s="102">
        <f t="shared" si="436"/>
        <v>0</v>
      </c>
      <c r="I1980" s="102">
        <f t="shared" si="437"/>
        <v>0</v>
      </c>
      <c r="J1980" s="103">
        <f t="shared" si="438"/>
        <v>0</v>
      </c>
      <c r="L1980" s="115">
        <f t="shared" si="439"/>
        <v>0</v>
      </c>
      <c r="M1980" s="111">
        <f t="shared" si="440"/>
        <v>0</v>
      </c>
      <c r="N1980" s="111">
        <f t="shared" si="441"/>
        <v>0</v>
      </c>
      <c r="O1980" s="115">
        <f t="shared" si="442"/>
        <v>0</v>
      </c>
      <c r="P1980" s="111">
        <f t="shared" si="443"/>
        <v>0</v>
      </c>
      <c r="Q1980" s="111">
        <f t="shared" si="444"/>
        <v>0</v>
      </c>
      <c r="R1980" s="115">
        <f t="shared" si="445"/>
        <v>0</v>
      </c>
      <c r="S1980" s="111">
        <f t="shared" si="446"/>
        <v>0</v>
      </c>
      <c r="T1980" s="111">
        <f t="shared" si="447"/>
        <v>0</v>
      </c>
    </row>
    <row r="1981" spans="1:20" ht="11.25" customHeight="1" x14ac:dyDescent="0.2">
      <c r="A1981" s="102" t="str">
        <f>'T09'!A1981</f>
        <v>Pusté Pole</v>
      </c>
      <c r="B1981" s="104">
        <f>'T09'!C1981</f>
        <v>526983</v>
      </c>
      <c r="C1981" s="109">
        <f>'T09'!K1981</f>
        <v>105418.38</v>
      </c>
      <c r="D1981" s="110">
        <f>'T09'!O1981</f>
        <v>5.5612000000000004</v>
      </c>
      <c r="E1981" s="110">
        <f>'T09'!P1981</f>
        <v>2.1610747575517664</v>
      </c>
      <c r="F1981" s="110"/>
      <c r="G1981" s="102">
        <f t="shared" si="435"/>
        <v>0</v>
      </c>
      <c r="H1981" s="102">
        <f t="shared" si="436"/>
        <v>0</v>
      </c>
      <c r="I1981" s="102">
        <f t="shared" si="437"/>
        <v>0</v>
      </c>
      <c r="J1981" s="103">
        <f t="shared" si="438"/>
        <v>0</v>
      </c>
      <c r="L1981" s="115">
        <f t="shared" si="439"/>
        <v>0</v>
      </c>
      <c r="M1981" s="111">
        <f t="shared" si="440"/>
        <v>0</v>
      </c>
      <c r="N1981" s="111">
        <f t="shared" si="441"/>
        <v>0</v>
      </c>
      <c r="O1981" s="115">
        <f t="shared" si="442"/>
        <v>0</v>
      </c>
      <c r="P1981" s="111">
        <f t="shared" si="443"/>
        <v>0</v>
      </c>
      <c r="Q1981" s="111">
        <f t="shared" si="444"/>
        <v>0</v>
      </c>
      <c r="R1981" s="115">
        <f t="shared" si="445"/>
        <v>0</v>
      </c>
      <c r="S1981" s="111">
        <f t="shared" si="446"/>
        <v>0</v>
      </c>
      <c r="T1981" s="111">
        <f t="shared" si="447"/>
        <v>0</v>
      </c>
    </row>
    <row r="1982" spans="1:20" ht="11.25" customHeight="1" x14ac:dyDescent="0.2">
      <c r="A1982" s="102" t="str">
        <f>'T09'!A1982</f>
        <v>Pusté Sady</v>
      </c>
      <c r="B1982" s="104">
        <f>'T09'!C1982</f>
        <v>503967</v>
      </c>
      <c r="C1982" s="109">
        <f>'T09'!K1982</f>
        <v>335703.1</v>
      </c>
      <c r="D1982" s="110">
        <f>'T09'!O1982</f>
        <v>0</v>
      </c>
      <c r="E1982" s="110">
        <f>'T09'!P1982</f>
        <v>0</v>
      </c>
      <c r="F1982" s="110"/>
      <c r="G1982" s="102">
        <f t="shared" si="435"/>
        <v>0</v>
      </c>
      <c r="H1982" s="102">
        <f t="shared" si="436"/>
        <v>0</v>
      </c>
      <c r="I1982" s="102">
        <f t="shared" si="437"/>
        <v>0</v>
      </c>
      <c r="J1982" s="103">
        <f t="shared" si="438"/>
        <v>0</v>
      </c>
      <c r="L1982" s="115">
        <f t="shared" si="439"/>
        <v>0</v>
      </c>
      <c r="M1982" s="111">
        <f t="shared" si="440"/>
        <v>0</v>
      </c>
      <c r="N1982" s="111">
        <f t="shared" si="441"/>
        <v>0</v>
      </c>
      <c r="O1982" s="115">
        <f t="shared" si="442"/>
        <v>0</v>
      </c>
      <c r="P1982" s="111">
        <f t="shared" si="443"/>
        <v>0</v>
      </c>
      <c r="Q1982" s="111">
        <f t="shared" si="444"/>
        <v>0</v>
      </c>
      <c r="R1982" s="115">
        <f t="shared" si="445"/>
        <v>0</v>
      </c>
      <c r="S1982" s="111">
        <f t="shared" si="446"/>
        <v>0</v>
      </c>
      <c r="T1982" s="111">
        <f t="shared" si="447"/>
        <v>0</v>
      </c>
    </row>
    <row r="1983" spans="1:20" ht="11.25" customHeight="1" x14ac:dyDescent="0.2">
      <c r="A1983" s="102" t="str">
        <f>'T09'!A1983</f>
        <v>Pusté Úľany</v>
      </c>
      <c r="B1983" s="104">
        <f>'T09'!C1983</f>
        <v>503975</v>
      </c>
      <c r="C1983" s="109">
        <f>'T09'!K1983</f>
        <v>1040493.8600000001</v>
      </c>
      <c r="D1983" s="110">
        <f>'T09'!O1983</f>
        <v>2.7976000000000001</v>
      </c>
      <c r="E1983" s="110">
        <f>'T09'!P1983</f>
        <v>1.0192650247835195</v>
      </c>
      <c r="F1983" s="110"/>
      <c r="G1983" s="102">
        <f t="shared" si="435"/>
        <v>0</v>
      </c>
      <c r="H1983" s="102">
        <f t="shared" si="436"/>
        <v>0</v>
      </c>
      <c r="I1983" s="102">
        <f t="shared" si="437"/>
        <v>0</v>
      </c>
      <c r="J1983" s="103">
        <f t="shared" si="438"/>
        <v>0</v>
      </c>
      <c r="L1983" s="115">
        <f t="shared" si="439"/>
        <v>0</v>
      </c>
      <c r="M1983" s="111">
        <f t="shared" si="440"/>
        <v>0</v>
      </c>
      <c r="N1983" s="111">
        <f t="shared" si="441"/>
        <v>0</v>
      </c>
      <c r="O1983" s="115">
        <f t="shared" si="442"/>
        <v>0</v>
      </c>
      <c r="P1983" s="111">
        <f t="shared" si="443"/>
        <v>0</v>
      </c>
      <c r="Q1983" s="111">
        <f t="shared" si="444"/>
        <v>0</v>
      </c>
      <c r="R1983" s="115">
        <f t="shared" si="445"/>
        <v>0</v>
      </c>
      <c r="S1983" s="111">
        <f t="shared" si="446"/>
        <v>0</v>
      </c>
      <c r="T1983" s="111">
        <f t="shared" si="447"/>
        <v>0</v>
      </c>
    </row>
    <row r="1984" spans="1:20" ht="11.25" customHeight="1" x14ac:dyDescent="0.2">
      <c r="A1984" s="102" t="str">
        <f>'T09'!A1984</f>
        <v>Pušovce</v>
      </c>
      <c r="B1984" s="104">
        <f>'T09'!C1984</f>
        <v>525065</v>
      </c>
      <c r="C1984" s="109">
        <f>'T09'!K1984</f>
        <v>185455.27000000002</v>
      </c>
      <c r="D1984" s="110">
        <f>'T09'!O1984</f>
        <v>38.794499999999999</v>
      </c>
      <c r="E1984" s="110">
        <f>'T09'!P1984</f>
        <v>3.427592001025368</v>
      </c>
      <c r="F1984" s="110"/>
      <c r="G1984" s="102">
        <f t="shared" si="435"/>
        <v>0</v>
      </c>
      <c r="H1984" s="102">
        <f t="shared" si="436"/>
        <v>0</v>
      </c>
      <c r="I1984" s="102">
        <f t="shared" si="437"/>
        <v>0</v>
      </c>
      <c r="J1984" s="103">
        <f t="shared" si="438"/>
        <v>0</v>
      </c>
      <c r="L1984" s="115">
        <f t="shared" si="439"/>
        <v>0</v>
      </c>
      <c r="M1984" s="111">
        <f t="shared" si="440"/>
        <v>0</v>
      </c>
      <c r="N1984" s="111">
        <f t="shared" si="441"/>
        <v>0</v>
      </c>
      <c r="O1984" s="115">
        <f t="shared" si="442"/>
        <v>0</v>
      </c>
      <c r="P1984" s="111">
        <f t="shared" si="443"/>
        <v>0</v>
      </c>
      <c r="Q1984" s="111">
        <f t="shared" si="444"/>
        <v>0</v>
      </c>
      <c r="R1984" s="115">
        <f t="shared" si="445"/>
        <v>0</v>
      </c>
      <c r="S1984" s="111">
        <f t="shared" si="446"/>
        <v>0</v>
      </c>
      <c r="T1984" s="111">
        <f t="shared" si="447"/>
        <v>0</v>
      </c>
    </row>
    <row r="1985" spans="1:20" ht="11.25" customHeight="1" x14ac:dyDescent="0.2">
      <c r="A1985" s="102" t="str">
        <f>'T09'!A1985</f>
        <v>Rabča</v>
      </c>
      <c r="B1985" s="104">
        <f>'T09'!C1985</f>
        <v>510025</v>
      </c>
      <c r="C1985" s="109">
        <f>'T09'!K1985</f>
        <v>2321714.13</v>
      </c>
      <c r="D1985" s="110">
        <f>'T09'!O1985</f>
        <v>8.0233000000000008</v>
      </c>
      <c r="E1985" s="110">
        <f>'T09'!P1985</f>
        <v>2.407464350488318</v>
      </c>
      <c r="F1985" s="110"/>
      <c r="G1985" s="102">
        <f t="shared" si="435"/>
        <v>0</v>
      </c>
      <c r="H1985" s="102">
        <f t="shared" si="436"/>
        <v>0</v>
      </c>
      <c r="I1985" s="102">
        <f t="shared" si="437"/>
        <v>0</v>
      </c>
      <c r="J1985" s="103">
        <f t="shared" si="438"/>
        <v>0</v>
      </c>
      <c r="L1985" s="115">
        <f t="shared" si="439"/>
        <v>0</v>
      </c>
      <c r="M1985" s="111">
        <f t="shared" si="440"/>
        <v>0</v>
      </c>
      <c r="N1985" s="111">
        <f t="shared" si="441"/>
        <v>0</v>
      </c>
      <c r="O1985" s="115">
        <f t="shared" si="442"/>
        <v>0</v>
      </c>
      <c r="P1985" s="111">
        <f t="shared" si="443"/>
        <v>0</v>
      </c>
      <c r="Q1985" s="111">
        <f t="shared" si="444"/>
        <v>0</v>
      </c>
      <c r="R1985" s="115">
        <f t="shared" si="445"/>
        <v>0</v>
      </c>
      <c r="S1985" s="111">
        <f t="shared" si="446"/>
        <v>0</v>
      </c>
      <c r="T1985" s="111">
        <f t="shared" si="447"/>
        <v>0</v>
      </c>
    </row>
    <row r="1986" spans="1:20" ht="11.25" customHeight="1" x14ac:dyDescent="0.2">
      <c r="A1986" s="102" t="str">
        <f>'T09'!A1986</f>
        <v>Rabčice</v>
      </c>
      <c r="B1986" s="104">
        <f>'T09'!C1986</f>
        <v>510033</v>
      </c>
      <c r="C1986" s="109">
        <f>'T09'!K1986</f>
        <v>984791.76</v>
      </c>
      <c r="D1986" s="110">
        <f>'T09'!O1986</f>
        <v>4.4359999999999999</v>
      </c>
      <c r="E1986" s="110">
        <f>'T09'!P1986</f>
        <v>1.8432231805026476</v>
      </c>
      <c r="F1986" s="110"/>
      <c r="G1986" s="102">
        <f t="shared" si="435"/>
        <v>0</v>
      </c>
      <c r="H1986" s="102">
        <f t="shared" si="436"/>
        <v>0</v>
      </c>
      <c r="I1986" s="102">
        <f t="shared" si="437"/>
        <v>0</v>
      </c>
      <c r="J1986" s="103">
        <f t="shared" si="438"/>
        <v>0</v>
      </c>
      <c r="L1986" s="115">
        <f t="shared" si="439"/>
        <v>0</v>
      </c>
      <c r="M1986" s="111">
        <f t="shared" si="440"/>
        <v>0</v>
      </c>
      <c r="N1986" s="111">
        <f t="shared" si="441"/>
        <v>0</v>
      </c>
      <c r="O1986" s="115">
        <f t="shared" si="442"/>
        <v>0</v>
      </c>
      <c r="P1986" s="111">
        <f t="shared" si="443"/>
        <v>0</v>
      </c>
      <c r="Q1986" s="111">
        <f t="shared" si="444"/>
        <v>0</v>
      </c>
      <c r="R1986" s="115">
        <f t="shared" si="445"/>
        <v>0</v>
      </c>
      <c r="S1986" s="111">
        <f t="shared" si="446"/>
        <v>0</v>
      </c>
      <c r="T1986" s="111">
        <f t="shared" si="447"/>
        <v>0</v>
      </c>
    </row>
    <row r="1987" spans="1:20" ht="11.25" customHeight="1" x14ac:dyDescent="0.2">
      <c r="A1987" s="102" t="str">
        <f>'T09'!A1987</f>
        <v>Rad</v>
      </c>
      <c r="B1987" s="104">
        <f>'T09'!C1987</f>
        <v>528706</v>
      </c>
      <c r="C1987" s="109">
        <f>'T09'!K1987</f>
        <v>133015.91999999998</v>
      </c>
      <c r="D1987" s="110">
        <f>'T09'!O1987</f>
        <v>0</v>
      </c>
      <c r="E1987" s="110">
        <f>'T09'!P1987</f>
        <v>0</v>
      </c>
      <c r="F1987" s="110"/>
      <c r="G1987" s="102">
        <f t="shared" si="435"/>
        <v>0</v>
      </c>
      <c r="H1987" s="102">
        <f t="shared" si="436"/>
        <v>0</v>
      </c>
      <c r="I1987" s="102">
        <f t="shared" si="437"/>
        <v>0</v>
      </c>
      <c r="J1987" s="103">
        <f t="shared" si="438"/>
        <v>0</v>
      </c>
      <c r="L1987" s="115">
        <f t="shared" si="439"/>
        <v>0</v>
      </c>
      <c r="M1987" s="111">
        <f t="shared" si="440"/>
        <v>0</v>
      </c>
      <c r="N1987" s="111">
        <f t="shared" si="441"/>
        <v>0</v>
      </c>
      <c r="O1987" s="115">
        <f t="shared" si="442"/>
        <v>0</v>
      </c>
      <c r="P1987" s="111">
        <f t="shared" si="443"/>
        <v>0</v>
      </c>
      <c r="Q1987" s="111">
        <f t="shared" si="444"/>
        <v>0</v>
      </c>
      <c r="R1987" s="115">
        <f t="shared" si="445"/>
        <v>0</v>
      </c>
      <c r="S1987" s="111">
        <f t="shared" si="446"/>
        <v>0</v>
      </c>
      <c r="T1987" s="111">
        <f t="shared" si="447"/>
        <v>0</v>
      </c>
    </row>
    <row r="1988" spans="1:20" ht="11.25" customHeight="1" x14ac:dyDescent="0.2">
      <c r="A1988" s="102" t="str">
        <f>'T09'!A1988</f>
        <v>Radatice</v>
      </c>
      <c r="B1988" s="104">
        <f>'T09'!C1988</f>
        <v>525073</v>
      </c>
      <c r="C1988" s="109">
        <f>'T09'!K1988</f>
        <v>176753.28</v>
      </c>
      <c r="D1988" s="110">
        <f>'T09'!O1988</f>
        <v>0</v>
      </c>
      <c r="E1988" s="110">
        <f>'T09'!P1988</f>
        <v>0</v>
      </c>
      <c r="F1988" s="110"/>
      <c r="G1988" s="102">
        <f t="shared" ref="G1988:G2051" si="448">IF(AND(ISNUMBER(D1988),D1988&gt;=$D$1),1,0)</f>
        <v>0</v>
      </c>
      <c r="H1988" s="102">
        <f t="shared" ref="H1988:H2051" si="449">IF(AND(ISNUMBER(E1988),E1988&gt;=$E$1),1,0)</f>
        <v>0</v>
      </c>
      <c r="I1988" s="102">
        <f t="shared" ref="I1988:I2051" si="450">IF(AND(AND(ISNUMBER(D1988),D1988&gt;=$D$1),AND(ISNUMBER(E1988),E1988&gt;=$E$1)),1,0)</f>
        <v>0</v>
      </c>
      <c r="J1988" s="103">
        <f t="shared" ref="J1988:J2051" si="451">IF(OR(AND(ISNUMBER(D1988),D1988&gt;=$D$1),AND(ISNUMBER(E1988),E1988&gt;=$E$1)),1,0)</f>
        <v>0</v>
      </c>
      <c r="L1988" s="115">
        <f t="shared" ref="L1988:L2051" si="452">IF($G1988=1,C1988,0)</f>
        <v>0</v>
      </c>
      <c r="M1988" s="111">
        <f t="shared" ref="M1988:M2051" si="453">IF($G1988=1,D1988,0)/100</f>
        <v>0</v>
      </c>
      <c r="N1988" s="111">
        <f t="shared" ref="N1988:N2051" si="454">IF($G1988=1,E1988,0)/100</f>
        <v>0</v>
      </c>
      <c r="O1988" s="115">
        <f t="shared" ref="O1988:O2051" si="455">IF($H1988=1,C1988,0)</f>
        <v>0</v>
      </c>
      <c r="P1988" s="111">
        <f t="shared" ref="P1988:P2051" si="456">IF($H1988=1,D1988,0)/100</f>
        <v>0</v>
      </c>
      <c r="Q1988" s="111">
        <f t="shared" ref="Q1988:Q2051" si="457">IF($H1988=1,E1988,0)/100</f>
        <v>0</v>
      </c>
      <c r="R1988" s="115">
        <f t="shared" ref="R1988:R2051" si="458">IF($I1988=1,C1988,0)</f>
        <v>0</v>
      </c>
      <c r="S1988" s="111">
        <f t="shared" ref="S1988:S2051" si="459">IF($I1988=1,D1988,0)/100</f>
        <v>0</v>
      </c>
      <c r="T1988" s="111">
        <f t="shared" ref="T1988:T2051" si="460">IF($I1988=1,E1988,0)/100</f>
        <v>0</v>
      </c>
    </row>
    <row r="1989" spans="1:20" ht="11.25" customHeight="1" x14ac:dyDescent="0.2">
      <c r="A1989" s="102" t="str">
        <f>'T09'!A1989</f>
        <v>Radava</v>
      </c>
      <c r="B1989" s="104">
        <f>'T09'!C1989</f>
        <v>503495</v>
      </c>
      <c r="C1989" s="109">
        <f>'T09'!K1989</f>
        <v>236705.1</v>
      </c>
      <c r="D1989" s="110">
        <f>'T09'!O1989</f>
        <v>21.746600000000001</v>
      </c>
      <c r="E1989" s="110">
        <f>'T09'!P1989</f>
        <v>6.2047374560159456</v>
      </c>
      <c r="F1989" s="110"/>
      <c r="G1989" s="102">
        <f t="shared" si="448"/>
        <v>0</v>
      </c>
      <c r="H1989" s="102">
        <f t="shared" si="449"/>
        <v>0</v>
      </c>
      <c r="I1989" s="102">
        <f t="shared" si="450"/>
        <v>0</v>
      </c>
      <c r="J1989" s="103">
        <f t="shared" si="451"/>
        <v>0</v>
      </c>
      <c r="L1989" s="115">
        <f t="shared" si="452"/>
        <v>0</v>
      </c>
      <c r="M1989" s="111">
        <f t="shared" si="453"/>
        <v>0</v>
      </c>
      <c r="N1989" s="111">
        <f t="shared" si="454"/>
        <v>0</v>
      </c>
      <c r="O1989" s="115">
        <f t="shared" si="455"/>
        <v>0</v>
      </c>
      <c r="P1989" s="111">
        <f t="shared" si="456"/>
        <v>0</v>
      </c>
      <c r="Q1989" s="111">
        <f t="shared" si="457"/>
        <v>0</v>
      </c>
      <c r="R1989" s="115">
        <f t="shared" si="458"/>
        <v>0</v>
      </c>
      <c r="S1989" s="111">
        <f t="shared" si="459"/>
        <v>0</v>
      </c>
      <c r="T1989" s="111">
        <f t="shared" si="460"/>
        <v>0</v>
      </c>
    </row>
    <row r="1990" spans="1:20" ht="11.25" customHeight="1" x14ac:dyDescent="0.2">
      <c r="A1990" s="102" t="str">
        <f>'T09'!A1990</f>
        <v>Radimov</v>
      </c>
      <c r="B1990" s="104">
        <f>'T09'!C1990</f>
        <v>504734</v>
      </c>
      <c r="C1990" s="109">
        <f>'T09'!K1990</f>
        <v>208912.34</v>
      </c>
      <c r="D1990" s="110">
        <f>'T09'!O1990</f>
        <v>27.3657</v>
      </c>
      <c r="E1990" s="110">
        <f>'T09'!P1990</f>
        <v>18.673205230480878</v>
      </c>
      <c r="F1990" s="110"/>
      <c r="G1990" s="102">
        <f t="shared" si="448"/>
        <v>0</v>
      </c>
      <c r="H1990" s="102">
        <f t="shared" si="449"/>
        <v>0</v>
      </c>
      <c r="I1990" s="102">
        <f t="shared" si="450"/>
        <v>0</v>
      </c>
      <c r="J1990" s="103">
        <f t="shared" si="451"/>
        <v>0</v>
      </c>
      <c r="L1990" s="115">
        <f t="shared" si="452"/>
        <v>0</v>
      </c>
      <c r="M1990" s="111">
        <f t="shared" si="453"/>
        <v>0</v>
      </c>
      <c r="N1990" s="111">
        <f t="shared" si="454"/>
        <v>0</v>
      </c>
      <c r="O1990" s="115">
        <f t="shared" si="455"/>
        <v>0</v>
      </c>
      <c r="P1990" s="111">
        <f t="shared" si="456"/>
        <v>0</v>
      </c>
      <c r="Q1990" s="111">
        <f t="shared" si="457"/>
        <v>0</v>
      </c>
      <c r="R1990" s="115">
        <f t="shared" si="458"/>
        <v>0</v>
      </c>
      <c r="S1990" s="111">
        <f t="shared" si="459"/>
        <v>0</v>
      </c>
      <c r="T1990" s="111">
        <f t="shared" si="460"/>
        <v>0</v>
      </c>
    </row>
    <row r="1991" spans="1:20" ht="11.25" customHeight="1" x14ac:dyDescent="0.2">
      <c r="A1991" s="102" t="str">
        <f>'T09'!A1991</f>
        <v>Radnovce</v>
      </c>
      <c r="B1991" s="104">
        <f>'T09'!C1991</f>
        <v>515353</v>
      </c>
      <c r="C1991" s="109">
        <f>'T09'!K1991</f>
        <v>450066.43</v>
      </c>
      <c r="D1991" s="110">
        <f>'T09'!O1991</f>
        <v>6.3861999999999997</v>
      </c>
      <c r="E1991" s="110">
        <f>'T09'!P1991</f>
        <v>1.3295104013867465</v>
      </c>
      <c r="F1991" s="110"/>
      <c r="G1991" s="102">
        <f t="shared" si="448"/>
        <v>0</v>
      </c>
      <c r="H1991" s="102">
        <f t="shared" si="449"/>
        <v>0</v>
      </c>
      <c r="I1991" s="102">
        <f t="shared" si="450"/>
        <v>0</v>
      </c>
      <c r="J1991" s="103">
        <f t="shared" si="451"/>
        <v>0</v>
      </c>
      <c r="L1991" s="115">
        <f t="shared" si="452"/>
        <v>0</v>
      </c>
      <c r="M1991" s="111">
        <f t="shared" si="453"/>
        <v>0</v>
      </c>
      <c r="N1991" s="111">
        <f t="shared" si="454"/>
        <v>0</v>
      </c>
      <c r="O1991" s="115">
        <f t="shared" si="455"/>
        <v>0</v>
      </c>
      <c r="P1991" s="111">
        <f t="shared" si="456"/>
        <v>0</v>
      </c>
      <c r="Q1991" s="111">
        <f t="shared" si="457"/>
        <v>0</v>
      </c>
      <c r="R1991" s="115">
        <f t="shared" si="458"/>
        <v>0</v>
      </c>
      <c r="S1991" s="111">
        <f t="shared" si="459"/>
        <v>0</v>
      </c>
      <c r="T1991" s="111">
        <f t="shared" si="460"/>
        <v>0</v>
      </c>
    </row>
    <row r="1992" spans="1:20" ht="11.25" customHeight="1" x14ac:dyDescent="0.2">
      <c r="A1992" s="102" t="str">
        <f>'T09'!A1992</f>
        <v>Radobica</v>
      </c>
      <c r="B1992" s="104">
        <f>'T09'!C1992</f>
        <v>514349</v>
      </c>
      <c r="C1992" s="109">
        <f>'T09'!K1992</f>
        <v>146823.5</v>
      </c>
      <c r="D1992" s="110">
        <f>'T09'!O1992</f>
        <v>20.9634</v>
      </c>
      <c r="E1992" s="110">
        <f>'T09'!P1992</f>
        <v>0.57671285591203048</v>
      </c>
      <c r="F1992" s="110"/>
      <c r="G1992" s="102">
        <f t="shared" si="448"/>
        <v>0</v>
      </c>
      <c r="H1992" s="102">
        <f t="shared" si="449"/>
        <v>0</v>
      </c>
      <c r="I1992" s="102">
        <f t="shared" si="450"/>
        <v>0</v>
      </c>
      <c r="J1992" s="103">
        <f t="shared" si="451"/>
        <v>0</v>
      </c>
      <c r="L1992" s="115">
        <f t="shared" si="452"/>
        <v>0</v>
      </c>
      <c r="M1992" s="111">
        <f t="shared" si="453"/>
        <v>0</v>
      </c>
      <c r="N1992" s="111">
        <f t="shared" si="454"/>
        <v>0</v>
      </c>
      <c r="O1992" s="115">
        <f t="shared" si="455"/>
        <v>0</v>
      </c>
      <c r="P1992" s="111">
        <f t="shared" si="456"/>
        <v>0</v>
      </c>
      <c r="Q1992" s="111">
        <f t="shared" si="457"/>
        <v>0</v>
      </c>
      <c r="R1992" s="115">
        <f t="shared" si="458"/>
        <v>0</v>
      </c>
      <c r="S1992" s="111">
        <f t="shared" si="459"/>
        <v>0</v>
      </c>
      <c r="T1992" s="111">
        <f t="shared" si="460"/>
        <v>0</v>
      </c>
    </row>
    <row r="1993" spans="1:20" ht="11.25" customHeight="1" x14ac:dyDescent="0.2">
      <c r="A1993" s="102" t="str">
        <f>'T09'!A1993</f>
        <v>Radoľa</v>
      </c>
      <c r="B1993" s="104">
        <f>'T09'!C1993</f>
        <v>580791</v>
      </c>
      <c r="C1993" s="109">
        <f>'T09'!K1993</f>
        <v>921458.60000000009</v>
      </c>
      <c r="D1993" s="110">
        <f>'T09'!O1993</f>
        <v>37.497799999999998</v>
      </c>
      <c r="E1993" s="110">
        <f>'T09'!P1993</f>
        <v>0.38392175188337269</v>
      </c>
      <c r="F1993" s="110"/>
      <c r="G1993" s="102">
        <f t="shared" si="448"/>
        <v>0</v>
      </c>
      <c r="H1993" s="102">
        <f t="shared" si="449"/>
        <v>0</v>
      </c>
      <c r="I1993" s="102">
        <f t="shared" si="450"/>
        <v>0</v>
      </c>
      <c r="J1993" s="103">
        <f t="shared" si="451"/>
        <v>0</v>
      </c>
      <c r="L1993" s="115">
        <f t="shared" si="452"/>
        <v>0</v>
      </c>
      <c r="M1993" s="111">
        <f t="shared" si="453"/>
        <v>0</v>
      </c>
      <c r="N1993" s="111">
        <f t="shared" si="454"/>
        <v>0</v>
      </c>
      <c r="O1993" s="115">
        <f t="shared" si="455"/>
        <v>0</v>
      </c>
      <c r="P1993" s="111">
        <f t="shared" si="456"/>
        <v>0</v>
      </c>
      <c r="Q1993" s="111">
        <f t="shared" si="457"/>
        <v>0</v>
      </c>
      <c r="R1993" s="115">
        <f t="shared" si="458"/>
        <v>0</v>
      </c>
      <c r="S1993" s="111">
        <f t="shared" si="459"/>
        <v>0</v>
      </c>
      <c r="T1993" s="111">
        <f t="shared" si="460"/>
        <v>0</v>
      </c>
    </row>
    <row r="1994" spans="1:20" ht="11.25" customHeight="1" x14ac:dyDescent="0.2">
      <c r="A1994" s="102" t="str">
        <f>'T09'!A1994</f>
        <v>Radoma</v>
      </c>
      <c r="B1994" s="104">
        <f>'T09'!C1994</f>
        <v>527751</v>
      </c>
      <c r="C1994" s="109">
        <f>'T09'!K1994</f>
        <v>112459.48</v>
      </c>
      <c r="D1994" s="110">
        <f>'T09'!O1994</f>
        <v>0</v>
      </c>
      <c r="E1994" s="110">
        <f>'T09'!P1994</f>
        <v>0</v>
      </c>
      <c r="F1994" s="110"/>
      <c r="G1994" s="102">
        <f t="shared" si="448"/>
        <v>0</v>
      </c>
      <c r="H1994" s="102">
        <f t="shared" si="449"/>
        <v>0</v>
      </c>
      <c r="I1994" s="102">
        <f t="shared" si="450"/>
        <v>0</v>
      </c>
      <c r="J1994" s="103">
        <f t="shared" si="451"/>
        <v>0</v>
      </c>
      <c r="L1994" s="115">
        <f t="shared" si="452"/>
        <v>0</v>
      </c>
      <c r="M1994" s="111">
        <f t="shared" si="453"/>
        <v>0</v>
      </c>
      <c r="N1994" s="111">
        <f t="shared" si="454"/>
        <v>0</v>
      </c>
      <c r="O1994" s="115">
        <f t="shared" si="455"/>
        <v>0</v>
      </c>
      <c r="P1994" s="111">
        <f t="shared" si="456"/>
        <v>0</v>
      </c>
      <c r="Q1994" s="111">
        <f t="shared" si="457"/>
        <v>0</v>
      </c>
      <c r="R1994" s="115">
        <f t="shared" si="458"/>
        <v>0</v>
      </c>
      <c r="S1994" s="111">
        <f t="shared" si="459"/>
        <v>0</v>
      </c>
      <c r="T1994" s="111">
        <f t="shared" si="460"/>
        <v>0</v>
      </c>
    </row>
    <row r="1995" spans="1:20" ht="11.25" customHeight="1" x14ac:dyDescent="0.2">
      <c r="A1995" s="102" t="str">
        <f>'T09'!A1995</f>
        <v>Radošina</v>
      </c>
      <c r="B1995" s="104">
        <f>'T09'!C1995</f>
        <v>505421</v>
      </c>
      <c r="C1995" s="109">
        <f>'T09'!K1995</f>
        <v>1059337.1199999999</v>
      </c>
      <c r="D1995" s="110">
        <f>'T09'!O1995</f>
        <v>5.8727999999999998</v>
      </c>
      <c r="E1995" s="110">
        <f>'T09'!P1995</f>
        <v>3.0087560794622208</v>
      </c>
      <c r="F1995" s="110"/>
      <c r="G1995" s="102">
        <f t="shared" si="448"/>
        <v>0</v>
      </c>
      <c r="H1995" s="102">
        <f t="shared" si="449"/>
        <v>0</v>
      </c>
      <c r="I1995" s="102">
        <f t="shared" si="450"/>
        <v>0</v>
      </c>
      <c r="J1995" s="103">
        <f t="shared" si="451"/>
        <v>0</v>
      </c>
      <c r="L1995" s="115">
        <f t="shared" si="452"/>
        <v>0</v>
      </c>
      <c r="M1995" s="111">
        <f t="shared" si="453"/>
        <v>0</v>
      </c>
      <c r="N1995" s="111">
        <f t="shared" si="454"/>
        <v>0</v>
      </c>
      <c r="O1995" s="115">
        <f t="shared" si="455"/>
        <v>0</v>
      </c>
      <c r="P1995" s="111">
        <f t="shared" si="456"/>
        <v>0</v>
      </c>
      <c r="Q1995" s="111">
        <f t="shared" si="457"/>
        <v>0</v>
      </c>
      <c r="R1995" s="115">
        <f t="shared" si="458"/>
        <v>0</v>
      </c>
      <c r="S1995" s="111">
        <f t="shared" si="459"/>
        <v>0</v>
      </c>
      <c r="T1995" s="111">
        <f t="shared" si="460"/>
        <v>0</v>
      </c>
    </row>
    <row r="1996" spans="1:20" ht="11.25" customHeight="1" x14ac:dyDescent="0.2">
      <c r="A1996" s="102" t="str">
        <f>'T09'!A1996</f>
        <v>Radošovce</v>
      </c>
      <c r="B1996" s="104">
        <f>'T09'!C1996</f>
        <v>504742</v>
      </c>
      <c r="C1996" s="109">
        <f>'T09'!K1996</f>
        <v>998296.01</v>
      </c>
      <c r="D1996" s="110">
        <f>'T09'!O1996</f>
        <v>14.428900000000001</v>
      </c>
      <c r="E1996" s="110">
        <f>'T09'!P1996</f>
        <v>3.5377542979461571</v>
      </c>
      <c r="F1996" s="110"/>
      <c r="G1996" s="102">
        <f t="shared" si="448"/>
        <v>0</v>
      </c>
      <c r="H1996" s="102">
        <f t="shared" si="449"/>
        <v>0</v>
      </c>
      <c r="I1996" s="102">
        <f t="shared" si="450"/>
        <v>0</v>
      </c>
      <c r="J1996" s="103">
        <f t="shared" si="451"/>
        <v>0</v>
      </c>
      <c r="L1996" s="115">
        <f t="shared" si="452"/>
        <v>0</v>
      </c>
      <c r="M1996" s="111">
        <f t="shared" si="453"/>
        <v>0</v>
      </c>
      <c r="N1996" s="111">
        <f t="shared" si="454"/>
        <v>0</v>
      </c>
      <c r="O1996" s="115">
        <f t="shared" si="455"/>
        <v>0</v>
      </c>
      <c r="P1996" s="111">
        <f t="shared" si="456"/>
        <v>0</v>
      </c>
      <c r="Q1996" s="111">
        <f t="shared" si="457"/>
        <v>0</v>
      </c>
      <c r="R1996" s="115">
        <f t="shared" si="458"/>
        <v>0</v>
      </c>
      <c r="S1996" s="111">
        <f t="shared" si="459"/>
        <v>0</v>
      </c>
      <c r="T1996" s="111">
        <f t="shared" si="460"/>
        <v>0</v>
      </c>
    </row>
    <row r="1997" spans="1:20" ht="11.25" customHeight="1" x14ac:dyDescent="0.2">
      <c r="A1997" s="102" t="str">
        <f>'T09'!A1997</f>
        <v>Radošovce</v>
      </c>
      <c r="B1997" s="104">
        <f>'T09'!C1997</f>
        <v>556653</v>
      </c>
      <c r="C1997" s="109">
        <f>'T09'!K1997</f>
        <v>173589.41</v>
      </c>
      <c r="D1997" s="110">
        <f>'T09'!O1997</f>
        <v>0</v>
      </c>
      <c r="E1997" s="110">
        <f>'T09'!P1997</f>
        <v>4.9865253876950213</v>
      </c>
      <c r="F1997" s="110"/>
      <c r="G1997" s="102">
        <f t="shared" si="448"/>
        <v>0</v>
      </c>
      <c r="H1997" s="102">
        <f t="shared" si="449"/>
        <v>0</v>
      </c>
      <c r="I1997" s="102">
        <f t="shared" si="450"/>
        <v>0</v>
      </c>
      <c r="J1997" s="103">
        <f t="shared" si="451"/>
        <v>0</v>
      </c>
      <c r="L1997" s="115">
        <f t="shared" si="452"/>
        <v>0</v>
      </c>
      <c r="M1997" s="111">
        <f t="shared" si="453"/>
        <v>0</v>
      </c>
      <c r="N1997" s="111">
        <f t="shared" si="454"/>
        <v>0</v>
      </c>
      <c r="O1997" s="115">
        <f t="shared" si="455"/>
        <v>0</v>
      </c>
      <c r="P1997" s="111">
        <f t="shared" si="456"/>
        <v>0</v>
      </c>
      <c r="Q1997" s="111">
        <f t="shared" si="457"/>
        <v>0</v>
      </c>
      <c r="R1997" s="115">
        <f t="shared" si="458"/>
        <v>0</v>
      </c>
      <c r="S1997" s="111">
        <f t="shared" si="459"/>
        <v>0</v>
      </c>
      <c r="T1997" s="111">
        <f t="shared" si="460"/>
        <v>0</v>
      </c>
    </row>
    <row r="1998" spans="1:20" ht="11.25" customHeight="1" x14ac:dyDescent="0.2">
      <c r="A1998" s="102" t="str">
        <f>'T09'!A1998</f>
        <v>Radôstka</v>
      </c>
      <c r="B1998" s="104">
        <f>'T09'!C1998</f>
        <v>509396</v>
      </c>
      <c r="C1998" s="109">
        <f>'T09'!K1998</f>
        <v>370210.54</v>
      </c>
      <c r="D1998" s="110">
        <f>'T09'!O1998</f>
        <v>0</v>
      </c>
      <c r="E1998" s="110">
        <f>'T09'!P1998</f>
        <v>12.962324087261266</v>
      </c>
      <c r="F1998" s="110"/>
      <c r="G1998" s="102">
        <f t="shared" si="448"/>
        <v>0</v>
      </c>
      <c r="H1998" s="102">
        <f t="shared" si="449"/>
        <v>0</v>
      </c>
      <c r="I1998" s="102">
        <f t="shared" si="450"/>
        <v>0</v>
      </c>
      <c r="J1998" s="103">
        <f t="shared" si="451"/>
        <v>0</v>
      </c>
      <c r="L1998" s="115">
        <f t="shared" si="452"/>
        <v>0</v>
      </c>
      <c r="M1998" s="111">
        <f t="shared" si="453"/>
        <v>0</v>
      </c>
      <c r="N1998" s="111">
        <f t="shared" si="454"/>
        <v>0</v>
      </c>
      <c r="O1998" s="115">
        <f t="shared" si="455"/>
        <v>0</v>
      </c>
      <c r="P1998" s="111">
        <f t="shared" si="456"/>
        <v>0</v>
      </c>
      <c r="Q1998" s="111">
        <f t="shared" si="457"/>
        <v>0</v>
      </c>
      <c r="R1998" s="115">
        <f t="shared" si="458"/>
        <v>0</v>
      </c>
      <c r="S1998" s="111">
        <f t="shared" si="459"/>
        <v>0</v>
      </c>
      <c r="T1998" s="111">
        <f t="shared" si="460"/>
        <v>0</v>
      </c>
    </row>
    <row r="1999" spans="1:20" ht="11.25" customHeight="1" x14ac:dyDescent="0.2">
      <c r="A1999" s="102" t="str">
        <f>'T09'!A1999</f>
        <v>Radvaň nad Dunajom</v>
      </c>
      <c r="B1999" s="104">
        <f>'T09'!C1999</f>
        <v>501336</v>
      </c>
      <c r="C1999" s="109">
        <f>'T09'!K1999</f>
        <v>319105.73</v>
      </c>
      <c r="D1999" s="110">
        <f>'T09'!O1999</f>
        <v>0</v>
      </c>
      <c r="E1999" s="110">
        <f>'T09'!P1999</f>
        <v>5.6079343984202366</v>
      </c>
      <c r="F1999" s="110"/>
      <c r="G1999" s="102">
        <f t="shared" si="448"/>
        <v>0</v>
      </c>
      <c r="H1999" s="102">
        <f t="shared" si="449"/>
        <v>0</v>
      </c>
      <c r="I1999" s="102">
        <f t="shared" si="450"/>
        <v>0</v>
      </c>
      <c r="J1999" s="103">
        <f t="shared" si="451"/>
        <v>0</v>
      </c>
      <c r="L1999" s="115">
        <f t="shared" si="452"/>
        <v>0</v>
      </c>
      <c r="M1999" s="111">
        <f t="shared" si="453"/>
        <v>0</v>
      </c>
      <c r="N1999" s="111">
        <f t="shared" si="454"/>
        <v>0</v>
      </c>
      <c r="O1999" s="115">
        <f t="shared" si="455"/>
        <v>0</v>
      </c>
      <c r="P1999" s="111">
        <f t="shared" si="456"/>
        <v>0</v>
      </c>
      <c r="Q1999" s="111">
        <f t="shared" si="457"/>
        <v>0</v>
      </c>
      <c r="R1999" s="115">
        <f t="shared" si="458"/>
        <v>0</v>
      </c>
      <c r="S1999" s="111">
        <f t="shared" si="459"/>
        <v>0</v>
      </c>
      <c r="T1999" s="111">
        <f t="shared" si="460"/>
        <v>0</v>
      </c>
    </row>
    <row r="2000" spans="1:20" ht="11.25" customHeight="1" x14ac:dyDescent="0.2">
      <c r="A2000" s="102" t="str">
        <f>'T09'!A2000</f>
        <v>Radvaň nad Laborcom</v>
      </c>
      <c r="B2000" s="104">
        <f>'T09'!C2000</f>
        <v>520691</v>
      </c>
      <c r="C2000" s="109">
        <f>'T09'!K2000</f>
        <v>462963.33</v>
      </c>
      <c r="D2000" s="110">
        <f>'T09'!O2000</f>
        <v>13.5901</v>
      </c>
      <c r="E2000" s="110">
        <f>'T09'!P2000</f>
        <v>1.0026712050822686</v>
      </c>
      <c r="F2000" s="110"/>
      <c r="G2000" s="102">
        <f t="shared" si="448"/>
        <v>0</v>
      </c>
      <c r="H2000" s="102">
        <f t="shared" si="449"/>
        <v>0</v>
      </c>
      <c r="I2000" s="102">
        <f t="shared" si="450"/>
        <v>0</v>
      </c>
      <c r="J2000" s="103">
        <f t="shared" si="451"/>
        <v>0</v>
      </c>
      <c r="L2000" s="115">
        <f t="shared" si="452"/>
        <v>0</v>
      </c>
      <c r="M2000" s="111">
        <f t="shared" si="453"/>
        <v>0</v>
      </c>
      <c r="N2000" s="111">
        <f t="shared" si="454"/>
        <v>0</v>
      </c>
      <c r="O2000" s="115">
        <f t="shared" si="455"/>
        <v>0</v>
      </c>
      <c r="P2000" s="111">
        <f t="shared" si="456"/>
        <v>0</v>
      </c>
      <c r="Q2000" s="111">
        <f t="shared" si="457"/>
        <v>0</v>
      </c>
      <c r="R2000" s="115">
        <f t="shared" si="458"/>
        <v>0</v>
      </c>
      <c r="S2000" s="111">
        <f t="shared" si="459"/>
        <v>0</v>
      </c>
      <c r="T2000" s="111">
        <f t="shared" si="460"/>
        <v>0</v>
      </c>
    </row>
    <row r="2001" spans="1:20" ht="11.25" customHeight="1" x14ac:dyDescent="0.2">
      <c r="A2001" s="102" t="str">
        <f>'T09'!A2001</f>
        <v>Radvanovce</v>
      </c>
      <c r="B2001" s="104">
        <f>'T09'!C2001</f>
        <v>529036</v>
      </c>
      <c r="C2001" s="109">
        <f>'T09'!K2001</f>
        <v>65176.1</v>
      </c>
      <c r="D2001" s="110">
        <f>'T09'!O2001</f>
        <v>0</v>
      </c>
      <c r="E2001" s="110">
        <f>'T09'!P2001</f>
        <v>0</v>
      </c>
      <c r="F2001" s="110"/>
      <c r="G2001" s="102">
        <f t="shared" si="448"/>
        <v>0</v>
      </c>
      <c r="H2001" s="102">
        <f t="shared" si="449"/>
        <v>0</v>
      </c>
      <c r="I2001" s="102">
        <f t="shared" si="450"/>
        <v>0</v>
      </c>
      <c r="J2001" s="103">
        <f t="shared" si="451"/>
        <v>0</v>
      </c>
      <c r="L2001" s="115">
        <f t="shared" si="452"/>
        <v>0</v>
      </c>
      <c r="M2001" s="111">
        <f t="shared" si="453"/>
        <v>0</v>
      </c>
      <c r="N2001" s="111">
        <f t="shared" si="454"/>
        <v>0</v>
      </c>
      <c r="O2001" s="115">
        <f t="shared" si="455"/>
        <v>0</v>
      </c>
      <c r="P2001" s="111">
        <f t="shared" si="456"/>
        <v>0</v>
      </c>
      <c r="Q2001" s="111">
        <f t="shared" si="457"/>
        <v>0</v>
      </c>
      <c r="R2001" s="115">
        <f t="shared" si="458"/>
        <v>0</v>
      </c>
      <c r="S2001" s="111">
        <f t="shared" si="459"/>
        <v>0</v>
      </c>
      <c r="T2001" s="111">
        <f t="shared" si="460"/>
        <v>0</v>
      </c>
    </row>
    <row r="2002" spans="1:20" ht="11.25" customHeight="1" x14ac:dyDescent="0.2">
      <c r="A2002" s="102" t="str">
        <f>'T09'!A2002</f>
        <v>Radzovce</v>
      </c>
      <c r="B2002" s="104">
        <f>'T09'!C2002</f>
        <v>511790</v>
      </c>
      <c r="C2002" s="109">
        <f>'T09'!K2002</f>
        <v>1264385.04</v>
      </c>
      <c r="D2002" s="110">
        <f>'T09'!O2002</f>
        <v>12.3306</v>
      </c>
      <c r="E2002" s="110">
        <f>'T09'!P2002</f>
        <v>2.0201947343508588</v>
      </c>
      <c r="F2002" s="110"/>
      <c r="G2002" s="102">
        <f t="shared" si="448"/>
        <v>0</v>
      </c>
      <c r="H2002" s="102">
        <f t="shared" si="449"/>
        <v>0</v>
      </c>
      <c r="I2002" s="102">
        <f t="shared" si="450"/>
        <v>0</v>
      </c>
      <c r="J2002" s="103">
        <f t="shared" si="451"/>
        <v>0</v>
      </c>
      <c r="L2002" s="115">
        <f t="shared" si="452"/>
        <v>0</v>
      </c>
      <c r="M2002" s="111">
        <f t="shared" si="453"/>
        <v>0</v>
      </c>
      <c r="N2002" s="111">
        <f t="shared" si="454"/>
        <v>0</v>
      </c>
      <c r="O2002" s="115">
        <f t="shared" si="455"/>
        <v>0</v>
      </c>
      <c r="P2002" s="111">
        <f t="shared" si="456"/>
        <v>0</v>
      </c>
      <c r="Q2002" s="111">
        <f t="shared" si="457"/>
        <v>0</v>
      </c>
      <c r="R2002" s="115">
        <f t="shared" si="458"/>
        <v>0</v>
      </c>
      <c r="S2002" s="111">
        <f t="shared" si="459"/>
        <v>0</v>
      </c>
      <c r="T2002" s="111">
        <f t="shared" si="460"/>
        <v>0</v>
      </c>
    </row>
    <row r="2003" spans="1:20" ht="11.25" customHeight="1" x14ac:dyDescent="0.2">
      <c r="A2003" s="102" t="str">
        <f>'T09'!A2003</f>
        <v>Rafajovce</v>
      </c>
      <c r="B2003" s="104">
        <f>'T09'!C2003</f>
        <v>529044</v>
      </c>
      <c r="C2003" s="109">
        <f>'T09'!K2003</f>
        <v>28093.65</v>
      </c>
      <c r="D2003" s="110">
        <f>'T09'!O2003</f>
        <v>0</v>
      </c>
      <c r="E2003" s="110">
        <f>'T09'!P2003</f>
        <v>0</v>
      </c>
      <c r="F2003" s="110"/>
      <c r="G2003" s="102">
        <f t="shared" si="448"/>
        <v>0</v>
      </c>
      <c r="H2003" s="102">
        <f t="shared" si="449"/>
        <v>0</v>
      </c>
      <c r="I2003" s="102">
        <f t="shared" si="450"/>
        <v>0</v>
      </c>
      <c r="J2003" s="103">
        <f t="shared" si="451"/>
        <v>0</v>
      </c>
      <c r="L2003" s="115">
        <f t="shared" si="452"/>
        <v>0</v>
      </c>
      <c r="M2003" s="111">
        <f t="shared" si="453"/>
        <v>0</v>
      </c>
      <c r="N2003" s="111">
        <f t="shared" si="454"/>
        <v>0</v>
      </c>
      <c r="O2003" s="115">
        <f t="shared" si="455"/>
        <v>0</v>
      </c>
      <c r="P2003" s="111">
        <f t="shared" si="456"/>
        <v>0</v>
      </c>
      <c r="Q2003" s="111">
        <f t="shared" si="457"/>
        <v>0</v>
      </c>
      <c r="R2003" s="115">
        <f t="shared" si="458"/>
        <v>0</v>
      </c>
      <c r="S2003" s="111">
        <f t="shared" si="459"/>
        <v>0</v>
      </c>
      <c r="T2003" s="111">
        <f t="shared" si="460"/>
        <v>0</v>
      </c>
    </row>
    <row r="2004" spans="1:20" ht="11.25" customHeight="1" x14ac:dyDescent="0.2">
      <c r="A2004" s="102" t="str">
        <f>'T09'!A2004</f>
        <v>Rajčany</v>
      </c>
      <c r="B2004" s="104">
        <f>'T09'!C2004</f>
        <v>505439</v>
      </c>
      <c r="C2004" s="109">
        <f>'T09'!K2004</f>
        <v>164372.81999999998</v>
      </c>
      <c r="D2004" s="110">
        <f>'T09'!O2004</f>
        <v>0</v>
      </c>
      <c r="E2004" s="110">
        <f>'T09'!P2004</f>
        <v>0.11512852307334026</v>
      </c>
      <c r="F2004" s="110"/>
      <c r="G2004" s="102">
        <f t="shared" si="448"/>
        <v>0</v>
      </c>
      <c r="H2004" s="102">
        <f t="shared" si="449"/>
        <v>0</v>
      </c>
      <c r="I2004" s="102">
        <f t="shared" si="450"/>
        <v>0</v>
      </c>
      <c r="J2004" s="103">
        <f t="shared" si="451"/>
        <v>0</v>
      </c>
      <c r="L2004" s="115">
        <f t="shared" si="452"/>
        <v>0</v>
      </c>
      <c r="M2004" s="111">
        <f t="shared" si="453"/>
        <v>0</v>
      </c>
      <c r="N2004" s="111">
        <f t="shared" si="454"/>
        <v>0</v>
      </c>
      <c r="O2004" s="115">
        <f t="shared" si="455"/>
        <v>0</v>
      </c>
      <c r="P2004" s="111">
        <f t="shared" si="456"/>
        <v>0</v>
      </c>
      <c r="Q2004" s="111">
        <f t="shared" si="457"/>
        <v>0</v>
      </c>
      <c r="R2004" s="115">
        <f t="shared" si="458"/>
        <v>0</v>
      </c>
      <c r="S2004" s="111">
        <f t="shared" si="459"/>
        <v>0</v>
      </c>
      <c r="T2004" s="111">
        <f t="shared" si="460"/>
        <v>0</v>
      </c>
    </row>
    <row r="2005" spans="1:20" ht="11.25" customHeight="1" x14ac:dyDescent="0.2">
      <c r="A2005" s="102" t="str">
        <f>'T09'!A2005</f>
        <v>Rajec</v>
      </c>
      <c r="B2005" s="104">
        <f>'T09'!C2005</f>
        <v>517917</v>
      </c>
      <c r="C2005" s="109">
        <f>'T09'!K2005</f>
        <v>3324491.1399999997</v>
      </c>
      <c r="D2005" s="110">
        <f>'T09'!O2005</f>
        <v>10.1706</v>
      </c>
      <c r="E2005" s="110">
        <f>'T09'!P2005</f>
        <v>5.9973924310112618</v>
      </c>
      <c r="F2005" s="110"/>
      <c r="G2005" s="102">
        <f t="shared" si="448"/>
        <v>0</v>
      </c>
      <c r="H2005" s="102">
        <f t="shared" si="449"/>
        <v>0</v>
      </c>
      <c r="I2005" s="102">
        <f t="shared" si="450"/>
        <v>0</v>
      </c>
      <c r="J2005" s="103">
        <f t="shared" si="451"/>
        <v>0</v>
      </c>
      <c r="L2005" s="115">
        <f t="shared" si="452"/>
        <v>0</v>
      </c>
      <c r="M2005" s="111">
        <f t="shared" si="453"/>
        <v>0</v>
      </c>
      <c r="N2005" s="111">
        <f t="shared" si="454"/>
        <v>0</v>
      </c>
      <c r="O2005" s="115">
        <f t="shared" si="455"/>
        <v>0</v>
      </c>
      <c r="P2005" s="111">
        <f t="shared" si="456"/>
        <v>0</v>
      </c>
      <c r="Q2005" s="111">
        <f t="shared" si="457"/>
        <v>0</v>
      </c>
      <c r="R2005" s="115">
        <f t="shared" si="458"/>
        <v>0</v>
      </c>
      <c r="S2005" s="111">
        <f t="shared" si="459"/>
        <v>0</v>
      </c>
      <c r="T2005" s="111">
        <f t="shared" si="460"/>
        <v>0</v>
      </c>
    </row>
    <row r="2006" spans="1:20" ht="11.25" customHeight="1" x14ac:dyDescent="0.2">
      <c r="A2006" s="102" t="str">
        <f>'T09'!A2006</f>
        <v>Rajecká Lesná</v>
      </c>
      <c r="B2006" s="104">
        <f>'T09'!C2006</f>
        <v>517925</v>
      </c>
      <c r="C2006" s="109">
        <f>'T09'!K2006</f>
        <v>627162.23</v>
      </c>
      <c r="D2006" s="110">
        <f>'T09'!O2006</f>
        <v>0</v>
      </c>
      <c r="E2006" s="110">
        <f>'T09'!P2006</f>
        <v>0</v>
      </c>
      <c r="F2006" s="110"/>
      <c r="G2006" s="102">
        <f t="shared" si="448"/>
        <v>0</v>
      </c>
      <c r="H2006" s="102">
        <f t="shared" si="449"/>
        <v>0</v>
      </c>
      <c r="I2006" s="102">
        <f t="shared" si="450"/>
        <v>0</v>
      </c>
      <c r="J2006" s="103">
        <f t="shared" si="451"/>
        <v>0</v>
      </c>
      <c r="L2006" s="115">
        <f t="shared" si="452"/>
        <v>0</v>
      </c>
      <c r="M2006" s="111">
        <f t="shared" si="453"/>
        <v>0</v>
      </c>
      <c r="N2006" s="111">
        <f t="shared" si="454"/>
        <v>0</v>
      </c>
      <c r="O2006" s="115">
        <f t="shared" si="455"/>
        <v>0</v>
      </c>
      <c r="P2006" s="111">
        <f t="shared" si="456"/>
        <v>0</v>
      </c>
      <c r="Q2006" s="111">
        <f t="shared" si="457"/>
        <v>0</v>
      </c>
      <c r="R2006" s="115">
        <f t="shared" si="458"/>
        <v>0</v>
      </c>
      <c r="S2006" s="111">
        <f t="shared" si="459"/>
        <v>0</v>
      </c>
      <c r="T2006" s="111">
        <f t="shared" si="460"/>
        <v>0</v>
      </c>
    </row>
    <row r="2007" spans="1:20" ht="11.25" customHeight="1" x14ac:dyDescent="0.2">
      <c r="A2007" s="102" t="str">
        <f>'T09'!A2007</f>
        <v>Rajecké Teplice</v>
      </c>
      <c r="B2007" s="104">
        <f>'T09'!C2007</f>
        <v>517933</v>
      </c>
      <c r="C2007" s="109">
        <f>'T09'!K2007</f>
        <v>1530442.32</v>
      </c>
      <c r="D2007" s="110">
        <f>'T09'!O2007</f>
        <v>28.1631</v>
      </c>
      <c r="E2007" s="110">
        <f>'T09'!P2007</f>
        <v>4.4728402439890713</v>
      </c>
      <c r="F2007" s="110"/>
      <c r="G2007" s="102">
        <f t="shared" si="448"/>
        <v>0</v>
      </c>
      <c r="H2007" s="102">
        <f t="shared" si="449"/>
        <v>0</v>
      </c>
      <c r="I2007" s="102">
        <f t="shared" si="450"/>
        <v>0</v>
      </c>
      <c r="J2007" s="103">
        <f t="shared" si="451"/>
        <v>0</v>
      </c>
      <c r="L2007" s="115">
        <f t="shared" si="452"/>
        <v>0</v>
      </c>
      <c r="M2007" s="111">
        <f t="shared" si="453"/>
        <v>0</v>
      </c>
      <c r="N2007" s="111">
        <f t="shared" si="454"/>
        <v>0</v>
      </c>
      <c r="O2007" s="115">
        <f t="shared" si="455"/>
        <v>0</v>
      </c>
      <c r="P2007" s="111">
        <f t="shared" si="456"/>
        <v>0</v>
      </c>
      <c r="Q2007" s="111">
        <f t="shared" si="457"/>
        <v>0</v>
      </c>
      <c r="R2007" s="115">
        <f t="shared" si="458"/>
        <v>0</v>
      </c>
      <c r="S2007" s="111">
        <f t="shared" si="459"/>
        <v>0</v>
      </c>
      <c r="T2007" s="111">
        <f t="shared" si="460"/>
        <v>0</v>
      </c>
    </row>
    <row r="2008" spans="1:20" ht="11.25" customHeight="1" x14ac:dyDescent="0.2">
      <c r="A2008" s="102" t="str">
        <f>'T09'!A2008</f>
        <v>Rákoš</v>
      </c>
      <c r="B2008" s="104">
        <f>'T09'!C2008</f>
        <v>521906</v>
      </c>
      <c r="C2008" s="109">
        <f>'T09'!K2008</f>
        <v>56163.81</v>
      </c>
      <c r="D2008" s="110">
        <f>'T09'!O2008</f>
        <v>0</v>
      </c>
      <c r="E2008" s="110">
        <f>'T09'!P2008</f>
        <v>4.4494844633937758</v>
      </c>
      <c r="F2008" s="110"/>
      <c r="G2008" s="102">
        <f t="shared" si="448"/>
        <v>0</v>
      </c>
      <c r="H2008" s="102">
        <f t="shared" si="449"/>
        <v>0</v>
      </c>
      <c r="I2008" s="102">
        <f t="shared" si="450"/>
        <v>0</v>
      </c>
      <c r="J2008" s="103">
        <f t="shared" si="451"/>
        <v>0</v>
      </c>
      <c r="L2008" s="115">
        <f t="shared" si="452"/>
        <v>0</v>
      </c>
      <c r="M2008" s="111">
        <f t="shared" si="453"/>
        <v>0</v>
      </c>
      <c r="N2008" s="111">
        <f t="shared" si="454"/>
        <v>0</v>
      </c>
      <c r="O2008" s="115">
        <f t="shared" si="455"/>
        <v>0</v>
      </c>
      <c r="P2008" s="111">
        <f t="shared" si="456"/>
        <v>0</v>
      </c>
      <c r="Q2008" s="111">
        <f t="shared" si="457"/>
        <v>0</v>
      </c>
      <c r="R2008" s="115">
        <f t="shared" si="458"/>
        <v>0</v>
      </c>
      <c r="S2008" s="111">
        <f t="shared" si="459"/>
        <v>0</v>
      </c>
      <c r="T2008" s="111">
        <f t="shared" si="460"/>
        <v>0</v>
      </c>
    </row>
    <row r="2009" spans="1:20" ht="11.25" customHeight="1" x14ac:dyDescent="0.2">
      <c r="A2009" s="102" t="str">
        <f>'T09'!A2009</f>
        <v>Rákoš</v>
      </c>
      <c r="B2009" s="104">
        <f>'T09'!C2009</f>
        <v>526118</v>
      </c>
      <c r="C2009" s="109">
        <f>'T09'!K2009</f>
        <v>115349.69</v>
      </c>
      <c r="D2009" s="110">
        <f>'T09'!O2009</f>
        <v>0</v>
      </c>
      <c r="E2009" s="110">
        <f>'T09'!P2009</f>
        <v>0</v>
      </c>
      <c r="F2009" s="110"/>
      <c r="G2009" s="102">
        <f t="shared" si="448"/>
        <v>0</v>
      </c>
      <c r="H2009" s="102">
        <f t="shared" si="449"/>
        <v>0</v>
      </c>
      <c r="I2009" s="102">
        <f t="shared" si="450"/>
        <v>0</v>
      </c>
      <c r="J2009" s="103">
        <f t="shared" si="451"/>
        <v>0</v>
      </c>
      <c r="L2009" s="115">
        <f t="shared" si="452"/>
        <v>0</v>
      </c>
      <c r="M2009" s="111">
        <f t="shared" si="453"/>
        <v>0</v>
      </c>
      <c r="N2009" s="111">
        <f t="shared" si="454"/>
        <v>0</v>
      </c>
      <c r="O2009" s="115">
        <f t="shared" si="455"/>
        <v>0</v>
      </c>
      <c r="P2009" s="111">
        <f t="shared" si="456"/>
        <v>0</v>
      </c>
      <c r="Q2009" s="111">
        <f t="shared" si="457"/>
        <v>0</v>
      </c>
      <c r="R2009" s="115">
        <f t="shared" si="458"/>
        <v>0</v>
      </c>
      <c r="S2009" s="111">
        <f t="shared" si="459"/>
        <v>0</v>
      </c>
      <c r="T2009" s="111">
        <f t="shared" si="460"/>
        <v>0</v>
      </c>
    </row>
    <row r="2010" spans="1:20" ht="11.25" customHeight="1" x14ac:dyDescent="0.2">
      <c r="A2010" s="102" t="str">
        <f>'T09'!A2010</f>
        <v>Raková</v>
      </c>
      <c r="B2010" s="104">
        <f>'T09'!C2010</f>
        <v>509400</v>
      </c>
      <c r="C2010" s="109">
        <f>'T09'!K2010</f>
        <v>2552962.37</v>
      </c>
      <c r="D2010" s="110">
        <f>'T09'!O2010</f>
        <v>33.645200000000003</v>
      </c>
      <c r="E2010" s="110">
        <f>'T09'!P2010</f>
        <v>5.9392422615300822</v>
      </c>
      <c r="F2010" s="110"/>
      <c r="G2010" s="102">
        <f t="shared" si="448"/>
        <v>0</v>
      </c>
      <c r="H2010" s="102">
        <f t="shared" si="449"/>
        <v>0</v>
      </c>
      <c r="I2010" s="102">
        <f t="shared" si="450"/>
        <v>0</v>
      </c>
      <c r="J2010" s="103">
        <f t="shared" si="451"/>
        <v>0</v>
      </c>
      <c r="L2010" s="115">
        <f t="shared" si="452"/>
        <v>0</v>
      </c>
      <c r="M2010" s="111">
        <f t="shared" si="453"/>
        <v>0</v>
      </c>
      <c r="N2010" s="111">
        <f t="shared" si="454"/>
        <v>0</v>
      </c>
      <c r="O2010" s="115">
        <f t="shared" si="455"/>
        <v>0</v>
      </c>
      <c r="P2010" s="111">
        <f t="shared" si="456"/>
        <v>0</v>
      </c>
      <c r="Q2010" s="111">
        <f t="shared" si="457"/>
        <v>0</v>
      </c>
      <c r="R2010" s="115">
        <f t="shared" si="458"/>
        <v>0</v>
      </c>
      <c r="S2010" s="111">
        <f t="shared" si="459"/>
        <v>0</v>
      </c>
      <c r="T2010" s="111">
        <f t="shared" si="460"/>
        <v>0</v>
      </c>
    </row>
    <row r="2011" spans="1:20" ht="11.25" customHeight="1" x14ac:dyDescent="0.2">
      <c r="A2011" s="102" t="str">
        <f>'T09'!A2011</f>
        <v>Rakovčík</v>
      </c>
      <c r="B2011" s="104">
        <f>'T09'!C2011</f>
        <v>527769</v>
      </c>
      <c r="C2011" s="109">
        <f>'T09'!K2011</f>
        <v>72230.429999999993</v>
      </c>
      <c r="D2011" s="110">
        <f>'T09'!O2011</f>
        <v>21.283100000000001</v>
      </c>
      <c r="E2011" s="110">
        <f>'T09'!P2011</f>
        <v>109.35450612712675</v>
      </c>
      <c r="F2011" s="110"/>
      <c r="G2011" s="102">
        <f t="shared" si="448"/>
        <v>0</v>
      </c>
      <c r="H2011" s="102">
        <f t="shared" si="449"/>
        <v>1</v>
      </c>
      <c r="I2011" s="102">
        <f t="shared" si="450"/>
        <v>0</v>
      </c>
      <c r="J2011" s="103">
        <f t="shared" si="451"/>
        <v>1</v>
      </c>
      <c r="L2011" s="115">
        <f t="shared" si="452"/>
        <v>0</v>
      </c>
      <c r="M2011" s="111">
        <f t="shared" si="453"/>
        <v>0</v>
      </c>
      <c r="N2011" s="111">
        <f t="shared" si="454"/>
        <v>0</v>
      </c>
      <c r="O2011" s="115">
        <f t="shared" si="455"/>
        <v>72230.429999999993</v>
      </c>
      <c r="P2011" s="111">
        <f t="shared" si="456"/>
        <v>0.21283100000000002</v>
      </c>
      <c r="Q2011" s="111">
        <f t="shared" si="457"/>
        <v>1.0935450612712676</v>
      </c>
      <c r="R2011" s="115">
        <f t="shared" si="458"/>
        <v>0</v>
      </c>
      <c r="S2011" s="111">
        <f t="shared" si="459"/>
        <v>0</v>
      </c>
      <c r="T2011" s="111">
        <f t="shared" si="460"/>
        <v>0</v>
      </c>
    </row>
    <row r="2012" spans="1:20" ht="11.25" customHeight="1" x14ac:dyDescent="0.2">
      <c r="A2012" s="102" t="str">
        <f>'T09'!A2012</f>
        <v>Rakovec nad Ondavou</v>
      </c>
      <c r="B2012" s="104">
        <f>'T09'!C2012</f>
        <v>522996</v>
      </c>
      <c r="C2012" s="109">
        <f>'T09'!K2012</f>
        <v>973467.98</v>
      </c>
      <c r="D2012" s="110">
        <f>'T09'!O2012</f>
        <v>3.4723000000000002</v>
      </c>
      <c r="E2012" s="110">
        <f>'T09'!P2012</f>
        <v>20.923999986111511</v>
      </c>
      <c r="F2012" s="110"/>
      <c r="G2012" s="102">
        <f t="shared" si="448"/>
        <v>0</v>
      </c>
      <c r="H2012" s="102">
        <f t="shared" si="449"/>
        <v>0</v>
      </c>
      <c r="I2012" s="102">
        <f t="shared" si="450"/>
        <v>0</v>
      </c>
      <c r="J2012" s="103">
        <f t="shared" si="451"/>
        <v>0</v>
      </c>
      <c r="L2012" s="115">
        <f t="shared" si="452"/>
        <v>0</v>
      </c>
      <c r="M2012" s="111">
        <f t="shared" si="453"/>
        <v>0</v>
      </c>
      <c r="N2012" s="111">
        <f t="shared" si="454"/>
        <v>0</v>
      </c>
      <c r="O2012" s="115">
        <f t="shared" si="455"/>
        <v>0</v>
      </c>
      <c r="P2012" s="111">
        <f t="shared" si="456"/>
        <v>0</v>
      </c>
      <c r="Q2012" s="111">
        <f t="shared" si="457"/>
        <v>0</v>
      </c>
      <c r="R2012" s="115">
        <f t="shared" si="458"/>
        <v>0</v>
      </c>
      <c r="S2012" s="111">
        <f t="shared" si="459"/>
        <v>0</v>
      </c>
      <c r="T2012" s="111">
        <f t="shared" si="460"/>
        <v>0</v>
      </c>
    </row>
    <row r="2013" spans="1:20" ht="11.25" customHeight="1" x14ac:dyDescent="0.2">
      <c r="A2013" s="102" t="str">
        <f>'T09'!A2013</f>
        <v>Rakovice</v>
      </c>
      <c r="B2013" s="104">
        <f>'T09'!C2013</f>
        <v>507482</v>
      </c>
      <c r="C2013" s="109">
        <f>'T09'!K2013</f>
        <v>722110.14999999991</v>
      </c>
      <c r="D2013" s="110">
        <f>'T09'!O2013</f>
        <v>11.1662</v>
      </c>
      <c r="E2013" s="110">
        <f>'T09'!P2013</f>
        <v>3.5704705161670978</v>
      </c>
      <c r="F2013" s="110"/>
      <c r="G2013" s="102">
        <f t="shared" si="448"/>
        <v>0</v>
      </c>
      <c r="H2013" s="102">
        <f t="shared" si="449"/>
        <v>0</v>
      </c>
      <c r="I2013" s="102">
        <f t="shared" si="450"/>
        <v>0</v>
      </c>
      <c r="J2013" s="103">
        <f t="shared" si="451"/>
        <v>0</v>
      </c>
      <c r="L2013" s="115">
        <f t="shared" si="452"/>
        <v>0</v>
      </c>
      <c r="M2013" s="111">
        <f t="shared" si="453"/>
        <v>0</v>
      </c>
      <c r="N2013" s="111">
        <f t="shared" si="454"/>
        <v>0</v>
      </c>
      <c r="O2013" s="115">
        <f t="shared" si="455"/>
        <v>0</v>
      </c>
      <c r="P2013" s="111">
        <f t="shared" si="456"/>
        <v>0</v>
      </c>
      <c r="Q2013" s="111">
        <f t="shared" si="457"/>
        <v>0</v>
      </c>
      <c r="R2013" s="115">
        <f t="shared" si="458"/>
        <v>0</v>
      </c>
      <c r="S2013" s="111">
        <f t="shared" si="459"/>
        <v>0</v>
      </c>
      <c r="T2013" s="111">
        <f t="shared" si="460"/>
        <v>0</v>
      </c>
    </row>
    <row r="2014" spans="1:20" ht="11.25" customHeight="1" x14ac:dyDescent="0.2">
      <c r="A2014" s="102" t="str">
        <f>'T09'!A2014</f>
        <v>Rakovnica</v>
      </c>
      <c r="B2014" s="104">
        <f>'T09'!C2014</f>
        <v>526126</v>
      </c>
      <c r="C2014" s="109">
        <f>'T09'!K2014</f>
        <v>113650.83</v>
      </c>
      <c r="D2014" s="110">
        <f>'T09'!O2014</f>
        <v>18.1873</v>
      </c>
      <c r="E2014" s="110">
        <f>'T09'!P2014</f>
        <v>18.760646094709561</v>
      </c>
      <c r="F2014" s="110"/>
      <c r="G2014" s="102">
        <f t="shared" si="448"/>
        <v>0</v>
      </c>
      <c r="H2014" s="102">
        <f t="shared" si="449"/>
        <v>0</v>
      </c>
      <c r="I2014" s="102">
        <f t="shared" si="450"/>
        <v>0</v>
      </c>
      <c r="J2014" s="103">
        <f t="shared" si="451"/>
        <v>0</v>
      </c>
      <c r="L2014" s="115">
        <f t="shared" si="452"/>
        <v>0</v>
      </c>
      <c r="M2014" s="111">
        <f t="shared" si="453"/>
        <v>0</v>
      </c>
      <c r="N2014" s="111">
        <f t="shared" si="454"/>
        <v>0</v>
      </c>
      <c r="O2014" s="115">
        <f t="shared" si="455"/>
        <v>0</v>
      </c>
      <c r="P2014" s="111">
        <f t="shared" si="456"/>
        <v>0</v>
      </c>
      <c r="Q2014" s="111">
        <f t="shared" si="457"/>
        <v>0</v>
      </c>
      <c r="R2014" s="115">
        <f t="shared" si="458"/>
        <v>0</v>
      </c>
      <c r="S2014" s="111">
        <f t="shared" si="459"/>
        <v>0</v>
      </c>
      <c r="T2014" s="111">
        <f t="shared" si="460"/>
        <v>0</v>
      </c>
    </row>
    <row r="2015" spans="1:20" ht="11.25" customHeight="1" x14ac:dyDescent="0.2">
      <c r="A2015" s="102" t="str">
        <f>'T09'!A2015</f>
        <v>Rakovo</v>
      </c>
      <c r="B2015" s="104">
        <f>'T09'!C2015</f>
        <v>512541</v>
      </c>
      <c r="C2015" s="109">
        <f>'T09'!K2015</f>
        <v>83983.15</v>
      </c>
      <c r="D2015" s="110">
        <f>'T09'!O2015</f>
        <v>0</v>
      </c>
      <c r="E2015" s="110">
        <f>'T09'!P2015</f>
        <v>0</v>
      </c>
      <c r="F2015" s="110"/>
      <c r="G2015" s="102">
        <f t="shared" si="448"/>
        <v>0</v>
      </c>
      <c r="H2015" s="102">
        <f t="shared" si="449"/>
        <v>0</v>
      </c>
      <c r="I2015" s="102">
        <f t="shared" si="450"/>
        <v>0</v>
      </c>
      <c r="J2015" s="103">
        <f t="shared" si="451"/>
        <v>0</v>
      </c>
      <c r="L2015" s="115">
        <f t="shared" si="452"/>
        <v>0</v>
      </c>
      <c r="M2015" s="111">
        <f t="shared" si="453"/>
        <v>0</v>
      </c>
      <c r="N2015" s="111">
        <f t="shared" si="454"/>
        <v>0</v>
      </c>
      <c r="O2015" s="115">
        <f t="shared" si="455"/>
        <v>0</v>
      </c>
      <c r="P2015" s="111">
        <f t="shared" si="456"/>
        <v>0</v>
      </c>
      <c r="Q2015" s="111">
        <f t="shared" si="457"/>
        <v>0</v>
      </c>
      <c r="R2015" s="115">
        <f t="shared" si="458"/>
        <v>0</v>
      </c>
      <c r="S2015" s="111">
        <f t="shared" si="459"/>
        <v>0</v>
      </c>
      <c r="T2015" s="111">
        <f t="shared" si="460"/>
        <v>0</v>
      </c>
    </row>
    <row r="2016" spans="1:20" ht="11.25" customHeight="1" x14ac:dyDescent="0.2">
      <c r="A2016" s="102" t="str">
        <f>'T09'!A2016</f>
        <v>Rakša</v>
      </c>
      <c r="B2016" s="104">
        <f>'T09'!C2016</f>
        <v>512559</v>
      </c>
      <c r="C2016" s="109">
        <f>'T09'!K2016</f>
        <v>49536.56</v>
      </c>
      <c r="D2016" s="110">
        <f>'T09'!O2016</f>
        <v>20.093499999999999</v>
      </c>
      <c r="E2016" s="110">
        <f>'T09'!P2016</f>
        <v>8.8358577987651934</v>
      </c>
      <c r="F2016" s="110"/>
      <c r="G2016" s="102">
        <f t="shared" si="448"/>
        <v>0</v>
      </c>
      <c r="H2016" s="102">
        <f t="shared" si="449"/>
        <v>0</v>
      </c>
      <c r="I2016" s="102">
        <f t="shared" si="450"/>
        <v>0</v>
      </c>
      <c r="J2016" s="103">
        <f t="shared" si="451"/>
        <v>0</v>
      </c>
      <c r="L2016" s="115">
        <f t="shared" si="452"/>
        <v>0</v>
      </c>
      <c r="M2016" s="111">
        <f t="shared" si="453"/>
        <v>0</v>
      </c>
      <c r="N2016" s="111">
        <f t="shared" si="454"/>
        <v>0</v>
      </c>
      <c r="O2016" s="115">
        <f t="shared" si="455"/>
        <v>0</v>
      </c>
      <c r="P2016" s="111">
        <f t="shared" si="456"/>
        <v>0</v>
      </c>
      <c r="Q2016" s="111">
        <f t="shared" si="457"/>
        <v>0</v>
      </c>
      <c r="R2016" s="115">
        <f t="shared" si="458"/>
        <v>0</v>
      </c>
      <c r="S2016" s="111">
        <f t="shared" si="459"/>
        <v>0</v>
      </c>
      <c r="T2016" s="111">
        <f t="shared" si="460"/>
        <v>0</v>
      </c>
    </row>
    <row r="2017" spans="1:20" ht="11.25" customHeight="1" x14ac:dyDescent="0.2">
      <c r="A2017" s="102" t="str">
        <f>'T09'!A2017</f>
        <v>Rakúsy</v>
      </c>
      <c r="B2017" s="104">
        <f>'T09'!C2017</f>
        <v>523798</v>
      </c>
      <c r="C2017" s="109">
        <f>'T09'!K2017</f>
        <v>2328828.77</v>
      </c>
      <c r="D2017" s="110">
        <f>'T09'!O2017</f>
        <v>0</v>
      </c>
      <c r="E2017" s="110">
        <f>'T09'!P2017</f>
        <v>6.6656682534886408E-2</v>
      </c>
      <c r="F2017" s="110"/>
      <c r="G2017" s="102">
        <f t="shared" si="448"/>
        <v>0</v>
      </c>
      <c r="H2017" s="102">
        <f t="shared" si="449"/>
        <v>0</v>
      </c>
      <c r="I2017" s="102">
        <f t="shared" si="450"/>
        <v>0</v>
      </c>
      <c r="J2017" s="103">
        <f t="shared" si="451"/>
        <v>0</v>
      </c>
      <c r="L2017" s="115">
        <f t="shared" si="452"/>
        <v>0</v>
      </c>
      <c r="M2017" s="111">
        <f t="shared" si="453"/>
        <v>0</v>
      </c>
      <c r="N2017" s="111">
        <f t="shared" si="454"/>
        <v>0</v>
      </c>
      <c r="O2017" s="115">
        <f t="shared" si="455"/>
        <v>0</v>
      </c>
      <c r="P2017" s="111">
        <f t="shared" si="456"/>
        <v>0</v>
      </c>
      <c r="Q2017" s="111">
        <f t="shared" si="457"/>
        <v>0</v>
      </c>
      <c r="R2017" s="115">
        <f t="shared" si="458"/>
        <v>0</v>
      </c>
      <c r="S2017" s="111">
        <f t="shared" si="459"/>
        <v>0</v>
      </c>
      <c r="T2017" s="111">
        <f t="shared" si="460"/>
        <v>0</v>
      </c>
    </row>
    <row r="2018" spans="1:20" ht="11.25" customHeight="1" x14ac:dyDescent="0.2">
      <c r="A2018" s="102" t="str">
        <f>'T09'!A2018</f>
        <v>Rakytník</v>
      </c>
      <c r="B2018" s="104">
        <f>'T09'!C2018</f>
        <v>557854</v>
      </c>
      <c r="C2018" s="109">
        <f>'T09'!K2018</f>
        <v>50659.28</v>
      </c>
      <c r="D2018" s="110">
        <f>'T09'!O2018</f>
        <v>30.756399999999999</v>
      </c>
      <c r="E2018" s="110">
        <f>'T09'!P2018</f>
        <v>0.41453411892154801</v>
      </c>
      <c r="F2018" s="110"/>
      <c r="G2018" s="102">
        <f t="shared" si="448"/>
        <v>0</v>
      </c>
      <c r="H2018" s="102">
        <f t="shared" si="449"/>
        <v>0</v>
      </c>
      <c r="I2018" s="102">
        <f t="shared" si="450"/>
        <v>0</v>
      </c>
      <c r="J2018" s="103">
        <f t="shared" si="451"/>
        <v>0</v>
      </c>
      <c r="L2018" s="115">
        <f t="shared" si="452"/>
        <v>0</v>
      </c>
      <c r="M2018" s="111">
        <f t="shared" si="453"/>
        <v>0</v>
      </c>
      <c r="N2018" s="111">
        <f t="shared" si="454"/>
        <v>0</v>
      </c>
      <c r="O2018" s="115">
        <f t="shared" si="455"/>
        <v>0</v>
      </c>
      <c r="P2018" s="111">
        <f t="shared" si="456"/>
        <v>0</v>
      </c>
      <c r="Q2018" s="111">
        <f t="shared" si="457"/>
        <v>0</v>
      </c>
      <c r="R2018" s="115">
        <f t="shared" si="458"/>
        <v>0</v>
      </c>
      <c r="S2018" s="111">
        <f t="shared" si="459"/>
        <v>0</v>
      </c>
      <c r="T2018" s="111">
        <f t="shared" si="460"/>
        <v>0</v>
      </c>
    </row>
    <row r="2019" spans="1:20" ht="11.25" customHeight="1" x14ac:dyDescent="0.2">
      <c r="A2019" s="102" t="str">
        <f>'T09'!A2019</f>
        <v>Rankovce</v>
      </c>
      <c r="B2019" s="104">
        <f>'T09'!C2019</f>
        <v>521914</v>
      </c>
      <c r="C2019" s="109">
        <f>'T09'!K2019</f>
        <v>266960.98</v>
      </c>
      <c r="D2019" s="110">
        <f>'T09'!O2019</f>
        <v>81.762100000000004</v>
      </c>
      <c r="E2019" s="110">
        <f>'T09'!P2019</f>
        <v>1.8729328907917557</v>
      </c>
      <c r="F2019" s="110"/>
      <c r="G2019" s="102">
        <f t="shared" si="448"/>
        <v>1</v>
      </c>
      <c r="H2019" s="102">
        <f t="shared" si="449"/>
        <v>0</v>
      </c>
      <c r="I2019" s="102">
        <f t="shared" si="450"/>
        <v>0</v>
      </c>
      <c r="J2019" s="103">
        <f t="shared" si="451"/>
        <v>1</v>
      </c>
      <c r="L2019" s="115">
        <f t="shared" si="452"/>
        <v>266960.98</v>
      </c>
      <c r="M2019" s="111">
        <f t="shared" si="453"/>
        <v>0.81762100000000004</v>
      </c>
      <c r="N2019" s="111">
        <f t="shared" si="454"/>
        <v>1.8729328907917557E-2</v>
      </c>
      <c r="O2019" s="115">
        <f t="shared" si="455"/>
        <v>0</v>
      </c>
      <c r="P2019" s="111">
        <f t="shared" si="456"/>
        <v>0</v>
      </c>
      <c r="Q2019" s="111">
        <f t="shared" si="457"/>
        <v>0</v>
      </c>
      <c r="R2019" s="115">
        <f t="shared" si="458"/>
        <v>0</v>
      </c>
      <c r="S2019" s="111">
        <f t="shared" si="459"/>
        <v>0</v>
      </c>
      <c r="T2019" s="111">
        <f t="shared" si="460"/>
        <v>0</v>
      </c>
    </row>
    <row r="2020" spans="1:20" ht="11.25" customHeight="1" x14ac:dyDescent="0.2">
      <c r="A2020" s="102" t="str">
        <f>'T09'!A2020</f>
        <v>Rapovce</v>
      </c>
      <c r="B2020" s="104">
        <f>'T09'!C2020</f>
        <v>511803</v>
      </c>
      <c r="C2020" s="109">
        <f>'T09'!K2020</f>
        <v>353952.62</v>
      </c>
      <c r="D2020" s="110">
        <f>'T09'!O2020</f>
        <v>11.549300000000001</v>
      </c>
      <c r="E2020" s="110">
        <f>'T09'!P2020</f>
        <v>2.3826352803943083</v>
      </c>
      <c r="F2020" s="110"/>
      <c r="G2020" s="102">
        <f t="shared" si="448"/>
        <v>0</v>
      </c>
      <c r="H2020" s="102">
        <f t="shared" si="449"/>
        <v>0</v>
      </c>
      <c r="I2020" s="102">
        <f t="shared" si="450"/>
        <v>0</v>
      </c>
      <c r="J2020" s="103">
        <f t="shared" si="451"/>
        <v>0</v>
      </c>
      <c r="L2020" s="115">
        <f t="shared" si="452"/>
        <v>0</v>
      </c>
      <c r="M2020" s="111">
        <f t="shared" si="453"/>
        <v>0</v>
      </c>
      <c r="N2020" s="111">
        <f t="shared" si="454"/>
        <v>0</v>
      </c>
      <c r="O2020" s="115">
        <f t="shared" si="455"/>
        <v>0</v>
      </c>
      <c r="P2020" s="111">
        <f t="shared" si="456"/>
        <v>0</v>
      </c>
      <c r="Q2020" s="111">
        <f t="shared" si="457"/>
        <v>0</v>
      </c>
      <c r="R2020" s="115">
        <f t="shared" si="458"/>
        <v>0</v>
      </c>
      <c r="S2020" s="111">
        <f t="shared" si="459"/>
        <v>0</v>
      </c>
      <c r="T2020" s="111">
        <f t="shared" si="460"/>
        <v>0</v>
      </c>
    </row>
    <row r="2021" spans="1:20" ht="11.25" customHeight="1" x14ac:dyDescent="0.2">
      <c r="A2021" s="102" t="str">
        <f>'T09'!A2021</f>
        <v>Raslavice</v>
      </c>
      <c r="B2021" s="104">
        <f>'T09'!C2021</f>
        <v>519936</v>
      </c>
      <c r="C2021" s="109">
        <f>'T09'!K2021</f>
        <v>2058963.33</v>
      </c>
      <c r="D2021" s="110">
        <f>'T09'!O2021</f>
        <v>21.303899999999999</v>
      </c>
      <c r="E2021" s="110">
        <f>'T09'!P2021</f>
        <v>12.376993620376911</v>
      </c>
      <c r="F2021" s="110"/>
      <c r="G2021" s="102">
        <f t="shared" si="448"/>
        <v>0</v>
      </c>
      <c r="H2021" s="102">
        <f t="shared" si="449"/>
        <v>0</v>
      </c>
      <c r="I2021" s="102">
        <f t="shared" si="450"/>
        <v>0</v>
      </c>
      <c r="J2021" s="103">
        <f t="shared" si="451"/>
        <v>0</v>
      </c>
      <c r="L2021" s="115">
        <f t="shared" si="452"/>
        <v>0</v>
      </c>
      <c r="M2021" s="111">
        <f t="shared" si="453"/>
        <v>0</v>
      </c>
      <c r="N2021" s="111">
        <f t="shared" si="454"/>
        <v>0</v>
      </c>
      <c r="O2021" s="115">
        <f t="shared" si="455"/>
        <v>0</v>
      </c>
      <c r="P2021" s="111">
        <f t="shared" si="456"/>
        <v>0</v>
      </c>
      <c r="Q2021" s="111">
        <f t="shared" si="457"/>
        <v>0</v>
      </c>
      <c r="R2021" s="115">
        <f t="shared" si="458"/>
        <v>0</v>
      </c>
      <c r="S2021" s="111">
        <f t="shared" si="459"/>
        <v>0</v>
      </c>
      <c r="T2021" s="111">
        <f t="shared" si="460"/>
        <v>0</v>
      </c>
    </row>
    <row r="2022" spans="1:20" ht="11.25" customHeight="1" x14ac:dyDescent="0.2">
      <c r="A2022" s="102" t="str">
        <f>'T09'!A2022</f>
        <v>Rastislavice</v>
      </c>
      <c r="B2022" s="104">
        <f>'T09'!C2022</f>
        <v>503509</v>
      </c>
      <c r="C2022" s="109">
        <f>'T09'!K2022</f>
        <v>319640.67</v>
      </c>
      <c r="D2022" s="110">
        <f>'T09'!O2022</f>
        <v>0</v>
      </c>
      <c r="E2022" s="110">
        <f>'T09'!P2022</f>
        <v>0</v>
      </c>
      <c r="F2022" s="110"/>
      <c r="G2022" s="102">
        <f t="shared" si="448"/>
        <v>0</v>
      </c>
      <c r="H2022" s="102">
        <f t="shared" si="449"/>
        <v>0</v>
      </c>
      <c r="I2022" s="102">
        <f t="shared" si="450"/>
        <v>0</v>
      </c>
      <c r="J2022" s="103">
        <f t="shared" si="451"/>
        <v>0</v>
      </c>
      <c r="L2022" s="115">
        <f t="shared" si="452"/>
        <v>0</v>
      </c>
      <c r="M2022" s="111">
        <f t="shared" si="453"/>
        <v>0</v>
      </c>
      <c r="N2022" s="111">
        <f t="shared" si="454"/>
        <v>0</v>
      </c>
      <c r="O2022" s="115">
        <f t="shared" si="455"/>
        <v>0</v>
      </c>
      <c r="P2022" s="111">
        <f t="shared" si="456"/>
        <v>0</v>
      </c>
      <c r="Q2022" s="111">
        <f t="shared" si="457"/>
        <v>0</v>
      </c>
      <c r="R2022" s="115">
        <f t="shared" si="458"/>
        <v>0</v>
      </c>
      <c r="S2022" s="111">
        <f t="shared" si="459"/>
        <v>0</v>
      </c>
      <c r="T2022" s="111">
        <f t="shared" si="460"/>
        <v>0</v>
      </c>
    </row>
    <row r="2023" spans="1:20" ht="11.25" customHeight="1" x14ac:dyDescent="0.2">
      <c r="A2023" s="102" t="str">
        <f>'T09'!A2023</f>
        <v>Rašice</v>
      </c>
      <c r="B2023" s="104">
        <f>'T09'!C2023</f>
        <v>515361</v>
      </c>
      <c r="C2023" s="109">
        <f>'T09'!K2023</f>
        <v>35107.06</v>
      </c>
      <c r="D2023" s="110">
        <f>'T09'!O2023</f>
        <v>0</v>
      </c>
      <c r="E2023" s="110">
        <f>'T09'!P2023</f>
        <v>0</v>
      </c>
      <c r="F2023" s="110"/>
      <c r="G2023" s="102">
        <f t="shared" si="448"/>
        <v>0</v>
      </c>
      <c r="H2023" s="102">
        <f t="shared" si="449"/>
        <v>0</v>
      </c>
      <c r="I2023" s="102">
        <f t="shared" si="450"/>
        <v>0</v>
      </c>
      <c r="J2023" s="103">
        <f t="shared" si="451"/>
        <v>0</v>
      </c>
      <c r="L2023" s="115">
        <f t="shared" si="452"/>
        <v>0</v>
      </c>
      <c r="M2023" s="111">
        <f t="shared" si="453"/>
        <v>0</v>
      </c>
      <c r="N2023" s="111">
        <f t="shared" si="454"/>
        <v>0</v>
      </c>
      <c r="O2023" s="115">
        <f t="shared" si="455"/>
        <v>0</v>
      </c>
      <c r="P2023" s="111">
        <f t="shared" si="456"/>
        <v>0</v>
      </c>
      <c r="Q2023" s="111">
        <f t="shared" si="457"/>
        <v>0</v>
      </c>
      <c r="R2023" s="115">
        <f t="shared" si="458"/>
        <v>0</v>
      </c>
      <c r="S2023" s="111">
        <f t="shared" si="459"/>
        <v>0</v>
      </c>
      <c r="T2023" s="111">
        <f t="shared" si="460"/>
        <v>0</v>
      </c>
    </row>
    <row r="2024" spans="1:20" ht="11.25" customHeight="1" x14ac:dyDescent="0.2">
      <c r="A2024" s="102" t="str">
        <f>'T09'!A2024</f>
        <v>Ratka</v>
      </c>
      <c r="B2024" s="104">
        <f>'T09'!C2024</f>
        <v>511811</v>
      </c>
      <c r="C2024" s="109">
        <f>'T09'!K2024</f>
        <v>87779.82</v>
      </c>
      <c r="D2024" s="110">
        <f>'T09'!O2024</f>
        <v>0</v>
      </c>
      <c r="E2024" s="110">
        <f>'T09'!P2024</f>
        <v>1.1392140015780392</v>
      </c>
      <c r="F2024" s="110"/>
      <c r="G2024" s="102">
        <f t="shared" si="448"/>
        <v>0</v>
      </c>
      <c r="H2024" s="102">
        <f t="shared" si="449"/>
        <v>0</v>
      </c>
      <c r="I2024" s="102">
        <f t="shared" si="450"/>
        <v>0</v>
      </c>
      <c r="J2024" s="103">
        <f t="shared" si="451"/>
        <v>0</v>
      </c>
      <c r="L2024" s="115">
        <f t="shared" si="452"/>
        <v>0</v>
      </c>
      <c r="M2024" s="111">
        <f t="shared" si="453"/>
        <v>0</v>
      </c>
      <c r="N2024" s="111">
        <f t="shared" si="454"/>
        <v>0</v>
      </c>
      <c r="O2024" s="115">
        <f t="shared" si="455"/>
        <v>0</v>
      </c>
      <c r="P2024" s="111">
        <f t="shared" si="456"/>
        <v>0</v>
      </c>
      <c r="Q2024" s="111">
        <f t="shared" si="457"/>
        <v>0</v>
      </c>
      <c r="R2024" s="115">
        <f t="shared" si="458"/>
        <v>0</v>
      </c>
      <c r="S2024" s="111">
        <f t="shared" si="459"/>
        <v>0</v>
      </c>
      <c r="T2024" s="111">
        <f t="shared" si="460"/>
        <v>0</v>
      </c>
    </row>
    <row r="2025" spans="1:20" ht="11.25" customHeight="1" x14ac:dyDescent="0.2">
      <c r="A2025" s="102" t="str">
        <f>'T09'!A2025</f>
        <v>Ratková</v>
      </c>
      <c r="B2025" s="104">
        <f>'T09'!C2025</f>
        <v>515370</v>
      </c>
      <c r="C2025" s="109">
        <f>'T09'!K2025</f>
        <v>599155.54</v>
      </c>
      <c r="D2025" s="110">
        <f>'T09'!O2025</f>
        <v>0</v>
      </c>
      <c r="E2025" s="110">
        <f>'T09'!P2025</f>
        <v>0</v>
      </c>
      <c r="F2025" s="110"/>
      <c r="G2025" s="102">
        <f t="shared" si="448"/>
        <v>0</v>
      </c>
      <c r="H2025" s="102">
        <f t="shared" si="449"/>
        <v>0</v>
      </c>
      <c r="I2025" s="102">
        <f t="shared" si="450"/>
        <v>0</v>
      </c>
      <c r="J2025" s="103">
        <f t="shared" si="451"/>
        <v>0</v>
      </c>
      <c r="L2025" s="115">
        <f t="shared" si="452"/>
        <v>0</v>
      </c>
      <c r="M2025" s="111">
        <f t="shared" si="453"/>
        <v>0</v>
      </c>
      <c r="N2025" s="111">
        <f t="shared" si="454"/>
        <v>0</v>
      </c>
      <c r="O2025" s="115">
        <f t="shared" si="455"/>
        <v>0</v>
      </c>
      <c r="P2025" s="111">
        <f t="shared" si="456"/>
        <v>0</v>
      </c>
      <c r="Q2025" s="111">
        <f t="shared" si="457"/>
        <v>0</v>
      </c>
      <c r="R2025" s="115">
        <f t="shared" si="458"/>
        <v>0</v>
      </c>
      <c r="S2025" s="111">
        <f t="shared" si="459"/>
        <v>0</v>
      </c>
      <c r="T2025" s="111">
        <f t="shared" si="460"/>
        <v>0</v>
      </c>
    </row>
    <row r="2026" spans="1:20" ht="11.25" customHeight="1" x14ac:dyDescent="0.2">
      <c r="A2026" s="102" t="str">
        <f>'T09'!A2026</f>
        <v>Ratkovce</v>
      </c>
      <c r="B2026" s="104">
        <f>'T09'!C2026</f>
        <v>518620</v>
      </c>
      <c r="C2026" s="109">
        <f>'T09'!K2026</f>
        <v>99119.65</v>
      </c>
      <c r="D2026" s="110">
        <f>'T09'!O2026</f>
        <v>0</v>
      </c>
      <c r="E2026" s="110">
        <f>'T09'!P2026</f>
        <v>0</v>
      </c>
      <c r="F2026" s="110"/>
      <c r="G2026" s="102">
        <f t="shared" si="448"/>
        <v>0</v>
      </c>
      <c r="H2026" s="102">
        <f t="shared" si="449"/>
        <v>0</v>
      </c>
      <c r="I2026" s="102">
        <f t="shared" si="450"/>
        <v>0</v>
      </c>
      <c r="J2026" s="103">
        <f t="shared" si="451"/>
        <v>0</v>
      </c>
      <c r="L2026" s="115">
        <f t="shared" si="452"/>
        <v>0</v>
      </c>
      <c r="M2026" s="111">
        <f t="shared" si="453"/>
        <v>0</v>
      </c>
      <c r="N2026" s="111">
        <f t="shared" si="454"/>
        <v>0</v>
      </c>
      <c r="O2026" s="115">
        <f t="shared" si="455"/>
        <v>0</v>
      </c>
      <c r="P2026" s="111">
        <f t="shared" si="456"/>
        <v>0</v>
      </c>
      <c r="Q2026" s="111">
        <f t="shared" si="457"/>
        <v>0</v>
      </c>
      <c r="R2026" s="115">
        <f t="shared" si="458"/>
        <v>0</v>
      </c>
      <c r="S2026" s="111">
        <f t="shared" si="459"/>
        <v>0</v>
      </c>
      <c r="T2026" s="111">
        <f t="shared" si="460"/>
        <v>0</v>
      </c>
    </row>
    <row r="2027" spans="1:20" ht="11.25" customHeight="1" x14ac:dyDescent="0.2">
      <c r="A2027" s="102" t="str">
        <f>'T09'!A2027</f>
        <v>Ratkovo</v>
      </c>
      <c r="B2027" s="104">
        <f>'T09'!C2027</f>
        <v>512567</v>
      </c>
      <c r="C2027" s="109">
        <f>'T09'!K2027</f>
        <v>28697.29</v>
      </c>
      <c r="D2027" s="110">
        <f>'T09'!O2027</f>
        <v>0</v>
      </c>
      <c r="E2027" s="110">
        <f>'T09'!P2027</f>
        <v>0</v>
      </c>
      <c r="F2027" s="110"/>
      <c r="G2027" s="102">
        <f t="shared" si="448"/>
        <v>0</v>
      </c>
      <c r="H2027" s="102">
        <f t="shared" si="449"/>
        <v>0</v>
      </c>
      <c r="I2027" s="102">
        <f t="shared" si="450"/>
        <v>0</v>
      </c>
      <c r="J2027" s="103">
        <f t="shared" si="451"/>
        <v>0</v>
      </c>
      <c r="L2027" s="115">
        <f t="shared" si="452"/>
        <v>0</v>
      </c>
      <c r="M2027" s="111">
        <f t="shared" si="453"/>
        <v>0</v>
      </c>
      <c r="N2027" s="111">
        <f t="shared" si="454"/>
        <v>0</v>
      </c>
      <c r="O2027" s="115">
        <f t="shared" si="455"/>
        <v>0</v>
      </c>
      <c r="P2027" s="111">
        <f t="shared" si="456"/>
        <v>0</v>
      </c>
      <c r="Q2027" s="111">
        <f t="shared" si="457"/>
        <v>0</v>
      </c>
      <c r="R2027" s="115">
        <f t="shared" si="458"/>
        <v>0</v>
      </c>
      <c r="S2027" s="111">
        <f t="shared" si="459"/>
        <v>0</v>
      </c>
      <c r="T2027" s="111">
        <f t="shared" si="460"/>
        <v>0</v>
      </c>
    </row>
    <row r="2028" spans="1:20" ht="11.25" customHeight="1" x14ac:dyDescent="0.2">
      <c r="A2028" s="102" t="str">
        <f>'T09'!A2028</f>
        <v>Ratkovská Lehota</v>
      </c>
      <c r="B2028" s="104">
        <f>'T09'!C2028</f>
        <v>515388</v>
      </c>
      <c r="C2028" s="109">
        <f>'T09'!K2028</f>
        <v>12986.61</v>
      </c>
      <c r="D2028" s="110">
        <f>'T09'!O2028</f>
        <v>0</v>
      </c>
      <c r="E2028" s="110">
        <f>'T09'!P2028</f>
        <v>0</v>
      </c>
      <c r="F2028" s="110"/>
      <c r="G2028" s="102">
        <f t="shared" si="448"/>
        <v>0</v>
      </c>
      <c r="H2028" s="102">
        <f t="shared" si="449"/>
        <v>0</v>
      </c>
      <c r="I2028" s="102">
        <f t="shared" si="450"/>
        <v>0</v>
      </c>
      <c r="J2028" s="103">
        <f t="shared" si="451"/>
        <v>0</v>
      </c>
      <c r="L2028" s="115">
        <f t="shared" si="452"/>
        <v>0</v>
      </c>
      <c r="M2028" s="111">
        <f t="shared" si="453"/>
        <v>0</v>
      </c>
      <c r="N2028" s="111">
        <f t="shared" si="454"/>
        <v>0</v>
      </c>
      <c r="O2028" s="115">
        <f t="shared" si="455"/>
        <v>0</v>
      </c>
      <c r="P2028" s="111">
        <f t="shared" si="456"/>
        <v>0</v>
      </c>
      <c r="Q2028" s="111">
        <f t="shared" si="457"/>
        <v>0</v>
      </c>
      <c r="R2028" s="115">
        <f t="shared" si="458"/>
        <v>0</v>
      </c>
      <c r="S2028" s="111">
        <f t="shared" si="459"/>
        <v>0</v>
      </c>
      <c r="T2028" s="111">
        <f t="shared" si="460"/>
        <v>0</v>
      </c>
    </row>
    <row r="2029" spans="1:20" ht="11.25" customHeight="1" x14ac:dyDescent="0.2">
      <c r="A2029" s="102" t="str">
        <f>'T09'!A2029</f>
        <v>Ratkovská Suchá</v>
      </c>
      <c r="B2029" s="104">
        <f>'T09'!C2029</f>
        <v>515396</v>
      </c>
      <c r="C2029" s="109">
        <f>'T09'!K2029</f>
        <v>10639.28</v>
      </c>
      <c r="D2029" s="110">
        <f>'T09'!O2029</f>
        <v>0</v>
      </c>
      <c r="E2029" s="110">
        <f>'T09'!P2029</f>
        <v>0</v>
      </c>
      <c r="F2029" s="110"/>
      <c r="G2029" s="102">
        <f t="shared" si="448"/>
        <v>0</v>
      </c>
      <c r="H2029" s="102">
        <f t="shared" si="449"/>
        <v>0</v>
      </c>
      <c r="I2029" s="102">
        <f t="shared" si="450"/>
        <v>0</v>
      </c>
      <c r="J2029" s="103">
        <f t="shared" si="451"/>
        <v>0</v>
      </c>
      <c r="L2029" s="115">
        <f t="shared" si="452"/>
        <v>0</v>
      </c>
      <c r="M2029" s="111">
        <f t="shared" si="453"/>
        <v>0</v>
      </c>
      <c r="N2029" s="111">
        <f t="shared" si="454"/>
        <v>0</v>
      </c>
      <c r="O2029" s="115">
        <f t="shared" si="455"/>
        <v>0</v>
      </c>
      <c r="P2029" s="111">
        <f t="shared" si="456"/>
        <v>0</v>
      </c>
      <c r="Q2029" s="111">
        <f t="shared" si="457"/>
        <v>0</v>
      </c>
      <c r="R2029" s="115">
        <f t="shared" si="458"/>
        <v>0</v>
      </c>
      <c r="S2029" s="111">
        <f t="shared" si="459"/>
        <v>0</v>
      </c>
      <c r="T2029" s="111">
        <f t="shared" si="460"/>
        <v>0</v>
      </c>
    </row>
    <row r="2030" spans="1:20" ht="11.25" customHeight="1" x14ac:dyDescent="0.2">
      <c r="A2030" s="102" t="str">
        <f>'T09'!A2030</f>
        <v>Ratkovské Bystré</v>
      </c>
      <c r="B2030" s="104">
        <f>'T09'!C2030</f>
        <v>515400</v>
      </c>
      <c r="C2030" s="109">
        <f>'T09'!K2030</f>
        <v>159699.57</v>
      </c>
      <c r="D2030" s="110">
        <f>'T09'!O2030</f>
        <v>0</v>
      </c>
      <c r="E2030" s="110">
        <f>'T09'!P2030</f>
        <v>0</v>
      </c>
      <c r="F2030" s="110"/>
      <c r="G2030" s="102">
        <f t="shared" si="448"/>
        <v>0</v>
      </c>
      <c r="H2030" s="102">
        <f t="shared" si="449"/>
        <v>0</v>
      </c>
      <c r="I2030" s="102">
        <f t="shared" si="450"/>
        <v>0</v>
      </c>
      <c r="J2030" s="103">
        <f t="shared" si="451"/>
        <v>0</v>
      </c>
      <c r="L2030" s="115">
        <f t="shared" si="452"/>
        <v>0</v>
      </c>
      <c r="M2030" s="111">
        <f t="shared" si="453"/>
        <v>0</v>
      </c>
      <c r="N2030" s="111">
        <f t="shared" si="454"/>
        <v>0</v>
      </c>
      <c r="O2030" s="115">
        <f t="shared" si="455"/>
        <v>0</v>
      </c>
      <c r="P2030" s="111">
        <f t="shared" si="456"/>
        <v>0</v>
      </c>
      <c r="Q2030" s="111">
        <f t="shared" si="457"/>
        <v>0</v>
      </c>
      <c r="R2030" s="115">
        <f t="shared" si="458"/>
        <v>0</v>
      </c>
      <c r="S2030" s="111">
        <f t="shared" si="459"/>
        <v>0</v>
      </c>
      <c r="T2030" s="111">
        <f t="shared" si="460"/>
        <v>0</v>
      </c>
    </row>
    <row r="2031" spans="1:20" ht="11.25" customHeight="1" x14ac:dyDescent="0.2">
      <c r="A2031" s="102" t="str">
        <f>'T09'!A2031</f>
        <v>Ratnovce</v>
      </c>
      <c r="B2031" s="104">
        <f>'T09'!C2031</f>
        <v>507491</v>
      </c>
      <c r="C2031" s="109">
        <f>'T09'!K2031</f>
        <v>310821.03000000003</v>
      </c>
      <c r="D2031" s="110">
        <f>'T09'!O2031</f>
        <v>0</v>
      </c>
      <c r="E2031" s="110">
        <f>'T09'!P2031</f>
        <v>0</v>
      </c>
      <c r="F2031" s="110"/>
      <c r="G2031" s="102">
        <f t="shared" si="448"/>
        <v>0</v>
      </c>
      <c r="H2031" s="102">
        <f t="shared" si="449"/>
        <v>0</v>
      </c>
      <c r="I2031" s="102">
        <f t="shared" si="450"/>
        <v>0</v>
      </c>
      <c r="J2031" s="103">
        <f t="shared" si="451"/>
        <v>0</v>
      </c>
      <c r="L2031" s="115">
        <f t="shared" si="452"/>
        <v>0</v>
      </c>
      <c r="M2031" s="111">
        <f t="shared" si="453"/>
        <v>0</v>
      </c>
      <c r="N2031" s="111">
        <f t="shared" si="454"/>
        <v>0</v>
      </c>
      <c r="O2031" s="115">
        <f t="shared" si="455"/>
        <v>0</v>
      </c>
      <c r="P2031" s="111">
        <f t="shared" si="456"/>
        <v>0</v>
      </c>
      <c r="Q2031" s="111">
        <f t="shared" si="457"/>
        <v>0</v>
      </c>
      <c r="R2031" s="115">
        <f t="shared" si="458"/>
        <v>0</v>
      </c>
      <c r="S2031" s="111">
        <f t="shared" si="459"/>
        <v>0</v>
      </c>
      <c r="T2031" s="111">
        <f t="shared" si="460"/>
        <v>0</v>
      </c>
    </row>
    <row r="2032" spans="1:20" ht="11.25" customHeight="1" x14ac:dyDescent="0.2">
      <c r="A2032" s="102" t="str">
        <f>'T09'!A2032</f>
        <v>Ratvaj</v>
      </c>
      <c r="B2032" s="104">
        <f>'T09'!C2032</f>
        <v>525081</v>
      </c>
      <c r="C2032" s="109">
        <f>'T09'!K2032</f>
        <v>26762.9</v>
      </c>
      <c r="D2032" s="110">
        <f>'T09'!O2032</f>
        <v>0</v>
      </c>
      <c r="E2032" s="110">
        <f>'T09'!P2032</f>
        <v>0</v>
      </c>
      <c r="F2032" s="110"/>
      <c r="G2032" s="102">
        <f t="shared" si="448"/>
        <v>0</v>
      </c>
      <c r="H2032" s="102">
        <f t="shared" si="449"/>
        <v>0</v>
      </c>
      <c r="I2032" s="102">
        <f t="shared" si="450"/>
        <v>0</v>
      </c>
      <c r="J2032" s="103">
        <f t="shared" si="451"/>
        <v>0</v>
      </c>
      <c r="L2032" s="115">
        <f t="shared" si="452"/>
        <v>0</v>
      </c>
      <c r="M2032" s="111">
        <f t="shared" si="453"/>
        <v>0</v>
      </c>
      <c r="N2032" s="111">
        <f t="shared" si="454"/>
        <v>0</v>
      </c>
      <c r="O2032" s="115">
        <f t="shared" si="455"/>
        <v>0</v>
      </c>
      <c r="P2032" s="111">
        <f t="shared" si="456"/>
        <v>0</v>
      </c>
      <c r="Q2032" s="111">
        <f t="shared" si="457"/>
        <v>0</v>
      </c>
      <c r="R2032" s="115">
        <f t="shared" si="458"/>
        <v>0</v>
      </c>
      <c r="S2032" s="111">
        <f t="shared" si="459"/>
        <v>0</v>
      </c>
      <c r="T2032" s="111">
        <f t="shared" si="460"/>
        <v>0</v>
      </c>
    </row>
    <row r="2033" spans="1:20" ht="11.25" customHeight="1" x14ac:dyDescent="0.2">
      <c r="A2033" s="102" t="str">
        <f>'T09'!A2033</f>
        <v>Ráztočno</v>
      </c>
      <c r="B2033" s="104">
        <f>'T09'!C2033</f>
        <v>514357</v>
      </c>
      <c r="C2033" s="109">
        <f>'T09'!K2033</f>
        <v>539284.41</v>
      </c>
      <c r="D2033" s="110">
        <f>'T09'!O2033</f>
        <v>10.452999999999999</v>
      </c>
      <c r="E2033" s="110">
        <f>'T09'!P2033</f>
        <v>2.5050603632320834</v>
      </c>
      <c r="F2033" s="110"/>
      <c r="G2033" s="102">
        <f t="shared" si="448"/>
        <v>0</v>
      </c>
      <c r="H2033" s="102">
        <f t="shared" si="449"/>
        <v>0</v>
      </c>
      <c r="I2033" s="102">
        <f t="shared" si="450"/>
        <v>0</v>
      </c>
      <c r="J2033" s="103">
        <f t="shared" si="451"/>
        <v>0</v>
      </c>
      <c r="L2033" s="115">
        <f t="shared" si="452"/>
        <v>0</v>
      </c>
      <c r="M2033" s="111">
        <f t="shared" si="453"/>
        <v>0</v>
      </c>
      <c r="N2033" s="111">
        <f t="shared" si="454"/>
        <v>0</v>
      </c>
      <c r="O2033" s="115">
        <f t="shared" si="455"/>
        <v>0</v>
      </c>
      <c r="P2033" s="111">
        <f t="shared" si="456"/>
        <v>0</v>
      </c>
      <c r="Q2033" s="111">
        <f t="shared" si="457"/>
        <v>0</v>
      </c>
      <c r="R2033" s="115">
        <f t="shared" si="458"/>
        <v>0</v>
      </c>
      <c r="S2033" s="111">
        <f t="shared" si="459"/>
        <v>0</v>
      </c>
      <c r="T2033" s="111">
        <f t="shared" si="460"/>
        <v>0</v>
      </c>
    </row>
    <row r="2034" spans="1:20" ht="11.25" customHeight="1" x14ac:dyDescent="0.2">
      <c r="A2034" s="102" t="str">
        <f>'T09'!A2034</f>
        <v>Ráztoka</v>
      </c>
      <c r="B2034" s="104">
        <f>'T09'!C2034</f>
        <v>508951</v>
      </c>
      <c r="C2034" s="109">
        <f>'T09'!K2034</f>
        <v>63312.25</v>
      </c>
      <c r="D2034" s="110">
        <f>'T09'!O2034</f>
        <v>4.1830999999999996</v>
      </c>
      <c r="E2034" s="110">
        <f>'T09'!P2034</f>
        <v>2.0657613652966056</v>
      </c>
      <c r="F2034" s="110"/>
      <c r="G2034" s="102">
        <f t="shared" si="448"/>
        <v>0</v>
      </c>
      <c r="H2034" s="102">
        <f t="shared" si="449"/>
        <v>0</v>
      </c>
      <c r="I2034" s="102">
        <f t="shared" si="450"/>
        <v>0</v>
      </c>
      <c r="J2034" s="103">
        <f t="shared" si="451"/>
        <v>0</v>
      </c>
      <c r="L2034" s="115">
        <f t="shared" si="452"/>
        <v>0</v>
      </c>
      <c r="M2034" s="111">
        <f t="shared" si="453"/>
        <v>0</v>
      </c>
      <c r="N2034" s="111">
        <f t="shared" si="454"/>
        <v>0</v>
      </c>
      <c r="O2034" s="115">
        <f t="shared" si="455"/>
        <v>0</v>
      </c>
      <c r="P2034" s="111">
        <f t="shared" si="456"/>
        <v>0</v>
      </c>
      <c r="Q2034" s="111">
        <f t="shared" si="457"/>
        <v>0</v>
      </c>
      <c r="R2034" s="115">
        <f t="shared" si="458"/>
        <v>0</v>
      </c>
      <c r="S2034" s="111">
        <f t="shared" si="459"/>
        <v>0</v>
      </c>
      <c r="T2034" s="111">
        <f t="shared" si="460"/>
        <v>0</v>
      </c>
    </row>
    <row r="2035" spans="1:20" ht="11.25" customHeight="1" x14ac:dyDescent="0.2">
      <c r="A2035" s="102" t="str">
        <f>'T09'!A2035</f>
        <v>Ražňany</v>
      </c>
      <c r="B2035" s="104">
        <f>'T09'!C2035</f>
        <v>525090</v>
      </c>
      <c r="C2035" s="109">
        <f>'T09'!K2035</f>
        <v>469788.08</v>
      </c>
      <c r="D2035" s="110">
        <f>'T09'!O2035</f>
        <v>0</v>
      </c>
      <c r="E2035" s="110">
        <f>'T09'!P2035</f>
        <v>0</v>
      </c>
      <c r="F2035" s="110"/>
      <c r="G2035" s="102">
        <f t="shared" si="448"/>
        <v>0</v>
      </c>
      <c r="H2035" s="102">
        <f t="shared" si="449"/>
        <v>0</v>
      </c>
      <c r="I2035" s="102">
        <f t="shared" si="450"/>
        <v>0</v>
      </c>
      <c r="J2035" s="103">
        <f t="shared" si="451"/>
        <v>0</v>
      </c>
      <c r="L2035" s="115">
        <f t="shared" si="452"/>
        <v>0</v>
      </c>
      <c r="M2035" s="111">
        <f t="shared" si="453"/>
        <v>0</v>
      </c>
      <c r="N2035" s="111">
        <f t="shared" si="454"/>
        <v>0</v>
      </c>
      <c r="O2035" s="115">
        <f t="shared" si="455"/>
        <v>0</v>
      </c>
      <c r="P2035" s="111">
        <f t="shared" si="456"/>
        <v>0</v>
      </c>
      <c r="Q2035" s="111">
        <f t="shared" si="457"/>
        <v>0</v>
      </c>
      <c r="R2035" s="115">
        <f t="shared" si="458"/>
        <v>0</v>
      </c>
      <c r="S2035" s="111">
        <f t="shared" si="459"/>
        <v>0</v>
      </c>
      <c r="T2035" s="111">
        <f t="shared" si="460"/>
        <v>0</v>
      </c>
    </row>
    <row r="2036" spans="1:20" ht="11.25" customHeight="1" x14ac:dyDescent="0.2">
      <c r="A2036" s="102" t="str">
        <f>'T09'!A2036</f>
        <v>Reca</v>
      </c>
      <c r="B2036" s="104">
        <f>'T09'!C2036</f>
        <v>503983</v>
      </c>
      <c r="C2036" s="109">
        <f>'T09'!K2036</f>
        <v>455838.19</v>
      </c>
      <c r="D2036" s="110">
        <f>'T09'!O2036</f>
        <v>0</v>
      </c>
      <c r="E2036" s="110">
        <f>'T09'!P2036</f>
        <v>0</v>
      </c>
      <c r="F2036" s="110"/>
      <c r="G2036" s="102">
        <f t="shared" si="448"/>
        <v>0</v>
      </c>
      <c r="H2036" s="102">
        <f t="shared" si="449"/>
        <v>0</v>
      </c>
      <c r="I2036" s="102">
        <f t="shared" si="450"/>
        <v>0</v>
      </c>
      <c r="J2036" s="103">
        <f t="shared" si="451"/>
        <v>0</v>
      </c>
      <c r="L2036" s="115">
        <f t="shared" si="452"/>
        <v>0</v>
      </c>
      <c r="M2036" s="111">
        <f t="shared" si="453"/>
        <v>0</v>
      </c>
      <c r="N2036" s="111">
        <f t="shared" si="454"/>
        <v>0</v>
      </c>
      <c r="O2036" s="115">
        <f t="shared" si="455"/>
        <v>0</v>
      </c>
      <c r="P2036" s="111">
        <f t="shared" si="456"/>
        <v>0</v>
      </c>
      <c r="Q2036" s="111">
        <f t="shared" si="457"/>
        <v>0</v>
      </c>
      <c r="R2036" s="115">
        <f t="shared" si="458"/>
        <v>0</v>
      </c>
      <c r="S2036" s="111">
        <f t="shared" si="459"/>
        <v>0</v>
      </c>
      <c r="T2036" s="111">
        <f t="shared" si="460"/>
        <v>0</v>
      </c>
    </row>
    <row r="2037" spans="1:20" ht="11.25" customHeight="1" x14ac:dyDescent="0.2">
      <c r="A2037" s="102" t="str">
        <f>'T09'!A2037</f>
        <v>Regetovka</v>
      </c>
      <c r="B2037" s="104">
        <f>'T09'!C2037</f>
        <v>519740</v>
      </c>
      <c r="C2037" s="109">
        <f>'T09'!K2037</f>
        <v>13126.63</v>
      </c>
      <c r="D2037" s="110">
        <f>'T09'!O2037</f>
        <v>0</v>
      </c>
      <c r="E2037" s="110">
        <f>'T09'!P2037</f>
        <v>0</v>
      </c>
      <c r="F2037" s="110"/>
      <c r="G2037" s="102">
        <f t="shared" si="448"/>
        <v>0</v>
      </c>
      <c r="H2037" s="102">
        <f t="shared" si="449"/>
        <v>0</v>
      </c>
      <c r="I2037" s="102">
        <f t="shared" si="450"/>
        <v>0</v>
      </c>
      <c r="J2037" s="103">
        <f t="shared" si="451"/>
        <v>0</v>
      </c>
      <c r="L2037" s="115">
        <f t="shared" si="452"/>
        <v>0</v>
      </c>
      <c r="M2037" s="111">
        <f t="shared" si="453"/>
        <v>0</v>
      </c>
      <c r="N2037" s="111">
        <f t="shared" si="454"/>
        <v>0</v>
      </c>
      <c r="O2037" s="115">
        <f t="shared" si="455"/>
        <v>0</v>
      </c>
      <c r="P2037" s="111">
        <f t="shared" si="456"/>
        <v>0</v>
      </c>
      <c r="Q2037" s="111">
        <f t="shared" si="457"/>
        <v>0</v>
      </c>
      <c r="R2037" s="115">
        <f t="shared" si="458"/>
        <v>0</v>
      </c>
      <c r="S2037" s="111">
        <f t="shared" si="459"/>
        <v>0</v>
      </c>
      <c r="T2037" s="111">
        <f t="shared" si="460"/>
        <v>0</v>
      </c>
    </row>
    <row r="2038" spans="1:20" ht="11.25" customHeight="1" x14ac:dyDescent="0.2">
      <c r="A2038" s="102" t="str">
        <f>'T09'!A2038</f>
        <v>Rejdová</v>
      </c>
      <c r="B2038" s="104">
        <f>'T09'!C2038</f>
        <v>526134</v>
      </c>
      <c r="C2038" s="109">
        <f>'T09'!K2038</f>
        <v>653870.48</v>
      </c>
      <c r="D2038" s="110">
        <f>'T09'!O2038</f>
        <v>0</v>
      </c>
      <c r="E2038" s="110">
        <f>'T09'!P2038</f>
        <v>0</v>
      </c>
      <c r="F2038" s="110"/>
      <c r="G2038" s="102">
        <f t="shared" si="448"/>
        <v>0</v>
      </c>
      <c r="H2038" s="102">
        <f t="shared" si="449"/>
        <v>0</v>
      </c>
      <c r="I2038" s="102">
        <f t="shared" si="450"/>
        <v>0</v>
      </c>
      <c r="J2038" s="103">
        <f t="shared" si="451"/>
        <v>0</v>
      </c>
      <c r="L2038" s="115">
        <f t="shared" si="452"/>
        <v>0</v>
      </c>
      <c r="M2038" s="111">
        <f t="shared" si="453"/>
        <v>0</v>
      </c>
      <c r="N2038" s="111">
        <f t="shared" si="454"/>
        <v>0</v>
      </c>
      <c r="O2038" s="115">
        <f t="shared" si="455"/>
        <v>0</v>
      </c>
      <c r="P2038" s="111">
        <f t="shared" si="456"/>
        <v>0</v>
      </c>
      <c r="Q2038" s="111">
        <f t="shared" si="457"/>
        <v>0</v>
      </c>
      <c r="R2038" s="115">
        <f t="shared" si="458"/>
        <v>0</v>
      </c>
      <c r="S2038" s="111">
        <f t="shared" si="459"/>
        <v>0</v>
      </c>
      <c r="T2038" s="111">
        <f t="shared" si="460"/>
        <v>0</v>
      </c>
    </row>
    <row r="2039" spans="1:20" ht="11.25" customHeight="1" x14ac:dyDescent="0.2">
      <c r="A2039" s="102" t="str">
        <f>'T09'!A2039</f>
        <v>Reľov</v>
      </c>
      <c r="B2039" s="104">
        <f>'T09'!C2039</f>
        <v>523801</v>
      </c>
      <c r="C2039" s="109">
        <f>'T09'!K2039</f>
        <v>64617.93</v>
      </c>
      <c r="D2039" s="110">
        <f>'T09'!O2039</f>
        <v>0</v>
      </c>
      <c r="E2039" s="110">
        <f>'T09'!P2039</f>
        <v>4.6200025287099109</v>
      </c>
      <c r="F2039" s="110"/>
      <c r="G2039" s="102">
        <f t="shared" si="448"/>
        <v>0</v>
      </c>
      <c r="H2039" s="102">
        <f t="shared" si="449"/>
        <v>0</v>
      </c>
      <c r="I2039" s="102">
        <f t="shared" si="450"/>
        <v>0</v>
      </c>
      <c r="J2039" s="103">
        <f t="shared" si="451"/>
        <v>0</v>
      </c>
      <c r="L2039" s="115">
        <f t="shared" si="452"/>
        <v>0</v>
      </c>
      <c r="M2039" s="111">
        <f t="shared" si="453"/>
        <v>0</v>
      </c>
      <c r="N2039" s="111">
        <f t="shared" si="454"/>
        <v>0</v>
      </c>
      <c r="O2039" s="115">
        <f t="shared" si="455"/>
        <v>0</v>
      </c>
      <c r="P2039" s="111">
        <f t="shared" si="456"/>
        <v>0</v>
      </c>
      <c r="Q2039" s="111">
        <f t="shared" si="457"/>
        <v>0</v>
      </c>
      <c r="R2039" s="115">
        <f t="shared" si="458"/>
        <v>0</v>
      </c>
      <c r="S2039" s="111">
        <f t="shared" si="459"/>
        <v>0</v>
      </c>
      <c r="T2039" s="111">
        <f t="shared" si="460"/>
        <v>0</v>
      </c>
    </row>
    <row r="2040" spans="1:20" ht="11.25" customHeight="1" x14ac:dyDescent="0.2">
      <c r="A2040" s="102" t="str">
        <f>'T09'!A2040</f>
        <v>Remeniny</v>
      </c>
      <c r="B2040" s="104">
        <f>'T09'!C2040</f>
        <v>529052</v>
      </c>
      <c r="C2040" s="109">
        <f>'T09'!K2040</f>
        <v>136864.27000000002</v>
      </c>
      <c r="D2040" s="110">
        <f>'T09'!O2040</f>
        <v>14.9053</v>
      </c>
      <c r="E2040" s="110">
        <f>'T09'!P2040</f>
        <v>3.9199712240455447</v>
      </c>
      <c r="F2040" s="110"/>
      <c r="G2040" s="102">
        <f t="shared" si="448"/>
        <v>0</v>
      </c>
      <c r="H2040" s="102">
        <f t="shared" si="449"/>
        <v>0</v>
      </c>
      <c r="I2040" s="102">
        <f t="shared" si="450"/>
        <v>0</v>
      </c>
      <c r="J2040" s="103">
        <f t="shared" si="451"/>
        <v>0</v>
      </c>
      <c r="L2040" s="115">
        <f t="shared" si="452"/>
        <v>0</v>
      </c>
      <c r="M2040" s="111">
        <f t="shared" si="453"/>
        <v>0</v>
      </c>
      <c r="N2040" s="111">
        <f t="shared" si="454"/>
        <v>0</v>
      </c>
      <c r="O2040" s="115">
        <f t="shared" si="455"/>
        <v>0</v>
      </c>
      <c r="P2040" s="111">
        <f t="shared" si="456"/>
        <v>0</v>
      </c>
      <c r="Q2040" s="111">
        <f t="shared" si="457"/>
        <v>0</v>
      </c>
      <c r="R2040" s="115">
        <f t="shared" si="458"/>
        <v>0</v>
      </c>
      <c r="S2040" s="111">
        <f t="shared" si="459"/>
        <v>0</v>
      </c>
      <c r="T2040" s="111">
        <f t="shared" si="460"/>
        <v>0</v>
      </c>
    </row>
    <row r="2041" spans="1:20" ht="11.25" customHeight="1" x14ac:dyDescent="0.2">
      <c r="A2041" s="102" t="str">
        <f>'T09'!A2041</f>
        <v>Remetské Hámre</v>
      </c>
      <c r="B2041" s="104">
        <f>'T09'!C2041</f>
        <v>523003</v>
      </c>
      <c r="C2041" s="109">
        <f>'T09'!K2041</f>
        <v>337224.17</v>
      </c>
      <c r="D2041" s="110">
        <f>'T09'!O2041</f>
        <v>0</v>
      </c>
      <c r="E2041" s="110">
        <f>'T09'!P2041</f>
        <v>0</v>
      </c>
      <c r="F2041" s="110"/>
      <c r="G2041" s="102">
        <f t="shared" si="448"/>
        <v>0</v>
      </c>
      <c r="H2041" s="102">
        <f t="shared" si="449"/>
        <v>0</v>
      </c>
      <c r="I2041" s="102">
        <f t="shared" si="450"/>
        <v>0</v>
      </c>
      <c r="J2041" s="103">
        <f t="shared" si="451"/>
        <v>0</v>
      </c>
      <c r="L2041" s="115">
        <f t="shared" si="452"/>
        <v>0</v>
      </c>
      <c r="M2041" s="111">
        <f t="shared" si="453"/>
        <v>0</v>
      </c>
      <c r="N2041" s="111">
        <f t="shared" si="454"/>
        <v>0</v>
      </c>
      <c r="O2041" s="115">
        <f t="shared" si="455"/>
        <v>0</v>
      </c>
      <c r="P2041" s="111">
        <f t="shared" si="456"/>
        <v>0</v>
      </c>
      <c r="Q2041" s="111">
        <f t="shared" si="457"/>
        <v>0</v>
      </c>
      <c r="R2041" s="115">
        <f t="shared" si="458"/>
        <v>0</v>
      </c>
      <c r="S2041" s="111">
        <f t="shared" si="459"/>
        <v>0</v>
      </c>
      <c r="T2041" s="111">
        <f t="shared" si="460"/>
        <v>0</v>
      </c>
    </row>
    <row r="2042" spans="1:20" ht="11.25" customHeight="1" x14ac:dyDescent="0.2">
      <c r="A2042" s="102" t="str">
        <f>'T09'!A2042</f>
        <v>Renčišov</v>
      </c>
      <c r="B2042" s="104">
        <f>'T09'!C2042</f>
        <v>525103</v>
      </c>
      <c r="C2042" s="109">
        <f>'T09'!K2042</f>
        <v>77976.25</v>
      </c>
      <c r="D2042" s="110">
        <f>'T09'!O2042</f>
        <v>15.521699999999999</v>
      </c>
      <c r="E2042" s="110">
        <f>'T09'!P2042</f>
        <v>0.44773889485580548</v>
      </c>
      <c r="F2042" s="110"/>
      <c r="G2042" s="102">
        <f t="shared" si="448"/>
        <v>0</v>
      </c>
      <c r="H2042" s="102">
        <f t="shared" si="449"/>
        <v>0</v>
      </c>
      <c r="I2042" s="102">
        <f t="shared" si="450"/>
        <v>0</v>
      </c>
      <c r="J2042" s="103">
        <f t="shared" si="451"/>
        <v>0</v>
      </c>
      <c r="L2042" s="115">
        <f t="shared" si="452"/>
        <v>0</v>
      </c>
      <c r="M2042" s="111">
        <f t="shared" si="453"/>
        <v>0</v>
      </c>
      <c r="N2042" s="111">
        <f t="shared" si="454"/>
        <v>0</v>
      </c>
      <c r="O2042" s="115">
        <f t="shared" si="455"/>
        <v>0</v>
      </c>
      <c r="P2042" s="111">
        <f t="shared" si="456"/>
        <v>0</v>
      </c>
      <c r="Q2042" s="111">
        <f t="shared" si="457"/>
        <v>0</v>
      </c>
      <c r="R2042" s="115">
        <f t="shared" si="458"/>
        <v>0</v>
      </c>
      <c r="S2042" s="111">
        <f t="shared" si="459"/>
        <v>0</v>
      </c>
      <c r="T2042" s="111">
        <f t="shared" si="460"/>
        <v>0</v>
      </c>
    </row>
    <row r="2043" spans="1:20" ht="11.25" customHeight="1" x14ac:dyDescent="0.2">
      <c r="A2043" s="102" t="str">
        <f>'T09'!A2043</f>
        <v>Repejov</v>
      </c>
      <c r="B2043" s="104">
        <f>'T09'!C2043</f>
        <v>520705</v>
      </c>
      <c r="C2043" s="109">
        <f>'T09'!K2043</f>
        <v>46478.17</v>
      </c>
      <c r="D2043" s="110">
        <f>'T09'!O2043</f>
        <v>105.208</v>
      </c>
      <c r="E2043" s="110">
        <f>'T09'!P2043</f>
        <v>2.6072455090206863</v>
      </c>
      <c r="F2043" s="110"/>
      <c r="G2043" s="102">
        <f t="shared" si="448"/>
        <v>1</v>
      </c>
      <c r="H2043" s="102">
        <f t="shared" si="449"/>
        <v>0</v>
      </c>
      <c r="I2043" s="102">
        <f t="shared" si="450"/>
        <v>0</v>
      </c>
      <c r="J2043" s="103">
        <f t="shared" si="451"/>
        <v>1</v>
      </c>
      <c r="L2043" s="115">
        <f t="shared" si="452"/>
        <v>46478.17</v>
      </c>
      <c r="M2043" s="111">
        <f t="shared" si="453"/>
        <v>1.0520799999999999</v>
      </c>
      <c r="N2043" s="111">
        <f t="shared" si="454"/>
        <v>2.6072455090206864E-2</v>
      </c>
      <c r="O2043" s="115">
        <f t="shared" si="455"/>
        <v>0</v>
      </c>
      <c r="P2043" s="111">
        <f t="shared" si="456"/>
        <v>0</v>
      </c>
      <c r="Q2043" s="111">
        <f t="shared" si="457"/>
        <v>0</v>
      </c>
      <c r="R2043" s="115">
        <f t="shared" si="458"/>
        <v>0</v>
      </c>
      <c r="S2043" s="111">
        <f t="shared" si="459"/>
        <v>0</v>
      </c>
      <c r="T2043" s="111">
        <f t="shared" si="460"/>
        <v>0</v>
      </c>
    </row>
    <row r="2044" spans="1:20" ht="11.25" customHeight="1" x14ac:dyDescent="0.2">
      <c r="A2044" s="102" t="str">
        <f>'T09'!A2044</f>
        <v>Repište</v>
      </c>
      <c r="B2044" s="104">
        <f>'T09'!C2044</f>
        <v>517216</v>
      </c>
      <c r="C2044" s="109">
        <f>'T09'!K2044</f>
        <v>62979.1</v>
      </c>
      <c r="D2044" s="110">
        <f>'T09'!O2044</f>
        <v>0</v>
      </c>
      <c r="E2044" s="110">
        <f>'T09'!P2044</f>
        <v>0</v>
      </c>
      <c r="F2044" s="110"/>
      <c r="G2044" s="102">
        <f t="shared" si="448"/>
        <v>0</v>
      </c>
      <c r="H2044" s="102">
        <f t="shared" si="449"/>
        <v>0</v>
      </c>
      <c r="I2044" s="102">
        <f t="shared" si="450"/>
        <v>0</v>
      </c>
      <c r="J2044" s="103">
        <f t="shared" si="451"/>
        <v>0</v>
      </c>
      <c r="L2044" s="115">
        <f t="shared" si="452"/>
        <v>0</v>
      </c>
      <c r="M2044" s="111">
        <f t="shared" si="453"/>
        <v>0</v>
      </c>
      <c r="N2044" s="111">
        <f t="shared" si="454"/>
        <v>0</v>
      </c>
      <c r="O2044" s="115">
        <f t="shared" si="455"/>
        <v>0</v>
      </c>
      <c r="P2044" s="111">
        <f t="shared" si="456"/>
        <v>0</v>
      </c>
      <c r="Q2044" s="111">
        <f t="shared" si="457"/>
        <v>0</v>
      </c>
      <c r="R2044" s="115">
        <f t="shared" si="458"/>
        <v>0</v>
      </c>
      <c r="S2044" s="111">
        <f t="shared" si="459"/>
        <v>0</v>
      </c>
      <c r="T2044" s="111">
        <f t="shared" si="460"/>
        <v>0</v>
      </c>
    </row>
    <row r="2045" spans="1:20" ht="11.25" customHeight="1" x14ac:dyDescent="0.2">
      <c r="A2045" s="102" t="str">
        <f>'T09'!A2045</f>
        <v>Rešica</v>
      </c>
      <c r="B2045" s="104">
        <f>'T09'!C2045</f>
        <v>521922</v>
      </c>
      <c r="C2045" s="109">
        <f>'T09'!K2045</f>
        <v>142497.35999999999</v>
      </c>
      <c r="D2045" s="110">
        <f>'T09'!O2045</f>
        <v>0</v>
      </c>
      <c r="E2045" s="110">
        <f>'T09'!P2045</f>
        <v>0.56895089144107658</v>
      </c>
      <c r="F2045" s="110"/>
      <c r="G2045" s="102">
        <f t="shared" si="448"/>
        <v>0</v>
      </c>
      <c r="H2045" s="102">
        <f t="shared" si="449"/>
        <v>0</v>
      </c>
      <c r="I2045" s="102">
        <f t="shared" si="450"/>
        <v>0</v>
      </c>
      <c r="J2045" s="103">
        <f t="shared" si="451"/>
        <v>0</v>
      </c>
      <c r="L2045" s="115">
        <f t="shared" si="452"/>
        <v>0</v>
      </c>
      <c r="M2045" s="111">
        <f t="shared" si="453"/>
        <v>0</v>
      </c>
      <c r="N2045" s="111">
        <f t="shared" si="454"/>
        <v>0</v>
      </c>
      <c r="O2045" s="115">
        <f t="shared" si="455"/>
        <v>0</v>
      </c>
      <c r="P2045" s="111">
        <f t="shared" si="456"/>
        <v>0</v>
      </c>
      <c r="Q2045" s="111">
        <f t="shared" si="457"/>
        <v>0</v>
      </c>
      <c r="R2045" s="115">
        <f t="shared" si="458"/>
        <v>0</v>
      </c>
      <c r="S2045" s="111">
        <f t="shared" si="459"/>
        <v>0</v>
      </c>
      <c r="T2045" s="111">
        <f t="shared" si="460"/>
        <v>0</v>
      </c>
    </row>
    <row r="2046" spans="1:20" ht="11.25" customHeight="1" x14ac:dyDescent="0.2">
      <c r="A2046" s="102" t="str">
        <f>'T09'!A2046</f>
        <v>Rešov</v>
      </c>
      <c r="B2046" s="104">
        <f>'T09'!C2046</f>
        <v>519758</v>
      </c>
      <c r="C2046" s="109">
        <f>'T09'!K2046</f>
        <v>109798.34</v>
      </c>
      <c r="D2046" s="110">
        <f>'T09'!O2046</f>
        <v>10.367100000000001</v>
      </c>
      <c r="E2046" s="110">
        <f>'T09'!P2046</f>
        <v>0.6235886626336975</v>
      </c>
      <c r="F2046" s="110"/>
      <c r="G2046" s="102">
        <f t="shared" si="448"/>
        <v>0</v>
      </c>
      <c r="H2046" s="102">
        <f t="shared" si="449"/>
        <v>0</v>
      </c>
      <c r="I2046" s="102">
        <f t="shared" si="450"/>
        <v>0</v>
      </c>
      <c r="J2046" s="103">
        <f t="shared" si="451"/>
        <v>0</v>
      </c>
      <c r="L2046" s="115">
        <f t="shared" si="452"/>
        <v>0</v>
      </c>
      <c r="M2046" s="111">
        <f t="shared" si="453"/>
        <v>0</v>
      </c>
      <c r="N2046" s="111">
        <f t="shared" si="454"/>
        <v>0</v>
      </c>
      <c r="O2046" s="115">
        <f t="shared" si="455"/>
        <v>0</v>
      </c>
      <c r="P2046" s="111">
        <f t="shared" si="456"/>
        <v>0</v>
      </c>
      <c r="Q2046" s="111">
        <f t="shared" si="457"/>
        <v>0</v>
      </c>
      <c r="R2046" s="115">
        <f t="shared" si="458"/>
        <v>0</v>
      </c>
      <c r="S2046" s="111">
        <f t="shared" si="459"/>
        <v>0</v>
      </c>
      <c r="T2046" s="111">
        <f t="shared" si="460"/>
        <v>0</v>
      </c>
    </row>
    <row r="2047" spans="1:20" ht="11.25" customHeight="1" x14ac:dyDescent="0.2">
      <c r="A2047" s="102" t="str">
        <f>'T09'!A2047</f>
        <v>Revúca</v>
      </c>
      <c r="B2047" s="104">
        <f>'T09'!C2047</f>
        <v>526142</v>
      </c>
      <c r="C2047" s="109">
        <f>'T09'!K2047</f>
        <v>6681559.7300000004</v>
      </c>
      <c r="D2047" s="110">
        <f>'T09'!O2047</f>
        <v>12.352600000000001</v>
      </c>
      <c r="E2047" s="110">
        <f>'T09'!P2047</f>
        <v>9.3413405734831318</v>
      </c>
      <c r="F2047" s="110"/>
      <c r="G2047" s="102">
        <f t="shared" si="448"/>
        <v>0</v>
      </c>
      <c r="H2047" s="102">
        <f t="shared" si="449"/>
        <v>0</v>
      </c>
      <c r="I2047" s="102">
        <f t="shared" si="450"/>
        <v>0</v>
      </c>
      <c r="J2047" s="103">
        <f t="shared" si="451"/>
        <v>0</v>
      </c>
      <c r="L2047" s="115">
        <f t="shared" si="452"/>
        <v>0</v>
      </c>
      <c r="M2047" s="111">
        <f t="shared" si="453"/>
        <v>0</v>
      </c>
      <c r="N2047" s="111">
        <f t="shared" si="454"/>
        <v>0</v>
      </c>
      <c r="O2047" s="115">
        <f t="shared" si="455"/>
        <v>0</v>
      </c>
      <c r="P2047" s="111">
        <f t="shared" si="456"/>
        <v>0</v>
      </c>
      <c r="Q2047" s="111">
        <f t="shared" si="457"/>
        <v>0</v>
      </c>
      <c r="R2047" s="115">
        <f t="shared" si="458"/>
        <v>0</v>
      </c>
      <c r="S2047" s="111">
        <f t="shared" si="459"/>
        <v>0</v>
      </c>
      <c r="T2047" s="111">
        <f t="shared" si="460"/>
        <v>0</v>
      </c>
    </row>
    <row r="2048" spans="1:20" ht="11.25" customHeight="1" x14ac:dyDescent="0.2">
      <c r="A2048" s="102" t="str">
        <f>'T09'!A2048</f>
        <v>Revúcka Lehota</v>
      </c>
      <c r="B2048" s="104">
        <f>'T09'!C2048</f>
        <v>526151</v>
      </c>
      <c r="C2048" s="109">
        <f>'T09'!K2048</f>
        <v>59295.95</v>
      </c>
      <c r="D2048" s="110">
        <f>'T09'!O2048</f>
        <v>0</v>
      </c>
      <c r="E2048" s="110">
        <f>'T09'!P2048</f>
        <v>0</v>
      </c>
      <c r="F2048" s="110"/>
      <c r="G2048" s="102">
        <f t="shared" si="448"/>
        <v>0</v>
      </c>
      <c r="H2048" s="102">
        <f t="shared" si="449"/>
        <v>0</v>
      </c>
      <c r="I2048" s="102">
        <f t="shared" si="450"/>
        <v>0</v>
      </c>
      <c r="J2048" s="103">
        <f t="shared" si="451"/>
        <v>0</v>
      </c>
      <c r="L2048" s="115">
        <f t="shared" si="452"/>
        <v>0</v>
      </c>
      <c r="M2048" s="111">
        <f t="shared" si="453"/>
        <v>0</v>
      </c>
      <c r="N2048" s="111">
        <f t="shared" si="454"/>
        <v>0</v>
      </c>
      <c r="O2048" s="115">
        <f t="shared" si="455"/>
        <v>0</v>
      </c>
      <c r="P2048" s="111">
        <f t="shared" si="456"/>
        <v>0</v>
      </c>
      <c r="Q2048" s="111">
        <f t="shared" si="457"/>
        <v>0</v>
      </c>
      <c r="R2048" s="115">
        <f t="shared" si="458"/>
        <v>0</v>
      </c>
      <c r="S2048" s="111">
        <f t="shared" si="459"/>
        <v>0</v>
      </c>
      <c r="T2048" s="111">
        <f t="shared" si="460"/>
        <v>0</v>
      </c>
    </row>
    <row r="2049" spans="1:20" ht="11.25" customHeight="1" x14ac:dyDescent="0.2">
      <c r="A2049" s="102" t="str">
        <f>'T09'!A2049</f>
        <v>Riečka</v>
      </c>
      <c r="B2049" s="104">
        <f>'T09'!C2049</f>
        <v>508969</v>
      </c>
      <c r="C2049" s="109">
        <f>'T09'!K2049</f>
        <v>204165.17</v>
      </c>
      <c r="D2049" s="110">
        <f>'T09'!O2049</f>
        <v>0</v>
      </c>
      <c r="E2049" s="110">
        <f>'T09'!P2049</f>
        <v>0</v>
      </c>
      <c r="F2049" s="110"/>
      <c r="G2049" s="102">
        <f t="shared" si="448"/>
        <v>0</v>
      </c>
      <c r="H2049" s="102">
        <f t="shared" si="449"/>
        <v>0</v>
      </c>
      <c r="I2049" s="102">
        <f t="shared" si="450"/>
        <v>0</v>
      </c>
      <c r="J2049" s="103">
        <f t="shared" si="451"/>
        <v>0</v>
      </c>
      <c r="L2049" s="115">
        <f t="shared" si="452"/>
        <v>0</v>
      </c>
      <c r="M2049" s="111">
        <f t="shared" si="453"/>
        <v>0</v>
      </c>
      <c r="N2049" s="111">
        <f t="shared" si="454"/>
        <v>0</v>
      </c>
      <c r="O2049" s="115">
        <f t="shared" si="455"/>
        <v>0</v>
      </c>
      <c r="P2049" s="111">
        <f t="shared" si="456"/>
        <v>0</v>
      </c>
      <c r="Q2049" s="111">
        <f t="shared" si="457"/>
        <v>0</v>
      </c>
      <c r="R2049" s="115">
        <f t="shared" si="458"/>
        <v>0</v>
      </c>
      <c r="S2049" s="111">
        <f t="shared" si="459"/>
        <v>0</v>
      </c>
      <c r="T2049" s="111">
        <f t="shared" si="460"/>
        <v>0</v>
      </c>
    </row>
    <row r="2050" spans="1:20" ht="11.25" customHeight="1" x14ac:dyDescent="0.2">
      <c r="A2050" s="102" t="str">
        <f>'T09'!A2050</f>
        <v>Riečka</v>
      </c>
      <c r="B2050" s="104">
        <f>'T09'!C2050</f>
        <v>557765</v>
      </c>
      <c r="C2050" s="109">
        <f>'T09'!K2050</f>
        <v>59185.66</v>
      </c>
      <c r="D2050" s="110">
        <f>'T09'!O2050</f>
        <v>26.043500000000002</v>
      </c>
      <c r="E2050" s="110">
        <f>'T09'!P2050</f>
        <v>0.72301297307489687</v>
      </c>
      <c r="F2050" s="110"/>
      <c r="G2050" s="102">
        <f t="shared" si="448"/>
        <v>0</v>
      </c>
      <c r="H2050" s="102">
        <f t="shared" si="449"/>
        <v>0</v>
      </c>
      <c r="I2050" s="102">
        <f t="shared" si="450"/>
        <v>0</v>
      </c>
      <c r="J2050" s="103">
        <f t="shared" si="451"/>
        <v>0</v>
      </c>
      <c r="L2050" s="115">
        <f t="shared" si="452"/>
        <v>0</v>
      </c>
      <c r="M2050" s="111">
        <f t="shared" si="453"/>
        <v>0</v>
      </c>
      <c r="N2050" s="111">
        <f t="shared" si="454"/>
        <v>0</v>
      </c>
      <c r="O2050" s="115">
        <f t="shared" si="455"/>
        <v>0</v>
      </c>
      <c r="P2050" s="111">
        <f t="shared" si="456"/>
        <v>0</v>
      </c>
      <c r="Q2050" s="111">
        <f t="shared" si="457"/>
        <v>0</v>
      </c>
      <c r="R2050" s="115">
        <f t="shared" si="458"/>
        <v>0</v>
      </c>
      <c r="S2050" s="111">
        <f t="shared" si="459"/>
        <v>0</v>
      </c>
      <c r="T2050" s="111">
        <f t="shared" si="460"/>
        <v>0</v>
      </c>
    </row>
    <row r="2051" spans="1:20" ht="11.25" customHeight="1" x14ac:dyDescent="0.2">
      <c r="A2051" s="102" t="str">
        <f>'T09'!A2051</f>
        <v>Richnava</v>
      </c>
      <c r="B2051" s="104">
        <f>'T09'!C2051</f>
        <v>543501</v>
      </c>
      <c r="C2051" s="109">
        <f>'T09'!K2051</f>
        <v>430182.47</v>
      </c>
      <c r="D2051" s="110">
        <f>'T09'!O2051</f>
        <v>12.9284</v>
      </c>
      <c r="E2051" s="110">
        <f>'T09'!P2051</f>
        <v>2.0034196186562414</v>
      </c>
      <c r="F2051" s="110"/>
      <c r="G2051" s="102">
        <f t="shared" si="448"/>
        <v>0</v>
      </c>
      <c r="H2051" s="102">
        <f t="shared" si="449"/>
        <v>0</v>
      </c>
      <c r="I2051" s="102">
        <f t="shared" si="450"/>
        <v>0</v>
      </c>
      <c r="J2051" s="103">
        <f t="shared" si="451"/>
        <v>0</v>
      </c>
      <c r="L2051" s="115">
        <f t="shared" si="452"/>
        <v>0</v>
      </c>
      <c r="M2051" s="111">
        <f t="shared" si="453"/>
        <v>0</v>
      </c>
      <c r="N2051" s="111">
        <f t="shared" si="454"/>
        <v>0</v>
      </c>
      <c r="O2051" s="115">
        <f t="shared" si="455"/>
        <v>0</v>
      </c>
      <c r="P2051" s="111">
        <f t="shared" si="456"/>
        <v>0</v>
      </c>
      <c r="Q2051" s="111">
        <f t="shared" si="457"/>
        <v>0</v>
      </c>
      <c r="R2051" s="115">
        <f t="shared" si="458"/>
        <v>0</v>
      </c>
      <c r="S2051" s="111">
        <f t="shared" si="459"/>
        <v>0</v>
      </c>
      <c r="T2051" s="111">
        <f t="shared" si="460"/>
        <v>0</v>
      </c>
    </row>
    <row r="2052" spans="1:20" ht="11.25" customHeight="1" x14ac:dyDescent="0.2">
      <c r="A2052" s="102" t="str">
        <f>'T09'!A2052</f>
        <v>Richvald</v>
      </c>
      <c r="B2052" s="104">
        <f>'T09'!C2052</f>
        <v>519766</v>
      </c>
      <c r="C2052" s="109">
        <f>'T09'!K2052</f>
        <v>386000.56</v>
      </c>
      <c r="D2052" s="110">
        <f>'T09'!O2052</f>
        <v>25.477799999999998</v>
      </c>
      <c r="E2052" s="110">
        <f>'T09'!P2052</f>
        <v>5.5420904052574427</v>
      </c>
      <c r="F2052" s="110"/>
      <c r="G2052" s="102">
        <f t="shared" ref="G2052:G2115" si="461">IF(AND(ISNUMBER(D2052),D2052&gt;=$D$1),1,0)</f>
        <v>0</v>
      </c>
      <c r="H2052" s="102">
        <f t="shared" ref="H2052:H2115" si="462">IF(AND(ISNUMBER(E2052),E2052&gt;=$E$1),1,0)</f>
        <v>0</v>
      </c>
      <c r="I2052" s="102">
        <f t="shared" ref="I2052:I2115" si="463">IF(AND(AND(ISNUMBER(D2052),D2052&gt;=$D$1),AND(ISNUMBER(E2052),E2052&gt;=$E$1)),1,0)</f>
        <v>0</v>
      </c>
      <c r="J2052" s="103">
        <f t="shared" ref="J2052:J2115" si="464">IF(OR(AND(ISNUMBER(D2052),D2052&gt;=$D$1),AND(ISNUMBER(E2052),E2052&gt;=$E$1)),1,0)</f>
        <v>0</v>
      </c>
      <c r="L2052" s="115">
        <f t="shared" ref="L2052:L2115" si="465">IF($G2052=1,C2052,0)</f>
        <v>0</v>
      </c>
      <c r="M2052" s="111">
        <f t="shared" ref="M2052:M2115" si="466">IF($G2052=1,D2052,0)/100</f>
        <v>0</v>
      </c>
      <c r="N2052" s="111">
        <f t="shared" ref="N2052:N2115" si="467">IF($G2052=1,E2052,0)/100</f>
        <v>0</v>
      </c>
      <c r="O2052" s="115">
        <f t="shared" ref="O2052:O2115" si="468">IF($H2052=1,C2052,0)</f>
        <v>0</v>
      </c>
      <c r="P2052" s="111">
        <f t="shared" ref="P2052:P2115" si="469">IF($H2052=1,D2052,0)/100</f>
        <v>0</v>
      </c>
      <c r="Q2052" s="111">
        <f t="shared" ref="Q2052:Q2115" si="470">IF($H2052=1,E2052,0)/100</f>
        <v>0</v>
      </c>
      <c r="R2052" s="115">
        <f t="shared" ref="R2052:R2115" si="471">IF($I2052=1,C2052,0)</f>
        <v>0</v>
      </c>
      <c r="S2052" s="111">
        <f t="shared" ref="S2052:S2115" si="472">IF($I2052=1,D2052,0)/100</f>
        <v>0</v>
      </c>
      <c r="T2052" s="111">
        <f t="shared" ref="T2052:T2115" si="473">IF($I2052=1,E2052,0)/100</f>
        <v>0</v>
      </c>
    </row>
    <row r="2053" spans="1:20" ht="11.25" customHeight="1" x14ac:dyDescent="0.2">
      <c r="A2053" s="102" t="str">
        <f>'T09'!A2053</f>
        <v>Rimavská Baňa</v>
      </c>
      <c r="B2053" s="104">
        <f>'T09'!C2053</f>
        <v>515426</v>
      </c>
      <c r="C2053" s="109">
        <f>'T09'!K2053</f>
        <v>748725.67</v>
      </c>
      <c r="D2053" s="110">
        <f>'T09'!O2053</f>
        <v>7.8754</v>
      </c>
      <c r="E2053" s="110">
        <f>'T09'!P2053</f>
        <v>1.0548309369438342</v>
      </c>
      <c r="F2053" s="110"/>
      <c r="G2053" s="102">
        <f t="shared" si="461"/>
        <v>0</v>
      </c>
      <c r="H2053" s="102">
        <f t="shared" si="462"/>
        <v>0</v>
      </c>
      <c r="I2053" s="102">
        <f t="shared" si="463"/>
        <v>0</v>
      </c>
      <c r="J2053" s="103">
        <f t="shared" si="464"/>
        <v>0</v>
      </c>
      <c r="L2053" s="115">
        <f t="shared" si="465"/>
        <v>0</v>
      </c>
      <c r="M2053" s="111">
        <f t="shared" si="466"/>
        <v>0</v>
      </c>
      <c r="N2053" s="111">
        <f t="shared" si="467"/>
        <v>0</v>
      </c>
      <c r="O2053" s="115">
        <f t="shared" si="468"/>
        <v>0</v>
      </c>
      <c r="P2053" s="111">
        <f t="shared" si="469"/>
        <v>0</v>
      </c>
      <c r="Q2053" s="111">
        <f t="shared" si="470"/>
        <v>0</v>
      </c>
      <c r="R2053" s="115">
        <f t="shared" si="471"/>
        <v>0</v>
      </c>
      <c r="S2053" s="111">
        <f t="shared" si="472"/>
        <v>0</v>
      </c>
      <c r="T2053" s="111">
        <f t="shared" si="473"/>
        <v>0</v>
      </c>
    </row>
    <row r="2054" spans="1:20" ht="11.25" customHeight="1" x14ac:dyDescent="0.2">
      <c r="A2054" s="102" t="str">
        <f>'T09'!A2054</f>
        <v>Rimavská Seč</v>
      </c>
      <c r="B2054" s="104">
        <f>'T09'!C2054</f>
        <v>515442</v>
      </c>
      <c r="C2054" s="109">
        <f>'T09'!K2054</f>
        <v>1442878.3</v>
      </c>
      <c r="D2054" s="110">
        <f>'T09'!O2054</f>
        <v>28.565000000000001</v>
      </c>
      <c r="E2054" s="110">
        <f>'T09'!P2054</f>
        <v>6.9263679410799917</v>
      </c>
      <c r="F2054" s="110"/>
      <c r="G2054" s="102">
        <f t="shared" si="461"/>
        <v>0</v>
      </c>
      <c r="H2054" s="102">
        <f t="shared" si="462"/>
        <v>0</v>
      </c>
      <c r="I2054" s="102">
        <f t="shared" si="463"/>
        <v>0</v>
      </c>
      <c r="J2054" s="103">
        <f t="shared" si="464"/>
        <v>0</v>
      </c>
      <c r="L2054" s="115">
        <f t="shared" si="465"/>
        <v>0</v>
      </c>
      <c r="M2054" s="111">
        <f t="shared" si="466"/>
        <v>0</v>
      </c>
      <c r="N2054" s="111">
        <f t="shared" si="467"/>
        <v>0</v>
      </c>
      <c r="O2054" s="115">
        <f t="shared" si="468"/>
        <v>0</v>
      </c>
      <c r="P2054" s="111">
        <f t="shared" si="469"/>
        <v>0</v>
      </c>
      <c r="Q2054" s="111">
        <f t="shared" si="470"/>
        <v>0</v>
      </c>
      <c r="R2054" s="115">
        <f t="shared" si="471"/>
        <v>0</v>
      </c>
      <c r="S2054" s="111">
        <f t="shared" si="472"/>
        <v>0</v>
      </c>
      <c r="T2054" s="111">
        <f t="shared" si="473"/>
        <v>0</v>
      </c>
    </row>
    <row r="2055" spans="1:20" ht="11.25" customHeight="1" x14ac:dyDescent="0.2">
      <c r="A2055" s="102" t="str">
        <f>'T09'!A2055</f>
        <v>Rimavská Sobota</v>
      </c>
      <c r="B2055" s="104">
        <f>'T09'!C2055</f>
        <v>514462</v>
      </c>
      <c r="C2055" s="109">
        <f>'T09'!K2055</f>
        <v>11862217.92</v>
      </c>
      <c r="D2055" s="110">
        <f>'T09'!O2055</f>
        <v>33.908900000000003</v>
      </c>
      <c r="E2055" s="110">
        <f>'T09'!P2055</f>
        <v>4.2255512702636304</v>
      </c>
      <c r="F2055" s="110"/>
      <c r="G2055" s="102">
        <f t="shared" si="461"/>
        <v>0</v>
      </c>
      <c r="H2055" s="102">
        <f t="shared" si="462"/>
        <v>0</v>
      </c>
      <c r="I2055" s="102">
        <f t="shared" si="463"/>
        <v>0</v>
      </c>
      <c r="J2055" s="103">
        <f t="shared" si="464"/>
        <v>0</v>
      </c>
      <c r="L2055" s="115">
        <f t="shared" si="465"/>
        <v>0</v>
      </c>
      <c r="M2055" s="111">
        <f t="shared" si="466"/>
        <v>0</v>
      </c>
      <c r="N2055" s="111">
        <f t="shared" si="467"/>
        <v>0</v>
      </c>
      <c r="O2055" s="115">
        <f t="shared" si="468"/>
        <v>0</v>
      </c>
      <c r="P2055" s="111">
        <f t="shared" si="469"/>
        <v>0</v>
      </c>
      <c r="Q2055" s="111">
        <f t="shared" si="470"/>
        <v>0</v>
      </c>
      <c r="R2055" s="115">
        <f t="shared" si="471"/>
        <v>0</v>
      </c>
      <c r="S2055" s="111">
        <f t="shared" si="472"/>
        <v>0</v>
      </c>
      <c r="T2055" s="111">
        <f t="shared" si="473"/>
        <v>0</v>
      </c>
    </row>
    <row r="2056" spans="1:20" ht="11.25" customHeight="1" x14ac:dyDescent="0.2">
      <c r="A2056" s="102" t="str">
        <f>'T09'!A2056</f>
        <v>Rimavské Brezovo</v>
      </c>
      <c r="B2056" s="104">
        <f>'T09'!C2056</f>
        <v>515451</v>
      </c>
      <c r="C2056" s="109">
        <f>'T09'!K2056</f>
        <v>152810.14000000001</v>
      </c>
      <c r="D2056" s="110">
        <f>'T09'!O2056</f>
        <v>0</v>
      </c>
      <c r="E2056" s="110">
        <f>'T09'!P2056</f>
        <v>0</v>
      </c>
      <c r="F2056" s="110"/>
      <c r="G2056" s="102">
        <f t="shared" si="461"/>
        <v>0</v>
      </c>
      <c r="H2056" s="102">
        <f t="shared" si="462"/>
        <v>0</v>
      </c>
      <c r="I2056" s="102">
        <f t="shared" si="463"/>
        <v>0</v>
      </c>
      <c r="J2056" s="103">
        <f t="shared" si="464"/>
        <v>0</v>
      </c>
      <c r="L2056" s="115">
        <f t="shared" si="465"/>
        <v>0</v>
      </c>
      <c r="M2056" s="111">
        <f t="shared" si="466"/>
        <v>0</v>
      </c>
      <c r="N2056" s="111">
        <f t="shared" si="467"/>
        <v>0</v>
      </c>
      <c r="O2056" s="115">
        <f t="shared" si="468"/>
        <v>0</v>
      </c>
      <c r="P2056" s="111">
        <f t="shared" si="469"/>
        <v>0</v>
      </c>
      <c r="Q2056" s="111">
        <f t="shared" si="470"/>
        <v>0</v>
      </c>
      <c r="R2056" s="115">
        <f t="shared" si="471"/>
        <v>0</v>
      </c>
      <c r="S2056" s="111">
        <f t="shared" si="472"/>
        <v>0</v>
      </c>
      <c r="T2056" s="111">
        <f t="shared" si="473"/>
        <v>0</v>
      </c>
    </row>
    <row r="2057" spans="1:20" ht="11.25" customHeight="1" x14ac:dyDescent="0.2">
      <c r="A2057" s="102" t="str">
        <f>'T09'!A2057</f>
        <v>Rimavské Janovce</v>
      </c>
      <c r="B2057" s="104">
        <f>'T09'!C2057</f>
        <v>515469</v>
      </c>
      <c r="C2057" s="109">
        <f>'T09'!K2057</f>
        <v>456698.14</v>
      </c>
      <c r="D2057" s="110">
        <f>'T09'!O2057</f>
        <v>5.8170000000000002</v>
      </c>
      <c r="E2057" s="110">
        <f>'T09'!P2057</f>
        <v>2.563535730625047</v>
      </c>
      <c r="F2057" s="110"/>
      <c r="G2057" s="102">
        <f t="shared" si="461"/>
        <v>0</v>
      </c>
      <c r="H2057" s="102">
        <f t="shared" si="462"/>
        <v>0</v>
      </c>
      <c r="I2057" s="102">
        <f t="shared" si="463"/>
        <v>0</v>
      </c>
      <c r="J2057" s="103">
        <f t="shared" si="464"/>
        <v>0</v>
      </c>
      <c r="L2057" s="115">
        <f t="shared" si="465"/>
        <v>0</v>
      </c>
      <c r="M2057" s="111">
        <f t="shared" si="466"/>
        <v>0</v>
      </c>
      <c r="N2057" s="111">
        <f t="shared" si="467"/>
        <v>0</v>
      </c>
      <c r="O2057" s="115">
        <f t="shared" si="468"/>
        <v>0</v>
      </c>
      <c r="P2057" s="111">
        <f t="shared" si="469"/>
        <v>0</v>
      </c>
      <c r="Q2057" s="111">
        <f t="shared" si="470"/>
        <v>0</v>
      </c>
      <c r="R2057" s="115">
        <f t="shared" si="471"/>
        <v>0</v>
      </c>
      <c r="S2057" s="111">
        <f t="shared" si="472"/>
        <v>0</v>
      </c>
      <c r="T2057" s="111">
        <f t="shared" si="473"/>
        <v>0</v>
      </c>
    </row>
    <row r="2058" spans="1:20" ht="11.25" customHeight="1" x14ac:dyDescent="0.2">
      <c r="A2058" s="102" t="str">
        <f>'T09'!A2058</f>
        <v>Rimavské Zalužany</v>
      </c>
      <c r="B2058" s="104">
        <f>'T09'!C2058</f>
        <v>557811</v>
      </c>
      <c r="C2058" s="109">
        <f>'T09'!K2058</f>
        <v>89043.77</v>
      </c>
      <c r="D2058" s="110">
        <f>'T09'!O2058</f>
        <v>52.436500000000002</v>
      </c>
      <c r="E2058" s="110">
        <f>'T09'!P2058</f>
        <v>82.02555889086905</v>
      </c>
      <c r="F2058" s="110"/>
      <c r="G2058" s="102">
        <f t="shared" si="461"/>
        <v>0</v>
      </c>
      <c r="H2058" s="102">
        <f t="shared" si="462"/>
        <v>1</v>
      </c>
      <c r="I2058" s="102">
        <f t="shared" si="463"/>
        <v>0</v>
      </c>
      <c r="J2058" s="103">
        <f t="shared" si="464"/>
        <v>1</v>
      </c>
      <c r="L2058" s="115">
        <f t="shared" si="465"/>
        <v>0</v>
      </c>
      <c r="M2058" s="111">
        <f t="shared" si="466"/>
        <v>0</v>
      </c>
      <c r="N2058" s="111">
        <f t="shared" si="467"/>
        <v>0</v>
      </c>
      <c r="O2058" s="115">
        <f t="shared" si="468"/>
        <v>89043.77</v>
      </c>
      <c r="P2058" s="111">
        <f t="shared" si="469"/>
        <v>0.52436499999999997</v>
      </c>
      <c r="Q2058" s="111">
        <f t="shared" si="470"/>
        <v>0.82025558890869055</v>
      </c>
      <c r="R2058" s="115">
        <f t="shared" si="471"/>
        <v>0</v>
      </c>
      <c r="S2058" s="111">
        <f t="shared" si="472"/>
        <v>0</v>
      </c>
      <c r="T2058" s="111">
        <f t="shared" si="473"/>
        <v>0</v>
      </c>
    </row>
    <row r="2059" spans="1:20" ht="11.25" customHeight="1" x14ac:dyDescent="0.2">
      <c r="A2059" s="102" t="str">
        <f>'T09'!A2059</f>
        <v>Rišňovce</v>
      </c>
      <c r="B2059" s="104">
        <f>'T09'!C2059</f>
        <v>500704</v>
      </c>
      <c r="C2059" s="109">
        <f>'T09'!K2059</f>
        <v>1000280.76</v>
      </c>
      <c r="D2059" s="110">
        <f>'T09'!O2059</f>
        <v>0</v>
      </c>
      <c r="E2059" s="110">
        <f>'T09'!P2059</f>
        <v>4.5945660296415181</v>
      </c>
      <c r="F2059" s="110"/>
      <c r="G2059" s="102">
        <f t="shared" si="461"/>
        <v>0</v>
      </c>
      <c r="H2059" s="102">
        <f t="shared" si="462"/>
        <v>0</v>
      </c>
      <c r="I2059" s="102">
        <f t="shared" si="463"/>
        <v>0</v>
      </c>
      <c r="J2059" s="103">
        <f t="shared" si="464"/>
        <v>0</v>
      </c>
      <c r="L2059" s="115">
        <f t="shared" si="465"/>
        <v>0</v>
      </c>
      <c r="M2059" s="111">
        <f t="shared" si="466"/>
        <v>0</v>
      </c>
      <c r="N2059" s="111">
        <f t="shared" si="467"/>
        <v>0</v>
      </c>
      <c r="O2059" s="115">
        <f t="shared" si="468"/>
        <v>0</v>
      </c>
      <c r="P2059" s="111">
        <f t="shared" si="469"/>
        <v>0</v>
      </c>
      <c r="Q2059" s="111">
        <f t="shared" si="470"/>
        <v>0</v>
      </c>
      <c r="R2059" s="115">
        <f t="shared" si="471"/>
        <v>0</v>
      </c>
      <c r="S2059" s="111">
        <f t="shared" si="472"/>
        <v>0</v>
      </c>
      <c r="T2059" s="111">
        <f t="shared" si="473"/>
        <v>0</v>
      </c>
    </row>
    <row r="2060" spans="1:20" ht="11.25" customHeight="1" x14ac:dyDescent="0.2">
      <c r="A2060" s="102" t="str">
        <f>'T09'!A2060</f>
        <v>Rohov</v>
      </c>
      <c r="B2060" s="104">
        <f>'T09'!C2060</f>
        <v>556122</v>
      </c>
      <c r="C2060" s="109">
        <f>'T09'!K2060</f>
        <v>128151.17</v>
      </c>
      <c r="D2060" s="110">
        <f>'T09'!O2060</f>
        <v>14.9594</v>
      </c>
      <c r="E2060" s="110">
        <f>'T09'!P2060</f>
        <v>14.949040262371389</v>
      </c>
      <c r="F2060" s="110"/>
      <c r="G2060" s="102">
        <f t="shared" si="461"/>
        <v>0</v>
      </c>
      <c r="H2060" s="102">
        <f t="shared" si="462"/>
        <v>0</v>
      </c>
      <c r="I2060" s="102">
        <f t="shared" si="463"/>
        <v>0</v>
      </c>
      <c r="J2060" s="103">
        <f t="shared" si="464"/>
        <v>0</v>
      </c>
      <c r="L2060" s="115">
        <f t="shared" si="465"/>
        <v>0</v>
      </c>
      <c r="M2060" s="111">
        <f t="shared" si="466"/>
        <v>0</v>
      </c>
      <c r="N2060" s="111">
        <f t="shared" si="467"/>
        <v>0</v>
      </c>
      <c r="O2060" s="115">
        <f t="shared" si="468"/>
        <v>0</v>
      </c>
      <c r="P2060" s="111">
        <f t="shared" si="469"/>
        <v>0</v>
      </c>
      <c r="Q2060" s="111">
        <f t="shared" si="470"/>
        <v>0</v>
      </c>
      <c r="R2060" s="115">
        <f t="shared" si="471"/>
        <v>0</v>
      </c>
      <c r="S2060" s="111">
        <f t="shared" si="472"/>
        <v>0</v>
      </c>
      <c r="T2060" s="111">
        <f t="shared" si="473"/>
        <v>0</v>
      </c>
    </row>
    <row r="2061" spans="1:20" ht="11.25" customHeight="1" x14ac:dyDescent="0.2">
      <c r="A2061" s="102" t="str">
        <f>'T09'!A2061</f>
        <v>Rohovce</v>
      </c>
      <c r="B2061" s="104">
        <f>'T09'!C2061</f>
        <v>501891</v>
      </c>
      <c r="C2061" s="109">
        <f>'T09'!K2061</f>
        <v>621499.07000000007</v>
      </c>
      <c r="D2061" s="110">
        <f>'T09'!O2061</f>
        <v>0</v>
      </c>
      <c r="E2061" s="110">
        <f>'T09'!P2061</f>
        <v>28.352750391082637</v>
      </c>
      <c r="F2061" s="110"/>
      <c r="G2061" s="102">
        <f t="shared" si="461"/>
        <v>0</v>
      </c>
      <c r="H2061" s="102">
        <f t="shared" si="462"/>
        <v>1</v>
      </c>
      <c r="I2061" s="102">
        <f t="shared" si="463"/>
        <v>0</v>
      </c>
      <c r="J2061" s="103">
        <f t="shared" si="464"/>
        <v>1</v>
      </c>
      <c r="L2061" s="115">
        <f t="shared" si="465"/>
        <v>0</v>
      </c>
      <c r="M2061" s="111">
        <f t="shared" si="466"/>
        <v>0</v>
      </c>
      <c r="N2061" s="111">
        <f t="shared" si="467"/>
        <v>0</v>
      </c>
      <c r="O2061" s="115">
        <f t="shared" si="468"/>
        <v>621499.07000000007</v>
      </c>
      <c r="P2061" s="111">
        <f t="shared" si="469"/>
        <v>0</v>
      </c>
      <c r="Q2061" s="111">
        <f t="shared" si="470"/>
        <v>0.28352750391082637</v>
      </c>
      <c r="R2061" s="115">
        <f t="shared" si="471"/>
        <v>0</v>
      </c>
      <c r="S2061" s="111">
        <f t="shared" si="472"/>
        <v>0</v>
      </c>
      <c r="T2061" s="111">
        <f t="shared" si="473"/>
        <v>0</v>
      </c>
    </row>
    <row r="2062" spans="1:20" ht="11.25" customHeight="1" x14ac:dyDescent="0.2">
      <c r="A2062" s="102" t="str">
        <f>'T09'!A2062</f>
        <v>Rohožník</v>
      </c>
      <c r="B2062" s="104">
        <f>'T09'!C2062</f>
        <v>504769</v>
      </c>
      <c r="C2062" s="109">
        <f>'T09'!K2062</f>
        <v>2885161.27</v>
      </c>
      <c r="D2062" s="110">
        <f>'T09'!O2062</f>
        <v>27.223500000000001</v>
      </c>
      <c r="E2062" s="110">
        <f>'T09'!P2062</f>
        <v>2.9023032740211434</v>
      </c>
      <c r="F2062" s="110"/>
      <c r="G2062" s="102">
        <f t="shared" si="461"/>
        <v>0</v>
      </c>
      <c r="H2062" s="102">
        <f t="shared" si="462"/>
        <v>0</v>
      </c>
      <c r="I2062" s="102">
        <f t="shared" si="463"/>
        <v>0</v>
      </c>
      <c r="J2062" s="103">
        <f t="shared" si="464"/>
        <v>0</v>
      </c>
      <c r="L2062" s="115">
        <f t="shared" si="465"/>
        <v>0</v>
      </c>
      <c r="M2062" s="111">
        <f t="shared" si="466"/>
        <v>0</v>
      </c>
      <c r="N2062" s="111">
        <f t="shared" si="467"/>
        <v>0</v>
      </c>
      <c r="O2062" s="115">
        <f t="shared" si="468"/>
        <v>0</v>
      </c>
      <c r="P2062" s="111">
        <f t="shared" si="469"/>
        <v>0</v>
      </c>
      <c r="Q2062" s="111">
        <f t="shared" si="470"/>
        <v>0</v>
      </c>
      <c r="R2062" s="115">
        <f t="shared" si="471"/>
        <v>0</v>
      </c>
      <c r="S2062" s="111">
        <f t="shared" si="472"/>
        <v>0</v>
      </c>
      <c r="T2062" s="111">
        <f t="shared" si="473"/>
        <v>0</v>
      </c>
    </row>
    <row r="2063" spans="1:20" ht="11.25" customHeight="1" x14ac:dyDescent="0.2">
      <c r="A2063" s="102" t="str">
        <f>'T09'!A2063</f>
        <v>Rohožník</v>
      </c>
      <c r="B2063" s="104">
        <f>'T09'!C2063</f>
        <v>529061</v>
      </c>
      <c r="C2063" s="109">
        <f>'T09'!K2063</f>
        <v>3268.18</v>
      </c>
      <c r="D2063" s="110">
        <f>'T09'!O2063</f>
        <v>0</v>
      </c>
      <c r="E2063" s="110">
        <f>'T09'!P2063</f>
        <v>0</v>
      </c>
      <c r="F2063" s="110"/>
      <c r="G2063" s="102">
        <f t="shared" si="461"/>
        <v>0</v>
      </c>
      <c r="H2063" s="102">
        <f t="shared" si="462"/>
        <v>0</v>
      </c>
      <c r="I2063" s="102">
        <f t="shared" si="463"/>
        <v>0</v>
      </c>
      <c r="J2063" s="103">
        <f t="shared" si="464"/>
        <v>0</v>
      </c>
      <c r="L2063" s="115">
        <f t="shared" si="465"/>
        <v>0</v>
      </c>
      <c r="M2063" s="111">
        <f t="shared" si="466"/>
        <v>0</v>
      </c>
      <c r="N2063" s="111">
        <f t="shared" si="467"/>
        <v>0</v>
      </c>
      <c r="O2063" s="115">
        <f t="shared" si="468"/>
        <v>0</v>
      </c>
      <c r="P2063" s="111">
        <f t="shared" si="469"/>
        <v>0</v>
      </c>
      <c r="Q2063" s="111">
        <f t="shared" si="470"/>
        <v>0</v>
      </c>
      <c r="R2063" s="115">
        <f t="shared" si="471"/>
        <v>0</v>
      </c>
      <c r="S2063" s="111">
        <f t="shared" si="472"/>
        <v>0</v>
      </c>
      <c r="T2063" s="111">
        <f t="shared" si="473"/>
        <v>0</v>
      </c>
    </row>
    <row r="2064" spans="1:20" ht="11.25" customHeight="1" x14ac:dyDescent="0.2">
      <c r="A2064" s="102" t="str">
        <f>'T09'!A2064</f>
        <v>Rochovce</v>
      </c>
      <c r="B2064" s="104">
        <f>'T09'!C2064</f>
        <v>526177</v>
      </c>
      <c r="C2064" s="109">
        <f>'T09'!K2064</f>
        <v>67630.850000000006</v>
      </c>
      <c r="D2064" s="110">
        <f>'T09'!O2064</f>
        <v>0</v>
      </c>
      <c r="E2064" s="110">
        <f>'T09'!P2064</f>
        <v>0</v>
      </c>
      <c r="F2064" s="110"/>
      <c r="G2064" s="102">
        <f t="shared" si="461"/>
        <v>0</v>
      </c>
      <c r="H2064" s="102">
        <f t="shared" si="462"/>
        <v>0</v>
      </c>
      <c r="I2064" s="102">
        <f t="shared" si="463"/>
        <v>0</v>
      </c>
      <c r="J2064" s="103">
        <f t="shared" si="464"/>
        <v>0</v>
      </c>
      <c r="L2064" s="115">
        <f t="shared" si="465"/>
        <v>0</v>
      </c>
      <c r="M2064" s="111">
        <f t="shared" si="466"/>
        <v>0</v>
      </c>
      <c r="N2064" s="111">
        <f t="shared" si="467"/>
        <v>0</v>
      </c>
      <c r="O2064" s="115">
        <f t="shared" si="468"/>
        <v>0</v>
      </c>
      <c r="P2064" s="111">
        <f t="shared" si="469"/>
        <v>0</v>
      </c>
      <c r="Q2064" s="111">
        <f t="shared" si="470"/>
        <v>0</v>
      </c>
      <c r="R2064" s="115">
        <f t="shared" si="471"/>
        <v>0</v>
      </c>
      <c r="S2064" s="111">
        <f t="shared" si="472"/>
        <v>0</v>
      </c>
      <c r="T2064" s="111">
        <f t="shared" si="473"/>
        <v>0</v>
      </c>
    </row>
    <row r="2065" spans="1:20" ht="11.25" customHeight="1" x14ac:dyDescent="0.2">
      <c r="A2065" s="102" t="str">
        <f>'T09'!A2065</f>
        <v>Rokycany</v>
      </c>
      <c r="B2065" s="104">
        <f>'T09'!C2065</f>
        <v>525111</v>
      </c>
      <c r="C2065" s="109">
        <f>'T09'!K2065</f>
        <v>195725.59</v>
      </c>
      <c r="D2065" s="110">
        <f>'T09'!O2065</f>
        <v>31.779199999999999</v>
      </c>
      <c r="E2065" s="110">
        <f>'T09'!P2065</f>
        <v>0</v>
      </c>
      <c r="F2065" s="110"/>
      <c r="G2065" s="102">
        <f t="shared" si="461"/>
        <v>0</v>
      </c>
      <c r="H2065" s="102">
        <f t="shared" si="462"/>
        <v>0</v>
      </c>
      <c r="I2065" s="102">
        <f t="shared" si="463"/>
        <v>0</v>
      </c>
      <c r="J2065" s="103">
        <f t="shared" si="464"/>
        <v>0</v>
      </c>
      <c r="L2065" s="115">
        <f t="shared" si="465"/>
        <v>0</v>
      </c>
      <c r="M2065" s="111">
        <f t="shared" si="466"/>
        <v>0</v>
      </c>
      <c r="N2065" s="111">
        <f t="shared" si="467"/>
        <v>0</v>
      </c>
      <c r="O2065" s="115">
        <f t="shared" si="468"/>
        <v>0</v>
      </c>
      <c r="P2065" s="111">
        <f t="shared" si="469"/>
        <v>0</v>
      </c>
      <c r="Q2065" s="111">
        <f t="shared" si="470"/>
        <v>0</v>
      </c>
      <c r="R2065" s="115">
        <f t="shared" si="471"/>
        <v>0</v>
      </c>
      <c r="S2065" s="111">
        <f t="shared" si="472"/>
        <v>0</v>
      </c>
      <c r="T2065" s="111">
        <f t="shared" si="473"/>
        <v>0</v>
      </c>
    </row>
    <row r="2066" spans="1:20" ht="11.25" customHeight="1" x14ac:dyDescent="0.2">
      <c r="A2066" s="102" t="str">
        <f>'T09'!A2066</f>
        <v>Rokytov</v>
      </c>
      <c r="B2066" s="104">
        <f>'T09'!C2066</f>
        <v>519774</v>
      </c>
      <c r="C2066" s="109">
        <f>'T09'!K2066</f>
        <v>286783.82</v>
      </c>
      <c r="D2066" s="110">
        <f>'T09'!O2066</f>
        <v>0</v>
      </c>
      <c r="E2066" s="110">
        <f>'T09'!P2066</f>
        <v>6.9738941339159222E-3</v>
      </c>
      <c r="F2066" s="110"/>
      <c r="G2066" s="102">
        <f t="shared" si="461"/>
        <v>0</v>
      </c>
      <c r="H2066" s="102">
        <f t="shared" si="462"/>
        <v>0</v>
      </c>
      <c r="I2066" s="102">
        <f t="shared" si="463"/>
        <v>0</v>
      </c>
      <c r="J2066" s="103">
        <f t="shared" si="464"/>
        <v>0</v>
      </c>
      <c r="L2066" s="115">
        <f t="shared" si="465"/>
        <v>0</v>
      </c>
      <c r="M2066" s="111">
        <f t="shared" si="466"/>
        <v>0</v>
      </c>
      <c r="N2066" s="111">
        <f t="shared" si="467"/>
        <v>0</v>
      </c>
      <c r="O2066" s="115">
        <f t="shared" si="468"/>
        <v>0</v>
      </c>
      <c r="P2066" s="111">
        <f t="shared" si="469"/>
        <v>0</v>
      </c>
      <c r="Q2066" s="111">
        <f t="shared" si="470"/>
        <v>0</v>
      </c>
      <c r="R2066" s="115">
        <f t="shared" si="471"/>
        <v>0</v>
      </c>
      <c r="S2066" s="111">
        <f t="shared" si="472"/>
        <v>0</v>
      </c>
      <c r="T2066" s="111">
        <f t="shared" si="473"/>
        <v>0</v>
      </c>
    </row>
    <row r="2067" spans="1:20" ht="11.25" customHeight="1" x14ac:dyDescent="0.2">
      <c r="A2067" s="102" t="str">
        <f>'T09'!A2067</f>
        <v>Rokytov pri Humennom</v>
      </c>
      <c r="B2067" s="104">
        <f>'T09'!C2067</f>
        <v>520250</v>
      </c>
      <c r="C2067" s="109">
        <f>'T09'!K2067</f>
        <v>105591.15</v>
      </c>
      <c r="D2067" s="110">
        <f>'T09'!O2067</f>
        <v>33.7226</v>
      </c>
      <c r="E2067" s="110">
        <f>'T09'!P2067</f>
        <v>7.0410825149645602</v>
      </c>
      <c r="F2067" s="110"/>
      <c r="G2067" s="102">
        <f t="shared" si="461"/>
        <v>0</v>
      </c>
      <c r="H2067" s="102">
        <f t="shared" si="462"/>
        <v>0</v>
      </c>
      <c r="I2067" s="102">
        <f t="shared" si="463"/>
        <v>0</v>
      </c>
      <c r="J2067" s="103">
        <f t="shared" si="464"/>
        <v>0</v>
      </c>
      <c r="L2067" s="115">
        <f t="shared" si="465"/>
        <v>0</v>
      </c>
      <c r="M2067" s="111">
        <f t="shared" si="466"/>
        <v>0</v>
      </c>
      <c r="N2067" s="111">
        <f t="shared" si="467"/>
        <v>0</v>
      </c>
      <c r="O2067" s="115">
        <f t="shared" si="468"/>
        <v>0</v>
      </c>
      <c r="P2067" s="111">
        <f t="shared" si="469"/>
        <v>0</v>
      </c>
      <c r="Q2067" s="111">
        <f t="shared" si="470"/>
        <v>0</v>
      </c>
      <c r="R2067" s="115">
        <f t="shared" si="471"/>
        <v>0</v>
      </c>
      <c r="S2067" s="111">
        <f t="shared" si="472"/>
        <v>0</v>
      </c>
      <c r="T2067" s="111">
        <f t="shared" si="473"/>
        <v>0</v>
      </c>
    </row>
    <row r="2068" spans="1:20" ht="11.25" customHeight="1" x14ac:dyDescent="0.2">
      <c r="A2068" s="102" t="str">
        <f>'T09'!A2068</f>
        <v>Rokytovce</v>
      </c>
      <c r="B2068" s="104">
        <f>'T09'!C2068</f>
        <v>559610</v>
      </c>
      <c r="C2068" s="109">
        <f>'T09'!K2068</f>
        <v>33083.51</v>
      </c>
      <c r="D2068" s="110">
        <f>'T09'!O2068</f>
        <v>0</v>
      </c>
      <c r="E2068" s="110">
        <f>'T09'!P2068</f>
        <v>0</v>
      </c>
      <c r="F2068" s="110"/>
      <c r="G2068" s="102">
        <f t="shared" si="461"/>
        <v>0</v>
      </c>
      <c r="H2068" s="102">
        <f t="shared" si="462"/>
        <v>0</v>
      </c>
      <c r="I2068" s="102">
        <f t="shared" si="463"/>
        <v>0</v>
      </c>
      <c r="J2068" s="103">
        <f t="shared" si="464"/>
        <v>0</v>
      </c>
      <c r="L2068" s="115">
        <f t="shared" si="465"/>
        <v>0</v>
      </c>
      <c r="M2068" s="111">
        <f t="shared" si="466"/>
        <v>0</v>
      </c>
      <c r="N2068" s="111">
        <f t="shared" si="467"/>
        <v>0</v>
      </c>
      <c r="O2068" s="115">
        <f t="shared" si="468"/>
        <v>0</v>
      </c>
      <c r="P2068" s="111">
        <f t="shared" si="469"/>
        <v>0</v>
      </c>
      <c r="Q2068" s="111">
        <f t="shared" si="470"/>
        <v>0</v>
      </c>
      <c r="R2068" s="115">
        <f t="shared" si="471"/>
        <v>0</v>
      </c>
      <c r="S2068" s="111">
        <f t="shared" si="472"/>
        <v>0</v>
      </c>
      <c r="T2068" s="111">
        <f t="shared" si="473"/>
        <v>0</v>
      </c>
    </row>
    <row r="2069" spans="1:20" ht="11.25" customHeight="1" x14ac:dyDescent="0.2">
      <c r="A2069" s="102" t="str">
        <f>'T09'!A2069</f>
        <v>Rosina</v>
      </c>
      <c r="B2069" s="104">
        <f>'T09'!C2069</f>
        <v>517941</v>
      </c>
      <c r="C2069" s="109">
        <f>'T09'!K2069</f>
        <v>1384422.8</v>
      </c>
      <c r="D2069" s="110">
        <f>'T09'!O2069</f>
        <v>0</v>
      </c>
      <c r="E2069" s="110">
        <f>'T09'!P2069</f>
        <v>0</v>
      </c>
      <c r="F2069" s="110"/>
      <c r="G2069" s="102">
        <f t="shared" si="461"/>
        <v>0</v>
      </c>
      <c r="H2069" s="102">
        <f t="shared" si="462"/>
        <v>0</v>
      </c>
      <c r="I2069" s="102">
        <f t="shared" si="463"/>
        <v>0</v>
      </c>
      <c r="J2069" s="103">
        <f t="shared" si="464"/>
        <v>0</v>
      </c>
      <c r="L2069" s="115">
        <f t="shared" si="465"/>
        <v>0</v>
      </c>
      <c r="M2069" s="111">
        <f t="shared" si="466"/>
        <v>0</v>
      </c>
      <c r="N2069" s="111">
        <f t="shared" si="467"/>
        <v>0</v>
      </c>
      <c r="O2069" s="115">
        <f t="shared" si="468"/>
        <v>0</v>
      </c>
      <c r="P2069" s="111">
        <f t="shared" si="469"/>
        <v>0</v>
      </c>
      <c r="Q2069" s="111">
        <f t="shared" si="470"/>
        <v>0</v>
      </c>
      <c r="R2069" s="115">
        <f t="shared" si="471"/>
        <v>0</v>
      </c>
      <c r="S2069" s="111">
        <f t="shared" si="472"/>
        <v>0</v>
      </c>
      <c r="T2069" s="111">
        <f t="shared" si="473"/>
        <v>0</v>
      </c>
    </row>
    <row r="2070" spans="1:20" ht="11.25" customHeight="1" x14ac:dyDescent="0.2">
      <c r="A2070" s="102" t="str">
        <f>'T09'!A2070</f>
        <v>Roškovce</v>
      </c>
      <c r="B2070" s="104">
        <f>'T09'!C2070</f>
        <v>520713</v>
      </c>
      <c r="C2070" s="109">
        <f>'T09'!K2070</f>
        <v>50907.87</v>
      </c>
      <c r="D2070" s="110">
        <f>'T09'!O2070</f>
        <v>49.7958</v>
      </c>
      <c r="E2070" s="110">
        <f>'T09'!P2070</f>
        <v>6.6618186932590184</v>
      </c>
      <c r="F2070" s="110"/>
      <c r="G2070" s="102">
        <f t="shared" si="461"/>
        <v>0</v>
      </c>
      <c r="H2070" s="102">
        <f t="shared" si="462"/>
        <v>0</v>
      </c>
      <c r="I2070" s="102">
        <f t="shared" si="463"/>
        <v>0</v>
      </c>
      <c r="J2070" s="103">
        <f t="shared" si="464"/>
        <v>0</v>
      </c>
      <c r="L2070" s="115">
        <f t="shared" si="465"/>
        <v>0</v>
      </c>
      <c r="M2070" s="111">
        <f t="shared" si="466"/>
        <v>0</v>
      </c>
      <c r="N2070" s="111">
        <f t="shared" si="467"/>
        <v>0</v>
      </c>
      <c r="O2070" s="115">
        <f t="shared" si="468"/>
        <v>0</v>
      </c>
      <c r="P2070" s="111">
        <f t="shared" si="469"/>
        <v>0</v>
      </c>
      <c r="Q2070" s="111">
        <f t="shared" si="470"/>
        <v>0</v>
      </c>
      <c r="R2070" s="115">
        <f t="shared" si="471"/>
        <v>0</v>
      </c>
      <c r="S2070" s="111">
        <f t="shared" si="472"/>
        <v>0</v>
      </c>
      <c r="T2070" s="111">
        <f t="shared" si="473"/>
        <v>0</v>
      </c>
    </row>
    <row r="2071" spans="1:20" ht="11.25" customHeight="1" x14ac:dyDescent="0.2">
      <c r="A2071" s="102" t="str">
        <f>'T09'!A2071</f>
        <v>Roštár</v>
      </c>
      <c r="B2071" s="104">
        <f>'T09'!C2071</f>
        <v>526185</v>
      </c>
      <c r="C2071" s="109">
        <f>'T09'!K2071</f>
        <v>235868.17</v>
      </c>
      <c r="D2071" s="110">
        <f>'T09'!O2071</f>
        <v>0</v>
      </c>
      <c r="E2071" s="110">
        <f>'T09'!P2071</f>
        <v>0</v>
      </c>
      <c r="F2071" s="110"/>
      <c r="G2071" s="102">
        <f t="shared" si="461"/>
        <v>0</v>
      </c>
      <c r="H2071" s="102">
        <f t="shared" si="462"/>
        <v>0</v>
      </c>
      <c r="I2071" s="102">
        <f t="shared" si="463"/>
        <v>0</v>
      </c>
      <c r="J2071" s="103">
        <f t="shared" si="464"/>
        <v>0</v>
      </c>
      <c r="L2071" s="115">
        <f t="shared" si="465"/>
        <v>0</v>
      </c>
      <c r="M2071" s="111">
        <f t="shared" si="466"/>
        <v>0</v>
      </c>
      <c r="N2071" s="111">
        <f t="shared" si="467"/>
        <v>0</v>
      </c>
      <c r="O2071" s="115">
        <f t="shared" si="468"/>
        <v>0</v>
      </c>
      <c r="P2071" s="111">
        <f t="shared" si="469"/>
        <v>0</v>
      </c>
      <c r="Q2071" s="111">
        <f t="shared" si="470"/>
        <v>0</v>
      </c>
      <c r="R2071" s="115">
        <f t="shared" si="471"/>
        <v>0</v>
      </c>
      <c r="S2071" s="111">
        <f t="shared" si="472"/>
        <v>0</v>
      </c>
      <c r="T2071" s="111">
        <f t="shared" si="473"/>
        <v>0</v>
      </c>
    </row>
    <row r="2072" spans="1:20" ht="11.25" customHeight="1" x14ac:dyDescent="0.2">
      <c r="A2072" s="102" t="str">
        <f>'T09'!A2072</f>
        <v>Rovensko</v>
      </c>
      <c r="B2072" s="104">
        <f>'T09'!C2072</f>
        <v>504777</v>
      </c>
      <c r="C2072" s="109">
        <f>'T09'!K2072</f>
        <v>96620.12</v>
      </c>
      <c r="D2072" s="110">
        <f>'T09'!O2072</f>
        <v>36.437899999999999</v>
      </c>
      <c r="E2072" s="110">
        <f>'T09'!P2072</f>
        <v>8.7611876284152839</v>
      </c>
      <c r="F2072" s="110"/>
      <c r="G2072" s="102">
        <f t="shared" si="461"/>
        <v>0</v>
      </c>
      <c r="H2072" s="102">
        <f t="shared" si="462"/>
        <v>0</v>
      </c>
      <c r="I2072" s="102">
        <f t="shared" si="463"/>
        <v>0</v>
      </c>
      <c r="J2072" s="103">
        <f t="shared" si="464"/>
        <v>0</v>
      </c>
      <c r="L2072" s="115">
        <f t="shared" si="465"/>
        <v>0</v>
      </c>
      <c r="M2072" s="111">
        <f t="shared" si="466"/>
        <v>0</v>
      </c>
      <c r="N2072" s="111">
        <f t="shared" si="467"/>
        <v>0</v>
      </c>
      <c r="O2072" s="115">
        <f t="shared" si="468"/>
        <v>0</v>
      </c>
      <c r="P2072" s="111">
        <f t="shared" si="469"/>
        <v>0</v>
      </c>
      <c r="Q2072" s="111">
        <f t="shared" si="470"/>
        <v>0</v>
      </c>
      <c r="R2072" s="115">
        <f t="shared" si="471"/>
        <v>0</v>
      </c>
      <c r="S2072" s="111">
        <f t="shared" si="472"/>
        <v>0</v>
      </c>
      <c r="T2072" s="111">
        <f t="shared" si="473"/>
        <v>0</v>
      </c>
    </row>
    <row r="2073" spans="1:20" ht="11.25" customHeight="1" x14ac:dyDescent="0.2">
      <c r="A2073" s="102" t="str">
        <f>'T09'!A2073</f>
        <v>Rovinka</v>
      </c>
      <c r="B2073" s="104">
        <f>'T09'!C2073</f>
        <v>508209</v>
      </c>
      <c r="C2073" s="109">
        <f>'T09'!K2073</f>
        <v>912199.77</v>
      </c>
      <c r="D2073" s="110">
        <f>'T09'!O2073</f>
        <v>17.0078</v>
      </c>
      <c r="E2073" s="110">
        <f>'T09'!P2073</f>
        <v>5.441449519330618</v>
      </c>
      <c r="F2073" s="110"/>
      <c r="G2073" s="102">
        <f t="shared" si="461"/>
        <v>0</v>
      </c>
      <c r="H2073" s="102">
        <f t="shared" si="462"/>
        <v>0</v>
      </c>
      <c r="I2073" s="102">
        <f t="shared" si="463"/>
        <v>0</v>
      </c>
      <c r="J2073" s="103">
        <f t="shared" si="464"/>
        <v>0</v>
      </c>
      <c r="L2073" s="115">
        <f t="shared" si="465"/>
        <v>0</v>
      </c>
      <c r="M2073" s="111">
        <f t="shared" si="466"/>
        <v>0</v>
      </c>
      <c r="N2073" s="111">
        <f t="shared" si="467"/>
        <v>0</v>
      </c>
      <c r="O2073" s="115">
        <f t="shared" si="468"/>
        <v>0</v>
      </c>
      <c r="P2073" s="111">
        <f t="shared" si="469"/>
        <v>0</v>
      </c>
      <c r="Q2073" s="111">
        <f t="shared" si="470"/>
        <v>0</v>
      </c>
      <c r="R2073" s="115">
        <f t="shared" si="471"/>
        <v>0</v>
      </c>
      <c r="S2073" s="111">
        <f t="shared" si="472"/>
        <v>0</v>
      </c>
      <c r="T2073" s="111">
        <f t="shared" si="473"/>
        <v>0</v>
      </c>
    </row>
    <row r="2074" spans="1:20" ht="11.25" customHeight="1" x14ac:dyDescent="0.2">
      <c r="A2074" s="102" t="str">
        <f>'T09'!A2074</f>
        <v>Rovňany</v>
      </c>
      <c r="B2074" s="104">
        <f>'T09'!C2074</f>
        <v>511820</v>
      </c>
      <c r="C2074" s="109">
        <f>'T09'!K2074</f>
        <v>54224.26</v>
      </c>
      <c r="D2074" s="110">
        <f>'T09'!O2074</f>
        <v>0</v>
      </c>
      <c r="E2074" s="110">
        <f>'T09'!P2074</f>
        <v>0</v>
      </c>
      <c r="F2074" s="110"/>
      <c r="G2074" s="102">
        <f t="shared" si="461"/>
        <v>0</v>
      </c>
      <c r="H2074" s="102">
        <f t="shared" si="462"/>
        <v>0</v>
      </c>
      <c r="I2074" s="102">
        <f t="shared" si="463"/>
        <v>0</v>
      </c>
      <c r="J2074" s="103">
        <f t="shared" si="464"/>
        <v>0</v>
      </c>
      <c r="L2074" s="115">
        <f t="shared" si="465"/>
        <v>0</v>
      </c>
      <c r="M2074" s="111">
        <f t="shared" si="466"/>
        <v>0</v>
      </c>
      <c r="N2074" s="111">
        <f t="shared" si="467"/>
        <v>0</v>
      </c>
      <c r="O2074" s="115">
        <f t="shared" si="468"/>
        <v>0</v>
      </c>
      <c r="P2074" s="111">
        <f t="shared" si="469"/>
        <v>0</v>
      </c>
      <c r="Q2074" s="111">
        <f t="shared" si="470"/>
        <v>0</v>
      </c>
      <c r="R2074" s="115">
        <f t="shared" si="471"/>
        <v>0</v>
      </c>
      <c r="S2074" s="111">
        <f t="shared" si="472"/>
        <v>0</v>
      </c>
      <c r="T2074" s="111">
        <f t="shared" si="473"/>
        <v>0</v>
      </c>
    </row>
    <row r="2075" spans="1:20" ht="11.25" customHeight="1" x14ac:dyDescent="0.2">
      <c r="A2075" s="102" t="str">
        <f>'T09'!A2075</f>
        <v>Rovné</v>
      </c>
      <c r="B2075" s="104">
        <f>'T09'!C2075</f>
        <v>515485</v>
      </c>
      <c r="C2075" s="109">
        <f>'T09'!K2075</f>
        <v>31208.6</v>
      </c>
      <c r="D2075" s="110">
        <f>'T09'!O2075</f>
        <v>0</v>
      </c>
      <c r="E2075" s="110">
        <f>'T09'!P2075</f>
        <v>0</v>
      </c>
      <c r="F2075" s="110"/>
      <c r="G2075" s="102">
        <f t="shared" si="461"/>
        <v>0</v>
      </c>
      <c r="H2075" s="102">
        <f t="shared" si="462"/>
        <v>0</v>
      </c>
      <c r="I2075" s="102">
        <f t="shared" si="463"/>
        <v>0</v>
      </c>
      <c r="J2075" s="103">
        <f t="shared" si="464"/>
        <v>0</v>
      </c>
      <c r="L2075" s="115">
        <f t="shared" si="465"/>
        <v>0</v>
      </c>
      <c r="M2075" s="111">
        <f t="shared" si="466"/>
        <v>0</v>
      </c>
      <c r="N2075" s="111">
        <f t="shared" si="467"/>
        <v>0</v>
      </c>
      <c r="O2075" s="115">
        <f t="shared" si="468"/>
        <v>0</v>
      </c>
      <c r="P2075" s="111">
        <f t="shared" si="469"/>
        <v>0</v>
      </c>
      <c r="Q2075" s="111">
        <f t="shared" si="470"/>
        <v>0</v>
      </c>
      <c r="R2075" s="115">
        <f t="shared" si="471"/>
        <v>0</v>
      </c>
      <c r="S2075" s="111">
        <f t="shared" si="472"/>
        <v>0</v>
      </c>
      <c r="T2075" s="111">
        <f t="shared" si="473"/>
        <v>0</v>
      </c>
    </row>
    <row r="2076" spans="1:20" ht="11.25" customHeight="1" x14ac:dyDescent="0.2">
      <c r="A2076" s="102" t="str">
        <f>'T09'!A2076</f>
        <v>Rovné</v>
      </c>
      <c r="B2076" s="104">
        <f>'T09'!C2076</f>
        <v>520721</v>
      </c>
      <c r="C2076" s="109">
        <f>'T09'!K2076</f>
        <v>113437.44</v>
      </c>
      <c r="D2076" s="110">
        <f>'T09'!O2076</f>
        <v>12.3649</v>
      </c>
      <c r="E2076" s="110">
        <f>'T09'!P2076</f>
        <v>2.6410680635952293</v>
      </c>
      <c r="F2076" s="110"/>
      <c r="G2076" s="102">
        <f t="shared" si="461"/>
        <v>0</v>
      </c>
      <c r="H2076" s="102">
        <f t="shared" si="462"/>
        <v>0</v>
      </c>
      <c r="I2076" s="102">
        <f t="shared" si="463"/>
        <v>0</v>
      </c>
      <c r="J2076" s="103">
        <f t="shared" si="464"/>
        <v>0</v>
      </c>
      <c r="L2076" s="115">
        <f t="shared" si="465"/>
        <v>0</v>
      </c>
      <c r="M2076" s="111">
        <f t="shared" si="466"/>
        <v>0</v>
      </c>
      <c r="N2076" s="111">
        <f t="shared" si="467"/>
        <v>0</v>
      </c>
      <c r="O2076" s="115">
        <f t="shared" si="468"/>
        <v>0</v>
      </c>
      <c r="P2076" s="111">
        <f t="shared" si="469"/>
        <v>0</v>
      </c>
      <c r="Q2076" s="111">
        <f t="shared" si="470"/>
        <v>0</v>
      </c>
      <c r="R2076" s="115">
        <f t="shared" si="471"/>
        <v>0</v>
      </c>
      <c r="S2076" s="111">
        <f t="shared" si="472"/>
        <v>0</v>
      </c>
      <c r="T2076" s="111">
        <f t="shared" si="473"/>
        <v>0</v>
      </c>
    </row>
    <row r="2077" spans="1:20" ht="11.25" customHeight="1" x14ac:dyDescent="0.2">
      <c r="A2077" s="102" t="str">
        <f>'T09'!A2077</f>
        <v>Rovné</v>
      </c>
      <c r="B2077" s="104">
        <f>'T09'!C2077</f>
        <v>527777</v>
      </c>
      <c r="C2077" s="109">
        <f>'T09'!K2077</f>
        <v>198167.55</v>
      </c>
      <c r="D2077" s="110">
        <f>'T09'!O2077</f>
        <v>11.410299999999999</v>
      </c>
      <c r="E2077" s="110">
        <f>'T09'!P2077</f>
        <v>2.2412549380562057</v>
      </c>
      <c r="F2077" s="110"/>
      <c r="G2077" s="102">
        <f t="shared" si="461"/>
        <v>0</v>
      </c>
      <c r="H2077" s="102">
        <f t="shared" si="462"/>
        <v>0</v>
      </c>
      <c r="I2077" s="102">
        <f t="shared" si="463"/>
        <v>0</v>
      </c>
      <c r="J2077" s="103">
        <f t="shared" si="464"/>
        <v>0</v>
      </c>
      <c r="L2077" s="115">
        <f t="shared" si="465"/>
        <v>0</v>
      </c>
      <c r="M2077" s="111">
        <f t="shared" si="466"/>
        <v>0</v>
      </c>
      <c r="N2077" s="111">
        <f t="shared" si="467"/>
        <v>0</v>
      </c>
      <c r="O2077" s="115">
        <f t="shared" si="468"/>
        <v>0</v>
      </c>
      <c r="P2077" s="111">
        <f t="shared" si="469"/>
        <v>0</v>
      </c>
      <c r="Q2077" s="111">
        <f t="shared" si="470"/>
        <v>0</v>
      </c>
      <c r="R2077" s="115">
        <f t="shared" si="471"/>
        <v>0</v>
      </c>
      <c r="S2077" s="111">
        <f t="shared" si="472"/>
        <v>0</v>
      </c>
      <c r="T2077" s="111">
        <f t="shared" si="473"/>
        <v>0</v>
      </c>
    </row>
    <row r="2078" spans="1:20" ht="11.25" customHeight="1" x14ac:dyDescent="0.2">
      <c r="A2078" s="102" t="str">
        <f>'T09'!A2078</f>
        <v>Rozhanovce</v>
      </c>
      <c r="B2078" s="104">
        <f>'T09'!C2078</f>
        <v>521931</v>
      </c>
      <c r="C2078" s="109">
        <f>'T09'!K2078</f>
        <v>1242751.8999999999</v>
      </c>
      <c r="D2078" s="110">
        <f>'T09'!O2078</f>
        <v>1.2767999999999999</v>
      </c>
      <c r="E2078" s="110">
        <f>'T09'!P2078</f>
        <v>9.7367093142243437</v>
      </c>
      <c r="F2078" s="110"/>
      <c r="G2078" s="102">
        <f t="shared" si="461"/>
        <v>0</v>
      </c>
      <c r="H2078" s="102">
        <f t="shared" si="462"/>
        <v>0</v>
      </c>
      <c r="I2078" s="102">
        <f t="shared" si="463"/>
        <v>0</v>
      </c>
      <c r="J2078" s="103">
        <f t="shared" si="464"/>
        <v>0</v>
      </c>
      <c r="L2078" s="115">
        <f t="shared" si="465"/>
        <v>0</v>
      </c>
      <c r="M2078" s="111">
        <f t="shared" si="466"/>
        <v>0</v>
      </c>
      <c r="N2078" s="111">
        <f t="shared" si="467"/>
        <v>0</v>
      </c>
      <c r="O2078" s="115">
        <f t="shared" si="468"/>
        <v>0</v>
      </c>
      <c r="P2078" s="111">
        <f t="shared" si="469"/>
        <v>0</v>
      </c>
      <c r="Q2078" s="111">
        <f t="shared" si="470"/>
        <v>0</v>
      </c>
      <c r="R2078" s="115">
        <f t="shared" si="471"/>
        <v>0</v>
      </c>
      <c r="S2078" s="111">
        <f t="shared" si="472"/>
        <v>0</v>
      </c>
      <c r="T2078" s="111">
        <f t="shared" si="473"/>
        <v>0</v>
      </c>
    </row>
    <row r="2079" spans="1:20" ht="11.25" customHeight="1" x14ac:dyDescent="0.2">
      <c r="A2079" s="102" t="str">
        <f>'T09'!A2079</f>
        <v>Rozložná</v>
      </c>
      <c r="B2079" s="104">
        <f>'T09'!C2079</f>
        <v>526193</v>
      </c>
      <c r="C2079" s="109">
        <f>'T09'!K2079</f>
        <v>118895.8</v>
      </c>
      <c r="D2079" s="110">
        <f>'T09'!O2079</f>
        <v>11.3226</v>
      </c>
      <c r="E2079" s="110">
        <f>'T09'!P2079</f>
        <v>2.104237491988783</v>
      </c>
      <c r="F2079" s="110"/>
      <c r="G2079" s="102">
        <f t="shared" si="461"/>
        <v>0</v>
      </c>
      <c r="H2079" s="102">
        <f t="shared" si="462"/>
        <v>0</v>
      </c>
      <c r="I2079" s="102">
        <f t="shared" si="463"/>
        <v>0</v>
      </c>
      <c r="J2079" s="103">
        <f t="shared" si="464"/>
        <v>0</v>
      </c>
      <c r="L2079" s="115">
        <f t="shared" si="465"/>
        <v>0</v>
      </c>
      <c r="M2079" s="111">
        <f t="shared" si="466"/>
        <v>0</v>
      </c>
      <c r="N2079" s="111">
        <f t="shared" si="467"/>
        <v>0</v>
      </c>
      <c r="O2079" s="115">
        <f t="shared" si="468"/>
        <v>0</v>
      </c>
      <c r="P2079" s="111">
        <f t="shared" si="469"/>
        <v>0</v>
      </c>
      <c r="Q2079" s="111">
        <f t="shared" si="470"/>
        <v>0</v>
      </c>
      <c r="R2079" s="115">
        <f t="shared" si="471"/>
        <v>0</v>
      </c>
      <c r="S2079" s="111">
        <f t="shared" si="472"/>
        <v>0</v>
      </c>
      <c r="T2079" s="111">
        <f t="shared" si="473"/>
        <v>0</v>
      </c>
    </row>
    <row r="2080" spans="1:20" ht="11.25" customHeight="1" x14ac:dyDescent="0.2">
      <c r="A2080" s="102" t="str">
        <f>'T09'!A2080</f>
        <v>Roztoky</v>
      </c>
      <c r="B2080" s="104">
        <f>'T09'!C2080</f>
        <v>527785</v>
      </c>
      <c r="C2080" s="109">
        <f>'T09'!K2080</f>
        <v>328315.84999999998</v>
      </c>
      <c r="D2080" s="110">
        <f>'T09'!O2080</f>
        <v>6.2439999999999998</v>
      </c>
      <c r="E2080" s="110">
        <f>'T09'!P2080</f>
        <v>2.1627710023746953</v>
      </c>
      <c r="F2080" s="110"/>
      <c r="G2080" s="102">
        <f t="shared" si="461"/>
        <v>0</v>
      </c>
      <c r="H2080" s="102">
        <f t="shared" si="462"/>
        <v>0</v>
      </c>
      <c r="I2080" s="102">
        <f t="shared" si="463"/>
        <v>0</v>
      </c>
      <c r="J2080" s="103">
        <f t="shared" si="464"/>
        <v>0</v>
      </c>
      <c r="L2080" s="115">
        <f t="shared" si="465"/>
        <v>0</v>
      </c>
      <c r="M2080" s="111">
        <f t="shared" si="466"/>
        <v>0</v>
      </c>
      <c r="N2080" s="111">
        <f t="shared" si="467"/>
        <v>0</v>
      </c>
      <c r="O2080" s="115">
        <f t="shared" si="468"/>
        <v>0</v>
      </c>
      <c r="P2080" s="111">
        <f t="shared" si="469"/>
        <v>0</v>
      </c>
      <c r="Q2080" s="111">
        <f t="shared" si="470"/>
        <v>0</v>
      </c>
      <c r="R2080" s="115">
        <f t="shared" si="471"/>
        <v>0</v>
      </c>
      <c r="S2080" s="111">
        <f t="shared" si="472"/>
        <v>0</v>
      </c>
      <c r="T2080" s="111">
        <f t="shared" si="473"/>
        <v>0</v>
      </c>
    </row>
    <row r="2081" spans="1:20" ht="11.25" customHeight="1" x14ac:dyDescent="0.2">
      <c r="A2081" s="102" t="str">
        <f>'T09'!A2081</f>
        <v>Rožkovany</v>
      </c>
      <c r="B2081" s="104">
        <f>'T09'!C2081</f>
        <v>525120</v>
      </c>
      <c r="C2081" s="109">
        <f>'T09'!K2081</f>
        <v>498004.68</v>
      </c>
      <c r="D2081" s="110">
        <f>'T09'!O2081</f>
        <v>11.561500000000001</v>
      </c>
      <c r="E2081" s="110">
        <f>'T09'!P2081</f>
        <v>1.5382646604847168</v>
      </c>
      <c r="F2081" s="110"/>
      <c r="G2081" s="102">
        <f t="shared" si="461"/>
        <v>0</v>
      </c>
      <c r="H2081" s="102">
        <f t="shared" si="462"/>
        <v>0</v>
      </c>
      <c r="I2081" s="102">
        <f t="shared" si="463"/>
        <v>0</v>
      </c>
      <c r="J2081" s="103">
        <f t="shared" si="464"/>
        <v>0</v>
      </c>
      <c r="L2081" s="115">
        <f t="shared" si="465"/>
        <v>0</v>
      </c>
      <c r="M2081" s="111">
        <f t="shared" si="466"/>
        <v>0</v>
      </c>
      <c r="N2081" s="111">
        <f t="shared" si="467"/>
        <v>0</v>
      </c>
      <c r="O2081" s="115">
        <f t="shared" si="468"/>
        <v>0</v>
      </c>
      <c r="P2081" s="111">
        <f t="shared" si="469"/>
        <v>0</v>
      </c>
      <c r="Q2081" s="111">
        <f t="shared" si="470"/>
        <v>0</v>
      </c>
      <c r="R2081" s="115">
        <f t="shared" si="471"/>
        <v>0</v>
      </c>
      <c r="S2081" s="111">
        <f t="shared" si="472"/>
        <v>0</v>
      </c>
      <c r="T2081" s="111">
        <f t="shared" si="473"/>
        <v>0</v>
      </c>
    </row>
    <row r="2082" spans="1:20" ht="11.25" customHeight="1" x14ac:dyDescent="0.2">
      <c r="A2082" s="102" t="str">
        <f>'T09'!A2082</f>
        <v>Rožňava</v>
      </c>
      <c r="B2082" s="104">
        <f>'T09'!C2082</f>
        <v>525529</v>
      </c>
      <c r="C2082" s="109">
        <f>'T09'!K2082</f>
        <v>11685323.9</v>
      </c>
      <c r="D2082" s="110">
        <f>'T09'!O2082</f>
        <v>14.847899999999999</v>
      </c>
      <c r="E2082" s="110">
        <f>'T09'!P2082</f>
        <v>15.705172280248048</v>
      </c>
      <c r="F2082" s="110"/>
      <c r="G2082" s="102">
        <f t="shared" si="461"/>
        <v>0</v>
      </c>
      <c r="H2082" s="102">
        <f t="shared" si="462"/>
        <v>0</v>
      </c>
      <c r="I2082" s="102">
        <f t="shared" si="463"/>
        <v>0</v>
      </c>
      <c r="J2082" s="103">
        <f t="shared" si="464"/>
        <v>0</v>
      </c>
      <c r="L2082" s="115">
        <f t="shared" si="465"/>
        <v>0</v>
      </c>
      <c r="M2082" s="111">
        <f t="shared" si="466"/>
        <v>0</v>
      </c>
      <c r="N2082" s="111">
        <f t="shared" si="467"/>
        <v>0</v>
      </c>
      <c r="O2082" s="115">
        <f t="shared" si="468"/>
        <v>0</v>
      </c>
      <c r="P2082" s="111">
        <f t="shared" si="469"/>
        <v>0</v>
      </c>
      <c r="Q2082" s="111">
        <f t="shared" si="470"/>
        <v>0</v>
      </c>
      <c r="R2082" s="115">
        <f t="shared" si="471"/>
        <v>0</v>
      </c>
      <c r="S2082" s="111">
        <f t="shared" si="472"/>
        <v>0</v>
      </c>
      <c r="T2082" s="111">
        <f t="shared" si="473"/>
        <v>0</v>
      </c>
    </row>
    <row r="2083" spans="1:20" ht="11.25" customHeight="1" x14ac:dyDescent="0.2">
      <c r="A2083" s="102" t="str">
        <f>'T09'!A2083</f>
        <v>Rožňavské Bystré</v>
      </c>
      <c r="B2083" s="104">
        <f>'T09'!C2083</f>
        <v>526207</v>
      </c>
      <c r="C2083" s="109">
        <f>'T09'!K2083</f>
        <v>325162.47000000003</v>
      </c>
      <c r="D2083" s="110">
        <f>'T09'!O2083</f>
        <v>2.9849999999999999</v>
      </c>
      <c r="E2083" s="110">
        <f>'T09'!P2083</f>
        <v>4.814264081583584</v>
      </c>
      <c r="F2083" s="110"/>
      <c r="G2083" s="102">
        <f t="shared" si="461"/>
        <v>0</v>
      </c>
      <c r="H2083" s="102">
        <f t="shared" si="462"/>
        <v>0</v>
      </c>
      <c r="I2083" s="102">
        <f t="shared" si="463"/>
        <v>0</v>
      </c>
      <c r="J2083" s="103">
        <f t="shared" si="464"/>
        <v>0</v>
      </c>
      <c r="L2083" s="115">
        <f t="shared" si="465"/>
        <v>0</v>
      </c>
      <c r="M2083" s="111">
        <f t="shared" si="466"/>
        <v>0</v>
      </c>
      <c r="N2083" s="111">
        <f t="shared" si="467"/>
        <v>0</v>
      </c>
      <c r="O2083" s="115">
        <f t="shared" si="468"/>
        <v>0</v>
      </c>
      <c r="P2083" s="111">
        <f t="shared" si="469"/>
        <v>0</v>
      </c>
      <c r="Q2083" s="111">
        <f t="shared" si="470"/>
        <v>0</v>
      </c>
      <c r="R2083" s="115">
        <f t="shared" si="471"/>
        <v>0</v>
      </c>
      <c r="S2083" s="111">
        <f t="shared" si="472"/>
        <v>0</v>
      </c>
      <c r="T2083" s="111">
        <f t="shared" si="473"/>
        <v>0</v>
      </c>
    </row>
    <row r="2084" spans="1:20" ht="11.25" customHeight="1" x14ac:dyDescent="0.2">
      <c r="A2084" s="102" t="str">
        <f>'T09'!A2084</f>
        <v>Rúbaň</v>
      </c>
      <c r="B2084" s="104">
        <f>'T09'!C2084</f>
        <v>503517</v>
      </c>
      <c r="C2084" s="109">
        <f>'T09'!K2084</f>
        <v>351055.2</v>
      </c>
      <c r="D2084" s="110">
        <f>'T09'!O2084</f>
        <v>47.846899999999998</v>
      </c>
      <c r="E2084" s="110">
        <f>'T09'!P2084</f>
        <v>7.3389427075855869</v>
      </c>
      <c r="F2084" s="110"/>
      <c r="G2084" s="102">
        <f t="shared" si="461"/>
        <v>0</v>
      </c>
      <c r="H2084" s="102">
        <f t="shared" si="462"/>
        <v>0</v>
      </c>
      <c r="I2084" s="102">
        <f t="shared" si="463"/>
        <v>0</v>
      </c>
      <c r="J2084" s="103">
        <f t="shared" si="464"/>
        <v>0</v>
      </c>
      <c r="L2084" s="115">
        <f t="shared" si="465"/>
        <v>0</v>
      </c>
      <c r="M2084" s="111">
        <f t="shared" si="466"/>
        <v>0</v>
      </c>
      <c r="N2084" s="111">
        <f t="shared" si="467"/>
        <v>0</v>
      </c>
      <c r="O2084" s="115">
        <f t="shared" si="468"/>
        <v>0</v>
      </c>
      <c r="P2084" s="111">
        <f t="shared" si="469"/>
        <v>0</v>
      </c>
      <c r="Q2084" s="111">
        <f t="shared" si="470"/>
        <v>0</v>
      </c>
      <c r="R2084" s="115">
        <f t="shared" si="471"/>
        <v>0</v>
      </c>
      <c r="S2084" s="111">
        <f t="shared" si="472"/>
        <v>0</v>
      </c>
      <c r="T2084" s="111">
        <f t="shared" si="473"/>
        <v>0</v>
      </c>
    </row>
    <row r="2085" spans="1:20" ht="11.25" customHeight="1" x14ac:dyDescent="0.2">
      <c r="A2085" s="102" t="str">
        <f>'T09'!A2085</f>
        <v>Rudina</v>
      </c>
      <c r="B2085" s="104">
        <f>'T09'!C2085</f>
        <v>509426</v>
      </c>
      <c r="C2085" s="109">
        <f>'T09'!K2085</f>
        <v>947416.1399999999</v>
      </c>
      <c r="D2085" s="110">
        <f>'T09'!O2085</f>
        <v>7.7915000000000001</v>
      </c>
      <c r="E2085" s="110">
        <f>'T09'!P2085</f>
        <v>2.8940355607621377</v>
      </c>
      <c r="F2085" s="110"/>
      <c r="G2085" s="102">
        <f t="shared" si="461"/>
        <v>0</v>
      </c>
      <c r="H2085" s="102">
        <f t="shared" si="462"/>
        <v>0</v>
      </c>
      <c r="I2085" s="102">
        <f t="shared" si="463"/>
        <v>0</v>
      </c>
      <c r="J2085" s="103">
        <f t="shared" si="464"/>
        <v>0</v>
      </c>
      <c r="L2085" s="115">
        <f t="shared" si="465"/>
        <v>0</v>
      </c>
      <c r="M2085" s="111">
        <f t="shared" si="466"/>
        <v>0</v>
      </c>
      <c r="N2085" s="111">
        <f t="shared" si="467"/>
        <v>0</v>
      </c>
      <c r="O2085" s="115">
        <f t="shared" si="468"/>
        <v>0</v>
      </c>
      <c r="P2085" s="111">
        <f t="shared" si="469"/>
        <v>0</v>
      </c>
      <c r="Q2085" s="111">
        <f t="shared" si="470"/>
        <v>0</v>
      </c>
      <c r="R2085" s="115">
        <f t="shared" si="471"/>
        <v>0</v>
      </c>
      <c r="S2085" s="111">
        <f t="shared" si="472"/>
        <v>0</v>
      </c>
      <c r="T2085" s="111">
        <f t="shared" si="473"/>
        <v>0</v>
      </c>
    </row>
    <row r="2086" spans="1:20" ht="11.25" customHeight="1" x14ac:dyDescent="0.2">
      <c r="A2086" s="102" t="str">
        <f>'T09'!A2086</f>
        <v>Rudinka</v>
      </c>
      <c r="B2086" s="104">
        <f>'T09'!C2086</f>
        <v>509434</v>
      </c>
      <c r="C2086" s="109">
        <f>'T09'!K2086</f>
        <v>215873.50999999998</v>
      </c>
      <c r="D2086" s="110">
        <f>'T09'!O2086</f>
        <v>0</v>
      </c>
      <c r="E2086" s="110">
        <f>'T09'!P2086</f>
        <v>0</v>
      </c>
      <c r="F2086" s="110"/>
      <c r="G2086" s="102">
        <f t="shared" si="461"/>
        <v>0</v>
      </c>
      <c r="H2086" s="102">
        <f t="shared" si="462"/>
        <v>0</v>
      </c>
      <c r="I2086" s="102">
        <f t="shared" si="463"/>
        <v>0</v>
      </c>
      <c r="J2086" s="103">
        <f t="shared" si="464"/>
        <v>0</v>
      </c>
      <c r="L2086" s="115">
        <f t="shared" si="465"/>
        <v>0</v>
      </c>
      <c r="M2086" s="111">
        <f t="shared" si="466"/>
        <v>0</v>
      </c>
      <c r="N2086" s="111">
        <f t="shared" si="467"/>
        <v>0</v>
      </c>
      <c r="O2086" s="115">
        <f t="shared" si="468"/>
        <v>0</v>
      </c>
      <c r="P2086" s="111">
        <f t="shared" si="469"/>
        <v>0</v>
      </c>
      <c r="Q2086" s="111">
        <f t="shared" si="470"/>
        <v>0</v>
      </c>
      <c r="R2086" s="115">
        <f t="shared" si="471"/>
        <v>0</v>
      </c>
      <c r="S2086" s="111">
        <f t="shared" si="472"/>
        <v>0</v>
      </c>
      <c r="T2086" s="111">
        <f t="shared" si="473"/>
        <v>0</v>
      </c>
    </row>
    <row r="2087" spans="1:20" ht="11.25" customHeight="1" x14ac:dyDescent="0.2">
      <c r="A2087" s="102" t="str">
        <f>'T09'!A2087</f>
        <v>Rudinská</v>
      </c>
      <c r="B2087" s="104">
        <f>'T09'!C2087</f>
        <v>509442</v>
      </c>
      <c r="C2087" s="109">
        <f>'T09'!K2087</f>
        <v>620400.1</v>
      </c>
      <c r="D2087" s="110">
        <f>'T09'!O2087</f>
        <v>19.0229</v>
      </c>
      <c r="E2087" s="110">
        <f>'T09'!P2087</f>
        <v>3.7720400109542211</v>
      </c>
      <c r="F2087" s="110"/>
      <c r="G2087" s="102">
        <f t="shared" si="461"/>
        <v>0</v>
      </c>
      <c r="H2087" s="102">
        <f t="shared" si="462"/>
        <v>0</v>
      </c>
      <c r="I2087" s="102">
        <f t="shared" si="463"/>
        <v>0</v>
      </c>
      <c r="J2087" s="103">
        <f t="shared" si="464"/>
        <v>0</v>
      </c>
      <c r="L2087" s="115">
        <f t="shared" si="465"/>
        <v>0</v>
      </c>
      <c r="M2087" s="111">
        <f t="shared" si="466"/>
        <v>0</v>
      </c>
      <c r="N2087" s="111">
        <f t="shared" si="467"/>
        <v>0</v>
      </c>
      <c r="O2087" s="115">
        <f t="shared" si="468"/>
        <v>0</v>
      </c>
      <c r="P2087" s="111">
        <f t="shared" si="469"/>
        <v>0</v>
      </c>
      <c r="Q2087" s="111">
        <f t="shared" si="470"/>
        <v>0</v>
      </c>
      <c r="R2087" s="115">
        <f t="shared" si="471"/>
        <v>0</v>
      </c>
      <c r="S2087" s="111">
        <f t="shared" si="472"/>
        <v>0</v>
      </c>
      <c r="T2087" s="111">
        <f t="shared" si="473"/>
        <v>0</v>
      </c>
    </row>
    <row r="2088" spans="1:20" ht="11.25" customHeight="1" x14ac:dyDescent="0.2">
      <c r="A2088" s="102" t="str">
        <f>'T09'!A2088</f>
        <v>Rudlov</v>
      </c>
      <c r="B2088" s="104">
        <f>'T09'!C2088</f>
        <v>529079</v>
      </c>
      <c r="C2088" s="109">
        <f>'T09'!K2088</f>
        <v>198826.68</v>
      </c>
      <c r="D2088" s="110">
        <f>'T09'!O2088</f>
        <v>37.039700000000003</v>
      </c>
      <c r="E2088" s="110">
        <f>'T09'!P2088</f>
        <v>6.2782570226490737</v>
      </c>
      <c r="F2088" s="110"/>
      <c r="G2088" s="102">
        <f t="shared" si="461"/>
        <v>0</v>
      </c>
      <c r="H2088" s="102">
        <f t="shared" si="462"/>
        <v>0</v>
      </c>
      <c r="I2088" s="102">
        <f t="shared" si="463"/>
        <v>0</v>
      </c>
      <c r="J2088" s="103">
        <f t="shared" si="464"/>
        <v>0</v>
      </c>
      <c r="L2088" s="115">
        <f t="shared" si="465"/>
        <v>0</v>
      </c>
      <c r="M2088" s="111">
        <f t="shared" si="466"/>
        <v>0</v>
      </c>
      <c r="N2088" s="111">
        <f t="shared" si="467"/>
        <v>0</v>
      </c>
      <c r="O2088" s="115">
        <f t="shared" si="468"/>
        <v>0</v>
      </c>
      <c r="P2088" s="111">
        <f t="shared" si="469"/>
        <v>0</v>
      </c>
      <c r="Q2088" s="111">
        <f t="shared" si="470"/>
        <v>0</v>
      </c>
      <c r="R2088" s="115">
        <f t="shared" si="471"/>
        <v>0</v>
      </c>
      <c r="S2088" s="111">
        <f t="shared" si="472"/>
        <v>0</v>
      </c>
      <c r="T2088" s="111">
        <f t="shared" si="473"/>
        <v>0</v>
      </c>
    </row>
    <row r="2089" spans="1:20" ht="11.25" customHeight="1" x14ac:dyDescent="0.2">
      <c r="A2089" s="102" t="str">
        <f>'T09'!A2089</f>
        <v>Rudná</v>
      </c>
      <c r="B2089" s="104">
        <f>'T09'!C2089</f>
        <v>526215</v>
      </c>
      <c r="C2089" s="109">
        <f>'T09'!K2089</f>
        <v>184776.08</v>
      </c>
      <c r="D2089" s="110">
        <f>'T09'!O2089</f>
        <v>0</v>
      </c>
      <c r="E2089" s="110">
        <f>'T09'!P2089</f>
        <v>0</v>
      </c>
      <c r="F2089" s="110"/>
      <c r="G2089" s="102">
        <f t="shared" si="461"/>
        <v>0</v>
      </c>
      <c r="H2089" s="102">
        <f t="shared" si="462"/>
        <v>0</v>
      </c>
      <c r="I2089" s="102">
        <f t="shared" si="463"/>
        <v>0</v>
      </c>
      <c r="J2089" s="103">
        <f t="shared" si="464"/>
        <v>0</v>
      </c>
      <c r="L2089" s="115">
        <f t="shared" si="465"/>
        <v>0</v>
      </c>
      <c r="M2089" s="111">
        <f t="shared" si="466"/>
        <v>0</v>
      </c>
      <c r="N2089" s="111">
        <f t="shared" si="467"/>
        <v>0</v>
      </c>
      <c r="O2089" s="115">
        <f t="shared" si="468"/>
        <v>0</v>
      </c>
      <c r="P2089" s="111">
        <f t="shared" si="469"/>
        <v>0</v>
      </c>
      <c r="Q2089" s="111">
        <f t="shared" si="470"/>
        <v>0</v>
      </c>
      <c r="R2089" s="115">
        <f t="shared" si="471"/>
        <v>0</v>
      </c>
      <c r="S2089" s="111">
        <f t="shared" si="472"/>
        <v>0</v>
      </c>
      <c r="T2089" s="111">
        <f t="shared" si="473"/>
        <v>0</v>
      </c>
    </row>
    <row r="2090" spans="1:20" ht="11.25" customHeight="1" x14ac:dyDescent="0.2">
      <c r="A2090" s="102" t="str">
        <f>'T09'!A2090</f>
        <v>Rudňany</v>
      </c>
      <c r="B2090" s="104">
        <f>'T09'!C2090</f>
        <v>543519</v>
      </c>
      <c r="C2090" s="109">
        <f>'T09'!K2090</f>
        <v>1872336.32</v>
      </c>
      <c r="D2090" s="110">
        <f>'T09'!O2090</f>
        <v>11.5059</v>
      </c>
      <c r="E2090" s="110">
        <f>'T09'!P2090</f>
        <v>4.5375304154757838</v>
      </c>
      <c r="F2090" s="110"/>
      <c r="G2090" s="102">
        <f t="shared" si="461"/>
        <v>0</v>
      </c>
      <c r="H2090" s="102">
        <f t="shared" si="462"/>
        <v>0</v>
      </c>
      <c r="I2090" s="102">
        <f t="shared" si="463"/>
        <v>0</v>
      </c>
      <c r="J2090" s="103">
        <f t="shared" si="464"/>
        <v>0</v>
      </c>
      <c r="L2090" s="115">
        <f t="shared" si="465"/>
        <v>0</v>
      </c>
      <c r="M2090" s="111">
        <f t="shared" si="466"/>
        <v>0</v>
      </c>
      <c r="N2090" s="111">
        <f t="shared" si="467"/>
        <v>0</v>
      </c>
      <c r="O2090" s="115">
        <f t="shared" si="468"/>
        <v>0</v>
      </c>
      <c r="P2090" s="111">
        <f t="shared" si="469"/>
        <v>0</v>
      </c>
      <c r="Q2090" s="111">
        <f t="shared" si="470"/>
        <v>0</v>
      </c>
      <c r="R2090" s="115">
        <f t="shared" si="471"/>
        <v>0</v>
      </c>
      <c r="S2090" s="111">
        <f t="shared" si="472"/>
        <v>0</v>
      </c>
      <c r="T2090" s="111">
        <f t="shared" si="473"/>
        <v>0</v>
      </c>
    </row>
    <row r="2091" spans="1:20" ht="11.25" customHeight="1" x14ac:dyDescent="0.2">
      <c r="A2091" s="102" t="str">
        <f>'T09'!A2091</f>
        <v>Rudnianska Lehota</v>
      </c>
      <c r="B2091" s="104">
        <f>'T09'!C2091</f>
        <v>514365</v>
      </c>
      <c r="C2091" s="109">
        <f>'T09'!K2091</f>
        <v>158004.04</v>
      </c>
      <c r="D2091" s="110">
        <f>'T09'!O2091</f>
        <v>0</v>
      </c>
      <c r="E2091" s="110">
        <f>'T09'!P2091</f>
        <v>0</v>
      </c>
      <c r="F2091" s="110"/>
      <c r="G2091" s="102">
        <f t="shared" si="461"/>
        <v>0</v>
      </c>
      <c r="H2091" s="102">
        <f t="shared" si="462"/>
        <v>0</v>
      </c>
      <c r="I2091" s="102">
        <f t="shared" si="463"/>
        <v>0</v>
      </c>
      <c r="J2091" s="103">
        <f t="shared" si="464"/>
        <v>0</v>
      </c>
      <c r="L2091" s="115">
        <f t="shared" si="465"/>
        <v>0</v>
      </c>
      <c r="M2091" s="111">
        <f t="shared" si="466"/>
        <v>0</v>
      </c>
      <c r="N2091" s="111">
        <f t="shared" si="467"/>
        <v>0</v>
      </c>
      <c r="O2091" s="115">
        <f t="shared" si="468"/>
        <v>0</v>
      </c>
      <c r="P2091" s="111">
        <f t="shared" si="469"/>
        <v>0</v>
      </c>
      <c r="Q2091" s="111">
        <f t="shared" si="470"/>
        <v>0</v>
      </c>
      <c r="R2091" s="115">
        <f t="shared" si="471"/>
        <v>0</v>
      </c>
      <c r="S2091" s="111">
        <f t="shared" si="472"/>
        <v>0</v>
      </c>
      <c r="T2091" s="111">
        <f t="shared" si="473"/>
        <v>0</v>
      </c>
    </row>
    <row r="2092" spans="1:20" ht="11.25" customHeight="1" x14ac:dyDescent="0.2">
      <c r="A2092" s="102" t="str">
        <f>'T09'!A2092</f>
        <v>Rudník</v>
      </c>
      <c r="B2092" s="104">
        <f>'T09'!C2092</f>
        <v>504793</v>
      </c>
      <c r="C2092" s="109">
        <f>'T09'!K2092</f>
        <v>409705.74</v>
      </c>
      <c r="D2092" s="110">
        <f>'T09'!O2092</f>
        <v>0.82709999999999995</v>
      </c>
      <c r="E2092" s="110">
        <f>'T09'!P2092</f>
        <v>26.666819459253855</v>
      </c>
      <c r="F2092" s="110"/>
      <c r="G2092" s="102">
        <f t="shared" si="461"/>
        <v>0</v>
      </c>
      <c r="H2092" s="102">
        <f t="shared" si="462"/>
        <v>1</v>
      </c>
      <c r="I2092" s="102">
        <f t="shared" si="463"/>
        <v>0</v>
      </c>
      <c r="J2092" s="103">
        <f t="shared" si="464"/>
        <v>1</v>
      </c>
      <c r="L2092" s="115">
        <f t="shared" si="465"/>
        <v>0</v>
      </c>
      <c r="M2092" s="111">
        <f t="shared" si="466"/>
        <v>0</v>
      </c>
      <c r="N2092" s="111">
        <f t="shared" si="467"/>
        <v>0</v>
      </c>
      <c r="O2092" s="115">
        <f t="shared" si="468"/>
        <v>409705.74</v>
      </c>
      <c r="P2092" s="111">
        <f t="shared" si="469"/>
        <v>8.2709999999999988E-3</v>
      </c>
      <c r="Q2092" s="111">
        <f t="shared" si="470"/>
        <v>0.26666819459253854</v>
      </c>
      <c r="R2092" s="115">
        <f t="shared" si="471"/>
        <v>0</v>
      </c>
      <c r="S2092" s="111">
        <f t="shared" si="472"/>
        <v>0</v>
      </c>
      <c r="T2092" s="111">
        <f t="shared" si="473"/>
        <v>0</v>
      </c>
    </row>
    <row r="2093" spans="1:20" ht="11.25" customHeight="1" x14ac:dyDescent="0.2">
      <c r="A2093" s="102" t="str">
        <f>'T09'!A2093</f>
        <v>Rudník</v>
      </c>
      <c r="B2093" s="104">
        <f>'T09'!C2093</f>
        <v>521949</v>
      </c>
      <c r="C2093" s="109">
        <f>'T09'!K2093</f>
        <v>233287.28</v>
      </c>
      <c r="D2093" s="110">
        <f>'T09'!O2093</f>
        <v>3.3582999999999998</v>
      </c>
      <c r="E2093" s="110">
        <f>'T09'!P2093</f>
        <v>16.352704699544699</v>
      </c>
      <c r="F2093" s="110"/>
      <c r="G2093" s="102">
        <f t="shared" si="461"/>
        <v>0</v>
      </c>
      <c r="H2093" s="102">
        <f t="shared" si="462"/>
        <v>0</v>
      </c>
      <c r="I2093" s="102">
        <f t="shared" si="463"/>
        <v>0</v>
      </c>
      <c r="J2093" s="103">
        <f t="shared" si="464"/>
        <v>0</v>
      </c>
      <c r="L2093" s="115">
        <f t="shared" si="465"/>
        <v>0</v>
      </c>
      <c r="M2093" s="111">
        <f t="shared" si="466"/>
        <v>0</v>
      </c>
      <c r="N2093" s="111">
        <f t="shared" si="467"/>
        <v>0</v>
      </c>
      <c r="O2093" s="115">
        <f t="shared" si="468"/>
        <v>0</v>
      </c>
      <c r="P2093" s="111">
        <f t="shared" si="469"/>
        <v>0</v>
      </c>
      <c r="Q2093" s="111">
        <f t="shared" si="470"/>
        <v>0</v>
      </c>
      <c r="R2093" s="115">
        <f t="shared" si="471"/>
        <v>0</v>
      </c>
      <c r="S2093" s="111">
        <f t="shared" si="472"/>
        <v>0</v>
      </c>
      <c r="T2093" s="111">
        <f t="shared" si="473"/>
        <v>0</v>
      </c>
    </row>
    <row r="2094" spans="1:20" ht="11.25" customHeight="1" x14ac:dyDescent="0.2">
      <c r="A2094" s="102" t="str">
        <f>'T09'!A2094</f>
        <v>Rudno</v>
      </c>
      <c r="B2094" s="104">
        <f>'T09'!C2094</f>
        <v>512575</v>
      </c>
      <c r="C2094" s="109">
        <f>'T09'!K2094</f>
        <v>40407.279999999999</v>
      </c>
      <c r="D2094" s="110">
        <f>'T09'!O2094</f>
        <v>0</v>
      </c>
      <c r="E2094" s="110">
        <f>'T09'!P2094</f>
        <v>0</v>
      </c>
      <c r="F2094" s="110"/>
      <c r="G2094" s="102">
        <f t="shared" si="461"/>
        <v>0</v>
      </c>
      <c r="H2094" s="102">
        <f t="shared" si="462"/>
        <v>0</v>
      </c>
      <c r="I2094" s="102">
        <f t="shared" si="463"/>
        <v>0</v>
      </c>
      <c r="J2094" s="103">
        <f t="shared" si="464"/>
        <v>0</v>
      </c>
      <c r="L2094" s="115">
        <f t="shared" si="465"/>
        <v>0</v>
      </c>
      <c r="M2094" s="111">
        <f t="shared" si="466"/>
        <v>0</v>
      </c>
      <c r="N2094" s="111">
        <f t="shared" si="467"/>
        <v>0</v>
      </c>
      <c r="O2094" s="115">
        <f t="shared" si="468"/>
        <v>0</v>
      </c>
      <c r="P2094" s="111">
        <f t="shared" si="469"/>
        <v>0</v>
      </c>
      <c r="Q2094" s="111">
        <f t="shared" si="470"/>
        <v>0</v>
      </c>
      <c r="R2094" s="115">
        <f t="shared" si="471"/>
        <v>0</v>
      </c>
      <c r="S2094" s="111">
        <f t="shared" si="472"/>
        <v>0</v>
      </c>
      <c r="T2094" s="111">
        <f t="shared" si="473"/>
        <v>0</v>
      </c>
    </row>
    <row r="2095" spans="1:20" ht="11.25" customHeight="1" x14ac:dyDescent="0.2">
      <c r="A2095" s="102" t="str">
        <f>'T09'!A2095</f>
        <v>Rudno nad Hronom</v>
      </c>
      <c r="B2095" s="104">
        <f>'T09'!C2095</f>
        <v>517232</v>
      </c>
      <c r="C2095" s="109">
        <f>'T09'!K2095</f>
        <v>181090.68</v>
      </c>
      <c r="D2095" s="110">
        <f>'T09'!O2095</f>
        <v>1.9488000000000001</v>
      </c>
      <c r="E2095" s="110">
        <f>'T09'!P2095</f>
        <v>0</v>
      </c>
      <c r="F2095" s="110"/>
      <c r="G2095" s="102">
        <f t="shared" si="461"/>
        <v>0</v>
      </c>
      <c r="H2095" s="102">
        <f t="shared" si="462"/>
        <v>0</v>
      </c>
      <c r="I2095" s="102">
        <f t="shared" si="463"/>
        <v>0</v>
      </c>
      <c r="J2095" s="103">
        <f t="shared" si="464"/>
        <v>0</v>
      </c>
      <c r="L2095" s="115">
        <f t="shared" si="465"/>
        <v>0</v>
      </c>
      <c r="M2095" s="111">
        <f t="shared" si="466"/>
        <v>0</v>
      </c>
      <c r="N2095" s="111">
        <f t="shared" si="467"/>
        <v>0</v>
      </c>
      <c r="O2095" s="115">
        <f t="shared" si="468"/>
        <v>0</v>
      </c>
      <c r="P2095" s="111">
        <f t="shared" si="469"/>
        <v>0</v>
      </c>
      <c r="Q2095" s="111">
        <f t="shared" si="470"/>
        <v>0</v>
      </c>
      <c r="R2095" s="115">
        <f t="shared" si="471"/>
        <v>0</v>
      </c>
      <c r="S2095" s="111">
        <f t="shared" si="472"/>
        <v>0</v>
      </c>
      <c r="T2095" s="111">
        <f t="shared" si="473"/>
        <v>0</v>
      </c>
    </row>
    <row r="2096" spans="1:20" ht="11.25" customHeight="1" x14ac:dyDescent="0.2">
      <c r="A2096" s="102" t="str">
        <f>'T09'!A2096</f>
        <v>Rumanová</v>
      </c>
      <c r="B2096" s="104">
        <f>'T09'!C2096</f>
        <v>500712</v>
      </c>
      <c r="C2096" s="109">
        <f>'T09'!K2096</f>
        <v>354738.44</v>
      </c>
      <c r="D2096" s="110">
        <f>'T09'!O2096</f>
        <v>0</v>
      </c>
      <c r="E2096" s="110">
        <f>'T09'!P2096</f>
        <v>4.8790765387590929</v>
      </c>
      <c r="F2096" s="110"/>
      <c r="G2096" s="102">
        <f t="shared" si="461"/>
        <v>0</v>
      </c>
      <c r="H2096" s="102">
        <f t="shared" si="462"/>
        <v>0</v>
      </c>
      <c r="I2096" s="102">
        <f t="shared" si="463"/>
        <v>0</v>
      </c>
      <c r="J2096" s="103">
        <f t="shared" si="464"/>
        <v>0</v>
      </c>
      <c r="L2096" s="115">
        <f t="shared" si="465"/>
        <v>0</v>
      </c>
      <c r="M2096" s="111">
        <f t="shared" si="466"/>
        <v>0</v>
      </c>
      <c r="N2096" s="111">
        <f t="shared" si="467"/>
        <v>0</v>
      </c>
      <c r="O2096" s="115">
        <f t="shared" si="468"/>
        <v>0</v>
      </c>
      <c r="P2096" s="111">
        <f t="shared" si="469"/>
        <v>0</v>
      </c>
      <c r="Q2096" s="111">
        <f t="shared" si="470"/>
        <v>0</v>
      </c>
      <c r="R2096" s="115">
        <f t="shared" si="471"/>
        <v>0</v>
      </c>
      <c r="S2096" s="111">
        <f t="shared" si="472"/>
        <v>0</v>
      </c>
      <c r="T2096" s="111">
        <f t="shared" si="473"/>
        <v>0</v>
      </c>
    </row>
    <row r="2097" spans="1:20" ht="11.25" customHeight="1" x14ac:dyDescent="0.2">
      <c r="A2097" s="102" t="str">
        <f>'T09'!A2097</f>
        <v>Rumince</v>
      </c>
      <c r="B2097" s="104">
        <f>'T09'!C2097</f>
        <v>515493</v>
      </c>
      <c r="C2097" s="109">
        <f>'T09'!K2097</f>
        <v>134107.25</v>
      </c>
      <c r="D2097" s="110">
        <f>'T09'!O2097</f>
        <v>2.8519000000000001</v>
      </c>
      <c r="E2097" s="110">
        <f>'T09'!P2097</f>
        <v>0</v>
      </c>
      <c r="F2097" s="110"/>
      <c r="G2097" s="102">
        <f t="shared" si="461"/>
        <v>0</v>
      </c>
      <c r="H2097" s="102">
        <f t="shared" si="462"/>
        <v>0</v>
      </c>
      <c r="I2097" s="102">
        <f t="shared" si="463"/>
        <v>0</v>
      </c>
      <c r="J2097" s="103">
        <f t="shared" si="464"/>
        <v>0</v>
      </c>
      <c r="L2097" s="115">
        <f t="shared" si="465"/>
        <v>0</v>
      </c>
      <c r="M2097" s="111">
        <f t="shared" si="466"/>
        <v>0</v>
      </c>
      <c r="N2097" s="111">
        <f t="shared" si="467"/>
        <v>0</v>
      </c>
      <c r="O2097" s="115">
        <f t="shared" si="468"/>
        <v>0</v>
      </c>
      <c r="P2097" s="111">
        <f t="shared" si="469"/>
        <v>0</v>
      </c>
      <c r="Q2097" s="111">
        <f t="shared" si="470"/>
        <v>0</v>
      </c>
      <c r="R2097" s="115">
        <f t="shared" si="471"/>
        <v>0</v>
      </c>
      <c r="S2097" s="111">
        <f t="shared" si="472"/>
        <v>0</v>
      </c>
      <c r="T2097" s="111">
        <f t="shared" si="473"/>
        <v>0</v>
      </c>
    </row>
    <row r="2098" spans="1:20" ht="11.25" customHeight="1" x14ac:dyDescent="0.2">
      <c r="A2098" s="102" t="str">
        <f>'T09'!A2098</f>
        <v>Runina</v>
      </c>
      <c r="B2098" s="104">
        <f>'T09'!C2098</f>
        <v>520730</v>
      </c>
      <c r="C2098" s="109">
        <f>'T09'!K2098</f>
        <v>23619.09</v>
      </c>
      <c r="D2098" s="110">
        <f>'T09'!O2098</f>
        <v>0</v>
      </c>
      <c r="E2098" s="110">
        <f>'T09'!P2098</f>
        <v>0</v>
      </c>
      <c r="F2098" s="110"/>
      <c r="G2098" s="102">
        <f t="shared" si="461"/>
        <v>0</v>
      </c>
      <c r="H2098" s="102">
        <f t="shared" si="462"/>
        <v>0</v>
      </c>
      <c r="I2098" s="102">
        <f t="shared" si="463"/>
        <v>0</v>
      </c>
      <c r="J2098" s="103">
        <f t="shared" si="464"/>
        <v>0</v>
      </c>
      <c r="L2098" s="115">
        <f t="shared" si="465"/>
        <v>0</v>
      </c>
      <c r="M2098" s="111">
        <f t="shared" si="466"/>
        <v>0</v>
      </c>
      <c r="N2098" s="111">
        <f t="shared" si="467"/>
        <v>0</v>
      </c>
      <c r="O2098" s="115">
        <f t="shared" si="468"/>
        <v>0</v>
      </c>
      <c r="P2098" s="111">
        <f t="shared" si="469"/>
        <v>0</v>
      </c>
      <c r="Q2098" s="111">
        <f t="shared" si="470"/>
        <v>0</v>
      </c>
      <c r="R2098" s="115">
        <f t="shared" si="471"/>
        <v>0</v>
      </c>
      <c r="S2098" s="111">
        <f t="shared" si="472"/>
        <v>0</v>
      </c>
      <c r="T2098" s="111">
        <f t="shared" si="473"/>
        <v>0</v>
      </c>
    </row>
    <row r="2099" spans="1:20" ht="11.25" customHeight="1" x14ac:dyDescent="0.2">
      <c r="A2099" s="102" t="str">
        <f>'T09'!A2099</f>
        <v>Ruská</v>
      </c>
      <c r="B2099" s="104">
        <f>'T09'!C2099</f>
        <v>528714</v>
      </c>
      <c r="C2099" s="109">
        <f>'T09'!K2099</f>
        <v>139907.03999999998</v>
      </c>
      <c r="D2099" s="110">
        <f>'T09'!O2099</f>
        <v>13.997199999999999</v>
      </c>
      <c r="E2099" s="110">
        <f>'T09'!P2099</f>
        <v>0.84917099239609395</v>
      </c>
      <c r="F2099" s="110"/>
      <c r="G2099" s="102">
        <f t="shared" si="461"/>
        <v>0</v>
      </c>
      <c r="H2099" s="102">
        <f t="shared" si="462"/>
        <v>0</v>
      </c>
      <c r="I2099" s="102">
        <f t="shared" si="463"/>
        <v>0</v>
      </c>
      <c r="J2099" s="103">
        <f t="shared" si="464"/>
        <v>0</v>
      </c>
      <c r="L2099" s="115">
        <f t="shared" si="465"/>
        <v>0</v>
      </c>
      <c r="M2099" s="111">
        <f t="shared" si="466"/>
        <v>0</v>
      </c>
      <c r="N2099" s="111">
        <f t="shared" si="467"/>
        <v>0</v>
      </c>
      <c r="O2099" s="115">
        <f t="shared" si="468"/>
        <v>0</v>
      </c>
      <c r="P2099" s="111">
        <f t="shared" si="469"/>
        <v>0</v>
      </c>
      <c r="Q2099" s="111">
        <f t="shared" si="470"/>
        <v>0</v>
      </c>
      <c r="R2099" s="115">
        <f t="shared" si="471"/>
        <v>0</v>
      </c>
      <c r="S2099" s="111">
        <f t="shared" si="472"/>
        <v>0</v>
      </c>
      <c r="T2099" s="111">
        <f t="shared" si="473"/>
        <v>0</v>
      </c>
    </row>
    <row r="2100" spans="1:20" ht="11.25" customHeight="1" x14ac:dyDescent="0.2">
      <c r="A2100" s="102" t="str">
        <f>'T09'!A2100</f>
        <v>Ruská Bystrá</v>
      </c>
      <c r="B2100" s="104">
        <f>'T09'!C2100</f>
        <v>523011</v>
      </c>
      <c r="C2100" s="109">
        <f>'T09'!K2100</f>
        <v>81548.160000000003</v>
      </c>
      <c r="D2100" s="110">
        <f>'T09'!O2100</f>
        <v>13.1517</v>
      </c>
      <c r="E2100" s="110">
        <f>'T09'!P2100</f>
        <v>3.3313320619373878</v>
      </c>
      <c r="F2100" s="110"/>
      <c r="G2100" s="102">
        <f t="shared" si="461"/>
        <v>0</v>
      </c>
      <c r="H2100" s="102">
        <f t="shared" si="462"/>
        <v>0</v>
      </c>
      <c r="I2100" s="102">
        <f t="shared" si="463"/>
        <v>0</v>
      </c>
      <c r="J2100" s="103">
        <f t="shared" si="464"/>
        <v>0</v>
      </c>
      <c r="L2100" s="115">
        <f t="shared" si="465"/>
        <v>0</v>
      </c>
      <c r="M2100" s="111">
        <f t="shared" si="466"/>
        <v>0</v>
      </c>
      <c r="N2100" s="111">
        <f t="shared" si="467"/>
        <v>0</v>
      </c>
      <c r="O2100" s="115">
        <f t="shared" si="468"/>
        <v>0</v>
      </c>
      <c r="P2100" s="111">
        <f t="shared" si="469"/>
        <v>0</v>
      </c>
      <c r="Q2100" s="111">
        <f t="shared" si="470"/>
        <v>0</v>
      </c>
      <c r="R2100" s="115">
        <f t="shared" si="471"/>
        <v>0</v>
      </c>
      <c r="S2100" s="111">
        <f t="shared" si="472"/>
        <v>0</v>
      </c>
      <c r="T2100" s="111">
        <f t="shared" si="473"/>
        <v>0</v>
      </c>
    </row>
    <row r="2101" spans="1:20" ht="11.25" customHeight="1" x14ac:dyDescent="0.2">
      <c r="A2101" s="102" t="str">
        <f>'T09'!A2101</f>
        <v>Ruská Kajňa</v>
      </c>
      <c r="B2101" s="104">
        <f>'T09'!C2101</f>
        <v>529087</v>
      </c>
      <c r="C2101" s="109">
        <f>'T09'!K2101</f>
        <v>27542.31</v>
      </c>
      <c r="D2101" s="110">
        <f>'T09'!O2101</f>
        <v>18.498999999999999</v>
      </c>
      <c r="E2101" s="110">
        <f>'T09'!P2101</f>
        <v>5.1409268140544491</v>
      </c>
      <c r="F2101" s="110"/>
      <c r="G2101" s="102">
        <f t="shared" si="461"/>
        <v>0</v>
      </c>
      <c r="H2101" s="102">
        <f t="shared" si="462"/>
        <v>0</v>
      </c>
      <c r="I2101" s="102">
        <f t="shared" si="463"/>
        <v>0</v>
      </c>
      <c r="J2101" s="103">
        <f t="shared" si="464"/>
        <v>0</v>
      </c>
      <c r="L2101" s="115">
        <f t="shared" si="465"/>
        <v>0</v>
      </c>
      <c r="M2101" s="111">
        <f t="shared" si="466"/>
        <v>0</v>
      </c>
      <c r="N2101" s="111">
        <f t="shared" si="467"/>
        <v>0</v>
      </c>
      <c r="O2101" s="115">
        <f t="shared" si="468"/>
        <v>0</v>
      </c>
      <c r="P2101" s="111">
        <f t="shared" si="469"/>
        <v>0</v>
      </c>
      <c r="Q2101" s="111">
        <f t="shared" si="470"/>
        <v>0</v>
      </c>
      <c r="R2101" s="115">
        <f t="shared" si="471"/>
        <v>0</v>
      </c>
      <c r="S2101" s="111">
        <f t="shared" si="472"/>
        <v>0</v>
      </c>
      <c r="T2101" s="111">
        <f t="shared" si="473"/>
        <v>0</v>
      </c>
    </row>
    <row r="2102" spans="1:20" ht="11.25" customHeight="1" x14ac:dyDescent="0.2">
      <c r="A2102" s="102" t="str">
        <f>'T09'!A2102</f>
        <v>Ruská Nová Ves</v>
      </c>
      <c r="B2102" s="104">
        <f>'T09'!C2102</f>
        <v>525138</v>
      </c>
      <c r="C2102" s="109">
        <f>'T09'!K2102</f>
        <v>372734.56</v>
      </c>
      <c r="D2102" s="110">
        <f>'T09'!O2102</f>
        <v>9.1218000000000004</v>
      </c>
      <c r="E2102" s="110">
        <f>'T09'!P2102</f>
        <v>94.651491399134017</v>
      </c>
      <c r="F2102" s="110"/>
      <c r="G2102" s="102">
        <f t="shared" si="461"/>
        <v>0</v>
      </c>
      <c r="H2102" s="102">
        <f t="shared" si="462"/>
        <v>1</v>
      </c>
      <c r="I2102" s="102">
        <f t="shared" si="463"/>
        <v>0</v>
      </c>
      <c r="J2102" s="103">
        <f t="shared" si="464"/>
        <v>1</v>
      </c>
      <c r="L2102" s="115">
        <f t="shared" si="465"/>
        <v>0</v>
      </c>
      <c r="M2102" s="111">
        <f t="shared" si="466"/>
        <v>0</v>
      </c>
      <c r="N2102" s="111">
        <f t="shared" si="467"/>
        <v>0</v>
      </c>
      <c r="O2102" s="115">
        <f t="shared" si="468"/>
        <v>372734.56</v>
      </c>
      <c r="P2102" s="111">
        <f t="shared" si="469"/>
        <v>9.1218000000000007E-2</v>
      </c>
      <c r="Q2102" s="111">
        <f t="shared" si="470"/>
        <v>0.94651491399134013</v>
      </c>
      <c r="R2102" s="115">
        <f t="shared" si="471"/>
        <v>0</v>
      </c>
      <c r="S2102" s="111">
        <f t="shared" si="472"/>
        <v>0</v>
      </c>
      <c r="T2102" s="111">
        <f t="shared" si="473"/>
        <v>0</v>
      </c>
    </row>
    <row r="2103" spans="1:20" ht="11.25" customHeight="1" x14ac:dyDescent="0.2">
      <c r="A2103" s="102" t="str">
        <f>'T09'!A2103</f>
        <v>Ruská Poruba</v>
      </c>
      <c r="B2103" s="104">
        <f>'T09'!C2103</f>
        <v>529095</v>
      </c>
      <c r="C2103" s="109">
        <f>'T09'!K2103</f>
        <v>68001.759999999995</v>
      </c>
      <c r="D2103" s="110">
        <f>'T09'!O2103</f>
        <v>28.577500000000001</v>
      </c>
      <c r="E2103" s="110">
        <f>'T09'!P2103</f>
        <v>7.4762035570844061</v>
      </c>
      <c r="F2103" s="110"/>
      <c r="G2103" s="102">
        <f t="shared" si="461"/>
        <v>0</v>
      </c>
      <c r="H2103" s="102">
        <f t="shared" si="462"/>
        <v>0</v>
      </c>
      <c r="I2103" s="102">
        <f t="shared" si="463"/>
        <v>0</v>
      </c>
      <c r="J2103" s="103">
        <f t="shared" si="464"/>
        <v>0</v>
      </c>
      <c r="L2103" s="115">
        <f t="shared" si="465"/>
        <v>0</v>
      </c>
      <c r="M2103" s="111">
        <f t="shared" si="466"/>
        <v>0</v>
      </c>
      <c r="N2103" s="111">
        <f t="shared" si="467"/>
        <v>0</v>
      </c>
      <c r="O2103" s="115">
        <f t="shared" si="468"/>
        <v>0</v>
      </c>
      <c r="P2103" s="111">
        <f t="shared" si="469"/>
        <v>0</v>
      </c>
      <c r="Q2103" s="111">
        <f t="shared" si="470"/>
        <v>0</v>
      </c>
      <c r="R2103" s="115">
        <f t="shared" si="471"/>
        <v>0</v>
      </c>
      <c r="S2103" s="111">
        <f t="shared" si="472"/>
        <v>0</v>
      </c>
      <c r="T2103" s="111">
        <f t="shared" si="473"/>
        <v>0</v>
      </c>
    </row>
    <row r="2104" spans="1:20" ht="11.25" customHeight="1" x14ac:dyDescent="0.2">
      <c r="A2104" s="102" t="str">
        <f>'T09'!A2104</f>
        <v>Ruská Voľa</v>
      </c>
      <c r="B2104" s="104">
        <f>'T09'!C2104</f>
        <v>529109</v>
      </c>
      <c r="C2104" s="109">
        <f>'T09'!K2104</f>
        <v>15062.49</v>
      </c>
      <c r="D2104" s="110">
        <f>'T09'!O2104</f>
        <v>0</v>
      </c>
      <c r="E2104" s="110">
        <f>'T09'!P2104</f>
        <v>0</v>
      </c>
      <c r="F2104" s="110"/>
      <c r="G2104" s="102">
        <f t="shared" si="461"/>
        <v>0</v>
      </c>
      <c r="H2104" s="102">
        <f t="shared" si="462"/>
        <v>0</v>
      </c>
      <c r="I2104" s="102">
        <f t="shared" si="463"/>
        <v>0</v>
      </c>
      <c r="J2104" s="103">
        <f t="shared" si="464"/>
        <v>0</v>
      </c>
      <c r="L2104" s="115">
        <f t="shared" si="465"/>
        <v>0</v>
      </c>
      <c r="M2104" s="111">
        <f t="shared" si="466"/>
        <v>0</v>
      </c>
      <c r="N2104" s="111">
        <f t="shared" si="467"/>
        <v>0</v>
      </c>
      <c r="O2104" s="115">
        <f t="shared" si="468"/>
        <v>0</v>
      </c>
      <c r="P2104" s="111">
        <f t="shared" si="469"/>
        <v>0</v>
      </c>
      <c r="Q2104" s="111">
        <f t="shared" si="470"/>
        <v>0</v>
      </c>
      <c r="R2104" s="115">
        <f t="shared" si="471"/>
        <v>0</v>
      </c>
      <c r="S2104" s="111">
        <f t="shared" si="472"/>
        <v>0</v>
      </c>
      <c r="T2104" s="111">
        <f t="shared" si="473"/>
        <v>0</v>
      </c>
    </row>
    <row r="2105" spans="1:20" ht="11.25" customHeight="1" x14ac:dyDescent="0.2">
      <c r="A2105" s="102" t="str">
        <f>'T09'!A2105</f>
        <v>Ruská Voľa nad Popradom</v>
      </c>
      <c r="B2105" s="104">
        <f>'T09'!C2105</f>
        <v>526991</v>
      </c>
      <c r="C2105" s="109">
        <f>'T09'!K2105</f>
        <v>29758.400000000001</v>
      </c>
      <c r="D2105" s="110">
        <f>'T09'!O2105</f>
        <v>3.07</v>
      </c>
      <c r="E2105" s="110">
        <f>'T09'!P2105</f>
        <v>7.3626270229582236E-2</v>
      </c>
      <c r="F2105" s="110"/>
      <c r="G2105" s="102">
        <f t="shared" si="461"/>
        <v>0</v>
      </c>
      <c r="H2105" s="102">
        <f t="shared" si="462"/>
        <v>0</v>
      </c>
      <c r="I2105" s="102">
        <f t="shared" si="463"/>
        <v>0</v>
      </c>
      <c r="J2105" s="103">
        <f t="shared" si="464"/>
        <v>0</v>
      </c>
      <c r="L2105" s="115">
        <f t="shared" si="465"/>
        <v>0</v>
      </c>
      <c r="M2105" s="111">
        <f t="shared" si="466"/>
        <v>0</v>
      </c>
      <c r="N2105" s="111">
        <f t="shared" si="467"/>
        <v>0</v>
      </c>
      <c r="O2105" s="115">
        <f t="shared" si="468"/>
        <v>0</v>
      </c>
      <c r="P2105" s="111">
        <f t="shared" si="469"/>
        <v>0</v>
      </c>
      <c r="Q2105" s="111">
        <f t="shared" si="470"/>
        <v>0</v>
      </c>
      <c r="R2105" s="115">
        <f t="shared" si="471"/>
        <v>0</v>
      </c>
      <c r="S2105" s="111">
        <f t="shared" si="472"/>
        <v>0</v>
      </c>
      <c r="T2105" s="111">
        <f t="shared" si="473"/>
        <v>0</v>
      </c>
    </row>
    <row r="2106" spans="1:20" ht="11.25" customHeight="1" x14ac:dyDescent="0.2">
      <c r="A2106" s="102" t="str">
        <f>'T09'!A2106</f>
        <v>Ruská Volová</v>
      </c>
      <c r="B2106" s="104">
        <f>'T09'!C2106</f>
        <v>520748</v>
      </c>
      <c r="C2106" s="109">
        <f>'T09'!K2106</f>
        <v>23878.1</v>
      </c>
      <c r="D2106" s="110">
        <f>'T09'!O2106</f>
        <v>33.528300000000002</v>
      </c>
      <c r="E2106" s="110">
        <f>'T09'!P2106</f>
        <v>13.884144885899632</v>
      </c>
      <c r="F2106" s="110"/>
      <c r="G2106" s="102">
        <f t="shared" si="461"/>
        <v>0</v>
      </c>
      <c r="H2106" s="102">
        <f t="shared" si="462"/>
        <v>0</v>
      </c>
      <c r="I2106" s="102">
        <f t="shared" si="463"/>
        <v>0</v>
      </c>
      <c r="J2106" s="103">
        <f t="shared" si="464"/>
        <v>0</v>
      </c>
      <c r="L2106" s="115">
        <f t="shared" si="465"/>
        <v>0</v>
      </c>
      <c r="M2106" s="111">
        <f t="shared" si="466"/>
        <v>0</v>
      </c>
      <c r="N2106" s="111">
        <f t="shared" si="467"/>
        <v>0</v>
      </c>
      <c r="O2106" s="115">
        <f t="shared" si="468"/>
        <v>0</v>
      </c>
      <c r="P2106" s="111">
        <f t="shared" si="469"/>
        <v>0</v>
      </c>
      <c r="Q2106" s="111">
        <f t="shared" si="470"/>
        <v>0</v>
      </c>
      <c r="R2106" s="115">
        <f t="shared" si="471"/>
        <v>0</v>
      </c>
      <c r="S2106" s="111">
        <f t="shared" si="472"/>
        <v>0</v>
      </c>
      <c r="T2106" s="111">
        <f t="shared" si="473"/>
        <v>0</v>
      </c>
    </row>
    <row r="2107" spans="1:20" ht="11.25" customHeight="1" x14ac:dyDescent="0.2">
      <c r="A2107" s="102" t="str">
        <f>'T09'!A2107</f>
        <v>Ruskov</v>
      </c>
      <c r="B2107" s="104">
        <f>'T09'!C2107</f>
        <v>521957</v>
      </c>
      <c r="C2107" s="109">
        <f>'T09'!K2107</f>
        <v>893963.67999999993</v>
      </c>
      <c r="D2107" s="110">
        <f>'T09'!O2107</f>
        <v>19.947900000000001</v>
      </c>
      <c r="E2107" s="110">
        <f>'T09'!P2107</f>
        <v>9.7775057259596956</v>
      </c>
      <c r="F2107" s="110"/>
      <c r="G2107" s="102">
        <f t="shared" si="461"/>
        <v>0</v>
      </c>
      <c r="H2107" s="102">
        <f t="shared" si="462"/>
        <v>0</v>
      </c>
      <c r="I2107" s="102">
        <f t="shared" si="463"/>
        <v>0</v>
      </c>
      <c r="J2107" s="103">
        <f t="shared" si="464"/>
        <v>0</v>
      </c>
      <c r="L2107" s="115">
        <f t="shared" si="465"/>
        <v>0</v>
      </c>
      <c r="M2107" s="111">
        <f t="shared" si="466"/>
        <v>0</v>
      </c>
      <c r="N2107" s="111">
        <f t="shared" si="467"/>
        <v>0</v>
      </c>
      <c r="O2107" s="115">
        <f t="shared" si="468"/>
        <v>0</v>
      </c>
      <c r="P2107" s="111">
        <f t="shared" si="469"/>
        <v>0</v>
      </c>
      <c r="Q2107" s="111">
        <f t="shared" si="470"/>
        <v>0</v>
      </c>
      <c r="R2107" s="115">
        <f t="shared" si="471"/>
        <v>0</v>
      </c>
      <c r="S2107" s="111">
        <f t="shared" si="472"/>
        <v>0</v>
      </c>
      <c r="T2107" s="111">
        <f t="shared" si="473"/>
        <v>0</v>
      </c>
    </row>
    <row r="2108" spans="1:20" ht="11.25" customHeight="1" x14ac:dyDescent="0.2">
      <c r="A2108" s="102" t="str">
        <f>'T09'!A2108</f>
        <v>Ruskovce</v>
      </c>
      <c r="B2108" s="104">
        <f>'T09'!C2108</f>
        <v>505447</v>
      </c>
      <c r="C2108" s="109">
        <f>'T09'!K2108</f>
        <v>141077.84</v>
      </c>
      <c r="D2108" s="110">
        <f>'T09'!O2108</f>
        <v>0</v>
      </c>
      <c r="E2108" s="110">
        <f>'T09'!P2108</f>
        <v>0</v>
      </c>
      <c r="F2108" s="110"/>
      <c r="G2108" s="102">
        <f t="shared" si="461"/>
        <v>0</v>
      </c>
      <c r="H2108" s="102">
        <f t="shared" si="462"/>
        <v>0</v>
      </c>
      <c r="I2108" s="102">
        <f t="shared" si="463"/>
        <v>0</v>
      </c>
      <c r="J2108" s="103">
        <f t="shared" si="464"/>
        <v>0</v>
      </c>
      <c r="L2108" s="115">
        <f t="shared" si="465"/>
        <v>0</v>
      </c>
      <c r="M2108" s="111">
        <f t="shared" si="466"/>
        <v>0</v>
      </c>
      <c r="N2108" s="111">
        <f t="shared" si="467"/>
        <v>0</v>
      </c>
      <c r="O2108" s="115">
        <f t="shared" si="468"/>
        <v>0</v>
      </c>
      <c r="P2108" s="111">
        <f t="shared" si="469"/>
        <v>0</v>
      </c>
      <c r="Q2108" s="111">
        <f t="shared" si="470"/>
        <v>0</v>
      </c>
      <c r="R2108" s="115">
        <f t="shared" si="471"/>
        <v>0</v>
      </c>
      <c r="S2108" s="111">
        <f t="shared" si="472"/>
        <v>0</v>
      </c>
      <c r="T2108" s="111">
        <f t="shared" si="473"/>
        <v>0</v>
      </c>
    </row>
    <row r="2109" spans="1:20" ht="11.25" customHeight="1" x14ac:dyDescent="0.2">
      <c r="A2109" s="102" t="str">
        <f>'T09'!A2109</f>
        <v>Ruskovce</v>
      </c>
      <c r="B2109" s="104">
        <f>'T09'!C2109</f>
        <v>523020</v>
      </c>
      <c r="C2109" s="109">
        <f>'T09'!K2109</f>
        <v>45081.66</v>
      </c>
      <c r="D2109" s="110">
        <f>'T09'!O2109</f>
        <v>0</v>
      </c>
      <c r="E2109" s="110">
        <f>'T09'!P2109</f>
        <v>0</v>
      </c>
      <c r="F2109" s="110"/>
      <c r="G2109" s="102">
        <f t="shared" si="461"/>
        <v>0</v>
      </c>
      <c r="H2109" s="102">
        <f t="shared" si="462"/>
        <v>0</v>
      </c>
      <c r="I2109" s="102">
        <f t="shared" si="463"/>
        <v>0</v>
      </c>
      <c r="J2109" s="103">
        <f t="shared" si="464"/>
        <v>0</v>
      </c>
      <c r="L2109" s="115">
        <f t="shared" si="465"/>
        <v>0</v>
      </c>
      <c r="M2109" s="111">
        <f t="shared" si="466"/>
        <v>0</v>
      </c>
      <c r="N2109" s="111">
        <f t="shared" si="467"/>
        <v>0</v>
      </c>
      <c r="O2109" s="115">
        <f t="shared" si="468"/>
        <v>0</v>
      </c>
      <c r="P2109" s="111">
        <f t="shared" si="469"/>
        <v>0</v>
      </c>
      <c r="Q2109" s="111">
        <f t="shared" si="470"/>
        <v>0</v>
      </c>
      <c r="R2109" s="115">
        <f t="shared" si="471"/>
        <v>0</v>
      </c>
      <c r="S2109" s="111">
        <f t="shared" si="472"/>
        <v>0</v>
      </c>
      <c r="T2109" s="111">
        <f t="shared" si="473"/>
        <v>0</v>
      </c>
    </row>
    <row r="2110" spans="1:20" ht="11.25" customHeight="1" x14ac:dyDescent="0.2">
      <c r="A2110" s="102" t="str">
        <f>'T09'!A2110</f>
        <v>Ruský Hrabovec</v>
      </c>
      <c r="B2110" s="104">
        <f>'T09'!C2110</f>
        <v>523038</v>
      </c>
      <c r="C2110" s="109">
        <f>'T09'!K2110</f>
        <v>94653.15</v>
      </c>
      <c r="D2110" s="110">
        <f>'T09'!O2110</f>
        <v>5.5567000000000002</v>
      </c>
      <c r="E2110" s="110">
        <f>'T09'!P2110</f>
        <v>30.583937248786757</v>
      </c>
      <c r="F2110" s="110"/>
      <c r="G2110" s="102">
        <f t="shared" si="461"/>
        <v>0</v>
      </c>
      <c r="H2110" s="102">
        <f t="shared" si="462"/>
        <v>1</v>
      </c>
      <c r="I2110" s="102">
        <f t="shared" si="463"/>
        <v>0</v>
      </c>
      <c r="J2110" s="103">
        <f t="shared" si="464"/>
        <v>1</v>
      </c>
      <c r="L2110" s="115">
        <f t="shared" si="465"/>
        <v>0</v>
      </c>
      <c r="M2110" s="111">
        <f t="shared" si="466"/>
        <v>0</v>
      </c>
      <c r="N2110" s="111">
        <f t="shared" si="467"/>
        <v>0</v>
      </c>
      <c r="O2110" s="115">
        <f t="shared" si="468"/>
        <v>94653.15</v>
      </c>
      <c r="P2110" s="111">
        <f t="shared" si="469"/>
        <v>5.5567000000000005E-2</v>
      </c>
      <c r="Q2110" s="111">
        <f t="shared" si="470"/>
        <v>0.30583937248786758</v>
      </c>
      <c r="R2110" s="115">
        <f t="shared" si="471"/>
        <v>0</v>
      </c>
      <c r="S2110" s="111">
        <f t="shared" si="472"/>
        <v>0</v>
      </c>
      <c r="T2110" s="111">
        <f t="shared" si="473"/>
        <v>0</v>
      </c>
    </row>
    <row r="2111" spans="1:20" ht="11.25" customHeight="1" x14ac:dyDescent="0.2">
      <c r="A2111" s="102" t="str">
        <f>'T09'!A2111</f>
        <v>Ruský Potok</v>
      </c>
      <c r="B2111" s="104">
        <f>'T09'!C2111</f>
        <v>520764</v>
      </c>
      <c r="C2111" s="109">
        <f>'T09'!K2111</f>
        <v>28351.7</v>
      </c>
      <c r="D2111" s="110">
        <f>'T09'!O2111</f>
        <v>0</v>
      </c>
      <c r="E2111" s="110">
        <f>'T09'!P2111</f>
        <v>0</v>
      </c>
      <c r="F2111" s="110"/>
      <c r="G2111" s="102">
        <f t="shared" si="461"/>
        <v>0</v>
      </c>
      <c r="H2111" s="102">
        <f t="shared" si="462"/>
        <v>0</v>
      </c>
      <c r="I2111" s="102">
        <f t="shared" si="463"/>
        <v>0</v>
      </c>
      <c r="J2111" s="103">
        <f t="shared" si="464"/>
        <v>0</v>
      </c>
      <c r="L2111" s="115">
        <f t="shared" si="465"/>
        <v>0</v>
      </c>
      <c r="M2111" s="111">
        <f t="shared" si="466"/>
        <v>0</v>
      </c>
      <c r="N2111" s="111">
        <f t="shared" si="467"/>
        <v>0</v>
      </c>
      <c r="O2111" s="115">
        <f t="shared" si="468"/>
        <v>0</v>
      </c>
      <c r="P2111" s="111">
        <f t="shared" si="469"/>
        <v>0</v>
      </c>
      <c r="Q2111" s="111">
        <f t="shared" si="470"/>
        <v>0</v>
      </c>
      <c r="R2111" s="115">
        <f t="shared" si="471"/>
        <v>0</v>
      </c>
      <c r="S2111" s="111">
        <f t="shared" si="472"/>
        <v>0</v>
      </c>
      <c r="T2111" s="111">
        <f t="shared" si="473"/>
        <v>0</v>
      </c>
    </row>
    <row r="2112" spans="1:20" ht="11.25" customHeight="1" x14ac:dyDescent="0.2">
      <c r="A2112" s="102" t="str">
        <f>'T09'!A2112</f>
        <v>Ružiná</v>
      </c>
      <c r="B2112" s="104">
        <f>'T09'!C2112</f>
        <v>511838</v>
      </c>
      <c r="C2112" s="109">
        <f>'T09'!K2112</f>
        <v>309707.74</v>
      </c>
      <c r="D2112" s="110">
        <f>'T09'!O2112</f>
        <v>15.0136</v>
      </c>
      <c r="E2112" s="110">
        <f>'T09'!P2112</f>
        <v>3.5935685688707681</v>
      </c>
      <c r="F2112" s="110"/>
      <c r="G2112" s="102">
        <f t="shared" si="461"/>
        <v>0</v>
      </c>
      <c r="H2112" s="102">
        <f t="shared" si="462"/>
        <v>0</v>
      </c>
      <c r="I2112" s="102">
        <f t="shared" si="463"/>
        <v>0</v>
      </c>
      <c r="J2112" s="103">
        <f t="shared" si="464"/>
        <v>0</v>
      </c>
      <c r="L2112" s="115">
        <f t="shared" si="465"/>
        <v>0</v>
      </c>
      <c r="M2112" s="111">
        <f t="shared" si="466"/>
        <v>0</v>
      </c>
      <c r="N2112" s="111">
        <f t="shared" si="467"/>
        <v>0</v>
      </c>
      <c r="O2112" s="115">
        <f t="shared" si="468"/>
        <v>0</v>
      </c>
      <c r="P2112" s="111">
        <f t="shared" si="469"/>
        <v>0</v>
      </c>
      <c r="Q2112" s="111">
        <f t="shared" si="470"/>
        <v>0</v>
      </c>
      <c r="R2112" s="115">
        <f t="shared" si="471"/>
        <v>0</v>
      </c>
      <c r="S2112" s="111">
        <f t="shared" si="472"/>
        <v>0</v>
      </c>
      <c r="T2112" s="111">
        <f t="shared" si="473"/>
        <v>0</v>
      </c>
    </row>
    <row r="2113" spans="1:20" ht="11.25" customHeight="1" x14ac:dyDescent="0.2">
      <c r="A2113" s="102" t="str">
        <f>'T09'!A2113</f>
        <v>Ružindol</v>
      </c>
      <c r="B2113" s="104">
        <f>'T09'!C2113</f>
        <v>507512</v>
      </c>
      <c r="C2113" s="109">
        <f>'T09'!K2113</f>
        <v>836128.73</v>
      </c>
      <c r="D2113" s="110">
        <f>'T09'!O2113</f>
        <v>28.291899999999998</v>
      </c>
      <c r="E2113" s="110">
        <f>'T09'!P2113</f>
        <v>7.314887983815602</v>
      </c>
      <c r="F2113" s="110"/>
      <c r="G2113" s="102">
        <f t="shared" si="461"/>
        <v>0</v>
      </c>
      <c r="H2113" s="102">
        <f t="shared" si="462"/>
        <v>0</v>
      </c>
      <c r="I2113" s="102">
        <f t="shared" si="463"/>
        <v>0</v>
      </c>
      <c r="J2113" s="103">
        <f t="shared" si="464"/>
        <v>0</v>
      </c>
      <c r="L2113" s="115">
        <f t="shared" si="465"/>
        <v>0</v>
      </c>
      <c r="M2113" s="111">
        <f t="shared" si="466"/>
        <v>0</v>
      </c>
      <c r="N2113" s="111">
        <f t="shared" si="467"/>
        <v>0</v>
      </c>
      <c r="O2113" s="115">
        <f t="shared" si="468"/>
        <v>0</v>
      </c>
      <c r="P2113" s="111">
        <f t="shared" si="469"/>
        <v>0</v>
      </c>
      <c r="Q2113" s="111">
        <f t="shared" si="470"/>
        <v>0</v>
      </c>
      <c r="R2113" s="115">
        <f t="shared" si="471"/>
        <v>0</v>
      </c>
      <c r="S2113" s="111">
        <f t="shared" si="472"/>
        <v>0</v>
      </c>
      <c r="T2113" s="111">
        <f t="shared" si="473"/>
        <v>0</v>
      </c>
    </row>
    <row r="2114" spans="1:20" ht="11.25" customHeight="1" x14ac:dyDescent="0.2">
      <c r="A2114" s="102" t="str">
        <f>'T09'!A2114</f>
        <v>Ružomberok</v>
      </c>
      <c r="B2114" s="104">
        <f>'T09'!C2114</f>
        <v>510998</v>
      </c>
      <c r="C2114" s="109">
        <f>'T09'!K2114</f>
        <v>18813965.719999999</v>
      </c>
      <c r="D2114" s="110">
        <f>'T09'!O2114</f>
        <v>1.3344</v>
      </c>
      <c r="E2114" s="110">
        <f>'T09'!P2114</f>
        <v>2.3430541787975581</v>
      </c>
      <c r="F2114" s="110"/>
      <c r="G2114" s="102">
        <f t="shared" si="461"/>
        <v>0</v>
      </c>
      <c r="H2114" s="102">
        <f t="shared" si="462"/>
        <v>0</v>
      </c>
      <c r="I2114" s="102">
        <f t="shared" si="463"/>
        <v>0</v>
      </c>
      <c r="J2114" s="103">
        <f t="shared" si="464"/>
        <v>0</v>
      </c>
      <c r="L2114" s="115">
        <f t="shared" si="465"/>
        <v>0</v>
      </c>
      <c r="M2114" s="111">
        <f t="shared" si="466"/>
        <v>0</v>
      </c>
      <c r="N2114" s="111">
        <f t="shared" si="467"/>
        <v>0</v>
      </c>
      <c r="O2114" s="115">
        <f t="shared" si="468"/>
        <v>0</v>
      </c>
      <c r="P2114" s="111">
        <f t="shared" si="469"/>
        <v>0</v>
      </c>
      <c r="Q2114" s="111">
        <f t="shared" si="470"/>
        <v>0</v>
      </c>
      <c r="R2114" s="115">
        <f t="shared" si="471"/>
        <v>0</v>
      </c>
      <c r="S2114" s="111">
        <f t="shared" si="472"/>
        <v>0</v>
      </c>
      <c r="T2114" s="111">
        <f t="shared" si="473"/>
        <v>0</v>
      </c>
    </row>
    <row r="2115" spans="1:20" ht="11.25" customHeight="1" x14ac:dyDescent="0.2">
      <c r="A2115" s="102" t="str">
        <f>'T09'!A2115</f>
        <v>Rybany</v>
      </c>
      <c r="B2115" s="104">
        <f>'T09'!C2115</f>
        <v>505455</v>
      </c>
      <c r="C2115" s="109">
        <f>'T09'!K2115</f>
        <v>731010.19</v>
      </c>
      <c r="D2115" s="110">
        <f>'T09'!O2115</f>
        <v>39.993400000000001</v>
      </c>
      <c r="E2115" s="110">
        <f>'T09'!P2115</f>
        <v>6.0740890629718862</v>
      </c>
      <c r="F2115" s="110"/>
      <c r="G2115" s="102">
        <f t="shared" si="461"/>
        <v>0</v>
      </c>
      <c r="H2115" s="102">
        <f t="shared" si="462"/>
        <v>0</v>
      </c>
      <c r="I2115" s="102">
        <f t="shared" si="463"/>
        <v>0</v>
      </c>
      <c r="J2115" s="103">
        <f t="shared" si="464"/>
        <v>0</v>
      </c>
      <c r="L2115" s="115">
        <f t="shared" si="465"/>
        <v>0</v>
      </c>
      <c r="M2115" s="111">
        <f t="shared" si="466"/>
        <v>0</v>
      </c>
      <c r="N2115" s="111">
        <f t="shared" si="467"/>
        <v>0</v>
      </c>
      <c r="O2115" s="115">
        <f t="shared" si="468"/>
        <v>0</v>
      </c>
      <c r="P2115" s="111">
        <f t="shared" si="469"/>
        <v>0</v>
      </c>
      <c r="Q2115" s="111">
        <f t="shared" si="470"/>
        <v>0</v>
      </c>
      <c r="R2115" s="115">
        <f t="shared" si="471"/>
        <v>0</v>
      </c>
      <c r="S2115" s="111">
        <f t="shared" si="472"/>
        <v>0</v>
      </c>
      <c r="T2115" s="111">
        <f t="shared" si="473"/>
        <v>0</v>
      </c>
    </row>
    <row r="2116" spans="1:20" ht="11.25" customHeight="1" x14ac:dyDescent="0.2">
      <c r="A2116" s="102" t="str">
        <f>'T09'!A2116</f>
        <v>Rybky</v>
      </c>
      <c r="B2116" s="104">
        <f>'T09'!C2116</f>
        <v>556131</v>
      </c>
      <c r="C2116" s="109">
        <f>'T09'!K2116</f>
        <v>90635.88</v>
      </c>
      <c r="D2116" s="110">
        <f>'T09'!O2116</f>
        <v>0</v>
      </c>
      <c r="E2116" s="110">
        <f>'T09'!P2116</f>
        <v>17.692320083393025</v>
      </c>
      <c r="F2116" s="110"/>
      <c r="G2116" s="102">
        <f t="shared" ref="G2116:G2179" si="474">IF(AND(ISNUMBER(D2116),D2116&gt;=$D$1),1,0)</f>
        <v>0</v>
      </c>
      <c r="H2116" s="102">
        <f t="shared" ref="H2116:H2179" si="475">IF(AND(ISNUMBER(E2116),E2116&gt;=$E$1),1,0)</f>
        <v>0</v>
      </c>
      <c r="I2116" s="102">
        <f t="shared" ref="I2116:I2179" si="476">IF(AND(AND(ISNUMBER(D2116),D2116&gt;=$D$1),AND(ISNUMBER(E2116),E2116&gt;=$E$1)),1,0)</f>
        <v>0</v>
      </c>
      <c r="J2116" s="103">
        <f t="shared" ref="J2116:J2179" si="477">IF(OR(AND(ISNUMBER(D2116),D2116&gt;=$D$1),AND(ISNUMBER(E2116),E2116&gt;=$E$1)),1,0)</f>
        <v>0</v>
      </c>
      <c r="L2116" s="115">
        <f t="shared" ref="L2116:L2179" si="478">IF($G2116=1,C2116,0)</f>
        <v>0</v>
      </c>
      <c r="M2116" s="111">
        <f t="shared" ref="M2116:M2179" si="479">IF($G2116=1,D2116,0)/100</f>
        <v>0</v>
      </c>
      <c r="N2116" s="111">
        <f t="shared" ref="N2116:N2179" si="480">IF($G2116=1,E2116,0)/100</f>
        <v>0</v>
      </c>
      <c r="O2116" s="115">
        <f t="shared" ref="O2116:O2179" si="481">IF($H2116=1,C2116,0)</f>
        <v>0</v>
      </c>
      <c r="P2116" s="111">
        <f t="shared" ref="P2116:P2179" si="482">IF($H2116=1,D2116,0)/100</f>
        <v>0</v>
      </c>
      <c r="Q2116" s="111">
        <f t="shared" ref="Q2116:Q2179" si="483">IF($H2116=1,E2116,0)/100</f>
        <v>0</v>
      </c>
      <c r="R2116" s="115">
        <f t="shared" ref="R2116:R2179" si="484">IF($I2116=1,C2116,0)</f>
        <v>0</v>
      </c>
      <c r="S2116" s="111">
        <f t="shared" ref="S2116:S2179" si="485">IF($I2116=1,D2116,0)/100</f>
        <v>0</v>
      </c>
      <c r="T2116" s="111">
        <f t="shared" ref="T2116:T2179" si="486">IF($I2116=1,E2116,0)/100</f>
        <v>0</v>
      </c>
    </row>
    <row r="2117" spans="1:20" ht="11.25" customHeight="1" x14ac:dyDescent="0.2">
      <c r="A2117" s="102" t="str">
        <f>'T09'!A2117</f>
        <v>Rybník</v>
      </c>
      <c r="B2117" s="104">
        <f>'T09'!C2117</f>
        <v>502707</v>
      </c>
      <c r="C2117" s="109">
        <f>'T09'!K2117</f>
        <v>706231.15</v>
      </c>
      <c r="D2117" s="110">
        <f>'T09'!O2117</f>
        <v>0</v>
      </c>
      <c r="E2117" s="110">
        <f>'T09'!P2117</f>
        <v>0</v>
      </c>
      <c r="F2117" s="110"/>
      <c r="G2117" s="102">
        <f t="shared" si="474"/>
        <v>0</v>
      </c>
      <c r="H2117" s="102">
        <f t="shared" si="475"/>
        <v>0</v>
      </c>
      <c r="I2117" s="102">
        <f t="shared" si="476"/>
        <v>0</v>
      </c>
      <c r="J2117" s="103">
        <f t="shared" si="477"/>
        <v>0</v>
      </c>
      <c r="L2117" s="115">
        <f t="shared" si="478"/>
        <v>0</v>
      </c>
      <c r="M2117" s="111">
        <f t="shared" si="479"/>
        <v>0</v>
      </c>
      <c r="N2117" s="111">
        <f t="shared" si="480"/>
        <v>0</v>
      </c>
      <c r="O2117" s="115">
        <f t="shared" si="481"/>
        <v>0</v>
      </c>
      <c r="P2117" s="111">
        <f t="shared" si="482"/>
        <v>0</v>
      </c>
      <c r="Q2117" s="111">
        <f t="shared" si="483"/>
        <v>0</v>
      </c>
      <c r="R2117" s="115">
        <f t="shared" si="484"/>
        <v>0</v>
      </c>
      <c r="S2117" s="111">
        <f t="shared" si="485"/>
        <v>0</v>
      </c>
      <c r="T2117" s="111">
        <f t="shared" si="486"/>
        <v>0</v>
      </c>
    </row>
    <row r="2118" spans="1:20" ht="11.25" customHeight="1" x14ac:dyDescent="0.2">
      <c r="A2118" s="102" t="str">
        <f>'T09'!A2118</f>
        <v>Rybník</v>
      </c>
      <c r="B2118" s="104">
        <f>'T09'!C2118</f>
        <v>515507</v>
      </c>
      <c r="C2118" s="109">
        <f>'T09'!K2118</f>
        <v>32445.99</v>
      </c>
      <c r="D2118" s="110">
        <f>'T09'!O2118</f>
        <v>0</v>
      </c>
      <c r="E2118" s="110">
        <f>'T09'!P2118</f>
        <v>0</v>
      </c>
      <c r="F2118" s="110"/>
      <c r="G2118" s="102">
        <f t="shared" si="474"/>
        <v>0</v>
      </c>
      <c r="H2118" s="102">
        <f t="shared" si="475"/>
        <v>0</v>
      </c>
      <c r="I2118" s="102">
        <f t="shared" si="476"/>
        <v>0</v>
      </c>
      <c r="J2118" s="103">
        <f t="shared" si="477"/>
        <v>0</v>
      </c>
      <c r="L2118" s="115">
        <f t="shared" si="478"/>
        <v>0</v>
      </c>
      <c r="M2118" s="111">
        <f t="shared" si="479"/>
        <v>0</v>
      </c>
      <c r="N2118" s="111">
        <f t="shared" si="480"/>
        <v>0</v>
      </c>
      <c r="O2118" s="115">
        <f t="shared" si="481"/>
        <v>0</v>
      </c>
      <c r="P2118" s="111">
        <f t="shared" si="482"/>
        <v>0</v>
      </c>
      <c r="Q2118" s="111">
        <f t="shared" si="483"/>
        <v>0</v>
      </c>
      <c r="R2118" s="115">
        <f t="shared" si="484"/>
        <v>0</v>
      </c>
      <c r="S2118" s="111">
        <f t="shared" si="485"/>
        <v>0</v>
      </c>
      <c r="T2118" s="111">
        <f t="shared" si="486"/>
        <v>0</v>
      </c>
    </row>
    <row r="2119" spans="1:20" ht="11.25" customHeight="1" x14ac:dyDescent="0.2">
      <c r="A2119" s="102" t="str">
        <f>'T09'!A2119</f>
        <v>Rykynčice</v>
      </c>
      <c r="B2119" s="104">
        <f>'T09'!C2119</f>
        <v>518701</v>
      </c>
      <c r="C2119" s="109">
        <f>'T09'!K2119</f>
        <v>77853.22</v>
      </c>
      <c r="D2119" s="110">
        <f>'T09'!O2119</f>
        <v>19.857900000000001</v>
      </c>
      <c r="E2119" s="110">
        <f>'T09'!P2119</f>
        <v>9.3766192329617186E-3</v>
      </c>
      <c r="F2119" s="110"/>
      <c r="G2119" s="102">
        <f t="shared" si="474"/>
        <v>0</v>
      </c>
      <c r="H2119" s="102">
        <f t="shared" si="475"/>
        <v>0</v>
      </c>
      <c r="I2119" s="102">
        <f t="shared" si="476"/>
        <v>0</v>
      </c>
      <c r="J2119" s="103">
        <f t="shared" si="477"/>
        <v>0</v>
      </c>
      <c r="L2119" s="115">
        <f t="shared" si="478"/>
        <v>0</v>
      </c>
      <c r="M2119" s="111">
        <f t="shared" si="479"/>
        <v>0</v>
      </c>
      <c r="N2119" s="111">
        <f t="shared" si="480"/>
        <v>0</v>
      </c>
      <c r="O2119" s="115">
        <f t="shared" si="481"/>
        <v>0</v>
      </c>
      <c r="P2119" s="111">
        <f t="shared" si="482"/>
        <v>0</v>
      </c>
      <c r="Q2119" s="111">
        <f t="shared" si="483"/>
        <v>0</v>
      </c>
      <c r="R2119" s="115">
        <f t="shared" si="484"/>
        <v>0</v>
      </c>
      <c r="S2119" s="111">
        <f t="shared" si="485"/>
        <v>0</v>
      </c>
      <c r="T2119" s="111">
        <f t="shared" si="486"/>
        <v>0</v>
      </c>
    </row>
    <row r="2120" spans="1:20" ht="11.25" customHeight="1" x14ac:dyDescent="0.2">
      <c r="A2120" s="102" t="str">
        <f>'T09'!A2120</f>
        <v>Sabinov</v>
      </c>
      <c r="B2120" s="104">
        <f>'T09'!C2120</f>
        <v>525146</v>
      </c>
      <c r="C2120" s="109">
        <f>'T09'!K2120</f>
        <v>7075940.2199999997</v>
      </c>
      <c r="D2120" s="110">
        <f>'T09'!O2120</f>
        <v>3.4578000000000002</v>
      </c>
      <c r="E2120" s="110">
        <f>'T09'!P2120</f>
        <v>4.4523790507659209</v>
      </c>
      <c r="F2120" s="110"/>
      <c r="G2120" s="102">
        <f t="shared" si="474"/>
        <v>0</v>
      </c>
      <c r="H2120" s="102">
        <f t="shared" si="475"/>
        <v>0</v>
      </c>
      <c r="I2120" s="102">
        <f t="shared" si="476"/>
        <v>0</v>
      </c>
      <c r="J2120" s="103">
        <f t="shared" si="477"/>
        <v>0</v>
      </c>
      <c r="L2120" s="115">
        <f t="shared" si="478"/>
        <v>0</v>
      </c>
      <c r="M2120" s="111">
        <f t="shared" si="479"/>
        <v>0</v>
      </c>
      <c r="N2120" s="111">
        <f t="shared" si="480"/>
        <v>0</v>
      </c>
      <c r="O2120" s="115">
        <f t="shared" si="481"/>
        <v>0</v>
      </c>
      <c r="P2120" s="111">
        <f t="shared" si="482"/>
        <v>0</v>
      </c>
      <c r="Q2120" s="111">
        <f t="shared" si="483"/>
        <v>0</v>
      </c>
      <c r="R2120" s="115">
        <f t="shared" si="484"/>
        <v>0</v>
      </c>
      <c r="S2120" s="111">
        <f t="shared" si="485"/>
        <v>0</v>
      </c>
      <c r="T2120" s="111">
        <f t="shared" si="486"/>
        <v>0</v>
      </c>
    </row>
    <row r="2121" spans="1:20" ht="11.25" customHeight="1" x14ac:dyDescent="0.2">
      <c r="A2121" s="102" t="str">
        <f>'T09'!A2121</f>
        <v>Sačurov</v>
      </c>
      <c r="B2121" s="104">
        <f>'T09'!C2121</f>
        <v>529125</v>
      </c>
      <c r="C2121" s="109">
        <f>'T09'!K2121</f>
        <v>1428254.88</v>
      </c>
      <c r="D2121" s="110">
        <f>'T09'!O2121</f>
        <v>2.9794999999999998</v>
      </c>
      <c r="E2121" s="110">
        <f>'T09'!P2121</f>
        <v>2.1609707365396855</v>
      </c>
      <c r="F2121" s="110"/>
      <c r="G2121" s="102">
        <f t="shared" si="474"/>
        <v>0</v>
      </c>
      <c r="H2121" s="102">
        <f t="shared" si="475"/>
        <v>0</v>
      </c>
      <c r="I2121" s="102">
        <f t="shared" si="476"/>
        <v>0</v>
      </c>
      <c r="J2121" s="103">
        <f t="shared" si="477"/>
        <v>0</v>
      </c>
      <c r="L2121" s="115">
        <f t="shared" si="478"/>
        <v>0</v>
      </c>
      <c r="M2121" s="111">
        <f t="shared" si="479"/>
        <v>0</v>
      </c>
      <c r="N2121" s="111">
        <f t="shared" si="480"/>
        <v>0</v>
      </c>
      <c r="O2121" s="115">
        <f t="shared" si="481"/>
        <v>0</v>
      </c>
      <c r="P2121" s="111">
        <f t="shared" si="482"/>
        <v>0</v>
      </c>
      <c r="Q2121" s="111">
        <f t="shared" si="483"/>
        <v>0</v>
      </c>
      <c r="R2121" s="115">
        <f t="shared" si="484"/>
        <v>0</v>
      </c>
      <c r="S2121" s="111">
        <f t="shared" si="485"/>
        <v>0</v>
      </c>
      <c r="T2121" s="111">
        <f t="shared" si="486"/>
        <v>0</v>
      </c>
    </row>
    <row r="2122" spans="1:20" ht="11.25" customHeight="1" x14ac:dyDescent="0.2">
      <c r="A2122" s="102" t="str">
        <f>'T09'!A2122</f>
        <v>Sádočné</v>
      </c>
      <c r="B2122" s="104">
        <f>'T09'!C2122</f>
        <v>557595</v>
      </c>
      <c r="C2122" s="109">
        <f>'T09'!K2122</f>
        <v>70230.59</v>
      </c>
      <c r="D2122" s="110">
        <f>'T09'!O2122</f>
        <v>0</v>
      </c>
      <c r="E2122" s="110">
        <f>'T09'!P2122</f>
        <v>0</v>
      </c>
      <c r="F2122" s="110"/>
      <c r="G2122" s="102">
        <f t="shared" si="474"/>
        <v>0</v>
      </c>
      <c r="H2122" s="102">
        <f t="shared" si="475"/>
        <v>0</v>
      </c>
      <c r="I2122" s="102">
        <f t="shared" si="476"/>
        <v>0</v>
      </c>
      <c r="J2122" s="103">
        <f t="shared" si="477"/>
        <v>0</v>
      </c>
      <c r="L2122" s="115">
        <f t="shared" si="478"/>
        <v>0</v>
      </c>
      <c r="M2122" s="111">
        <f t="shared" si="479"/>
        <v>0</v>
      </c>
      <c r="N2122" s="111">
        <f t="shared" si="480"/>
        <v>0</v>
      </c>
      <c r="O2122" s="115">
        <f t="shared" si="481"/>
        <v>0</v>
      </c>
      <c r="P2122" s="111">
        <f t="shared" si="482"/>
        <v>0</v>
      </c>
      <c r="Q2122" s="111">
        <f t="shared" si="483"/>
        <v>0</v>
      </c>
      <c r="R2122" s="115">
        <f t="shared" si="484"/>
        <v>0</v>
      </c>
      <c r="S2122" s="111">
        <f t="shared" si="485"/>
        <v>0</v>
      </c>
      <c r="T2122" s="111">
        <f t="shared" si="486"/>
        <v>0</v>
      </c>
    </row>
    <row r="2123" spans="1:20" ht="11.25" customHeight="1" x14ac:dyDescent="0.2">
      <c r="A2123" s="102" t="str">
        <f>'T09'!A2123</f>
        <v>Sady nad Torysou</v>
      </c>
      <c r="B2123" s="104">
        <f>'T09'!C2123</f>
        <v>521965</v>
      </c>
      <c r="C2123" s="109">
        <f>'T09'!K2123</f>
        <v>482688.08</v>
      </c>
      <c r="D2123" s="110">
        <f>'T09'!O2123</f>
        <v>0</v>
      </c>
      <c r="E2123" s="110">
        <f>'T09'!P2123</f>
        <v>5.7637470558626589</v>
      </c>
      <c r="F2123" s="110"/>
      <c r="G2123" s="102">
        <f t="shared" si="474"/>
        <v>0</v>
      </c>
      <c r="H2123" s="102">
        <f t="shared" si="475"/>
        <v>0</v>
      </c>
      <c r="I2123" s="102">
        <f t="shared" si="476"/>
        <v>0</v>
      </c>
      <c r="J2123" s="103">
        <f t="shared" si="477"/>
        <v>0</v>
      </c>
      <c r="L2123" s="115">
        <f t="shared" si="478"/>
        <v>0</v>
      </c>
      <c r="M2123" s="111">
        <f t="shared" si="479"/>
        <v>0</v>
      </c>
      <c r="N2123" s="111">
        <f t="shared" si="480"/>
        <v>0</v>
      </c>
      <c r="O2123" s="115">
        <f t="shared" si="481"/>
        <v>0</v>
      </c>
      <c r="P2123" s="111">
        <f t="shared" si="482"/>
        <v>0</v>
      </c>
      <c r="Q2123" s="111">
        <f t="shared" si="483"/>
        <v>0</v>
      </c>
      <c r="R2123" s="115">
        <f t="shared" si="484"/>
        <v>0</v>
      </c>
      <c r="S2123" s="111">
        <f t="shared" si="485"/>
        <v>0</v>
      </c>
      <c r="T2123" s="111">
        <f t="shared" si="486"/>
        <v>0</v>
      </c>
    </row>
    <row r="2124" spans="1:20" ht="11.25" customHeight="1" x14ac:dyDescent="0.2">
      <c r="A2124" s="102" t="str">
        <f>'T09'!A2124</f>
        <v>Salka</v>
      </c>
      <c r="B2124" s="104">
        <f>'T09'!C2124</f>
        <v>503525</v>
      </c>
      <c r="C2124" s="109">
        <f>'T09'!K2124</f>
        <v>578884.55000000005</v>
      </c>
      <c r="D2124" s="110">
        <f>'T09'!O2124</f>
        <v>28.233599999999999</v>
      </c>
      <c r="E2124" s="110">
        <f>'T09'!P2124</f>
        <v>5.3793109524170228</v>
      </c>
      <c r="F2124" s="110"/>
      <c r="G2124" s="102">
        <f t="shared" si="474"/>
        <v>0</v>
      </c>
      <c r="H2124" s="102">
        <f t="shared" si="475"/>
        <v>0</v>
      </c>
      <c r="I2124" s="102">
        <f t="shared" si="476"/>
        <v>0</v>
      </c>
      <c r="J2124" s="103">
        <f t="shared" si="477"/>
        <v>0</v>
      </c>
      <c r="L2124" s="115">
        <f t="shared" si="478"/>
        <v>0</v>
      </c>
      <c r="M2124" s="111">
        <f t="shared" si="479"/>
        <v>0</v>
      </c>
      <c r="N2124" s="111">
        <f t="shared" si="480"/>
        <v>0</v>
      </c>
      <c r="O2124" s="115">
        <f t="shared" si="481"/>
        <v>0</v>
      </c>
      <c r="P2124" s="111">
        <f t="shared" si="482"/>
        <v>0</v>
      </c>
      <c r="Q2124" s="111">
        <f t="shared" si="483"/>
        <v>0</v>
      </c>
      <c r="R2124" s="115">
        <f t="shared" si="484"/>
        <v>0</v>
      </c>
      <c r="S2124" s="111">
        <f t="shared" si="485"/>
        <v>0</v>
      </c>
      <c r="T2124" s="111">
        <f t="shared" si="486"/>
        <v>0</v>
      </c>
    </row>
    <row r="2125" spans="1:20" ht="11.25" customHeight="1" x14ac:dyDescent="0.2">
      <c r="A2125" s="102" t="str">
        <f>'T09'!A2125</f>
        <v>Santovka</v>
      </c>
      <c r="B2125" s="104">
        <f>'T09'!C2125</f>
        <v>502715</v>
      </c>
      <c r="C2125" s="109">
        <f>'T09'!K2125</f>
        <v>1064929.67</v>
      </c>
      <c r="D2125" s="110">
        <f>'T09'!O2125</f>
        <v>0</v>
      </c>
      <c r="E2125" s="110">
        <f>'T09'!P2125</f>
        <v>0</v>
      </c>
      <c r="F2125" s="110"/>
      <c r="G2125" s="102">
        <f t="shared" si="474"/>
        <v>0</v>
      </c>
      <c r="H2125" s="102">
        <f t="shared" si="475"/>
        <v>0</v>
      </c>
      <c r="I2125" s="102">
        <f t="shared" si="476"/>
        <v>0</v>
      </c>
      <c r="J2125" s="103">
        <f t="shared" si="477"/>
        <v>0</v>
      </c>
      <c r="L2125" s="115">
        <f t="shared" si="478"/>
        <v>0</v>
      </c>
      <c r="M2125" s="111">
        <f t="shared" si="479"/>
        <v>0</v>
      </c>
      <c r="N2125" s="111">
        <f t="shared" si="480"/>
        <v>0</v>
      </c>
      <c r="O2125" s="115">
        <f t="shared" si="481"/>
        <v>0</v>
      </c>
      <c r="P2125" s="111">
        <f t="shared" si="482"/>
        <v>0</v>
      </c>
      <c r="Q2125" s="111">
        <f t="shared" si="483"/>
        <v>0</v>
      </c>
      <c r="R2125" s="115">
        <f t="shared" si="484"/>
        <v>0</v>
      </c>
      <c r="S2125" s="111">
        <f t="shared" si="485"/>
        <v>0</v>
      </c>
      <c r="T2125" s="111">
        <f t="shared" si="486"/>
        <v>0</v>
      </c>
    </row>
    <row r="2126" spans="1:20" ht="11.25" customHeight="1" x14ac:dyDescent="0.2">
      <c r="A2126" s="102" t="str">
        <f>'T09'!A2126</f>
        <v>Sap</v>
      </c>
      <c r="B2126" s="104">
        <f>'T09'!C2126</f>
        <v>501875</v>
      </c>
      <c r="C2126" s="109">
        <f>'T09'!K2126</f>
        <v>109001.60000000001</v>
      </c>
      <c r="D2126" s="110">
        <f>'T09'!O2126</f>
        <v>0</v>
      </c>
      <c r="E2126" s="110">
        <f>'T09'!P2126</f>
        <v>0</v>
      </c>
      <c r="F2126" s="110"/>
      <c r="G2126" s="102">
        <f t="shared" si="474"/>
        <v>0</v>
      </c>
      <c r="H2126" s="102">
        <f t="shared" si="475"/>
        <v>0</v>
      </c>
      <c r="I2126" s="102">
        <f t="shared" si="476"/>
        <v>0</v>
      </c>
      <c r="J2126" s="103">
        <f t="shared" si="477"/>
        <v>0</v>
      </c>
      <c r="L2126" s="115">
        <f t="shared" si="478"/>
        <v>0</v>
      </c>
      <c r="M2126" s="111">
        <f t="shared" si="479"/>
        <v>0</v>
      </c>
      <c r="N2126" s="111">
        <f t="shared" si="480"/>
        <v>0</v>
      </c>
      <c r="O2126" s="115">
        <f t="shared" si="481"/>
        <v>0</v>
      </c>
      <c r="P2126" s="111">
        <f t="shared" si="482"/>
        <v>0</v>
      </c>
      <c r="Q2126" s="111">
        <f t="shared" si="483"/>
        <v>0</v>
      </c>
      <c r="R2126" s="115">
        <f t="shared" si="484"/>
        <v>0</v>
      </c>
      <c r="S2126" s="111">
        <f t="shared" si="485"/>
        <v>0</v>
      </c>
      <c r="T2126" s="111">
        <f t="shared" si="486"/>
        <v>0</v>
      </c>
    </row>
    <row r="2127" spans="1:20" ht="11.25" customHeight="1" x14ac:dyDescent="0.2">
      <c r="A2127" s="102" t="str">
        <f>'T09'!A2127</f>
        <v>Sása</v>
      </c>
      <c r="B2127" s="104">
        <f>'T09'!C2127</f>
        <v>518727</v>
      </c>
      <c r="C2127" s="109">
        <f>'T09'!K2127</f>
        <v>294214.03999999998</v>
      </c>
      <c r="D2127" s="110">
        <f>'T09'!O2127</f>
        <v>1.4313</v>
      </c>
      <c r="E2127" s="110">
        <f>'T09'!P2127</f>
        <v>3.3358571195310738</v>
      </c>
      <c r="F2127" s="110"/>
      <c r="G2127" s="102">
        <f t="shared" si="474"/>
        <v>0</v>
      </c>
      <c r="H2127" s="102">
        <f t="shared" si="475"/>
        <v>0</v>
      </c>
      <c r="I2127" s="102">
        <f t="shared" si="476"/>
        <v>0</v>
      </c>
      <c r="J2127" s="103">
        <f t="shared" si="477"/>
        <v>0</v>
      </c>
      <c r="L2127" s="115">
        <f t="shared" si="478"/>
        <v>0</v>
      </c>
      <c r="M2127" s="111">
        <f t="shared" si="479"/>
        <v>0</v>
      </c>
      <c r="N2127" s="111">
        <f t="shared" si="480"/>
        <v>0</v>
      </c>
      <c r="O2127" s="115">
        <f t="shared" si="481"/>
        <v>0</v>
      </c>
      <c r="P2127" s="111">
        <f t="shared" si="482"/>
        <v>0</v>
      </c>
      <c r="Q2127" s="111">
        <f t="shared" si="483"/>
        <v>0</v>
      </c>
      <c r="R2127" s="115">
        <f t="shared" si="484"/>
        <v>0</v>
      </c>
      <c r="S2127" s="111">
        <f t="shared" si="485"/>
        <v>0</v>
      </c>
      <c r="T2127" s="111">
        <f t="shared" si="486"/>
        <v>0</v>
      </c>
    </row>
    <row r="2128" spans="1:20" ht="11.25" customHeight="1" x14ac:dyDescent="0.2">
      <c r="A2128" s="102" t="str">
        <f>'T09'!A2128</f>
        <v>Sása</v>
      </c>
      <c r="B2128" s="104">
        <f>'T09'!C2128</f>
        <v>557820</v>
      </c>
      <c r="C2128" s="109">
        <f>'T09'!K2128</f>
        <v>46140.66</v>
      </c>
      <c r="D2128" s="110">
        <f>'T09'!O2128</f>
        <v>0</v>
      </c>
      <c r="E2128" s="110">
        <f>'T09'!P2128</f>
        <v>0</v>
      </c>
      <c r="F2128" s="110"/>
      <c r="G2128" s="102">
        <f t="shared" si="474"/>
        <v>0</v>
      </c>
      <c r="H2128" s="102">
        <f t="shared" si="475"/>
        <v>0</v>
      </c>
      <c r="I2128" s="102">
        <f t="shared" si="476"/>
        <v>0</v>
      </c>
      <c r="J2128" s="103">
        <f t="shared" si="477"/>
        <v>0</v>
      </c>
      <c r="L2128" s="115">
        <f t="shared" si="478"/>
        <v>0</v>
      </c>
      <c r="M2128" s="111">
        <f t="shared" si="479"/>
        <v>0</v>
      </c>
      <c r="N2128" s="111">
        <f t="shared" si="480"/>
        <v>0</v>
      </c>
      <c r="O2128" s="115">
        <f t="shared" si="481"/>
        <v>0</v>
      </c>
      <c r="P2128" s="111">
        <f t="shared" si="482"/>
        <v>0</v>
      </c>
      <c r="Q2128" s="111">
        <f t="shared" si="483"/>
        <v>0</v>
      </c>
      <c r="R2128" s="115">
        <f t="shared" si="484"/>
        <v>0</v>
      </c>
      <c r="S2128" s="111">
        <f t="shared" si="485"/>
        <v>0</v>
      </c>
      <c r="T2128" s="111">
        <f t="shared" si="486"/>
        <v>0</v>
      </c>
    </row>
    <row r="2129" spans="1:20" ht="11.25" customHeight="1" x14ac:dyDescent="0.2">
      <c r="A2129" s="102" t="str">
        <f>'T09'!A2129</f>
        <v>Sasinkovo</v>
      </c>
      <c r="B2129" s="104">
        <f>'T09'!C2129</f>
        <v>507521</v>
      </c>
      <c r="C2129" s="109">
        <f>'T09'!K2129</f>
        <v>213448.25999999998</v>
      </c>
      <c r="D2129" s="110">
        <f>'T09'!O2129</f>
        <v>0</v>
      </c>
      <c r="E2129" s="110">
        <f>'T09'!P2129</f>
        <v>0</v>
      </c>
      <c r="F2129" s="110"/>
      <c r="G2129" s="102">
        <f t="shared" si="474"/>
        <v>0</v>
      </c>
      <c r="H2129" s="102">
        <f t="shared" si="475"/>
        <v>0</v>
      </c>
      <c r="I2129" s="102">
        <f t="shared" si="476"/>
        <v>0</v>
      </c>
      <c r="J2129" s="103">
        <f t="shared" si="477"/>
        <v>0</v>
      </c>
      <c r="L2129" s="115">
        <f t="shared" si="478"/>
        <v>0</v>
      </c>
      <c r="M2129" s="111">
        <f t="shared" si="479"/>
        <v>0</v>
      </c>
      <c r="N2129" s="111">
        <f t="shared" si="480"/>
        <v>0</v>
      </c>
      <c r="O2129" s="115">
        <f t="shared" si="481"/>
        <v>0</v>
      </c>
      <c r="P2129" s="111">
        <f t="shared" si="482"/>
        <v>0</v>
      </c>
      <c r="Q2129" s="111">
        <f t="shared" si="483"/>
        <v>0</v>
      </c>
      <c r="R2129" s="115">
        <f t="shared" si="484"/>
        <v>0</v>
      </c>
      <c r="S2129" s="111">
        <f t="shared" si="485"/>
        <v>0</v>
      </c>
      <c r="T2129" s="111">
        <f t="shared" si="486"/>
        <v>0</v>
      </c>
    </row>
    <row r="2130" spans="1:20" ht="11.25" customHeight="1" x14ac:dyDescent="0.2">
      <c r="A2130" s="102" t="str">
        <f>'T09'!A2130</f>
        <v>Sazdice</v>
      </c>
      <c r="B2130" s="104">
        <f>'T09'!C2130</f>
        <v>502723</v>
      </c>
      <c r="C2130" s="109">
        <f>'T09'!K2130</f>
        <v>151930.33000000002</v>
      </c>
      <c r="D2130" s="110">
        <f>'T09'!O2130</f>
        <v>12.7644</v>
      </c>
      <c r="E2130" s="110">
        <f>'T09'!P2130</f>
        <v>4.0516004934630239</v>
      </c>
      <c r="F2130" s="110"/>
      <c r="G2130" s="102">
        <f t="shared" si="474"/>
        <v>0</v>
      </c>
      <c r="H2130" s="102">
        <f t="shared" si="475"/>
        <v>0</v>
      </c>
      <c r="I2130" s="102">
        <f t="shared" si="476"/>
        <v>0</v>
      </c>
      <c r="J2130" s="103">
        <f t="shared" si="477"/>
        <v>0</v>
      </c>
      <c r="L2130" s="115">
        <f t="shared" si="478"/>
        <v>0</v>
      </c>
      <c r="M2130" s="111">
        <f t="shared" si="479"/>
        <v>0</v>
      </c>
      <c r="N2130" s="111">
        <f t="shared" si="480"/>
        <v>0</v>
      </c>
      <c r="O2130" s="115">
        <f t="shared" si="481"/>
        <v>0</v>
      </c>
      <c r="P2130" s="111">
        <f t="shared" si="482"/>
        <v>0</v>
      </c>
      <c r="Q2130" s="111">
        <f t="shared" si="483"/>
        <v>0</v>
      </c>
      <c r="R2130" s="115">
        <f t="shared" si="484"/>
        <v>0</v>
      </c>
      <c r="S2130" s="111">
        <f t="shared" si="485"/>
        <v>0</v>
      </c>
      <c r="T2130" s="111">
        <f t="shared" si="486"/>
        <v>0</v>
      </c>
    </row>
    <row r="2131" spans="1:20" ht="11.25" customHeight="1" x14ac:dyDescent="0.2">
      <c r="A2131" s="102" t="str">
        <f>'T09'!A2131</f>
        <v>Sebedín - Bečov</v>
      </c>
      <c r="B2131" s="104">
        <f>'T09'!C2131</f>
        <v>508977</v>
      </c>
      <c r="C2131" s="109">
        <f>'T09'!K2131</f>
        <v>71244.759999999995</v>
      </c>
      <c r="D2131" s="110">
        <f>'T09'!O2131</f>
        <v>0</v>
      </c>
      <c r="E2131" s="110">
        <f>'T09'!P2131</f>
        <v>0</v>
      </c>
      <c r="F2131" s="110"/>
      <c r="G2131" s="102">
        <f t="shared" si="474"/>
        <v>0</v>
      </c>
      <c r="H2131" s="102">
        <f t="shared" si="475"/>
        <v>0</v>
      </c>
      <c r="I2131" s="102">
        <f t="shared" si="476"/>
        <v>0</v>
      </c>
      <c r="J2131" s="103">
        <f t="shared" si="477"/>
        <v>0</v>
      </c>
      <c r="L2131" s="115">
        <f t="shared" si="478"/>
        <v>0</v>
      </c>
      <c r="M2131" s="111">
        <f t="shared" si="479"/>
        <v>0</v>
      </c>
      <c r="N2131" s="111">
        <f t="shared" si="480"/>
        <v>0</v>
      </c>
      <c r="O2131" s="115">
        <f t="shared" si="481"/>
        <v>0</v>
      </c>
      <c r="P2131" s="111">
        <f t="shared" si="482"/>
        <v>0</v>
      </c>
      <c r="Q2131" s="111">
        <f t="shared" si="483"/>
        <v>0</v>
      </c>
      <c r="R2131" s="115">
        <f t="shared" si="484"/>
        <v>0</v>
      </c>
      <c r="S2131" s="111">
        <f t="shared" si="485"/>
        <v>0</v>
      </c>
      <c r="T2131" s="111">
        <f t="shared" si="486"/>
        <v>0</v>
      </c>
    </row>
    <row r="2132" spans="1:20" ht="11.25" customHeight="1" x14ac:dyDescent="0.2">
      <c r="A2132" s="102" t="str">
        <f>'T09'!A2132</f>
        <v>Sebedražie</v>
      </c>
      <c r="B2132" s="104">
        <f>'T09'!C2132</f>
        <v>514373</v>
      </c>
      <c r="C2132" s="109">
        <f>'T09'!K2132</f>
        <v>734323.21</v>
      </c>
      <c r="D2132" s="110">
        <f>'T09'!O2132</f>
        <v>15.050599999999999</v>
      </c>
      <c r="E2132" s="110">
        <f>'T09'!P2132</f>
        <v>12.329982052453442</v>
      </c>
      <c r="F2132" s="110"/>
      <c r="G2132" s="102">
        <f t="shared" si="474"/>
        <v>0</v>
      </c>
      <c r="H2132" s="102">
        <f t="shared" si="475"/>
        <v>0</v>
      </c>
      <c r="I2132" s="102">
        <f t="shared" si="476"/>
        <v>0</v>
      </c>
      <c r="J2132" s="103">
        <f t="shared" si="477"/>
        <v>0</v>
      </c>
      <c r="L2132" s="115">
        <f t="shared" si="478"/>
        <v>0</v>
      </c>
      <c r="M2132" s="111">
        <f t="shared" si="479"/>
        <v>0</v>
      </c>
      <c r="N2132" s="111">
        <f t="shared" si="480"/>
        <v>0</v>
      </c>
      <c r="O2132" s="115">
        <f t="shared" si="481"/>
        <v>0</v>
      </c>
      <c r="P2132" s="111">
        <f t="shared" si="482"/>
        <v>0</v>
      </c>
      <c r="Q2132" s="111">
        <f t="shared" si="483"/>
        <v>0</v>
      </c>
      <c r="R2132" s="115">
        <f t="shared" si="484"/>
        <v>0</v>
      </c>
      <c r="S2132" s="111">
        <f t="shared" si="485"/>
        <v>0</v>
      </c>
      <c r="T2132" s="111">
        <f t="shared" si="486"/>
        <v>0</v>
      </c>
    </row>
    <row r="2133" spans="1:20" ht="11.25" customHeight="1" x14ac:dyDescent="0.2">
      <c r="A2133" s="102" t="str">
        <f>'T09'!A2133</f>
        <v>Sebechleby</v>
      </c>
      <c r="B2133" s="104">
        <f>'T09'!C2133</f>
        <v>518735</v>
      </c>
      <c r="C2133" s="109">
        <f>'T09'!K2133</f>
        <v>679419.19</v>
      </c>
      <c r="D2133" s="110">
        <f>'T09'!O2133</f>
        <v>9.1928000000000001</v>
      </c>
      <c r="E2133" s="110">
        <f>'T09'!P2133</f>
        <v>7.764091856163204</v>
      </c>
      <c r="F2133" s="110"/>
      <c r="G2133" s="102">
        <f t="shared" si="474"/>
        <v>0</v>
      </c>
      <c r="H2133" s="102">
        <f t="shared" si="475"/>
        <v>0</v>
      </c>
      <c r="I2133" s="102">
        <f t="shared" si="476"/>
        <v>0</v>
      </c>
      <c r="J2133" s="103">
        <f t="shared" si="477"/>
        <v>0</v>
      </c>
      <c r="L2133" s="115">
        <f t="shared" si="478"/>
        <v>0</v>
      </c>
      <c r="M2133" s="111">
        <f t="shared" si="479"/>
        <v>0</v>
      </c>
      <c r="N2133" s="111">
        <f t="shared" si="480"/>
        <v>0</v>
      </c>
      <c r="O2133" s="115">
        <f t="shared" si="481"/>
        <v>0</v>
      </c>
      <c r="P2133" s="111">
        <f t="shared" si="482"/>
        <v>0</v>
      </c>
      <c r="Q2133" s="111">
        <f t="shared" si="483"/>
        <v>0</v>
      </c>
      <c r="R2133" s="115">
        <f t="shared" si="484"/>
        <v>0</v>
      </c>
      <c r="S2133" s="111">
        <f t="shared" si="485"/>
        <v>0</v>
      </c>
      <c r="T2133" s="111">
        <f t="shared" si="486"/>
        <v>0</v>
      </c>
    </row>
    <row r="2134" spans="1:20" ht="11.25" customHeight="1" x14ac:dyDescent="0.2">
      <c r="A2134" s="102" t="str">
        <f>'T09'!A2134</f>
        <v>Seč</v>
      </c>
      <c r="B2134" s="104">
        <f>'T09'!C2134</f>
        <v>514381</v>
      </c>
      <c r="C2134" s="109">
        <f>'T09'!K2134</f>
        <v>86236.68</v>
      </c>
      <c r="D2134" s="110">
        <f>'T09'!O2134</f>
        <v>0</v>
      </c>
      <c r="E2134" s="110">
        <f>'T09'!P2134</f>
        <v>0</v>
      </c>
      <c r="F2134" s="110"/>
      <c r="G2134" s="102">
        <f t="shared" si="474"/>
        <v>0</v>
      </c>
      <c r="H2134" s="102">
        <f t="shared" si="475"/>
        <v>0</v>
      </c>
      <c r="I2134" s="102">
        <f t="shared" si="476"/>
        <v>0</v>
      </c>
      <c r="J2134" s="103">
        <f t="shared" si="477"/>
        <v>0</v>
      </c>
      <c r="L2134" s="115">
        <f t="shared" si="478"/>
        <v>0</v>
      </c>
      <c r="M2134" s="111">
        <f t="shared" si="479"/>
        <v>0</v>
      </c>
      <c r="N2134" s="111">
        <f t="shared" si="480"/>
        <v>0</v>
      </c>
      <c r="O2134" s="115">
        <f t="shared" si="481"/>
        <v>0</v>
      </c>
      <c r="P2134" s="111">
        <f t="shared" si="482"/>
        <v>0</v>
      </c>
      <c r="Q2134" s="111">
        <f t="shared" si="483"/>
        <v>0</v>
      </c>
      <c r="R2134" s="115">
        <f t="shared" si="484"/>
        <v>0</v>
      </c>
      <c r="S2134" s="111">
        <f t="shared" si="485"/>
        <v>0</v>
      </c>
      <c r="T2134" s="111">
        <f t="shared" si="486"/>
        <v>0</v>
      </c>
    </row>
    <row r="2135" spans="1:20" ht="11.25" customHeight="1" x14ac:dyDescent="0.2">
      <c r="A2135" s="102" t="str">
        <f>'T09'!A2135</f>
        <v>Sečianky</v>
      </c>
      <c r="B2135" s="104">
        <f>'T09'!C2135</f>
        <v>516333</v>
      </c>
      <c r="C2135" s="109">
        <f>'T09'!K2135</f>
        <v>103229.75</v>
      </c>
      <c r="D2135" s="110">
        <f>'T09'!O2135</f>
        <v>38.7485</v>
      </c>
      <c r="E2135" s="110">
        <f>'T09'!P2135</f>
        <v>0.20472780375812208</v>
      </c>
      <c r="F2135" s="110"/>
      <c r="G2135" s="102">
        <f t="shared" si="474"/>
        <v>0</v>
      </c>
      <c r="H2135" s="102">
        <f t="shared" si="475"/>
        <v>0</v>
      </c>
      <c r="I2135" s="102">
        <f t="shared" si="476"/>
        <v>0</v>
      </c>
      <c r="J2135" s="103">
        <f t="shared" si="477"/>
        <v>0</v>
      </c>
      <c r="L2135" s="115">
        <f t="shared" si="478"/>
        <v>0</v>
      </c>
      <c r="M2135" s="111">
        <f t="shared" si="479"/>
        <v>0</v>
      </c>
      <c r="N2135" s="111">
        <f t="shared" si="480"/>
        <v>0</v>
      </c>
      <c r="O2135" s="115">
        <f t="shared" si="481"/>
        <v>0</v>
      </c>
      <c r="P2135" s="111">
        <f t="shared" si="482"/>
        <v>0</v>
      </c>
      <c r="Q2135" s="111">
        <f t="shared" si="483"/>
        <v>0</v>
      </c>
      <c r="R2135" s="115">
        <f t="shared" si="484"/>
        <v>0</v>
      </c>
      <c r="S2135" s="111">
        <f t="shared" si="485"/>
        <v>0</v>
      </c>
      <c r="T2135" s="111">
        <f t="shared" si="486"/>
        <v>0</v>
      </c>
    </row>
    <row r="2136" spans="1:20" ht="11.25" customHeight="1" x14ac:dyDescent="0.2">
      <c r="A2136" s="102" t="str">
        <f>'T09'!A2136</f>
        <v>Sečovce</v>
      </c>
      <c r="B2136" s="104">
        <f>'T09'!C2136</f>
        <v>528722</v>
      </c>
      <c r="C2136" s="109">
        <f>'T09'!K2136</f>
        <v>5412583.1600000001</v>
      </c>
      <c r="D2136" s="110">
        <f>'T09'!O2136</f>
        <v>11.602499999999999</v>
      </c>
      <c r="E2136" s="110">
        <f>'T09'!P2136</f>
        <v>27.795968126982089</v>
      </c>
      <c r="F2136" s="110"/>
      <c r="G2136" s="102">
        <f t="shared" si="474"/>
        <v>0</v>
      </c>
      <c r="H2136" s="102">
        <f t="shared" si="475"/>
        <v>1</v>
      </c>
      <c r="I2136" s="102">
        <f t="shared" si="476"/>
        <v>0</v>
      </c>
      <c r="J2136" s="103">
        <f t="shared" si="477"/>
        <v>1</v>
      </c>
      <c r="L2136" s="115">
        <f t="shared" si="478"/>
        <v>0</v>
      </c>
      <c r="M2136" s="111">
        <f t="shared" si="479"/>
        <v>0</v>
      </c>
      <c r="N2136" s="111">
        <f t="shared" si="480"/>
        <v>0</v>
      </c>
      <c r="O2136" s="115">
        <f t="shared" si="481"/>
        <v>5412583.1600000001</v>
      </c>
      <c r="P2136" s="111">
        <f t="shared" si="482"/>
        <v>0.11602499999999999</v>
      </c>
      <c r="Q2136" s="111">
        <f t="shared" si="483"/>
        <v>0.2779596812698209</v>
      </c>
      <c r="R2136" s="115">
        <f t="shared" si="484"/>
        <v>0</v>
      </c>
      <c r="S2136" s="111">
        <f t="shared" si="485"/>
        <v>0</v>
      </c>
      <c r="T2136" s="111">
        <f t="shared" si="486"/>
        <v>0</v>
      </c>
    </row>
    <row r="2137" spans="1:20" ht="11.25" customHeight="1" x14ac:dyDescent="0.2">
      <c r="A2137" s="102" t="str">
        <f>'T09'!A2137</f>
        <v>Sečovská Polianka</v>
      </c>
      <c r="B2137" s="104">
        <f>'T09'!C2137</f>
        <v>529133</v>
      </c>
      <c r="C2137" s="109">
        <f>'T09'!K2137</f>
        <v>1223064.9099999999</v>
      </c>
      <c r="D2137" s="110">
        <f>'T09'!O2137</f>
        <v>20.053899999999999</v>
      </c>
      <c r="E2137" s="110">
        <f>'T09'!P2137</f>
        <v>46.722139219904527</v>
      </c>
      <c r="F2137" s="110"/>
      <c r="G2137" s="102">
        <f t="shared" si="474"/>
        <v>0</v>
      </c>
      <c r="H2137" s="102">
        <f t="shared" si="475"/>
        <v>1</v>
      </c>
      <c r="I2137" s="102">
        <f t="shared" si="476"/>
        <v>0</v>
      </c>
      <c r="J2137" s="103">
        <f t="shared" si="477"/>
        <v>1</v>
      </c>
      <c r="L2137" s="115">
        <f t="shared" si="478"/>
        <v>0</v>
      </c>
      <c r="M2137" s="111">
        <f t="shared" si="479"/>
        <v>0</v>
      </c>
      <c r="N2137" s="111">
        <f t="shared" si="480"/>
        <v>0</v>
      </c>
      <c r="O2137" s="115">
        <f t="shared" si="481"/>
        <v>1223064.9099999999</v>
      </c>
      <c r="P2137" s="111">
        <f t="shared" si="482"/>
        <v>0.200539</v>
      </c>
      <c r="Q2137" s="111">
        <f t="shared" si="483"/>
        <v>0.46722139219904529</v>
      </c>
      <c r="R2137" s="115">
        <f t="shared" si="484"/>
        <v>0</v>
      </c>
      <c r="S2137" s="111">
        <f t="shared" si="485"/>
        <v>0</v>
      </c>
      <c r="T2137" s="111">
        <f t="shared" si="486"/>
        <v>0</v>
      </c>
    </row>
    <row r="2138" spans="1:20" ht="11.25" customHeight="1" x14ac:dyDescent="0.2">
      <c r="A2138" s="102" t="str">
        <f>'T09'!A2138</f>
        <v>Sedliacka Dubová</v>
      </c>
      <c r="B2138" s="104">
        <f>'T09'!C2138</f>
        <v>510041</v>
      </c>
      <c r="C2138" s="109">
        <f>'T09'!K2138</f>
        <v>156960.84</v>
      </c>
      <c r="D2138" s="110">
        <f>'T09'!O2138</f>
        <v>3.8209</v>
      </c>
      <c r="E2138" s="110">
        <f>'T09'!P2138</f>
        <v>12.875402552636695</v>
      </c>
      <c r="F2138" s="110"/>
      <c r="G2138" s="102">
        <f t="shared" si="474"/>
        <v>0</v>
      </c>
      <c r="H2138" s="102">
        <f t="shared" si="475"/>
        <v>0</v>
      </c>
      <c r="I2138" s="102">
        <f t="shared" si="476"/>
        <v>0</v>
      </c>
      <c r="J2138" s="103">
        <f t="shared" si="477"/>
        <v>0</v>
      </c>
      <c r="L2138" s="115">
        <f t="shared" si="478"/>
        <v>0</v>
      </c>
      <c r="M2138" s="111">
        <f t="shared" si="479"/>
        <v>0</v>
      </c>
      <c r="N2138" s="111">
        <f t="shared" si="480"/>
        <v>0</v>
      </c>
      <c r="O2138" s="115">
        <f t="shared" si="481"/>
        <v>0</v>
      </c>
      <c r="P2138" s="111">
        <f t="shared" si="482"/>
        <v>0</v>
      </c>
      <c r="Q2138" s="111">
        <f t="shared" si="483"/>
        <v>0</v>
      </c>
      <c r="R2138" s="115">
        <f t="shared" si="484"/>
        <v>0</v>
      </c>
      <c r="S2138" s="111">
        <f t="shared" si="485"/>
        <v>0</v>
      </c>
      <c r="T2138" s="111">
        <f t="shared" si="486"/>
        <v>0</v>
      </c>
    </row>
    <row r="2139" spans="1:20" ht="11.25" customHeight="1" x14ac:dyDescent="0.2">
      <c r="A2139" s="102" t="str">
        <f>'T09'!A2139</f>
        <v>Sedlice</v>
      </c>
      <c r="B2139" s="104">
        <f>'T09'!C2139</f>
        <v>525154</v>
      </c>
      <c r="C2139" s="109">
        <f>'T09'!K2139</f>
        <v>639954.30000000005</v>
      </c>
      <c r="D2139" s="110">
        <f>'T09'!O2139</f>
        <v>0</v>
      </c>
      <c r="E2139" s="110">
        <f>'T09'!P2139</f>
        <v>1.6545228307708846</v>
      </c>
      <c r="F2139" s="110"/>
      <c r="G2139" s="102">
        <f t="shared" si="474"/>
        <v>0</v>
      </c>
      <c r="H2139" s="102">
        <f t="shared" si="475"/>
        <v>0</v>
      </c>
      <c r="I2139" s="102">
        <f t="shared" si="476"/>
        <v>0</v>
      </c>
      <c r="J2139" s="103">
        <f t="shared" si="477"/>
        <v>0</v>
      </c>
      <c r="L2139" s="115">
        <f t="shared" si="478"/>
        <v>0</v>
      </c>
      <c r="M2139" s="111">
        <f t="shared" si="479"/>
        <v>0</v>
      </c>
      <c r="N2139" s="111">
        <f t="shared" si="480"/>
        <v>0</v>
      </c>
      <c r="O2139" s="115">
        <f t="shared" si="481"/>
        <v>0</v>
      </c>
      <c r="P2139" s="111">
        <f t="shared" si="482"/>
        <v>0</v>
      </c>
      <c r="Q2139" s="111">
        <f t="shared" si="483"/>
        <v>0</v>
      </c>
      <c r="R2139" s="115">
        <f t="shared" si="484"/>
        <v>0</v>
      </c>
      <c r="S2139" s="111">
        <f t="shared" si="485"/>
        <v>0</v>
      </c>
      <c r="T2139" s="111">
        <f t="shared" si="486"/>
        <v>0</v>
      </c>
    </row>
    <row r="2140" spans="1:20" ht="11.25" customHeight="1" x14ac:dyDescent="0.2">
      <c r="A2140" s="102" t="str">
        <f>'T09'!A2140</f>
        <v>Sedliská</v>
      </c>
      <c r="B2140" s="104">
        <f>'T09'!C2140</f>
        <v>529141</v>
      </c>
      <c r="C2140" s="109">
        <f>'T09'!K2140</f>
        <v>421452.83999999997</v>
      </c>
      <c r="D2140" s="110">
        <f>'T09'!O2140</f>
        <v>0</v>
      </c>
      <c r="E2140" s="110">
        <f>'T09'!P2140</f>
        <v>32.308148641257226</v>
      </c>
      <c r="F2140" s="110"/>
      <c r="G2140" s="102">
        <f t="shared" si="474"/>
        <v>0</v>
      </c>
      <c r="H2140" s="102">
        <f t="shared" si="475"/>
        <v>1</v>
      </c>
      <c r="I2140" s="102">
        <f t="shared" si="476"/>
        <v>0</v>
      </c>
      <c r="J2140" s="103">
        <f t="shared" si="477"/>
        <v>1</v>
      </c>
      <c r="L2140" s="115">
        <f t="shared" si="478"/>
        <v>0</v>
      </c>
      <c r="M2140" s="111">
        <f t="shared" si="479"/>
        <v>0</v>
      </c>
      <c r="N2140" s="111">
        <f t="shared" si="480"/>
        <v>0</v>
      </c>
      <c r="O2140" s="115">
        <f t="shared" si="481"/>
        <v>421452.83999999997</v>
      </c>
      <c r="P2140" s="111">
        <f t="shared" si="482"/>
        <v>0</v>
      </c>
      <c r="Q2140" s="111">
        <f t="shared" si="483"/>
        <v>0.32308148641257228</v>
      </c>
      <c r="R2140" s="115">
        <f t="shared" si="484"/>
        <v>0</v>
      </c>
      <c r="S2140" s="111">
        <f t="shared" si="485"/>
        <v>0</v>
      </c>
      <c r="T2140" s="111">
        <f t="shared" si="486"/>
        <v>0</v>
      </c>
    </row>
    <row r="2141" spans="1:20" ht="11.25" customHeight="1" x14ac:dyDescent="0.2">
      <c r="A2141" s="102" t="str">
        <f>'T09'!A2141</f>
        <v>Sedmerovec</v>
      </c>
      <c r="B2141" s="104">
        <f>'T09'!C2141</f>
        <v>557412</v>
      </c>
      <c r="C2141" s="109">
        <f>'T09'!K2141</f>
        <v>79501.679999999993</v>
      </c>
      <c r="D2141" s="110">
        <f>'T09'!O2141</f>
        <v>0</v>
      </c>
      <c r="E2141" s="110">
        <f>'T09'!P2141</f>
        <v>117.29110630114987</v>
      </c>
      <c r="F2141" s="110"/>
      <c r="G2141" s="102">
        <f t="shared" si="474"/>
        <v>0</v>
      </c>
      <c r="H2141" s="102">
        <f t="shared" si="475"/>
        <v>1</v>
      </c>
      <c r="I2141" s="102">
        <f t="shared" si="476"/>
        <v>0</v>
      </c>
      <c r="J2141" s="103">
        <f t="shared" si="477"/>
        <v>1</v>
      </c>
      <c r="L2141" s="115">
        <f t="shared" si="478"/>
        <v>0</v>
      </c>
      <c r="M2141" s="111">
        <f t="shared" si="479"/>
        <v>0</v>
      </c>
      <c r="N2141" s="111">
        <f t="shared" si="480"/>
        <v>0</v>
      </c>
      <c r="O2141" s="115">
        <f t="shared" si="481"/>
        <v>79501.679999999993</v>
      </c>
      <c r="P2141" s="111">
        <f t="shared" si="482"/>
        <v>0</v>
      </c>
      <c r="Q2141" s="111">
        <f t="shared" si="483"/>
        <v>1.1729110630114987</v>
      </c>
      <c r="R2141" s="115">
        <f t="shared" si="484"/>
        <v>0</v>
      </c>
      <c r="S2141" s="111">
        <f t="shared" si="485"/>
        <v>0</v>
      </c>
      <c r="T2141" s="111">
        <f t="shared" si="486"/>
        <v>0</v>
      </c>
    </row>
    <row r="2142" spans="1:20" ht="11.25" customHeight="1" x14ac:dyDescent="0.2">
      <c r="A2142" s="102" t="str">
        <f>'T09'!A2142</f>
        <v>Sejkov</v>
      </c>
      <c r="B2142" s="104">
        <f>'T09'!C2142</f>
        <v>523046</v>
      </c>
      <c r="C2142" s="109">
        <f>'T09'!K2142</f>
        <v>56592.55</v>
      </c>
      <c r="D2142" s="110">
        <f>'T09'!O2142</f>
        <v>35.307699999999997</v>
      </c>
      <c r="E2142" s="110">
        <f>'T09'!P2142</f>
        <v>1.4090900657418688</v>
      </c>
      <c r="F2142" s="110"/>
      <c r="G2142" s="102">
        <f t="shared" si="474"/>
        <v>0</v>
      </c>
      <c r="H2142" s="102">
        <f t="shared" si="475"/>
        <v>0</v>
      </c>
      <c r="I2142" s="102">
        <f t="shared" si="476"/>
        <v>0</v>
      </c>
      <c r="J2142" s="103">
        <f t="shared" si="477"/>
        <v>0</v>
      </c>
      <c r="L2142" s="115">
        <f t="shared" si="478"/>
        <v>0</v>
      </c>
      <c r="M2142" s="111">
        <f t="shared" si="479"/>
        <v>0</v>
      </c>
      <c r="N2142" s="111">
        <f t="shared" si="480"/>
        <v>0</v>
      </c>
      <c r="O2142" s="115">
        <f t="shared" si="481"/>
        <v>0</v>
      </c>
      <c r="P2142" s="111">
        <f t="shared" si="482"/>
        <v>0</v>
      </c>
      <c r="Q2142" s="111">
        <f t="shared" si="483"/>
        <v>0</v>
      </c>
      <c r="R2142" s="115">
        <f t="shared" si="484"/>
        <v>0</v>
      </c>
      <c r="S2142" s="111">
        <f t="shared" si="485"/>
        <v>0</v>
      </c>
      <c r="T2142" s="111">
        <f t="shared" si="486"/>
        <v>0</v>
      </c>
    </row>
    <row r="2143" spans="1:20" ht="11.25" customHeight="1" x14ac:dyDescent="0.2">
      <c r="A2143" s="102" t="str">
        <f>'T09'!A2143</f>
        <v>Sekule</v>
      </c>
      <c r="B2143" s="104">
        <f>'T09'!C2143</f>
        <v>556114</v>
      </c>
      <c r="C2143" s="109">
        <f>'T09'!K2143</f>
        <v>1133884.25</v>
      </c>
      <c r="D2143" s="110">
        <f>'T09'!O2143</f>
        <v>2.9999999999999997E-4</v>
      </c>
      <c r="E2143" s="110">
        <f>'T09'!P2143</f>
        <v>2.1576205860518831</v>
      </c>
      <c r="F2143" s="110"/>
      <c r="G2143" s="102">
        <f t="shared" si="474"/>
        <v>0</v>
      </c>
      <c r="H2143" s="102">
        <f t="shared" si="475"/>
        <v>0</v>
      </c>
      <c r="I2143" s="102">
        <f t="shared" si="476"/>
        <v>0</v>
      </c>
      <c r="J2143" s="103">
        <f t="shared" si="477"/>
        <v>0</v>
      </c>
      <c r="L2143" s="115">
        <f t="shared" si="478"/>
        <v>0</v>
      </c>
      <c r="M2143" s="111">
        <f t="shared" si="479"/>
        <v>0</v>
      </c>
      <c r="N2143" s="111">
        <f t="shared" si="480"/>
        <v>0</v>
      </c>
      <c r="O2143" s="115">
        <f t="shared" si="481"/>
        <v>0</v>
      </c>
      <c r="P2143" s="111">
        <f t="shared" si="482"/>
        <v>0</v>
      </c>
      <c r="Q2143" s="111">
        <f t="shared" si="483"/>
        <v>0</v>
      </c>
      <c r="R2143" s="115">
        <f t="shared" si="484"/>
        <v>0</v>
      </c>
      <c r="S2143" s="111">
        <f t="shared" si="485"/>
        <v>0</v>
      </c>
      <c r="T2143" s="111">
        <f t="shared" si="486"/>
        <v>0</v>
      </c>
    </row>
    <row r="2144" spans="1:20" ht="11.25" customHeight="1" x14ac:dyDescent="0.2">
      <c r="A2144" s="102" t="str">
        <f>'T09'!A2144</f>
        <v>Seľany</v>
      </c>
      <c r="B2144" s="104">
        <f>'T09'!C2144</f>
        <v>516341</v>
      </c>
      <c r="C2144" s="109">
        <f>'T09'!K2144</f>
        <v>41461.54</v>
      </c>
      <c r="D2144" s="110">
        <f>'T09'!O2144</f>
        <v>19.897500000000001</v>
      </c>
      <c r="E2144" s="110">
        <f>'T09'!P2144</f>
        <v>6.0906324270637313</v>
      </c>
      <c r="F2144" s="110"/>
      <c r="G2144" s="102">
        <f t="shared" si="474"/>
        <v>0</v>
      </c>
      <c r="H2144" s="102">
        <f t="shared" si="475"/>
        <v>0</v>
      </c>
      <c r="I2144" s="102">
        <f t="shared" si="476"/>
        <v>0</v>
      </c>
      <c r="J2144" s="103">
        <f t="shared" si="477"/>
        <v>0</v>
      </c>
      <c r="L2144" s="115">
        <f t="shared" si="478"/>
        <v>0</v>
      </c>
      <c r="M2144" s="111">
        <f t="shared" si="479"/>
        <v>0</v>
      </c>
      <c r="N2144" s="111">
        <f t="shared" si="480"/>
        <v>0</v>
      </c>
      <c r="O2144" s="115">
        <f t="shared" si="481"/>
        <v>0</v>
      </c>
      <c r="P2144" s="111">
        <f t="shared" si="482"/>
        <v>0</v>
      </c>
      <c r="Q2144" s="111">
        <f t="shared" si="483"/>
        <v>0</v>
      </c>
      <c r="R2144" s="115">
        <f t="shared" si="484"/>
        <v>0</v>
      </c>
      <c r="S2144" s="111">
        <f t="shared" si="485"/>
        <v>0</v>
      </c>
      <c r="T2144" s="111">
        <f t="shared" si="486"/>
        <v>0</v>
      </c>
    </row>
    <row r="2145" spans="1:20" ht="11.25" customHeight="1" x14ac:dyDescent="0.2">
      <c r="A2145" s="102" t="str">
        <f>'T09'!A2145</f>
        <v>Selce</v>
      </c>
      <c r="B2145" s="104">
        <f>'T09'!C2145</f>
        <v>508985</v>
      </c>
      <c r="C2145" s="109">
        <f>'T09'!K2145</f>
        <v>888996.16999999993</v>
      </c>
      <c r="D2145" s="110">
        <f>'T09'!O2145</f>
        <v>8.5794999999999995</v>
      </c>
      <c r="E2145" s="110">
        <f>'T09'!P2145</f>
        <v>4.7294129512391496</v>
      </c>
      <c r="F2145" s="110"/>
      <c r="G2145" s="102">
        <f t="shared" si="474"/>
        <v>0</v>
      </c>
      <c r="H2145" s="102">
        <f t="shared" si="475"/>
        <v>0</v>
      </c>
      <c r="I2145" s="102">
        <f t="shared" si="476"/>
        <v>0</v>
      </c>
      <c r="J2145" s="103">
        <f t="shared" si="477"/>
        <v>0</v>
      </c>
      <c r="L2145" s="115">
        <f t="shared" si="478"/>
        <v>0</v>
      </c>
      <c r="M2145" s="111">
        <f t="shared" si="479"/>
        <v>0</v>
      </c>
      <c r="N2145" s="111">
        <f t="shared" si="480"/>
        <v>0</v>
      </c>
      <c r="O2145" s="115">
        <f t="shared" si="481"/>
        <v>0</v>
      </c>
      <c r="P2145" s="111">
        <f t="shared" si="482"/>
        <v>0</v>
      </c>
      <c r="Q2145" s="111">
        <f t="shared" si="483"/>
        <v>0</v>
      </c>
      <c r="R2145" s="115">
        <f t="shared" si="484"/>
        <v>0</v>
      </c>
      <c r="S2145" s="111">
        <f t="shared" si="485"/>
        <v>0</v>
      </c>
      <c r="T2145" s="111">
        <f t="shared" si="486"/>
        <v>0</v>
      </c>
    </row>
    <row r="2146" spans="1:20" ht="11.25" customHeight="1" x14ac:dyDescent="0.2">
      <c r="A2146" s="102" t="str">
        <f>'T09'!A2146</f>
        <v>Selce</v>
      </c>
      <c r="B2146" s="104">
        <f>'T09'!C2146</f>
        <v>515515</v>
      </c>
      <c r="C2146" s="109">
        <f>'T09'!K2146</f>
        <v>59841.24</v>
      </c>
      <c r="D2146" s="110">
        <f>'T09'!O2146</f>
        <v>41.8</v>
      </c>
      <c r="E2146" s="110">
        <f>'T09'!P2146</f>
        <v>21.522264578742021</v>
      </c>
      <c r="F2146" s="110"/>
      <c r="G2146" s="102">
        <f t="shared" si="474"/>
        <v>0</v>
      </c>
      <c r="H2146" s="102">
        <f t="shared" si="475"/>
        <v>0</v>
      </c>
      <c r="I2146" s="102">
        <f t="shared" si="476"/>
        <v>0</v>
      </c>
      <c r="J2146" s="103">
        <f t="shared" si="477"/>
        <v>0</v>
      </c>
      <c r="L2146" s="115">
        <f t="shared" si="478"/>
        <v>0</v>
      </c>
      <c r="M2146" s="111">
        <f t="shared" si="479"/>
        <v>0</v>
      </c>
      <c r="N2146" s="111">
        <f t="shared" si="480"/>
        <v>0</v>
      </c>
      <c r="O2146" s="115">
        <f t="shared" si="481"/>
        <v>0</v>
      </c>
      <c r="P2146" s="111">
        <f t="shared" si="482"/>
        <v>0</v>
      </c>
      <c r="Q2146" s="111">
        <f t="shared" si="483"/>
        <v>0</v>
      </c>
      <c r="R2146" s="115">
        <f t="shared" si="484"/>
        <v>0</v>
      </c>
      <c r="S2146" s="111">
        <f t="shared" si="485"/>
        <v>0</v>
      </c>
      <c r="T2146" s="111">
        <f t="shared" si="486"/>
        <v>0</v>
      </c>
    </row>
    <row r="2147" spans="1:20" ht="11.25" customHeight="1" x14ac:dyDescent="0.2">
      <c r="A2147" s="102" t="str">
        <f>'T09'!A2147</f>
        <v>Selce</v>
      </c>
      <c r="B2147" s="104">
        <f>'T09'!C2147</f>
        <v>518743</v>
      </c>
      <c r="C2147" s="109">
        <f>'T09'!K2147</f>
        <v>25221.26</v>
      </c>
      <c r="D2147" s="110">
        <f>'T09'!O2147</f>
        <v>0</v>
      </c>
      <c r="E2147" s="110">
        <f>'T09'!P2147</f>
        <v>0</v>
      </c>
      <c r="F2147" s="110"/>
      <c r="G2147" s="102">
        <f t="shared" si="474"/>
        <v>0</v>
      </c>
      <c r="H2147" s="102">
        <f t="shared" si="475"/>
        <v>0</v>
      </c>
      <c r="I2147" s="102">
        <f t="shared" si="476"/>
        <v>0</v>
      </c>
      <c r="J2147" s="103">
        <f t="shared" si="477"/>
        <v>0</v>
      </c>
      <c r="L2147" s="115">
        <f t="shared" si="478"/>
        <v>0</v>
      </c>
      <c r="M2147" s="111">
        <f t="shared" si="479"/>
        <v>0</v>
      </c>
      <c r="N2147" s="111">
        <f t="shared" si="480"/>
        <v>0</v>
      </c>
      <c r="O2147" s="115">
        <f t="shared" si="481"/>
        <v>0</v>
      </c>
      <c r="P2147" s="111">
        <f t="shared" si="482"/>
        <v>0</v>
      </c>
      <c r="Q2147" s="111">
        <f t="shared" si="483"/>
        <v>0</v>
      </c>
      <c r="R2147" s="115">
        <f t="shared" si="484"/>
        <v>0</v>
      </c>
      <c r="S2147" s="111">
        <f t="shared" si="485"/>
        <v>0</v>
      </c>
      <c r="T2147" s="111">
        <f t="shared" si="486"/>
        <v>0</v>
      </c>
    </row>
    <row r="2148" spans="1:20" ht="11.25" customHeight="1" x14ac:dyDescent="0.2">
      <c r="A2148" s="102" t="str">
        <f>'T09'!A2148</f>
        <v>Selec</v>
      </c>
      <c r="B2148" s="104">
        <f>'T09'!C2148</f>
        <v>506478</v>
      </c>
      <c r="C2148" s="109">
        <f>'T09'!K2148</f>
        <v>486507.06</v>
      </c>
      <c r="D2148" s="110">
        <f>'T09'!O2148</f>
        <v>0</v>
      </c>
      <c r="E2148" s="110">
        <f>'T09'!P2148</f>
        <v>2.4300572328796215</v>
      </c>
      <c r="F2148" s="110"/>
      <c r="G2148" s="102">
        <f t="shared" si="474"/>
        <v>0</v>
      </c>
      <c r="H2148" s="102">
        <f t="shared" si="475"/>
        <v>0</v>
      </c>
      <c r="I2148" s="102">
        <f t="shared" si="476"/>
        <v>0</v>
      </c>
      <c r="J2148" s="103">
        <f t="shared" si="477"/>
        <v>0</v>
      </c>
      <c r="L2148" s="115">
        <f t="shared" si="478"/>
        <v>0</v>
      </c>
      <c r="M2148" s="111">
        <f t="shared" si="479"/>
        <v>0</v>
      </c>
      <c r="N2148" s="111">
        <f t="shared" si="480"/>
        <v>0</v>
      </c>
      <c r="O2148" s="115">
        <f t="shared" si="481"/>
        <v>0</v>
      </c>
      <c r="P2148" s="111">
        <f t="shared" si="482"/>
        <v>0</v>
      </c>
      <c r="Q2148" s="111">
        <f t="shared" si="483"/>
        <v>0</v>
      </c>
      <c r="R2148" s="115">
        <f t="shared" si="484"/>
        <v>0</v>
      </c>
      <c r="S2148" s="111">
        <f t="shared" si="485"/>
        <v>0</v>
      </c>
      <c r="T2148" s="111">
        <f t="shared" si="486"/>
        <v>0</v>
      </c>
    </row>
    <row r="2149" spans="1:20" ht="11.25" customHeight="1" x14ac:dyDescent="0.2">
      <c r="A2149" s="102" t="str">
        <f>'T09'!A2149</f>
        <v>Selice</v>
      </c>
      <c r="B2149" s="104">
        <f>'T09'!C2149</f>
        <v>503991</v>
      </c>
      <c r="C2149" s="109">
        <f>'T09'!K2149</f>
        <v>1348702.5</v>
      </c>
      <c r="D2149" s="110">
        <f>'T09'!O2149</f>
        <v>0</v>
      </c>
      <c r="E2149" s="110">
        <f>'T09'!P2149</f>
        <v>3.467491162802768</v>
      </c>
      <c r="F2149" s="110"/>
      <c r="G2149" s="102">
        <f t="shared" si="474"/>
        <v>0</v>
      </c>
      <c r="H2149" s="102">
        <f t="shared" si="475"/>
        <v>0</v>
      </c>
      <c r="I2149" s="102">
        <f t="shared" si="476"/>
        <v>0</v>
      </c>
      <c r="J2149" s="103">
        <f t="shared" si="477"/>
        <v>0</v>
      </c>
      <c r="L2149" s="115">
        <f t="shared" si="478"/>
        <v>0</v>
      </c>
      <c r="M2149" s="111">
        <f t="shared" si="479"/>
        <v>0</v>
      </c>
      <c r="N2149" s="111">
        <f t="shared" si="480"/>
        <v>0</v>
      </c>
      <c r="O2149" s="115">
        <f t="shared" si="481"/>
        <v>0</v>
      </c>
      <c r="P2149" s="111">
        <f t="shared" si="482"/>
        <v>0</v>
      </c>
      <c r="Q2149" s="111">
        <f t="shared" si="483"/>
        <v>0</v>
      </c>
      <c r="R2149" s="115">
        <f t="shared" si="484"/>
        <v>0</v>
      </c>
      <c r="S2149" s="111">
        <f t="shared" si="485"/>
        <v>0</v>
      </c>
      <c r="T2149" s="111">
        <f t="shared" si="486"/>
        <v>0</v>
      </c>
    </row>
    <row r="2150" spans="1:20" ht="11.25" customHeight="1" x14ac:dyDescent="0.2">
      <c r="A2150" s="102" t="str">
        <f>'T09'!A2150</f>
        <v>Semerovo</v>
      </c>
      <c r="B2150" s="104">
        <f>'T09'!C2150</f>
        <v>503533</v>
      </c>
      <c r="C2150" s="109">
        <f>'T09'!K2150</f>
        <v>726870.34</v>
      </c>
      <c r="D2150" s="110">
        <f>'T09'!O2150</f>
        <v>0</v>
      </c>
      <c r="E2150" s="110">
        <f>'T09'!P2150</f>
        <v>0.75190851782451318</v>
      </c>
      <c r="F2150" s="110"/>
      <c r="G2150" s="102">
        <f t="shared" si="474"/>
        <v>0</v>
      </c>
      <c r="H2150" s="102">
        <f t="shared" si="475"/>
        <v>0</v>
      </c>
      <c r="I2150" s="102">
        <f t="shared" si="476"/>
        <v>0</v>
      </c>
      <c r="J2150" s="103">
        <f t="shared" si="477"/>
        <v>0</v>
      </c>
      <c r="L2150" s="115">
        <f t="shared" si="478"/>
        <v>0</v>
      </c>
      <c r="M2150" s="111">
        <f t="shared" si="479"/>
        <v>0</v>
      </c>
      <c r="N2150" s="111">
        <f t="shared" si="480"/>
        <v>0</v>
      </c>
      <c r="O2150" s="115">
        <f t="shared" si="481"/>
        <v>0</v>
      </c>
      <c r="P2150" s="111">
        <f t="shared" si="482"/>
        <v>0</v>
      </c>
      <c r="Q2150" s="111">
        <f t="shared" si="483"/>
        <v>0</v>
      </c>
      <c r="R2150" s="115">
        <f t="shared" si="484"/>
        <v>0</v>
      </c>
      <c r="S2150" s="111">
        <f t="shared" si="485"/>
        <v>0</v>
      </c>
      <c r="T2150" s="111">
        <f t="shared" si="486"/>
        <v>0</v>
      </c>
    </row>
    <row r="2151" spans="1:20" ht="11.25" customHeight="1" x14ac:dyDescent="0.2">
      <c r="A2151" s="102" t="str">
        <f>'T09'!A2151</f>
        <v>Seňa</v>
      </c>
      <c r="B2151" s="104">
        <f>'T09'!C2151</f>
        <v>521973</v>
      </c>
      <c r="C2151" s="109">
        <f>'T09'!K2151</f>
        <v>1261309.77</v>
      </c>
      <c r="D2151" s="110">
        <f>'T09'!O2151</f>
        <v>0</v>
      </c>
      <c r="E2151" s="110">
        <f>'T09'!P2151</f>
        <v>0.41023070803613931</v>
      </c>
      <c r="F2151" s="110"/>
      <c r="G2151" s="102">
        <f t="shared" si="474"/>
        <v>0</v>
      </c>
      <c r="H2151" s="102">
        <f t="shared" si="475"/>
        <v>0</v>
      </c>
      <c r="I2151" s="102">
        <f t="shared" si="476"/>
        <v>0</v>
      </c>
      <c r="J2151" s="103">
        <f t="shared" si="477"/>
        <v>0</v>
      </c>
      <c r="L2151" s="115">
        <f t="shared" si="478"/>
        <v>0</v>
      </c>
      <c r="M2151" s="111">
        <f t="shared" si="479"/>
        <v>0</v>
      </c>
      <c r="N2151" s="111">
        <f t="shared" si="480"/>
        <v>0</v>
      </c>
      <c r="O2151" s="115">
        <f t="shared" si="481"/>
        <v>0</v>
      </c>
      <c r="P2151" s="111">
        <f t="shared" si="482"/>
        <v>0</v>
      </c>
      <c r="Q2151" s="111">
        <f t="shared" si="483"/>
        <v>0</v>
      </c>
      <c r="R2151" s="115">
        <f t="shared" si="484"/>
        <v>0</v>
      </c>
      <c r="S2151" s="111">
        <f t="shared" si="485"/>
        <v>0</v>
      </c>
      <c r="T2151" s="111">
        <f t="shared" si="486"/>
        <v>0</v>
      </c>
    </row>
    <row r="2152" spans="1:20" ht="11.25" customHeight="1" x14ac:dyDescent="0.2">
      <c r="A2152" s="102" t="str">
        <f>'T09'!A2152</f>
        <v>Senec</v>
      </c>
      <c r="B2152" s="104">
        <f>'T09'!C2152</f>
        <v>508217</v>
      </c>
      <c r="C2152" s="109">
        <f>'T09'!K2152</f>
        <v>11848777.09</v>
      </c>
      <c r="D2152" s="110">
        <f>'T09'!O2152</f>
        <v>16.741599999999998</v>
      </c>
      <c r="E2152" s="110">
        <f>'T09'!P2152</f>
        <v>2.4312287910549255</v>
      </c>
      <c r="F2152" s="110"/>
      <c r="G2152" s="102">
        <f t="shared" si="474"/>
        <v>0</v>
      </c>
      <c r="H2152" s="102">
        <f t="shared" si="475"/>
        <v>0</v>
      </c>
      <c r="I2152" s="102">
        <f t="shared" si="476"/>
        <v>0</v>
      </c>
      <c r="J2152" s="103">
        <f t="shared" si="477"/>
        <v>0</v>
      </c>
      <c r="L2152" s="115">
        <f t="shared" si="478"/>
        <v>0</v>
      </c>
      <c r="M2152" s="111">
        <f t="shared" si="479"/>
        <v>0</v>
      </c>
      <c r="N2152" s="111">
        <f t="shared" si="480"/>
        <v>0</v>
      </c>
      <c r="O2152" s="115">
        <f t="shared" si="481"/>
        <v>0</v>
      </c>
      <c r="P2152" s="111">
        <f t="shared" si="482"/>
        <v>0</v>
      </c>
      <c r="Q2152" s="111">
        <f t="shared" si="483"/>
        <v>0</v>
      </c>
      <c r="R2152" s="115">
        <f t="shared" si="484"/>
        <v>0</v>
      </c>
      <c r="S2152" s="111">
        <f t="shared" si="485"/>
        <v>0</v>
      </c>
      <c r="T2152" s="111">
        <f t="shared" si="486"/>
        <v>0</v>
      </c>
    </row>
    <row r="2153" spans="1:20" ht="11.25" customHeight="1" x14ac:dyDescent="0.2">
      <c r="A2153" s="102" t="str">
        <f>'T09'!A2153</f>
        <v>Seniakovce</v>
      </c>
      <c r="B2153" s="104">
        <f>'T09'!C2153</f>
        <v>525162</v>
      </c>
      <c r="C2153" s="109">
        <f>'T09'!K2153</f>
        <v>24002.77</v>
      </c>
      <c r="D2153" s="110">
        <f>'T09'!O2153</f>
        <v>0</v>
      </c>
      <c r="E2153" s="110">
        <f>'T09'!P2153</f>
        <v>0</v>
      </c>
      <c r="F2153" s="110"/>
      <c r="G2153" s="102">
        <f t="shared" si="474"/>
        <v>0</v>
      </c>
      <c r="H2153" s="102">
        <f t="shared" si="475"/>
        <v>0</v>
      </c>
      <c r="I2153" s="102">
        <f t="shared" si="476"/>
        <v>0</v>
      </c>
      <c r="J2153" s="103">
        <f t="shared" si="477"/>
        <v>0</v>
      </c>
      <c r="L2153" s="115">
        <f t="shared" si="478"/>
        <v>0</v>
      </c>
      <c r="M2153" s="111">
        <f t="shared" si="479"/>
        <v>0</v>
      </c>
      <c r="N2153" s="111">
        <f t="shared" si="480"/>
        <v>0</v>
      </c>
      <c r="O2153" s="115">
        <f t="shared" si="481"/>
        <v>0</v>
      </c>
      <c r="P2153" s="111">
        <f t="shared" si="482"/>
        <v>0</v>
      </c>
      <c r="Q2153" s="111">
        <f t="shared" si="483"/>
        <v>0</v>
      </c>
      <c r="R2153" s="115">
        <f t="shared" si="484"/>
        <v>0</v>
      </c>
      <c r="S2153" s="111">
        <f t="shared" si="485"/>
        <v>0</v>
      </c>
      <c r="T2153" s="111">
        <f t="shared" si="486"/>
        <v>0</v>
      </c>
    </row>
    <row r="2154" spans="1:20" ht="11.25" customHeight="1" x14ac:dyDescent="0.2">
      <c r="A2154" s="102" t="str">
        <f>'T09'!A2154</f>
        <v>Senica</v>
      </c>
      <c r="B2154" s="104">
        <f>'T09'!C2154</f>
        <v>504203</v>
      </c>
      <c r="C2154" s="109">
        <f>'T09'!K2154</f>
        <v>13960283.800000001</v>
      </c>
      <c r="D2154" s="110">
        <f>'T09'!O2154</f>
        <v>35.178600000000003</v>
      </c>
      <c r="E2154" s="110">
        <f>'T09'!P2154</f>
        <v>6.4832936992298098</v>
      </c>
      <c r="F2154" s="110"/>
      <c r="G2154" s="102">
        <f t="shared" si="474"/>
        <v>0</v>
      </c>
      <c r="H2154" s="102">
        <f t="shared" si="475"/>
        <v>0</v>
      </c>
      <c r="I2154" s="102">
        <f t="shared" si="476"/>
        <v>0</v>
      </c>
      <c r="J2154" s="103">
        <f t="shared" si="477"/>
        <v>0</v>
      </c>
      <c r="L2154" s="115">
        <f t="shared" si="478"/>
        <v>0</v>
      </c>
      <c r="M2154" s="111">
        <f t="shared" si="479"/>
        <v>0</v>
      </c>
      <c r="N2154" s="111">
        <f t="shared" si="480"/>
        <v>0</v>
      </c>
      <c r="O2154" s="115">
        <f t="shared" si="481"/>
        <v>0</v>
      </c>
      <c r="P2154" s="111">
        <f t="shared" si="482"/>
        <v>0</v>
      </c>
      <c r="Q2154" s="111">
        <f t="shared" si="483"/>
        <v>0</v>
      </c>
      <c r="R2154" s="115">
        <f t="shared" si="484"/>
        <v>0</v>
      </c>
      <c r="S2154" s="111">
        <f t="shared" si="485"/>
        <v>0</v>
      </c>
      <c r="T2154" s="111">
        <f t="shared" si="486"/>
        <v>0</v>
      </c>
    </row>
    <row r="2155" spans="1:20" ht="11.25" customHeight="1" x14ac:dyDescent="0.2">
      <c r="A2155" s="102" t="str">
        <f>'T09'!A2155</f>
        <v>Senné</v>
      </c>
      <c r="B2155" s="104">
        <f>'T09'!C2155</f>
        <v>516368</v>
      </c>
      <c r="C2155" s="109">
        <f>'T09'!K2155</f>
        <v>44286.38</v>
      </c>
      <c r="D2155" s="110">
        <f>'T09'!O2155</f>
        <v>0</v>
      </c>
      <c r="E2155" s="110">
        <f>'T09'!P2155</f>
        <v>0</v>
      </c>
      <c r="F2155" s="110"/>
      <c r="G2155" s="102">
        <f t="shared" si="474"/>
        <v>0</v>
      </c>
      <c r="H2155" s="102">
        <f t="shared" si="475"/>
        <v>0</v>
      </c>
      <c r="I2155" s="102">
        <f t="shared" si="476"/>
        <v>0</v>
      </c>
      <c r="J2155" s="103">
        <f t="shared" si="477"/>
        <v>0</v>
      </c>
      <c r="L2155" s="115">
        <f t="shared" si="478"/>
        <v>0</v>
      </c>
      <c r="M2155" s="111">
        <f t="shared" si="479"/>
        <v>0</v>
      </c>
      <c r="N2155" s="111">
        <f t="shared" si="480"/>
        <v>0</v>
      </c>
      <c r="O2155" s="115">
        <f t="shared" si="481"/>
        <v>0</v>
      </c>
      <c r="P2155" s="111">
        <f t="shared" si="482"/>
        <v>0</v>
      </c>
      <c r="Q2155" s="111">
        <f t="shared" si="483"/>
        <v>0</v>
      </c>
      <c r="R2155" s="115">
        <f t="shared" si="484"/>
        <v>0</v>
      </c>
      <c r="S2155" s="111">
        <f t="shared" si="485"/>
        <v>0</v>
      </c>
      <c r="T2155" s="111">
        <f t="shared" si="486"/>
        <v>0</v>
      </c>
    </row>
    <row r="2156" spans="1:20" ht="11.25" customHeight="1" x14ac:dyDescent="0.2">
      <c r="A2156" s="102" t="str">
        <f>'T09'!A2156</f>
        <v>Senné</v>
      </c>
      <c r="B2156" s="104">
        <f>'T09'!C2156</f>
        <v>523054</v>
      </c>
      <c r="C2156" s="109">
        <f>'T09'!K2156</f>
        <v>124859.95</v>
      </c>
      <c r="D2156" s="110">
        <f>'T09'!O2156</f>
        <v>52.635199999999998</v>
      </c>
      <c r="E2156" s="110">
        <f>'T09'!P2156</f>
        <v>8.3384063504750721</v>
      </c>
      <c r="F2156" s="110"/>
      <c r="G2156" s="102">
        <f t="shared" si="474"/>
        <v>0</v>
      </c>
      <c r="H2156" s="102">
        <f t="shared" si="475"/>
        <v>0</v>
      </c>
      <c r="I2156" s="102">
        <f t="shared" si="476"/>
        <v>0</v>
      </c>
      <c r="J2156" s="103">
        <f t="shared" si="477"/>
        <v>0</v>
      </c>
      <c r="L2156" s="115">
        <f t="shared" si="478"/>
        <v>0</v>
      </c>
      <c r="M2156" s="111">
        <f t="shared" si="479"/>
        <v>0</v>
      </c>
      <c r="N2156" s="111">
        <f t="shared" si="480"/>
        <v>0</v>
      </c>
      <c r="O2156" s="115">
        <f t="shared" si="481"/>
        <v>0</v>
      </c>
      <c r="P2156" s="111">
        <f t="shared" si="482"/>
        <v>0</v>
      </c>
      <c r="Q2156" s="111">
        <f t="shared" si="483"/>
        <v>0</v>
      </c>
      <c r="R2156" s="115">
        <f t="shared" si="484"/>
        <v>0</v>
      </c>
      <c r="S2156" s="111">
        <f t="shared" si="485"/>
        <v>0</v>
      </c>
      <c r="T2156" s="111">
        <f t="shared" si="486"/>
        <v>0</v>
      </c>
    </row>
    <row r="2157" spans="1:20" ht="11.25" customHeight="1" x14ac:dyDescent="0.2">
      <c r="A2157" s="102" t="str">
        <f>'T09'!A2157</f>
        <v>Senohrad</v>
      </c>
      <c r="B2157" s="104">
        <f>'T09'!C2157</f>
        <v>518751</v>
      </c>
      <c r="C2157" s="109">
        <f>'T09'!K2157</f>
        <v>707391.02</v>
      </c>
      <c r="D2157" s="110">
        <f>'T09'!O2157</f>
        <v>12.804600000000001</v>
      </c>
      <c r="E2157" s="110">
        <f>'T09'!P2157</f>
        <v>16.462841159617774</v>
      </c>
      <c r="F2157" s="110"/>
      <c r="G2157" s="102">
        <f t="shared" si="474"/>
        <v>0</v>
      </c>
      <c r="H2157" s="102">
        <f t="shared" si="475"/>
        <v>0</v>
      </c>
      <c r="I2157" s="102">
        <f t="shared" si="476"/>
        <v>0</v>
      </c>
      <c r="J2157" s="103">
        <f t="shared" si="477"/>
        <v>0</v>
      </c>
      <c r="L2157" s="115">
        <f t="shared" si="478"/>
        <v>0</v>
      </c>
      <c r="M2157" s="111">
        <f t="shared" si="479"/>
        <v>0</v>
      </c>
      <c r="N2157" s="111">
        <f t="shared" si="480"/>
        <v>0</v>
      </c>
      <c r="O2157" s="115">
        <f t="shared" si="481"/>
        <v>0</v>
      </c>
      <c r="P2157" s="111">
        <f t="shared" si="482"/>
        <v>0</v>
      </c>
      <c r="Q2157" s="111">
        <f t="shared" si="483"/>
        <v>0</v>
      </c>
      <c r="R2157" s="115">
        <f t="shared" si="484"/>
        <v>0</v>
      </c>
      <c r="S2157" s="111">
        <f t="shared" si="485"/>
        <v>0</v>
      </c>
      <c r="T2157" s="111">
        <f t="shared" si="486"/>
        <v>0</v>
      </c>
    </row>
    <row r="2158" spans="1:20" ht="11.25" customHeight="1" x14ac:dyDescent="0.2">
      <c r="A2158" s="102" t="str">
        <f>'T09'!A2158</f>
        <v>Sereď</v>
      </c>
      <c r="B2158" s="104">
        <f>'T09'!C2158</f>
        <v>504009</v>
      </c>
      <c r="C2158" s="109">
        <f>'T09'!K2158</f>
        <v>8100813.7599999998</v>
      </c>
      <c r="D2158" s="110">
        <f>'T09'!O2158</f>
        <v>0</v>
      </c>
      <c r="E2158" s="110">
        <f>'T09'!P2158</f>
        <v>0.71326957651227374</v>
      </c>
      <c r="F2158" s="110"/>
      <c r="G2158" s="102">
        <f t="shared" si="474"/>
        <v>0</v>
      </c>
      <c r="H2158" s="102">
        <f t="shared" si="475"/>
        <v>0</v>
      </c>
      <c r="I2158" s="102">
        <f t="shared" si="476"/>
        <v>0</v>
      </c>
      <c r="J2158" s="103">
        <f t="shared" si="477"/>
        <v>0</v>
      </c>
      <c r="L2158" s="115">
        <f t="shared" si="478"/>
        <v>0</v>
      </c>
      <c r="M2158" s="111">
        <f t="shared" si="479"/>
        <v>0</v>
      </c>
      <c r="N2158" s="111">
        <f t="shared" si="480"/>
        <v>0</v>
      </c>
      <c r="O2158" s="115">
        <f t="shared" si="481"/>
        <v>0</v>
      </c>
      <c r="P2158" s="111">
        <f t="shared" si="482"/>
        <v>0</v>
      </c>
      <c r="Q2158" s="111">
        <f t="shared" si="483"/>
        <v>0</v>
      </c>
      <c r="R2158" s="115">
        <f t="shared" si="484"/>
        <v>0</v>
      </c>
      <c r="S2158" s="111">
        <f t="shared" si="485"/>
        <v>0</v>
      </c>
      <c r="T2158" s="111">
        <f t="shared" si="486"/>
        <v>0</v>
      </c>
    </row>
    <row r="2159" spans="1:20" ht="11.25" customHeight="1" x14ac:dyDescent="0.2">
      <c r="A2159" s="102" t="str">
        <f>'T09'!A2159</f>
        <v>Sielnica</v>
      </c>
      <c r="B2159" s="104">
        <f>'T09'!C2159</f>
        <v>518760</v>
      </c>
      <c r="C2159" s="109">
        <f>'T09'!K2159</f>
        <v>447196.68</v>
      </c>
      <c r="D2159" s="110">
        <f>'T09'!O2159</f>
        <v>0</v>
      </c>
      <c r="E2159" s="110">
        <f>'T09'!P2159</f>
        <v>0</v>
      </c>
      <c r="F2159" s="110"/>
      <c r="G2159" s="102">
        <f t="shared" si="474"/>
        <v>0</v>
      </c>
      <c r="H2159" s="102">
        <f t="shared" si="475"/>
        <v>0</v>
      </c>
      <c r="I2159" s="102">
        <f t="shared" si="476"/>
        <v>0</v>
      </c>
      <c r="J2159" s="103">
        <f t="shared" si="477"/>
        <v>0</v>
      </c>
      <c r="L2159" s="115">
        <f t="shared" si="478"/>
        <v>0</v>
      </c>
      <c r="M2159" s="111">
        <f t="shared" si="479"/>
        <v>0</v>
      </c>
      <c r="N2159" s="111">
        <f t="shared" si="480"/>
        <v>0</v>
      </c>
      <c r="O2159" s="115">
        <f t="shared" si="481"/>
        <v>0</v>
      </c>
      <c r="P2159" s="111">
        <f t="shared" si="482"/>
        <v>0</v>
      </c>
      <c r="Q2159" s="111">
        <f t="shared" si="483"/>
        <v>0</v>
      </c>
      <c r="R2159" s="115">
        <f t="shared" si="484"/>
        <v>0</v>
      </c>
      <c r="S2159" s="111">
        <f t="shared" si="485"/>
        <v>0</v>
      </c>
      <c r="T2159" s="111">
        <f t="shared" si="486"/>
        <v>0</v>
      </c>
    </row>
    <row r="2160" spans="1:20" ht="11.25" customHeight="1" x14ac:dyDescent="0.2">
      <c r="A2160" s="102" t="str">
        <f>'T09'!A2160</f>
        <v>Sihelné</v>
      </c>
      <c r="B2160" s="104">
        <f>'T09'!C2160</f>
        <v>510050</v>
      </c>
      <c r="C2160" s="109">
        <f>'T09'!K2160</f>
        <v>590490.49</v>
      </c>
      <c r="D2160" s="110">
        <f>'T09'!O2160</f>
        <v>28.835899999999999</v>
      </c>
      <c r="E2160" s="110">
        <f>'T09'!P2160</f>
        <v>6.5577872388766165</v>
      </c>
      <c r="F2160" s="110"/>
      <c r="G2160" s="102">
        <f t="shared" si="474"/>
        <v>0</v>
      </c>
      <c r="H2160" s="102">
        <f t="shared" si="475"/>
        <v>0</v>
      </c>
      <c r="I2160" s="102">
        <f t="shared" si="476"/>
        <v>0</v>
      </c>
      <c r="J2160" s="103">
        <f t="shared" si="477"/>
        <v>0</v>
      </c>
      <c r="L2160" s="115">
        <f t="shared" si="478"/>
        <v>0</v>
      </c>
      <c r="M2160" s="111">
        <f t="shared" si="479"/>
        <v>0</v>
      </c>
      <c r="N2160" s="111">
        <f t="shared" si="480"/>
        <v>0</v>
      </c>
      <c r="O2160" s="115">
        <f t="shared" si="481"/>
        <v>0</v>
      </c>
      <c r="P2160" s="111">
        <f t="shared" si="482"/>
        <v>0</v>
      </c>
      <c r="Q2160" s="111">
        <f t="shared" si="483"/>
        <v>0</v>
      </c>
      <c r="R2160" s="115">
        <f t="shared" si="484"/>
        <v>0</v>
      </c>
      <c r="S2160" s="111">
        <f t="shared" si="485"/>
        <v>0</v>
      </c>
      <c r="T2160" s="111">
        <f t="shared" si="486"/>
        <v>0</v>
      </c>
    </row>
    <row r="2161" spans="1:20" ht="11.25" customHeight="1" x14ac:dyDescent="0.2">
      <c r="A2161" s="102" t="str">
        <f>'T09'!A2161</f>
        <v>Sihla</v>
      </c>
      <c r="B2161" s="104">
        <f>'T09'!C2161</f>
        <v>508993</v>
      </c>
      <c r="C2161" s="109">
        <f>'T09'!K2161</f>
        <v>64470.68</v>
      </c>
      <c r="D2161" s="110">
        <f>'T09'!O2161</f>
        <v>0</v>
      </c>
      <c r="E2161" s="110">
        <f>'T09'!P2161</f>
        <v>0</v>
      </c>
      <c r="F2161" s="110"/>
      <c r="G2161" s="102">
        <f t="shared" si="474"/>
        <v>0</v>
      </c>
      <c r="H2161" s="102">
        <f t="shared" si="475"/>
        <v>0</v>
      </c>
      <c r="I2161" s="102">
        <f t="shared" si="476"/>
        <v>0</v>
      </c>
      <c r="J2161" s="103">
        <f t="shared" si="477"/>
        <v>0</v>
      </c>
      <c r="L2161" s="115">
        <f t="shared" si="478"/>
        <v>0</v>
      </c>
      <c r="M2161" s="111">
        <f t="shared" si="479"/>
        <v>0</v>
      </c>
      <c r="N2161" s="111">
        <f t="shared" si="480"/>
        <v>0</v>
      </c>
      <c r="O2161" s="115">
        <f t="shared" si="481"/>
        <v>0</v>
      </c>
      <c r="P2161" s="111">
        <f t="shared" si="482"/>
        <v>0</v>
      </c>
      <c r="Q2161" s="111">
        <f t="shared" si="483"/>
        <v>0</v>
      </c>
      <c r="R2161" s="115">
        <f t="shared" si="484"/>
        <v>0</v>
      </c>
      <c r="S2161" s="111">
        <f t="shared" si="485"/>
        <v>0</v>
      </c>
      <c r="T2161" s="111">
        <f t="shared" si="486"/>
        <v>0</v>
      </c>
    </row>
    <row r="2162" spans="1:20" ht="11.25" customHeight="1" x14ac:dyDescent="0.2">
      <c r="A2162" s="102" t="str">
        <f>'T09'!A2162</f>
        <v>Sikenica</v>
      </c>
      <c r="B2162" s="104">
        <f>'T09'!C2162</f>
        <v>502731</v>
      </c>
      <c r="C2162" s="109">
        <f>'T09'!K2162</f>
        <v>383606.23</v>
      </c>
      <c r="D2162" s="110">
        <f>'T09'!O2162</f>
        <v>0</v>
      </c>
      <c r="E2162" s="110">
        <f>'T09'!P2162</f>
        <v>0</v>
      </c>
      <c r="F2162" s="110"/>
      <c r="G2162" s="102">
        <f t="shared" si="474"/>
        <v>0</v>
      </c>
      <c r="H2162" s="102">
        <f t="shared" si="475"/>
        <v>0</v>
      </c>
      <c r="I2162" s="102">
        <f t="shared" si="476"/>
        <v>0</v>
      </c>
      <c r="J2162" s="103">
        <f t="shared" si="477"/>
        <v>0</v>
      </c>
      <c r="L2162" s="115">
        <f t="shared" si="478"/>
        <v>0</v>
      </c>
      <c r="M2162" s="111">
        <f t="shared" si="479"/>
        <v>0</v>
      </c>
      <c r="N2162" s="111">
        <f t="shared" si="480"/>
        <v>0</v>
      </c>
      <c r="O2162" s="115">
        <f t="shared" si="481"/>
        <v>0</v>
      </c>
      <c r="P2162" s="111">
        <f t="shared" si="482"/>
        <v>0</v>
      </c>
      <c r="Q2162" s="111">
        <f t="shared" si="483"/>
        <v>0</v>
      </c>
      <c r="R2162" s="115">
        <f t="shared" si="484"/>
        <v>0</v>
      </c>
      <c r="S2162" s="111">
        <f t="shared" si="485"/>
        <v>0</v>
      </c>
      <c r="T2162" s="111">
        <f t="shared" si="486"/>
        <v>0</v>
      </c>
    </row>
    <row r="2163" spans="1:20" ht="11.25" customHeight="1" x14ac:dyDescent="0.2">
      <c r="A2163" s="102" t="str">
        <f>'T09'!A2163</f>
        <v>Sikenička</v>
      </c>
      <c r="B2163" s="104">
        <f>'T09'!C2163</f>
        <v>503541</v>
      </c>
      <c r="C2163" s="109">
        <f>'T09'!K2163</f>
        <v>131001.28</v>
      </c>
      <c r="D2163" s="110">
        <f>'T09'!O2163</f>
        <v>0</v>
      </c>
      <c r="E2163" s="110">
        <f>'T09'!P2163</f>
        <v>0</v>
      </c>
      <c r="F2163" s="110"/>
      <c r="G2163" s="102">
        <f t="shared" si="474"/>
        <v>0</v>
      </c>
      <c r="H2163" s="102">
        <f t="shared" si="475"/>
        <v>0</v>
      </c>
      <c r="I2163" s="102">
        <f t="shared" si="476"/>
        <v>0</v>
      </c>
      <c r="J2163" s="103">
        <f t="shared" si="477"/>
        <v>0</v>
      </c>
      <c r="L2163" s="115">
        <f t="shared" si="478"/>
        <v>0</v>
      </c>
      <c r="M2163" s="111">
        <f t="shared" si="479"/>
        <v>0</v>
      </c>
      <c r="N2163" s="111">
        <f t="shared" si="480"/>
        <v>0</v>
      </c>
      <c r="O2163" s="115">
        <f t="shared" si="481"/>
        <v>0</v>
      </c>
      <c r="P2163" s="111">
        <f t="shared" si="482"/>
        <v>0</v>
      </c>
      <c r="Q2163" s="111">
        <f t="shared" si="483"/>
        <v>0</v>
      </c>
      <c r="R2163" s="115">
        <f t="shared" si="484"/>
        <v>0</v>
      </c>
      <c r="S2163" s="111">
        <f t="shared" si="485"/>
        <v>0</v>
      </c>
      <c r="T2163" s="111">
        <f t="shared" si="486"/>
        <v>0</v>
      </c>
    </row>
    <row r="2164" spans="1:20" ht="11.25" customHeight="1" x14ac:dyDescent="0.2">
      <c r="A2164" s="102" t="str">
        <f>'T09'!A2164</f>
        <v>Siladice</v>
      </c>
      <c r="B2164" s="104">
        <f>'T09'!C2164</f>
        <v>507539</v>
      </c>
      <c r="C2164" s="109">
        <f>'T09'!K2164</f>
        <v>226945.91</v>
      </c>
      <c r="D2164" s="110">
        <f>'T09'!O2164</f>
        <v>0</v>
      </c>
      <c r="E2164" s="110">
        <f>'T09'!P2164</f>
        <v>0</v>
      </c>
      <c r="F2164" s="110"/>
      <c r="G2164" s="102">
        <f t="shared" si="474"/>
        <v>0</v>
      </c>
      <c r="H2164" s="102">
        <f t="shared" si="475"/>
        <v>0</v>
      </c>
      <c r="I2164" s="102">
        <f t="shared" si="476"/>
        <v>0</v>
      </c>
      <c r="J2164" s="103">
        <f t="shared" si="477"/>
        <v>0</v>
      </c>
      <c r="L2164" s="115">
        <f t="shared" si="478"/>
        <v>0</v>
      </c>
      <c r="M2164" s="111">
        <f t="shared" si="479"/>
        <v>0</v>
      </c>
      <c r="N2164" s="111">
        <f t="shared" si="480"/>
        <v>0</v>
      </c>
      <c r="O2164" s="115">
        <f t="shared" si="481"/>
        <v>0</v>
      </c>
      <c r="P2164" s="111">
        <f t="shared" si="482"/>
        <v>0</v>
      </c>
      <c r="Q2164" s="111">
        <f t="shared" si="483"/>
        <v>0</v>
      </c>
      <c r="R2164" s="115">
        <f t="shared" si="484"/>
        <v>0</v>
      </c>
      <c r="S2164" s="111">
        <f t="shared" si="485"/>
        <v>0</v>
      </c>
      <c r="T2164" s="111">
        <f t="shared" si="486"/>
        <v>0</v>
      </c>
    </row>
    <row r="2165" spans="1:20" ht="11.25" customHeight="1" x14ac:dyDescent="0.2">
      <c r="A2165" s="102" t="str">
        <f>'T09'!A2165</f>
        <v>Silica</v>
      </c>
      <c r="B2165" s="104">
        <f>'T09'!C2165</f>
        <v>526223</v>
      </c>
      <c r="C2165" s="109">
        <f>'T09'!K2165</f>
        <v>184336.11</v>
      </c>
      <c r="D2165" s="110">
        <f>'T09'!O2165</f>
        <v>0</v>
      </c>
      <c r="E2165" s="110">
        <f>'T09'!P2165</f>
        <v>2.992636657028295</v>
      </c>
      <c r="F2165" s="110"/>
      <c r="G2165" s="102">
        <f t="shared" si="474"/>
        <v>0</v>
      </c>
      <c r="H2165" s="102">
        <f t="shared" si="475"/>
        <v>0</v>
      </c>
      <c r="I2165" s="102">
        <f t="shared" si="476"/>
        <v>0</v>
      </c>
      <c r="J2165" s="103">
        <f t="shared" si="477"/>
        <v>0</v>
      </c>
      <c r="L2165" s="115">
        <f t="shared" si="478"/>
        <v>0</v>
      </c>
      <c r="M2165" s="111">
        <f t="shared" si="479"/>
        <v>0</v>
      </c>
      <c r="N2165" s="111">
        <f t="shared" si="480"/>
        <v>0</v>
      </c>
      <c r="O2165" s="115">
        <f t="shared" si="481"/>
        <v>0</v>
      </c>
      <c r="P2165" s="111">
        <f t="shared" si="482"/>
        <v>0</v>
      </c>
      <c r="Q2165" s="111">
        <f t="shared" si="483"/>
        <v>0</v>
      </c>
      <c r="R2165" s="115">
        <f t="shared" si="484"/>
        <v>0</v>
      </c>
      <c r="S2165" s="111">
        <f t="shared" si="485"/>
        <v>0</v>
      </c>
      <c r="T2165" s="111">
        <f t="shared" si="486"/>
        <v>0</v>
      </c>
    </row>
    <row r="2166" spans="1:20" ht="11.25" customHeight="1" x14ac:dyDescent="0.2">
      <c r="A2166" s="102" t="str">
        <f>'T09'!A2166</f>
        <v>Silická Brezová</v>
      </c>
      <c r="B2166" s="104">
        <f>'T09'!C2166</f>
        <v>526231</v>
      </c>
      <c r="C2166" s="109">
        <f>'T09'!K2166</f>
        <v>35825.519999999997</v>
      </c>
      <c r="D2166" s="110">
        <f>'T09'!O2166</f>
        <v>24.452999999999999</v>
      </c>
      <c r="E2166" s="110">
        <f>'T09'!P2166</f>
        <v>2.6883908454085246</v>
      </c>
      <c r="F2166" s="110"/>
      <c r="G2166" s="102">
        <f t="shared" si="474"/>
        <v>0</v>
      </c>
      <c r="H2166" s="102">
        <f t="shared" si="475"/>
        <v>0</v>
      </c>
      <c r="I2166" s="102">
        <f t="shared" si="476"/>
        <v>0</v>
      </c>
      <c r="J2166" s="103">
        <f t="shared" si="477"/>
        <v>0</v>
      </c>
      <c r="L2166" s="115">
        <f t="shared" si="478"/>
        <v>0</v>
      </c>
      <c r="M2166" s="111">
        <f t="shared" si="479"/>
        <v>0</v>
      </c>
      <c r="N2166" s="111">
        <f t="shared" si="480"/>
        <v>0</v>
      </c>
      <c r="O2166" s="115">
        <f t="shared" si="481"/>
        <v>0</v>
      </c>
      <c r="P2166" s="111">
        <f t="shared" si="482"/>
        <v>0</v>
      </c>
      <c r="Q2166" s="111">
        <f t="shared" si="483"/>
        <v>0</v>
      </c>
      <c r="R2166" s="115">
        <f t="shared" si="484"/>
        <v>0</v>
      </c>
      <c r="S2166" s="111">
        <f t="shared" si="485"/>
        <v>0</v>
      </c>
      <c r="T2166" s="111">
        <f t="shared" si="486"/>
        <v>0</v>
      </c>
    </row>
    <row r="2167" spans="1:20" ht="11.25" customHeight="1" x14ac:dyDescent="0.2">
      <c r="A2167" s="102" t="str">
        <f>'T09'!A2167</f>
        <v>Silická Jablonica</v>
      </c>
      <c r="B2167" s="104">
        <f>'T09'!C2167</f>
        <v>526240</v>
      </c>
      <c r="C2167" s="109">
        <f>'T09'!K2167</f>
        <v>85275.8</v>
      </c>
      <c r="D2167" s="110">
        <f>'T09'!O2167</f>
        <v>0</v>
      </c>
      <c r="E2167" s="110">
        <f>'T09'!P2167</f>
        <v>41.390617267735976</v>
      </c>
      <c r="F2167" s="110"/>
      <c r="G2167" s="102">
        <f t="shared" si="474"/>
        <v>0</v>
      </c>
      <c r="H2167" s="102">
        <f t="shared" si="475"/>
        <v>1</v>
      </c>
      <c r="I2167" s="102">
        <f t="shared" si="476"/>
        <v>0</v>
      </c>
      <c r="J2167" s="103">
        <f t="shared" si="477"/>
        <v>1</v>
      </c>
      <c r="L2167" s="115">
        <f t="shared" si="478"/>
        <v>0</v>
      </c>
      <c r="M2167" s="111">
        <f t="shared" si="479"/>
        <v>0</v>
      </c>
      <c r="N2167" s="111">
        <f t="shared" si="480"/>
        <v>0</v>
      </c>
      <c r="O2167" s="115">
        <f t="shared" si="481"/>
        <v>85275.8</v>
      </c>
      <c r="P2167" s="111">
        <f t="shared" si="482"/>
        <v>0</v>
      </c>
      <c r="Q2167" s="111">
        <f t="shared" si="483"/>
        <v>0.41390617267735974</v>
      </c>
      <c r="R2167" s="115">
        <f t="shared" si="484"/>
        <v>0</v>
      </c>
      <c r="S2167" s="111">
        <f t="shared" si="485"/>
        <v>0</v>
      </c>
      <c r="T2167" s="111">
        <f t="shared" si="486"/>
        <v>0</v>
      </c>
    </row>
    <row r="2168" spans="1:20" ht="11.25" customHeight="1" x14ac:dyDescent="0.2">
      <c r="A2168" s="102" t="str">
        <f>'T09'!A2168</f>
        <v>Sirk</v>
      </c>
      <c r="B2168" s="104">
        <f>'T09'!C2168</f>
        <v>526258</v>
      </c>
      <c r="C2168" s="109">
        <f>'T09'!K2168</f>
        <v>796523.99</v>
      </c>
      <c r="D2168" s="110">
        <f>'T09'!O2168</f>
        <v>0</v>
      </c>
      <c r="E2168" s="110">
        <f>'T09'!P2168</f>
        <v>0</v>
      </c>
      <c r="F2168" s="110"/>
      <c r="G2168" s="102">
        <f t="shared" si="474"/>
        <v>0</v>
      </c>
      <c r="H2168" s="102">
        <f t="shared" si="475"/>
        <v>0</v>
      </c>
      <c r="I2168" s="102">
        <f t="shared" si="476"/>
        <v>0</v>
      </c>
      <c r="J2168" s="103">
        <f t="shared" si="477"/>
        <v>0</v>
      </c>
      <c r="L2168" s="115">
        <f t="shared" si="478"/>
        <v>0</v>
      </c>
      <c r="M2168" s="111">
        <f t="shared" si="479"/>
        <v>0</v>
      </c>
      <c r="N2168" s="111">
        <f t="shared" si="480"/>
        <v>0</v>
      </c>
      <c r="O2168" s="115">
        <f t="shared" si="481"/>
        <v>0</v>
      </c>
      <c r="P2168" s="111">
        <f t="shared" si="482"/>
        <v>0</v>
      </c>
      <c r="Q2168" s="111">
        <f t="shared" si="483"/>
        <v>0</v>
      </c>
      <c r="R2168" s="115">
        <f t="shared" si="484"/>
        <v>0</v>
      </c>
      <c r="S2168" s="111">
        <f t="shared" si="485"/>
        <v>0</v>
      </c>
      <c r="T2168" s="111">
        <f t="shared" si="486"/>
        <v>0</v>
      </c>
    </row>
    <row r="2169" spans="1:20" ht="11.25" customHeight="1" x14ac:dyDescent="0.2">
      <c r="A2169" s="102" t="str">
        <f>'T09'!A2169</f>
        <v>Sirník</v>
      </c>
      <c r="B2169" s="104">
        <f>'T09'!C2169</f>
        <v>543730</v>
      </c>
      <c r="C2169" s="109">
        <f>'T09'!K2169</f>
        <v>259321.15</v>
      </c>
      <c r="D2169" s="110">
        <f>'T09'!O2169</f>
        <v>7.6802000000000001</v>
      </c>
      <c r="E2169" s="110">
        <f>'T09'!P2169</f>
        <v>0.44962395084242074</v>
      </c>
      <c r="F2169" s="110"/>
      <c r="G2169" s="102">
        <f t="shared" si="474"/>
        <v>0</v>
      </c>
      <c r="H2169" s="102">
        <f t="shared" si="475"/>
        <v>0</v>
      </c>
      <c r="I2169" s="102">
        <f t="shared" si="476"/>
        <v>0</v>
      </c>
      <c r="J2169" s="103">
        <f t="shared" si="477"/>
        <v>0</v>
      </c>
      <c r="L2169" s="115">
        <f t="shared" si="478"/>
        <v>0</v>
      </c>
      <c r="M2169" s="111">
        <f t="shared" si="479"/>
        <v>0</v>
      </c>
      <c r="N2169" s="111">
        <f t="shared" si="480"/>
        <v>0</v>
      </c>
      <c r="O2169" s="115">
        <f t="shared" si="481"/>
        <v>0</v>
      </c>
      <c r="P2169" s="111">
        <f t="shared" si="482"/>
        <v>0</v>
      </c>
      <c r="Q2169" s="111">
        <f t="shared" si="483"/>
        <v>0</v>
      </c>
      <c r="R2169" s="115">
        <f t="shared" si="484"/>
        <v>0</v>
      </c>
      <c r="S2169" s="111">
        <f t="shared" si="485"/>
        <v>0</v>
      </c>
      <c r="T2169" s="111">
        <f t="shared" si="486"/>
        <v>0</v>
      </c>
    </row>
    <row r="2170" spans="1:20" ht="11.25" customHeight="1" x14ac:dyDescent="0.2">
      <c r="A2170" s="102" t="str">
        <f>'T09'!A2170</f>
        <v>Skačany</v>
      </c>
      <c r="B2170" s="104">
        <f>'T09'!C2170</f>
        <v>505463</v>
      </c>
      <c r="C2170" s="109">
        <f>'T09'!K2170</f>
        <v>623042.6</v>
      </c>
      <c r="D2170" s="110">
        <f>'T09'!O2170</f>
        <v>0</v>
      </c>
      <c r="E2170" s="110">
        <f>'T09'!P2170</f>
        <v>4.6419297813664748</v>
      </c>
      <c r="F2170" s="110"/>
      <c r="G2170" s="102">
        <f t="shared" si="474"/>
        <v>0</v>
      </c>
      <c r="H2170" s="102">
        <f t="shared" si="475"/>
        <v>0</v>
      </c>
      <c r="I2170" s="102">
        <f t="shared" si="476"/>
        <v>0</v>
      </c>
      <c r="J2170" s="103">
        <f t="shared" si="477"/>
        <v>0</v>
      </c>
      <c r="L2170" s="115">
        <f t="shared" si="478"/>
        <v>0</v>
      </c>
      <c r="M2170" s="111">
        <f t="shared" si="479"/>
        <v>0</v>
      </c>
      <c r="N2170" s="111">
        <f t="shared" si="480"/>
        <v>0</v>
      </c>
      <c r="O2170" s="115">
        <f t="shared" si="481"/>
        <v>0</v>
      </c>
      <c r="P2170" s="111">
        <f t="shared" si="482"/>
        <v>0</v>
      </c>
      <c r="Q2170" s="111">
        <f t="shared" si="483"/>
        <v>0</v>
      </c>
      <c r="R2170" s="115">
        <f t="shared" si="484"/>
        <v>0</v>
      </c>
      <c r="S2170" s="111">
        <f t="shared" si="485"/>
        <v>0</v>
      </c>
      <c r="T2170" s="111">
        <f t="shared" si="486"/>
        <v>0</v>
      </c>
    </row>
    <row r="2171" spans="1:20" ht="11.25" customHeight="1" x14ac:dyDescent="0.2">
      <c r="A2171" s="102" t="str">
        <f>'T09'!A2171</f>
        <v>Skalica</v>
      </c>
      <c r="B2171" s="104">
        <f>'T09'!C2171</f>
        <v>504815</v>
      </c>
      <c r="C2171" s="109">
        <f>'T09'!K2171</f>
        <v>10771671.15</v>
      </c>
      <c r="D2171" s="110">
        <f>'T09'!O2171</f>
        <v>30.3339</v>
      </c>
      <c r="E2171" s="110">
        <f>'T09'!P2171</f>
        <v>40.178687779565195</v>
      </c>
      <c r="F2171" s="110"/>
      <c r="G2171" s="102">
        <f t="shared" si="474"/>
        <v>0</v>
      </c>
      <c r="H2171" s="102">
        <f t="shared" si="475"/>
        <v>1</v>
      </c>
      <c r="I2171" s="102">
        <f t="shared" si="476"/>
        <v>0</v>
      </c>
      <c r="J2171" s="103">
        <f t="shared" si="477"/>
        <v>1</v>
      </c>
      <c r="L2171" s="115">
        <f t="shared" si="478"/>
        <v>0</v>
      </c>
      <c r="M2171" s="111">
        <f t="shared" si="479"/>
        <v>0</v>
      </c>
      <c r="N2171" s="111">
        <f t="shared" si="480"/>
        <v>0</v>
      </c>
      <c r="O2171" s="115">
        <f t="shared" si="481"/>
        <v>10771671.15</v>
      </c>
      <c r="P2171" s="111">
        <f t="shared" si="482"/>
        <v>0.30333900000000003</v>
      </c>
      <c r="Q2171" s="111">
        <f t="shared" si="483"/>
        <v>0.40178687779565192</v>
      </c>
      <c r="R2171" s="115">
        <f t="shared" si="484"/>
        <v>0</v>
      </c>
      <c r="S2171" s="111">
        <f t="shared" si="485"/>
        <v>0</v>
      </c>
      <c r="T2171" s="111">
        <f t="shared" si="486"/>
        <v>0</v>
      </c>
    </row>
    <row r="2172" spans="1:20" ht="11.25" customHeight="1" x14ac:dyDescent="0.2">
      <c r="A2172" s="102" t="str">
        <f>'T09'!A2172</f>
        <v>Skalité</v>
      </c>
      <c r="B2172" s="104">
        <f>'T09'!C2172</f>
        <v>509451</v>
      </c>
      <c r="C2172" s="109">
        <f>'T09'!K2172</f>
        <v>2211398.6100000003</v>
      </c>
      <c r="D2172" s="110">
        <f>'T09'!O2172</f>
        <v>22.748100000000001</v>
      </c>
      <c r="E2172" s="110">
        <f>'T09'!P2172</f>
        <v>5.5171143478289508</v>
      </c>
      <c r="F2172" s="110"/>
      <c r="G2172" s="102">
        <f t="shared" si="474"/>
        <v>0</v>
      </c>
      <c r="H2172" s="102">
        <f t="shared" si="475"/>
        <v>0</v>
      </c>
      <c r="I2172" s="102">
        <f t="shared" si="476"/>
        <v>0</v>
      </c>
      <c r="J2172" s="103">
        <f t="shared" si="477"/>
        <v>0</v>
      </c>
      <c r="L2172" s="115">
        <f t="shared" si="478"/>
        <v>0</v>
      </c>
      <c r="M2172" s="111">
        <f t="shared" si="479"/>
        <v>0</v>
      </c>
      <c r="N2172" s="111">
        <f t="shared" si="480"/>
        <v>0</v>
      </c>
      <c r="O2172" s="115">
        <f t="shared" si="481"/>
        <v>0</v>
      </c>
      <c r="P2172" s="111">
        <f t="shared" si="482"/>
        <v>0</v>
      </c>
      <c r="Q2172" s="111">
        <f t="shared" si="483"/>
        <v>0</v>
      </c>
      <c r="R2172" s="115">
        <f t="shared" si="484"/>
        <v>0</v>
      </c>
      <c r="S2172" s="111">
        <f t="shared" si="485"/>
        <v>0</v>
      </c>
      <c r="T2172" s="111">
        <f t="shared" si="486"/>
        <v>0</v>
      </c>
    </row>
    <row r="2173" spans="1:20" ht="11.25" customHeight="1" x14ac:dyDescent="0.2">
      <c r="A2173" s="102" t="str">
        <f>'T09'!A2173</f>
        <v>Skalka nad Váhom</v>
      </c>
      <c r="B2173" s="104">
        <f>'T09'!C2173</f>
        <v>546682</v>
      </c>
      <c r="C2173" s="109">
        <f>'T09'!K2173</f>
        <v>1024738.78</v>
      </c>
      <c r="D2173" s="110">
        <f>'T09'!O2173</f>
        <v>34.933300000000003</v>
      </c>
      <c r="E2173" s="110">
        <f>'T09'!P2173</f>
        <v>46.465162565624766</v>
      </c>
      <c r="F2173" s="110"/>
      <c r="G2173" s="102">
        <f t="shared" si="474"/>
        <v>0</v>
      </c>
      <c r="H2173" s="102">
        <f t="shared" si="475"/>
        <v>1</v>
      </c>
      <c r="I2173" s="102">
        <f t="shared" si="476"/>
        <v>0</v>
      </c>
      <c r="J2173" s="103">
        <f t="shared" si="477"/>
        <v>1</v>
      </c>
      <c r="L2173" s="115">
        <f t="shared" si="478"/>
        <v>0</v>
      </c>
      <c r="M2173" s="111">
        <f t="shared" si="479"/>
        <v>0</v>
      </c>
      <c r="N2173" s="111">
        <f t="shared" si="480"/>
        <v>0</v>
      </c>
      <c r="O2173" s="115">
        <f t="shared" si="481"/>
        <v>1024738.78</v>
      </c>
      <c r="P2173" s="111">
        <f t="shared" si="482"/>
        <v>0.349333</v>
      </c>
      <c r="Q2173" s="111">
        <f t="shared" si="483"/>
        <v>0.46465162565624768</v>
      </c>
      <c r="R2173" s="115">
        <f t="shared" si="484"/>
        <v>0</v>
      </c>
      <c r="S2173" s="111">
        <f t="shared" si="485"/>
        <v>0</v>
      </c>
      <c r="T2173" s="111">
        <f t="shared" si="486"/>
        <v>0</v>
      </c>
    </row>
    <row r="2174" spans="1:20" ht="11.25" customHeight="1" x14ac:dyDescent="0.2">
      <c r="A2174" s="102" t="str">
        <f>'T09'!A2174</f>
        <v>Skároš</v>
      </c>
      <c r="B2174" s="104">
        <f>'T09'!C2174</f>
        <v>521981</v>
      </c>
      <c r="C2174" s="109">
        <f>'T09'!K2174</f>
        <v>394594.83</v>
      </c>
      <c r="D2174" s="110">
        <f>'T09'!O2174</f>
        <v>7.4303999999999997</v>
      </c>
      <c r="E2174" s="110">
        <f>'T09'!P2174</f>
        <v>2.9329071544094991</v>
      </c>
      <c r="F2174" s="110"/>
      <c r="G2174" s="102">
        <f t="shared" si="474"/>
        <v>0</v>
      </c>
      <c r="H2174" s="102">
        <f t="shared" si="475"/>
        <v>0</v>
      </c>
      <c r="I2174" s="102">
        <f t="shared" si="476"/>
        <v>0</v>
      </c>
      <c r="J2174" s="103">
        <f t="shared" si="477"/>
        <v>0</v>
      </c>
      <c r="L2174" s="115">
        <f t="shared" si="478"/>
        <v>0</v>
      </c>
      <c r="M2174" s="111">
        <f t="shared" si="479"/>
        <v>0</v>
      </c>
      <c r="N2174" s="111">
        <f t="shared" si="480"/>
        <v>0</v>
      </c>
      <c r="O2174" s="115">
        <f t="shared" si="481"/>
        <v>0</v>
      </c>
      <c r="P2174" s="111">
        <f t="shared" si="482"/>
        <v>0</v>
      </c>
      <c r="Q2174" s="111">
        <f t="shared" si="483"/>
        <v>0</v>
      </c>
      <c r="R2174" s="115">
        <f t="shared" si="484"/>
        <v>0</v>
      </c>
      <c r="S2174" s="111">
        <f t="shared" si="485"/>
        <v>0</v>
      </c>
      <c r="T2174" s="111">
        <f t="shared" si="486"/>
        <v>0</v>
      </c>
    </row>
    <row r="2175" spans="1:20" ht="11.25" customHeight="1" x14ac:dyDescent="0.2">
      <c r="A2175" s="102" t="str">
        <f>'T09'!A2175</f>
        <v>Skerešovo</v>
      </c>
      <c r="B2175" s="104">
        <f>'T09'!C2175</f>
        <v>515523</v>
      </c>
      <c r="C2175" s="109">
        <f>'T09'!K2175</f>
        <v>92305.06</v>
      </c>
      <c r="D2175" s="110">
        <f>'T09'!O2175</f>
        <v>0</v>
      </c>
      <c r="E2175" s="110">
        <f>'T09'!P2175</f>
        <v>0</v>
      </c>
      <c r="F2175" s="110"/>
      <c r="G2175" s="102">
        <f t="shared" si="474"/>
        <v>0</v>
      </c>
      <c r="H2175" s="102">
        <f t="shared" si="475"/>
        <v>0</v>
      </c>
      <c r="I2175" s="102">
        <f t="shared" si="476"/>
        <v>0</v>
      </c>
      <c r="J2175" s="103">
        <f t="shared" si="477"/>
        <v>0</v>
      </c>
      <c r="L2175" s="115">
        <f t="shared" si="478"/>
        <v>0</v>
      </c>
      <c r="M2175" s="111">
        <f t="shared" si="479"/>
        <v>0</v>
      </c>
      <c r="N2175" s="111">
        <f t="shared" si="480"/>
        <v>0</v>
      </c>
      <c r="O2175" s="115">
        <f t="shared" si="481"/>
        <v>0</v>
      </c>
      <c r="P2175" s="111">
        <f t="shared" si="482"/>
        <v>0</v>
      </c>
      <c r="Q2175" s="111">
        <f t="shared" si="483"/>
        <v>0</v>
      </c>
      <c r="R2175" s="115">
        <f t="shared" si="484"/>
        <v>0</v>
      </c>
      <c r="S2175" s="111">
        <f t="shared" si="485"/>
        <v>0</v>
      </c>
      <c r="T2175" s="111">
        <f t="shared" si="486"/>
        <v>0</v>
      </c>
    </row>
    <row r="2176" spans="1:20" ht="11.25" customHeight="1" x14ac:dyDescent="0.2">
      <c r="A2176" s="102" t="str">
        <f>'T09'!A2176</f>
        <v>Sklabiná</v>
      </c>
      <c r="B2176" s="104">
        <f>'T09'!C2176</f>
        <v>516376</v>
      </c>
      <c r="C2176" s="109">
        <f>'T09'!K2176</f>
        <v>271548.99</v>
      </c>
      <c r="D2176" s="110">
        <f>'T09'!O2176</f>
        <v>39.8429</v>
      </c>
      <c r="E2176" s="110">
        <f>'T09'!P2176</f>
        <v>5.756003732512502</v>
      </c>
      <c r="F2176" s="110"/>
      <c r="G2176" s="102">
        <f t="shared" si="474"/>
        <v>0</v>
      </c>
      <c r="H2176" s="102">
        <f t="shared" si="475"/>
        <v>0</v>
      </c>
      <c r="I2176" s="102">
        <f t="shared" si="476"/>
        <v>0</v>
      </c>
      <c r="J2176" s="103">
        <f t="shared" si="477"/>
        <v>0</v>
      </c>
      <c r="L2176" s="115">
        <f t="shared" si="478"/>
        <v>0</v>
      </c>
      <c r="M2176" s="111">
        <f t="shared" si="479"/>
        <v>0</v>
      </c>
      <c r="N2176" s="111">
        <f t="shared" si="480"/>
        <v>0</v>
      </c>
      <c r="O2176" s="115">
        <f t="shared" si="481"/>
        <v>0</v>
      </c>
      <c r="P2176" s="111">
        <f t="shared" si="482"/>
        <v>0</v>
      </c>
      <c r="Q2176" s="111">
        <f t="shared" si="483"/>
        <v>0</v>
      </c>
      <c r="R2176" s="115">
        <f t="shared" si="484"/>
        <v>0</v>
      </c>
      <c r="S2176" s="111">
        <f t="shared" si="485"/>
        <v>0</v>
      </c>
      <c r="T2176" s="111">
        <f t="shared" si="486"/>
        <v>0</v>
      </c>
    </row>
    <row r="2177" spans="1:20" ht="11.25" customHeight="1" x14ac:dyDescent="0.2">
      <c r="A2177" s="102" t="str">
        <f>'T09'!A2177</f>
        <v>Sklabiňa</v>
      </c>
      <c r="B2177" s="104">
        <f>'T09'!C2177</f>
        <v>512583</v>
      </c>
      <c r="C2177" s="109">
        <f>'T09'!K2177</f>
        <v>249207.98</v>
      </c>
      <c r="D2177" s="110">
        <f>'T09'!O2177</f>
        <v>2.7082000000000002</v>
      </c>
      <c r="E2177" s="110">
        <f>'T09'!P2177</f>
        <v>1.1897973732622849</v>
      </c>
      <c r="F2177" s="110"/>
      <c r="G2177" s="102">
        <f t="shared" si="474"/>
        <v>0</v>
      </c>
      <c r="H2177" s="102">
        <f t="shared" si="475"/>
        <v>0</v>
      </c>
      <c r="I2177" s="102">
        <f t="shared" si="476"/>
        <v>0</v>
      </c>
      <c r="J2177" s="103">
        <f t="shared" si="477"/>
        <v>0</v>
      </c>
      <c r="L2177" s="115">
        <f t="shared" si="478"/>
        <v>0</v>
      </c>
      <c r="M2177" s="111">
        <f t="shared" si="479"/>
        <v>0</v>
      </c>
      <c r="N2177" s="111">
        <f t="shared" si="480"/>
        <v>0</v>
      </c>
      <c r="O2177" s="115">
        <f t="shared" si="481"/>
        <v>0</v>
      </c>
      <c r="P2177" s="111">
        <f t="shared" si="482"/>
        <v>0</v>
      </c>
      <c r="Q2177" s="111">
        <f t="shared" si="483"/>
        <v>0</v>
      </c>
      <c r="R2177" s="115">
        <f t="shared" si="484"/>
        <v>0</v>
      </c>
      <c r="S2177" s="111">
        <f t="shared" si="485"/>
        <v>0</v>
      </c>
      <c r="T2177" s="111">
        <f t="shared" si="486"/>
        <v>0</v>
      </c>
    </row>
    <row r="2178" spans="1:20" ht="11.25" customHeight="1" x14ac:dyDescent="0.2">
      <c r="A2178" s="102" t="str">
        <f>'T09'!A2178</f>
        <v>Sklabinský Podzámok</v>
      </c>
      <c r="B2178" s="104">
        <f>'T09'!C2178</f>
        <v>512591</v>
      </c>
      <c r="C2178" s="109">
        <f>'T09'!K2178</f>
        <v>38288.54</v>
      </c>
      <c r="D2178" s="110">
        <f>'T09'!O2178</f>
        <v>0</v>
      </c>
      <c r="E2178" s="110">
        <f>'T09'!P2178</f>
        <v>0</v>
      </c>
      <c r="F2178" s="110"/>
      <c r="G2178" s="102">
        <f t="shared" si="474"/>
        <v>0</v>
      </c>
      <c r="H2178" s="102">
        <f t="shared" si="475"/>
        <v>0</v>
      </c>
      <c r="I2178" s="102">
        <f t="shared" si="476"/>
        <v>0</v>
      </c>
      <c r="J2178" s="103">
        <f t="shared" si="477"/>
        <v>0</v>
      </c>
      <c r="L2178" s="115">
        <f t="shared" si="478"/>
        <v>0</v>
      </c>
      <c r="M2178" s="111">
        <f t="shared" si="479"/>
        <v>0</v>
      </c>
      <c r="N2178" s="111">
        <f t="shared" si="480"/>
        <v>0</v>
      </c>
      <c r="O2178" s="115">
        <f t="shared" si="481"/>
        <v>0</v>
      </c>
      <c r="P2178" s="111">
        <f t="shared" si="482"/>
        <v>0</v>
      </c>
      <c r="Q2178" s="111">
        <f t="shared" si="483"/>
        <v>0</v>
      </c>
      <c r="R2178" s="115">
        <f t="shared" si="484"/>
        <v>0</v>
      </c>
      <c r="S2178" s="111">
        <f t="shared" si="485"/>
        <v>0</v>
      </c>
      <c r="T2178" s="111">
        <f t="shared" si="486"/>
        <v>0</v>
      </c>
    </row>
    <row r="2179" spans="1:20" ht="11.25" customHeight="1" x14ac:dyDescent="0.2">
      <c r="A2179" s="102" t="str">
        <f>'T09'!A2179</f>
        <v>Sklené</v>
      </c>
      <c r="B2179" s="104">
        <f>'T09'!C2179</f>
        <v>512605</v>
      </c>
      <c r="C2179" s="109">
        <f>'T09'!K2179</f>
        <v>393598.49</v>
      </c>
      <c r="D2179" s="110">
        <f>'T09'!O2179</f>
        <v>0</v>
      </c>
      <c r="E2179" s="110">
        <f>'T09'!P2179</f>
        <v>0</v>
      </c>
      <c r="F2179" s="110"/>
      <c r="G2179" s="102">
        <f t="shared" si="474"/>
        <v>0</v>
      </c>
      <c r="H2179" s="102">
        <f t="shared" si="475"/>
        <v>0</v>
      </c>
      <c r="I2179" s="102">
        <f t="shared" si="476"/>
        <v>0</v>
      </c>
      <c r="J2179" s="103">
        <f t="shared" si="477"/>
        <v>0</v>
      </c>
      <c r="L2179" s="115">
        <f t="shared" si="478"/>
        <v>0</v>
      </c>
      <c r="M2179" s="111">
        <f t="shared" si="479"/>
        <v>0</v>
      </c>
      <c r="N2179" s="111">
        <f t="shared" si="480"/>
        <v>0</v>
      </c>
      <c r="O2179" s="115">
        <f t="shared" si="481"/>
        <v>0</v>
      </c>
      <c r="P2179" s="111">
        <f t="shared" si="482"/>
        <v>0</v>
      </c>
      <c r="Q2179" s="111">
        <f t="shared" si="483"/>
        <v>0</v>
      </c>
      <c r="R2179" s="115">
        <f t="shared" si="484"/>
        <v>0</v>
      </c>
      <c r="S2179" s="111">
        <f t="shared" si="485"/>
        <v>0</v>
      </c>
      <c r="T2179" s="111">
        <f t="shared" si="486"/>
        <v>0</v>
      </c>
    </row>
    <row r="2180" spans="1:20" ht="11.25" customHeight="1" x14ac:dyDescent="0.2">
      <c r="A2180" s="102" t="str">
        <f>'T09'!A2180</f>
        <v>Sklené Teplice</v>
      </c>
      <c r="B2180" s="104">
        <f>'T09'!C2180</f>
        <v>517241</v>
      </c>
      <c r="C2180" s="109">
        <f>'T09'!K2180</f>
        <v>332513.96000000002</v>
      </c>
      <c r="D2180" s="110">
        <f>'T09'!O2180</f>
        <v>43.374499999999998</v>
      </c>
      <c r="E2180" s="110">
        <f>'T09'!P2180</f>
        <v>8.3790617392424664</v>
      </c>
      <c r="F2180" s="110"/>
      <c r="G2180" s="102">
        <f t="shared" ref="G2180:G2243" si="487">IF(AND(ISNUMBER(D2180),D2180&gt;=$D$1),1,0)</f>
        <v>0</v>
      </c>
      <c r="H2180" s="102">
        <f t="shared" ref="H2180:H2243" si="488">IF(AND(ISNUMBER(E2180),E2180&gt;=$E$1),1,0)</f>
        <v>0</v>
      </c>
      <c r="I2180" s="102">
        <f t="shared" ref="I2180:I2243" si="489">IF(AND(AND(ISNUMBER(D2180),D2180&gt;=$D$1),AND(ISNUMBER(E2180),E2180&gt;=$E$1)),1,0)</f>
        <v>0</v>
      </c>
      <c r="J2180" s="103">
        <f t="shared" ref="J2180:J2243" si="490">IF(OR(AND(ISNUMBER(D2180),D2180&gt;=$D$1),AND(ISNUMBER(E2180),E2180&gt;=$E$1)),1,0)</f>
        <v>0</v>
      </c>
      <c r="L2180" s="115">
        <f t="shared" ref="L2180:L2243" si="491">IF($G2180=1,C2180,0)</f>
        <v>0</v>
      </c>
      <c r="M2180" s="111">
        <f t="shared" ref="M2180:M2243" si="492">IF($G2180=1,D2180,0)/100</f>
        <v>0</v>
      </c>
      <c r="N2180" s="111">
        <f t="shared" ref="N2180:N2243" si="493">IF($G2180=1,E2180,0)/100</f>
        <v>0</v>
      </c>
      <c r="O2180" s="115">
        <f t="shared" ref="O2180:O2243" si="494">IF($H2180=1,C2180,0)</f>
        <v>0</v>
      </c>
      <c r="P2180" s="111">
        <f t="shared" ref="P2180:P2243" si="495">IF($H2180=1,D2180,0)/100</f>
        <v>0</v>
      </c>
      <c r="Q2180" s="111">
        <f t="shared" ref="Q2180:Q2243" si="496">IF($H2180=1,E2180,0)/100</f>
        <v>0</v>
      </c>
      <c r="R2180" s="115">
        <f t="shared" ref="R2180:R2243" si="497">IF($I2180=1,C2180,0)</f>
        <v>0</v>
      </c>
      <c r="S2180" s="111">
        <f t="shared" ref="S2180:S2243" si="498">IF($I2180=1,D2180,0)/100</f>
        <v>0</v>
      </c>
      <c r="T2180" s="111">
        <f t="shared" ref="T2180:T2243" si="499">IF($I2180=1,E2180,0)/100</f>
        <v>0</v>
      </c>
    </row>
    <row r="2181" spans="1:20" ht="11.25" customHeight="1" x14ac:dyDescent="0.2">
      <c r="A2181" s="102" t="str">
        <f>'T09'!A2181</f>
        <v>Skrabské</v>
      </c>
      <c r="B2181" s="104">
        <f>'T09'!C2181</f>
        <v>529150</v>
      </c>
      <c r="C2181" s="109">
        <f>'T09'!K2181</f>
        <v>345415.24</v>
      </c>
      <c r="D2181" s="110">
        <f>'T09'!O2181</f>
        <v>12.8726</v>
      </c>
      <c r="E2181" s="110">
        <f>'T09'!P2181</f>
        <v>29.909490965135177</v>
      </c>
      <c r="F2181" s="110"/>
      <c r="G2181" s="102">
        <f t="shared" si="487"/>
        <v>0</v>
      </c>
      <c r="H2181" s="102">
        <f t="shared" si="488"/>
        <v>1</v>
      </c>
      <c r="I2181" s="102">
        <f t="shared" si="489"/>
        <v>0</v>
      </c>
      <c r="J2181" s="103">
        <f t="shared" si="490"/>
        <v>1</v>
      </c>
      <c r="L2181" s="115">
        <f t="shared" si="491"/>
        <v>0</v>
      </c>
      <c r="M2181" s="111">
        <f t="shared" si="492"/>
        <v>0</v>
      </c>
      <c r="N2181" s="111">
        <f t="shared" si="493"/>
        <v>0</v>
      </c>
      <c r="O2181" s="115">
        <f t="shared" si="494"/>
        <v>345415.24</v>
      </c>
      <c r="P2181" s="111">
        <f t="shared" si="495"/>
        <v>0.12872600000000001</v>
      </c>
      <c r="Q2181" s="111">
        <f t="shared" si="496"/>
        <v>0.29909490965135177</v>
      </c>
      <c r="R2181" s="115">
        <f t="shared" si="497"/>
        <v>0</v>
      </c>
      <c r="S2181" s="111">
        <f t="shared" si="498"/>
        <v>0</v>
      </c>
      <c r="T2181" s="111">
        <f t="shared" si="499"/>
        <v>0</v>
      </c>
    </row>
    <row r="2182" spans="1:20" ht="11.25" customHeight="1" x14ac:dyDescent="0.2">
      <c r="A2182" s="102" t="str">
        <f>'T09'!A2182</f>
        <v>Skýcov</v>
      </c>
      <c r="B2182" s="104">
        <f>'T09'!C2182</f>
        <v>500721</v>
      </c>
      <c r="C2182" s="109">
        <f>'T09'!K2182</f>
        <v>469483.98</v>
      </c>
      <c r="D2182" s="110">
        <f>'T09'!O2182</f>
        <v>25.037400000000002</v>
      </c>
      <c r="E2182" s="110">
        <f>'T09'!P2182</f>
        <v>4.5221713422468639</v>
      </c>
      <c r="F2182" s="110"/>
      <c r="G2182" s="102">
        <f t="shared" si="487"/>
        <v>0</v>
      </c>
      <c r="H2182" s="102">
        <f t="shared" si="488"/>
        <v>0</v>
      </c>
      <c r="I2182" s="102">
        <f t="shared" si="489"/>
        <v>0</v>
      </c>
      <c r="J2182" s="103">
        <f t="shared" si="490"/>
        <v>0</v>
      </c>
      <c r="L2182" s="115">
        <f t="shared" si="491"/>
        <v>0</v>
      </c>
      <c r="M2182" s="111">
        <f t="shared" si="492"/>
        <v>0</v>
      </c>
      <c r="N2182" s="111">
        <f t="shared" si="493"/>
        <v>0</v>
      </c>
      <c r="O2182" s="115">
        <f t="shared" si="494"/>
        <v>0</v>
      </c>
      <c r="P2182" s="111">
        <f t="shared" si="495"/>
        <v>0</v>
      </c>
      <c r="Q2182" s="111">
        <f t="shared" si="496"/>
        <v>0</v>
      </c>
      <c r="R2182" s="115">
        <f t="shared" si="497"/>
        <v>0</v>
      </c>
      <c r="S2182" s="111">
        <f t="shared" si="498"/>
        <v>0</v>
      </c>
      <c r="T2182" s="111">
        <f t="shared" si="499"/>
        <v>0</v>
      </c>
    </row>
    <row r="2183" spans="1:20" ht="11.25" customHeight="1" x14ac:dyDescent="0.2">
      <c r="A2183" s="102" t="str">
        <f>'T09'!A2183</f>
        <v>Sládkovičovo</v>
      </c>
      <c r="B2183" s="104">
        <f>'T09'!C2183</f>
        <v>504017</v>
      </c>
      <c r="C2183" s="109">
        <f>'T09'!K2183</f>
        <v>3383479.6700000004</v>
      </c>
      <c r="D2183" s="110">
        <f>'T09'!O2183</f>
        <v>1.4632000000000001</v>
      </c>
      <c r="E2183" s="110">
        <f>'T09'!P2183</f>
        <v>5.7040632373594242</v>
      </c>
      <c r="F2183" s="110"/>
      <c r="G2183" s="102">
        <f t="shared" si="487"/>
        <v>0</v>
      </c>
      <c r="H2183" s="102">
        <f t="shared" si="488"/>
        <v>0</v>
      </c>
      <c r="I2183" s="102">
        <f t="shared" si="489"/>
        <v>0</v>
      </c>
      <c r="J2183" s="103">
        <f t="shared" si="490"/>
        <v>0</v>
      </c>
      <c r="L2183" s="115">
        <f t="shared" si="491"/>
        <v>0</v>
      </c>
      <c r="M2183" s="111">
        <f t="shared" si="492"/>
        <v>0</v>
      </c>
      <c r="N2183" s="111">
        <f t="shared" si="493"/>
        <v>0</v>
      </c>
      <c r="O2183" s="115">
        <f t="shared" si="494"/>
        <v>0</v>
      </c>
      <c r="P2183" s="111">
        <f t="shared" si="495"/>
        <v>0</v>
      </c>
      <c r="Q2183" s="111">
        <f t="shared" si="496"/>
        <v>0</v>
      </c>
      <c r="R2183" s="115">
        <f t="shared" si="497"/>
        <v>0</v>
      </c>
      <c r="S2183" s="111">
        <f t="shared" si="498"/>
        <v>0</v>
      </c>
      <c r="T2183" s="111">
        <f t="shared" si="499"/>
        <v>0</v>
      </c>
    </row>
    <row r="2184" spans="1:20" ht="11.25" customHeight="1" x14ac:dyDescent="0.2">
      <c r="A2184" s="102" t="str">
        <f>'T09'!A2184</f>
        <v>Slančík</v>
      </c>
      <c r="B2184" s="104">
        <f>'T09'!C2184</f>
        <v>518115</v>
      </c>
      <c r="C2184" s="109">
        <f>'T09'!K2184</f>
        <v>78475.3</v>
      </c>
      <c r="D2184" s="110">
        <f>'T09'!O2184</f>
        <v>7.3014000000000001</v>
      </c>
      <c r="E2184" s="110">
        <f>'T09'!P2184</f>
        <v>7.6099103794442335</v>
      </c>
      <c r="F2184" s="110"/>
      <c r="G2184" s="102">
        <f t="shared" si="487"/>
        <v>0</v>
      </c>
      <c r="H2184" s="102">
        <f t="shared" si="488"/>
        <v>0</v>
      </c>
      <c r="I2184" s="102">
        <f t="shared" si="489"/>
        <v>0</v>
      </c>
      <c r="J2184" s="103">
        <f t="shared" si="490"/>
        <v>0</v>
      </c>
      <c r="L2184" s="115">
        <f t="shared" si="491"/>
        <v>0</v>
      </c>
      <c r="M2184" s="111">
        <f t="shared" si="492"/>
        <v>0</v>
      </c>
      <c r="N2184" s="111">
        <f t="shared" si="493"/>
        <v>0</v>
      </c>
      <c r="O2184" s="115">
        <f t="shared" si="494"/>
        <v>0</v>
      </c>
      <c r="P2184" s="111">
        <f t="shared" si="495"/>
        <v>0</v>
      </c>
      <c r="Q2184" s="111">
        <f t="shared" si="496"/>
        <v>0</v>
      </c>
      <c r="R2184" s="115">
        <f t="shared" si="497"/>
        <v>0</v>
      </c>
      <c r="S2184" s="111">
        <f t="shared" si="498"/>
        <v>0</v>
      </c>
      <c r="T2184" s="111">
        <f t="shared" si="499"/>
        <v>0</v>
      </c>
    </row>
    <row r="2185" spans="1:20" ht="11.25" customHeight="1" x14ac:dyDescent="0.2">
      <c r="A2185" s="102" t="str">
        <f>'T09'!A2185</f>
        <v>Slanec</v>
      </c>
      <c r="B2185" s="104">
        <f>'T09'!C2185</f>
        <v>522007</v>
      </c>
      <c r="C2185" s="109">
        <f>'T09'!K2185</f>
        <v>913222.96</v>
      </c>
      <c r="D2185" s="110">
        <f>'T09'!O2185</f>
        <v>5.3307000000000002</v>
      </c>
      <c r="E2185" s="110">
        <f>'T09'!P2185</f>
        <v>3.2454396459764876</v>
      </c>
      <c r="F2185" s="110"/>
      <c r="G2185" s="102">
        <f t="shared" si="487"/>
        <v>0</v>
      </c>
      <c r="H2185" s="102">
        <f t="shared" si="488"/>
        <v>0</v>
      </c>
      <c r="I2185" s="102">
        <f t="shared" si="489"/>
        <v>0</v>
      </c>
      <c r="J2185" s="103">
        <f t="shared" si="490"/>
        <v>0</v>
      </c>
      <c r="L2185" s="115">
        <f t="shared" si="491"/>
        <v>0</v>
      </c>
      <c r="M2185" s="111">
        <f t="shared" si="492"/>
        <v>0</v>
      </c>
      <c r="N2185" s="111">
        <f t="shared" si="493"/>
        <v>0</v>
      </c>
      <c r="O2185" s="115">
        <f t="shared" si="494"/>
        <v>0</v>
      </c>
      <c r="P2185" s="111">
        <f t="shared" si="495"/>
        <v>0</v>
      </c>
      <c r="Q2185" s="111">
        <f t="shared" si="496"/>
        <v>0</v>
      </c>
      <c r="R2185" s="115">
        <f t="shared" si="497"/>
        <v>0</v>
      </c>
      <c r="S2185" s="111">
        <f t="shared" si="498"/>
        <v>0</v>
      </c>
      <c r="T2185" s="111">
        <f t="shared" si="499"/>
        <v>0</v>
      </c>
    </row>
    <row r="2186" spans="1:20" ht="11.25" customHeight="1" x14ac:dyDescent="0.2">
      <c r="A2186" s="102" t="str">
        <f>'T09'!A2186</f>
        <v>Slanská Huta</v>
      </c>
      <c r="B2186" s="104">
        <f>'T09'!C2186</f>
        <v>522015</v>
      </c>
      <c r="C2186" s="109">
        <f>'T09'!K2186</f>
        <v>87921.53</v>
      </c>
      <c r="D2186" s="110">
        <f>'T09'!O2186</f>
        <v>11.191000000000001</v>
      </c>
      <c r="E2186" s="110">
        <f>'T09'!P2186</f>
        <v>421.4320542420042</v>
      </c>
      <c r="F2186" s="110"/>
      <c r="G2186" s="102">
        <f t="shared" si="487"/>
        <v>0</v>
      </c>
      <c r="H2186" s="102">
        <f t="shared" si="488"/>
        <v>1</v>
      </c>
      <c r="I2186" s="102">
        <f t="shared" si="489"/>
        <v>0</v>
      </c>
      <c r="J2186" s="103">
        <f t="shared" si="490"/>
        <v>1</v>
      </c>
      <c r="L2186" s="115">
        <f t="shared" si="491"/>
        <v>0</v>
      </c>
      <c r="M2186" s="111">
        <f t="shared" si="492"/>
        <v>0</v>
      </c>
      <c r="N2186" s="111">
        <f t="shared" si="493"/>
        <v>0</v>
      </c>
      <c r="O2186" s="115">
        <f t="shared" si="494"/>
        <v>87921.53</v>
      </c>
      <c r="P2186" s="111">
        <f t="shared" si="495"/>
        <v>0.11191000000000001</v>
      </c>
      <c r="Q2186" s="111">
        <f t="shared" si="496"/>
        <v>4.2143205424200421</v>
      </c>
      <c r="R2186" s="115">
        <f t="shared" si="497"/>
        <v>0</v>
      </c>
      <c r="S2186" s="111">
        <f t="shared" si="498"/>
        <v>0</v>
      </c>
      <c r="T2186" s="111">
        <f t="shared" si="499"/>
        <v>0</v>
      </c>
    </row>
    <row r="2187" spans="1:20" ht="11.25" customHeight="1" x14ac:dyDescent="0.2">
      <c r="A2187" s="102" t="str">
        <f>'T09'!A2187</f>
        <v>Slanské Nové Mesto</v>
      </c>
      <c r="B2187" s="104">
        <f>'T09'!C2187</f>
        <v>522023</v>
      </c>
      <c r="C2187" s="109">
        <f>'T09'!K2187</f>
        <v>140259.81</v>
      </c>
      <c r="D2187" s="110">
        <f>'T09'!O2187</f>
        <v>0</v>
      </c>
      <c r="E2187" s="110">
        <f>'T09'!P2187</f>
        <v>0</v>
      </c>
      <c r="F2187" s="110"/>
      <c r="G2187" s="102">
        <f t="shared" si="487"/>
        <v>0</v>
      </c>
      <c r="H2187" s="102">
        <f t="shared" si="488"/>
        <v>0</v>
      </c>
      <c r="I2187" s="102">
        <f t="shared" si="489"/>
        <v>0</v>
      </c>
      <c r="J2187" s="103">
        <f t="shared" si="490"/>
        <v>0</v>
      </c>
      <c r="L2187" s="115">
        <f t="shared" si="491"/>
        <v>0</v>
      </c>
      <c r="M2187" s="111">
        <f t="shared" si="492"/>
        <v>0</v>
      </c>
      <c r="N2187" s="111">
        <f t="shared" si="493"/>
        <v>0</v>
      </c>
      <c r="O2187" s="115">
        <f t="shared" si="494"/>
        <v>0</v>
      </c>
      <c r="P2187" s="111">
        <f t="shared" si="495"/>
        <v>0</v>
      </c>
      <c r="Q2187" s="111">
        <f t="shared" si="496"/>
        <v>0</v>
      </c>
      <c r="R2187" s="115">
        <f t="shared" si="497"/>
        <v>0</v>
      </c>
      <c r="S2187" s="111">
        <f t="shared" si="498"/>
        <v>0</v>
      </c>
      <c r="T2187" s="111">
        <f t="shared" si="499"/>
        <v>0</v>
      </c>
    </row>
    <row r="2188" spans="1:20" ht="11.25" customHeight="1" x14ac:dyDescent="0.2">
      <c r="A2188" s="102" t="str">
        <f>'T09'!A2188</f>
        <v>Slaská</v>
      </c>
      <c r="B2188" s="104">
        <f>'T09'!C2188</f>
        <v>517259</v>
      </c>
      <c r="C2188" s="109">
        <f>'T09'!K2188</f>
        <v>167301.59</v>
      </c>
      <c r="D2188" s="110">
        <f>'T09'!O2188</f>
        <v>0</v>
      </c>
      <c r="E2188" s="110">
        <f>'T09'!P2188</f>
        <v>0</v>
      </c>
      <c r="F2188" s="110"/>
      <c r="G2188" s="102">
        <f t="shared" si="487"/>
        <v>0</v>
      </c>
      <c r="H2188" s="102">
        <f t="shared" si="488"/>
        <v>0</v>
      </c>
      <c r="I2188" s="102">
        <f t="shared" si="489"/>
        <v>0</v>
      </c>
      <c r="J2188" s="103">
        <f t="shared" si="490"/>
        <v>0</v>
      </c>
      <c r="L2188" s="115">
        <f t="shared" si="491"/>
        <v>0</v>
      </c>
      <c r="M2188" s="111">
        <f t="shared" si="492"/>
        <v>0</v>
      </c>
      <c r="N2188" s="111">
        <f t="shared" si="493"/>
        <v>0</v>
      </c>
      <c r="O2188" s="115">
        <f t="shared" si="494"/>
        <v>0</v>
      </c>
      <c r="P2188" s="111">
        <f t="shared" si="495"/>
        <v>0</v>
      </c>
      <c r="Q2188" s="111">
        <f t="shared" si="496"/>
        <v>0</v>
      </c>
      <c r="R2188" s="115">
        <f t="shared" si="497"/>
        <v>0</v>
      </c>
      <c r="S2188" s="111">
        <f t="shared" si="498"/>
        <v>0</v>
      </c>
      <c r="T2188" s="111">
        <f t="shared" si="499"/>
        <v>0</v>
      </c>
    </row>
    <row r="2189" spans="1:20" ht="11.25" customHeight="1" x14ac:dyDescent="0.2">
      <c r="A2189" s="102" t="str">
        <f>'T09'!A2189</f>
        <v>Slatina</v>
      </c>
      <c r="B2189" s="104">
        <f>'T09'!C2189</f>
        <v>502740</v>
      </c>
      <c r="C2189" s="109">
        <f>'T09'!K2189</f>
        <v>93693.9</v>
      </c>
      <c r="D2189" s="110">
        <f>'T09'!O2189</f>
        <v>15.048999999999999</v>
      </c>
      <c r="E2189" s="110">
        <f>'T09'!P2189</f>
        <v>10.211710687675506</v>
      </c>
      <c r="F2189" s="110"/>
      <c r="G2189" s="102">
        <f t="shared" si="487"/>
        <v>0</v>
      </c>
      <c r="H2189" s="102">
        <f t="shared" si="488"/>
        <v>0</v>
      </c>
      <c r="I2189" s="102">
        <f t="shared" si="489"/>
        <v>0</v>
      </c>
      <c r="J2189" s="103">
        <f t="shared" si="490"/>
        <v>0</v>
      </c>
      <c r="L2189" s="115">
        <f t="shared" si="491"/>
        <v>0</v>
      </c>
      <c r="M2189" s="111">
        <f t="shared" si="492"/>
        <v>0</v>
      </c>
      <c r="N2189" s="111">
        <f t="shared" si="493"/>
        <v>0</v>
      </c>
      <c r="O2189" s="115">
        <f t="shared" si="494"/>
        <v>0</v>
      </c>
      <c r="P2189" s="111">
        <f t="shared" si="495"/>
        <v>0</v>
      </c>
      <c r="Q2189" s="111">
        <f t="shared" si="496"/>
        <v>0</v>
      </c>
      <c r="R2189" s="115">
        <f t="shared" si="497"/>
        <v>0</v>
      </c>
      <c r="S2189" s="111">
        <f t="shared" si="498"/>
        <v>0</v>
      </c>
      <c r="T2189" s="111">
        <f t="shared" si="499"/>
        <v>0</v>
      </c>
    </row>
    <row r="2190" spans="1:20" ht="11.25" customHeight="1" x14ac:dyDescent="0.2">
      <c r="A2190" s="102" t="str">
        <f>'T09'!A2190</f>
        <v>Slatina nad Bebravou</v>
      </c>
      <c r="B2190" s="104">
        <f>'T09'!C2190</f>
        <v>505471</v>
      </c>
      <c r="C2190" s="109">
        <f>'T09'!K2190</f>
        <v>429081.89</v>
      </c>
      <c r="D2190" s="110">
        <f>'T09'!O2190</f>
        <v>0</v>
      </c>
      <c r="E2190" s="110">
        <f>'T09'!P2190</f>
        <v>0</v>
      </c>
      <c r="F2190" s="110"/>
      <c r="G2190" s="102">
        <f t="shared" si="487"/>
        <v>0</v>
      </c>
      <c r="H2190" s="102">
        <f t="shared" si="488"/>
        <v>0</v>
      </c>
      <c r="I2190" s="102">
        <f t="shared" si="489"/>
        <v>0</v>
      </c>
      <c r="J2190" s="103">
        <f t="shared" si="490"/>
        <v>0</v>
      </c>
      <c r="L2190" s="115">
        <f t="shared" si="491"/>
        <v>0</v>
      </c>
      <c r="M2190" s="111">
        <f t="shared" si="492"/>
        <v>0</v>
      </c>
      <c r="N2190" s="111">
        <f t="shared" si="493"/>
        <v>0</v>
      </c>
      <c r="O2190" s="115">
        <f t="shared" si="494"/>
        <v>0</v>
      </c>
      <c r="P2190" s="111">
        <f t="shared" si="495"/>
        <v>0</v>
      </c>
      <c r="Q2190" s="111">
        <f t="shared" si="496"/>
        <v>0</v>
      </c>
      <c r="R2190" s="115">
        <f t="shared" si="497"/>
        <v>0</v>
      </c>
      <c r="S2190" s="111">
        <f t="shared" si="498"/>
        <v>0</v>
      </c>
      <c r="T2190" s="111">
        <f t="shared" si="499"/>
        <v>0</v>
      </c>
    </row>
    <row r="2191" spans="1:20" ht="11.25" customHeight="1" x14ac:dyDescent="0.2">
      <c r="A2191" s="102" t="str">
        <f>'T09'!A2191</f>
        <v>Slatinka nad Bebravou</v>
      </c>
      <c r="B2191" s="104">
        <f>'T09'!C2191</f>
        <v>505480</v>
      </c>
      <c r="C2191" s="109">
        <f>'T09'!K2191</f>
        <v>49299.69</v>
      </c>
      <c r="D2191" s="110">
        <f>'T09'!O2191</f>
        <v>0</v>
      </c>
      <c r="E2191" s="110">
        <f>'T09'!P2191</f>
        <v>0</v>
      </c>
      <c r="F2191" s="110"/>
      <c r="G2191" s="102">
        <f t="shared" si="487"/>
        <v>0</v>
      </c>
      <c r="H2191" s="102">
        <f t="shared" si="488"/>
        <v>0</v>
      </c>
      <c r="I2191" s="102">
        <f t="shared" si="489"/>
        <v>0</v>
      </c>
      <c r="J2191" s="103">
        <f t="shared" si="490"/>
        <v>0</v>
      </c>
      <c r="L2191" s="115">
        <f t="shared" si="491"/>
        <v>0</v>
      </c>
      <c r="M2191" s="111">
        <f t="shared" si="492"/>
        <v>0</v>
      </c>
      <c r="N2191" s="111">
        <f t="shared" si="493"/>
        <v>0</v>
      </c>
      <c r="O2191" s="115">
        <f t="shared" si="494"/>
        <v>0</v>
      </c>
      <c r="P2191" s="111">
        <f t="shared" si="495"/>
        <v>0</v>
      </c>
      <c r="Q2191" s="111">
        <f t="shared" si="496"/>
        <v>0</v>
      </c>
      <c r="R2191" s="115">
        <f t="shared" si="497"/>
        <v>0</v>
      </c>
      <c r="S2191" s="111">
        <f t="shared" si="498"/>
        <v>0</v>
      </c>
      <c r="T2191" s="111">
        <f t="shared" si="499"/>
        <v>0</v>
      </c>
    </row>
    <row r="2192" spans="1:20" ht="11.25" customHeight="1" x14ac:dyDescent="0.2">
      <c r="A2192" s="102" t="str">
        <f>'T09'!A2192</f>
        <v>Slatinské Lazy</v>
      </c>
      <c r="B2192" s="104">
        <f>'T09'!C2192</f>
        <v>518794</v>
      </c>
      <c r="C2192" s="109">
        <f>'T09'!K2192</f>
        <v>290066.52999999997</v>
      </c>
      <c r="D2192" s="110">
        <f>'T09'!O2192</f>
        <v>0</v>
      </c>
      <c r="E2192" s="110">
        <f>'T09'!P2192</f>
        <v>2.4870156512025021</v>
      </c>
      <c r="F2192" s="110"/>
      <c r="G2192" s="102">
        <f t="shared" si="487"/>
        <v>0</v>
      </c>
      <c r="H2192" s="102">
        <f t="shared" si="488"/>
        <v>0</v>
      </c>
      <c r="I2192" s="102">
        <f t="shared" si="489"/>
        <v>0</v>
      </c>
      <c r="J2192" s="103">
        <f t="shared" si="490"/>
        <v>0</v>
      </c>
      <c r="L2192" s="115">
        <f t="shared" si="491"/>
        <v>0</v>
      </c>
      <c r="M2192" s="111">
        <f t="shared" si="492"/>
        <v>0</v>
      </c>
      <c r="N2192" s="111">
        <f t="shared" si="493"/>
        <v>0</v>
      </c>
      <c r="O2192" s="115">
        <f t="shared" si="494"/>
        <v>0</v>
      </c>
      <c r="P2192" s="111">
        <f t="shared" si="495"/>
        <v>0</v>
      </c>
      <c r="Q2192" s="111">
        <f t="shared" si="496"/>
        <v>0</v>
      </c>
      <c r="R2192" s="115">
        <f t="shared" si="497"/>
        <v>0</v>
      </c>
      <c r="S2192" s="111">
        <f t="shared" si="498"/>
        <v>0</v>
      </c>
      <c r="T2192" s="111">
        <f t="shared" si="499"/>
        <v>0</v>
      </c>
    </row>
    <row r="2193" spans="1:20" ht="11.25" customHeight="1" x14ac:dyDescent="0.2">
      <c r="A2193" s="102" t="str">
        <f>'T09'!A2193</f>
        <v>Slatvina</v>
      </c>
      <c r="B2193" s="104">
        <f>'T09'!C2193</f>
        <v>543527</v>
      </c>
      <c r="C2193" s="109">
        <f>'T09'!K2193</f>
        <v>101581.09999999999</v>
      </c>
      <c r="D2193" s="110">
        <f>'T09'!O2193</f>
        <v>14.569599999999999</v>
      </c>
      <c r="E2193" s="110">
        <f>'T09'!P2193</f>
        <v>0</v>
      </c>
      <c r="F2193" s="110"/>
      <c r="G2193" s="102">
        <f t="shared" si="487"/>
        <v>0</v>
      </c>
      <c r="H2193" s="102">
        <f t="shared" si="488"/>
        <v>0</v>
      </c>
      <c r="I2193" s="102">
        <f t="shared" si="489"/>
        <v>0</v>
      </c>
      <c r="J2193" s="103">
        <f t="shared" si="490"/>
        <v>0</v>
      </c>
      <c r="L2193" s="115">
        <f t="shared" si="491"/>
        <v>0</v>
      </c>
      <c r="M2193" s="111">
        <f t="shared" si="492"/>
        <v>0</v>
      </c>
      <c r="N2193" s="111">
        <f t="shared" si="493"/>
        <v>0</v>
      </c>
      <c r="O2193" s="115">
        <f t="shared" si="494"/>
        <v>0</v>
      </c>
      <c r="P2193" s="111">
        <f t="shared" si="495"/>
        <v>0</v>
      </c>
      <c r="Q2193" s="111">
        <f t="shared" si="496"/>
        <v>0</v>
      </c>
      <c r="R2193" s="115">
        <f t="shared" si="497"/>
        <v>0</v>
      </c>
      <c r="S2193" s="111">
        <f t="shared" si="498"/>
        <v>0</v>
      </c>
      <c r="T2193" s="111">
        <f t="shared" si="499"/>
        <v>0</v>
      </c>
    </row>
    <row r="2194" spans="1:20" ht="11.25" customHeight="1" x14ac:dyDescent="0.2">
      <c r="A2194" s="102" t="str">
        <f>'T09'!A2194</f>
        <v>Slavec</v>
      </c>
      <c r="B2194" s="104">
        <f>'T09'!C2194</f>
        <v>526266</v>
      </c>
      <c r="C2194" s="109">
        <f>'T09'!K2194</f>
        <v>102832.34</v>
      </c>
      <c r="D2194" s="110">
        <f>'T09'!O2194</f>
        <v>43.5608</v>
      </c>
      <c r="E2194" s="110">
        <f>'T09'!P2194</f>
        <v>4.793589254119861</v>
      </c>
      <c r="F2194" s="110"/>
      <c r="G2194" s="102">
        <f t="shared" si="487"/>
        <v>0</v>
      </c>
      <c r="H2194" s="102">
        <f t="shared" si="488"/>
        <v>0</v>
      </c>
      <c r="I2194" s="102">
        <f t="shared" si="489"/>
        <v>0</v>
      </c>
      <c r="J2194" s="103">
        <f t="shared" si="490"/>
        <v>0</v>
      </c>
      <c r="L2194" s="115">
        <f t="shared" si="491"/>
        <v>0</v>
      </c>
      <c r="M2194" s="111">
        <f t="shared" si="492"/>
        <v>0</v>
      </c>
      <c r="N2194" s="111">
        <f t="shared" si="493"/>
        <v>0</v>
      </c>
      <c r="O2194" s="115">
        <f t="shared" si="494"/>
        <v>0</v>
      </c>
      <c r="P2194" s="111">
        <f t="shared" si="495"/>
        <v>0</v>
      </c>
      <c r="Q2194" s="111">
        <f t="shared" si="496"/>
        <v>0</v>
      </c>
      <c r="R2194" s="115">
        <f t="shared" si="497"/>
        <v>0</v>
      </c>
      <c r="S2194" s="111">
        <f t="shared" si="498"/>
        <v>0</v>
      </c>
      <c r="T2194" s="111">
        <f t="shared" si="499"/>
        <v>0</v>
      </c>
    </row>
    <row r="2195" spans="1:20" ht="11.25" customHeight="1" x14ac:dyDescent="0.2">
      <c r="A2195" s="102" t="str">
        <f>'T09'!A2195</f>
        <v>Slavkovce</v>
      </c>
      <c r="B2195" s="104">
        <f>'T09'!C2195</f>
        <v>523062</v>
      </c>
      <c r="C2195" s="109">
        <f>'T09'!K2195</f>
        <v>160420.37</v>
      </c>
      <c r="D2195" s="110">
        <f>'T09'!O2195</f>
        <v>0</v>
      </c>
      <c r="E2195" s="110">
        <f>'T09'!P2195</f>
        <v>0</v>
      </c>
      <c r="F2195" s="110"/>
      <c r="G2195" s="102">
        <f t="shared" si="487"/>
        <v>0</v>
      </c>
      <c r="H2195" s="102">
        <f t="shared" si="488"/>
        <v>0</v>
      </c>
      <c r="I2195" s="102">
        <f t="shared" si="489"/>
        <v>0</v>
      </c>
      <c r="J2195" s="103">
        <f t="shared" si="490"/>
        <v>0</v>
      </c>
      <c r="L2195" s="115">
        <f t="shared" si="491"/>
        <v>0</v>
      </c>
      <c r="M2195" s="111">
        <f t="shared" si="492"/>
        <v>0</v>
      </c>
      <c r="N2195" s="111">
        <f t="shared" si="493"/>
        <v>0</v>
      </c>
      <c r="O2195" s="115">
        <f t="shared" si="494"/>
        <v>0</v>
      </c>
      <c r="P2195" s="111">
        <f t="shared" si="495"/>
        <v>0</v>
      </c>
      <c r="Q2195" s="111">
        <f t="shared" si="496"/>
        <v>0</v>
      </c>
      <c r="R2195" s="115">
        <f t="shared" si="497"/>
        <v>0</v>
      </c>
      <c r="S2195" s="111">
        <f t="shared" si="498"/>
        <v>0</v>
      </c>
      <c r="T2195" s="111">
        <f t="shared" si="499"/>
        <v>0</v>
      </c>
    </row>
    <row r="2196" spans="1:20" ht="11.25" customHeight="1" x14ac:dyDescent="0.2">
      <c r="A2196" s="102" t="str">
        <f>'T09'!A2196</f>
        <v>Slavnica</v>
      </c>
      <c r="B2196" s="104">
        <f>'T09'!C2196</f>
        <v>557421</v>
      </c>
      <c r="C2196" s="109">
        <f>'T09'!K2196</f>
        <v>210849.02</v>
      </c>
      <c r="D2196" s="110">
        <f>'T09'!O2196</f>
        <v>0</v>
      </c>
      <c r="E2196" s="110">
        <f>'T09'!P2196</f>
        <v>6.4566626868837238</v>
      </c>
      <c r="F2196" s="110"/>
      <c r="G2196" s="102">
        <f t="shared" si="487"/>
        <v>0</v>
      </c>
      <c r="H2196" s="102">
        <f t="shared" si="488"/>
        <v>0</v>
      </c>
      <c r="I2196" s="102">
        <f t="shared" si="489"/>
        <v>0</v>
      </c>
      <c r="J2196" s="103">
        <f t="shared" si="490"/>
        <v>0</v>
      </c>
      <c r="L2196" s="115">
        <f t="shared" si="491"/>
        <v>0</v>
      </c>
      <c r="M2196" s="111">
        <f t="shared" si="492"/>
        <v>0</v>
      </c>
      <c r="N2196" s="111">
        <f t="shared" si="493"/>
        <v>0</v>
      </c>
      <c r="O2196" s="115">
        <f t="shared" si="494"/>
        <v>0</v>
      </c>
      <c r="P2196" s="111">
        <f t="shared" si="495"/>
        <v>0</v>
      </c>
      <c r="Q2196" s="111">
        <f t="shared" si="496"/>
        <v>0</v>
      </c>
      <c r="R2196" s="115">
        <f t="shared" si="497"/>
        <v>0</v>
      </c>
      <c r="S2196" s="111">
        <f t="shared" si="498"/>
        <v>0</v>
      </c>
      <c r="T2196" s="111">
        <f t="shared" si="499"/>
        <v>0</v>
      </c>
    </row>
    <row r="2197" spans="1:20" ht="11.25" customHeight="1" x14ac:dyDescent="0.2">
      <c r="A2197" s="102" t="str">
        <f>'T09'!A2197</f>
        <v>Slavoška</v>
      </c>
      <c r="B2197" s="104">
        <f>'T09'!C2197</f>
        <v>526274</v>
      </c>
      <c r="C2197" s="109">
        <f>'T09'!K2197</f>
        <v>23454.16</v>
      </c>
      <c r="D2197" s="110">
        <f>'T09'!O2197</f>
        <v>0</v>
      </c>
      <c r="E2197" s="110">
        <f>'T09'!P2197</f>
        <v>0</v>
      </c>
      <c r="F2197" s="110"/>
      <c r="G2197" s="102">
        <f t="shared" si="487"/>
        <v>0</v>
      </c>
      <c r="H2197" s="102">
        <f t="shared" si="488"/>
        <v>0</v>
      </c>
      <c r="I2197" s="102">
        <f t="shared" si="489"/>
        <v>0</v>
      </c>
      <c r="J2197" s="103">
        <f t="shared" si="490"/>
        <v>0</v>
      </c>
      <c r="L2197" s="115">
        <f t="shared" si="491"/>
        <v>0</v>
      </c>
      <c r="M2197" s="111">
        <f t="shared" si="492"/>
        <v>0</v>
      </c>
      <c r="N2197" s="111">
        <f t="shared" si="493"/>
        <v>0</v>
      </c>
      <c r="O2197" s="115">
        <f t="shared" si="494"/>
        <v>0</v>
      </c>
      <c r="P2197" s="111">
        <f t="shared" si="495"/>
        <v>0</v>
      </c>
      <c r="Q2197" s="111">
        <f t="shared" si="496"/>
        <v>0</v>
      </c>
      <c r="R2197" s="115">
        <f t="shared" si="497"/>
        <v>0</v>
      </c>
      <c r="S2197" s="111">
        <f t="shared" si="498"/>
        <v>0</v>
      </c>
      <c r="T2197" s="111">
        <f t="shared" si="499"/>
        <v>0</v>
      </c>
    </row>
    <row r="2198" spans="1:20" ht="11.25" customHeight="1" x14ac:dyDescent="0.2">
      <c r="A2198" s="102" t="str">
        <f>'T09'!A2198</f>
        <v>Slavošovce</v>
      </c>
      <c r="B2198" s="104">
        <f>'T09'!C2198</f>
        <v>526282</v>
      </c>
      <c r="C2198" s="109">
        <f>'T09'!K2198</f>
        <v>1419823.8900000001</v>
      </c>
      <c r="D2198" s="110">
        <f>'T09'!O2198</f>
        <v>11.895200000000001</v>
      </c>
      <c r="E2198" s="110">
        <f>'T09'!P2198</f>
        <v>7.2981185011614356</v>
      </c>
      <c r="F2198" s="110"/>
      <c r="G2198" s="102">
        <f t="shared" si="487"/>
        <v>0</v>
      </c>
      <c r="H2198" s="102">
        <f t="shared" si="488"/>
        <v>0</v>
      </c>
      <c r="I2198" s="102">
        <f t="shared" si="489"/>
        <v>0</v>
      </c>
      <c r="J2198" s="103">
        <f t="shared" si="490"/>
        <v>0</v>
      </c>
      <c r="L2198" s="115">
        <f t="shared" si="491"/>
        <v>0</v>
      </c>
      <c r="M2198" s="111">
        <f t="shared" si="492"/>
        <v>0</v>
      </c>
      <c r="N2198" s="111">
        <f t="shared" si="493"/>
        <v>0</v>
      </c>
      <c r="O2198" s="115">
        <f t="shared" si="494"/>
        <v>0</v>
      </c>
      <c r="P2198" s="111">
        <f t="shared" si="495"/>
        <v>0</v>
      </c>
      <c r="Q2198" s="111">
        <f t="shared" si="496"/>
        <v>0</v>
      </c>
      <c r="R2198" s="115">
        <f t="shared" si="497"/>
        <v>0</v>
      </c>
      <c r="S2198" s="111">
        <f t="shared" si="498"/>
        <v>0</v>
      </c>
      <c r="T2198" s="111">
        <f t="shared" si="499"/>
        <v>0</v>
      </c>
    </row>
    <row r="2199" spans="1:20" ht="11.25" customHeight="1" x14ac:dyDescent="0.2">
      <c r="A2199" s="102" t="str">
        <f>'T09'!A2199</f>
        <v>Sľažany</v>
      </c>
      <c r="B2199" s="104">
        <f>'T09'!C2199</f>
        <v>500747</v>
      </c>
      <c r="C2199" s="109">
        <f>'T09'!K2199</f>
        <v>842985.03</v>
      </c>
      <c r="D2199" s="110">
        <f>'T09'!O2199</f>
        <v>4.0914000000000001</v>
      </c>
      <c r="E2199" s="110">
        <f>'T09'!P2199</f>
        <v>5.2576900446262966</v>
      </c>
      <c r="F2199" s="110"/>
      <c r="G2199" s="102">
        <f t="shared" si="487"/>
        <v>0</v>
      </c>
      <c r="H2199" s="102">
        <f t="shared" si="488"/>
        <v>0</v>
      </c>
      <c r="I2199" s="102">
        <f t="shared" si="489"/>
        <v>0</v>
      </c>
      <c r="J2199" s="103">
        <f t="shared" si="490"/>
        <v>0</v>
      </c>
      <c r="L2199" s="115">
        <f t="shared" si="491"/>
        <v>0</v>
      </c>
      <c r="M2199" s="111">
        <f t="shared" si="492"/>
        <v>0</v>
      </c>
      <c r="N2199" s="111">
        <f t="shared" si="493"/>
        <v>0</v>
      </c>
      <c r="O2199" s="115">
        <f t="shared" si="494"/>
        <v>0</v>
      </c>
      <c r="P2199" s="111">
        <f t="shared" si="495"/>
        <v>0</v>
      </c>
      <c r="Q2199" s="111">
        <f t="shared" si="496"/>
        <v>0</v>
      </c>
      <c r="R2199" s="115">
        <f t="shared" si="497"/>
        <v>0</v>
      </c>
      <c r="S2199" s="111">
        <f t="shared" si="498"/>
        <v>0</v>
      </c>
      <c r="T2199" s="111">
        <f t="shared" si="499"/>
        <v>0</v>
      </c>
    </row>
    <row r="2200" spans="1:20" ht="11.25" customHeight="1" x14ac:dyDescent="0.2">
      <c r="A2200" s="102" t="str">
        <f>'T09'!A2200</f>
        <v>Slepčany</v>
      </c>
      <c r="B2200" s="104">
        <f>'T09'!C2200</f>
        <v>500755</v>
      </c>
      <c r="C2200" s="109">
        <f>'T09'!K2200</f>
        <v>282941.71000000002</v>
      </c>
      <c r="D2200" s="110">
        <f>'T09'!O2200</f>
        <v>35.028700000000001</v>
      </c>
      <c r="E2200" s="110">
        <f>'T09'!P2200</f>
        <v>37.482670900660068</v>
      </c>
      <c r="F2200" s="110"/>
      <c r="G2200" s="102">
        <f t="shared" si="487"/>
        <v>0</v>
      </c>
      <c r="H2200" s="102">
        <f t="shared" si="488"/>
        <v>1</v>
      </c>
      <c r="I2200" s="102">
        <f t="shared" si="489"/>
        <v>0</v>
      </c>
      <c r="J2200" s="103">
        <f t="shared" si="490"/>
        <v>1</v>
      </c>
      <c r="L2200" s="115">
        <f t="shared" si="491"/>
        <v>0</v>
      </c>
      <c r="M2200" s="111">
        <f t="shared" si="492"/>
        <v>0</v>
      </c>
      <c r="N2200" s="111">
        <f t="shared" si="493"/>
        <v>0</v>
      </c>
      <c r="O2200" s="115">
        <f t="shared" si="494"/>
        <v>282941.71000000002</v>
      </c>
      <c r="P2200" s="111">
        <f t="shared" si="495"/>
        <v>0.35028700000000002</v>
      </c>
      <c r="Q2200" s="111">
        <f t="shared" si="496"/>
        <v>0.3748267090066007</v>
      </c>
      <c r="R2200" s="115">
        <f t="shared" si="497"/>
        <v>0</v>
      </c>
      <c r="S2200" s="111">
        <f t="shared" si="498"/>
        <v>0</v>
      </c>
      <c r="T2200" s="111">
        <f t="shared" si="499"/>
        <v>0</v>
      </c>
    </row>
    <row r="2201" spans="1:20" ht="11.25" customHeight="1" x14ac:dyDescent="0.2">
      <c r="A2201" s="102" t="str">
        <f>'T09'!A2201</f>
        <v>Sliač</v>
      </c>
      <c r="B2201" s="104">
        <f>'T09'!C2201</f>
        <v>518808</v>
      </c>
      <c r="C2201" s="109">
        <f>'T09'!K2201</f>
        <v>2475893.29</v>
      </c>
      <c r="D2201" s="110">
        <f>'T09'!O2201</f>
        <v>16.188500000000001</v>
      </c>
      <c r="E2201" s="110">
        <f>'T09'!P2201</f>
        <v>6.0032995202309394</v>
      </c>
      <c r="F2201" s="110"/>
      <c r="G2201" s="102">
        <f t="shared" si="487"/>
        <v>0</v>
      </c>
      <c r="H2201" s="102">
        <f t="shared" si="488"/>
        <v>0</v>
      </c>
      <c r="I2201" s="102">
        <f t="shared" si="489"/>
        <v>0</v>
      </c>
      <c r="J2201" s="103">
        <f t="shared" si="490"/>
        <v>0</v>
      </c>
      <c r="L2201" s="115">
        <f t="shared" si="491"/>
        <v>0</v>
      </c>
      <c r="M2201" s="111">
        <f t="shared" si="492"/>
        <v>0</v>
      </c>
      <c r="N2201" s="111">
        <f t="shared" si="493"/>
        <v>0</v>
      </c>
      <c r="O2201" s="115">
        <f t="shared" si="494"/>
        <v>0</v>
      </c>
      <c r="P2201" s="111">
        <f t="shared" si="495"/>
        <v>0</v>
      </c>
      <c r="Q2201" s="111">
        <f t="shared" si="496"/>
        <v>0</v>
      </c>
      <c r="R2201" s="115">
        <f t="shared" si="497"/>
        <v>0</v>
      </c>
      <c r="S2201" s="111">
        <f t="shared" si="498"/>
        <v>0</v>
      </c>
      <c r="T2201" s="111">
        <f t="shared" si="499"/>
        <v>0</v>
      </c>
    </row>
    <row r="2202" spans="1:20" ht="11.25" customHeight="1" x14ac:dyDescent="0.2">
      <c r="A2202" s="102" t="str">
        <f>'T09'!A2202</f>
        <v>Sliepkovce</v>
      </c>
      <c r="B2202" s="104">
        <f>'T09'!C2202</f>
        <v>523071</v>
      </c>
      <c r="C2202" s="109">
        <f>'T09'!K2202</f>
        <v>176057.22</v>
      </c>
      <c r="D2202" s="110">
        <f>'T09'!O2202</f>
        <v>0</v>
      </c>
      <c r="E2202" s="110">
        <f>'T09'!P2202</f>
        <v>0</v>
      </c>
      <c r="F2202" s="110"/>
      <c r="G2202" s="102">
        <f t="shared" si="487"/>
        <v>0</v>
      </c>
      <c r="H2202" s="102">
        <f t="shared" si="488"/>
        <v>0</v>
      </c>
      <c r="I2202" s="102">
        <f t="shared" si="489"/>
        <v>0</v>
      </c>
      <c r="J2202" s="103">
        <f t="shared" si="490"/>
        <v>0</v>
      </c>
      <c r="L2202" s="115">
        <f t="shared" si="491"/>
        <v>0</v>
      </c>
      <c r="M2202" s="111">
        <f t="shared" si="492"/>
        <v>0</v>
      </c>
      <c r="N2202" s="111">
        <f t="shared" si="493"/>
        <v>0</v>
      </c>
      <c r="O2202" s="115">
        <f t="shared" si="494"/>
        <v>0</v>
      </c>
      <c r="P2202" s="111">
        <f t="shared" si="495"/>
        <v>0</v>
      </c>
      <c r="Q2202" s="111">
        <f t="shared" si="496"/>
        <v>0</v>
      </c>
      <c r="R2202" s="115">
        <f t="shared" si="497"/>
        <v>0</v>
      </c>
      <c r="S2202" s="111">
        <f t="shared" si="498"/>
        <v>0</v>
      </c>
      <c r="T2202" s="111">
        <f t="shared" si="499"/>
        <v>0</v>
      </c>
    </row>
    <row r="2203" spans="1:20" ht="11.25" customHeight="1" x14ac:dyDescent="0.2">
      <c r="A2203" s="102" t="str">
        <f>'T09'!A2203</f>
        <v>Slivník</v>
      </c>
      <c r="B2203" s="104">
        <f>'T09'!C2203</f>
        <v>543748</v>
      </c>
      <c r="C2203" s="109">
        <f>'T09'!K2203</f>
        <v>227831.59</v>
      </c>
      <c r="D2203" s="110">
        <f>'T09'!O2203</f>
        <v>8.1959</v>
      </c>
      <c r="E2203" s="110">
        <f>'T09'!P2203</f>
        <v>3.3086851564350663</v>
      </c>
      <c r="F2203" s="110"/>
      <c r="G2203" s="102">
        <f t="shared" si="487"/>
        <v>0</v>
      </c>
      <c r="H2203" s="102">
        <f t="shared" si="488"/>
        <v>0</v>
      </c>
      <c r="I2203" s="102">
        <f t="shared" si="489"/>
        <v>0</v>
      </c>
      <c r="J2203" s="103">
        <f t="shared" si="490"/>
        <v>0</v>
      </c>
      <c r="L2203" s="115">
        <f t="shared" si="491"/>
        <v>0</v>
      </c>
      <c r="M2203" s="111">
        <f t="shared" si="492"/>
        <v>0</v>
      </c>
      <c r="N2203" s="111">
        <f t="shared" si="493"/>
        <v>0</v>
      </c>
      <c r="O2203" s="115">
        <f t="shared" si="494"/>
        <v>0</v>
      </c>
      <c r="P2203" s="111">
        <f t="shared" si="495"/>
        <v>0</v>
      </c>
      <c r="Q2203" s="111">
        <f t="shared" si="496"/>
        <v>0</v>
      </c>
      <c r="R2203" s="115">
        <f t="shared" si="497"/>
        <v>0</v>
      </c>
      <c r="S2203" s="111">
        <f t="shared" si="498"/>
        <v>0</v>
      </c>
      <c r="T2203" s="111">
        <f t="shared" si="499"/>
        <v>0</v>
      </c>
    </row>
    <row r="2204" spans="1:20" ht="11.25" customHeight="1" x14ac:dyDescent="0.2">
      <c r="A2204" s="102" t="str">
        <f>'T09'!A2204</f>
        <v>Slizké</v>
      </c>
      <c r="B2204" s="104">
        <f>'T09'!C2204</f>
        <v>515531</v>
      </c>
      <c r="C2204" s="109">
        <f>'T09'!K2204</f>
        <v>40979.839999999997</v>
      </c>
      <c r="D2204" s="110">
        <f>'T09'!O2204</f>
        <v>0</v>
      </c>
      <c r="E2204" s="110">
        <f>'T09'!P2204</f>
        <v>0</v>
      </c>
      <c r="F2204" s="110"/>
      <c r="G2204" s="102">
        <f t="shared" si="487"/>
        <v>0</v>
      </c>
      <c r="H2204" s="102">
        <f t="shared" si="488"/>
        <v>0</v>
      </c>
      <c r="I2204" s="102">
        <f t="shared" si="489"/>
        <v>0</v>
      </c>
      <c r="J2204" s="103">
        <f t="shared" si="490"/>
        <v>0</v>
      </c>
      <c r="L2204" s="115">
        <f t="shared" si="491"/>
        <v>0</v>
      </c>
      <c r="M2204" s="111">
        <f t="shared" si="492"/>
        <v>0</v>
      </c>
      <c r="N2204" s="111">
        <f t="shared" si="493"/>
        <v>0</v>
      </c>
      <c r="O2204" s="115">
        <f t="shared" si="494"/>
        <v>0</v>
      </c>
      <c r="P2204" s="111">
        <f t="shared" si="495"/>
        <v>0</v>
      </c>
      <c r="Q2204" s="111">
        <f t="shared" si="496"/>
        <v>0</v>
      </c>
      <c r="R2204" s="115">
        <f t="shared" si="497"/>
        <v>0</v>
      </c>
      <c r="S2204" s="111">
        <f t="shared" si="498"/>
        <v>0</v>
      </c>
      <c r="T2204" s="111">
        <f t="shared" si="499"/>
        <v>0</v>
      </c>
    </row>
    <row r="2205" spans="1:20" ht="11.25" customHeight="1" x14ac:dyDescent="0.2">
      <c r="A2205" s="102" t="str">
        <f>'T09'!A2205</f>
        <v>Slopná</v>
      </c>
      <c r="B2205" s="104">
        <f>'T09'!C2205</f>
        <v>557480</v>
      </c>
      <c r="C2205" s="109">
        <f>'T09'!K2205</f>
        <v>170951.24</v>
      </c>
      <c r="D2205" s="110">
        <f>'T09'!O2205</f>
        <v>11.1271</v>
      </c>
      <c r="E2205" s="110">
        <f>'T09'!P2205</f>
        <v>22.475841649349839</v>
      </c>
      <c r="F2205" s="110"/>
      <c r="G2205" s="102">
        <f t="shared" si="487"/>
        <v>0</v>
      </c>
      <c r="H2205" s="102">
        <f t="shared" si="488"/>
        <v>0</v>
      </c>
      <c r="I2205" s="102">
        <f t="shared" si="489"/>
        <v>0</v>
      </c>
      <c r="J2205" s="103">
        <f t="shared" si="490"/>
        <v>0</v>
      </c>
      <c r="L2205" s="115">
        <f t="shared" si="491"/>
        <v>0</v>
      </c>
      <c r="M2205" s="111">
        <f t="shared" si="492"/>
        <v>0</v>
      </c>
      <c r="N2205" s="111">
        <f t="shared" si="493"/>
        <v>0</v>
      </c>
      <c r="O2205" s="115">
        <f t="shared" si="494"/>
        <v>0</v>
      </c>
      <c r="P2205" s="111">
        <f t="shared" si="495"/>
        <v>0</v>
      </c>
      <c r="Q2205" s="111">
        <f t="shared" si="496"/>
        <v>0</v>
      </c>
      <c r="R2205" s="115">
        <f t="shared" si="497"/>
        <v>0</v>
      </c>
      <c r="S2205" s="111">
        <f t="shared" si="498"/>
        <v>0</v>
      </c>
      <c r="T2205" s="111">
        <f t="shared" si="499"/>
        <v>0</v>
      </c>
    </row>
    <row r="2206" spans="1:20" ht="11.25" customHeight="1" x14ac:dyDescent="0.2">
      <c r="A2206" s="102" t="str">
        <f>'T09'!A2206</f>
        <v>Slovany</v>
      </c>
      <c r="B2206" s="104">
        <f>'T09'!C2206</f>
        <v>512613</v>
      </c>
      <c r="C2206" s="109">
        <f>'T09'!K2206</f>
        <v>119676.85</v>
      </c>
      <c r="D2206" s="110">
        <f>'T09'!O2206</f>
        <v>0</v>
      </c>
      <c r="E2206" s="110">
        <f>'T09'!P2206</f>
        <v>0</v>
      </c>
      <c r="F2206" s="110"/>
      <c r="G2206" s="102">
        <f t="shared" si="487"/>
        <v>0</v>
      </c>
      <c r="H2206" s="102">
        <f t="shared" si="488"/>
        <v>0</v>
      </c>
      <c r="I2206" s="102">
        <f t="shared" si="489"/>
        <v>0</v>
      </c>
      <c r="J2206" s="103">
        <f t="shared" si="490"/>
        <v>0</v>
      </c>
      <c r="L2206" s="115">
        <f t="shared" si="491"/>
        <v>0</v>
      </c>
      <c r="M2206" s="111">
        <f t="shared" si="492"/>
        <v>0</v>
      </c>
      <c r="N2206" s="111">
        <f t="shared" si="493"/>
        <v>0</v>
      </c>
      <c r="O2206" s="115">
        <f t="shared" si="494"/>
        <v>0</v>
      </c>
      <c r="P2206" s="111">
        <f t="shared" si="495"/>
        <v>0</v>
      </c>
      <c r="Q2206" s="111">
        <f t="shared" si="496"/>
        <v>0</v>
      </c>
      <c r="R2206" s="115">
        <f t="shared" si="497"/>
        <v>0</v>
      </c>
      <c r="S2206" s="111">
        <f t="shared" si="498"/>
        <v>0</v>
      </c>
      <c r="T2206" s="111">
        <f t="shared" si="499"/>
        <v>0</v>
      </c>
    </row>
    <row r="2207" spans="1:20" ht="11.25" customHeight="1" x14ac:dyDescent="0.2">
      <c r="A2207" s="102" t="str">
        <f>'T09'!A2207</f>
        <v>Slovenská Kajňa</v>
      </c>
      <c r="B2207" s="104">
        <f>'T09'!C2207</f>
        <v>529168</v>
      </c>
      <c r="C2207" s="109">
        <f>'T09'!K2207</f>
        <v>586744.43000000005</v>
      </c>
      <c r="D2207" s="110">
        <f>'T09'!O2207</f>
        <v>12.0136</v>
      </c>
      <c r="E2207" s="110">
        <f>'T09'!P2207</f>
        <v>1.460685361768155</v>
      </c>
      <c r="F2207" s="110"/>
      <c r="G2207" s="102">
        <f t="shared" si="487"/>
        <v>0</v>
      </c>
      <c r="H2207" s="102">
        <f t="shared" si="488"/>
        <v>0</v>
      </c>
      <c r="I2207" s="102">
        <f t="shared" si="489"/>
        <v>0</v>
      </c>
      <c r="J2207" s="103">
        <f t="shared" si="490"/>
        <v>0</v>
      </c>
      <c r="L2207" s="115">
        <f t="shared" si="491"/>
        <v>0</v>
      </c>
      <c r="M2207" s="111">
        <f t="shared" si="492"/>
        <v>0</v>
      </c>
      <c r="N2207" s="111">
        <f t="shared" si="493"/>
        <v>0</v>
      </c>
      <c r="O2207" s="115">
        <f t="shared" si="494"/>
        <v>0</v>
      </c>
      <c r="P2207" s="111">
        <f t="shared" si="495"/>
        <v>0</v>
      </c>
      <c r="Q2207" s="111">
        <f t="shared" si="496"/>
        <v>0</v>
      </c>
      <c r="R2207" s="115">
        <f t="shared" si="497"/>
        <v>0</v>
      </c>
      <c r="S2207" s="111">
        <f t="shared" si="498"/>
        <v>0</v>
      </c>
      <c r="T2207" s="111">
        <f t="shared" si="499"/>
        <v>0</v>
      </c>
    </row>
    <row r="2208" spans="1:20" ht="11.25" customHeight="1" x14ac:dyDescent="0.2">
      <c r="A2208" s="102" t="str">
        <f>'T09'!A2208</f>
        <v>Slovenská Ľupča</v>
      </c>
      <c r="B2208" s="104">
        <f>'T09'!C2208</f>
        <v>509001</v>
      </c>
      <c r="C2208" s="109">
        <f>'T09'!K2208</f>
        <v>1854676.1700000002</v>
      </c>
      <c r="D2208" s="110">
        <f>'T09'!O2208</f>
        <v>0</v>
      </c>
      <c r="E2208" s="110">
        <f>'T09'!P2208</f>
        <v>1.1860809102863494</v>
      </c>
      <c r="F2208" s="110"/>
      <c r="G2208" s="102">
        <f t="shared" si="487"/>
        <v>0</v>
      </c>
      <c r="H2208" s="102">
        <f t="shared" si="488"/>
        <v>0</v>
      </c>
      <c r="I2208" s="102">
        <f t="shared" si="489"/>
        <v>0</v>
      </c>
      <c r="J2208" s="103">
        <f t="shared" si="490"/>
        <v>0</v>
      </c>
      <c r="L2208" s="115">
        <f t="shared" si="491"/>
        <v>0</v>
      </c>
      <c r="M2208" s="111">
        <f t="shared" si="492"/>
        <v>0</v>
      </c>
      <c r="N2208" s="111">
        <f t="shared" si="493"/>
        <v>0</v>
      </c>
      <c r="O2208" s="115">
        <f t="shared" si="494"/>
        <v>0</v>
      </c>
      <c r="P2208" s="111">
        <f t="shared" si="495"/>
        <v>0</v>
      </c>
      <c r="Q2208" s="111">
        <f t="shared" si="496"/>
        <v>0</v>
      </c>
      <c r="R2208" s="115">
        <f t="shared" si="497"/>
        <v>0</v>
      </c>
      <c r="S2208" s="111">
        <f t="shared" si="498"/>
        <v>0</v>
      </c>
      <c r="T2208" s="111">
        <f t="shared" si="499"/>
        <v>0</v>
      </c>
    </row>
    <row r="2209" spans="1:20" ht="11.25" customHeight="1" x14ac:dyDescent="0.2">
      <c r="A2209" s="102" t="str">
        <f>'T09'!A2209</f>
        <v>Slovenská Nová Ves</v>
      </c>
      <c r="B2209" s="104">
        <f>'T09'!C2209</f>
        <v>556564</v>
      </c>
      <c r="C2209" s="109">
        <f>'T09'!K2209</f>
        <v>126224.05</v>
      </c>
      <c r="D2209" s="110">
        <f>'T09'!O2209</f>
        <v>0</v>
      </c>
      <c r="E2209" s="110">
        <f>'T09'!P2209</f>
        <v>0</v>
      </c>
      <c r="F2209" s="110"/>
      <c r="G2209" s="102">
        <f t="shared" si="487"/>
        <v>0</v>
      </c>
      <c r="H2209" s="102">
        <f t="shared" si="488"/>
        <v>0</v>
      </c>
      <c r="I2209" s="102">
        <f t="shared" si="489"/>
        <v>0</v>
      </c>
      <c r="J2209" s="103">
        <f t="shared" si="490"/>
        <v>0</v>
      </c>
      <c r="L2209" s="115">
        <f t="shared" si="491"/>
        <v>0</v>
      </c>
      <c r="M2209" s="111">
        <f t="shared" si="492"/>
        <v>0</v>
      </c>
      <c r="N2209" s="111">
        <f t="shared" si="493"/>
        <v>0</v>
      </c>
      <c r="O2209" s="115">
        <f t="shared" si="494"/>
        <v>0</v>
      </c>
      <c r="P2209" s="111">
        <f t="shared" si="495"/>
        <v>0</v>
      </c>
      <c r="Q2209" s="111">
        <f t="shared" si="496"/>
        <v>0</v>
      </c>
      <c r="R2209" s="115">
        <f t="shared" si="497"/>
        <v>0</v>
      </c>
      <c r="S2209" s="111">
        <f t="shared" si="498"/>
        <v>0</v>
      </c>
      <c r="T2209" s="111">
        <f t="shared" si="499"/>
        <v>0</v>
      </c>
    </row>
    <row r="2210" spans="1:20" ht="11.25" customHeight="1" x14ac:dyDescent="0.2">
      <c r="A2210" s="102" t="str">
        <f>'T09'!A2210</f>
        <v>Slovenská Ves</v>
      </c>
      <c r="B2210" s="104">
        <f>'T09'!C2210</f>
        <v>523810</v>
      </c>
      <c r="C2210" s="109">
        <f>'T09'!K2210</f>
        <v>1521641.44</v>
      </c>
      <c r="D2210" s="110">
        <f>'T09'!O2210</f>
        <v>28.247299999999999</v>
      </c>
      <c r="E2210" s="110">
        <f>'T09'!P2210</f>
        <v>12.059152384808868</v>
      </c>
      <c r="F2210" s="110"/>
      <c r="G2210" s="102">
        <f t="shared" si="487"/>
        <v>0</v>
      </c>
      <c r="H2210" s="102">
        <f t="shared" si="488"/>
        <v>0</v>
      </c>
      <c r="I2210" s="102">
        <f t="shared" si="489"/>
        <v>0</v>
      </c>
      <c r="J2210" s="103">
        <f t="shared" si="490"/>
        <v>0</v>
      </c>
      <c r="L2210" s="115">
        <f t="shared" si="491"/>
        <v>0</v>
      </c>
      <c r="M2210" s="111">
        <f t="shared" si="492"/>
        <v>0</v>
      </c>
      <c r="N2210" s="111">
        <f t="shared" si="493"/>
        <v>0</v>
      </c>
      <c r="O2210" s="115">
        <f t="shared" si="494"/>
        <v>0</v>
      </c>
      <c r="P2210" s="111">
        <f t="shared" si="495"/>
        <v>0</v>
      </c>
      <c r="Q2210" s="111">
        <f t="shared" si="496"/>
        <v>0</v>
      </c>
      <c r="R2210" s="115">
        <f t="shared" si="497"/>
        <v>0</v>
      </c>
      <c r="S2210" s="111">
        <f t="shared" si="498"/>
        <v>0</v>
      </c>
      <c r="T2210" s="111">
        <f t="shared" si="499"/>
        <v>0</v>
      </c>
    </row>
    <row r="2211" spans="1:20" ht="11.25" customHeight="1" x14ac:dyDescent="0.2">
      <c r="A2211" s="102" t="str">
        <f>'T09'!A2211</f>
        <v>Slovenská Volová</v>
      </c>
      <c r="B2211" s="104">
        <f>'T09'!C2211</f>
        <v>520772</v>
      </c>
      <c r="C2211" s="109">
        <f>'T09'!K2211</f>
        <v>140506.98000000001</v>
      </c>
      <c r="D2211" s="110">
        <f>'T09'!O2211</f>
        <v>18.558800000000002</v>
      </c>
      <c r="E2211" s="110">
        <f>'T09'!P2211</f>
        <v>0.55812173886307992</v>
      </c>
      <c r="F2211" s="110"/>
      <c r="G2211" s="102">
        <f t="shared" si="487"/>
        <v>0</v>
      </c>
      <c r="H2211" s="102">
        <f t="shared" si="488"/>
        <v>0</v>
      </c>
      <c r="I2211" s="102">
        <f t="shared" si="489"/>
        <v>0</v>
      </c>
      <c r="J2211" s="103">
        <f t="shared" si="490"/>
        <v>0</v>
      </c>
      <c r="L2211" s="115">
        <f t="shared" si="491"/>
        <v>0</v>
      </c>
      <c r="M2211" s="111">
        <f t="shared" si="492"/>
        <v>0</v>
      </c>
      <c r="N2211" s="111">
        <f t="shared" si="493"/>
        <v>0</v>
      </c>
      <c r="O2211" s="115">
        <f t="shared" si="494"/>
        <v>0</v>
      </c>
      <c r="P2211" s="111">
        <f t="shared" si="495"/>
        <v>0</v>
      </c>
      <c r="Q2211" s="111">
        <f t="shared" si="496"/>
        <v>0</v>
      </c>
      <c r="R2211" s="115">
        <f t="shared" si="497"/>
        <v>0</v>
      </c>
      <c r="S2211" s="111">
        <f t="shared" si="498"/>
        <v>0</v>
      </c>
      <c r="T2211" s="111">
        <f t="shared" si="499"/>
        <v>0</v>
      </c>
    </row>
    <row r="2212" spans="1:20" ht="11.25" customHeight="1" x14ac:dyDescent="0.2">
      <c r="A2212" s="102" t="str">
        <f>'T09'!A2212</f>
        <v>Slovenské Ďarmoty</v>
      </c>
      <c r="B2212" s="104">
        <f>'T09'!C2212</f>
        <v>516384</v>
      </c>
      <c r="C2212" s="109">
        <f>'T09'!K2212</f>
        <v>191902.4</v>
      </c>
      <c r="D2212" s="110">
        <f>'T09'!O2212</f>
        <v>42.138800000000003</v>
      </c>
      <c r="E2212" s="110">
        <f>'T09'!P2212</f>
        <v>21.75052526701073</v>
      </c>
      <c r="F2212" s="110"/>
      <c r="G2212" s="102">
        <f t="shared" si="487"/>
        <v>0</v>
      </c>
      <c r="H2212" s="102">
        <f t="shared" si="488"/>
        <v>0</v>
      </c>
      <c r="I2212" s="102">
        <f t="shared" si="489"/>
        <v>0</v>
      </c>
      <c r="J2212" s="103">
        <f t="shared" si="490"/>
        <v>0</v>
      </c>
      <c r="L2212" s="115">
        <f t="shared" si="491"/>
        <v>0</v>
      </c>
      <c r="M2212" s="111">
        <f t="shared" si="492"/>
        <v>0</v>
      </c>
      <c r="N2212" s="111">
        <f t="shared" si="493"/>
        <v>0</v>
      </c>
      <c r="O2212" s="115">
        <f t="shared" si="494"/>
        <v>0</v>
      </c>
      <c r="P2212" s="111">
        <f t="shared" si="495"/>
        <v>0</v>
      </c>
      <c r="Q2212" s="111">
        <f t="shared" si="496"/>
        <v>0</v>
      </c>
      <c r="R2212" s="115">
        <f t="shared" si="497"/>
        <v>0</v>
      </c>
      <c r="S2212" s="111">
        <f t="shared" si="498"/>
        <v>0</v>
      </c>
      <c r="T2212" s="111">
        <f t="shared" si="499"/>
        <v>0</v>
      </c>
    </row>
    <row r="2213" spans="1:20" ht="11.25" customHeight="1" x14ac:dyDescent="0.2">
      <c r="A2213" s="102" t="str">
        <f>'T09'!A2213</f>
        <v>Slovenské Kľačany</v>
      </c>
      <c r="B2213" s="104">
        <f>'T09'!C2213</f>
        <v>516392</v>
      </c>
      <c r="C2213" s="109">
        <f>'T09'!K2213</f>
        <v>33543.58</v>
      </c>
      <c r="D2213" s="110">
        <f>'T09'!O2213</f>
        <v>0</v>
      </c>
      <c r="E2213" s="110">
        <f>'T09'!P2213</f>
        <v>0</v>
      </c>
      <c r="F2213" s="110"/>
      <c r="G2213" s="102">
        <f t="shared" si="487"/>
        <v>0</v>
      </c>
      <c r="H2213" s="102">
        <f t="shared" si="488"/>
        <v>0</v>
      </c>
      <c r="I2213" s="102">
        <f t="shared" si="489"/>
        <v>0</v>
      </c>
      <c r="J2213" s="103">
        <f t="shared" si="490"/>
        <v>0</v>
      </c>
      <c r="L2213" s="115">
        <f t="shared" si="491"/>
        <v>0</v>
      </c>
      <c r="M2213" s="111">
        <f t="shared" si="492"/>
        <v>0</v>
      </c>
      <c r="N2213" s="111">
        <f t="shared" si="493"/>
        <v>0</v>
      </c>
      <c r="O2213" s="115">
        <f t="shared" si="494"/>
        <v>0</v>
      </c>
      <c r="P2213" s="111">
        <f t="shared" si="495"/>
        <v>0</v>
      </c>
      <c r="Q2213" s="111">
        <f t="shared" si="496"/>
        <v>0</v>
      </c>
      <c r="R2213" s="115">
        <f t="shared" si="497"/>
        <v>0</v>
      </c>
      <c r="S2213" s="111">
        <f t="shared" si="498"/>
        <v>0</v>
      </c>
      <c r="T2213" s="111">
        <f t="shared" si="499"/>
        <v>0</v>
      </c>
    </row>
    <row r="2214" spans="1:20" ht="11.25" customHeight="1" x14ac:dyDescent="0.2">
      <c r="A2214" s="102" t="str">
        <f>'T09'!A2214</f>
        <v>Slovenské Krivé</v>
      </c>
      <c r="B2214" s="104">
        <f>'T09'!C2214</f>
        <v>520781</v>
      </c>
      <c r="C2214" s="109">
        <f>'T09'!K2214</f>
        <v>57374.09</v>
      </c>
      <c r="D2214" s="110">
        <f>'T09'!O2214</f>
        <v>21.244700000000002</v>
      </c>
      <c r="E2214" s="110">
        <f>'T09'!P2214</f>
        <v>0.80421319100660249</v>
      </c>
      <c r="F2214" s="110"/>
      <c r="G2214" s="102">
        <f t="shared" si="487"/>
        <v>0</v>
      </c>
      <c r="H2214" s="102">
        <f t="shared" si="488"/>
        <v>0</v>
      </c>
      <c r="I2214" s="102">
        <f t="shared" si="489"/>
        <v>0</v>
      </c>
      <c r="J2214" s="103">
        <f t="shared" si="490"/>
        <v>0</v>
      </c>
      <c r="L2214" s="115">
        <f t="shared" si="491"/>
        <v>0</v>
      </c>
      <c r="M2214" s="111">
        <f t="shared" si="492"/>
        <v>0</v>
      </c>
      <c r="N2214" s="111">
        <f t="shared" si="493"/>
        <v>0</v>
      </c>
      <c r="O2214" s="115">
        <f t="shared" si="494"/>
        <v>0</v>
      </c>
      <c r="P2214" s="111">
        <f t="shared" si="495"/>
        <v>0</v>
      </c>
      <c r="Q2214" s="111">
        <f t="shared" si="496"/>
        <v>0</v>
      </c>
      <c r="R2214" s="115">
        <f t="shared" si="497"/>
        <v>0</v>
      </c>
      <c r="S2214" s="111">
        <f t="shared" si="498"/>
        <v>0</v>
      </c>
      <c r="T2214" s="111">
        <f t="shared" si="499"/>
        <v>0</v>
      </c>
    </row>
    <row r="2215" spans="1:20" ht="11.25" customHeight="1" x14ac:dyDescent="0.2">
      <c r="A2215" s="102" t="str">
        <f>'T09'!A2215</f>
        <v>Slovenské Nové Mesto</v>
      </c>
      <c r="B2215" s="104">
        <f>'T09'!C2215</f>
        <v>543756</v>
      </c>
      <c r="C2215" s="109">
        <f>'T09'!K2215</f>
        <v>493725.05</v>
      </c>
      <c r="D2215" s="110">
        <f>'T09'!O2215</f>
        <v>0</v>
      </c>
      <c r="E2215" s="110">
        <f>'T09'!P2215</f>
        <v>0</v>
      </c>
      <c r="F2215" s="110"/>
      <c r="G2215" s="102">
        <f t="shared" si="487"/>
        <v>0</v>
      </c>
      <c r="H2215" s="102">
        <f t="shared" si="488"/>
        <v>0</v>
      </c>
      <c r="I2215" s="102">
        <f t="shared" si="489"/>
        <v>0</v>
      </c>
      <c r="J2215" s="103">
        <f t="shared" si="490"/>
        <v>0</v>
      </c>
      <c r="L2215" s="115">
        <f t="shared" si="491"/>
        <v>0</v>
      </c>
      <c r="M2215" s="111">
        <f t="shared" si="492"/>
        <v>0</v>
      </c>
      <c r="N2215" s="111">
        <f t="shared" si="493"/>
        <v>0</v>
      </c>
      <c r="O2215" s="115">
        <f t="shared" si="494"/>
        <v>0</v>
      </c>
      <c r="P2215" s="111">
        <f t="shared" si="495"/>
        <v>0</v>
      </c>
      <c r="Q2215" s="111">
        <f t="shared" si="496"/>
        <v>0</v>
      </c>
      <c r="R2215" s="115">
        <f t="shared" si="497"/>
        <v>0</v>
      </c>
      <c r="S2215" s="111">
        <f t="shared" si="498"/>
        <v>0</v>
      </c>
      <c r="T2215" s="111">
        <f t="shared" si="499"/>
        <v>0</v>
      </c>
    </row>
    <row r="2216" spans="1:20" ht="11.25" customHeight="1" x14ac:dyDescent="0.2">
      <c r="A2216" s="102" t="str">
        <f>'T09'!A2216</f>
        <v>Slovenské Pravno</v>
      </c>
      <c r="B2216" s="104">
        <f>'T09'!C2216</f>
        <v>512621</v>
      </c>
      <c r="C2216" s="109">
        <f>'T09'!K2216</f>
        <v>551879.32000000007</v>
      </c>
      <c r="D2216" s="110">
        <f>'T09'!O2216</f>
        <v>0</v>
      </c>
      <c r="E2216" s="110">
        <f>'T09'!P2216</f>
        <v>0</v>
      </c>
      <c r="F2216" s="110"/>
      <c r="G2216" s="102">
        <f t="shared" si="487"/>
        <v>0</v>
      </c>
      <c r="H2216" s="102">
        <f t="shared" si="488"/>
        <v>0</v>
      </c>
      <c r="I2216" s="102">
        <f t="shared" si="489"/>
        <v>0</v>
      </c>
      <c r="J2216" s="103">
        <f t="shared" si="490"/>
        <v>0</v>
      </c>
      <c r="L2216" s="115">
        <f t="shared" si="491"/>
        <v>0</v>
      </c>
      <c r="M2216" s="111">
        <f t="shared" si="492"/>
        <v>0</v>
      </c>
      <c r="N2216" s="111">
        <f t="shared" si="493"/>
        <v>0</v>
      </c>
      <c r="O2216" s="115">
        <f t="shared" si="494"/>
        <v>0</v>
      </c>
      <c r="P2216" s="111">
        <f t="shared" si="495"/>
        <v>0</v>
      </c>
      <c r="Q2216" s="111">
        <f t="shared" si="496"/>
        <v>0</v>
      </c>
      <c r="R2216" s="115">
        <f t="shared" si="497"/>
        <v>0</v>
      </c>
      <c r="S2216" s="111">
        <f t="shared" si="498"/>
        <v>0</v>
      </c>
      <c r="T2216" s="111">
        <f t="shared" si="499"/>
        <v>0</v>
      </c>
    </row>
    <row r="2217" spans="1:20" ht="11.25" customHeight="1" x14ac:dyDescent="0.2">
      <c r="A2217" s="102" t="str">
        <f>'T09'!A2217</f>
        <v>Slovenský Grob</v>
      </c>
      <c r="B2217" s="104">
        <f>'T09'!C2217</f>
        <v>508225</v>
      </c>
      <c r="C2217" s="109">
        <f>'T09'!K2217</f>
        <v>978131.59</v>
      </c>
      <c r="D2217" s="110">
        <f>'T09'!O2217</f>
        <v>0</v>
      </c>
      <c r="E2217" s="110">
        <f>'T09'!P2217</f>
        <v>18.493719234648172</v>
      </c>
      <c r="F2217" s="110"/>
      <c r="G2217" s="102">
        <f t="shared" si="487"/>
        <v>0</v>
      </c>
      <c r="H2217" s="102">
        <f t="shared" si="488"/>
        <v>0</v>
      </c>
      <c r="I2217" s="102">
        <f t="shared" si="489"/>
        <v>0</v>
      </c>
      <c r="J2217" s="103">
        <f t="shared" si="490"/>
        <v>0</v>
      </c>
      <c r="L2217" s="115">
        <f t="shared" si="491"/>
        <v>0</v>
      </c>
      <c r="M2217" s="111">
        <f t="shared" si="492"/>
        <v>0</v>
      </c>
      <c r="N2217" s="111">
        <f t="shared" si="493"/>
        <v>0</v>
      </c>
      <c r="O2217" s="115">
        <f t="shared" si="494"/>
        <v>0</v>
      </c>
      <c r="P2217" s="111">
        <f t="shared" si="495"/>
        <v>0</v>
      </c>
      <c r="Q2217" s="111">
        <f t="shared" si="496"/>
        <v>0</v>
      </c>
      <c r="R2217" s="115">
        <f t="shared" si="497"/>
        <v>0</v>
      </c>
      <c r="S2217" s="111">
        <f t="shared" si="498"/>
        <v>0</v>
      </c>
      <c r="T2217" s="111">
        <f t="shared" si="499"/>
        <v>0</v>
      </c>
    </row>
    <row r="2218" spans="1:20" ht="11.25" customHeight="1" x14ac:dyDescent="0.2">
      <c r="A2218" s="102" t="str">
        <f>'T09'!A2218</f>
        <v>Slovinky</v>
      </c>
      <c r="B2218" s="104">
        <f>'T09'!C2218</f>
        <v>543535</v>
      </c>
      <c r="C2218" s="109">
        <f>'T09'!K2218</f>
        <v>750510.99</v>
      </c>
      <c r="D2218" s="110">
        <f>'T09'!O2218</f>
        <v>0</v>
      </c>
      <c r="E2218" s="110">
        <f>'T09'!P2218</f>
        <v>3.5330728468080128</v>
      </c>
      <c r="F2218" s="110"/>
      <c r="G2218" s="102">
        <f t="shared" si="487"/>
        <v>0</v>
      </c>
      <c r="H2218" s="102">
        <f t="shared" si="488"/>
        <v>0</v>
      </c>
      <c r="I2218" s="102">
        <f t="shared" si="489"/>
        <v>0</v>
      </c>
      <c r="J2218" s="103">
        <f t="shared" si="490"/>
        <v>0</v>
      </c>
      <c r="L2218" s="115">
        <f t="shared" si="491"/>
        <v>0</v>
      </c>
      <c r="M2218" s="111">
        <f t="shared" si="492"/>
        <v>0</v>
      </c>
      <c r="N2218" s="111">
        <f t="shared" si="493"/>
        <v>0</v>
      </c>
      <c r="O2218" s="115">
        <f t="shared" si="494"/>
        <v>0</v>
      </c>
      <c r="P2218" s="111">
        <f t="shared" si="495"/>
        <v>0</v>
      </c>
      <c r="Q2218" s="111">
        <f t="shared" si="496"/>
        <v>0</v>
      </c>
      <c r="R2218" s="115">
        <f t="shared" si="497"/>
        <v>0</v>
      </c>
      <c r="S2218" s="111">
        <f t="shared" si="498"/>
        <v>0</v>
      </c>
      <c r="T2218" s="111">
        <f t="shared" si="499"/>
        <v>0</v>
      </c>
    </row>
    <row r="2219" spans="1:20" ht="11.25" customHeight="1" x14ac:dyDescent="0.2">
      <c r="A2219" s="102" t="str">
        <f>'T09'!A2219</f>
        <v>Smilno</v>
      </c>
      <c r="B2219" s="104">
        <f>'T09'!C2219</f>
        <v>519782</v>
      </c>
      <c r="C2219" s="109">
        <f>'T09'!K2219</f>
        <v>219615.63</v>
      </c>
      <c r="D2219" s="110">
        <f>'T09'!O2219</f>
        <v>0</v>
      </c>
      <c r="E2219" s="110">
        <f>'T09'!P2219</f>
        <v>0</v>
      </c>
      <c r="F2219" s="110"/>
      <c r="G2219" s="102">
        <f t="shared" si="487"/>
        <v>0</v>
      </c>
      <c r="H2219" s="102">
        <f t="shared" si="488"/>
        <v>0</v>
      </c>
      <c r="I2219" s="102">
        <f t="shared" si="489"/>
        <v>0</v>
      </c>
      <c r="J2219" s="103">
        <f t="shared" si="490"/>
        <v>0</v>
      </c>
      <c r="L2219" s="115">
        <f t="shared" si="491"/>
        <v>0</v>
      </c>
      <c r="M2219" s="111">
        <f t="shared" si="492"/>
        <v>0</v>
      </c>
      <c r="N2219" s="111">
        <f t="shared" si="493"/>
        <v>0</v>
      </c>
      <c r="O2219" s="115">
        <f t="shared" si="494"/>
        <v>0</v>
      </c>
      <c r="P2219" s="111">
        <f t="shared" si="495"/>
        <v>0</v>
      </c>
      <c r="Q2219" s="111">
        <f t="shared" si="496"/>
        <v>0</v>
      </c>
      <c r="R2219" s="115">
        <f t="shared" si="497"/>
        <v>0</v>
      </c>
      <c r="S2219" s="111">
        <f t="shared" si="498"/>
        <v>0</v>
      </c>
      <c r="T2219" s="111">
        <f t="shared" si="499"/>
        <v>0</v>
      </c>
    </row>
    <row r="2220" spans="1:20" ht="11.25" customHeight="1" x14ac:dyDescent="0.2">
      <c r="A2220" s="102" t="str">
        <f>'T09'!A2220</f>
        <v>Smižany</v>
      </c>
      <c r="B2220" s="104">
        <f>'T09'!C2220</f>
        <v>560154</v>
      </c>
      <c r="C2220" s="109">
        <f>'T09'!K2220</f>
        <v>4356951.1500000004</v>
      </c>
      <c r="D2220" s="110">
        <f>'T09'!O2220</f>
        <v>32.973599999999998</v>
      </c>
      <c r="E2220" s="110">
        <f>'T09'!P2220</f>
        <v>5.5882432833794793</v>
      </c>
      <c r="F2220" s="110"/>
      <c r="G2220" s="102">
        <f t="shared" si="487"/>
        <v>0</v>
      </c>
      <c r="H2220" s="102">
        <f t="shared" si="488"/>
        <v>0</v>
      </c>
      <c r="I2220" s="102">
        <f t="shared" si="489"/>
        <v>0</v>
      </c>
      <c r="J2220" s="103">
        <f t="shared" si="490"/>
        <v>0</v>
      </c>
      <c r="L2220" s="115">
        <f t="shared" si="491"/>
        <v>0</v>
      </c>
      <c r="M2220" s="111">
        <f t="shared" si="492"/>
        <v>0</v>
      </c>
      <c r="N2220" s="111">
        <f t="shared" si="493"/>
        <v>0</v>
      </c>
      <c r="O2220" s="115">
        <f t="shared" si="494"/>
        <v>0</v>
      </c>
      <c r="P2220" s="111">
        <f t="shared" si="495"/>
        <v>0</v>
      </c>
      <c r="Q2220" s="111">
        <f t="shared" si="496"/>
        <v>0</v>
      </c>
      <c r="R2220" s="115">
        <f t="shared" si="497"/>
        <v>0</v>
      </c>
      <c r="S2220" s="111">
        <f t="shared" si="498"/>
        <v>0</v>
      </c>
      <c r="T2220" s="111">
        <f t="shared" si="499"/>
        <v>0</v>
      </c>
    </row>
    <row r="2221" spans="1:20" ht="11.25" customHeight="1" x14ac:dyDescent="0.2">
      <c r="A2221" s="102" t="str">
        <f>'T09'!A2221</f>
        <v>Smolenice</v>
      </c>
      <c r="B2221" s="104">
        <f>'T09'!C2221</f>
        <v>507555</v>
      </c>
      <c r="C2221" s="109">
        <f>'T09'!K2221</f>
        <v>1498540.55</v>
      </c>
      <c r="D2221" s="110">
        <f>'T09'!O2221</f>
        <v>1.1759999999999999</v>
      </c>
      <c r="E2221" s="110">
        <f>'T09'!P2221</f>
        <v>4.2590252229077148</v>
      </c>
      <c r="F2221" s="110"/>
      <c r="G2221" s="102">
        <f t="shared" si="487"/>
        <v>0</v>
      </c>
      <c r="H2221" s="102">
        <f t="shared" si="488"/>
        <v>0</v>
      </c>
      <c r="I2221" s="102">
        <f t="shared" si="489"/>
        <v>0</v>
      </c>
      <c r="J2221" s="103">
        <f t="shared" si="490"/>
        <v>0</v>
      </c>
      <c r="L2221" s="115">
        <f t="shared" si="491"/>
        <v>0</v>
      </c>
      <c r="M2221" s="111">
        <f t="shared" si="492"/>
        <v>0</v>
      </c>
      <c r="N2221" s="111">
        <f t="shared" si="493"/>
        <v>0</v>
      </c>
      <c r="O2221" s="115">
        <f t="shared" si="494"/>
        <v>0</v>
      </c>
      <c r="P2221" s="111">
        <f t="shared" si="495"/>
        <v>0</v>
      </c>
      <c r="Q2221" s="111">
        <f t="shared" si="496"/>
        <v>0</v>
      </c>
      <c r="R2221" s="115">
        <f t="shared" si="497"/>
        <v>0</v>
      </c>
      <c r="S2221" s="111">
        <f t="shared" si="498"/>
        <v>0</v>
      </c>
      <c r="T2221" s="111">
        <f t="shared" si="499"/>
        <v>0</v>
      </c>
    </row>
    <row r="2222" spans="1:20" ht="11.25" customHeight="1" x14ac:dyDescent="0.2">
      <c r="A2222" s="102" t="str">
        <f>'T09'!A2222</f>
        <v>Smolinské</v>
      </c>
      <c r="B2222" s="104">
        <f>'T09'!C2222</f>
        <v>504823</v>
      </c>
      <c r="C2222" s="109">
        <f>'T09'!K2222</f>
        <v>372135.83999999997</v>
      </c>
      <c r="D2222" s="110">
        <f>'T09'!O2222</f>
        <v>0</v>
      </c>
      <c r="E2222" s="110">
        <f>'T09'!P2222</f>
        <v>0</v>
      </c>
      <c r="F2222" s="110"/>
      <c r="G2222" s="102">
        <f t="shared" si="487"/>
        <v>0</v>
      </c>
      <c r="H2222" s="102">
        <f t="shared" si="488"/>
        <v>0</v>
      </c>
      <c r="I2222" s="102">
        <f t="shared" si="489"/>
        <v>0</v>
      </c>
      <c r="J2222" s="103">
        <f t="shared" si="490"/>
        <v>0</v>
      </c>
      <c r="L2222" s="115">
        <f t="shared" si="491"/>
        <v>0</v>
      </c>
      <c r="M2222" s="111">
        <f t="shared" si="492"/>
        <v>0</v>
      </c>
      <c r="N2222" s="111">
        <f t="shared" si="493"/>
        <v>0</v>
      </c>
      <c r="O2222" s="115">
        <f t="shared" si="494"/>
        <v>0</v>
      </c>
      <c r="P2222" s="111">
        <f t="shared" si="495"/>
        <v>0</v>
      </c>
      <c r="Q2222" s="111">
        <f t="shared" si="496"/>
        <v>0</v>
      </c>
      <c r="R2222" s="115">
        <f t="shared" si="497"/>
        <v>0</v>
      </c>
      <c r="S2222" s="111">
        <f t="shared" si="498"/>
        <v>0</v>
      </c>
      <c r="T2222" s="111">
        <f t="shared" si="499"/>
        <v>0</v>
      </c>
    </row>
    <row r="2223" spans="1:20" ht="11.25" customHeight="1" x14ac:dyDescent="0.2">
      <c r="A2223" s="102" t="str">
        <f>'T09'!A2223</f>
        <v>Smolnícka Huta</v>
      </c>
      <c r="B2223" s="104">
        <f>'T09'!C2223</f>
        <v>543551</v>
      </c>
      <c r="C2223" s="109">
        <f>'T09'!K2223</f>
        <v>152158.47999999998</v>
      </c>
      <c r="D2223" s="110">
        <f>'T09'!O2223</f>
        <v>0</v>
      </c>
      <c r="E2223" s="110">
        <f>'T09'!P2223</f>
        <v>0</v>
      </c>
      <c r="F2223" s="110"/>
      <c r="G2223" s="102">
        <f t="shared" si="487"/>
        <v>0</v>
      </c>
      <c r="H2223" s="102">
        <f t="shared" si="488"/>
        <v>0</v>
      </c>
      <c r="I2223" s="102">
        <f t="shared" si="489"/>
        <v>0</v>
      </c>
      <c r="J2223" s="103">
        <f t="shared" si="490"/>
        <v>0</v>
      </c>
      <c r="L2223" s="115">
        <f t="shared" si="491"/>
        <v>0</v>
      </c>
      <c r="M2223" s="111">
        <f t="shared" si="492"/>
        <v>0</v>
      </c>
      <c r="N2223" s="111">
        <f t="shared" si="493"/>
        <v>0</v>
      </c>
      <c r="O2223" s="115">
        <f t="shared" si="494"/>
        <v>0</v>
      </c>
      <c r="P2223" s="111">
        <f t="shared" si="495"/>
        <v>0</v>
      </c>
      <c r="Q2223" s="111">
        <f t="shared" si="496"/>
        <v>0</v>
      </c>
      <c r="R2223" s="115">
        <f t="shared" si="497"/>
        <v>0</v>
      </c>
      <c r="S2223" s="111">
        <f t="shared" si="498"/>
        <v>0</v>
      </c>
      <c r="T2223" s="111">
        <f t="shared" si="499"/>
        <v>0</v>
      </c>
    </row>
    <row r="2224" spans="1:20" ht="11.25" customHeight="1" x14ac:dyDescent="0.2">
      <c r="A2224" s="102" t="str">
        <f>'T09'!A2224</f>
        <v>Smolník</v>
      </c>
      <c r="B2224" s="104">
        <f>'T09'!C2224</f>
        <v>543560</v>
      </c>
      <c r="C2224" s="109">
        <f>'T09'!K2224</f>
        <v>714030.97</v>
      </c>
      <c r="D2224" s="110">
        <f>'T09'!O2224</f>
        <v>1.4005000000000001</v>
      </c>
      <c r="E2224" s="110">
        <f>'T09'!P2224</f>
        <v>7.3627422631262069</v>
      </c>
      <c r="F2224" s="110"/>
      <c r="G2224" s="102">
        <f t="shared" si="487"/>
        <v>0</v>
      </c>
      <c r="H2224" s="102">
        <f t="shared" si="488"/>
        <v>0</v>
      </c>
      <c r="I2224" s="102">
        <f t="shared" si="489"/>
        <v>0</v>
      </c>
      <c r="J2224" s="103">
        <f t="shared" si="490"/>
        <v>0</v>
      </c>
      <c r="L2224" s="115">
        <f t="shared" si="491"/>
        <v>0</v>
      </c>
      <c r="M2224" s="111">
        <f t="shared" si="492"/>
        <v>0</v>
      </c>
      <c r="N2224" s="111">
        <f t="shared" si="493"/>
        <v>0</v>
      </c>
      <c r="O2224" s="115">
        <f t="shared" si="494"/>
        <v>0</v>
      </c>
      <c r="P2224" s="111">
        <f t="shared" si="495"/>
        <v>0</v>
      </c>
      <c r="Q2224" s="111">
        <f t="shared" si="496"/>
        <v>0</v>
      </c>
      <c r="R2224" s="115">
        <f t="shared" si="497"/>
        <v>0</v>
      </c>
      <c r="S2224" s="111">
        <f t="shared" si="498"/>
        <v>0</v>
      </c>
      <c r="T2224" s="111">
        <f t="shared" si="499"/>
        <v>0</v>
      </c>
    </row>
    <row r="2225" spans="1:20" ht="11.25" customHeight="1" x14ac:dyDescent="0.2">
      <c r="A2225" s="102" t="str">
        <f>'T09'!A2225</f>
        <v>Smrdáky</v>
      </c>
      <c r="B2225" s="104">
        <f>'T09'!C2225</f>
        <v>504831</v>
      </c>
      <c r="C2225" s="109">
        <f>'T09'!K2225</f>
        <v>347143.5</v>
      </c>
      <c r="D2225" s="110">
        <f>'T09'!O2225</f>
        <v>0</v>
      </c>
      <c r="E2225" s="110">
        <f>'T09'!P2225</f>
        <v>0.60807706323177591</v>
      </c>
      <c r="F2225" s="110"/>
      <c r="G2225" s="102">
        <f t="shared" si="487"/>
        <v>0</v>
      </c>
      <c r="H2225" s="102">
        <f t="shared" si="488"/>
        <v>0</v>
      </c>
      <c r="I2225" s="102">
        <f t="shared" si="489"/>
        <v>0</v>
      </c>
      <c r="J2225" s="103">
        <f t="shared" si="490"/>
        <v>0</v>
      </c>
      <c r="L2225" s="115">
        <f t="shared" si="491"/>
        <v>0</v>
      </c>
      <c r="M2225" s="111">
        <f t="shared" si="492"/>
        <v>0</v>
      </c>
      <c r="N2225" s="111">
        <f t="shared" si="493"/>
        <v>0</v>
      </c>
      <c r="O2225" s="115">
        <f t="shared" si="494"/>
        <v>0</v>
      </c>
      <c r="P2225" s="111">
        <f t="shared" si="495"/>
        <v>0</v>
      </c>
      <c r="Q2225" s="111">
        <f t="shared" si="496"/>
        <v>0</v>
      </c>
      <c r="R2225" s="115">
        <f t="shared" si="497"/>
        <v>0</v>
      </c>
      <c r="S2225" s="111">
        <f t="shared" si="498"/>
        <v>0</v>
      </c>
      <c r="T2225" s="111">
        <f t="shared" si="499"/>
        <v>0</v>
      </c>
    </row>
    <row r="2226" spans="1:20" ht="11.25" customHeight="1" x14ac:dyDescent="0.2">
      <c r="A2226" s="102" t="str">
        <f>'T09'!A2226</f>
        <v>Smrečany</v>
      </c>
      <c r="B2226" s="104">
        <f>'T09'!C2226</f>
        <v>511013</v>
      </c>
      <c r="C2226" s="109">
        <f>'T09'!K2226</f>
        <v>182010.49</v>
      </c>
      <c r="D2226" s="110">
        <f>'T09'!O2226</f>
        <v>0</v>
      </c>
      <c r="E2226" s="110">
        <f>'T09'!P2226</f>
        <v>14.565874747109358</v>
      </c>
      <c r="F2226" s="110"/>
      <c r="G2226" s="102">
        <f t="shared" si="487"/>
        <v>0</v>
      </c>
      <c r="H2226" s="102">
        <f t="shared" si="488"/>
        <v>0</v>
      </c>
      <c r="I2226" s="102">
        <f t="shared" si="489"/>
        <v>0</v>
      </c>
      <c r="J2226" s="103">
        <f t="shared" si="490"/>
        <v>0</v>
      </c>
      <c r="L2226" s="115">
        <f t="shared" si="491"/>
        <v>0</v>
      </c>
      <c r="M2226" s="111">
        <f t="shared" si="492"/>
        <v>0</v>
      </c>
      <c r="N2226" s="111">
        <f t="shared" si="493"/>
        <v>0</v>
      </c>
      <c r="O2226" s="115">
        <f t="shared" si="494"/>
        <v>0</v>
      </c>
      <c r="P2226" s="111">
        <f t="shared" si="495"/>
        <v>0</v>
      </c>
      <c r="Q2226" s="111">
        <f t="shared" si="496"/>
        <v>0</v>
      </c>
      <c r="R2226" s="115">
        <f t="shared" si="497"/>
        <v>0</v>
      </c>
      <c r="S2226" s="111">
        <f t="shared" si="498"/>
        <v>0</v>
      </c>
      <c r="T2226" s="111">
        <f t="shared" si="499"/>
        <v>0</v>
      </c>
    </row>
    <row r="2227" spans="1:20" ht="11.25" customHeight="1" x14ac:dyDescent="0.2">
      <c r="A2227" s="102" t="str">
        <f>'T09'!A2227</f>
        <v>Snakov</v>
      </c>
      <c r="B2227" s="104">
        <f>'T09'!C2227</f>
        <v>519791</v>
      </c>
      <c r="C2227" s="109">
        <f>'T09'!K2227</f>
        <v>300310.10000000003</v>
      </c>
      <c r="D2227" s="110">
        <f>'T09'!O2227</f>
        <v>23.9086</v>
      </c>
      <c r="E2227" s="110">
        <f>'T09'!P2227</f>
        <v>7.3720797269222702</v>
      </c>
      <c r="F2227" s="110"/>
      <c r="G2227" s="102">
        <f t="shared" si="487"/>
        <v>0</v>
      </c>
      <c r="H2227" s="102">
        <f t="shared" si="488"/>
        <v>0</v>
      </c>
      <c r="I2227" s="102">
        <f t="shared" si="489"/>
        <v>0</v>
      </c>
      <c r="J2227" s="103">
        <f t="shared" si="490"/>
        <v>0</v>
      </c>
      <c r="L2227" s="115">
        <f t="shared" si="491"/>
        <v>0</v>
      </c>
      <c r="M2227" s="111">
        <f t="shared" si="492"/>
        <v>0</v>
      </c>
      <c r="N2227" s="111">
        <f t="shared" si="493"/>
        <v>0</v>
      </c>
      <c r="O2227" s="115">
        <f t="shared" si="494"/>
        <v>0</v>
      </c>
      <c r="P2227" s="111">
        <f t="shared" si="495"/>
        <v>0</v>
      </c>
      <c r="Q2227" s="111">
        <f t="shared" si="496"/>
        <v>0</v>
      </c>
      <c r="R2227" s="115">
        <f t="shared" si="497"/>
        <v>0</v>
      </c>
      <c r="S2227" s="111">
        <f t="shared" si="498"/>
        <v>0</v>
      </c>
      <c r="T2227" s="111">
        <f t="shared" si="499"/>
        <v>0</v>
      </c>
    </row>
    <row r="2228" spans="1:20" ht="11.25" customHeight="1" x14ac:dyDescent="0.2">
      <c r="A2228" s="102" t="str">
        <f>'T09'!A2228</f>
        <v>Snežnica</v>
      </c>
      <c r="B2228" s="104">
        <f>'T09'!C2228</f>
        <v>509469</v>
      </c>
      <c r="C2228" s="109">
        <f>'T09'!K2228</f>
        <v>640773.93000000005</v>
      </c>
      <c r="D2228" s="110">
        <f>'T09'!O2228</f>
        <v>1.7203999999999999</v>
      </c>
      <c r="E2228" s="110">
        <f>'T09'!P2228</f>
        <v>2.5153254908482308</v>
      </c>
      <c r="F2228" s="110"/>
      <c r="G2228" s="102">
        <f t="shared" si="487"/>
        <v>0</v>
      </c>
      <c r="H2228" s="102">
        <f t="shared" si="488"/>
        <v>0</v>
      </c>
      <c r="I2228" s="102">
        <f t="shared" si="489"/>
        <v>0</v>
      </c>
      <c r="J2228" s="103">
        <f t="shared" si="490"/>
        <v>0</v>
      </c>
      <c r="L2228" s="115">
        <f t="shared" si="491"/>
        <v>0</v>
      </c>
      <c r="M2228" s="111">
        <f t="shared" si="492"/>
        <v>0</v>
      </c>
      <c r="N2228" s="111">
        <f t="shared" si="493"/>
        <v>0</v>
      </c>
      <c r="O2228" s="115">
        <f t="shared" si="494"/>
        <v>0</v>
      </c>
      <c r="P2228" s="111">
        <f t="shared" si="495"/>
        <v>0</v>
      </c>
      <c r="Q2228" s="111">
        <f t="shared" si="496"/>
        <v>0</v>
      </c>
      <c r="R2228" s="115">
        <f t="shared" si="497"/>
        <v>0</v>
      </c>
      <c r="S2228" s="111">
        <f t="shared" si="498"/>
        <v>0</v>
      </c>
      <c r="T2228" s="111">
        <f t="shared" si="499"/>
        <v>0</v>
      </c>
    </row>
    <row r="2229" spans="1:20" ht="11.25" customHeight="1" x14ac:dyDescent="0.2">
      <c r="A2229" s="102" t="str">
        <f>'T09'!A2229</f>
        <v>Snina</v>
      </c>
      <c r="B2229" s="104">
        <f>'T09'!C2229</f>
        <v>520802</v>
      </c>
      <c r="C2229" s="109">
        <f>'T09'!K2229</f>
        <v>10702637.41</v>
      </c>
      <c r="D2229" s="110">
        <f>'T09'!O2229</f>
        <v>19.264199999999999</v>
      </c>
      <c r="E2229" s="110">
        <f>'T09'!P2229</f>
        <v>2.9054359975743589</v>
      </c>
      <c r="F2229" s="110"/>
      <c r="G2229" s="102">
        <f t="shared" si="487"/>
        <v>0</v>
      </c>
      <c r="H2229" s="102">
        <f t="shared" si="488"/>
        <v>0</v>
      </c>
      <c r="I2229" s="102">
        <f t="shared" si="489"/>
        <v>0</v>
      </c>
      <c r="J2229" s="103">
        <f t="shared" si="490"/>
        <v>0</v>
      </c>
      <c r="L2229" s="115">
        <f t="shared" si="491"/>
        <v>0</v>
      </c>
      <c r="M2229" s="111">
        <f t="shared" si="492"/>
        <v>0</v>
      </c>
      <c r="N2229" s="111">
        <f t="shared" si="493"/>
        <v>0</v>
      </c>
      <c r="O2229" s="115">
        <f t="shared" si="494"/>
        <v>0</v>
      </c>
      <c r="P2229" s="111">
        <f t="shared" si="495"/>
        <v>0</v>
      </c>
      <c r="Q2229" s="111">
        <f t="shared" si="496"/>
        <v>0</v>
      </c>
      <c r="R2229" s="115">
        <f t="shared" si="497"/>
        <v>0</v>
      </c>
      <c r="S2229" s="111">
        <f t="shared" si="498"/>
        <v>0</v>
      </c>
      <c r="T2229" s="111">
        <f t="shared" si="499"/>
        <v>0</v>
      </c>
    </row>
    <row r="2230" spans="1:20" ht="11.25" customHeight="1" x14ac:dyDescent="0.2">
      <c r="A2230" s="102" t="str">
        <f>'T09'!A2230</f>
        <v>Soblahov</v>
      </c>
      <c r="B2230" s="104">
        <f>'T09'!C2230</f>
        <v>506508</v>
      </c>
      <c r="C2230" s="109">
        <f>'T09'!K2230</f>
        <v>971605.71</v>
      </c>
      <c r="D2230" s="110">
        <f>'T09'!O2230</f>
        <v>1.7084999999999999</v>
      </c>
      <c r="E2230" s="110">
        <f>'T09'!P2230</f>
        <v>13.269566931631143</v>
      </c>
      <c r="F2230" s="110"/>
      <c r="G2230" s="102">
        <f t="shared" si="487"/>
        <v>0</v>
      </c>
      <c r="H2230" s="102">
        <f t="shared" si="488"/>
        <v>0</v>
      </c>
      <c r="I2230" s="102">
        <f t="shared" si="489"/>
        <v>0</v>
      </c>
      <c r="J2230" s="103">
        <f t="shared" si="490"/>
        <v>0</v>
      </c>
      <c r="L2230" s="115">
        <f t="shared" si="491"/>
        <v>0</v>
      </c>
      <c r="M2230" s="111">
        <f t="shared" si="492"/>
        <v>0</v>
      </c>
      <c r="N2230" s="111">
        <f t="shared" si="493"/>
        <v>0</v>
      </c>
      <c r="O2230" s="115">
        <f t="shared" si="494"/>
        <v>0</v>
      </c>
      <c r="P2230" s="111">
        <f t="shared" si="495"/>
        <v>0</v>
      </c>
      <c r="Q2230" s="111">
        <f t="shared" si="496"/>
        <v>0</v>
      </c>
      <c r="R2230" s="115">
        <f t="shared" si="497"/>
        <v>0</v>
      </c>
      <c r="S2230" s="111">
        <f t="shared" si="498"/>
        <v>0</v>
      </c>
      <c r="T2230" s="111">
        <f t="shared" si="499"/>
        <v>0</v>
      </c>
    </row>
    <row r="2231" spans="1:20" ht="11.25" customHeight="1" x14ac:dyDescent="0.2">
      <c r="A2231" s="102" t="str">
        <f>'T09'!A2231</f>
        <v>Soboš</v>
      </c>
      <c r="B2231" s="104">
        <f>'T09'!C2231</f>
        <v>527807</v>
      </c>
      <c r="C2231" s="109">
        <f>'T09'!K2231</f>
        <v>23801.66</v>
      </c>
      <c r="D2231" s="110">
        <f>'T09'!O2231</f>
        <v>40.963500000000003</v>
      </c>
      <c r="E2231" s="110">
        <f>'T09'!P2231</f>
        <v>154.39473549323873</v>
      </c>
      <c r="F2231" s="110"/>
      <c r="G2231" s="102">
        <f t="shared" si="487"/>
        <v>0</v>
      </c>
      <c r="H2231" s="102">
        <f t="shared" si="488"/>
        <v>1</v>
      </c>
      <c r="I2231" s="102">
        <f t="shared" si="489"/>
        <v>0</v>
      </c>
      <c r="J2231" s="103">
        <f t="shared" si="490"/>
        <v>1</v>
      </c>
      <c r="L2231" s="115">
        <f t="shared" si="491"/>
        <v>0</v>
      </c>
      <c r="M2231" s="111">
        <f t="shared" si="492"/>
        <v>0</v>
      </c>
      <c r="N2231" s="111">
        <f t="shared" si="493"/>
        <v>0</v>
      </c>
      <c r="O2231" s="115">
        <f t="shared" si="494"/>
        <v>23801.66</v>
      </c>
      <c r="P2231" s="111">
        <f t="shared" si="495"/>
        <v>0.40963500000000003</v>
      </c>
      <c r="Q2231" s="111">
        <f t="shared" si="496"/>
        <v>1.5439473549323872</v>
      </c>
      <c r="R2231" s="115">
        <f t="shared" si="497"/>
        <v>0</v>
      </c>
      <c r="S2231" s="111">
        <f t="shared" si="498"/>
        <v>0</v>
      </c>
      <c r="T2231" s="111">
        <f t="shared" si="499"/>
        <v>0</v>
      </c>
    </row>
    <row r="2232" spans="1:20" ht="11.25" customHeight="1" x14ac:dyDescent="0.2">
      <c r="A2232" s="102" t="str">
        <f>'T09'!A2232</f>
        <v>Sobotište</v>
      </c>
      <c r="B2232" s="104">
        <f>'T09'!C2232</f>
        <v>504840</v>
      </c>
      <c r="C2232" s="109">
        <f>'T09'!K2232</f>
        <v>901183.54</v>
      </c>
      <c r="D2232" s="110">
        <f>'T09'!O2232</f>
        <v>0</v>
      </c>
      <c r="E2232" s="110">
        <f>'T09'!P2232</f>
        <v>6.8159256437373458E-2</v>
      </c>
      <c r="F2232" s="110"/>
      <c r="G2232" s="102">
        <f t="shared" si="487"/>
        <v>0</v>
      </c>
      <c r="H2232" s="102">
        <f t="shared" si="488"/>
        <v>0</v>
      </c>
      <c r="I2232" s="102">
        <f t="shared" si="489"/>
        <v>0</v>
      </c>
      <c r="J2232" s="103">
        <f t="shared" si="490"/>
        <v>0</v>
      </c>
      <c r="L2232" s="115">
        <f t="shared" si="491"/>
        <v>0</v>
      </c>
      <c r="M2232" s="111">
        <f t="shared" si="492"/>
        <v>0</v>
      </c>
      <c r="N2232" s="111">
        <f t="shared" si="493"/>
        <v>0</v>
      </c>
      <c r="O2232" s="115">
        <f t="shared" si="494"/>
        <v>0</v>
      </c>
      <c r="P2232" s="111">
        <f t="shared" si="495"/>
        <v>0</v>
      </c>
      <c r="Q2232" s="111">
        <f t="shared" si="496"/>
        <v>0</v>
      </c>
      <c r="R2232" s="115">
        <f t="shared" si="497"/>
        <v>0</v>
      </c>
      <c r="S2232" s="111">
        <f t="shared" si="498"/>
        <v>0</v>
      </c>
      <c r="T2232" s="111">
        <f t="shared" si="499"/>
        <v>0</v>
      </c>
    </row>
    <row r="2233" spans="1:20" ht="11.25" customHeight="1" x14ac:dyDescent="0.2">
      <c r="A2233" s="102" t="str">
        <f>'T09'!A2233</f>
        <v>Sobrance</v>
      </c>
      <c r="B2233" s="104">
        <f>'T09'!C2233</f>
        <v>523089</v>
      </c>
      <c r="C2233" s="109">
        <f>'T09'!K2233</f>
        <v>4180752.8099999996</v>
      </c>
      <c r="D2233" s="110">
        <f>'T09'!O2233</f>
        <v>12.3888</v>
      </c>
      <c r="E2233" s="110">
        <f>'T09'!P2233</f>
        <v>4.4080589878261671</v>
      </c>
      <c r="F2233" s="110"/>
      <c r="G2233" s="102">
        <f t="shared" si="487"/>
        <v>0</v>
      </c>
      <c r="H2233" s="102">
        <f t="shared" si="488"/>
        <v>0</v>
      </c>
      <c r="I2233" s="102">
        <f t="shared" si="489"/>
        <v>0</v>
      </c>
      <c r="J2233" s="103">
        <f t="shared" si="490"/>
        <v>0</v>
      </c>
      <c r="L2233" s="115">
        <f t="shared" si="491"/>
        <v>0</v>
      </c>
      <c r="M2233" s="111">
        <f t="shared" si="492"/>
        <v>0</v>
      </c>
      <c r="N2233" s="111">
        <f t="shared" si="493"/>
        <v>0</v>
      </c>
      <c r="O2233" s="115">
        <f t="shared" si="494"/>
        <v>0</v>
      </c>
      <c r="P2233" s="111">
        <f t="shared" si="495"/>
        <v>0</v>
      </c>
      <c r="Q2233" s="111">
        <f t="shared" si="496"/>
        <v>0</v>
      </c>
      <c r="R2233" s="115">
        <f t="shared" si="497"/>
        <v>0</v>
      </c>
      <c r="S2233" s="111">
        <f t="shared" si="498"/>
        <v>0</v>
      </c>
      <c r="T2233" s="111">
        <f t="shared" si="499"/>
        <v>0</v>
      </c>
    </row>
    <row r="2234" spans="1:20" ht="11.25" customHeight="1" x14ac:dyDescent="0.2">
      <c r="A2234" s="102" t="str">
        <f>'T09'!A2234</f>
        <v>Socovce</v>
      </c>
      <c r="B2234" s="104">
        <f>'T09'!C2234</f>
        <v>512630</v>
      </c>
      <c r="C2234" s="109">
        <f>'T09'!K2234</f>
        <v>48682.81</v>
      </c>
      <c r="D2234" s="110">
        <f>'T09'!O2234</f>
        <v>0</v>
      </c>
      <c r="E2234" s="110">
        <f>'T09'!P2234</f>
        <v>0</v>
      </c>
      <c r="F2234" s="110"/>
      <c r="G2234" s="102">
        <f t="shared" si="487"/>
        <v>0</v>
      </c>
      <c r="H2234" s="102">
        <f t="shared" si="488"/>
        <v>0</v>
      </c>
      <c r="I2234" s="102">
        <f t="shared" si="489"/>
        <v>0</v>
      </c>
      <c r="J2234" s="103">
        <f t="shared" si="490"/>
        <v>0</v>
      </c>
      <c r="L2234" s="115">
        <f t="shared" si="491"/>
        <v>0</v>
      </c>
      <c r="M2234" s="111">
        <f t="shared" si="492"/>
        <v>0</v>
      </c>
      <c r="N2234" s="111">
        <f t="shared" si="493"/>
        <v>0</v>
      </c>
      <c r="O2234" s="115">
        <f t="shared" si="494"/>
        <v>0</v>
      </c>
      <c r="P2234" s="111">
        <f t="shared" si="495"/>
        <v>0</v>
      </c>
      <c r="Q2234" s="111">
        <f t="shared" si="496"/>
        <v>0</v>
      </c>
      <c r="R2234" s="115">
        <f t="shared" si="497"/>
        <v>0</v>
      </c>
      <c r="S2234" s="111">
        <f t="shared" si="498"/>
        <v>0</v>
      </c>
      <c r="T2234" s="111">
        <f t="shared" si="499"/>
        <v>0</v>
      </c>
    </row>
    <row r="2235" spans="1:20" ht="11.25" customHeight="1" x14ac:dyDescent="0.2">
      <c r="A2235" s="102" t="str">
        <f>'T09'!A2235</f>
        <v>Sokoľ</v>
      </c>
      <c r="B2235" s="104">
        <f>'T09'!C2235</f>
        <v>522031</v>
      </c>
      <c r="C2235" s="109">
        <f>'T09'!K2235</f>
        <v>318868.35000000003</v>
      </c>
      <c r="D2235" s="110">
        <f>'T09'!O2235</f>
        <v>37.472900000000003</v>
      </c>
      <c r="E2235" s="110">
        <f>'T09'!P2235</f>
        <v>15.049235836670524</v>
      </c>
      <c r="F2235" s="110"/>
      <c r="G2235" s="102">
        <f t="shared" si="487"/>
        <v>0</v>
      </c>
      <c r="H2235" s="102">
        <f t="shared" si="488"/>
        <v>0</v>
      </c>
      <c r="I2235" s="102">
        <f t="shared" si="489"/>
        <v>0</v>
      </c>
      <c r="J2235" s="103">
        <f t="shared" si="490"/>
        <v>0</v>
      </c>
      <c r="L2235" s="115">
        <f t="shared" si="491"/>
        <v>0</v>
      </c>
      <c r="M2235" s="111">
        <f t="shared" si="492"/>
        <v>0</v>
      </c>
      <c r="N2235" s="111">
        <f t="shared" si="493"/>
        <v>0</v>
      </c>
      <c r="O2235" s="115">
        <f t="shared" si="494"/>
        <v>0</v>
      </c>
      <c r="P2235" s="111">
        <f t="shared" si="495"/>
        <v>0</v>
      </c>
      <c r="Q2235" s="111">
        <f t="shared" si="496"/>
        <v>0</v>
      </c>
      <c r="R2235" s="115">
        <f t="shared" si="497"/>
        <v>0</v>
      </c>
      <c r="S2235" s="111">
        <f t="shared" si="498"/>
        <v>0</v>
      </c>
      <c r="T2235" s="111">
        <f t="shared" si="499"/>
        <v>0</v>
      </c>
    </row>
    <row r="2236" spans="1:20" ht="11.25" customHeight="1" x14ac:dyDescent="0.2">
      <c r="A2236" s="102" t="str">
        <f>'T09'!A2236</f>
        <v>Sokoľany</v>
      </c>
      <c r="B2236" s="104">
        <f>'T09'!C2236</f>
        <v>559865</v>
      </c>
      <c r="C2236" s="109">
        <f>'T09'!K2236</f>
        <v>472715.43</v>
      </c>
      <c r="D2236" s="110">
        <f>'T09'!O2236</f>
        <v>56.723300000000002</v>
      </c>
      <c r="E2236" s="110">
        <f>'T09'!P2236</f>
        <v>15.444044210699873</v>
      </c>
      <c r="F2236" s="110"/>
      <c r="G2236" s="102">
        <f t="shared" si="487"/>
        <v>0</v>
      </c>
      <c r="H2236" s="102">
        <f t="shared" si="488"/>
        <v>0</v>
      </c>
      <c r="I2236" s="102">
        <f t="shared" si="489"/>
        <v>0</v>
      </c>
      <c r="J2236" s="103">
        <f t="shared" si="490"/>
        <v>0</v>
      </c>
      <c r="L2236" s="115">
        <f t="shared" si="491"/>
        <v>0</v>
      </c>
      <c r="M2236" s="111">
        <f t="shared" si="492"/>
        <v>0</v>
      </c>
      <c r="N2236" s="111">
        <f t="shared" si="493"/>
        <v>0</v>
      </c>
      <c r="O2236" s="115">
        <f t="shared" si="494"/>
        <v>0</v>
      </c>
      <c r="P2236" s="111">
        <f t="shared" si="495"/>
        <v>0</v>
      </c>
      <c r="Q2236" s="111">
        <f t="shared" si="496"/>
        <v>0</v>
      </c>
      <c r="R2236" s="115">
        <f t="shared" si="497"/>
        <v>0</v>
      </c>
      <c r="S2236" s="111">
        <f t="shared" si="498"/>
        <v>0</v>
      </c>
      <c r="T2236" s="111">
        <f t="shared" si="499"/>
        <v>0</v>
      </c>
    </row>
    <row r="2237" spans="1:20" ht="11.25" customHeight="1" x14ac:dyDescent="0.2">
      <c r="A2237" s="102" t="str">
        <f>'T09'!A2237</f>
        <v>Sokolce</v>
      </c>
      <c r="B2237" s="104">
        <f>'T09'!C2237</f>
        <v>501344</v>
      </c>
      <c r="C2237" s="109">
        <f>'T09'!K2237</f>
        <v>734478.82</v>
      </c>
      <c r="D2237" s="110">
        <f>'T09'!O2237</f>
        <v>0</v>
      </c>
      <c r="E2237" s="110">
        <f>'T09'!P2237</f>
        <v>1.4564123169678331</v>
      </c>
      <c r="F2237" s="110"/>
      <c r="G2237" s="102">
        <f t="shared" si="487"/>
        <v>0</v>
      </c>
      <c r="H2237" s="102">
        <f t="shared" si="488"/>
        <v>0</v>
      </c>
      <c r="I2237" s="102">
        <f t="shared" si="489"/>
        <v>0</v>
      </c>
      <c r="J2237" s="103">
        <f t="shared" si="490"/>
        <v>0</v>
      </c>
      <c r="L2237" s="115">
        <f t="shared" si="491"/>
        <v>0</v>
      </c>
      <c r="M2237" s="111">
        <f t="shared" si="492"/>
        <v>0</v>
      </c>
      <c r="N2237" s="111">
        <f t="shared" si="493"/>
        <v>0</v>
      </c>
      <c r="O2237" s="115">
        <f t="shared" si="494"/>
        <v>0</v>
      </c>
      <c r="P2237" s="111">
        <f t="shared" si="495"/>
        <v>0</v>
      </c>
      <c r="Q2237" s="111">
        <f t="shared" si="496"/>
        <v>0</v>
      </c>
      <c r="R2237" s="115">
        <f t="shared" si="497"/>
        <v>0</v>
      </c>
      <c r="S2237" s="111">
        <f t="shared" si="498"/>
        <v>0</v>
      </c>
      <c r="T2237" s="111">
        <f t="shared" si="499"/>
        <v>0</v>
      </c>
    </row>
    <row r="2238" spans="1:20" ht="11.25" customHeight="1" x14ac:dyDescent="0.2">
      <c r="A2238" s="102" t="str">
        <f>'T09'!A2238</f>
        <v>Sokolovce</v>
      </c>
      <c r="B2238" s="104">
        <f>'T09'!C2238</f>
        <v>507563</v>
      </c>
      <c r="C2238" s="109">
        <f>'T09'!K2238</f>
        <v>552431.39999999991</v>
      </c>
      <c r="D2238" s="110">
        <f>'T09'!O2238</f>
        <v>1.6608000000000001</v>
      </c>
      <c r="E2238" s="110">
        <f>'T09'!P2238</f>
        <v>7.6611376543766347</v>
      </c>
      <c r="F2238" s="110"/>
      <c r="G2238" s="102">
        <f t="shared" si="487"/>
        <v>0</v>
      </c>
      <c r="H2238" s="102">
        <f t="shared" si="488"/>
        <v>0</v>
      </c>
      <c r="I2238" s="102">
        <f t="shared" si="489"/>
        <v>0</v>
      </c>
      <c r="J2238" s="103">
        <f t="shared" si="490"/>
        <v>0</v>
      </c>
      <c r="L2238" s="115">
        <f t="shared" si="491"/>
        <v>0</v>
      </c>
      <c r="M2238" s="111">
        <f t="shared" si="492"/>
        <v>0</v>
      </c>
      <c r="N2238" s="111">
        <f t="shared" si="493"/>
        <v>0</v>
      </c>
      <c r="O2238" s="115">
        <f t="shared" si="494"/>
        <v>0</v>
      </c>
      <c r="P2238" s="111">
        <f t="shared" si="495"/>
        <v>0</v>
      </c>
      <c r="Q2238" s="111">
        <f t="shared" si="496"/>
        <v>0</v>
      </c>
      <c r="R2238" s="115">
        <f t="shared" si="497"/>
        <v>0</v>
      </c>
      <c r="S2238" s="111">
        <f t="shared" si="498"/>
        <v>0</v>
      </c>
      <c r="T2238" s="111">
        <f t="shared" si="499"/>
        <v>0</v>
      </c>
    </row>
    <row r="2239" spans="1:20" ht="11.25" customHeight="1" x14ac:dyDescent="0.2">
      <c r="A2239" s="102" t="str">
        <f>'T09'!A2239</f>
        <v>Soľ</v>
      </c>
      <c r="B2239" s="104">
        <f>'T09'!C2239</f>
        <v>529176</v>
      </c>
      <c r="C2239" s="109">
        <f>'T09'!K2239</f>
        <v>1489251.65</v>
      </c>
      <c r="D2239" s="110">
        <f>'T09'!O2239</f>
        <v>6.2527999999999997</v>
      </c>
      <c r="E2239" s="110">
        <f>'T09'!P2239</f>
        <v>2.1460919650483516</v>
      </c>
      <c r="F2239" s="110"/>
      <c r="G2239" s="102">
        <f t="shared" si="487"/>
        <v>0</v>
      </c>
      <c r="H2239" s="102">
        <f t="shared" si="488"/>
        <v>0</v>
      </c>
      <c r="I2239" s="102">
        <f t="shared" si="489"/>
        <v>0</v>
      </c>
      <c r="J2239" s="103">
        <f t="shared" si="490"/>
        <v>0</v>
      </c>
      <c r="L2239" s="115">
        <f t="shared" si="491"/>
        <v>0</v>
      </c>
      <c r="M2239" s="111">
        <f t="shared" si="492"/>
        <v>0</v>
      </c>
      <c r="N2239" s="111">
        <f t="shared" si="493"/>
        <v>0</v>
      </c>
      <c r="O2239" s="115">
        <f t="shared" si="494"/>
        <v>0</v>
      </c>
      <c r="P2239" s="111">
        <f t="shared" si="495"/>
        <v>0</v>
      </c>
      <c r="Q2239" s="111">
        <f t="shared" si="496"/>
        <v>0</v>
      </c>
      <c r="R2239" s="115">
        <f t="shared" si="497"/>
        <v>0</v>
      </c>
      <c r="S2239" s="111">
        <f t="shared" si="498"/>
        <v>0</v>
      </c>
      <c r="T2239" s="111">
        <f t="shared" si="499"/>
        <v>0</v>
      </c>
    </row>
    <row r="2240" spans="1:20" ht="11.25" customHeight="1" x14ac:dyDescent="0.2">
      <c r="A2240" s="102" t="str">
        <f>'T09'!A2240</f>
        <v>Solčany</v>
      </c>
      <c r="B2240" s="104">
        <f>'T09'!C2240</f>
        <v>505498</v>
      </c>
      <c r="C2240" s="109">
        <f>'T09'!K2240</f>
        <v>1070650.58</v>
      </c>
      <c r="D2240" s="110">
        <f>'T09'!O2240</f>
        <v>3.0554999999999999</v>
      </c>
      <c r="E2240" s="110">
        <f>'T09'!P2240</f>
        <v>5.2242086302330311</v>
      </c>
      <c r="F2240" s="110"/>
      <c r="G2240" s="102">
        <f t="shared" si="487"/>
        <v>0</v>
      </c>
      <c r="H2240" s="102">
        <f t="shared" si="488"/>
        <v>0</v>
      </c>
      <c r="I2240" s="102">
        <f t="shared" si="489"/>
        <v>0</v>
      </c>
      <c r="J2240" s="103">
        <f t="shared" si="490"/>
        <v>0</v>
      </c>
      <c r="L2240" s="115">
        <f t="shared" si="491"/>
        <v>0</v>
      </c>
      <c r="M2240" s="111">
        <f t="shared" si="492"/>
        <v>0</v>
      </c>
      <c r="N2240" s="111">
        <f t="shared" si="493"/>
        <v>0</v>
      </c>
      <c r="O2240" s="115">
        <f t="shared" si="494"/>
        <v>0</v>
      </c>
      <c r="P2240" s="111">
        <f t="shared" si="495"/>
        <v>0</v>
      </c>
      <c r="Q2240" s="111">
        <f t="shared" si="496"/>
        <v>0</v>
      </c>
      <c r="R2240" s="115">
        <f t="shared" si="497"/>
        <v>0</v>
      </c>
      <c r="S2240" s="111">
        <f t="shared" si="498"/>
        <v>0</v>
      </c>
      <c r="T2240" s="111">
        <f t="shared" si="499"/>
        <v>0</v>
      </c>
    </row>
    <row r="2241" spans="1:20" ht="11.25" customHeight="1" x14ac:dyDescent="0.2">
      <c r="A2241" s="102" t="str">
        <f>'T09'!A2241</f>
        <v>Solčianky</v>
      </c>
      <c r="B2241" s="104">
        <f>'T09'!C2241</f>
        <v>556327</v>
      </c>
      <c r="C2241" s="109">
        <f>'T09'!K2241</f>
        <v>51635.66</v>
      </c>
      <c r="D2241" s="110">
        <f>'T09'!O2241</f>
        <v>17.361499999999999</v>
      </c>
      <c r="E2241" s="110">
        <f>'T09'!P2241</f>
        <v>3.5770628282857229</v>
      </c>
      <c r="F2241" s="110"/>
      <c r="G2241" s="102">
        <f t="shared" si="487"/>
        <v>0</v>
      </c>
      <c r="H2241" s="102">
        <f t="shared" si="488"/>
        <v>0</v>
      </c>
      <c r="I2241" s="102">
        <f t="shared" si="489"/>
        <v>0</v>
      </c>
      <c r="J2241" s="103">
        <f t="shared" si="490"/>
        <v>0</v>
      </c>
      <c r="L2241" s="115">
        <f t="shared" si="491"/>
        <v>0</v>
      </c>
      <c r="M2241" s="111">
        <f t="shared" si="492"/>
        <v>0</v>
      </c>
      <c r="N2241" s="111">
        <f t="shared" si="493"/>
        <v>0</v>
      </c>
      <c r="O2241" s="115">
        <f t="shared" si="494"/>
        <v>0</v>
      </c>
      <c r="P2241" s="111">
        <f t="shared" si="495"/>
        <v>0</v>
      </c>
      <c r="Q2241" s="111">
        <f t="shared" si="496"/>
        <v>0</v>
      </c>
      <c r="R2241" s="115">
        <f t="shared" si="497"/>
        <v>0</v>
      </c>
      <c r="S2241" s="111">
        <f t="shared" si="498"/>
        <v>0</v>
      </c>
      <c r="T2241" s="111">
        <f t="shared" si="499"/>
        <v>0</v>
      </c>
    </row>
    <row r="2242" spans="1:20" ht="11.25" customHeight="1" x14ac:dyDescent="0.2">
      <c r="A2242" s="102" t="str">
        <f>'T09'!A2242</f>
        <v>Soľnička</v>
      </c>
      <c r="B2242" s="104">
        <f>'T09'!C2242</f>
        <v>543764</v>
      </c>
      <c r="C2242" s="109">
        <f>'T09'!K2242</f>
        <v>33459.769999999997</v>
      </c>
      <c r="D2242" s="110">
        <f>'T09'!O2242</f>
        <v>0</v>
      </c>
      <c r="E2242" s="110">
        <f>'T09'!P2242</f>
        <v>0</v>
      </c>
      <c r="F2242" s="110"/>
      <c r="G2242" s="102">
        <f t="shared" si="487"/>
        <v>0</v>
      </c>
      <c r="H2242" s="102">
        <f t="shared" si="488"/>
        <v>0</v>
      </c>
      <c r="I2242" s="102">
        <f t="shared" si="489"/>
        <v>0</v>
      </c>
      <c r="J2242" s="103">
        <f t="shared" si="490"/>
        <v>0</v>
      </c>
      <c r="L2242" s="115">
        <f t="shared" si="491"/>
        <v>0</v>
      </c>
      <c r="M2242" s="111">
        <f t="shared" si="492"/>
        <v>0</v>
      </c>
      <c r="N2242" s="111">
        <f t="shared" si="493"/>
        <v>0</v>
      </c>
      <c r="O2242" s="115">
        <f t="shared" si="494"/>
        <v>0</v>
      </c>
      <c r="P2242" s="111">
        <f t="shared" si="495"/>
        <v>0</v>
      </c>
      <c r="Q2242" s="111">
        <f t="shared" si="496"/>
        <v>0</v>
      </c>
      <c r="R2242" s="115">
        <f t="shared" si="497"/>
        <v>0</v>
      </c>
      <c r="S2242" s="111">
        <f t="shared" si="498"/>
        <v>0</v>
      </c>
      <c r="T2242" s="111">
        <f t="shared" si="499"/>
        <v>0</v>
      </c>
    </row>
    <row r="2243" spans="1:20" ht="11.25" customHeight="1" x14ac:dyDescent="0.2">
      <c r="A2243" s="102" t="str">
        <f>'T09'!A2243</f>
        <v>Soľník</v>
      </c>
      <c r="B2243" s="104">
        <f>'T09'!C2243</f>
        <v>527815</v>
      </c>
      <c r="C2243" s="109">
        <f>'T09'!K2243</f>
        <v>34661.94</v>
      </c>
      <c r="D2243" s="110">
        <f>'T09'!O2243</f>
        <v>0</v>
      </c>
      <c r="E2243" s="110">
        <f>'T09'!P2243</f>
        <v>0</v>
      </c>
      <c r="F2243" s="110"/>
      <c r="G2243" s="102">
        <f t="shared" si="487"/>
        <v>0</v>
      </c>
      <c r="H2243" s="102">
        <f t="shared" si="488"/>
        <v>0</v>
      </c>
      <c r="I2243" s="102">
        <f t="shared" si="489"/>
        <v>0</v>
      </c>
      <c r="J2243" s="103">
        <f t="shared" si="490"/>
        <v>0</v>
      </c>
      <c r="L2243" s="115">
        <f t="shared" si="491"/>
        <v>0</v>
      </c>
      <c r="M2243" s="111">
        <f t="shared" si="492"/>
        <v>0</v>
      </c>
      <c r="N2243" s="111">
        <f t="shared" si="493"/>
        <v>0</v>
      </c>
      <c r="O2243" s="115">
        <f t="shared" si="494"/>
        <v>0</v>
      </c>
      <c r="P2243" s="111">
        <f t="shared" si="495"/>
        <v>0</v>
      </c>
      <c r="Q2243" s="111">
        <f t="shared" si="496"/>
        <v>0</v>
      </c>
      <c r="R2243" s="115">
        <f t="shared" si="497"/>
        <v>0</v>
      </c>
      <c r="S2243" s="111">
        <f t="shared" si="498"/>
        <v>0</v>
      </c>
      <c r="T2243" s="111">
        <f t="shared" si="499"/>
        <v>0</v>
      </c>
    </row>
    <row r="2244" spans="1:20" ht="11.25" customHeight="1" x14ac:dyDescent="0.2">
      <c r="A2244" s="102" t="str">
        <f>'T09'!A2244</f>
        <v>Sološnica</v>
      </c>
      <c r="B2244" s="104">
        <f>'T09'!C2244</f>
        <v>504858</v>
      </c>
      <c r="C2244" s="109">
        <f>'T09'!K2244</f>
        <v>898059.41</v>
      </c>
      <c r="D2244" s="110">
        <f>'T09'!O2244</f>
        <v>0</v>
      </c>
      <c r="E2244" s="110">
        <f>'T09'!P2244</f>
        <v>0</v>
      </c>
      <c r="F2244" s="110"/>
      <c r="G2244" s="102">
        <f t="shared" ref="G2244:G2307" si="500">IF(AND(ISNUMBER(D2244),D2244&gt;=$D$1),1,0)</f>
        <v>0</v>
      </c>
      <c r="H2244" s="102">
        <f t="shared" ref="H2244:H2307" si="501">IF(AND(ISNUMBER(E2244),E2244&gt;=$E$1),1,0)</f>
        <v>0</v>
      </c>
      <c r="I2244" s="102">
        <f t="shared" ref="I2244:I2307" si="502">IF(AND(AND(ISNUMBER(D2244),D2244&gt;=$D$1),AND(ISNUMBER(E2244),E2244&gt;=$E$1)),1,0)</f>
        <v>0</v>
      </c>
      <c r="J2244" s="103">
        <f t="shared" ref="J2244:J2307" si="503">IF(OR(AND(ISNUMBER(D2244),D2244&gt;=$D$1),AND(ISNUMBER(E2244),E2244&gt;=$E$1)),1,0)</f>
        <v>0</v>
      </c>
      <c r="L2244" s="115">
        <f t="shared" ref="L2244:L2307" si="504">IF($G2244=1,C2244,0)</f>
        <v>0</v>
      </c>
      <c r="M2244" s="111">
        <f t="shared" ref="M2244:M2307" si="505">IF($G2244=1,D2244,0)/100</f>
        <v>0</v>
      </c>
      <c r="N2244" s="111">
        <f t="shared" ref="N2244:N2307" si="506">IF($G2244=1,E2244,0)/100</f>
        <v>0</v>
      </c>
      <c r="O2244" s="115">
        <f t="shared" ref="O2244:O2307" si="507">IF($H2244=1,C2244,0)</f>
        <v>0</v>
      </c>
      <c r="P2244" s="111">
        <f t="shared" ref="P2244:P2307" si="508">IF($H2244=1,D2244,0)/100</f>
        <v>0</v>
      </c>
      <c r="Q2244" s="111">
        <f t="shared" ref="Q2244:Q2307" si="509">IF($H2244=1,E2244,0)/100</f>
        <v>0</v>
      </c>
      <c r="R2244" s="115">
        <f t="shared" ref="R2244:R2307" si="510">IF($I2244=1,C2244,0)</f>
        <v>0</v>
      </c>
      <c r="S2244" s="111">
        <f t="shared" ref="S2244:S2307" si="511">IF($I2244=1,D2244,0)/100</f>
        <v>0</v>
      </c>
      <c r="T2244" s="111">
        <f t="shared" ref="T2244:T2307" si="512">IF($I2244=1,E2244,0)/100</f>
        <v>0</v>
      </c>
    </row>
    <row r="2245" spans="1:20" ht="11.25" customHeight="1" x14ac:dyDescent="0.2">
      <c r="A2245" s="102" t="str">
        <f>'T09'!A2245</f>
        <v>Somotor</v>
      </c>
      <c r="B2245" s="104">
        <f>'T09'!C2245</f>
        <v>543772</v>
      </c>
      <c r="C2245" s="109">
        <f>'T09'!K2245</f>
        <v>1042962.9</v>
      </c>
      <c r="D2245" s="110">
        <f>'T09'!O2245</f>
        <v>0</v>
      </c>
      <c r="E2245" s="110">
        <f>'T09'!P2245</f>
        <v>2.2242641612659471</v>
      </c>
      <c r="F2245" s="110"/>
      <c r="G2245" s="102">
        <f t="shared" si="500"/>
        <v>0</v>
      </c>
      <c r="H2245" s="102">
        <f t="shared" si="501"/>
        <v>0</v>
      </c>
      <c r="I2245" s="102">
        <f t="shared" si="502"/>
        <v>0</v>
      </c>
      <c r="J2245" s="103">
        <f t="shared" si="503"/>
        <v>0</v>
      </c>
      <c r="L2245" s="115">
        <f t="shared" si="504"/>
        <v>0</v>
      </c>
      <c r="M2245" s="111">
        <f t="shared" si="505"/>
        <v>0</v>
      </c>
      <c r="N2245" s="111">
        <f t="shared" si="506"/>
        <v>0</v>
      </c>
      <c r="O2245" s="115">
        <f t="shared" si="507"/>
        <v>0</v>
      </c>
      <c r="P2245" s="111">
        <f t="shared" si="508"/>
        <v>0</v>
      </c>
      <c r="Q2245" s="111">
        <f t="shared" si="509"/>
        <v>0</v>
      </c>
      <c r="R2245" s="115">
        <f t="shared" si="510"/>
        <v>0</v>
      </c>
      <c r="S2245" s="111">
        <f t="shared" si="511"/>
        <v>0</v>
      </c>
      <c r="T2245" s="111">
        <f t="shared" si="512"/>
        <v>0</v>
      </c>
    </row>
    <row r="2246" spans="1:20" ht="11.25" customHeight="1" x14ac:dyDescent="0.2">
      <c r="A2246" s="102" t="str">
        <f>'T09'!A2246</f>
        <v>Sopkovce</v>
      </c>
      <c r="B2246" s="104">
        <f>'T09'!C2246</f>
        <v>559636</v>
      </c>
      <c r="C2246" s="109">
        <f>'T09'!K2246</f>
        <v>50305.87</v>
      </c>
      <c r="D2246" s="110">
        <f>'T09'!O2246</f>
        <v>0</v>
      </c>
      <c r="E2246" s="110">
        <f>'T09'!P2246</f>
        <v>0</v>
      </c>
      <c r="F2246" s="110"/>
      <c r="G2246" s="102">
        <f t="shared" si="500"/>
        <v>0</v>
      </c>
      <c r="H2246" s="102">
        <f t="shared" si="501"/>
        <v>0</v>
      </c>
      <c r="I2246" s="102">
        <f t="shared" si="502"/>
        <v>0</v>
      </c>
      <c r="J2246" s="103">
        <f t="shared" si="503"/>
        <v>0</v>
      </c>
      <c r="L2246" s="115">
        <f t="shared" si="504"/>
        <v>0</v>
      </c>
      <c r="M2246" s="111">
        <f t="shared" si="505"/>
        <v>0</v>
      </c>
      <c r="N2246" s="111">
        <f t="shared" si="506"/>
        <v>0</v>
      </c>
      <c r="O2246" s="115">
        <f t="shared" si="507"/>
        <v>0</v>
      </c>
      <c r="P2246" s="111">
        <f t="shared" si="508"/>
        <v>0</v>
      </c>
      <c r="Q2246" s="111">
        <f t="shared" si="509"/>
        <v>0</v>
      </c>
      <c r="R2246" s="115">
        <f t="shared" si="510"/>
        <v>0</v>
      </c>
      <c r="S2246" s="111">
        <f t="shared" si="511"/>
        <v>0</v>
      </c>
      <c r="T2246" s="111">
        <f t="shared" si="512"/>
        <v>0</v>
      </c>
    </row>
    <row r="2247" spans="1:20" ht="11.25" customHeight="1" x14ac:dyDescent="0.2">
      <c r="A2247" s="102" t="str">
        <f>'T09'!A2247</f>
        <v>Spišská Belá</v>
      </c>
      <c r="B2247" s="104">
        <f>'T09'!C2247</f>
        <v>523828</v>
      </c>
      <c r="C2247" s="109">
        <f>'T09'!K2247</f>
        <v>5972394.1900000004</v>
      </c>
      <c r="D2247" s="110">
        <f>'T09'!O2247</f>
        <v>23.1281</v>
      </c>
      <c r="E2247" s="110">
        <f>'T09'!P2247</f>
        <v>6.3899373996276685</v>
      </c>
      <c r="F2247" s="110"/>
      <c r="G2247" s="102">
        <f t="shared" si="500"/>
        <v>0</v>
      </c>
      <c r="H2247" s="102">
        <f t="shared" si="501"/>
        <v>0</v>
      </c>
      <c r="I2247" s="102">
        <f t="shared" si="502"/>
        <v>0</v>
      </c>
      <c r="J2247" s="103">
        <f t="shared" si="503"/>
        <v>0</v>
      </c>
      <c r="L2247" s="115">
        <f t="shared" si="504"/>
        <v>0</v>
      </c>
      <c r="M2247" s="111">
        <f t="shared" si="505"/>
        <v>0</v>
      </c>
      <c r="N2247" s="111">
        <f t="shared" si="506"/>
        <v>0</v>
      </c>
      <c r="O2247" s="115">
        <f t="shared" si="507"/>
        <v>0</v>
      </c>
      <c r="P2247" s="111">
        <f t="shared" si="508"/>
        <v>0</v>
      </c>
      <c r="Q2247" s="111">
        <f t="shared" si="509"/>
        <v>0</v>
      </c>
      <c r="R2247" s="115">
        <f t="shared" si="510"/>
        <v>0</v>
      </c>
      <c r="S2247" s="111">
        <f t="shared" si="511"/>
        <v>0</v>
      </c>
      <c r="T2247" s="111">
        <f t="shared" si="512"/>
        <v>0</v>
      </c>
    </row>
    <row r="2248" spans="1:20" ht="11.25" customHeight="1" x14ac:dyDescent="0.2">
      <c r="A2248" s="102" t="str">
        <f>'T09'!A2248</f>
        <v>Spišská Nová Ves</v>
      </c>
      <c r="B2248" s="104">
        <f>'T09'!C2248</f>
        <v>526355</v>
      </c>
      <c r="C2248" s="109">
        <f>'T09'!K2248</f>
        <v>25127905.289999999</v>
      </c>
      <c r="D2248" s="110">
        <f>'T09'!O2248</f>
        <v>10.7735</v>
      </c>
      <c r="E2248" s="110">
        <f>'T09'!P2248</f>
        <v>3.6092112714262785</v>
      </c>
      <c r="F2248" s="110"/>
      <c r="G2248" s="102">
        <f t="shared" si="500"/>
        <v>0</v>
      </c>
      <c r="H2248" s="102">
        <f t="shared" si="501"/>
        <v>0</v>
      </c>
      <c r="I2248" s="102">
        <f t="shared" si="502"/>
        <v>0</v>
      </c>
      <c r="J2248" s="103">
        <f t="shared" si="503"/>
        <v>0</v>
      </c>
      <c r="L2248" s="115">
        <f t="shared" si="504"/>
        <v>0</v>
      </c>
      <c r="M2248" s="111">
        <f t="shared" si="505"/>
        <v>0</v>
      </c>
      <c r="N2248" s="111">
        <f t="shared" si="506"/>
        <v>0</v>
      </c>
      <c r="O2248" s="115">
        <f t="shared" si="507"/>
        <v>0</v>
      </c>
      <c r="P2248" s="111">
        <f t="shared" si="508"/>
        <v>0</v>
      </c>
      <c r="Q2248" s="111">
        <f t="shared" si="509"/>
        <v>0</v>
      </c>
      <c r="R2248" s="115">
        <f t="shared" si="510"/>
        <v>0</v>
      </c>
      <c r="S2248" s="111">
        <f t="shared" si="511"/>
        <v>0</v>
      </c>
      <c r="T2248" s="111">
        <f t="shared" si="512"/>
        <v>0</v>
      </c>
    </row>
    <row r="2249" spans="1:20" ht="11.25" customHeight="1" x14ac:dyDescent="0.2">
      <c r="A2249" s="102" t="str">
        <f>'T09'!A2249</f>
        <v>Spišská Stará Ves</v>
      </c>
      <c r="B2249" s="104">
        <f>'T09'!C2249</f>
        <v>523836</v>
      </c>
      <c r="C2249" s="109">
        <f>'T09'!K2249</f>
        <v>1830336.04</v>
      </c>
      <c r="D2249" s="110">
        <f>'T09'!O2249</f>
        <v>43.613599999999998</v>
      </c>
      <c r="E2249" s="110">
        <f>'T09'!P2249</f>
        <v>7.2039536521391989</v>
      </c>
      <c r="F2249" s="110"/>
      <c r="G2249" s="102">
        <f t="shared" si="500"/>
        <v>0</v>
      </c>
      <c r="H2249" s="102">
        <f t="shared" si="501"/>
        <v>0</v>
      </c>
      <c r="I2249" s="102">
        <f t="shared" si="502"/>
        <v>0</v>
      </c>
      <c r="J2249" s="103">
        <f t="shared" si="503"/>
        <v>0</v>
      </c>
      <c r="L2249" s="115">
        <f t="shared" si="504"/>
        <v>0</v>
      </c>
      <c r="M2249" s="111">
        <f t="shared" si="505"/>
        <v>0</v>
      </c>
      <c r="N2249" s="111">
        <f t="shared" si="506"/>
        <v>0</v>
      </c>
      <c r="O2249" s="115">
        <f t="shared" si="507"/>
        <v>0</v>
      </c>
      <c r="P2249" s="111">
        <f t="shared" si="508"/>
        <v>0</v>
      </c>
      <c r="Q2249" s="111">
        <f t="shared" si="509"/>
        <v>0</v>
      </c>
      <c r="R2249" s="115">
        <f t="shared" si="510"/>
        <v>0</v>
      </c>
      <c r="S2249" s="111">
        <f t="shared" si="511"/>
        <v>0</v>
      </c>
      <c r="T2249" s="111">
        <f t="shared" si="512"/>
        <v>0</v>
      </c>
    </row>
    <row r="2250" spans="1:20" ht="11.25" customHeight="1" x14ac:dyDescent="0.2">
      <c r="A2250" s="102" t="str">
        <f>'T09'!A2250</f>
        <v>Spišská Teplica</v>
      </c>
      <c r="B2250" s="104">
        <f>'T09'!C2250</f>
        <v>523844</v>
      </c>
      <c r="C2250" s="109">
        <f>'T09'!K2250</f>
        <v>913335.97</v>
      </c>
      <c r="D2250" s="110">
        <f>'T09'!O2250</f>
        <v>0</v>
      </c>
      <c r="E2250" s="110">
        <f>'T09'!P2250</f>
        <v>0</v>
      </c>
      <c r="F2250" s="110"/>
      <c r="G2250" s="102">
        <f t="shared" si="500"/>
        <v>0</v>
      </c>
      <c r="H2250" s="102">
        <f t="shared" si="501"/>
        <v>0</v>
      </c>
      <c r="I2250" s="102">
        <f t="shared" si="502"/>
        <v>0</v>
      </c>
      <c r="J2250" s="103">
        <f t="shared" si="503"/>
        <v>0</v>
      </c>
      <c r="L2250" s="115">
        <f t="shared" si="504"/>
        <v>0</v>
      </c>
      <c r="M2250" s="111">
        <f t="shared" si="505"/>
        <v>0</v>
      </c>
      <c r="N2250" s="111">
        <f t="shared" si="506"/>
        <v>0</v>
      </c>
      <c r="O2250" s="115">
        <f t="shared" si="507"/>
        <v>0</v>
      </c>
      <c r="P2250" s="111">
        <f t="shared" si="508"/>
        <v>0</v>
      </c>
      <c r="Q2250" s="111">
        <f t="shared" si="509"/>
        <v>0</v>
      </c>
      <c r="R2250" s="115">
        <f t="shared" si="510"/>
        <v>0</v>
      </c>
      <c r="S2250" s="111">
        <f t="shared" si="511"/>
        <v>0</v>
      </c>
      <c r="T2250" s="111">
        <f t="shared" si="512"/>
        <v>0</v>
      </c>
    </row>
    <row r="2251" spans="1:20" ht="11.25" customHeight="1" x14ac:dyDescent="0.2">
      <c r="A2251" s="102" t="str">
        <f>'T09'!A2251</f>
        <v>Spišské Bystré</v>
      </c>
      <c r="B2251" s="104">
        <f>'T09'!C2251</f>
        <v>523852</v>
      </c>
      <c r="C2251" s="109">
        <f>'T09'!K2251</f>
        <v>1511543.1900000002</v>
      </c>
      <c r="D2251" s="110">
        <f>'T09'!O2251</f>
        <v>10.122</v>
      </c>
      <c r="E2251" s="110">
        <f>'T09'!P2251</f>
        <v>8.8285733998775129</v>
      </c>
      <c r="F2251" s="110"/>
      <c r="G2251" s="102">
        <f t="shared" si="500"/>
        <v>0</v>
      </c>
      <c r="H2251" s="102">
        <f t="shared" si="501"/>
        <v>0</v>
      </c>
      <c r="I2251" s="102">
        <f t="shared" si="502"/>
        <v>0</v>
      </c>
      <c r="J2251" s="103">
        <f t="shared" si="503"/>
        <v>0</v>
      </c>
      <c r="L2251" s="115">
        <f t="shared" si="504"/>
        <v>0</v>
      </c>
      <c r="M2251" s="111">
        <f t="shared" si="505"/>
        <v>0</v>
      </c>
      <c r="N2251" s="111">
        <f t="shared" si="506"/>
        <v>0</v>
      </c>
      <c r="O2251" s="115">
        <f t="shared" si="507"/>
        <v>0</v>
      </c>
      <c r="P2251" s="111">
        <f t="shared" si="508"/>
        <v>0</v>
      </c>
      <c r="Q2251" s="111">
        <f t="shared" si="509"/>
        <v>0</v>
      </c>
      <c r="R2251" s="115">
        <f t="shared" si="510"/>
        <v>0</v>
      </c>
      <c r="S2251" s="111">
        <f t="shared" si="511"/>
        <v>0</v>
      </c>
      <c r="T2251" s="111">
        <f t="shared" si="512"/>
        <v>0</v>
      </c>
    </row>
    <row r="2252" spans="1:20" ht="11.25" customHeight="1" x14ac:dyDescent="0.2">
      <c r="A2252" s="102" t="str">
        <f>'T09'!A2252</f>
        <v>Spišské Hanušovce</v>
      </c>
      <c r="B2252" s="104">
        <f>'T09'!C2252</f>
        <v>523861</v>
      </c>
      <c r="C2252" s="109">
        <f>'T09'!K2252</f>
        <v>637730.14999999991</v>
      </c>
      <c r="D2252" s="110">
        <f>'T09'!O2252</f>
        <v>2.258</v>
      </c>
      <c r="E2252" s="110">
        <f>'T09'!P2252</f>
        <v>9.2775949200457308</v>
      </c>
      <c r="F2252" s="110"/>
      <c r="G2252" s="102">
        <f t="shared" si="500"/>
        <v>0</v>
      </c>
      <c r="H2252" s="102">
        <f t="shared" si="501"/>
        <v>0</v>
      </c>
      <c r="I2252" s="102">
        <f t="shared" si="502"/>
        <v>0</v>
      </c>
      <c r="J2252" s="103">
        <f t="shared" si="503"/>
        <v>0</v>
      </c>
      <c r="L2252" s="115">
        <f t="shared" si="504"/>
        <v>0</v>
      </c>
      <c r="M2252" s="111">
        <f t="shared" si="505"/>
        <v>0</v>
      </c>
      <c r="N2252" s="111">
        <f t="shared" si="506"/>
        <v>0</v>
      </c>
      <c r="O2252" s="115">
        <f t="shared" si="507"/>
        <v>0</v>
      </c>
      <c r="P2252" s="111">
        <f t="shared" si="508"/>
        <v>0</v>
      </c>
      <c r="Q2252" s="111">
        <f t="shared" si="509"/>
        <v>0</v>
      </c>
      <c r="R2252" s="115">
        <f t="shared" si="510"/>
        <v>0</v>
      </c>
      <c r="S2252" s="111">
        <f t="shared" si="511"/>
        <v>0</v>
      </c>
      <c r="T2252" s="111">
        <f t="shared" si="512"/>
        <v>0</v>
      </c>
    </row>
    <row r="2253" spans="1:20" ht="11.25" customHeight="1" x14ac:dyDescent="0.2">
      <c r="A2253" s="102" t="str">
        <f>'T09'!A2253</f>
        <v>Spišské Podhradie</v>
      </c>
      <c r="B2253" s="104">
        <f>'T09'!C2253</f>
        <v>543578</v>
      </c>
      <c r="C2253" s="109">
        <f>'T09'!K2253</f>
        <v>3443126.56</v>
      </c>
      <c r="D2253" s="110">
        <f>'T09'!O2253</f>
        <v>4.7043999999999997</v>
      </c>
      <c r="E2253" s="110">
        <f>'T09'!P2253</f>
        <v>1.075676404993954</v>
      </c>
      <c r="F2253" s="110"/>
      <c r="G2253" s="102">
        <f t="shared" si="500"/>
        <v>0</v>
      </c>
      <c r="H2253" s="102">
        <f t="shared" si="501"/>
        <v>0</v>
      </c>
      <c r="I2253" s="102">
        <f t="shared" si="502"/>
        <v>0</v>
      </c>
      <c r="J2253" s="103">
        <f t="shared" si="503"/>
        <v>0</v>
      </c>
      <c r="L2253" s="115">
        <f t="shared" si="504"/>
        <v>0</v>
      </c>
      <c r="M2253" s="111">
        <f t="shared" si="505"/>
        <v>0</v>
      </c>
      <c r="N2253" s="111">
        <f t="shared" si="506"/>
        <v>0</v>
      </c>
      <c r="O2253" s="115">
        <f t="shared" si="507"/>
        <v>0</v>
      </c>
      <c r="P2253" s="111">
        <f t="shared" si="508"/>
        <v>0</v>
      </c>
      <c r="Q2253" s="111">
        <f t="shared" si="509"/>
        <v>0</v>
      </c>
      <c r="R2253" s="115">
        <f t="shared" si="510"/>
        <v>0</v>
      </c>
      <c r="S2253" s="111">
        <f t="shared" si="511"/>
        <v>0</v>
      </c>
      <c r="T2253" s="111">
        <f t="shared" si="512"/>
        <v>0</v>
      </c>
    </row>
    <row r="2254" spans="1:20" ht="11.25" customHeight="1" x14ac:dyDescent="0.2">
      <c r="A2254" s="102" t="str">
        <f>'T09'!A2254</f>
        <v>Spišské Tomášovce</v>
      </c>
      <c r="B2254" s="104">
        <f>'T09'!C2254</f>
        <v>543586</v>
      </c>
      <c r="C2254" s="109">
        <f>'T09'!K2254</f>
        <v>540150.46</v>
      </c>
      <c r="D2254" s="110">
        <f>'T09'!O2254</f>
        <v>58.431199999999997</v>
      </c>
      <c r="E2254" s="110">
        <f>'T09'!P2254</f>
        <v>6.6176542735888813</v>
      </c>
      <c r="F2254" s="110"/>
      <c r="G2254" s="102">
        <f t="shared" si="500"/>
        <v>0</v>
      </c>
      <c r="H2254" s="102">
        <f t="shared" si="501"/>
        <v>0</v>
      </c>
      <c r="I2254" s="102">
        <f t="shared" si="502"/>
        <v>0</v>
      </c>
      <c r="J2254" s="103">
        <f t="shared" si="503"/>
        <v>0</v>
      </c>
      <c r="L2254" s="115">
        <f t="shared" si="504"/>
        <v>0</v>
      </c>
      <c r="M2254" s="111">
        <f t="shared" si="505"/>
        <v>0</v>
      </c>
      <c r="N2254" s="111">
        <f t="shared" si="506"/>
        <v>0</v>
      </c>
      <c r="O2254" s="115">
        <f t="shared" si="507"/>
        <v>0</v>
      </c>
      <c r="P2254" s="111">
        <f t="shared" si="508"/>
        <v>0</v>
      </c>
      <c r="Q2254" s="111">
        <f t="shared" si="509"/>
        <v>0</v>
      </c>
      <c r="R2254" s="115">
        <f t="shared" si="510"/>
        <v>0</v>
      </c>
      <c r="S2254" s="111">
        <f t="shared" si="511"/>
        <v>0</v>
      </c>
      <c r="T2254" s="111">
        <f t="shared" si="512"/>
        <v>0</v>
      </c>
    </row>
    <row r="2255" spans="1:20" ht="11.25" customHeight="1" x14ac:dyDescent="0.2">
      <c r="A2255" s="102" t="str">
        <f>'T09'!A2255</f>
        <v>Spišské Vlachy</v>
      </c>
      <c r="B2255" s="104">
        <f>'T09'!C2255</f>
        <v>543594</v>
      </c>
      <c r="C2255" s="109">
        <f>'T09'!K2255</f>
        <v>2533509.1500000004</v>
      </c>
      <c r="D2255" s="110">
        <f>'T09'!O2255</f>
        <v>47.332099999999997</v>
      </c>
      <c r="E2255" s="110">
        <f>'T09'!P2255</f>
        <v>37.28168062862531</v>
      </c>
      <c r="F2255" s="110"/>
      <c r="G2255" s="102">
        <f t="shared" si="500"/>
        <v>0</v>
      </c>
      <c r="H2255" s="102">
        <f t="shared" si="501"/>
        <v>1</v>
      </c>
      <c r="I2255" s="102">
        <f t="shared" si="502"/>
        <v>0</v>
      </c>
      <c r="J2255" s="103">
        <f t="shared" si="503"/>
        <v>1</v>
      </c>
      <c r="L2255" s="115">
        <f t="shared" si="504"/>
        <v>0</v>
      </c>
      <c r="M2255" s="111">
        <f t="shared" si="505"/>
        <v>0</v>
      </c>
      <c r="N2255" s="111">
        <f t="shared" si="506"/>
        <v>0</v>
      </c>
      <c r="O2255" s="115">
        <f t="shared" si="507"/>
        <v>2533509.1500000004</v>
      </c>
      <c r="P2255" s="111">
        <f t="shared" si="508"/>
        <v>0.47332099999999999</v>
      </c>
      <c r="Q2255" s="111">
        <f t="shared" si="509"/>
        <v>0.37281680628625308</v>
      </c>
      <c r="R2255" s="115">
        <f t="shared" si="510"/>
        <v>0</v>
      </c>
      <c r="S2255" s="111">
        <f t="shared" si="511"/>
        <v>0</v>
      </c>
      <c r="T2255" s="111">
        <f t="shared" si="512"/>
        <v>0</v>
      </c>
    </row>
    <row r="2256" spans="1:20" ht="11.25" customHeight="1" x14ac:dyDescent="0.2">
      <c r="A2256" s="102" t="str">
        <f>'T09'!A2256</f>
        <v>Spišský Hrhov</v>
      </c>
      <c r="B2256" s="104">
        <f>'T09'!C2256</f>
        <v>543608</v>
      </c>
      <c r="C2256" s="109">
        <f>'T09'!K2256</f>
        <v>2224179.6900000004</v>
      </c>
      <c r="D2256" s="110">
        <f>'T09'!O2256</f>
        <v>5.1024000000000003</v>
      </c>
      <c r="E2256" s="110">
        <f>'T09'!P2256</f>
        <v>14.308172196285094</v>
      </c>
      <c r="F2256" s="110"/>
      <c r="G2256" s="102">
        <f t="shared" si="500"/>
        <v>0</v>
      </c>
      <c r="H2256" s="102">
        <f t="shared" si="501"/>
        <v>0</v>
      </c>
      <c r="I2256" s="102">
        <f t="shared" si="502"/>
        <v>0</v>
      </c>
      <c r="J2256" s="103">
        <f t="shared" si="503"/>
        <v>0</v>
      </c>
      <c r="L2256" s="115">
        <f t="shared" si="504"/>
        <v>0</v>
      </c>
      <c r="M2256" s="111">
        <f t="shared" si="505"/>
        <v>0</v>
      </c>
      <c r="N2256" s="111">
        <f t="shared" si="506"/>
        <v>0</v>
      </c>
      <c r="O2256" s="115">
        <f t="shared" si="507"/>
        <v>0</v>
      </c>
      <c r="P2256" s="111">
        <f t="shared" si="508"/>
        <v>0</v>
      </c>
      <c r="Q2256" s="111">
        <f t="shared" si="509"/>
        <v>0</v>
      </c>
      <c r="R2256" s="115">
        <f t="shared" si="510"/>
        <v>0</v>
      </c>
      <c r="S2256" s="111">
        <f t="shared" si="511"/>
        <v>0</v>
      </c>
      <c r="T2256" s="111">
        <f t="shared" si="512"/>
        <v>0</v>
      </c>
    </row>
    <row r="2257" spans="1:20" ht="11.25" customHeight="1" x14ac:dyDescent="0.2">
      <c r="A2257" s="102" t="str">
        <f>'T09'!A2257</f>
        <v>Spišský Hrušov</v>
      </c>
      <c r="B2257" s="104">
        <f>'T09'!C2257</f>
        <v>543616</v>
      </c>
      <c r="C2257" s="109">
        <f>'T09'!K2257</f>
        <v>735426.25</v>
      </c>
      <c r="D2257" s="110">
        <f>'T09'!O2257</f>
        <v>0</v>
      </c>
      <c r="E2257" s="110">
        <f>'T09'!P2257</f>
        <v>0</v>
      </c>
      <c r="F2257" s="110"/>
      <c r="G2257" s="102">
        <f t="shared" si="500"/>
        <v>0</v>
      </c>
      <c r="H2257" s="102">
        <f t="shared" si="501"/>
        <v>0</v>
      </c>
      <c r="I2257" s="102">
        <f t="shared" si="502"/>
        <v>0</v>
      </c>
      <c r="J2257" s="103">
        <f t="shared" si="503"/>
        <v>0</v>
      </c>
      <c r="L2257" s="115">
        <f t="shared" si="504"/>
        <v>0</v>
      </c>
      <c r="M2257" s="111">
        <f t="shared" si="505"/>
        <v>0</v>
      </c>
      <c r="N2257" s="111">
        <f t="shared" si="506"/>
        <v>0</v>
      </c>
      <c r="O2257" s="115">
        <f t="shared" si="507"/>
        <v>0</v>
      </c>
      <c r="P2257" s="111">
        <f t="shared" si="508"/>
        <v>0</v>
      </c>
      <c r="Q2257" s="111">
        <f t="shared" si="509"/>
        <v>0</v>
      </c>
      <c r="R2257" s="115">
        <f t="shared" si="510"/>
        <v>0</v>
      </c>
      <c r="S2257" s="111">
        <f t="shared" si="511"/>
        <v>0</v>
      </c>
      <c r="T2257" s="111">
        <f t="shared" si="512"/>
        <v>0</v>
      </c>
    </row>
    <row r="2258" spans="1:20" ht="11.25" customHeight="1" x14ac:dyDescent="0.2">
      <c r="A2258" s="102" t="str">
        <f>'T09'!A2258</f>
        <v>Spišský Štiavnik</v>
      </c>
      <c r="B2258" s="104">
        <f>'T09'!C2258</f>
        <v>523879</v>
      </c>
      <c r="C2258" s="109">
        <f>'T09'!K2258</f>
        <v>1450823.8800000001</v>
      </c>
      <c r="D2258" s="110">
        <f>'T09'!O2258</f>
        <v>17.5915</v>
      </c>
      <c r="E2258" s="110">
        <f>'T09'!P2258</f>
        <v>11.006099513608776</v>
      </c>
      <c r="F2258" s="110"/>
      <c r="G2258" s="102">
        <f t="shared" si="500"/>
        <v>0</v>
      </c>
      <c r="H2258" s="102">
        <f t="shared" si="501"/>
        <v>0</v>
      </c>
      <c r="I2258" s="102">
        <f t="shared" si="502"/>
        <v>0</v>
      </c>
      <c r="J2258" s="103">
        <f t="shared" si="503"/>
        <v>0</v>
      </c>
      <c r="L2258" s="115">
        <f t="shared" si="504"/>
        <v>0</v>
      </c>
      <c r="M2258" s="111">
        <f t="shared" si="505"/>
        <v>0</v>
      </c>
      <c r="N2258" s="111">
        <f t="shared" si="506"/>
        <v>0</v>
      </c>
      <c r="O2258" s="115">
        <f t="shared" si="507"/>
        <v>0</v>
      </c>
      <c r="P2258" s="111">
        <f t="shared" si="508"/>
        <v>0</v>
      </c>
      <c r="Q2258" s="111">
        <f t="shared" si="509"/>
        <v>0</v>
      </c>
      <c r="R2258" s="115">
        <f t="shared" si="510"/>
        <v>0</v>
      </c>
      <c r="S2258" s="111">
        <f t="shared" si="511"/>
        <v>0</v>
      </c>
      <c r="T2258" s="111">
        <f t="shared" si="512"/>
        <v>0</v>
      </c>
    </row>
    <row r="2259" spans="1:20" ht="11.25" customHeight="1" x14ac:dyDescent="0.2">
      <c r="A2259" s="102" t="str">
        <f>'T09'!A2259</f>
        <v>Spišský Štvrtok</v>
      </c>
      <c r="B2259" s="104">
        <f>'T09'!C2259</f>
        <v>543624</v>
      </c>
      <c r="C2259" s="109">
        <f>'T09'!K2259</f>
        <v>1185416.72</v>
      </c>
      <c r="D2259" s="110">
        <f>'T09'!O2259</f>
        <v>10.4657</v>
      </c>
      <c r="E2259" s="110">
        <f>'T09'!P2259</f>
        <v>1.4256193383201141</v>
      </c>
      <c r="F2259" s="110"/>
      <c r="G2259" s="102">
        <f t="shared" si="500"/>
        <v>0</v>
      </c>
      <c r="H2259" s="102">
        <f t="shared" si="501"/>
        <v>0</v>
      </c>
      <c r="I2259" s="102">
        <f t="shared" si="502"/>
        <v>0</v>
      </c>
      <c r="J2259" s="103">
        <f t="shared" si="503"/>
        <v>0</v>
      </c>
      <c r="L2259" s="115">
        <f t="shared" si="504"/>
        <v>0</v>
      </c>
      <c r="M2259" s="111">
        <f t="shared" si="505"/>
        <v>0</v>
      </c>
      <c r="N2259" s="111">
        <f t="shared" si="506"/>
        <v>0</v>
      </c>
      <c r="O2259" s="115">
        <f t="shared" si="507"/>
        <v>0</v>
      </c>
      <c r="P2259" s="111">
        <f t="shared" si="508"/>
        <v>0</v>
      </c>
      <c r="Q2259" s="111">
        <f t="shared" si="509"/>
        <v>0</v>
      </c>
      <c r="R2259" s="115">
        <f t="shared" si="510"/>
        <v>0</v>
      </c>
      <c r="S2259" s="111">
        <f t="shared" si="511"/>
        <v>0</v>
      </c>
      <c r="T2259" s="111">
        <f t="shared" si="512"/>
        <v>0</v>
      </c>
    </row>
    <row r="2260" spans="1:20" ht="11.25" customHeight="1" x14ac:dyDescent="0.2">
      <c r="A2260" s="102" t="str">
        <f>'T09'!A2260</f>
        <v>Stakčín</v>
      </c>
      <c r="B2260" s="104">
        <f>'T09'!C2260</f>
        <v>520829</v>
      </c>
      <c r="C2260" s="109">
        <f>'T09'!K2260</f>
        <v>1050369.33</v>
      </c>
      <c r="D2260" s="110">
        <f>'T09'!O2260</f>
        <v>11.637</v>
      </c>
      <c r="E2260" s="110">
        <f>'T09'!P2260</f>
        <v>1.7965480770463851</v>
      </c>
      <c r="F2260" s="110"/>
      <c r="G2260" s="102">
        <f t="shared" si="500"/>
        <v>0</v>
      </c>
      <c r="H2260" s="102">
        <f t="shared" si="501"/>
        <v>0</v>
      </c>
      <c r="I2260" s="102">
        <f t="shared" si="502"/>
        <v>0</v>
      </c>
      <c r="J2260" s="103">
        <f t="shared" si="503"/>
        <v>0</v>
      </c>
      <c r="L2260" s="115">
        <f t="shared" si="504"/>
        <v>0</v>
      </c>
      <c r="M2260" s="111">
        <f t="shared" si="505"/>
        <v>0</v>
      </c>
      <c r="N2260" s="111">
        <f t="shared" si="506"/>
        <v>0</v>
      </c>
      <c r="O2260" s="115">
        <f t="shared" si="507"/>
        <v>0</v>
      </c>
      <c r="P2260" s="111">
        <f t="shared" si="508"/>
        <v>0</v>
      </c>
      <c r="Q2260" s="111">
        <f t="shared" si="509"/>
        <v>0</v>
      </c>
      <c r="R2260" s="115">
        <f t="shared" si="510"/>
        <v>0</v>
      </c>
      <c r="S2260" s="111">
        <f t="shared" si="511"/>
        <v>0</v>
      </c>
      <c r="T2260" s="111">
        <f t="shared" si="512"/>
        <v>0</v>
      </c>
    </row>
    <row r="2261" spans="1:20" ht="11.25" customHeight="1" x14ac:dyDescent="0.2">
      <c r="A2261" s="102" t="str">
        <f>'T09'!A2261</f>
        <v>Stakčínska Roztoka</v>
      </c>
      <c r="B2261" s="104">
        <f>'T09'!C2261</f>
        <v>520811</v>
      </c>
      <c r="C2261" s="109">
        <f>'T09'!K2261</f>
        <v>126363.97</v>
      </c>
      <c r="D2261" s="110">
        <f>'T09'!O2261</f>
        <v>0</v>
      </c>
      <c r="E2261" s="110">
        <f>'T09'!P2261</f>
        <v>0</v>
      </c>
      <c r="F2261" s="110"/>
      <c r="G2261" s="102">
        <f t="shared" si="500"/>
        <v>0</v>
      </c>
      <c r="H2261" s="102">
        <f t="shared" si="501"/>
        <v>0</v>
      </c>
      <c r="I2261" s="102">
        <f t="shared" si="502"/>
        <v>0</v>
      </c>
      <c r="J2261" s="103">
        <f t="shared" si="503"/>
        <v>0</v>
      </c>
      <c r="L2261" s="115">
        <f t="shared" si="504"/>
        <v>0</v>
      </c>
      <c r="M2261" s="111">
        <f t="shared" si="505"/>
        <v>0</v>
      </c>
      <c r="N2261" s="111">
        <f t="shared" si="506"/>
        <v>0</v>
      </c>
      <c r="O2261" s="115">
        <f t="shared" si="507"/>
        <v>0</v>
      </c>
      <c r="P2261" s="111">
        <f t="shared" si="508"/>
        <v>0</v>
      </c>
      <c r="Q2261" s="111">
        <f t="shared" si="509"/>
        <v>0</v>
      </c>
      <c r="R2261" s="115">
        <f t="shared" si="510"/>
        <v>0</v>
      </c>
      <c r="S2261" s="111">
        <f t="shared" si="511"/>
        <v>0</v>
      </c>
      <c r="T2261" s="111">
        <f t="shared" si="512"/>
        <v>0</v>
      </c>
    </row>
    <row r="2262" spans="1:20" ht="11.25" customHeight="1" x14ac:dyDescent="0.2">
      <c r="A2262" s="102" t="str">
        <f>'T09'!A2262</f>
        <v>Stanča</v>
      </c>
      <c r="B2262" s="104">
        <f>'T09'!C2262</f>
        <v>513849</v>
      </c>
      <c r="C2262" s="109">
        <f>'T09'!K2262</f>
        <v>100701.12</v>
      </c>
      <c r="D2262" s="110">
        <f>'T09'!O2262</f>
        <v>0</v>
      </c>
      <c r="E2262" s="110">
        <f>'T09'!P2262</f>
        <v>0</v>
      </c>
      <c r="F2262" s="110"/>
      <c r="G2262" s="102">
        <f t="shared" si="500"/>
        <v>0</v>
      </c>
      <c r="H2262" s="102">
        <f t="shared" si="501"/>
        <v>0</v>
      </c>
      <c r="I2262" s="102">
        <f t="shared" si="502"/>
        <v>0</v>
      </c>
      <c r="J2262" s="103">
        <f t="shared" si="503"/>
        <v>0</v>
      </c>
      <c r="L2262" s="115">
        <f t="shared" si="504"/>
        <v>0</v>
      </c>
      <c r="M2262" s="111">
        <f t="shared" si="505"/>
        <v>0</v>
      </c>
      <c r="N2262" s="111">
        <f t="shared" si="506"/>
        <v>0</v>
      </c>
      <c r="O2262" s="115">
        <f t="shared" si="507"/>
        <v>0</v>
      </c>
      <c r="P2262" s="111">
        <f t="shared" si="508"/>
        <v>0</v>
      </c>
      <c r="Q2262" s="111">
        <f t="shared" si="509"/>
        <v>0</v>
      </c>
      <c r="R2262" s="115">
        <f t="shared" si="510"/>
        <v>0</v>
      </c>
      <c r="S2262" s="111">
        <f t="shared" si="511"/>
        <v>0</v>
      </c>
      <c r="T2262" s="111">
        <f t="shared" si="512"/>
        <v>0</v>
      </c>
    </row>
    <row r="2263" spans="1:20" ht="11.25" customHeight="1" x14ac:dyDescent="0.2">
      <c r="A2263" s="102" t="str">
        <f>'T09'!A2263</f>
        <v>Stankovany</v>
      </c>
      <c r="B2263" s="104">
        <f>'T09'!C2263</f>
        <v>511030</v>
      </c>
      <c r="C2263" s="109">
        <f>'T09'!K2263</f>
        <v>421335.73</v>
      </c>
      <c r="D2263" s="110">
        <f>'T09'!O2263</f>
        <v>22.250699999999998</v>
      </c>
      <c r="E2263" s="110">
        <f>'T09'!P2263</f>
        <v>4.307674072645109</v>
      </c>
      <c r="F2263" s="110"/>
      <c r="G2263" s="102">
        <f t="shared" si="500"/>
        <v>0</v>
      </c>
      <c r="H2263" s="102">
        <f t="shared" si="501"/>
        <v>0</v>
      </c>
      <c r="I2263" s="102">
        <f t="shared" si="502"/>
        <v>0</v>
      </c>
      <c r="J2263" s="103">
        <f t="shared" si="503"/>
        <v>0</v>
      </c>
      <c r="L2263" s="115">
        <f t="shared" si="504"/>
        <v>0</v>
      </c>
      <c r="M2263" s="111">
        <f t="shared" si="505"/>
        <v>0</v>
      </c>
      <c r="N2263" s="111">
        <f t="shared" si="506"/>
        <v>0</v>
      </c>
      <c r="O2263" s="115">
        <f t="shared" si="507"/>
        <v>0</v>
      </c>
      <c r="P2263" s="111">
        <f t="shared" si="508"/>
        <v>0</v>
      </c>
      <c r="Q2263" s="111">
        <f t="shared" si="509"/>
        <v>0</v>
      </c>
      <c r="R2263" s="115">
        <f t="shared" si="510"/>
        <v>0</v>
      </c>
      <c r="S2263" s="111">
        <f t="shared" si="511"/>
        <v>0</v>
      </c>
      <c r="T2263" s="111">
        <f t="shared" si="512"/>
        <v>0</v>
      </c>
    </row>
    <row r="2264" spans="1:20" ht="11.25" customHeight="1" x14ac:dyDescent="0.2">
      <c r="A2264" s="102" t="str">
        <f>'T09'!A2264</f>
        <v>Stankovce</v>
      </c>
      <c r="B2264" s="104">
        <f>'T09'!C2264</f>
        <v>543781</v>
      </c>
      <c r="C2264" s="109">
        <f>'T09'!K2264</f>
        <v>42628.73</v>
      </c>
      <c r="D2264" s="110">
        <f>'T09'!O2264</f>
        <v>35.1875</v>
      </c>
      <c r="E2264" s="110">
        <f>'T09'!P2264</f>
        <v>1.289975094261546</v>
      </c>
      <c r="F2264" s="110"/>
      <c r="G2264" s="102">
        <f t="shared" si="500"/>
        <v>0</v>
      </c>
      <c r="H2264" s="102">
        <f t="shared" si="501"/>
        <v>0</v>
      </c>
      <c r="I2264" s="102">
        <f t="shared" si="502"/>
        <v>0</v>
      </c>
      <c r="J2264" s="103">
        <f t="shared" si="503"/>
        <v>0</v>
      </c>
      <c r="L2264" s="115">
        <f t="shared" si="504"/>
        <v>0</v>
      </c>
      <c r="M2264" s="111">
        <f t="shared" si="505"/>
        <v>0</v>
      </c>
      <c r="N2264" s="111">
        <f t="shared" si="506"/>
        <v>0</v>
      </c>
      <c r="O2264" s="115">
        <f t="shared" si="507"/>
        <v>0</v>
      </c>
      <c r="P2264" s="111">
        <f t="shared" si="508"/>
        <v>0</v>
      </c>
      <c r="Q2264" s="111">
        <f t="shared" si="509"/>
        <v>0</v>
      </c>
      <c r="R2264" s="115">
        <f t="shared" si="510"/>
        <v>0</v>
      </c>
      <c r="S2264" s="111">
        <f t="shared" si="511"/>
        <v>0</v>
      </c>
      <c r="T2264" s="111">
        <f t="shared" si="512"/>
        <v>0</v>
      </c>
    </row>
    <row r="2265" spans="1:20" ht="11.25" customHeight="1" x14ac:dyDescent="0.2">
      <c r="A2265" s="102" t="str">
        <f>'T09'!A2265</f>
        <v>Stará Bašta</v>
      </c>
      <c r="B2265" s="104">
        <f>'T09'!C2265</f>
        <v>515540</v>
      </c>
      <c r="C2265" s="109">
        <f>'T09'!K2265</f>
        <v>88880.78</v>
      </c>
      <c r="D2265" s="110">
        <f>'T09'!O2265</f>
        <v>0</v>
      </c>
      <c r="E2265" s="110">
        <f>'T09'!P2265</f>
        <v>0</v>
      </c>
      <c r="F2265" s="110"/>
      <c r="G2265" s="102">
        <f t="shared" si="500"/>
        <v>0</v>
      </c>
      <c r="H2265" s="102">
        <f t="shared" si="501"/>
        <v>0</v>
      </c>
      <c r="I2265" s="102">
        <f t="shared" si="502"/>
        <v>0</v>
      </c>
      <c r="J2265" s="103">
        <f t="shared" si="503"/>
        <v>0</v>
      </c>
      <c r="L2265" s="115">
        <f t="shared" si="504"/>
        <v>0</v>
      </c>
      <c r="M2265" s="111">
        <f t="shared" si="505"/>
        <v>0</v>
      </c>
      <c r="N2265" s="111">
        <f t="shared" si="506"/>
        <v>0</v>
      </c>
      <c r="O2265" s="115">
        <f t="shared" si="507"/>
        <v>0</v>
      </c>
      <c r="P2265" s="111">
        <f t="shared" si="508"/>
        <v>0</v>
      </c>
      <c r="Q2265" s="111">
        <f t="shared" si="509"/>
        <v>0</v>
      </c>
      <c r="R2265" s="115">
        <f t="shared" si="510"/>
        <v>0</v>
      </c>
      <c r="S2265" s="111">
        <f t="shared" si="511"/>
        <v>0</v>
      </c>
      <c r="T2265" s="111">
        <f t="shared" si="512"/>
        <v>0</v>
      </c>
    </row>
    <row r="2266" spans="1:20" ht="11.25" customHeight="1" x14ac:dyDescent="0.2">
      <c r="A2266" s="102" t="str">
        <f>'T09'!A2266</f>
        <v>Stará Bystrica</v>
      </c>
      <c r="B2266" s="104">
        <f>'T09'!C2266</f>
        <v>509477</v>
      </c>
      <c r="C2266" s="109">
        <f>'T09'!K2266</f>
        <v>1724814.65</v>
      </c>
      <c r="D2266" s="110">
        <f>'T09'!O2266</f>
        <v>10.2469</v>
      </c>
      <c r="E2266" s="110">
        <f>'T09'!P2266</f>
        <v>13.001236973491617</v>
      </c>
      <c r="F2266" s="110"/>
      <c r="G2266" s="102">
        <f t="shared" si="500"/>
        <v>0</v>
      </c>
      <c r="H2266" s="102">
        <f t="shared" si="501"/>
        <v>0</v>
      </c>
      <c r="I2266" s="102">
        <f t="shared" si="502"/>
        <v>0</v>
      </c>
      <c r="J2266" s="103">
        <f t="shared" si="503"/>
        <v>0</v>
      </c>
      <c r="L2266" s="115">
        <f t="shared" si="504"/>
        <v>0</v>
      </c>
      <c r="M2266" s="111">
        <f t="shared" si="505"/>
        <v>0</v>
      </c>
      <c r="N2266" s="111">
        <f t="shared" si="506"/>
        <v>0</v>
      </c>
      <c r="O2266" s="115">
        <f t="shared" si="507"/>
        <v>0</v>
      </c>
      <c r="P2266" s="111">
        <f t="shared" si="508"/>
        <v>0</v>
      </c>
      <c r="Q2266" s="111">
        <f t="shared" si="509"/>
        <v>0</v>
      </c>
      <c r="R2266" s="115">
        <f t="shared" si="510"/>
        <v>0</v>
      </c>
      <c r="S2266" s="111">
        <f t="shared" si="511"/>
        <v>0</v>
      </c>
      <c r="T2266" s="111">
        <f t="shared" si="512"/>
        <v>0</v>
      </c>
    </row>
    <row r="2267" spans="1:20" ht="11.25" customHeight="1" x14ac:dyDescent="0.2">
      <c r="A2267" s="102" t="str">
        <f>'T09'!A2267</f>
        <v>Stará Halič</v>
      </c>
      <c r="B2267" s="104">
        <f>'T09'!C2267</f>
        <v>511846</v>
      </c>
      <c r="C2267" s="109">
        <f>'T09'!K2267</f>
        <v>154789.96</v>
      </c>
      <c r="D2267" s="110">
        <f>'T09'!O2267</f>
        <v>0</v>
      </c>
      <c r="E2267" s="110">
        <f>'T09'!P2267</f>
        <v>0</v>
      </c>
      <c r="F2267" s="110"/>
      <c r="G2267" s="102">
        <f t="shared" si="500"/>
        <v>0</v>
      </c>
      <c r="H2267" s="102">
        <f t="shared" si="501"/>
        <v>0</v>
      </c>
      <c r="I2267" s="102">
        <f t="shared" si="502"/>
        <v>0</v>
      </c>
      <c r="J2267" s="103">
        <f t="shared" si="503"/>
        <v>0</v>
      </c>
      <c r="L2267" s="115">
        <f t="shared" si="504"/>
        <v>0</v>
      </c>
      <c r="M2267" s="111">
        <f t="shared" si="505"/>
        <v>0</v>
      </c>
      <c r="N2267" s="111">
        <f t="shared" si="506"/>
        <v>0</v>
      </c>
      <c r="O2267" s="115">
        <f t="shared" si="507"/>
        <v>0</v>
      </c>
      <c r="P2267" s="111">
        <f t="shared" si="508"/>
        <v>0</v>
      </c>
      <c r="Q2267" s="111">
        <f t="shared" si="509"/>
        <v>0</v>
      </c>
      <c r="R2267" s="115">
        <f t="shared" si="510"/>
        <v>0</v>
      </c>
      <c r="S2267" s="111">
        <f t="shared" si="511"/>
        <v>0</v>
      </c>
      <c r="T2267" s="111">
        <f t="shared" si="512"/>
        <v>0</v>
      </c>
    </row>
    <row r="2268" spans="1:20" ht="11.25" customHeight="1" x14ac:dyDescent="0.2">
      <c r="A2268" s="102" t="str">
        <f>'T09'!A2268</f>
        <v>Stará Huta</v>
      </c>
      <c r="B2268" s="104">
        <f>'T09'!C2268</f>
        <v>518816</v>
      </c>
      <c r="C2268" s="109">
        <f>'T09'!K2268</f>
        <v>74017.009999999995</v>
      </c>
      <c r="D2268" s="110">
        <f>'T09'!O2268</f>
        <v>19.184200000000001</v>
      </c>
      <c r="E2268" s="110">
        <f>'T09'!P2268</f>
        <v>109.25773683643803</v>
      </c>
      <c r="F2268" s="110"/>
      <c r="G2268" s="102">
        <f t="shared" si="500"/>
        <v>0</v>
      </c>
      <c r="H2268" s="102">
        <f t="shared" si="501"/>
        <v>1</v>
      </c>
      <c r="I2268" s="102">
        <f t="shared" si="502"/>
        <v>0</v>
      </c>
      <c r="J2268" s="103">
        <f t="shared" si="503"/>
        <v>1</v>
      </c>
      <c r="L2268" s="115">
        <f t="shared" si="504"/>
        <v>0</v>
      </c>
      <c r="M2268" s="111">
        <f t="shared" si="505"/>
        <v>0</v>
      </c>
      <c r="N2268" s="111">
        <f t="shared" si="506"/>
        <v>0</v>
      </c>
      <c r="O2268" s="115">
        <f t="shared" si="507"/>
        <v>74017.009999999995</v>
      </c>
      <c r="P2268" s="111">
        <f t="shared" si="508"/>
        <v>0.19184200000000001</v>
      </c>
      <c r="Q2268" s="111">
        <f t="shared" si="509"/>
        <v>1.0925773683643802</v>
      </c>
      <c r="R2268" s="115">
        <f t="shared" si="510"/>
        <v>0</v>
      </c>
      <c r="S2268" s="111">
        <f t="shared" si="511"/>
        <v>0</v>
      </c>
      <c r="T2268" s="111">
        <f t="shared" si="512"/>
        <v>0</v>
      </c>
    </row>
    <row r="2269" spans="1:20" ht="11.25" customHeight="1" x14ac:dyDescent="0.2">
      <c r="A2269" s="102" t="str">
        <f>'T09'!A2269</f>
        <v>Stará Kremnička</v>
      </c>
      <c r="B2269" s="104">
        <f>'T09'!C2269</f>
        <v>517267</v>
      </c>
      <c r="C2269" s="109">
        <f>'T09'!K2269</f>
        <v>446504.93</v>
      </c>
      <c r="D2269" s="110">
        <f>'T09'!O2269</f>
        <v>0.40820000000000001</v>
      </c>
      <c r="E2269" s="110">
        <f>'T09'!P2269</f>
        <v>0</v>
      </c>
      <c r="F2269" s="110"/>
      <c r="G2269" s="102">
        <f t="shared" si="500"/>
        <v>0</v>
      </c>
      <c r="H2269" s="102">
        <f t="shared" si="501"/>
        <v>0</v>
      </c>
      <c r="I2269" s="102">
        <f t="shared" si="502"/>
        <v>0</v>
      </c>
      <c r="J2269" s="103">
        <f t="shared" si="503"/>
        <v>0</v>
      </c>
      <c r="L2269" s="115">
        <f t="shared" si="504"/>
        <v>0</v>
      </c>
      <c r="M2269" s="111">
        <f t="shared" si="505"/>
        <v>0</v>
      </c>
      <c r="N2269" s="111">
        <f t="shared" si="506"/>
        <v>0</v>
      </c>
      <c r="O2269" s="115">
        <f t="shared" si="507"/>
        <v>0</v>
      </c>
      <c r="P2269" s="111">
        <f t="shared" si="508"/>
        <v>0</v>
      </c>
      <c r="Q2269" s="111">
        <f t="shared" si="509"/>
        <v>0</v>
      </c>
      <c r="R2269" s="115">
        <f t="shared" si="510"/>
        <v>0</v>
      </c>
      <c r="S2269" s="111">
        <f t="shared" si="511"/>
        <v>0</v>
      </c>
      <c r="T2269" s="111">
        <f t="shared" si="512"/>
        <v>0</v>
      </c>
    </row>
    <row r="2270" spans="1:20" ht="11.25" customHeight="1" x14ac:dyDescent="0.2">
      <c r="A2270" s="102" t="str">
        <f>'T09'!A2270</f>
        <v>Stará Lehota</v>
      </c>
      <c r="B2270" s="104">
        <f>'T09'!C2270</f>
        <v>506516</v>
      </c>
      <c r="C2270" s="109">
        <f>'T09'!K2270</f>
        <v>84943.42</v>
      </c>
      <c r="D2270" s="110">
        <f>'T09'!O2270</f>
        <v>0</v>
      </c>
      <c r="E2270" s="110">
        <f>'T09'!P2270</f>
        <v>0</v>
      </c>
      <c r="F2270" s="110"/>
      <c r="G2270" s="102">
        <f t="shared" si="500"/>
        <v>0</v>
      </c>
      <c r="H2270" s="102">
        <f t="shared" si="501"/>
        <v>0</v>
      </c>
      <c r="I2270" s="102">
        <f t="shared" si="502"/>
        <v>0</v>
      </c>
      <c r="J2270" s="103">
        <f t="shared" si="503"/>
        <v>0</v>
      </c>
      <c r="L2270" s="115">
        <f t="shared" si="504"/>
        <v>0</v>
      </c>
      <c r="M2270" s="111">
        <f t="shared" si="505"/>
        <v>0</v>
      </c>
      <c r="N2270" s="111">
        <f t="shared" si="506"/>
        <v>0</v>
      </c>
      <c r="O2270" s="115">
        <f t="shared" si="507"/>
        <v>0</v>
      </c>
      <c r="P2270" s="111">
        <f t="shared" si="508"/>
        <v>0</v>
      </c>
      <c r="Q2270" s="111">
        <f t="shared" si="509"/>
        <v>0</v>
      </c>
      <c r="R2270" s="115">
        <f t="shared" si="510"/>
        <v>0</v>
      </c>
      <c r="S2270" s="111">
        <f t="shared" si="511"/>
        <v>0</v>
      </c>
      <c r="T2270" s="111">
        <f t="shared" si="512"/>
        <v>0</v>
      </c>
    </row>
    <row r="2271" spans="1:20" ht="11.25" customHeight="1" x14ac:dyDescent="0.2">
      <c r="A2271" s="102" t="str">
        <f>'T09'!A2271</f>
        <v>Stará Lesná</v>
      </c>
      <c r="B2271" s="104">
        <f>'T09'!C2271</f>
        <v>523887</v>
      </c>
      <c r="C2271" s="109">
        <f>'T09'!K2271</f>
        <v>364967.23000000004</v>
      </c>
      <c r="D2271" s="110">
        <f>'T09'!O2271</f>
        <v>0</v>
      </c>
      <c r="E2271" s="110">
        <f>'T09'!P2271</f>
        <v>0</v>
      </c>
      <c r="F2271" s="110"/>
      <c r="G2271" s="102">
        <f t="shared" si="500"/>
        <v>0</v>
      </c>
      <c r="H2271" s="102">
        <f t="shared" si="501"/>
        <v>0</v>
      </c>
      <c r="I2271" s="102">
        <f t="shared" si="502"/>
        <v>0</v>
      </c>
      <c r="J2271" s="103">
        <f t="shared" si="503"/>
        <v>0</v>
      </c>
      <c r="L2271" s="115">
        <f t="shared" si="504"/>
        <v>0</v>
      </c>
      <c r="M2271" s="111">
        <f t="shared" si="505"/>
        <v>0</v>
      </c>
      <c r="N2271" s="111">
        <f t="shared" si="506"/>
        <v>0</v>
      </c>
      <c r="O2271" s="115">
        <f t="shared" si="507"/>
        <v>0</v>
      </c>
      <c r="P2271" s="111">
        <f t="shared" si="508"/>
        <v>0</v>
      </c>
      <c r="Q2271" s="111">
        <f t="shared" si="509"/>
        <v>0</v>
      </c>
      <c r="R2271" s="115">
        <f t="shared" si="510"/>
        <v>0</v>
      </c>
      <c r="S2271" s="111">
        <f t="shared" si="511"/>
        <v>0</v>
      </c>
      <c r="T2271" s="111">
        <f t="shared" si="512"/>
        <v>0</v>
      </c>
    </row>
    <row r="2272" spans="1:20" ht="11.25" customHeight="1" x14ac:dyDescent="0.2">
      <c r="A2272" s="102" t="str">
        <f>'T09'!A2272</f>
        <v>Stará Ľubovňa</v>
      </c>
      <c r="B2272" s="104">
        <f>'T09'!C2272</f>
        <v>526665</v>
      </c>
      <c r="C2272" s="109">
        <f>'T09'!K2272</f>
        <v>8189588.71</v>
      </c>
      <c r="D2272" s="110">
        <f>'T09'!O2272</f>
        <v>8.0132999999999992</v>
      </c>
      <c r="E2272" s="110">
        <f>'T09'!P2272</f>
        <v>17.490421811426963</v>
      </c>
      <c r="F2272" s="110"/>
      <c r="G2272" s="102">
        <f t="shared" si="500"/>
        <v>0</v>
      </c>
      <c r="H2272" s="102">
        <f t="shared" si="501"/>
        <v>0</v>
      </c>
      <c r="I2272" s="102">
        <f t="shared" si="502"/>
        <v>0</v>
      </c>
      <c r="J2272" s="103">
        <f t="shared" si="503"/>
        <v>0</v>
      </c>
      <c r="L2272" s="115">
        <f t="shared" si="504"/>
        <v>0</v>
      </c>
      <c r="M2272" s="111">
        <f t="shared" si="505"/>
        <v>0</v>
      </c>
      <c r="N2272" s="111">
        <f t="shared" si="506"/>
        <v>0</v>
      </c>
      <c r="O2272" s="115">
        <f t="shared" si="507"/>
        <v>0</v>
      </c>
      <c r="P2272" s="111">
        <f t="shared" si="508"/>
        <v>0</v>
      </c>
      <c r="Q2272" s="111">
        <f t="shared" si="509"/>
        <v>0</v>
      </c>
      <c r="R2272" s="115">
        <f t="shared" si="510"/>
        <v>0</v>
      </c>
      <c r="S2272" s="111">
        <f t="shared" si="511"/>
        <v>0</v>
      </c>
      <c r="T2272" s="111">
        <f t="shared" si="512"/>
        <v>0</v>
      </c>
    </row>
    <row r="2273" spans="1:20" ht="11.25" customHeight="1" x14ac:dyDescent="0.2">
      <c r="A2273" s="102" t="str">
        <f>'T09'!A2273</f>
        <v>Stará Myjava</v>
      </c>
      <c r="B2273" s="104">
        <f>'T09'!C2273</f>
        <v>504866</v>
      </c>
      <c r="C2273" s="109">
        <f>'T09'!K2273</f>
        <v>470713.84</v>
      </c>
      <c r="D2273" s="110">
        <f>'T09'!O2273</f>
        <v>5.3665000000000003</v>
      </c>
      <c r="E2273" s="110">
        <f>'T09'!P2273</f>
        <v>4.2359642537810229</v>
      </c>
      <c r="F2273" s="110"/>
      <c r="G2273" s="102">
        <f t="shared" si="500"/>
        <v>0</v>
      </c>
      <c r="H2273" s="102">
        <f t="shared" si="501"/>
        <v>0</v>
      </c>
      <c r="I2273" s="102">
        <f t="shared" si="502"/>
        <v>0</v>
      </c>
      <c r="J2273" s="103">
        <f t="shared" si="503"/>
        <v>0</v>
      </c>
      <c r="L2273" s="115">
        <f t="shared" si="504"/>
        <v>0</v>
      </c>
      <c r="M2273" s="111">
        <f t="shared" si="505"/>
        <v>0</v>
      </c>
      <c r="N2273" s="111">
        <f t="shared" si="506"/>
        <v>0</v>
      </c>
      <c r="O2273" s="115">
        <f t="shared" si="507"/>
        <v>0</v>
      </c>
      <c r="P2273" s="111">
        <f t="shared" si="508"/>
        <v>0</v>
      </c>
      <c r="Q2273" s="111">
        <f t="shared" si="509"/>
        <v>0</v>
      </c>
      <c r="R2273" s="115">
        <f t="shared" si="510"/>
        <v>0</v>
      </c>
      <c r="S2273" s="111">
        <f t="shared" si="511"/>
        <v>0</v>
      </c>
      <c r="T2273" s="111">
        <f t="shared" si="512"/>
        <v>0</v>
      </c>
    </row>
    <row r="2274" spans="1:20" ht="11.25" customHeight="1" x14ac:dyDescent="0.2">
      <c r="A2274" s="102" t="str">
        <f>'T09'!A2274</f>
        <v>Stará Turá</v>
      </c>
      <c r="B2274" s="104">
        <f>'T09'!C2274</f>
        <v>506524</v>
      </c>
      <c r="C2274" s="109">
        <f>'T09'!K2274</f>
        <v>4691106.17</v>
      </c>
      <c r="D2274" s="110">
        <f>'T09'!O2274</f>
        <v>2.6160000000000001</v>
      </c>
      <c r="E2274" s="110">
        <f>'T09'!P2274</f>
        <v>2.0990036556772282</v>
      </c>
      <c r="F2274" s="110"/>
      <c r="G2274" s="102">
        <f t="shared" si="500"/>
        <v>0</v>
      </c>
      <c r="H2274" s="102">
        <f t="shared" si="501"/>
        <v>0</v>
      </c>
      <c r="I2274" s="102">
        <f t="shared" si="502"/>
        <v>0</v>
      </c>
      <c r="J2274" s="103">
        <f t="shared" si="503"/>
        <v>0</v>
      </c>
      <c r="L2274" s="115">
        <f t="shared" si="504"/>
        <v>0</v>
      </c>
      <c r="M2274" s="111">
        <f t="shared" si="505"/>
        <v>0</v>
      </c>
      <c r="N2274" s="111">
        <f t="shared" si="506"/>
        <v>0</v>
      </c>
      <c r="O2274" s="115">
        <f t="shared" si="507"/>
        <v>0</v>
      </c>
      <c r="P2274" s="111">
        <f t="shared" si="508"/>
        <v>0</v>
      </c>
      <c r="Q2274" s="111">
        <f t="shared" si="509"/>
        <v>0</v>
      </c>
      <c r="R2274" s="115">
        <f t="shared" si="510"/>
        <v>0</v>
      </c>
      <c r="S2274" s="111">
        <f t="shared" si="511"/>
        <v>0</v>
      </c>
      <c r="T2274" s="111">
        <f t="shared" si="512"/>
        <v>0</v>
      </c>
    </row>
    <row r="2275" spans="1:20" ht="11.25" customHeight="1" x14ac:dyDescent="0.2">
      <c r="A2275" s="102" t="str">
        <f>'T09'!A2275</f>
        <v>Stará Voda</v>
      </c>
      <c r="B2275" s="104">
        <f>'T09'!C2275</f>
        <v>543632</v>
      </c>
      <c r="C2275" s="109">
        <f>'T09'!K2275</f>
        <v>237235.97999999998</v>
      </c>
      <c r="D2275" s="110">
        <f>'T09'!O2275</f>
        <v>0</v>
      </c>
      <c r="E2275" s="110">
        <f>'T09'!P2275</f>
        <v>0</v>
      </c>
      <c r="F2275" s="110"/>
      <c r="G2275" s="102">
        <f t="shared" si="500"/>
        <v>0</v>
      </c>
      <c r="H2275" s="102">
        <f t="shared" si="501"/>
        <v>0</v>
      </c>
      <c r="I2275" s="102">
        <f t="shared" si="502"/>
        <v>0</v>
      </c>
      <c r="J2275" s="103">
        <f t="shared" si="503"/>
        <v>0</v>
      </c>
      <c r="L2275" s="115">
        <f t="shared" si="504"/>
        <v>0</v>
      </c>
      <c r="M2275" s="111">
        <f t="shared" si="505"/>
        <v>0</v>
      </c>
      <c r="N2275" s="111">
        <f t="shared" si="506"/>
        <v>0</v>
      </c>
      <c r="O2275" s="115">
        <f t="shared" si="507"/>
        <v>0</v>
      </c>
      <c r="P2275" s="111">
        <f t="shared" si="508"/>
        <v>0</v>
      </c>
      <c r="Q2275" s="111">
        <f t="shared" si="509"/>
        <v>0</v>
      </c>
      <c r="R2275" s="115">
        <f t="shared" si="510"/>
        <v>0</v>
      </c>
      <c r="S2275" s="111">
        <f t="shared" si="511"/>
        <v>0</v>
      </c>
      <c r="T2275" s="111">
        <f t="shared" si="512"/>
        <v>0</v>
      </c>
    </row>
    <row r="2276" spans="1:20" ht="11.25" customHeight="1" x14ac:dyDescent="0.2">
      <c r="A2276" s="102" t="str">
        <f>'T09'!A2276</f>
        <v>Staré</v>
      </c>
      <c r="B2276" s="104">
        <f>'T09'!C2276</f>
        <v>523097</v>
      </c>
      <c r="C2276" s="109">
        <f>'T09'!K2276</f>
        <v>240406.03</v>
      </c>
      <c r="D2276" s="110">
        <f>'T09'!O2276</f>
        <v>29.421800000000001</v>
      </c>
      <c r="E2276" s="110">
        <f>'T09'!P2276</f>
        <v>21.491307851138345</v>
      </c>
      <c r="F2276" s="110"/>
      <c r="G2276" s="102">
        <f t="shared" si="500"/>
        <v>0</v>
      </c>
      <c r="H2276" s="102">
        <f t="shared" si="501"/>
        <v>0</v>
      </c>
      <c r="I2276" s="102">
        <f t="shared" si="502"/>
        <v>0</v>
      </c>
      <c r="J2276" s="103">
        <f t="shared" si="503"/>
        <v>0</v>
      </c>
      <c r="L2276" s="115">
        <f t="shared" si="504"/>
        <v>0</v>
      </c>
      <c r="M2276" s="111">
        <f t="shared" si="505"/>
        <v>0</v>
      </c>
      <c r="N2276" s="111">
        <f t="shared" si="506"/>
        <v>0</v>
      </c>
      <c r="O2276" s="115">
        <f t="shared" si="507"/>
        <v>0</v>
      </c>
      <c r="P2276" s="111">
        <f t="shared" si="508"/>
        <v>0</v>
      </c>
      <c r="Q2276" s="111">
        <f t="shared" si="509"/>
        <v>0</v>
      </c>
      <c r="R2276" s="115">
        <f t="shared" si="510"/>
        <v>0</v>
      </c>
      <c r="S2276" s="111">
        <f t="shared" si="511"/>
        <v>0</v>
      </c>
      <c r="T2276" s="111">
        <f t="shared" si="512"/>
        <v>0</v>
      </c>
    </row>
    <row r="2277" spans="1:20" ht="11.25" customHeight="1" x14ac:dyDescent="0.2">
      <c r="A2277" s="102" t="str">
        <f>'T09'!A2277</f>
        <v>Staré Hory</v>
      </c>
      <c r="B2277" s="104">
        <f>'T09'!C2277</f>
        <v>509019</v>
      </c>
      <c r="C2277" s="109">
        <f>'T09'!K2277</f>
        <v>369752.67</v>
      </c>
      <c r="D2277" s="110">
        <f>'T09'!O2277</f>
        <v>0</v>
      </c>
      <c r="E2277" s="110">
        <f>'T09'!P2277</f>
        <v>0</v>
      </c>
      <c r="F2277" s="110"/>
      <c r="G2277" s="102">
        <f t="shared" si="500"/>
        <v>0</v>
      </c>
      <c r="H2277" s="102">
        <f t="shared" si="501"/>
        <v>0</v>
      </c>
      <c r="I2277" s="102">
        <f t="shared" si="502"/>
        <v>0</v>
      </c>
      <c r="J2277" s="103">
        <f t="shared" si="503"/>
        <v>0</v>
      </c>
      <c r="L2277" s="115">
        <f t="shared" si="504"/>
        <v>0</v>
      </c>
      <c r="M2277" s="111">
        <f t="shared" si="505"/>
        <v>0</v>
      </c>
      <c r="N2277" s="111">
        <f t="shared" si="506"/>
        <v>0</v>
      </c>
      <c r="O2277" s="115">
        <f t="shared" si="507"/>
        <v>0</v>
      </c>
      <c r="P2277" s="111">
        <f t="shared" si="508"/>
        <v>0</v>
      </c>
      <c r="Q2277" s="111">
        <f t="shared" si="509"/>
        <v>0</v>
      </c>
      <c r="R2277" s="115">
        <f t="shared" si="510"/>
        <v>0</v>
      </c>
      <c r="S2277" s="111">
        <f t="shared" si="511"/>
        <v>0</v>
      </c>
      <c r="T2277" s="111">
        <f t="shared" si="512"/>
        <v>0</v>
      </c>
    </row>
    <row r="2278" spans="1:20" ht="11.25" customHeight="1" x14ac:dyDescent="0.2">
      <c r="A2278" s="102" t="str">
        <f>'T09'!A2278</f>
        <v>Starina</v>
      </c>
      <c r="B2278" s="104">
        <f>'T09'!C2278</f>
        <v>527009</v>
      </c>
      <c r="C2278" s="109">
        <f>'T09'!K2278</f>
        <v>20775.259999999998</v>
      </c>
      <c r="D2278" s="110">
        <f>'T09'!O2278</f>
        <v>0</v>
      </c>
      <c r="E2278" s="110">
        <f>'T09'!P2278</f>
        <v>5.7761009970513015</v>
      </c>
      <c r="F2278" s="110"/>
      <c r="G2278" s="102">
        <f t="shared" si="500"/>
        <v>0</v>
      </c>
      <c r="H2278" s="102">
        <f t="shared" si="501"/>
        <v>0</v>
      </c>
      <c r="I2278" s="102">
        <f t="shared" si="502"/>
        <v>0</v>
      </c>
      <c r="J2278" s="103">
        <f t="shared" si="503"/>
        <v>0</v>
      </c>
      <c r="L2278" s="115">
        <f t="shared" si="504"/>
        <v>0</v>
      </c>
      <c r="M2278" s="111">
        <f t="shared" si="505"/>
        <v>0</v>
      </c>
      <c r="N2278" s="111">
        <f t="shared" si="506"/>
        <v>0</v>
      </c>
      <c r="O2278" s="115">
        <f t="shared" si="507"/>
        <v>0</v>
      </c>
      <c r="P2278" s="111">
        <f t="shared" si="508"/>
        <v>0</v>
      </c>
      <c r="Q2278" s="111">
        <f t="shared" si="509"/>
        <v>0</v>
      </c>
      <c r="R2278" s="115">
        <f t="shared" si="510"/>
        <v>0</v>
      </c>
      <c r="S2278" s="111">
        <f t="shared" si="511"/>
        <v>0</v>
      </c>
      <c r="T2278" s="111">
        <f t="shared" si="512"/>
        <v>0</v>
      </c>
    </row>
    <row r="2279" spans="1:20" ht="11.25" customHeight="1" x14ac:dyDescent="0.2">
      <c r="A2279" s="102" t="str">
        <f>'T09'!A2279</f>
        <v>Starý Hrádok</v>
      </c>
      <c r="B2279" s="104">
        <f>'T09'!C2279</f>
        <v>502758</v>
      </c>
      <c r="C2279" s="109">
        <f>'T09'!K2279</f>
        <v>84033.26</v>
      </c>
      <c r="D2279" s="110">
        <f>'T09'!O2279</f>
        <v>0</v>
      </c>
      <c r="E2279" s="110">
        <f>'T09'!P2279</f>
        <v>8.4109553764783147</v>
      </c>
      <c r="F2279" s="110"/>
      <c r="G2279" s="102">
        <f t="shared" si="500"/>
        <v>0</v>
      </c>
      <c r="H2279" s="102">
        <f t="shared" si="501"/>
        <v>0</v>
      </c>
      <c r="I2279" s="102">
        <f t="shared" si="502"/>
        <v>0</v>
      </c>
      <c r="J2279" s="103">
        <f t="shared" si="503"/>
        <v>0</v>
      </c>
      <c r="L2279" s="115">
        <f t="shared" si="504"/>
        <v>0</v>
      </c>
      <c r="M2279" s="111">
        <f t="shared" si="505"/>
        <v>0</v>
      </c>
      <c r="N2279" s="111">
        <f t="shared" si="506"/>
        <v>0</v>
      </c>
      <c r="O2279" s="115">
        <f t="shared" si="507"/>
        <v>0</v>
      </c>
      <c r="P2279" s="111">
        <f t="shared" si="508"/>
        <v>0</v>
      </c>
      <c r="Q2279" s="111">
        <f t="shared" si="509"/>
        <v>0</v>
      </c>
      <c r="R2279" s="115">
        <f t="shared" si="510"/>
        <v>0</v>
      </c>
      <c r="S2279" s="111">
        <f t="shared" si="511"/>
        <v>0</v>
      </c>
      <c r="T2279" s="111">
        <f t="shared" si="512"/>
        <v>0</v>
      </c>
    </row>
    <row r="2280" spans="1:20" ht="11.25" customHeight="1" x14ac:dyDescent="0.2">
      <c r="A2280" s="102" t="str">
        <f>'T09'!A2280</f>
        <v>Starý Tekov</v>
      </c>
      <c r="B2280" s="104">
        <f>'T09'!C2280</f>
        <v>502766</v>
      </c>
      <c r="C2280" s="109">
        <f>'T09'!K2280</f>
        <v>751298.87</v>
      </c>
      <c r="D2280" s="110">
        <f>'T09'!O2280</f>
        <v>0</v>
      </c>
      <c r="E2280" s="110">
        <f>'T09'!P2280</f>
        <v>0</v>
      </c>
      <c r="F2280" s="110"/>
      <c r="G2280" s="102">
        <f t="shared" si="500"/>
        <v>0</v>
      </c>
      <c r="H2280" s="102">
        <f t="shared" si="501"/>
        <v>0</v>
      </c>
      <c r="I2280" s="102">
        <f t="shared" si="502"/>
        <v>0</v>
      </c>
      <c r="J2280" s="103">
        <f t="shared" si="503"/>
        <v>0</v>
      </c>
      <c r="L2280" s="115">
        <f t="shared" si="504"/>
        <v>0</v>
      </c>
      <c r="M2280" s="111">
        <f t="shared" si="505"/>
        <v>0</v>
      </c>
      <c r="N2280" s="111">
        <f t="shared" si="506"/>
        <v>0</v>
      </c>
      <c r="O2280" s="115">
        <f t="shared" si="507"/>
        <v>0</v>
      </c>
      <c r="P2280" s="111">
        <f t="shared" si="508"/>
        <v>0</v>
      </c>
      <c r="Q2280" s="111">
        <f t="shared" si="509"/>
        <v>0</v>
      </c>
      <c r="R2280" s="115">
        <f t="shared" si="510"/>
        <v>0</v>
      </c>
      <c r="S2280" s="111">
        <f t="shared" si="511"/>
        <v>0</v>
      </c>
      <c r="T2280" s="111">
        <f t="shared" si="512"/>
        <v>0</v>
      </c>
    </row>
    <row r="2281" spans="1:20" ht="11.25" customHeight="1" x14ac:dyDescent="0.2">
      <c r="A2281" s="102" t="str">
        <f>'T09'!A2281</f>
        <v>Staškov</v>
      </c>
      <c r="B2281" s="104">
        <f>'T09'!C2281</f>
        <v>509485</v>
      </c>
      <c r="C2281" s="109">
        <f>'T09'!K2281</f>
        <v>1415551.62</v>
      </c>
      <c r="D2281" s="110">
        <f>'T09'!O2281</f>
        <v>20.6434</v>
      </c>
      <c r="E2281" s="110">
        <f>'T09'!P2281</f>
        <v>7.0179461205378004</v>
      </c>
      <c r="F2281" s="110"/>
      <c r="G2281" s="102">
        <f t="shared" si="500"/>
        <v>0</v>
      </c>
      <c r="H2281" s="102">
        <f t="shared" si="501"/>
        <v>0</v>
      </c>
      <c r="I2281" s="102">
        <f t="shared" si="502"/>
        <v>0</v>
      </c>
      <c r="J2281" s="103">
        <f t="shared" si="503"/>
        <v>0</v>
      </c>
      <c r="L2281" s="115">
        <f t="shared" si="504"/>
        <v>0</v>
      </c>
      <c r="M2281" s="111">
        <f t="shared" si="505"/>
        <v>0</v>
      </c>
      <c r="N2281" s="111">
        <f t="shared" si="506"/>
        <v>0</v>
      </c>
      <c r="O2281" s="115">
        <f t="shared" si="507"/>
        <v>0</v>
      </c>
      <c r="P2281" s="111">
        <f t="shared" si="508"/>
        <v>0</v>
      </c>
      <c r="Q2281" s="111">
        <f t="shared" si="509"/>
        <v>0</v>
      </c>
      <c r="R2281" s="115">
        <f t="shared" si="510"/>
        <v>0</v>
      </c>
      <c r="S2281" s="111">
        <f t="shared" si="511"/>
        <v>0</v>
      </c>
      <c r="T2281" s="111">
        <f t="shared" si="512"/>
        <v>0</v>
      </c>
    </row>
    <row r="2282" spans="1:20" ht="11.25" customHeight="1" x14ac:dyDescent="0.2">
      <c r="A2282" s="102" t="str">
        <f>'T09'!A2282</f>
        <v>Staškovce</v>
      </c>
      <c r="B2282" s="104">
        <f>'T09'!C2282</f>
        <v>527823</v>
      </c>
      <c r="C2282" s="109">
        <f>'T09'!K2282</f>
        <v>68802.14</v>
      </c>
      <c r="D2282" s="110">
        <f>'T09'!O2282</f>
        <v>54.940199999999997</v>
      </c>
      <c r="E2282" s="110">
        <f>'T09'!P2282</f>
        <v>14.292942050930394</v>
      </c>
      <c r="F2282" s="110"/>
      <c r="G2282" s="102">
        <f t="shared" si="500"/>
        <v>0</v>
      </c>
      <c r="H2282" s="102">
        <f t="shared" si="501"/>
        <v>0</v>
      </c>
      <c r="I2282" s="102">
        <f t="shared" si="502"/>
        <v>0</v>
      </c>
      <c r="J2282" s="103">
        <f t="shared" si="503"/>
        <v>0</v>
      </c>
      <c r="L2282" s="115">
        <f t="shared" si="504"/>
        <v>0</v>
      </c>
      <c r="M2282" s="111">
        <f t="shared" si="505"/>
        <v>0</v>
      </c>
      <c r="N2282" s="111">
        <f t="shared" si="506"/>
        <v>0</v>
      </c>
      <c r="O2282" s="115">
        <f t="shared" si="507"/>
        <v>0</v>
      </c>
      <c r="P2282" s="111">
        <f t="shared" si="508"/>
        <v>0</v>
      </c>
      <c r="Q2282" s="111">
        <f t="shared" si="509"/>
        <v>0</v>
      </c>
      <c r="R2282" s="115">
        <f t="shared" si="510"/>
        <v>0</v>
      </c>
      <c r="S2282" s="111">
        <f t="shared" si="511"/>
        <v>0</v>
      </c>
      <c r="T2282" s="111">
        <f t="shared" si="512"/>
        <v>0</v>
      </c>
    </row>
    <row r="2283" spans="1:20" ht="11.25" customHeight="1" x14ac:dyDescent="0.2">
      <c r="A2283" s="102" t="str">
        <f>'T09'!A2283</f>
        <v>Stebnícka Huta</v>
      </c>
      <c r="B2283" s="104">
        <f>'T09'!C2283</f>
        <v>519804</v>
      </c>
      <c r="C2283" s="109">
        <f>'T09'!K2283</f>
        <v>49919.73</v>
      </c>
      <c r="D2283" s="110">
        <f>'T09'!O2283</f>
        <v>44.058700000000002</v>
      </c>
      <c r="E2283" s="110">
        <f>'T09'!P2283</f>
        <v>9.3062202059185815</v>
      </c>
      <c r="F2283" s="110"/>
      <c r="G2283" s="102">
        <f t="shared" si="500"/>
        <v>0</v>
      </c>
      <c r="H2283" s="102">
        <f t="shared" si="501"/>
        <v>0</v>
      </c>
      <c r="I2283" s="102">
        <f t="shared" si="502"/>
        <v>0</v>
      </c>
      <c r="J2283" s="103">
        <f t="shared" si="503"/>
        <v>0</v>
      </c>
      <c r="L2283" s="115">
        <f t="shared" si="504"/>
        <v>0</v>
      </c>
      <c r="M2283" s="111">
        <f t="shared" si="505"/>
        <v>0</v>
      </c>
      <c r="N2283" s="111">
        <f t="shared" si="506"/>
        <v>0</v>
      </c>
      <c r="O2283" s="115">
        <f t="shared" si="507"/>
        <v>0</v>
      </c>
      <c r="P2283" s="111">
        <f t="shared" si="508"/>
        <v>0</v>
      </c>
      <c r="Q2283" s="111">
        <f t="shared" si="509"/>
        <v>0</v>
      </c>
      <c r="R2283" s="115">
        <f t="shared" si="510"/>
        <v>0</v>
      </c>
      <c r="S2283" s="111">
        <f t="shared" si="511"/>
        <v>0</v>
      </c>
      <c r="T2283" s="111">
        <f t="shared" si="512"/>
        <v>0</v>
      </c>
    </row>
    <row r="2284" spans="1:20" ht="11.25" customHeight="1" x14ac:dyDescent="0.2">
      <c r="A2284" s="102" t="str">
        <f>'T09'!A2284</f>
        <v>Stebník</v>
      </c>
      <c r="B2284" s="104">
        <f>'T09'!C2284</f>
        <v>519812</v>
      </c>
      <c r="C2284" s="109">
        <f>'T09'!K2284</f>
        <v>115879.25</v>
      </c>
      <c r="D2284" s="110">
        <f>'T09'!O2284</f>
        <v>0</v>
      </c>
      <c r="E2284" s="110">
        <f>'T09'!P2284</f>
        <v>0</v>
      </c>
      <c r="F2284" s="110"/>
      <c r="G2284" s="102">
        <f t="shared" si="500"/>
        <v>0</v>
      </c>
      <c r="H2284" s="102">
        <f t="shared" si="501"/>
        <v>0</v>
      </c>
      <c r="I2284" s="102">
        <f t="shared" si="502"/>
        <v>0</v>
      </c>
      <c r="J2284" s="103">
        <f t="shared" si="503"/>
        <v>0</v>
      </c>
      <c r="L2284" s="115">
        <f t="shared" si="504"/>
        <v>0</v>
      </c>
      <c r="M2284" s="111">
        <f t="shared" si="505"/>
        <v>0</v>
      </c>
      <c r="N2284" s="111">
        <f t="shared" si="506"/>
        <v>0</v>
      </c>
      <c r="O2284" s="115">
        <f t="shared" si="507"/>
        <v>0</v>
      </c>
      <c r="P2284" s="111">
        <f t="shared" si="508"/>
        <v>0</v>
      </c>
      <c r="Q2284" s="111">
        <f t="shared" si="509"/>
        <v>0</v>
      </c>
      <c r="R2284" s="115">
        <f t="shared" si="510"/>
        <v>0</v>
      </c>
      <c r="S2284" s="111">
        <f t="shared" si="511"/>
        <v>0</v>
      </c>
      <c r="T2284" s="111">
        <f t="shared" si="512"/>
        <v>0</v>
      </c>
    </row>
    <row r="2285" spans="1:20" ht="11.25" customHeight="1" x14ac:dyDescent="0.2">
      <c r="A2285" s="102" t="str">
        <f>'T09'!A2285</f>
        <v>Stožok</v>
      </c>
      <c r="B2285" s="104">
        <f>'T09'!C2285</f>
        <v>518824</v>
      </c>
      <c r="C2285" s="109">
        <f>'T09'!K2285</f>
        <v>549527.17999999993</v>
      </c>
      <c r="D2285" s="110">
        <f>'T09'!O2285</f>
        <v>0</v>
      </c>
      <c r="E2285" s="110">
        <f>'T09'!P2285</f>
        <v>27.050558263560319</v>
      </c>
      <c r="F2285" s="110"/>
      <c r="G2285" s="102">
        <f t="shared" si="500"/>
        <v>0</v>
      </c>
      <c r="H2285" s="102">
        <f t="shared" si="501"/>
        <v>1</v>
      </c>
      <c r="I2285" s="102">
        <f t="shared" si="502"/>
        <v>0</v>
      </c>
      <c r="J2285" s="103">
        <f t="shared" si="503"/>
        <v>1</v>
      </c>
      <c r="L2285" s="115">
        <f t="shared" si="504"/>
        <v>0</v>
      </c>
      <c r="M2285" s="111">
        <f t="shared" si="505"/>
        <v>0</v>
      </c>
      <c r="N2285" s="111">
        <f t="shared" si="506"/>
        <v>0</v>
      </c>
      <c r="O2285" s="115">
        <f t="shared" si="507"/>
        <v>549527.17999999993</v>
      </c>
      <c r="P2285" s="111">
        <f t="shared" si="508"/>
        <v>0</v>
      </c>
      <c r="Q2285" s="111">
        <f t="shared" si="509"/>
        <v>0.2705055826356032</v>
      </c>
      <c r="R2285" s="115">
        <f t="shared" si="510"/>
        <v>0</v>
      </c>
      <c r="S2285" s="111">
        <f t="shared" si="511"/>
        <v>0</v>
      </c>
      <c r="T2285" s="111">
        <f t="shared" si="512"/>
        <v>0</v>
      </c>
    </row>
    <row r="2286" spans="1:20" ht="11.25" customHeight="1" x14ac:dyDescent="0.2">
      <c r="A2286" s="102" t="str">
        <f>'T09'!A2286</f>
        <v>Stráňany</v>
      </c>
      <c r="B2286" s="104">
        <f>'T09'!C2286</f>
        <v>527017</v>
      </c>
      <c r="C2286" s="109">
        <f>'T09'!K2286</f>
        <v>70277.16</v>
      </c>
      <c r="D2286" s="110">
        <f>'T09'!O2286</f>
        <v>0</v>
      </c>
      <c r="E2286" s="110">
        <f>'T09'!P2286</f>
        <v>0</v>
      </c>
      <c r="F2286" s="110"/>
      <c r="G2286" s="102">
        <f t="shared" si="500"/>
        <v>0</v>
      </c>
      <c r="H2286" s="102">
        <f t="shared" si="501"/>
        <v>0</v>
      </c>
      <c r="I2286" s="102">
        <f t="shared" si="502"/>
        <v>0</v>
      </c>
      <c r="J2286" s="103">
        <f t="shared" si="503"/>
        <v>0</v>
      </c>
      <c r="L2286" s="115">
        <f t="shared" si="504"/>
        <v>0</v>
      </c>
      <c r="M2286" s="111">
        <f t="shared" si="505"/>
        <v>0</v>
      </c>
      <c r="N2286" s="111">
        <f t="shared" si="506"/>
        <v>0</v>
      </c>
      <c r="O2286" s="115">
        <f t="shared" si="507"/>
        <v>0</v>
      </c>
      <c r="P2286" s="111">
        <f t="shared" si="508"/>
        <v>0</v>
      </c>
      <c r="Q2286" s="111">
        <f t="shared" si="509"/>
        <v>0</v>
      </c>
      <c r="R2286" s="115">
        <f t="shared" si="510"/>
        <v>0</v>
      </c>
      <c r="S2286" s="111">
        <f t="shared" si="511"/>
        <v>0</v>
      </c>
      <c r="T2286" s="111">
        <f t="shared" si="512"/>
        <v>0</v>
      </c>
    </row>
    <row r="2287" spans="1:20" ht="11.25" customHeight="1" x14ac:dyDescent="0.2">
      <c r="A2287" s="102" t="str">
        <f>'T09'!A2287</f>
        <v>Stráňavy</v>
      </c>
      <c r="B2287" s="104">
        <f>'T09'!C2287</f>
        <v>517950</v>
      </c>
      <c r="C2287" s="109">
        <f>'T09'!K2287</f>
        <v>1019134.43</v>
      </c>
      <c r="D2287" s="110">
        <f>'T09'!O2287</f>
        <v>1.1999999999999999E-3</v>
      </c>
      <c r="E2287" s="110">
        <f>'T09'!P2287</f>
        <v>4.7151542117951983</v>
      </c>
      <c r="F2287" s="110"/>
      <c r="G2287" s="102">
        <f t="shared" si="500"/>
        <v>0</v>
      </c>
      <c r="H2287" s="102">
        <f t="shared" si="501"/>
        <v>0</v>
      </c>
      <c r="I2287" s="102">
        <f t="shared" si="502"/>
        <v>0</v>
      </c>
      <c r="J2287" s="103">
        <f t="shared" si="503"/>
        <v>0</v>
      </c>
      <c r="L2287" s="115">
        <f t="shared" si="504"/>
        <v>0</v>
      </c>
      <c r="M2287" s="111">
        <f t="shared" si="505"/>
        <v>0</v>
      </c>
      <c r="N2287" s="111">
        <f t="shared" si="506"/>
        <v>0</v>
      </c>
      <c r="O2287" s="115">
        <f t="shared" si="507"/>
        <v>0</v>
      </c>
      <c r="P2287" s="111">
        <f t="shared" si="508"/>
        <v>0</v>
      </c>
      <c r="Q2287" s="111">
        <f t="shared" si="509"/>
        <v>0</v>
      </c>
      <c r="R2287" s="115">
        <f t="shared" si="510"/>
        <v>0</v>
      </c>
      <c r="S2287" s="111">
        <f t="shared" si="511"/>
        <v>0</v>
      </c>
      <c r="T2287" s="111">
        <f t="shared" si="512"/>
        <v>0</v>
      </c>
    </row>
    <row r="2288" spans="1:20" ht="11.25" customHeight="1" x14ac:dyDescent="0.2">
      <c r="A2288" s="102" t="str">
        <f>'T09'!A2288</f>
        <v>Stráne pod Tatrami</v>
      </c>
      <c r="B2288" s="104">
        <f>'T09'!C2288</f>
        <v>523909</v>
      </c>
      <c r="C2288" s="109" t="str">
        <f>'T09'!K2288</f>
        <v>NA</v>
      </c>
      <c r="D2288" s="110" t="str">
        <f>'T09'!O2288</f>
        <v>NA</v>
      </c>
      <c r="E2288" s="110" t="str">
        <f>'T09'!P2288</f>
        <v>NA</v>
      </c>
      <c r="F2288" s="110"/>
      <c r="G2288" s="102">
        <f t="shared" si="500"/>
        <v>0</v>
      </c>
      <c r="H2288" s="102">
        <f t="shared" si="501"/>
        <v>0</v>
      </c>
      <c r="I2288" s="102">
        <f t="shared" si="502"/>
        <v>0</v>
      </c>
      <c r="J2288" s="103">
        <f t="shared" si="503"/>
        <v>0</v>
      </c>
      <c r="L2288" s="115">
        <f t="shared" si="504"/>
        <v>0</v>
      </c>
      <c r="M2288" s="111">
        <f t="shared" si="505"/>
        <v>0</v>
      </c>
      <c r="N2288" s="111">
        <f t="shared" si="506"/>
        <v>0</v>
      </c>
      <c r="O2288" s="115">
        <f t="shared" si="507"/>
        <v>0</v>
      </c>
      <c r="P2288" s="111">
        <f t="shared" si="508"/>
        <v>0</v>
      </c>
      <c r="Q2288" s="111">
        <f t="shared" si="509"/>
        <v>0</v>
      </c>
      <c r="R2288" s="115">
        <f t="shared" si="510"/>
        <v>0</v>
      </c>
      <c r="S2288" s="111">
        <f t="shared" si="511"/>
        <v>0</v>
      </c>
      <c r="T2288" s="111">
        <f t="shared" si="512"/>
        <v>0</v>
      </c>
    </row>
    <row r="2289" spans="1:20" ht="11.25" customHeight="1" x14ac:dyDescent="0.2">
      <c r="A2289" s="102" t="str">
        <f>'T09'!A2289</f>
        <v>Stránska</v>
      </c>
      <c r="B2289" s="104">
        <f>'T09'!C2289</f>
        <v>515566</v>
      </c>
      <c r="C2289" s="109">
        <f>'T09'!K2289</f>
        <v>56611.44</v>
      </c>
      <c r="D2289" s="110">
        <f>'T09'!O2289</f>
        <v>27.423300000000001</v>
      </c>
      <c r="E2289" s="110">
        <f>'T09'!P2289</f>
        <v>0.93133119383644014</v>
      </c>
      <c r="F2289" s="110"/>
      <c r="G2289" s="102">
        <f t="shared" si="500"/>
        <v>0</v>
      </c>
      <c r="H2289" s="102">
        <f t="shared" si="501"/>
        <v>0</v>
      </c>
      <c r="I2289" s="102">
        <f t="shared" si="502"/>
        <v>0</v>
      </c>
      <c r="J2289" s="103">
        <f t="shared" si="503"/>
        <v>0</v>
      </c>
      <c r="L2289" s="115">
        <f t="shared" si="504"/>
        <v>0</v>
      </c>
      <c r="M2289" s="111">
        <f t="shared" si="505"/>
        <v>0</v>
      </c>
      <c r="N2289" s="111">
        <f t="shared" si="506"/>
        <v>0</v>
      </c>
      <c r="O2289" s="115">
        <f t="shared" si="507"/>
        <v>0</v>
      </c>
      <c r="P2289" s="111">
        <f t="shared" si="508"/>
        <v>0</v>
      </c>
      <c r="Q2289" s="111">
        <f t="shared" si="509"/>
        <v>0</v>
      </c>
      <c r="R2289" s="115">
        <f t="shared" si="510"/>
        <v>0</v>
      </c>
      <c r="S2289" s="111">
        <f t="shared" si="511"/>
        <v>0</v>
      </c>
      <c r="T2289" s="111">
        <f t="shared" si="512"/>
        <v>0</v>
      </c>
    </row>
    <row r="2290" spans="1:20" ht="11.25" customHeight="1" x14ac:dyDescent="0.2">
      <c r="A2290" s="102" t="str">
        <f>'T09'!A2290</f>
        <v>Stránske</v>
      </c>
      <c r="B2290" s="104">
        <f>'T09'!C2290</f>
        <v>517968</v>
      </c>
      <c r="C2290" s="109">
        <f>'T09'!K2290</f>
        <v>279252.59999999998</v>
      </c>
      <c r="D2290" s="110">
        <f>'T09'!O2290</f>
        <v>18.3645</v>
      </c>
      <c r="E2290" s="110">
        <f>'T09'!P2290</f>
        <v>4.7232899532537926</v>
      </c>
      <c r="F2290" s="110"/>
      <c r="G2290" s="102">
        <f t="shared" si="500"/>
        <v>0</v>
      </c>
      <c r="H2290" s="102">
        <f t="shared" si="501"/>
        <v>0</v>
      </c>
      <c r="I2290" s="102">
        <f t="shared" si="502"/>
        <v>0</v>
      </c>
      <c r="J2290" s="103">
        <f t="shared" si="503"/>
        <v>0</v>
      </c>
      <c r="L2290" s="115">
        <f t="shared" si="504"/>
        <v>0</v>
      </c>
      <c r="M2290" s="111">
        <f t="shared" si="505"/>
        <v>0</v>
      </c>
      <c r="N2290" s="111">
        <f t="shared" si="506"/>
        <v>0</v>
      </c>
      <c r="O2290" s="115">
        <f t="shared" si="507"/>
        <v>0</v>
      </c>
      <c r="P2290" s="111">
        <f t="shared" si="508"/>
        <v>0</v>
      </c>
      <c r="Q2290" s="111">
        <f t="shared" si="509"/>
        <v>0</v>
      </c>
      <c r="R2290" s="115">
        <f t="shared" si="510"/>
        <v>0</v>
      </c>
      <c r="S2290" s="111">
        <f t="shared" si="511"/>
        <v>0</v>
      </c>
      <c r="T2290" s="111">
        <f t="shared" si="512"/>
        <v>0</v>
      </c>
    </row>
    <row r="2291" spans="1:20" ht="11.25" customHeight="1" x14ac:dyDescent="0.2">
      <c r="A2291" s="102" t="str">
        <f>'T09'!A2291</f>
        <v>Stratená</v>
      </c>
      <c r="B2291" s="104">
        <f>'T09'!C2291</f>
        <v>526291</v>
      </c>
      <c r="C2291" s="109">
        <f>'T09'!K2291</f>
        <v>182977.02</v>
      </c>
      <c r="D2291" s="110">
        <f>'T09'!O2291</f>
        <v>0</v>
      </c>
      <c r="E2291" s="110">
        <f>'T09'!P2291</f>
        <v>0</v>
      </c>
      <c r="F2291" s="110"/>
      <c r="G2291" s="102">
        <f t="shared" si="500"/>
        <v>0</v>
      </c>
      <c r="H2291" s="102">
        <f t="shared" si="501"/>
        <v>0</v>
      </c>
      <c r="I2291" s="102">
        <f t="shared" si="502"/>
        <v>0</v>
      </c>
      <c r="J2291" s="103">
        <f t="shared" si="503"/>
        <v>0</v>
      </c>
      <c r="L2291" s="115">
        <f t="shared" si="504"/>
        <v>0</v>
      </c>
      <c r="M2291" s="111">
        <f t="shared" si="505"/>
        <v>0</v>
      </c>
      <c r="N2291" s="111">
        <f t="shared" si="506"/>
        <v>0</v>
      </c>
      <c r="O2291" s="115">
        <f t="shared" si="507"/>
        <v>0</v>
      </c>
      <c r="P2291" s="111">
        <f t="shared" si="508"/>
        <v>0</v>
      </c>
      <c r="Q2291" s="111">
        <f t="shared" si="509"/>
        <v>0</v>
      </c>
      <c r="R2291" s="115">
        <f t="shared" si="510"/>
        <v>0</v>
      </c>
      <c r="S2291" s="111">
        <f t="shared" si="511"/>
        <v>0</v>
      </c>
      <c r="T2291" s="111">
        <f t="shared" si="512"/>
        <v>0</v>
      </c>
    </row>
    <row r="2292" spans="1:20" ht="11.25" customHeight="1" x14ac:dyDescent="0.2">
      <c r="A2292" s="102" t="str">
        <f>'T09'!A2292</f>
        <v>Stráža</v>
      </c>
      <c r="B2292" s="104">
        <f>'T09'!C2292</f>
        <v>517976</v>
      </c>
      <c r="C2292" s="109">
        <f>'T09'!K2292</f>
        <v>197590.46</v>
      </c>
      <c r="D2292" s="110">
        <f>'T09'!O2292</f>
        <v>32.269399999999997</v>
      </c>
      <c r="E2292" s="110">
        <f>'T09'!P2292</f>
        <v>27.306895282292476</v>
      </c>
      <c r="F2292" s="110"/>
      <c r="G2292" s="102">
        <f t="shared" si="500"/>
        <v>0</v>
      </c>
      <c r="H2292" s="102">
        <f t="shared" si="501"/>
        <v>1</v>
      </c>
      <c r="I2292" s="102">
        <f t="shared" si="502"/>
        <v>0</v>
      </c>
      <c r="J2292" s="103">
        <f t="shared" si="503"/>
        <v>1</v>
      </c>
      <c r="L2292" s="115">
        <f t="shared" si="504"/>
        <v>0</v>
      </c>
      <c r="M2292" s="111">
        <f t="shared" si="505"/>
        <v>0</v>
      </c>
      <c r="N2292" s="111">
        <f t="shared" si="506"/>
        <v>0</v>
      </c>
      <c r="O2292" s="115">
        <f t="shared" si="507"/>
        <v>197590.46</v>
      </c>
      <c r="P2292" s="111">
        <f t="shared" si="508"/>
        <v>0.32269399999999998</v>
      </c>
      <c r="Q2292" s="111">
        <f t="shared" si="509"/>
        <v>0.27306895282292476</v>
      </c>
      <c r="R2292" s="115">
        <f t="shared" si="510"/>
        <v>0</v>
      </c>
      <c r="S2292" s="111">
        <f t="shared" si="511"/>
        <v>0</v>
      </c>
      <c r="T2292" s="111">
        <f t="shared" si="512"/>
        <v>0</v>
      </c>
    </row>
    <row r="2293" spans="1:20" ht="11.25" customHeight="1" x14ac:dyDescent="0.2">
      <c r="A2293" s="102" t="str">
        <f>'T09'!A2293</f>
        <v>Strážne</v>
      </c>
      <c r="B2293" s="104">
        <f>'T09'!C2293</f>
        <v>543799</v>
      </c>
      <c r="C2293" s="109">
        <f>'T09'!K2293</f>
        <v>137885.63</v>
      </c>
      <c r="D2293" s="110">
        <f>'T09'!O2293</f>
        <v>0</v>
      </c>
      <c r="E2293" s="110">
        <f>'T09'!P2293</f>
        <v>0</v>
      </c>
      <c r="F2293" s="110"/>
      <c r="G2293" s="102">
        <f t="shared" si="500"/>
        <v>0</v>
      </c>
      <c r="H2293" s="102">
        <f t="shared" si="501"/>
        <v>0</v>
      </c>
      <c r="I2293" s="102">
        <f t="shared" si="502"/>
        <v>0</v>
      </c>
      <c r="J2293" s="103">
        <f t="shared" si="503"/>
        <v>0</v>
      </c>
      <c r="L2293" s="115">
        <f t="shared" si="504"/>
        <v>0</v>
      </c>
      <c r="M2293" s="111">
        <f t="shared" si="505"/>
        <v>0</v>
      </c>
      <c r="N2293" s="111">
        <f t="shared" si="506"/>
        <v>0</v>
      </c>
      <c r="O2293" s="115">
        <f t="shared" si="507"/>
        <v>0</v>
      </c>
      <c r="P2293" s="111">
        <f t="shared" si="508"/>
        <v>0</v>
      </c>
      <c r="Q2293" s="111">
        <f t="shared" si="509"/>
        <v>0</v>
      </c>
      <c r="R2293" s="115">
        <f t="shared" si="510"/>
        <v>0</v>
      </c>
      <c r="S2293" s="111">
        <f t="shared" si="511"/>
        <v>0</v>
      </c>
      <c r="T2293" s="111">
        <f t="shared" si="512"/>
        <v>0</v>
      </c>
    </row>
    <row r="2294" spans="1:20" ht="11.25" customHeight="1" x14ac:dyDescent="0.2">
      <c r="A2294" s="102" t="str">
        <f>'T09'!A2294</f>
        <v>Strážske</v>
      </c>
      <c r="B2294" s="104">
        <f>'T09'!C2294</f>
        <v>523101</v>
      </c>
      <c r="C2294" s="109">
        <f>'T09'!K2294</f>
        <v>2796208.95</v>
      </c>
      <c r="D2294" s="110">
        <f>'T09'!O2294</f>
        <v>13.067</v>
      </c>
      <c r="E2294" s="110">
        <f>'T09'!P2294</f>
        <v>3.4518153587914089</v>
      </c>
      <c r="F2294" s="110"/>
      <c r="G2294" s="102">
        <f t="shared" si="500"/>
        <v>0</v>
      </c>
      <c r="H2294" s="102">
        <f t="shared" si="501"/>
        <v>0</v>
      </c>
      <c r="I2294" s="102">
        <f t="shared" si="502"/>
        <v>0</v>
      </c>
      <c r="J2294" s="103">
        <f t="shared" si="503"/>
        <v>0</v>
      </c>
      <c r="L2294" s="115">
        <f t="shared" si="504"/>
        <v>0</v>
      </c>
      <c r="M2294" s="111">
        <f t="shared" si="505"/>
        <v>0</v>
      </c>
      <c r="N2294" s="111">
        <f t="shared" si="506"/>
        <v>0</v>
      </c>
      <c r="O2294" s="115">
        <f t="shared" si="507"/>
        <v>0</v>
      </c>
      <c r="P2294" s="111">
        <f t="shared" si="508"/>
        <v>0</v>
      </c>
      <c r="Q2294" s="111">
        <f t="shared" si="509"/>
        <v>0</v>
      </c>
      <c r="R2294" s="115">
        <f t="shared" si="510"/>
        <v>0</v>
      </c>
      <c r="S2294" s="111">
        <f t="shared" si="511"/>
        <v>0</v>
      </c>
      <c r="T2294" s="111">
        <f t="shared" si="512"/>
        <v>0</v>
      </c>
    </row>
    <row r="2295" spans="1:20" ht="11.25" customHeight="1" x14ac:dyDescent="0.2">
      <c r="A2295" s="102" t="str">
        <f>'T09'!A2295</f>
        <v>Strečno</v>
      </c>
      <c r="B2295" s="104">
        <f>'T09'!C2295</f>
        <v>517984</v>
      </c>
      <c r="C2295" s="109">
        <f>'T09'!K2295</f>
        <v>1417467.3199999998</v>
      </c>
      <c r="D2295" s="110">
        <f>'T09'!O2295</f>
        <v>38.707099999999997</v>
      </c>
      <c r="E2295" s="110">
        <f>'T09'!P2295</f>
        <v>11.744728619210779</v>
      </c>
      <c r="F2295" s="110"/>
      <c r="G2295" s="102">
        <f t="shared" si="500"/>
        <v>0</v>
      </c>
      <c r="H2295" s="102">
        <f t="shared" si="501"/>
        <v>0</v>
      </c>
      <c r="I2295" s="102">
        <f t="shared" si="502"/>
        <v>0</v>
      </c>
      <c r="J2295" s="103">
        <f t="shared" si="503"/>
        <v>0</v>
      </c>
      <c r="L2295" s="115">
        <f t="shared" si="504"/>
        <v>0</v>
      </c>
      <c r="M2295" s="111">
        <f t="shared" si="505"/>
        <v>0</v>
      </c>
      <c r="N2295" s="111">
        <f t="shared" si="506"/>
        <v>0</v>
      </c>
      <c r="O2295" s="115">
        <f t="shared" si="507"/>
        <v>0</v>
      </c>
      <c r="P2295" s="111">
        <f t="shared" si="508"/>
        <v>0</v>
      </c>
      <c r="Q2295" s="111">
        <f t="shared" si="509"/>
        <v>0</v>
      </c>
      <c r="R2295" s="115">
        <f t="shared" si="510"/>
        <v>0</v>
      </c>
      <c r="S2295" s="111">
        <f t="shared" si="511"/>
        <v>0</v>
      </c>
      <c r="T2295" s="111">
        <f t="shared" si="512"/>
        <v>0</v>
      </c>
    </row>
    <row r="2296" spans="1:20" ht="11.25" customHeight="1" x14ac:dyDescent="0.2">
      <c r="A2296" s="102" t="str">
        <f>'T09'!A2296</f>
        <v>Streda nad Bodrogom</v>
      </c>
      <c r="B2296" s="104">
        <f>'T09'!C2296</f>
        <v>543802</v>
      </c>
      <c r="C2296" s="109">
        <f>'T09'!K2296</f>
        <v>1751028.84</v>
      </c>
      <c r="D2296" s="110">
        <f>'T09'!O2296</f>
        <v>0</v>
      </c>
      <c r="E2296" s="110">
        <f>'T09'!P2296</f>
        <v>12.014634207852339</v>
      </c>
      <c r="F2296" s="110"/>
      <c r="G2296" s="102">
        <f t="shared" si="500"/>
        <v>0</v>
      </c>
      <c r="H2296" s="102">
        <f t="shared" si="501"/>
        <v>0</v>
      </c>
      <c r="I2296" s="102">
        <f t="shared" si="502"/>
        <v>0</v>
      </c>
      <c r="J2296" s="103">
        <f t="shared" si="503"/>
        <v>0</v>
      </c>
      <c r="L2296" s="115">
        <f t="shared" si="504"/>
        <v>0</v>
      </c>
      <c r="M2296" s="111">
        <f t="shared" si="505"/>
        <v>0</v>
      </c>
      <c r="N2296" s="111">
        <f t="shared" si="506"/>
        <v>0</v>
      </c>
      <c r="O2296" s="115">
        <f t="shared" si="507"/>
        <v>0</v>
      </c>
      <c r="P2296" s="111">
        <f t="shared" si="508"/>
        <v>0</v>
      </c>
      <c r="Q2296" s="111">
        <f t="shared" si="509"/>
        <v>0</v>
      </c>
      <c r="R2296" s="115">
        <f t="shared" si="510"/>
        <v>0</v>
      </c>
      <c r="S2296" s="111">
        <f t="shared" si="511"/>
        <v>0</v>
      </c>
      <c r="T2296" s="111">
        <f t="shared" si="512"/>
        <v>0</v>
      </c>
    </row>
    <row r="2297" spans="1:20" ht="11.25" customHeight="1" x14ac:dyDescent="0.2">
      <c r="A2297" s="102" t="str">
        <f>'T09'!A2297</f>
        <v>Stredné Plachtince</v>
      </c>
      <c r="B2297" s="104">
        <f>'T09'!C2297</f>
        <v>516406</v>
      </c>
      <c r="C2297" s="109">
        <f>'T09'!K2297</f>
        <v>179113.44</v>
      </c>
      <c r="D2297" s="110">
        <f>'T09'!O2297</f>
        <v>40.120899999999999</v>
      </c>
      <c r="E2297" s="110">
        <f>'T09'!P2297</f>
        <v>26.841408439255034</v>
      </c>
      <c r="F2297" s="110"/>
      <c r="G2297" s="102">
        <f t="shared" si="500"/>
        <v>0</v>
      </c>
      <c r="H2297" s="102">
        <f t="shared" si="501"/>
        <v>1</v>
      </c>
      <c r="I2297" s="102">
        <f t="shared" si="502"/>
        <v>0</v>
      </c>
      <c r="J2297" s="103">
        <f t="shared" si="503"/>
        <v>1</v>
      </c>
      <c r="L2297" s="115">
        <f t="shared" si="504"/>
        <v>0</v>
      </c>
      <c r="M2297" s="111">
        <f t="shared" si="505"/>
        <v>0</v>
      </c>
      <c r="N2297" s="111">
        <f t="shared" si="506"/>
        <v>0</v>
      </c>
      <c r="O2297" s="115">
        <f t="shared" si="507"/>
        <v>179113.44</v>
      </c>
      <c r="P2297" s="111">
        <f t="shared" si="508"/>
        <v>0.40120899999999998</v>
      </c>
      <c r="Q2297" s="111">
        <f t="shared" si="509"/>
        <v>0.26841408439255032</v>
      </c>
      <c r="R2297" s="115">
        <f t="shared" si="510"/>
        <v>0</v>
      </c>
      <c r="S2297" s="111">
        <f t="shared" si="511"/>
        <v>0</v>
      </c>
      <c r="T2297" s="111">
        <f t="shared" si="512"/>
        <v>0</v>
      </c>
    </row>
    <row r="2298" spans="1:20" ht="11.25" customHeight="1" x14ac:dyDescent="0.2">
      <c r="A2298" s="102" t="str">
        <f>'T09'!A2298</f>
        <v>Strekov</v>
      </c>
      <c r="B2298" s="104">
        <f>'T09'!C2298</f>
        <v>503550</v>
      </c>
      <c r="C2298" s="109">
        <f>'T09'!K2298</f>
        <v>850524.91</v>
      </c>
      <c r="D2298" s="110">
        <f>'T09'!O2298</f>
        <v>0</v>
      </c>
      <c r="E2298" s="110">
        <f>'T09'!P2298</f>
        <v>0</v>
      </c>
      <c r="F2298" s="110"/>
      <c r="G2298" s="102">
        <f t="shared" si="500"/>
        <v>0</v>
      </c>
      <c r="H2298" s="102">
        <f t="shared" si="501"/>
        <v>0</v>
      </c>
      <c r="I2298" s="102">
        <f t="shared" si="502"/>
        <v>0</v>
      </c>
      <c r="J2298" s="103">
        <f t="shared" si="503"/>
        <v>0</v>
      </c>
      <c r="L2298" s="115">
        <f t="shared" si="504"/>
        <v>0</v>
      </c>
      <c r="M2298" s="111">
        <f t="shared" si="505"/>
        <v>0</v>
      </c>
      <c r="N2298" s="111">
        <f t="shared" si="506"/>
        <v>0</v>
      </c>
      <c r="O2298" s="115">
        <f t="shared" si="507"/>
        <v>0</v>
      </c>
      <c r="P2298" s="111">
        <f t="shared" si="508"/>
        <v>0</v>
      </c>
      <c r="Q2298" s="111">
        <f t="shared" si="509"/>
        <v>0</v>
      </c>
      <c r="R2298" s="115">
        <f t="shared" si="510"/>
        <v>0</v>
      </c>
      <c r="S2298" s="111">
        <f t="shared" si="511"/>
        <v>0</v>
      </c>
      <c r="T2298" s="111">
        <f t="shared" si="512"/>
        <v>0</v>
      </c>
    </row>
    <row r="2299" spans="1:20" ht="11.25" customHeight="1" x14ac:dyDescent="0.2">
      <c r="A2299" s="102" t="str">
        <f>'T09'!A2299</f>
        <v>Strelníky</v>
      </c>
      <c r="B2299" s="104">
        <f>'T09'!C2299</f>
        <v>509027</v>
      </c>
      <c r="C2299" s="109">
        <f>'T09'!K2299</f>
        <v>496560.55</v>
      </c>
      <c r="D2299" s="110">
        <f>'T09'!O2299</f>
        <v>0</v>
      </c>
      <c r="E2299" s="110">
        <f>'T09'!P2299</f>
        <v>0</v>
      </c>
      <c r="F2299" s="110"/>
      <c r="G2299" s="102">
        <f t="shared" si="500"/>
        <v>0</v>
      </c>
      <c r="H2299" s="102">
        <f t="shared" si="501"/>
        <v>0</v>
      </c>
      <c r="I2299" s="102">
        <f t="shared" si="502"/>
        <v>0</v>
      </c>
      <c r="J2299" s="103">
        <f t="shared" si="503"/>
        <v>0</v>
      </c>
      <c r="L2299" s="115">
        <f t="shared" si="504"/>
        <v>0</v>
      </c>
      <c r="M2299" s="111">
        <f t="shared" si="505"/>
        <v>0</v>
      </c>
      <c r="N2299" s="111">
        <f t="shared" si="506"/>
        <v>0</v>
      </c>
      <c r="O2299" s="115">
        <f t="shared" si="507"/>
        <v>0</v>
      </c>
      <c r="P2299" s="111">
        <f t="shared" si="508"/>
        <v>0</v>
      </c>
      <c r="Q2299" s="111">
        <f t="shared" si="509"/>
        <v>0</v>
      </c>
      <c r="R2299" s="115">
        <f t="shared" si="510"/>
        <v>0</v>
      </c>
      <c r="S2299" s="111">
        <f t="shared" si="511"/>
        <v>0</v>
      </c>
      <c r="T2299" s="111">
        <f t="shared" si="512"/>
        <v>0</v>
      </c>
    </row>
    <row r="2300" spans="1:20" ht="11.25" customHeight="1" x14ac:dyDescent="0.2">
      <c r="A2300" s="102" t="str">
        <f>'T09'!A2300</f>
        <v>Stretava</v>
      </c>
      <c r="B2300" s="104">
        <f>'T09'!C2300</f>
        <v>523119</v>
      </c>
      <c r="C2300" s="109">
        <f>'T09'!K2300</f>
        <v>176518.05</v>
      </c>
      <c r="D2300" s="110">
        <f>'T09'!O2300</f>
        <v>54.100499999999997</v>
      </c>
      <c r="E2300" s="110">
        <f>'T09'!P2300</f>
        <v>9.902341431938547</v>
      </c>
      <c r="F2300" s="110"/>
      <c r="G2300" s="102">
        <f t="shared" si="500"/>
        <v>0</v>
      </c>
      <c r="H2300" s="102">
        <f t="shared" si="501"/>
        <v>0</v>
      </c>
      <c r="I2300" s="102">
        <f t="shared" si="502"/>
        <v>0</v>
      </c>
      <c r="J2300" s="103">
        <f t="shared" si="503"/>
        <v>0</v>
      </c>
      <c r="L2300" s="115">
        <f t="shared" si="504"/>
        <v>0</v>
      </c>
      <c r="M2300" s="111">
        <f t="shared" si="505"/>
        <v>0</v>
      </c>
      <c r="N2300" s="111">
        <f t="shared" si="506"/>
        <v>0</v>
      </c>
      <c r="O2300" s="115">
        <f t="shared" si="507"/>
        <v>0</v>
      </c>
      <c r="P2300" s="111">
        <f t="shared" si="508"/>
        <v>0</v>
      </c>
      <c r="Q2300" s="111">
        <f t="shared" si="509"/>
        <v>0</v>
      </c>
      <c r="R2300" s="115">
        <f t="shared" si="510"/>
        <v>0</v>
      </c>
      <c r="S2300" s="111">
        <f t="shared" si="511"/>
        <v>0</v>
      </c>
      <c r="T2300" s="111">
        <f t="shared" si="512"/>
        <v>0</v>
      </c>
    </row>
    <row r="2301" spans="1:20" ht="11.25" customHeight="1" x14ac:dyDescent="0.2">
      <c r="A2301" s="102" t="str">
        <f>'T09'!A2301</f>
        <v>Stretavka</v>
      </c>
      <c r="B2301" s="104">
        <f>'T09'!C2301</f>
        <v>523127</v>
      </c>
      <c r="C2301" s="109">
        <f>'T09'!K2301</f>
        <v>38366.07</v>
      </c>
      <c r="D2301" s="110">
        <f>'T09'!O2301</f>
        <v>0</v>
      </c>
      <c r="E2301" s="110">
        <f>'T09'!P2301</f>
        <v>0</v>
      </c>
      <c r="F2301" s="110"/>
      <c r="G2301" s="102">
        <f t="shared" si="500"/>
        <v>0</v>
      </c>
      <c r="H2301" s="102">
        <f t="shared" si="501"/>
        <v>0</v>
      </c>
      <c r="I2301" s="102">
        <f t="shared" si="502"/>
        <v>0</v>
      </c>
      <c r="J2301" s="103">
        <f t="shared" si="503"/>
        <v>0</v>
      </c>
      <c r="L2301" s="115">
        <f t="shared" si="504"/>
        <v>0</v>
      </c>
      <c r="M2301" s="111">
        <f t="shared" si="505"/>
        <v>0</v>
      </c>
      <c r="N2301" s="111">
        <f t="shared" si="506"/>
        <v>0</v>
      </c>
      <c r="O2301" s="115">
        <f t="shared" si="507"/>
        <v>0</v>
      </c>
      <c r="P2301" s="111">
        <f t="shared" si="508"/>
        <v>0</v>
      </c>
      <c r="Q2301" s="111">
        <f t="shared" si="509"/>
        <v>0</v>
      </c>
      <c r="R2301" s="115">
        <f t="shared" si="510"/>
        <v>0</v>
      </c>
      <c r="S2301" s="111">
        <f t="shared" si="511"/>
        <v>0</v>
      </c>
      <c r="T2301" s="111">
        <f t="shared" si="512"/>
        <v>0</v>
      </c>
    </row>
    <row r="2302" spans="1:20" ht="11.25" customHeight="1" x14ac:dyDescent="0.2">
      <c r="A2302" s="102" t="str">
        <f>'T09'!A2302</f>
        <v>Streženice</v>
      </c>
      <c r="B2302" s="104">
        <f>'T09'!C2302</f>
        <v>557471</v>
      </c>
      <c r="C2302" s="109">
        <f>'T09'!K2302</f>
        <v>288218.82</v>
      </c>
      <c r="D2302" s="110">
        <f>'T09'!O2302</f>
        <v>54.1297</v>
      </c>
      <c r="E2302" s="110">
        <f>'T09'!P2302</f>
        <v>1.8343528018052395</v>
      </c>
      <c r="F2302" s="110"/>
      <c r="G2302" s="102">
        <f t="shared" si="500"/>
        <v>0</v>
      </c>
      <c r="H2302" s="102">
        <f t="shared" si="501"/>
        <v>0</v>
      </c>
      <c r="I2302" s="102">
        <f t="shared" si="502"/>
        <v>0</v>
      </c>
      <c r="J2302" s="103">
        <f t="shared" si="503"/>
        <v>0</v>
      </c>
      <c r="L2302" s="115">
        <f t="shared" si="504"/>
        <v>0</v>
      </c>
      <c r="M2302" s="111">
        <f t="shared" si="505"/>
        <v>0</v>
      </c>
      <c r="N2302" s="111">
        <f t="shared" si="506"/>
        <v>0</v>
      </c>
      <c r="O2302" s="115">
        <f t="shared" si="507"/>
        <v>0</v>
      </c>
      <c r="P2302" s="111">
        <f t="shared" si="508"/>
        <v>0</v>
      </c>
      <c r="Q2302" s="111">
        <f t="shared" si="509"/>
        <v>0</v>
      </c>
      <c r="R2302" s="115">
        <f t="shared" si="510"/>
        <v>0</v>
      </c>
      <c r="S2302" s="111">
        <f t="shared" si="511"/>
        <v>0</v>
      </c>
      <c r="T2302" s="111">
        <f t="shared" si="512"/>
        <v>0</v>
      </c>
    </row>
    <row r="2303" spans="1:20" ht="11.25" customHeight="1" x14ac:dyDescent="0.2">
      <c r="A2303" s="102" t="str">
        <f>'T09'!A2303</f>
        <v>Strihovce</v>
      </c>
      <c r="B2303" s="104">
        <f>'T09'!C2303</f>
        <v>520845</v>
      </c>
      <c r="C2303" s="109">
        <f>'T09'!K2303</f>
        <v>31049.35</v>
      </c>
      <c r="D2303" s="110">
        <f>'T09'!O2303</f>
        <v>27.961200000000002</v>
      </c>
      <c r="E2303" s="110">
        <f>'T09'!P2303</f>
        <v>6.053363435949545</v>
      </c>
      <c r="F2303" s="110"/>
      <c r="G2303" s="102">
        <f t="shared" si="500"/>
        <v>0</v>
      </c>
      <c r="H2303" s="102">
        <f t="shared" si="501"/>
        <v>0</v>
      </c>
      <c r="I2303" s="102">
        <f t="shared" si="502"/>
        <v>0</v>
      </c>
      <c r="J2303" s="103">
        <f t="shared" si="503"/>
        <v>0</v>
      </c>
      <c r="L2303" s="115">
        <f t="shared" si="504"/>
        <v>0</v>
      </c>
      <c r="M2303" s="111">
        <f t="shared" si="505"/>
        <v>0</v>
      </c>
      <c r="N2303" s="111">
        <f t="shared" si="506"/>
        <v>0</v>
      </c>
      <c r="O2303" s="115">
        <f t="shared" si="507"/>
        <v>0</v>
      </c>
      <c r="P2303" s="111">
        <f t="shared" si="508"/>
        <v>0</v>
      </c>
      <c r="Q2303" s="111">
        <f t="shared" si="509"/>
        <v>0</v>
      </c>
      <c r="R2303" s="115">
        <f t="shared" si="510"/>
        <v>0</v>
      </c>
      <c r="S2303" s="111">
        <f t="shared" si="511"/>
        <v>0</v>
      </c>
      <c r="T2303" s="111">
        <f t="shared" si="512"/>
        <v>0</v>
      </c>
    </row>
    <row r="2304" spans="1:20" ht="11.25" customHeight="1" x14ac:dyDescent="0.2">
      <c r="A2304" s="102" t="str">
        <f>'T09'!A2304</f>
        <v>Stročín</v>
      </c>
      <c r="B2304" s="104">
        <f>'T09'!C2304</f>
        <v>527831</v>
      </c>
      <c r="C2304" s="109">
        <f>'T09'!K2304</f>
        <v>189628.09</v>
      </c>
      <c r="D2304" s="110">
        <f>'T09'!O2304</f>
        <v>6.6437999999999997</v>
      </c>
      <c r="E2304" s="110">
        <f>'T09'!P2304</f>
        <v>18.470259337632942</v>
      </c>
      <c r="F2304" s="110"/>
      <c r="G2304" s="102">
        <f t="shared" si="500"/>
        <v>0</v>
      </c>
      <c r="H2304" s="102">
        <f t="shared" si="501"/>
        <v>0</v>
      </c>
      <c r="I2304" s="102">
        <f t="shared" si="502"/>
        <v>0</v>
      </c>
      <c r="J2304" s="103">
        <f t="shared" si="503"/>
        <v>0</v>
      </c>
      <c r="L2304" s="115">
        <f t="shared" si="504"/>
        <v>0</v>
      </c>
      <c r="M2304" s="111">
        <f t="shared" si="505"/>
        <v>0</v>
      </c>
      <c r="N2304" s="111">
        <f t="shared" si="506"/>
        <v>0</v>
      </c>
      <c r="O2304" s="115">
        <f t="shared" si="507"/>
        <v>0</v>
      </c>
      <c r="P2304" s="111">
        <f t="shared" si="508"/>
        <v>0</v>
      </c>
      <c r="Q2304" s="111">
        <f t="shared" si="509"/>
        <v>0</v>
      </c>
      <c r="R2304" s="115">
        <f t="shared" si="510"/>
        <v>0</v>
      </c>
      <c r="S2304" s="111">
        <f t="shared" si="511"/>
        <v>0</v>
      </c>
      <c r="T2304" s="111">
        <f t="shared" si="512"/>
        <v>0</v>
      </c>
    </row>
    <row r="2305" spans="1:20" ht="11.25" customHeight="1" x14ac:dyDescent="0.2">
      <c r="A2305" s="102" t="str">
        <f>'T09'!A2305</f>
        <v>Stropkov</v>
      </c>
      <c r="B2305" s="104">
        <f>'T09'!C2305</f>
        <v>527840</v>
      </c>
      <c r="C2305" s="109">
        <f>'T09'!K2305</f>
        <v>6349815.8199999994</v>
      </c>
      <c r="D2305" s="110">
        <f>'T09'!O2305</f>
        <v>13.211</v>
      </c>
      <c r="E2305" s="110">
        <f>'T09'!P2305</f>
        <v>7.9077498345455952</v>
      </c>
      <c r="F2305" s="110"/>
      <c r="G2305" s="102">
        <f t="shared" si="500"/>
        <v>0</v>
      </c>
      <c r="H2305" s="102">
        <f t="shared" si="501"/>
        <v>0</v>
      </c>
      <c r="I2305" s="102">
        <f t="shared" si="502"/>
        <v>0</v>
      </c>
      <c r="J2305" s="103">
        <f t="shared" si="503"/>
        <v>0</v>
      </c>
      <c r="L2305" s="115">
        <f t="shared" si="504"/>
        <v>0</v>
      </c>
      <c r="M2305" s="111">
        <f t="shared" si="505"/>
        <v>0</v>
      </c>
      <c r="N2305" s="111">
        <f t="shared" si="506"/>
        <v>0</v>
      </c>
      <c r="O2305" s="115">
        <f t="shared" si="507"/>
        <v>0</v>
      </c>
      <c r="P2305" s="111">
        <f t="shared" si="508"/>
        <v>0</v>
      </c>
      <c r="Q2305" s="111">
        <f t="shared" si="509"/>
        <v>0</v>
      </c>
      <c r="R2305" s="115">
        <f t="shared" si="510"/>
        <v>0</v>
      </c>
      <c r="S2305" s="111">
        <f t="shared" si="511"/>
        <v>0</v>
      </c>
      <c r="T2305" s="111">
        <f t="shared" si="512"/>
        <v>0</v>
      </c>
    </row>
    <row r="2306" spans="1:20" ht="11.25" customHeight="1" x14ac:dyDescent="0.2">
      <c r="A2306" s="102" t="str">
        <f>'T09'!A2306</f>
        <v>Studená</v>
      </c>
      <c r="B2306" s="104">
        <f>'T09'!C2306</f>
        <v>515582</v>
      </c>
      <c r="C2306" s="109">
        <f>'T09'!K2306</f>
        <v>46849.77</v>
      </c>
      <c r="D2306" s="110">
        <f>'T09'!O2306</f>
        <v>0</v>
      </c>
      <c r="E2306" s="110">
        <f>'T09'!P2306</f>
        <v>0</v>
      </c>
      <c r="F2306" s="110"/>
      <c r="G2306" s="102">
        <f t="shared" si="500"/>
        <v>0</v>
      </c>
      <c r="H2306" s="102">
        <f t="shared" si="501"/>
        <v>0</v>
      </c>
      <c r="I2306" s="102">
        <f t="shared" si="502"/>
        <v>0</v>
      </c>
      <c r="J2306" s="103">
        <f t="shared" si="503"/>
        <v>0</v>
      </c>
      <c r="L2306" s="115">
        <f t="shared" si="504"/>
        <v>0</v>
      </c>
      <c r="M2306" s="111">
        <f t="shared" si="505"/>
        <v>0</v>
      </c>
      <c r="N2306" s="111">
        <f t="shared" si="506"/>
        <v>0</v>
      </c>
      <c r="O2306" s="115">
        <f t="shared" si="507"/>
        <v>0</v>
      </c>
      <c r="P2306" s="111">
        <f t="shared" si="508"/>
        <v>0</v>
      </c>
      <c r="Q2306" s="111">
        <f t="shared" si="509"/>
        <v>0</v>
      </c>
      <c r="R2306" s="115">
        <f t="shared" si="510"/>
        <v>0</v>
      </c>
      <c r="S2306" s="111">
        <f t="shared" si="511"/>
        <v>0</v>
      </c>
      <c r="T2306" s="111">
        <f t="shared" si="512"/>
        <v>0</v>
      </c>
    </row>
    <row r="2307" spans="1:20" ht="11.25" customHeight="1" x14ac:dyDescent="0.2">
      <c r="A2307" s="102" t="str">
        <f>'T09'!A2307</f>
        <v>Studenec</v>
      </c>
      <c r="B2307" s="104">
        <f>'T09'!C2307</f>
        <v>543641</v>
      </c>
      <c r="C2307" s="109">
        <f>'T09'!K2307</f>
        <v>188646.51</v>
      </c>
      <c r="D2307" s="110">
        <f>'T09'!O2307</f>
        <v>33.704700000000003</v>
      </c>
      <c r="E2307" s="110">
        <f>'T09'!P2307</f>
        <v>16.640647102350314</v>
      </c>
      <c r="F2307" s="110"/>
      <c r="G2307" s="102">
        <f t="shared" si="500"/>
        <v>0</v>
      </c>
      <c r="H2307" s="102">
        <f t="shared" si="501"/>
        <v>0</v>
      </c>
      <c r="I2307" s="102">
        <f t="shared" si="502"/>
        <v>0</v>
      </c>
      <c r="J2307" s="103">
        <f t="shared" si="503"/>
        <v>0</v>
      </c>
      <c r="L2307" s="115">
        <f t="shared" si="504"/>
        <v>0</v>
      </c>
      <c r="M2307" s="111">
        <f t="shared" si="505"/>
        <v>0</v>
      </c>
      <c r="N2307" s="111">
        <f t="shared" si="506"/>
        <v>0</v>
      </c>
      <c r="O2307" s="115">
        <f t="shared" si="507"/>
        <v>0</v>
      </c>
      <c r="P2307" s="111">
        <f t="shared" si="508"/>
        <v>0</v>
      </c>
      <c r="Q2307" s="111">
        <f t="shared" si="509"/>
        <v>0</v>
      </c>
      <c r="R2307" s="115">
        <f t="shared" si="510"/>
        <v>0</v>
      </c>
      <c r="S2307" s="111">
        <f t="shared" si="511"/>
        <v>0</v>
      </c>
      <c r="T2307" s="111">
        <f t="shared" si="512"/>
        <v>0</v>
      </c>
    </row>
    <row r="2308" spans="1:20" ht="11.25" customHeight="1" x14ac:dyDescent="0.2">
      <c r="A2308" s="102" t="str">
        <f>'T09'!A2308</f>
        <v>Studienka</v>
      </c>
      <c r="B2308" s="104">
        <f>'T09'!C2308</f>
        <v>504874</v>
      </c>
      <c r="C2308" s="109">
        <f>'T09'!K2308</f>
        <v>702084.06</v>
      </c>
      <c r="D2308" s="110">
        <f>'T09'!O2308</f>
        <v>17.1816</v>
      </c>
      <c r="E2308" s="110">
        <f>'T09'!P2308</f>
        <v>4.0926295919608249</v>
      </c>
      <c r="F2308" s="110"/>
      <c r="G2308" s="102">
        <f t="shared" ref="G2308:G2371" si="513">IF(AND(ISNUMBER(D2308),D2308&gt;=$D$1),1,0)</f>
        <v>0</v>
      </c>
      <c r="H2308" s="102">
        <f t="shared" ref="H2308:H2371" si="514">IF(AND(ISNUMBER(E2308),E2308&gt;=$E$1),1,0)</f>
        <v>0</v>
      </c>
      <c r="I2308" s="102">
        <f t="shared" ref="I2308:I2371" si="515">IF(AND(AND(ISNUMBER(D2308),D2308&gt;=$D$1),AND(ISNUMBER(E2308),E2308&gt;=$E$1)),1,0)</f>
        <v>0</v>
      </c>
      <c r="J2308" s="103">
        <f t="shared" ref="J2308:J2371" si="516">IF(OR(AND(ISNUMBER(D2308),D2308&gt;=$D$1),AND(ISNUMBER(E2308),E2308&gt;=$E$1)),1,0)</f>
        <v>0</v>
      </c>
      <c r="L2308" s="115">
        <f t="shared" ref="L2308:L2371" si="517">IF($G2308=1,C2308,0)</f>
        <v>0</v>
      </c>
      <c r="M2308" s="111">
        <f t="shared" ref="M2308:M2371" si="518">IF($G2308=1,D2308,0)/100</f>
        <v>0</v>
      </c>
      <c r="N2308" s="111">
        <f t="shared" ref="N2308:N2371" si="519">IF($G2308=1,E2308,0)/100</f>
        <v>0</v>
      </c>
      <c r="O2308" s="115">
        <f t="shared" ref="O2308:O2371" si="520">IF($H2308=1,C2308,0)</f>
        <v>0</v>
      </c>
      <c r="P2308" s="111">
        <f t="shared" ref="P2308:P2371" si="521">IF($H2308=1,D2308,0)/100</f>
        <v>0</v>
      </c>
      <c r="Q2308" s="111">
        <f t="shared" ref="Q2308:Q2371" si="522">IF($H2308=1,E2308,0)/100</f>
        <v>0</v>
      </c>
      <c r="R2308" s="115">
        <f t="shared" ref="R2308:R2371" si="523">IF($I2308=1,C2308,0)</f>
        <v>0</v>
      </c>
      <c r="S2308" s="111">
        <f t="shared" ref="S2308:S2371" si="524">IF($I2308=1,D2308,0)/100</f>
        <v>0</v>
      </c>
      <c r="T2308" s="111">
        <f t="shared" ref="T2308:T2371" si="525">IF($I2308=1,E2308,0)/100</f>
        <v>0</v>
      </c>
    </row>
    <row r="2309" spans="1:20" ht="11.25" customHeight="1" x14ac:dyDescent="0.2">
      <c r="A2309" s="102" t="str">
        <f>'T09'!A2309</f>
        <v>Stuľany</v>
      </c>
      <c r="B2309" s="104">
        <f>'T09'!C2309</f>
        <v>519821</v>
      </c>
      <c r="C2309" s="109">
        <f>'T09'!K2309</f>
        <v>188550.63</v>
      </c>
      <c r="D2309" s="110">
        <f>'T09'!O2309</f>
        <v>34.751800000000003</v>
      </c>
      <c r="E2309" s="110">
        <f>'T09'!P2309</f>
        <v>6.4977878885899232</v>
      </c>
      <c r="F2309" s="110"/>
      <c r="G2309" s="102">
        <f t="shared" si="513"/>
        <v>0</v>
      </c>
      <c r="H2309" s="102">
        <f t="shared" si="514"/>
        <v>0</v>
      </c>
      <c r="I2309" s="102">
        <f t="shared" si="515"/>
        <v>0</v>
      </c>
      <c r="J2309" s="103">
        <f t="shared" si="516"/>
        <v>0</v>
      </c>
      <c r="L2309" s="115">
        <f t="shared" si="517"/>
        <v>0</v>
      </c>
      <c r="M2309" s="111">
        <f t="shared" si="518"/>
        <v>0</v>
      </c>
      <c r="N2309" s="111">
        <f t="shared" si="519"/>
        <v>0</v>
      </c>
      <c r="O2309" s="115">
        <f t="shared" si="520"/>
        <v>0</v>
      </c>
      <c r="P2309" s="111">
        <f t="shared" si="521"/>
        <v>0</v>
      </c>
      <c r="Q2309" s="111">
        <f t="shared" si="522"/>
        <v>0</v>
      </c>
      <c r="R2309" s="115">
        <f t="shared" si="523"/>
        <v>0</v>
      </c>
      <c r="S2309" s="111">
        <f t="shared" si="524"/>
        <v>0</v>
      </c>
      <c r="T2309" s="111">
        <f t="shared" si="525"/>
        <v>0</v>
      </c>
    </row>
    <row r="2310" spans="1:20" ht="11.25" customHeight="1" x14ac:dyDescent="0.2">
      <c r="A2310" s="102" t="str">
        <f>'T09'!A2310</f>
        <v>Stupava</v>
      </c>
      <c r="B2310" s="104">
        <f>'T09'!C2310</f>
        <v>508233</v>
      </c>
      <c r="C2310" s="109">
        <f>'T09'!K2310</f>
        <v>5151505.18</v>
      </c>
      <c r="D2310" s="110">
        <f>'T09'!O2310</f>
        <v>23.053899999999999</v>
      </c>
      <c r="E2310" s="110">
        <f>'T09'!P2310</f>
        <v>2.5916452635693554</v>
      </c>
      <c r="F2310" s="110"/>
      <c r="G2310" s="102">
        <f t="shared" si="513"/>
        <v>0</v>
      </c>
      <c r="H2310" s="102">
        <f t="shared" si="514"/>
        <v>0</v>
      </c>
      <c r="I2310" s="102">
        <f t="shared" si="515"/>
        <v>0</v>
      </c>
      <c r="J2310" s="103">
        <f t="shared" si="516"/>
        <v>0</v>
      </c>
      <c r="L2310" s="115">
        <f t="shared" si="517"/>
        <v>0</v>
      </c>
      <c r="M2310" s="111">
        <f t="shared" si="518"/>
        <v>0</v>
      </c>
      <c r="N2310" s="111">
        <f t="shared" si="519"/>
        <v>0</v>
      </c>
      <c r="O2310" s="115">
        <f t="shared" si="520"/>
        <v>0</v>
      </c>
      <c r="P2310" s="111">
        <f t="shared" si="521"/>
        <v>0</v>
      </c>
      <c r="Q2310" s="111">
        <f t="shared" si="522"/>
        <v>0</v>
      </c>
      <c r="R2310" s="115">
        <f t="shared" si="523"/>
        <v>0</v>
      </c>
      <c r="S2310" s="111">
        <f t="shared" si="524"/>
        <v>0</v>
      </c>
      <c r="T2310" s="111">
        <f t="shared" si="525"/>
        <v>0</v>
      </c>
    </row>
    <row r="2311" spans="1:20" ht="11.25" customHeight="1" x14ac:dyDescent="0.2">
      <c r="A2311" s="102" t="str">
        <f>'T09'!A2311</f>
        <v>Stupné</v>
      </c>
      <c r="B2311" s="104">
        <f>'T09'!C2311</f>
        <v>513687</v>
      </c>
      <c r="C2311" s="109">
        <f>'T09'!K2311</f>
        <v>196540.31</v>
      </c>
      <c r="D2311" s="110">
        <f>'T09'!O2311</f>
        <v>26.759699999999999</v>
      </c>
      <c r="E2311" s="110">
        <f>'T09'!P2311</f>
        <v>13.295379456763856</v>
      </c>
      <c r="F2311" s="110"/>
      <c r="G2311" s="102">
        <f t="shared" si="513"/>
        <v>0</v>
      </c>
      <c r="H2311" s="102">
        <f t="shared" si="514"/>
        <v>0</v>
      </c>
      <c r="I2311" s="102">
        <f t="shared" si="515"/>
        <v>0</v>
      </c>
      <c r="J2311" s="103">
        <f t="shared" si="516"/>
        <v>0</v>
      </c>
      <c r="L2311" s="115">
        <f t="shared" si="517"/>
        <v>0</v>
      </c>
      <c r="M2311" s="111">
        <f t="shared" si="518"/>
        <v>0</v>
      </c>
      <c r="N2311" s="111">
        <f t="shared" si="519"/>
        <v>0</v>
      </c>
      <c r="O2311" s="115">
        <f t="shared" si="520"/>
        <v>0</v>
      </c>
      <c r="P2311" s="111">
        <f t="shared" si="521"/>
        <v>0</v>
      </c>
      <c r="Q2311" s="111">
        <f t="shared" si="522"/>
        <v>0</v>
      </c>
      <c r="R2311" s="115">
        <f t="shared" si="523"/>
        <v>0</v>
      </c>
      <c r="S2311" s="111">
        <f t="shared" si="524"/>
        <v>0</v>
      </c>
      <c r="T2311" s="111">
        <f t="shared" si="525"/>
        <v>0</v>
      </c>
    </row>
    <row r="2312" spans="1:20" ht="11.25" customHeight="1" x14ac:dyDescent="0.2">
      <c r="A2312" s="102" t="str">
        <f>'T09'!A2312</f>
        <v>Sučany</v>
      </c>
      <c r="B2312" s="104">
        <f>'T09'!C2312</f>
        <v>512648</v>
      </c>
      <c r="C2312" s="109">
        <f>'T09'!K2312</f>
        <v>1977807</v>
      </c>
      <c r="D2312" s="110">
        <f>'T09'!O2312</f>
        <v>24.6675</v>
      </c>
      <c r="E2312" s="110">
        <f>'T09'!P2312</f>
        <v>6.1049141802005948</v>
      </c>
      <c r="F2312" s="110"/>
      <c r="G2312" s="102">
        <f t="shared" si="513"/>
        <v>0</v>
      </c>
      <c r="H2312" s="102">
        <f t="shared" si="514"/>
        <v>0</v>
      </c>
      <c r="I2312" s="102">
        <f t="shared" si="515"/>
        <v>0</v>
      </c>
      <c r="J2312" s="103">
        <f t="shared" si="516"/>
        <v>0</v>
      </c>
      <c r="L2312" s="115">
        <f t="shared" si="517"/>
        <v>0</v>
      </c>
      <c r="M2312" s="111">
        <f t="shared" si="518"/>
        <v>0</v>
      </c>
      <c r="N2312" s="111">
        <f t="shared" si="519"/>
        <v>0</v>
      </c>
      <c r="O2312" s="115">
        <f t="shared" si="520"/>
        <v>0</v>
      </c>
      <c r="P2312" s="111">
        <f t="shared" si="521"/>
        <v>0</v>
      </c>
      <c r="Q2312" s="111">
        <f t="shared" si="522"/>
        <v>0</v>
      </c>
      <c r="R2312" s="115">
        <f t="shared" si="523"/>
        <v>0</v>
      </c>
      <c r="S2312" s="111">
        <f t="shared" si="524"/>
        <v>0</v>
      </c>
      <c r="T2312" s="111">
        <f t="shared" si="525"/>
        <v>0</v>
      </c>
    </row>
    <row r="2313" spans="1:20" ht="11.25" customHeight="1" x14ac:dyDescent="0.2">
      <c r="A2313" s="102" t="str">
        <f>'T09'!A2313</f>
        <v>Sudince</v>
      </c>
      <c r="B2313" s="104">
        <f>'T09'!C2313</f>
        <v>518832</v>
      </c>
      <c r="C2313" s="109">
        <f>'T09'!K2313</f>
        <v>12211.47</v>
      </c>
      <c r="D2313" s="110">
        <f>'T09'!O2313</f>
        <v>0</v>
      </c>
      <c r="E2313" s="110">
        <f>'T09'!P2313</f>
        <v>0</v>
      </c>
      <c r="F2313" s="110"/>
      <c r="G2313" s="102">
        <f t="shared" si="513"/>
        <v>0</v>
      </c>
      <c r="H2313" s="102">
        <f t="shared" si="514"/>
        <v>0</v>
      </c>
      <c r="I2313" s="102">
        <f t="shared" si="515"/>
        <v>0</v>
      </c>
      <c r="J2313" s="103">
        <f t="shared" si="516"/>
        <v>0</v>
      </c>
      <c r="L2313" s="115">
        <f t="shared" si="517"/>
        <v>0</v>
      </c>
      <c r="M2313" s="111">
        <f t="shared" si="518"/>
        <v>0</v>
      </c>
      <c r="N2313" s="111">
        <f t="shared" si="519"/>
        <v>0</v>
      </c>
      <c r="O2313" s="115">
        <f t="shared" si="520"/>
        <v>0</v>
      </c>
      <c r="P2313" s="111">
        <f t="shared" si="521"/>
        <v>0</v>
      </c>
      <c r="Q2313" s="111">
        <f t="shared" si="522"/>
        <v>0</v>
      </c>
      <c r="R2313" s="115">
        <f t="shared" si="523"/>
        <v>0</v>
      </c>
      <c r="S2313" s="111">
        <f t="shared" si="524"/>
        <v>0</v>
      </c>
      <c r="T2313" s="111">
        <f t="shared" si="525"/>
        <v>0</v>
      </c>
    </row>
    <row r="2314" spans="1:20" ht="11.25" customHeight="1" x14ac:dyDescent="0.2">
      <c r="A2314" s="102" t="str">
        <f>'T09'!A2314</f>
        <v>Súdovce</v>
      </c>
      <c r="B2314" s="104">
        <f>'T09'!C2314</f>
        <v>518841</v>
      </c>
      <c r="C2314" s="109">
        <f>'T09'!K2314</f>
        <v>39294.480000000003</v>
      </c>
      <c r="D2314" s="110">
        <f>'T09'!O2314</f>
        <v>0</v>
      </c>
      <c r="E2314" s="110">
        <f>'T09'!P2314</f>
        <v>0</v>
      </c>
      <c r="F2314" s="110"/>
      <c r="G2314" s="102">
        <f t="shared" si="513"/>
        <v>0</v>
      </c>
      <c r="H2314" s="102">
        <f t="shared" si="514"/>
        <v>0</v>
      </c>
      <c r="I2314" s="102">
        <f t="shared" si="515"/>
        <v>0</v>
      </c>
      <c r="J2314" s="103">
        <f t="shared" si="516"/>
        <v>0</v>
      </c>
      <c r="L2314" s="115">
        <f t="shared" si="517"/>
        <v>0</v>
      </c>
      <c r="M2314" s="111">
        <f t="shared" si="518"/>
        <v>0</v>
      </c>
      <c r="N2314" s="111">
        <f t="shared" si="519"/>
        <v>0</v>
      </c>
      <c r="O2314" s="115">
        <f t="shared" si="520"/>
        <v>0</v>
      </c>
      <c r="P2314" s="111">
        <f t="shared" si="521"/>
        <v>0</v>
      </c>
      <c r="Q2314" s="111">
        <f t="shared" si="522"/>
        <v>0</v>
      </c>
      <c r="R2314" s="115">
        <f t="shared" si="523"/>
        <v>0</v>
      </c>
      <c r="S2314" s="111">
        <f t="shared" si="524"/>
        <v>0</v>
      </c>
      <c r="T2314" s="111">
        <f t="shared" si="525"/>
        <v>0</v>
      </c>
    </row>
    <row r="2315" spans="1:20" ht="11.25" customHeight="1" x14ac:dyDescent="0.2">
      <c r="A2315" s="102" t="str">
        <f>'T09'!A2315</f>
        <v>Suchá Dolina</v>
      </c>
      <c r="B2315" s="104">
        <f>'T09'!C2315</f>
        <v>559989</v>
      </c>
      <c r="C2315" s="109">
        <f>'T09'!K2315</f>
        <v>37385.61</v>
      </c>
      <c r="D2315" s="110">
        <f>'T09'!O2315</f>
        <v>16.6374</v>
      </c>
      <c r="E2315" s="110">
        <f>'T09'!P2315</f>
        <v>7.5700249374023851</v>
      </c>
      <c r="F2315" s="110"/>
      <c r="G2315" s="102">
        <f t="shared" si="513"/>
        <v>0</v>
      </c>
      <c r="H2315" s="102">
        <f t="shared" si="514"/>
        <v>0</v>
      </c>
      <c r="I2315" s="102">
        <f t="shared" si="515"/>
        <v>0</v>
      </c>
      <c r="J2315" s="103">
        <f t="shared" si="516"/>
        <v>0</v>
      </c>
      <c r="L2315" s="115">
        <f t="shared" si="517"/>
        <v>0</v>
      </c>
      <c r="M2315" s="111">
        <f t="shared" si="518"/>
        <v>0</v>
      </c>
      <c r="N2315" s="111">
        <f t="shared" si="519"/>
        <v>0</v>
      </c>
      <c r="O2315" s="115">
        <f t="shared" si="520"/>
        <v>0</v>
      </c>
      <c r="P2315" s="111">
        <f t="shared" si="521"/>
        <v>0</v>
      </c>
      <c r="Q2315" s="111">
        <f t="shared" si="522"/>
        <v>0</v>
      </c>
      <c r="R2315" s="115">
        <f t="shared" si="523"/>
        <v>0</v>
      </c>
      <c r="S2315" s="111">
        <f t="shared" si="524"/>
        <v>0</v>
      </c>
      <c r="T2315" s="111">
        <f t="shared" si="525"/>
        <v>0</v>
      </c>
    </row>
    <row r="2316" spans="1:20" ht="11.25" customHeight="1" x14ac:dyDescent="0.2">
      <c r="A2316" s="102" t="str">
        <f>'T09'!A2316</f>
        <v>Suchá Hora</v>
      </c>
      <c r="B2316" s="104">
        <f>'T09'!C2316</f>
        <v>510076</v>
      </c>
      <c r="C2316" s="109">
        <f>'T09'!K2316</f>
        <v>482689.44999999995</v>
      </c>
      <c r="D2316" s="110">
        <f>'T09'!O2316</f>
        <v>0</v>
      </c>
      <c r="E2316" s="110">
        <f>'T09'!P2316</f>
        <v>37.70540251086905</v>
      </c>
      <c r="F2316" s="110"/>
      <c r="G2316" s="102">
        <f t="shared" si="513"/>
        <v>0</v>
      </c>
      <c r="H2316" s="102">
        <f t="shared" si="514"/>
        <v>1</v>
      </c>
      <c r="I2316" s="102">
        <f t="shared" si="515"/>
        <v>0</v>
      </c>
      <c r="J2316" s="103">
        <f t="shared" si="516"/>
        <v>1</v>
      </c>
      <c r="L2316" s="115">
        <f t="shared" si="517"/>
        <v>0</v>
      </c>
      <c r="M2316" s="111">
        <f t="shared" si="518"/>
        <v>0</v>
      </c>
      <c r="N2316" s="111">
        <f t="shared" si="519"/>
        <v>0</v>
      </c>
      <c r="O2316" s="115">
        <f t="shared" si="520"/>
        <v>482689.44999999995</v>
      </c>
      <c r="P2316" s="111">
        <f t="shared" si="521"/>
        <v>0</v>
      </c>
      <c r="Q2316" s="111">
        <f t="shared" si="522"/>
        <v>0.37705402510869052</v>
      </c>
      <c r="R2316" s="115">
        <f t="shared" si="523"/>
        <v>0</v>
      </c>
      <c r="S2316" s="111">
        <f t="shared" si="524"/>
        <v>0</v>
      </c>
      <c r="T2316" s="111">
        <f t="shared" si="525"/>
        <v>0</v>
      </c>
    </row>
    <row r="2317" spans="1:20" ht="11.25" customHeight="1" x14ac:dyDescent="0.2">
      <c r="A2317" s="102" t="str">
        <f>'T09'!A2317</f>
        <v>Suchá nad Parnou</v>
      </c>
      <c r="B2317" s="104">
        <f>'T09'!C2317</f>
        <v>507571</v>
      </c>
      <c r="C2317" s="109">
        <f>'T09'!K2317</f>
        <v>895597.30999999994</v>
      </c>
      <c r="D2317" s="110">
        <f>'T09'!O2317</f>
        <v>0</v>
      </c>
      <c r="E2317" s="110">
        <f>'T09'!P2317</f>
        <v>0</v>
      </c>
      <c r="F2317" s="110"/>
      <c r="G2317" s="102">
        <f t="shared" si="513"/>
        <v>0</v>
      </c>
      <c r="H2317" s="102">
        <f t="shared" si="514"/>
        <v>0</v>
      </c>
      <c r="I2317" s="102">
        <f t="shared" si="515"/>
        <v>0</v>
      </c>
      <c r="J2317" s="103">
        <f t="shared" si="516"/>
        <v>0</v>
      </c>
      <c r="L2317" s="115">
        <f t="shared" si="517"/>
        <v>0</v>
      </c>
      <c r="M2317" s="111">
        <f t="shared" si="518"/>
        <v>0</v>
      </c>
      <c r="N2317" s="111">
        <f t="shared" si="519"/>
        <v>0</v>
      </c>
      <c r="O2317" s="115">
        <f t="shared" si="520"/>
        <v>0</v>
      </c>
      <c r="P2317" s="111">
        <f t="shared" si="521"/>
        <v>0</v>
      </c>
      <c r="Q2317" s="111">
        <f t="shared" si="522"/>
        <v>0</v>
      </c>
      <c r="R2317" s="115">
        <f t="shared" si="523"/>
        <v>0</v>
      </c>
      <c r="S2317" s="111">
        <f t="shared" si="524"/>
        <v>0</v>
      </c>
      <c r="T2317" s="111">
        <f t="shared" si="525"/>
        <v>0</v>
      </c>
    </row>
    <row r="2318" spans="1:20" ht="11.25" customHeight="1" x14ac:dyDescent="0.2">
      <c r="A2318" s="102" t="str">
        <f>'T09'!A2318</f>
        <v>Sucháň</v>
      </c>
      <c r="B2318" s="104">
        <f>'T09'!C2318</f>
        <v>516414</v>
      </c>
      <c r="C2318" s="109">
        <f>'T09'!K2318</f>
        <v>67055.179999999993</v>
      </c>
      <c r="D2318" s="110">
        <f>'T09'!O2318</f>
        <v>0</v>
      </c>
      <c r="E2318" s="110">
        <f>'T09'!P2318</f>
        <v>0.56026991501625978</v>
      </c>
      <c r="F2318" s="110"/>
      <c r="G2318" s="102">
        <f t="shared" si="513"/>
        <v>0</v>
      </c>
      <c r="H2318" s="102">
        <f t="shared" si="514"/>
        <v>0</v>
      </c>
      <c r="I2318" s="102">
        <f t="shared" si="515"/>
        <v>0</v>
      </c>
      <c r="J2318" s="103">
        <f t="shared" si="516"/>
        <v>0</v>
      </c>
      <c r="L2318" s="115">
        <f t="shared" si="517"/>
        <v>0</v>
      </c>
      <c r="M2318" s="111">
        <f t="shared" si="518"/>
        <v>0</v>
      </c>
      <c r="N2318" s="111">
        <f t="shared" si="519"/>
        <v>0</v>
      </c>
      <c r="O2318" s="115">
        <f t="shared" si="520"/>
        <v>0</v>
      </c>
      <c r="P2318" s="111">
        <f t="shared" si="521"/>
        <v>0</v>
      </c>
      <c r="Q2318" s="111">
        <f t="shared" si="522"/>
        <v>0</v>
      </c>
      <c r="R2318" s="115">
        <f t="shared" si="523"/>
        <v>0</v>
      </c>
      <c r="S2318" s="111">
        <f t="shared" si="524"/>
        <v>0</v>
      </c>
      <c r="T2318" s="111">
        <f t="shared" si="525"/>
        <v>0</v>
      </c>
    </row>
    <row r="2319" spans="1:20" ht="11.25" customHeight="1" x14ac:dyDescent="0.2">
      <c r="A2319" s="102" t="str">
        <f>'T09'!A2319</f>
        <v>Suché</v>
      </c>
      <c r="B2319" s="104">
        <f>'T09'!C2319</f>
        <v>523135</v>
      </c>
      <c r="C2319" s="109">
        <f>'T09'!K2319</f>
        <v>75875.92</v>
      </c>
      <c r="D2319" s="110">
        <f>'T09'!O2319</f>
        <v>23.2393</v>
      </c>
      <c r="E2319" s="110">
        <f>'T09'!P2319</f>
        <v>2.2176864544113601</v>
      </c>
      <c r="F2319" s="110"/>
      <c r="G2319" s="102">
        <f t="shared" si="513"/>
        <v>0</v>
      </c>
      <c r="H2319" s="102">
        <f t="shared" si="514"/>
        <v>0</v>
      </c>
      <c r="I2319" s="102">
        <f t="shared" si="515"/>
        <v>0</v>
      </c>
      <c r="J2319" s="103">
        <f t="shared" si="516"/>
        <v>0</v>
      </c>
      <c r="L2319" s="115">
        <f t="shared" si="517"/>
        <v>0</v>
      </c>
      <c r="M2319" s="111">
        <f t="shared" si="518"/>
        <v>0</v>
      </c>
      <c r="N2319" s="111">
        <f t="shared" si="519"/>
        <v>0</v>
      </c>
      <c r="O2319" s="115">
        <f t="shared" si="520"/>
        <v>0</v>
      </c>
      <c r="P2319" s="111">
        <f t="shared" si="521"/>
        <v>0</v>
      </c>
      <c r="Q2319" s="111">
        <f t="shared" si="522"/>
        <v>0</v>
      </c>
      <c r="R2319" s="115">
        <f t="shared" si="523"/>
        <v>0</v>
      </c>
      <c r="S2319" s="111">
        <f t="shared" si="524"/>
        <v>0</v>
      </c>
      <c r="T2319" s="111">
        <f t="shared" si="525"/>
        <v>0</v>
      </c>
    </row>
    <row r="2320" spans="1:20" ht="11.25" customHeight="1" x14ac:dyDescent="0.2">
      <c r="A2320" s="102" t="str">
        <f>'T09'!A2320</f>
        <v>Suché Brezovo</v>
      </c>
      <c r="B2320" s="104">
        <f>'T09'!C2320</f>
        <v>516422</v>
      </c>
      <c r="C2320" s="109">
        <f>'T09'!K2320</f>
        <v>21832.57</v>
      </c>
      <c r="D2320" s="110">
        <f>'T09'!O2320</f>
        <v>0</v>
      </c>
      <c r="E2320" s="110">
        <f>'T09'!P2320</f>
        <v>0</v>
      </c>
      <c r="F2320" s="110"/>
      <c r="G2320" s="102">
        <f t="shared" si="513"/>
        <v>0</v>
      </c>
      <c r="H2320" s="102">
        <f t="shared" si="514"/>
        <v>0</v>
      </c>
      <c r="I2320" s="102">
        <f t="shared" si="515"/>
        <v>0</v>
      </c>
      <c r="J2320" s="103">
        <f t="shared" si="516"/>
        <v>0</v>
      </c>
      <c r="L2320" s="115">
        <f t="shared" si="517"/>
        <v>0</v>
      </c>
      <c r="M2320" s="111">
        <f t="shared" si="518"/>
        <v>0</v>
      </c>
      <c r="N2320" s="111">
        <f t="shared" si="519"/>
        <v>0</v>
      </c>
      <c r="O2320" s="115">
        <f t="shared" si="520"/>
        <v>0</v>
      </c>
      <c r="P2320" s="111">
        <f t="shared" si="521"/>
        <v>0</v>
      </c>
      <c r="Q2320" s="111">
        <f t="shared" si="522"/>
        <v>0</v>
      </c>
      <c r="R2320" s="115">
        <f t="shared" si="523"/>
        <v>0</v>
      </c>
      <c r="S2320" s="111">
        <f t="shared" si="524"/>
        <v>0</v>
      </c>
      <c r="T2320" s="111">
        <f t="shared" si="525"/>
        <v>0</v>
      </c>
    </row>
    <row r="2321" spans="1:20" ht="11.25" customHeight="1" x14ac:dyDescent="0.2">
      <c r="A2321" s="102" t="str">
        <f>'T09'!A2321</f>
        <v>Suchohrad</v>
      </c>
      <c r="B2321" s="104">
        <f>'T09'!C2321</f>
        <v>508241</v>
      </c>
      <c r="C2321" s="109">
        <f>'T09'!K2321</f>
        <v>208934.77000000002</v>
      </c>
      <c r="D2321" s="110">
        <f>'T09'!O2321</f>
        <v>4.6580000000000004</v>
      </c>
      <c r="E2321" s="110">
        <f>'T09'!P2321</f>
        <v>7.1600002239933538</v>
      </c>
      <c r="F2321" s="110"/>
      <c r="G2321" s="102">
        <f t="shared" si="513"/>
        <v>0</v>
      </c>
      <c r="H2321" s="102">
        <f t="shared" si="514"/>
        <v>0</v>
      </c>
      <c r="I2321" s="102">
        <f t="shared" si="515"/>
        <v>0</v>
      </c>
      <c r="J2321" s="103">
        <f t="shared" si="516"/>
        <v>0</v>
      </c>
      <c r="L2321" s="115">
        <f t="shared" si="517"/>
        <v>0</v>
      </c>
      <c r="M2321" s="111">
        <f t="shared" si="518"/>
        <v>0</v>
      </c>
      <c r="N2321" s="111">
        <f t="shared" si="519"/>
        <v>0</v>
      </c>
      <c r="O2321" s="115">
        <f t="shared" si="520"/>
        <v>0</v>
      </c>
      <c r="P2321" s="111">
        <f t="shared" si="521"/>
        <v>0</v>
      </c>
      <c r="Q2321" s="111">
        <f t="shared" si="522"/>
        <v>0</v>
      </c>
      <c r="R2321" s="115">
        <f t="shared" si="523"/>
        <v>0</v>
      </c>
      <c r="S2321" s="111">
        <f t="shared" si="524"/>
        <v>0</v>
      </c>
      <c r="T2321" s="111">
        <f t="shared" si="525"/>
        <v>0</v>
      </c>
    </row>
    <row r="2322" spans="1:20" ht="11.25" customHeight="1" x14ac:dyDescent="0.2">
      <c r="A2322" s="102" t="str">
        <f>'T09'!A2322</f>
        <v>Sukov</v>
      </c>
      <c r="B2322" s="104">
        <f>'T09'!C2322</f>
        <v>520853</v>
      </c>
      <c r="C2322" s="109">
        <f>'T09'!K2322</f>
        <v>27792.29</v>
      </c>
      <c r="D2322" s="110">
        <f>'T09'!O2322</f>
        <v>12.354699999999999</v>
      </c>
      <c r="E2322" s="110">
        <f>'T09'!P2322</f>
        <v>0.35772511009348273</v>
      </c>
      <c r="F2322" s="110"/>
      <c r="G2322" s="102">
        <f t="shared" si="513"/>
        <v>0</v>
      </c>
      <c r="H2322" s="102">
        <f t="shared" si="514"/>
        <v>0</v>
      </c>
      <c r="I2322" s="102">
        <f t="shared" si="515"/>
        <v>0</v>
      </c>
      <c r="J2322" s="103">
        <f t="shared" si="516"/>
        <v>0</v>
      </c>
      <c r="L2322" s="115">
        <f t="shared" si="517"/>
        <v>0</v>
      </c>
      <c r="M2322" s="111">
        <f t="shared" si="518"/>
        <v>0</v>
      </c>
      <c r="N2322" s="111">
        <f t="shared" si="519"/>
        <v>0</v>
      </c>
      <c r="O2322" s="115">
        <f t="shared" si="520"/>
        <v>0</v>
      </c>
      <c r="P2322" s="111">
        <f t="shared" si="521"/>
        <v>0</v>
      </c>
      <c r="Q2322" s="111">
        <f t="shared" si="522"/>
        <v>0</v>
      </c>
      <c r="R2322" s="115">
        <f t="shared" si="523"/>
        <v>0</v>
      </c>
      <c r="S2322" s="111">
        <f t="shared" si="524"/>
        <v>0</v>
      </c>
      <c r="T2322" s="111">
        <f t="shared" si="525"/>
        <v>0</v>
      </c>
    </row>
    <row r="2323" spans="1:20" ht="11.25" customHeight="1" x14ac:dyDescent="0.2">
      <c r="A2323" s="102" t="str">
        <f>'T09'!A2323</f>
        <v>Sulín</v>
      </c>
      <c r="B2323" s="104">
        <f>'T09'!C2323</f>
        <v>527025</v>
      </c>
      <c r="C2323" s="109">
        <f>'T09'!K2323</f>
        <v>66777.240000000005</v>
      </c>
      <c r="D2323" s="110">
        <f>'T09'!O2323</f>
        <v>0</v>
      </c>
      <c r="E2323" s="110">
        <f>'T09'!P2323</f>
        <v>0</v>
      </c>
      <c r="F2323" s="110"/>
      <c r="G2323" s="102">
        <f t="shared" si="513"/>
        <v>0</v>
      </c>
      <c r="H2323" s="102">
        <f t="shared" si="514"/>
        <v>0</v>
      </c>
      <c r="I2323" s="102">
        <f t="shared" si="515"/>
        <v>0</v>
      </c>
      <c r="J2323" s="103">
        <f t="shared" si="516"/>
        <v>0</v>
      </c>
      <c r="L2323" s="115">
        <f t="shared" si="517"/>
        <v>0</v>
      </c>
      <c r="M2323" s="111">
        <f t="shared" si="518"/>
        <v>0</v>
      </c>
      <c r="N2323" s="111">
        <f t="shared" si="519"/>
        <v>0</v>
      </c>
      <c r="O2323" s="115">
        <f t="shared" si="520"/>
        <v>0</v>
      </c>
      <c r="P2323" s="111">
        <f t="shared" si="521"/>
        <v>0</v>
      </c>
      <c r="Q2323" s="111">
        <f t="shared" si="522"/>
        <v>0</v>
      </c>
      <c r="R2323" s="115">
        <f t="shared" si="523"/>
        <v>0</v>
      </c>
      <c r="S2323" s="111">
        <f t="shared" si="524"/>
        <v>0</v>
      </c>
      <c r="T2323" s="111">
        <f t="shared" si="525"/>
        <v>0</v>
      </c>
    </row>
    <row r="2324" spans="1:20" ht="11.25" customHeight="1" x14ac:dyDescent="0.2">
      <c r="A2324" s="102" t="str">
        <f>'T09'!A2324</f>
        <v>Súľov - Hradná</v>
      </c>
      <c r="B2324" s="104">
        <f>'T09'!C2324</f>
        <v>517992</v>
      </c>
      <c r="C2324" s="109">
        <f>'T09'!K2324</f>
        <v>765139.39</v>
      </c>
      <c r="D2324" s="110">
        <f>'T09'!O2324</f>
        <v>0</v>
      </c>
      <c r="E2324" s="110">
        <f>'T09'!P2324</f>
        <v>7.9250017437999114</v>
      </c>
      <c r="F2324" s="110"/>
      <c r="G2324" s="102">
        <f t="shared" si="513"/>
        <v>0</v>
      </c>
      <c r="H2324" s="102">
        <f t="shared" si="514"/>
        <v>0</v>
      </c>
      <c r="I2324" s="102">
        <f t="shared" si="515"/>
        <v>0</v>
      </c>
      <c r="J2324" s="103">
        <f t="shared" si="516"/>
        <v>0</v>
      </c>
      <c r="L2324" s="115">
        <f t="shared" si="517"/>
        <v>0</v>
      </c>
      <c r="M2324" s="111">
        <f t="shared" si="518"/>
        <v>0</v>
      </c>
      <c r="N2324" s="111">
        <f t="shared" si="519"/>
        <v>0</v>
      </c>
      <c r="O2324" s="115">
        <f t="shared" si="520"/>
        <v>0</v>
      </c>
      <c r="P2324" s="111">
        <f t="shared" si="521"/>
        <v>0</v>
      </c>
      <c r="Q2324" s="111">
        <f t="shared" si="522"/>
        <v>0</v>
      </c>
      <c r="R2324" s="115">
        <f t="shared" si="523"/>
        <v>0</v>
      </c>
      <c r="S2324" s="111">
        <f t="shared" si="524"/>
        <v>0</v>
      </c>
      <c r="T2324" s="111">
        <f t="shared" si="525"/>
        <v>0</v>
      </c>
    </row>
    <row r="2325" spans="1:20" ht="11.25" customHeight="1" x14ac:dyDescent="0.2">
      <c r="A2325" s="102" t="str">
        <f>'T09'!A2325</f>
        <v>Súlovce</v>
      </c>
      <c r="B2325" s="104">
        <f>'T09'!C2325</f>
        <v>505510</v>
      </c>
      <c r="C2325" s="109">
        <f>'T09'!K2325</f>
        <v>137015.67999999999</v>
      </c>
      <c r="D2325" s="110">
        <f>'T09'!O2325</f>
        <v>34.150100000000002</v>
      </c>
      <c r="E2325" s="110">
        <f>'T09'!P2325</f>
        <v>4.3326282072241664</v>
      </c>
      <c r="F2325" s="110"/>
      <c r="G2325" s="102">
        <f t="shared" si="513"/>
        <v>0</v>
      </c>
      <c r="H2325" s="102">
        <f t="shared" si="514"/>
        <v>0</v>
      </c>
      <c r="I2325" s="102">
        <f t="shared" si="515"/>
        <v>0</v>
      </c>
      <c r="J2325" s="103">
        <f t="shared" si="516"/>
        <v>0</v>
      </c>
      <c r="L2325" s="115">
        <f t="shared" si="517"/>
        <v>0</v>
      </c>
      <c r="M2325" s="111">
        <f t="shared" si="518"/>
        <v>0</v>
      </c>
      <c r="N2325" s="111">
        <f t="shared" si="519"/>
        <v>0</v>
      </c>
      <c r="O2325" s="115">
        <f t="shared" si="520"/>
        <v>0</v>
      </c>
      <c r="P2325" s="111">
        <f t="shared" si="521"/>
        <v>0</v>
      </c>
      <c r="Q2325" s="111">
        <f t="shared" si="522"/>
        <v>0</v>
      </c>
      <c r="R2325" s="115">
        <f t="shared" si="523"/>
        <v>0</v>
      </c>
      <c r="S2325" s="111">
        <f t="shared" si="524"/>
        <v>0</v>
      </c>
      <c r="T2325" s="111">
        <f t="shared" si="525"/>
        <v>0</v>
      </c>
    </row>
    <row r="2326" spans="1:20" ht="11.25" customHeight="1" x14ac:dyDescent="0.2">
      <c r="A2326" s="102" t="str">
        <f>'T09'!A2326</f>
        <v>Sušany</v>
      </c>
      <c r="B2326" s="104">
        <f>'T09'!C2326</f>
        <v>515591</v>
      </c>
      <c r="C2326" s="109">
        <f>'T09'!K2326</f>
        <v>86641.56</v>
      </c>
      <c r="D2326" s="110">
        <f>'T09'!O2326</f>
        <v>0</v>
      </c>
      <c r="E2326" s="110">
        <f>'T09'!P2326</f>
        <v>17.244991895344452</v>
      </c>
      <c r="F2326" s="110"/>
      <c r="G2326" s="102">
        <f t="shared" si="513"/>
        <v>0</v>
      </c>
      <c r="H2326" s="102">
        <f t="shared" si="514"/>
        <v>0</v>
      </c>
      <c r="I2326" s="102">
        <f t="shared" si="515"/>
        <v>0</v>
      </c>
      <c r="J2326" s="103">
        <f t="shared" si="516"/>
        <v>0</v>
      </c>
      <c r="L2326" s="115">
        <f t="shared" si="517"/>
        <v>0</v>
      </c>
      <c r="M2326" s="111">
        <f t="shared" si="518"/>
        <v>0</v>
      </c>
      <c r="N2326" s="111">
        <f t="shared" si="519"/>
        <v>0</v>
      </c>
      <c r="O2326" s="115">
        <f t="shared" si="520"/>
        <v>0</v>
      </c>
      <c r="P2326" s="111">
        <f t="shared" si="521"/>
        <v>0</v>
      </c>
      <c r="Q2326" s="111">
        <f t="shared" si="522"/>
        <v>0</v>
      </c>
      <c r="R2326" s="115">
        <f t="shared" si="523"/>
        <v>0</v>
      </c>
      <c r="S2326" s="111">
        <f t="shared" si="524"/>
        <v>0</v>
      </c>
      <c r="T2326" s="111">
        <f t="shared" si="525"/>
        <v>0</v>
      </c>
    </row>
    <row r="2327" spans="1:20" ht="11.25" customHeight="1" x14ac:dyDescent="0.2">
      <c r="A2327" s="102" t="str">
        <f>'T09'!A2327</f>
        <v>Sútor</v>
      </c>
      <c r="B2327" s="104">
        <f>'T09'!C2327</f>
        <v>515604</v>
      </c>
      <c r="C2327" s="109">
        <f>'T09'!K2327</f>
        <v>309354.19</v>
      </c>
      <c r="D2327" s="110">
        <f>'T09'!O2327</f>
        <v>21.540199999999999</v>
      </c>
      <c r="E2327" s="110">
        <f>'T09'!P2327</f>
        <v>10.153465191468717</v>
      </c>
      <c r="F2327" s="110"/>
      <c r="G2327" s="102">
        <f t="shared" si="513"/>
        <v>0</v>
      </c>
      <c r="H2327" s="102">
        <f t="shared" si="514"/>
        <v>0</v>
      </c>
      <c r="I2327" s="102">
        <f t="shared" si="515"/>
        <v>0</v>
      </c>
      <c r="J2327" s="103">
        <f t="shared" si="516"/>
        <v>0</v>
      </c>
      <c r="L2327" s="115">
        <f t="shared" si="517"/>
        <v>0</v>
      </c>
      <c r="M2327" s="111">
        <f t="shared" si="518"/>
        <v>0</v>
      </c>
      <c r="N2327" s="111">
        <f t="shared" si="519"/>
        <v>0</v>
      </c>
      <c r="O2327" s="115">
        <f t="shared" si="520"/>
        <v>0</v>
      </c>
      <c r="P2327" s="111">
        <f t="shared" si="521"/>
        <v>0</v>
      </c>
      <c r="Q2327" s="111">
        <f t="shared" si="522"/>
        <v>0</v>
      </c>
      <c r="R2327" s="115">
        <f t="shared" si="523"/>
        <v>0</v>
      </c>
      <c r="S2327" s="111">
        <f t="shared" si="524"/>
        <v>0</v>
      </c>
      <c r="T2327" s="111">
        <f t="shared" si="525"/>
        <v>0</v>
      </c>
    </row>
    <row r="2328" spans="1:20" ht="11.25" customHeight="1" x14ac:dyDescent="0.2">
      <c r="A2328" s="102" t="str">
        <f>'T09'!A2328</f>
        <v>Svätá Mária</v>
      </c>
      <c r="B2328" s="104">
        <f>'T09'!C2328</f>
        <v>528153</v>
      </c>
      <c r="C2328" s="109">
        <f>'T09'!K2328</f>
        <v>121869.62</v>
      </c>
      <c r="D2328" s="110">
        <f>'T09'!O2328</f>
        <v>40.697000000000003</v>
      </c>
      <c r="E2328" s="110">
        <f>'T09'!P2328</f>
        <v>9.5569264924269071</v>
      </c>
      <c r="F2328" s="110"/>
      <c r="G2328" s="102">
        <f t="shared" si="513"/>
        <v>0</v>
      </c>
      <c r="H2328" s="102">
        <f t="shared" si="514"/>
        <v>0</v>
      </c>
      <c r="I2328" s="102">
        <f t="shared" si="515"/>
        <v>0</v>
      </c>
      <c r="J2328" s="103">
        <f t="shared" si="516"/>
        <v>0</v>
      </c>
      <c r="L2328" s="115">
        <f t="shared" si="517"/>
        <v>0</v>
      </c>
      <c r="M2328" s="111">
        <f t="shared" si="518"/>
        <v>0</v>
      </c>
      <c r="N2328" s="111">
        <f t="shared" si="519"/>
        <v>0</v>
      </c>
      <c r="O2328" s="115">
        <f t="shared" si="520"/>
        <v>0</v>
      </c>
      <c r="P2328" s="111">
        <f t="shared" si="521"/>
        <v>0</v>
      </c>
      <c r="Q2328" s="111">
        <f t="shared" si="522"/>
        <v>0</v>
      </c>
      <c r="R2328" s="115">
        <f t="shared" si="523"/>
        <v>0</v>
      </c>
      <c r="S2328" s="111">
        <f t="shared" si="524"/>
        <v>0</v>
      </c>
      <c r="T2328" s="111">
        <f t="shared" si="525"/>
        <v>0</v>
      </c>
    </row>
    <row r="2329" spans="1:20" ht="11.25" customHeight="1" x14ac:dyDescent="0.2">
      <c r="A2329" s="102" t="str">
        <f>'T09'!A2329</f>
        <v>Svätoplukovo</v>
      </c>
      <c r="B2329" s="104">
        <f>'T09'!C2329</f>
        <v>555991</v>
      </c>
      <c r="C2329" s="109">
        <f>'T09'!K2329</f>
        <v>358572.42000000004</v>
      </c>
      <c r="D2329" s="110">
        <f>'T09'!O2329</f>
        <v>0</v>
      </c>
      <c r="E2329" s="110">
        <f>'T09'!P2329</f>
        <v>0</v>
      </c>
      <c r="F2329" s="110"/>
      <c r="G2329" s="102">
        <f t="shared" si="513"/>
        <v>0</v>
      </c>
      <c r="H2329" s="102">
        <f t="shared" si="514"/>
        <v>0</v>
      </c>
      <c r="I2329" s="102">
        <f t="shared" si="515"/>
        <v>0</v>
      </c>
      <c r="J2329" s="103">
        <f t="shared" si="516"/>
        <v>0</v>
      </c>
      <c r="L2329" s="115">
        <f t="shared" si="517"/>
        <v>0</v>
      </c>
      <c r="M2329" s="111">
        <f t="shared" si="518"/>
        <v>0</v>
      </c>
      <c r="N2329" s="111">
        <f t="shared" si="519"/>
        <v>0</v>
      </c>
      <c r="O2329" s="115">
        <f t="shared" si="520"/>
        <v>0</v>
      </c>
      <c r="P2329" s="111">
        <f t="shared" si="521"/>
        <v>0</v>
      </c>
      <c r="Q2329" s="111">
        <f t="shared" si="522"/>
        <v>0</v>
      </c>
      <c r="R2329" s="115">
        <f t="shared" si="523"/>
        <v>0</v>
      </c>
      <c r="S2329" s="111">
        <f t="shared" si="524"/>
        <v>0</v>
      </c>
      <c r="T2329" s="111">
        <f t="shared" si="525"/>
        <v>0</v>
      </c>
    </row>
    <row r="2330" spans="1:20" ht="11.25" customHeight="1" x14ac:dyDescent="0.2">
      <c r="A2330" s="102" t="str">
        <f>'T09'!A2330</f>
        <v>Svätuš</v>
      </c>
      <c r="B2330" s="104">
        <f>'T09'!C2330</f>
        <v>523143</v>
      </c>
      <c r="C2330" s="109">
        <f>'T09'!K2330</f>
        <v>38009.83</v>
      </c>
      <c r="D2330" s="110">
        <f>'T09'!O2330</f>
        <v>0</v>
      </c>
      <c r="E2330" s="110">
        <f>'T09'!P2330</f>
        <v>0</v>
      </c>
      <c r="F2330" s="110"/>
      <c r="G2330" s="102">
        <f t="shared" si="513"/>
        <v>0</v>
      </c>
      <c r="H2330" s="102">
        <f t="shared" si="514"/>
        <v>0</v>
      </c>
      <c r="I2330" s="102">
        <f t="shared" si="515"/>
        <v>0</v>
      </c>
      <c r="J2330" s="103">
        <f t="shared" si="516"/>
        <v>0</v>
      </c>
      <c r="L2330" s="115">
        <f t="shared" si="517"/>
        <v>0</v>
      </c>
      <c r="M2330" s="111">
        <f t="shared" si="518"/>
        <v>0</v>
      </c>
      <c r="N2330" s="111">
        <f t="shared" si="519"/>
        <v>0</v>
      </c>
      <c r="O2330" s="115">
        <f t="shared" si="520"/>
        <v>0</v>
      </c>
      <c r="P2330" s="111">
        <f t="shared" si="521"/>
        <v>0</v>
      </c>
      <c r="Q2330" s="111">
        <f t="shared" si="522"/>
        <v>0</v>
      </c>
      <c r="R2330" s="115">
        <f t="shared" si="523"/>
        <v>0</v>
      </c>
      <c r="S2330" s="111">
        <f t="shared" si="524"/>
        <v>0</v>
      </c>
      <c r="T2330" s="111">
        <f t="shared" si="525"/>
        <v>0</v>
      </c>
    </row>
    <row r="2331" spans="1:20" ht="11.25" customHeight="1" x14ac:dyDescent="0.2">
      <c r="A2331" s="102" t="str">
        <f>'T09'!A2331</f>
        <v>Svätuše</v>
      </c>
      <c r="B2331" s="104">
        <f>'T09'!C2331</f>
        <v>528650</v>
      </c>
      <c r="C2331" s="109">
        <f>'T09'!K2331</f>
        <v>223856.96</v>
      </c>
      <c r="D2331" s="110">
        <f>'T09'!O2331</f>
        <v>0</v>
      </c>
      <c r="E2331" s="110">
        <f>'T09'!P2331</f>
        <v>0</v>
      </c>
      <c r="F2331" s="110"/>
      <c r="G2331" s="102">
        <f t="shared" si="513"/>
        <v>0</v>
      </c>
      <c r="H2331" s="102">
        <f t="shared" si="514"/>
        <v>0</v>
      </c>
      <c r="I2331" s="102">
        <f t="shared" si="515"/>
        <v>0</v>
      </c>
      <c r="J2331" s="103">
        <f t="shared" si="516"/>
        <v>0</v>
      </c>
      <c r="L2331" s="115">
        <f t="shared" si="517"/>
        <v>0</v>
      </c>
      <c r="M2331" s="111">
        <f t="shared" si="518"/>
        <v>0</v>
      </c>
      <c r="N2331" s="111">
        <f t="shared" si="519"/>
        <v>0</v>
      </c>
      <c r="O2331" s="115">
        <f t="shared" si="520"/>
        <v>0</v>
      </c>
      <c r="P2331" s="111">
        <f t="shared" si="521"/>
        <v>0</v>
      </c>
      <c r="Q2331" s="111">
        <f t="shared" si="522"/>
        <v>0</v>
      </c>
      <c r="R2331" s="115">
        <f t="shared" si="523"/>
        <v>0</v>
      </c>
      <c r="S2331" s="111">
        <f t="shared" si="524"/>
        <v>0</v>
      </c>
      <c r="T2331" s="111">
        <f t="shared" si="525"/>
        <v>0</v>
      </c>
    </row>
    <row r="2332" spans="1:20" ht="11.25" customHeight="1" x14ac:dyDescent="0.2">
      <c r="A2332" s="102" t="str">
        <f>'T09'!A2332</f>
        <v>Svätý Anton</v>
      </c>
      <c r="B2332" s="104">
        <f>'T09'!C2332</f>
        <v>516597</v>
      </c>
      <c r="C2332" s="109">
        <f>'T09'!K2332</f>
        <v>703877.88</v>
      </c>
      <c r="D2332" s="110">
        <f>'T09'!O2332</f>
        <v>11.345800000000001</v>
      </c>
      <c r="E2332" s="110">
        <f>'T09'!P2332</f>
        <v>5.9398272325307335</v>
      </c>
      <c r="F2332" s="110"/>
      <c r="G2332" s="102">
        <f t="shared" si="513"/>
        <v>0</v>
      </c>
      <c r="H2332" s="102">
        <f t="shared" si="514"/>
        <v>0</v>
      </c>
      <c r="I2332" s="102">
        <f t="shared" si="515"/>
        <v>0</v>
      </c>
      <c r="J2332" s="103">
        <f t="shared" si="516"/>
        <v>0</v>
      </c>
      <c r="L2332" s="115">
        <f t="shared" si="517"/>
        <v>0</v>
      </c>
      <c r="M2332" s="111">
        <f t="shared" si="518"/>
        <v>0</v>
      </c>
      <c r="N2332" s="111">
        <f t="shared" si="519"/>
        <v>0</v>
      </c>
      <c r="O2332" s="115">
        <f t="shared" si="520"/>
        <v>0</v>
      </c>
      <c r="P2332" s="111">
        <f t="shared" si="521"/>
        <v>0</v>
      </c>
      <c r="Q2332" s="111">
        <f t="shared" si="522"/>
        <v>0</v>
      </c>
      <c r="R2332" s="115">
        <f t="shared" si="523"/>
        <v>0</v>
      </c>
      <c r="S2332" s="111">
        <f t="shared" si="524"/>
        <v>0</v>
      </c>
      <c r="T2332" s="111">
        <f t="shared" si="525"/>
        <v>0</v>
      </c>
    </row>
    <row r="2333" spans="1:20" ht="11.25" customHeight="1" x14ac:dyDescent="0.2">
      <c r="A2333" s="102" t="str">
        <f>'T09'!A2333</f>
        <v>Svätý Jur</v>
      </c>
      <c r="B2333" s="104">
        <f>'T09'!C2333</f>
        <v>507989</v>
      </c>
      <c r="C2333" s="109">
        <f>'T09'!K2333</f>
        <v>2666453.08</v>
      </c>
      <c r="D2333" s="110">
        <f>'T09'!O2333</f>
        <v>1.1000000000000001E-3</v>
      </c>
      <c r="E2333" s="110">
        <f>'T09'!P2333</f>
        <v>0</v>
      </c>
      <c r="F2333" s="110"/>
      <c r="G2333" s="102">
        <f t="shared" si="513"/>
        <v>0</v>
      </c>
      <c r="H2333" s="102">
        <f t="shared" si="514"/>
        <v>0</v>
      </c>
      <c r="I2333" s="102">
        <f t="shared" si="515"/>
        <v>0</v>
      </c>
      <c r="J2333" s="103">
        <f t="shared" si="516"/>
        <v>0</v>
      </c>
      <c r="L2333" s="115">
        <f t="shared" si="517"/>
        <v>0</v>
      </c>
      <c r="M2333" s="111">
        <f t="shared" si="518"/>
        <v>0</v>
      </c>
      <c r="N2333" s="111">
        <f t="shared" si="519"/>
        <v>0</v>
      </c>
      <c r="O2333" s="115">
        <f t="shared" si="520"/>
        <v>0</v>
      </c>
      <c r="P2333" s="111">
        <f t="shared" si="521"/>
        <v>0</v>
      </c>
      <c r="Q2333" s="111">
        <f t="shared" si="522"/>
        <v>0</v>
      </c>
      <c r="R2333" s="115">
        <f t="shared" si="523"/>
        <v>0</v>
      </c>
      <c r="S2333" s="111">
        <f t="shared" si="524"/>
        <v>0</v>
      </c>
      <c r="T2333" s="111">
        <f t="shared" si="525"/>
        <v>0</v>
      </c>
    </row>
    <row r="2334" spans="1:20" ht="11.25" customHeight="1" x14ac:dyDescent="0.2">
      <c r="A2334" s="102" t="str">
        <f>'T09'!A2334</f>
        <v>Svätý Kríž</v>
      </c>
      <c r="B2334" s="104">
        <f>'T09'!C2334</f>
        <v>511048</v>
      </c>
      <c r="C2334" s="109">
        <f>'T09'!K2334</f>
        <v>746026.41</v>
      </c>
      <c r="D2334" s="110">
        <f>'T09'!O2334</f>
        <v>28.935400000000001</v>
      </c>
      <c r="E2334" s="110">
        <f>'T09'!P2334</f>
        <v>17.084046662637586</v>
      </c>
      <c r="F2334" s="110"/>
      <c r="G2334" s="102">
        <f t="shared" si="513"/>
        <v>0</v>
      </c>
      <c r="H2334" s="102">
        <f t="shared" si="514"/>
        <v>0</v>
      </c>
      <c r="I2334" s="102">
        <f t="shared" si="515"/>
        <v>0</v>
      </c>
      <c r="J2334" s="103">
        <f t="shared" si="516"/>
        <v>0</v>
      </c>
      <c r="L2334" s="115">
        <f t="shared" si="517"/>
        <v>0</v>
      </c>
      <c r="M2334" s="111">
        <f t="shared" si="518"/>
        <v>0</v>
      </c>
      <c r="N2334" s="111">
        <f t="shared" si="519"/>
        <v>0</v>
      </c>
      <c r="O2334" s="115">
        <f t="shared" si="520"/>
        <v>0</v>
      </c>
      <c r="P2334" s="111">
        <f t="shared" si="521"/>
        <v>0</v>
      </c>
      <c r="Q2334" s="111">
        <f t="shared" si="522"/>
        <v>0</v>
      </c>
      <c r="R2334" s="115">
        <f t="shared" si="523"/>
        <v>0</v>
      </c>
      <c r="S2334" s="111">
        <f t="shared" si="524"/>
        <v>0</v>
      </c>
      <c r="T2334" s="111">
        <f t="shared" si="525"/>
        <v>0</v>
      </c>
    </row>
    <row r="2335" spans="1:20" ht="11.25" customHeight="1" x14ac:dyDescent="0.2">
      <c r="A2335" s="102" t="str">
        <f>'T09'!A2335</f>
        <v>Svätý Peter</v>
      </c>
      <c r="B2335" s="104">
        <f>'T09'!C2335</f>
        <v>501115</v>
      </c>
      <c r="C2335" s="109">
        <f>'T09'!K2335</f>
        <v>1583496.7</v>
      </c>
      <c r="D2335" s="110">
        <f>'T09'!O2335</f>
        <v>0.67820000000000003</v>
      </c>
      <c r="E2335" s="110">
        <f>'T09'!P2335</f>
        <v>12.665323521040495</v>
      </c>
      <c r="F2335" s="110"/>
      <c r="G2335" s="102">
        <f t="shared" si="513"/>
        <v>0</v>
      </c>
      <c r="H2335" s="102">
        <f t="shared" si="514"/>
        <v>0</v>
      </c>
      <c r="I2335" s="102">
        <f t="shared" si="515"/>
        <v>0</v>
      </c>
      <c r="J2335" s="103">
        <f t="shared" si="516"/>
        <v>0</v>
      </c>
      <c r="L2335" s="115">
        <f t="shared" si="517"/>
        <v>0</v>
      </c>
      <c r="M2335" s="111">
        <f t="shared" si="518"/>
        <v>0</v>
      </c>
      <c r="N2335" s="111">
        <f t="shared" si="519"/>
        <v>0</v>
      </c>
      <c r="O2335" s="115">
        <f t="shared" si="520"/>
        <v>0</v>
      </c>
      <c r="P2335" s="111">
        <f t="shared" si="521"/>
        <v>0</v>
      </c>
      <c r="Q2335" s="111">
        <f t="shared" si="522"/>
        <v>0</v>
      </c>
      <c r="R2335" s="115">
        <f t="shared" si="523"/>
        <v>0</v>
      </c>
      <c r="S2335" s="111">
        <f t="shared" si="524"/>
        <v>0</v>
      </c>
      <c r="T2335" s="111">
        <f t="shared" si="525"/>
        <v>0</v>
      </c>
    </row>
    <row r="2336" spans="1:20" ht="11.25" customHeight="1" x14ac:dyDescent="0.2">
      <c r="A2336" s="102" t="str">
        <f>'T09'!A2336</f>
        <v>Svederník</v>
      </c>
      <c r="B2336" s="104">
        <f>'T09'!C2336</f>
        <v>518000</v>
      </c>
      <c r="C2336" s="109">
        <f>'T09'!K2336</f>
        <v>356828.48</v>
      </c>
      <c r="D2336" s="110">
        <f>'T09'!O2336</f>
        <v>0</v>
      </c>
      <c r="E2336" s="110">
        <f>'T09'!P2336</f>
        <v>0</v>
      </c>
      <c r="F2336" s="110"/>
      <c r="G2336" s="102">
        <f t="shared" si="513"/>
        <v>0</v>
      </c>
      <c r="H2336" s="102">
        <f t="shared" si="514"/>
        <v>0</v>
      </c>
      <c r="I2336" s="102">
        <f t="shared" si="515"/>
        <v>0</v>
      </c>
      <c r="J2336" s="103">
        <f t="shared" si="516"/>
        <v>0</v>
      </c>
      <c r="L2336" s="115">
        <f t="shared" si="517"/>
        <v>0</v>
      </c>
      <c r="M2336" s="111">
        <f t="shared" si="518"/>
        <v>0</v>
      </c>
      <c r="N2336" s="111">
        <f t="shared" si="519"/>
        <v>0</v>
      </c>
      <c r="O2336" s="115">
        <f t="shared" si="520"/>
        <v>0</v>
      </c>
      <c r="P2336" s="111">
        <f t="shared" si="521"/>
        <v>0</v>
      </c>
      <c r="Q2336" s="111">
        <f t="shared" si="522"/>
        <v>0</v>
      </c>
      <c r="R2336" s="115">
        <f t="shared" si="523"/>
        <v>0</v>
      </c>
      <c r="S2336" s="111">
        <f t="shared" si="524"/>
        <v>0</v>
      </c>
      <c r="T2336" s="111">
        <f t="shared" si="525"/>
        <v>0</v>
      </c>
    </row>
    <row r="2337" spans="1:20" ht="11.25" customHeight="1" x14ac:dyDescent="0.2">
      <c r="A2337" s="102" t="str">
        <f>'T09'!A2337</f>
        <v>Sverepec</v>
      </c>
      <c r="B2337" s="104">
        <f>'T09'!C2337</f>
        <v>518913</v>
      </c>
      <c r="C2337" s="109">
        <f>'T09'!K2337</f>
        <v>538581.53</v>
      </c>
      <c r="D2337" s="110">
        <f>'T09'!O2337</f>
        <v>46.242100000000001</v>
      </c>
      <c r="E2337" s="110">
        <f>'T09'!P2337</f>
        <v>12.806848389323708</v>
      </c>
      <c r="F2337" s="110"/>
      <c r="G2337" s="102">
        <f t="shared" si="513"/>
        <v>0</v>
      </c>
      <c r="H2337" s="102">
        <f t="shared" si="514"/>
        <v>0</v>
      </c>
      <c r="I2337" s="102">
        <f t="shared" si="515"/>
        <v>0</v>
      </c>
      <c r="J2337" s="103">
        <f t="shared" si="516"/>
        <v>0</v>
      </c>
      <c r="L2337" s="115">
        <f t="shared" si="517"/>
        <v>0</v>
      </c>
      <c r="M2337" s="111">
        <f t="shared" si="518"/>
        <v>0</v>
      </c>
      <c r="N2337" s="111">
        <f t="shared" si="519"/>
        <v>0</v>
      </c>
      <c r="O2337" s="115">
        <f t="shared" si="520"/>
        <v>0</v>
      </c>
      <c r="P2337" s="111">
        <f t="shared" si="521"/>
        <v>0</v>
      </c>
      <c r="Q2337" s="111">
        <f t="shared" si="522"/>
        <v>0</v>
      </c>
      <c r="R2337" s="115">
        <f t="shared" si="523"/>
        <v>0</v>
      </c>
      <c r="S2337" s="111">
        <f t="shared" si="524"/>
        <v>0</v>
      </c>
      <c r="T2337" s="111">
        <f t="shared" si="525"/>
        <v>0</v>
      </c>
    </row>
    <row r="2338" spans="1:20" ht="11.25" customHeight="1" x14ac:dyDescent="0.2">
      <c r="A2338" s="102" t="str">
        <f>'T09'!A2338</f>
        <v>Sveržov</v>
      </c>
      <c r="B2338" s="104">
        <f>'T09'!C2338</f>
        <v>519839</v>
      </c>
      <c r="C2338" s="109">
        <f>'T09'!K2338</f>
        <v>545168.94000000006</v>
      </c>
      <c r="D2338" s="110">
        <f>'T09'!O2338</f>
        <v>20.137699999999999</v>
      </c>
      <c r="E2338" s="110">
        <f>'T09'!P2338</f>
        <v>12.083489202447959</v>
      </c>
      <c r="F2338" s="110"/>
      <c r="G2338" s="102">
        <f t="shared" si="513"/>
        <v>0</v>
      </c>
      <c r="H2338" s="102">
        <f t="shared" si="514"/>
        <v>0</v>
      </c>
      <c r="I2338" s="102">
        <f t="shared" si="515"/>
        <v>0</v>
      </c>
      <c r="J2338" s="103">
        <f t="shared" si="516"/>
        <v>0</v>
      </c>
      <c r="L2338" s="115">
        <f t="shared" si="517"/>
        <v>0</v>
      </c>
      <c r="M2338" s="111">
        <f t="shared" si="518"/>
        <v>0</v>
      </c>
      <c r="N2338" s="111">
        <f t="shared" si="519"/>
        <v>0</v>
      </c>
      <c r="O2338" s="115">
        <f t="shared" si="520"/>
        <v>0</v>
      </c>
      <c r="P2338" s="111">
        <f t="shared" si="521"/>
        <v>0</v>
      </c>
      <c r="Q2338" s="111">
        <f t="shared" si="522"/>
        <v>0</v>
      </c>
      <c r="R2338" s="115">
        <f t="shared" si="523"/>
        <v>0</v>
      </c>
      <c r="S2338" s="111">
        <f t="shared" si="524"/>
        <v>0</v>
      </c>
      <c r="T2338" s="111">
        <f t="shared" si="525"/>
        <v>0</v>
      </c>
    </row>
    <row r="2339" spans="1:20" ht="11.25" customHeight="1" x14ac:dyDescent="0.2">
      <c r="A2339" s="102" t="str">
        <f>'T09'!A2339</f>
        <v>Svetlice</v>
      </c>
      <c r="B2339" s="104">
        <f>'T09'!C2339</f>
        <v>520861</v>
      </c>
      <c r="C2339" s="109">
        <f>'T09'!K2339</f>
        <v>40397.33</v>
      </c>
      <c r="D2339" s="110">
        <f>'T09'!O2339</f>
        <v>35.645899999999997</v>
      </c>
      <c r="E2339" s="110">
        <f>'T09'!P2339</f>
        <v>3.4796359066304627</v>
      </c>
      <c r="F2339" s="110"/>
      <c r="G2339" s="102">
        <f t="shared" si="513"/>
        <v>0</v>
      </c>
      <c r="H2339" s="102">
        <f t="shared" si="514"/>
        <v>0</v>
      </c>
      <c r="I2339" s="102">
        <f t="shared" si="515"/>
        <v>0</v>
      </c>
      <c r="J2339" s="103">
        <f t="shared" si="516"/>
        <v>0</v>
      </c>
      <c r="L2339" s="115">
        <f t="shared" si="517"/>
        <v>0</v>
      </c>
      <c r="M2339" s="111">
        <f t="shared" si="518"/>
        <v>0</v>
      </c>
      <c r="N2339" s="111">
        <f t="shared" si="519"/>
        <v>0</v>
      </c>
      <c r="O2339" s="115">
        <f t="shared" si="520"/>
        <v>0</v>
      </c>
      <c r="P2339" s="111">
        <f t="shared" si="521"/>
        <v>0</v>
      </c>
      <c r="Q2339" s="111">
        <f t="shared" si="522"/>
        <v>0</v>
      </c>
      <c r="R2339" s="115">
        <f t="shared" si="523"/>
        <v>0</v>
      </c>
      <c r="S2339" s="111">
        <f t="shared" si="524"/>
        <v>0</v>
      </c>
      <c r="T2339" s="111">
        <f t="shared" si="525"/>
        <v>0</v>
      </c>
    </row>
    <row r="2340" spans="1:20" ht="11.25" customHeight="1" x14ac:dyDescent="0.2">
      <c r="A2340" s="102" t="str">
        <f>'T09'!A2340</f>
        <v>Svidnička</v>
      </c>
      <c r="B2340" s="104">
        <f>'T09'!C2340</f>
        <v>527858</v>
      </c>
      <c r="C2340" s="109">
        <f>'T09'!K2340</f>
        <v>51522.54</v>
      </c>
      <c r="D2340" s="110">
        <f>'T09'!O2340</f>
        <v>27.998000000000001</v>
      </c>
      <c r="E2340" s="110">
        <f>'T09'!P2340</f>
        <v>6.1120822071272105</v>
      </c>
      <c r="F2340" s="110"/>
      <c r="G2340" s="102">
        <f t="shared" si="513"/>
        <v>0</v>
      </c>
      <c r="H2340" s="102">
        <f t="shared" si="514"/>
        <v>0</v>
      </c>
      <c r="I2340" s="102">
        <f t="shared" si="515"/>
        <v>0</v>
      </c>
      <c r="J2340" s="103">
        <f t="shared" si="516"/>
        <v>0</v>
      </c>
      <c r="L2340" s="115">
        <f t="shared" si="517"/>
        <v>0</v>
      </c>
      <c r="M2340" s="111">
        <f t="shared" si="518"/>
        <v>0</v>
      </c>
      <c r="N2340" s="111">
        <f t="shared" si="519"/>
        <v>0</v>
      </c>
      <c r="O2340" s="115">
        <f t="shared" si="520"/>
        <v>0</v>
      </c>
      <c r="P2340" s="111">
        <f t="shared" si="521"/>
        <v>0</v>
      </c>
      <c r="Q2340" s="111">
        <f t="shared" si="522"/>
        <v>0</v>
      </c>
      <c r="R2340" s="115">
        <f t="shared" si="523"/>
        <v>0</v>
      </c>
      <c r="S2340" s="111">
        <f t="shared" si="524"/>
        <v>0</v>
      </c>
      <c r="T2340" s="111">
        <f t="shared" si="525"/>
        <v>0</v>
      </c>
    </row>
    <row r="2341" spans="1:20" ht="11.25" customHeight="1" x14ac:dyDescent="0.2">
      <c r="A2341" s="102" t="str">
        <f>'T09'!A2341</f>
        <v>Svidník</v>
      </c>
      <c r="B2341" s="104">
        <f>'T09'!C2341</f>
        <v>527106</v>
      </c>
      <c r="C2341" s="109">
        <f>'T09'!K2341</f>
        <v>6632215.2999999998</v>
      </c>
      <c r="D2341" s="110">
        <f>'T09'!O2341</f>
        <v>8.7913999999999994</v>
      </c>
      <c r="E2341" s="110">
        <f>'T09'!P2341</f>
        <v>3.2945570991942916</v>
      </c>
      <c r="F2341" s="110"/>
      <c r="G2341" s="102">
        <f t="shared" si="513"/>
        <v>0</v>
      </c>
      <c r="H2341" s="102">
        <f t="shared" si="514"/>
        <v>0</v>
      </c>
      <c r="I2341" s="102">
        <f t="shared" si="515"/>
        <v>0</v>
      </c>
      <c r="J2341" s="103">
        <f t="shared" si="516"/>
        <v>0</v>
      </c>
      <c r="L2341" s="115">
        <f t="shared" si="517"/>
        <v>0</v>
      </c>
      <c r="M2341" s="111">
        <f t="shared" si="518"/>
        <v>0</v>
      </c>
      <c r="N2341" s="111">
        <f t="shared" si="519"/>
        <v>0</v>
      </c>
      <c r="O2341" s="115">
        <f t="shared" si="520"/>
        <v>0</v>
      </c>
      <c r="P2341" s="111">
        <f t="shared" si="521"/>
        <v>0</v>
      </c>
      <c r="Q2341" s="111">
        <f t="shared" si="522"/>
        <v>0</v>
      </c>
      <c r="R2341" s="115">
        <f t="shared" si="523"/>
        <v>0</v>
      </c>
      <c r="S2341" s="111">
        <f t="shared" si="524"/>
        <v>0</v>
      </c>
      <c r="T2341" s="111">
        <f t="shared" si="525"/>
        <v>0</v>
      </c>
    </row>
    <row r="2342" spans="1:20" ht="11.25" customHeight="1" x14ac:dyDescent="0.2">
      <c r="A2342" s="102" t="str">
        <f>'T09'!A2342</f>
        <v>Svinia</v>
      </c>
      <c r="B2342" s="104">
        <f>'T09'!C2342</f>
        <v>525171</v>
      </c>
      <c r="C2342" s="109">
        <f>'T09'!K2342</f>
        <v>1626262.08</v>
      </c>
      <c r="D2342" s="110">
        <f>'T09'!O2342</f>
        <v>0</v>
      </c>
      <c r="E2342" s="110">
        <f>'T09'!P2342</f>
        <v>0</v>
      </c>
      <c r="F2342" s="110"/>
      <c r="G2342" s="102">
        <f t="shared" si="513"/>
        <v>0</v>
      </c>
      <c r="H2342" s="102">
        <f t="shared" si="514"/>
        <v>0</v>
      </c>
      <c r="I2342" s="102">
        <f t="shared" si="515"/>
        <v>0</v>
      </c>
      <c r="J2342" s="103">
        <f t="shared" si="516"/>
        <v>0</v>
      </c>
      <c r="L2342" s="115">
        <f t="shared" si="517"/>
        <v>0</v>
      </c>
      <c r="M2342" s="111">
        <f t="shared" si="518"/>
        <v>0</v>
      </c>
      <c r="N2342" s="111">
        <f t="shared" si="519"/>
        <v>0</v>
      </c>
      <c r="O2342" s="115">
        <f t="shared" si="520"/>
        <v>0</v>
      </c>
      <c r="P2342" s="111">
        <f t="shared" si="521"/>
        <v>0</v>
      </c>
      <c r="Q2342" s="111">
        <f t="shared" si="522"/>
        <v>0</v>
      </c>
      <c r="R2342" s="115">
        <f t="shared" si="523"/>
        <v>0</v>
      </c>
      <c r="S2342" s="111">
        <f t="shared" si="524"/>
        <v>0</v>
      </c>
      <c r="T2342" s="111">
        <f t="shared" si="525"/>
        <v>0</v>
      </c>
    </row>
    <row r="2343" spans="1:20" ht="11.25" customHeight="1" x14ac:dyDescent="0.2">
      <c r="A2343" s="102" t="str">
        <f>'T09'!A2343</f>
        <v>Svinica</v>
      </c>
      <c r="B2343" s="104">
        <f>'T09'!C2343</f>
        <v>522040</v>
      </c>
      <c r="C2343" s="109">
        <f>'T09'!K2343</f>
        <v>266354.73</v>
      </c>
      <c r="D2343" s="110">
        <f>'T09'!O2343</f>
        <v>0</v>
      </c>
      <c r="E2343" s="110">
        <f>'T09'!P2343</f>
        <v>0</v>
      </c>
      <c r="F2343" s="110"/>
      <c r="G2343" s="102">
        <f t="shared" si="513"/>
        <v>0</v>
      </c>
      <c r="H2343" s="102">
        <f t="shared" si="514"/>
        <v>0</v>
      </c>
      <c r="I2343" s="102">
        <f t="shared" si="515"/>
        <v>0</v>
      </c>
      <c r="J2343" s="103">
        <f t="shared" si="516"/>
        <v>0</v>
      </c>
      <c r="L2343" s="115">
        <f t="shared" si="517"/>
        <v>0</v>
      </c>
      <c r="M2343" s="111">
        <f t="shared" si="518"/>
        <v>0</v>
      </c>
      <c r="N2343" s="111">
        <f t="shared" si="519"/>
        <v>0</v>
      </c>
      <c r="O2343" s="115">
        <f t="shared" si="520"/>
        <v>0</v>
      </c>
      <c r="P2343" s="111">
        <f t="shared" si="521"/>
        <v>0</v>
      </c>
      <c r="Q2343" s="111">
        <f t="shared" si="522"/>
        <v>0</v>
      </c>
      <c r="R2343" s="115">
        <f t="shared" si="523"/>
        <v>0</v>
      </c>
      <c r="S2343" s="111">
        <f t="shared" si="524"/>
        <v>0</v>
      </c>
      <c r="T2343" s="111">
        <f t="shared" si="525"/>
        <v>0</v>
      </c>
    </row>
    <row r="2344" spans="1:20" ht="11.25" customHeight="1" x14ac:dyDescent="0.2">
      <c r="A2344" s="102" t="str">
        <f>'T09'!A2344</f>
        <v>Svinice</v>
      </c>
      <c r="B2344" s="104">
        <f>'T09'!C2344</f>
        <v>543811</v>
      </c>
      <c r="C2344" s="109">
        <f>'T09'!K2344</f>
        <v>37067.43</v>
      </c>
      <c r="D2344" s="110">
        <f>'T09'!O2344</f>
        <v>0</v>
      </c>
      <c r="E2344" s="110">
        <f>'T09'!P2344</f>
        <v>0</v>
      </c>
      <c r="F2344" s="110"/>
      <c r="G2344" s="102">
        <f t="shared" si="513"/>
        <v>0</v>
      </c>
      <c r="H2344" s="102">
        <f t="shared" si="514"/>
        <v>0</v>
      </c>
      <c r="I2344" s="102">
        <f t="shared" si="515"/>
        <v>0</v>
      </c>
      <c r="J2344" s="103">
        <f t="shared" si="516"/>
        <v>0</v>
      </c>
      <c r="L2344" s="115">
        <f t="shared" si="517"/>
        <v>0</v>
      </c>
      <c r="M2344" s="111">
        <f t="shared" si="518"/>
        <v>0</v>
      </c>
      <c r="N2344" s="111">
        <f t="shared" si="519"/>
        <v>0</v>
      </c>
      <c r="O2344" s="115">
        <f t="shared" si="520"/>
        <v>0</v>
      </c>
      <c r="P2344" s="111">
        <f t="shared" si="521"/>
        <v>0</v>
      </c>
      <c r="Q2344" s="111">
        <f t="shared" si="522"/>
        <v>0</v>
      </c>
      <c r="R2344" s="115">
        <f t="shared" si="523"/>
        <v>0</v>
      </c>
      <c r="S2344" s="111">
        <f t="shared" si="524"/>
        <v>0</v>
      </c>
      <c r="T2344" s="111">
        <f t="shared" si="525"/>
        <v>0</v>
      </c>
    </row>
    <row r="2345" spans="1:20" ht="11.25" customHeight="1" x14ac:dyDescent="0.2">
      <c r="A2345" s="102" t="str">
        <f>'T09'!A2345</f>
        <v>Svinná</v>
      </c>
      <c r="B2345" s="104">
        <f>'T09'!C2345</f>
        <v>506532</v>
      </c>
      <c r="C2345" s="109">
        <f>'T09'!K2345</f>
        <v>908329.82000000007</v>
      </c>
      <c r="D2345" s="110">
        <f>'T09'!O2345</f>
        <v>22.185700000000001</v>
      </c>
      <c r="E2345" s="110">
        <f>'T09'!P2345</f>
        <v>7.6110492552143656</v>
      </c>
      <c r="F2345" s="110"/>
      <c r="G2345" s="102">
        <f t="shared" si="513"/>
        <v>0</v>
      </c>
      <c r="H2345" s="102">
        <f t="shared" si="514"/>
        <v>0</v>
      </c>
      <c r="I2345" s="102">
        <f t="shared" si="515"/>
        <v>0</v>
      </c>
      <c r="J2345" s="103">
        <f t="shared" si="516"/>
        <v>0</v>
      </c>
      <c r="L2345" s="115">
        <f t="shared" si="517"/>
        <v>0</v>
      </c>
      <c r="M2345" s="111">
        <f t="shared" si="518"/>
        <v>0</v>
      </c>
      <c r="N2345" s="111">
        <f t="shared" si="519"/>
        <v>0</v>
      </c>
      <c r="O2345" s="115">
        <f t="shared" si="520"/>
        <v>0</v>
      </c>
      <c r="P2345" s="111">
        <f t="shared" si="521"/>
        <v>0</v>
      </c>
      <c r="Q2345" s="111">
        <f t="shared" si="522"/>
        <v>0</v>
      </c>
      <c r="R2345" s="115">
        <f t="shared" si="523"/>
        <v>0</v>
      </c>
      <c r="S2345" s="111">
        <f t="shared" si="524"/>
        <v>0</v>
      </c>
      <c r="T2345" s="111">
        <f t="shared" si="525"/>
        <v>0</v>
      </c>
    </row>
    <row r="2346" spans="1:20" ht="11.25" customHeight="1" x14ac:dyDescent="0.2">
      <c r="A2346" s="102" t="str">
        <f>'T09'!A2346</f>
        <v>Svit</v>
      </c>
      <c r="B2346" s="104">
        <f>'T09'!C2346</f>
        <v>523925</v>
      </c>
      <c r="C2346" s="109">
        <f>'T09'!K2346</f>
        <v>4924525.84</v>
      </c>
      <c r="D2346" s="110">
        <f>'T09'!O2346</f>
        <v>0.32340000000000002</v>
      </c>
      <c r="E2346" s="110">
        <f>'T09'!P2346</f>
        <v>6.1390097203754346</v>
      </c>
      <c r="F2346" s="110"/>
      <c r="G2346" s="102">
        <f t="shared" si="513"/>
        <v>0</v>
      </c>
      <c r="H2346" s="102">
        <f t="shared" si="514"/>
        <v>0</v>
      </c>
      <c r="I2346" s="102">
        <f t="shared" si="515"/>
        <v>0</v>
      </c>
      <c r="J2346" s="103">
        <f t="shared" si="516"/>
        <v>0</v>
      </c>
      <c r="L2346" s="115">
        <f t="shared" si="517"/>
        <v>0</v>
      </c>
      <c r="M2346" s="111">
        <f t="shared" si="518"/>
        <v>0</v>
      </c>
      <c r="N2346" s="111">
        <f t="shared" si="519"/>
        <v>0</v>
      </c>
      <c r="O2346" s="115">
        <f t="shared" si="520"/>
        <v>0</v>
      </c>
      <c r="P2346" s="111">
        <f t="shared" si="521"/>
        <v>0</v>
      </c>
      <c r="Q2346" s="111">
        <f t="shared" si="522"/>
        <v>0</v>
      </c>
      <c r="R2346" s="115">
        <f t="shared" si="523"/>
        <v>0</v>
      </c>
      <c r="S2346" s="111">
        <f t="shared" si="524"/>
        <v>0</v>
      </c>
      <c r="T2346" s="111">
        <f t="shared" si="525"/>
        <v>0</v>
      </c>
    </row>
    <row r="2347" spans="1:20" ht="11.25" customHeight="1" x14ac:dyDescent="0.2">
      <c r="A2347" s="102" t="str">
        <f>'T09'!A2347</f>
        <v>Svodín</v>
      </c>
      <c r="B2347" s="104">
        <f>'T09'!C2347</f>
        <v>503568</v>
      </c>
      <c r="C2347" s="109">
        <f>'T09'!K2347</f>
        <v>1614845.94</v>
      </c>
      <c r="D2347" s="110">
        <f>'T09'!O2347</f>
        <v>15.648899999999999</v>
      </c>
      <c r="E2347" s="110">
        <f>'T09'!P2347</f>
        <v>4.3941832618410643</v>
      </c>
      <c r="F2347" s="110"/>
      <c r="G2347" s="102">
        <f t="shared" si="513"/>
        <v>0</v>
      </c>
      <c r="H2347" s="102">
        <f t="shared" si="514"/>
        <v>0</v>
      </c>
      <c r="I2347" s="102">
        <f t="shared" si="515"/>
        <v>0</v>
      </c>
      <c r="J2347" s="103">
        <f t="shared" si="516"/>
        <v>0</v>
      </c>
      <c r="L2347" s="115">
        <f t="shared" si="517"/>
        <v>0</v>
      </c>
      <c r="M2347" s="111">
        <f t="shared" si="518"/>
        <v>0</v>
      </c>
      <c r="N2347" s="111">
        <f t="shared" si="519"/>
        <v>0</v>
      </c>
      <c r="O2347" s="115">
        <f t="shared" si="520"/>
        <v>0</v>
      </c>
      <c r="P2347" s="111">
        <f t="shared" si="521"/>
        <v>0</v>
      </c>
      <c r="Q2347" s="111">
        <f t="shared" si="522"/>
        <v>0</v>
      </c>
      <c r="R2347" s="115">
        <f t="shared" si="523"/>
        <v>0</v>
      </c>
      <c r="S2347" s="111">
        <f t="shared" si="524"/>
        <v>0</v>
      </c>
      <c r="T2347" s="111">
        <f t="shared" si="525"/>
        <v>0</v>
      </c>
    </row>
    <row r="2348" spans="1:20" ht="11.25" customHeight="1" x14ac:dyDescent="0.2">
      <c r="A2348" s="102" t="str">
        <f>'T09'!A2348</f>
        <v>Svrbice</v>
      </c>
      <c r="B2348" s="104">
        <f>'T09'!C2348</f>
        <v>556238</v>
      </c>
      <c r="C2348" s="109">
        <f>'T09'!K2348</f>
        <v>43848.81</v>
      </c>
      <c r="D2348" s="110">
        <f>'T09'!O2348</f>
        <v>0</v>
      </c>
      <c r="E2348" s="110">
        <f>'T09'!P2348</f>
        <v>0</v>
      </c>
      <c r="F2348" s="110"/>
      <c r="G2348" s="102">
        <f t="shared" si="513"/>
        <v>0</v>
      </c>
      <c r="H2348" s="102">
        <f t="shared" si="514"/>
        <v>0</v>
      </c>
      <c r="I2348" s="102">
        <f t="shared" si="515"/>
        <v>0</v>
      </c>
      <c r="J2348" s="103">
        <f t="shared" si="516"/>
        <v>0</v>
      </c>
      <c r="L2348" s="115">
        <f t="shared" si="517"/>
        <v>0</v>
      </c>
      <c r="M2348" s="111">
        <f t="shared" si="518"/>
        <v>0</v>
      </c>
      <c r="N2348" s="111">
        <f t="shared" si="519"/>
        <v>0</v>
      </c>
      <c r="O2348" s="115">
        <f t="shared" si="520"/>
        <v>0</v>
      </c>
      <c r="P2348" s="111">
        <f t="shared" si="521"/>
        <v>0</v>
      </c>
      <c r="Q2348" s="111">
        <f t="shared" si="522"/>
        <v>0</v>
      </c>
      <c r="R2348" s="115">
        <f t="shared" si="523"/>
        <v>0</v>
      </c>
      <c r="S2348" s="111">
        <f t="shared" si="524"/>
        <v>0</v>
      </c>
      <c r="T2348" s="111">
        <f t="shared" si="525"/>
        <v>0</v>
      </c>
    </row>
    <row r="2349" spans="1:20" ht="11.25" customHeight="1" x14ac:dyDescent="0.2">
      <c r="A2349" s="102" t="str">
        <f>'T09'!A2349</f>
        <v>Svrčinovec</v>
      </c>
      <c r="B2349" s="104">
        <f>'T09'!C2349</f>
        <v>509493</v>
      </c>
      <c r="C2349" s="109">
        <f>'T09'!K2349</f>
        <v>1396750.06</v>
      </c>
      <c r="D2349" s="110">
        <f>'T09'!O2349</f>
        <v>39.738799999999998</v>
      </c>
      <c r="E2349" s="110">
        <f>'T09'!P2349</f>
        <v>9.9777729739277738</v>
      </c>
      <c r="F2349" s="110"/>
      <c r="G2349" s="102">
        <f t="shared" si="513"/>
        <v>0</v>
      </c>
      <c r="H2349" s="102">
        <f t="shared" si="514"/>
        <v>0</v>
      </c>
      <c r="I2349" s="102">
        <f t="shared" si="515"/>
        <v>0</v>
      </c>
      <c r="J2349" s="103">
        <f t="shared" si="516"/>
        <v>0</v>
      </c>
      <c r="L2349" s="115">
        <f t="shared" si="517"/>
        <v>0</v>
      </c>
      <c r="M2349" s="111">
        <f t="shared" si="518"/>
        <v>0</v>
      </c>
      <c r="N2349" s="111">
        <f t="shared" si="519"/>
        <v>0</v>
      </c>
      <c r="O2349" s="115">
        <f t="shared" si="520"/>
        <v>0</v>
      </c>
      <c r="P2349" s="111">
        <f t="shared" si="521"/>
        <v>0</v>
      </c>
      <c r="Q2349" s="111">
        <f t="shared" si="522"/>
        <v>0</v>
      </c>
      <c r="R2349" s="115">
        <f t="shared" si="523"/>
        <v>0</v>
      </c>
      <c r="S2349" s="111">
        <f t="shared" si="524"/>
        <v>0</v>
      </c>
      <c r="T2349" s="111">
        <f t="shared" si="525"/>
        <v>0</v>
      </c>
    </row>
    <row r="2350" spans="1:20" ht="11.25" customHeight="1" x14ac:dyDescent="0.2">
      <c r="A2350" s="102" t="str">
        <f>'T09'!A2350</f>
        <v>Šahy</v>
      </c>
      <c r="B2350" s="104">
        <f>'T09'!C2350</f>
        <v>502782</v>
      </c>
      <c r="C2350" s="109">
        <f>'T09'!K2350</f>
        <v>3947122.57</v>
      </c>
      <c r="D2350" s="110">
        <f>'T09'!O2350</f>
        <v>3.8809999999999998</v>
      </c>
      <c r="E2350" s="110">
        <f>'T09'!P2350</f>
        <v>1.5157773527159559</v>
      </c>
      <c r="F2350" s="110"/>
      <c r="G2350" s="102">
        <f t="shared" si="513"/>
        <v>0</v>
      </c>
      <c r="H2350" s="102">
        <f t="shared" si="514"/>
        <v>0</v>
      </c>
      <c r="I2350" s="102">
        <f t="shared" si="515"/>
        <v>0</v>
      </c>
      <c r="J2350" s="103">
        <f t="shared" si="516"/>
        <v>0</v>
      </c>
      <c r="L2350" s="115">
        <f t="shared" si="517"/>
        <v>0</v>
      </c>
      <c r="M2350" s="111">
        <f t="shared" si="518"/>
        <v>0</v>
      </c>
      <c r="N2350" s="111">
        <f t="shared" si="519"/>
        <v>0</v>
      </c>
      <c r="O2350" s="115">
        <f t="shared" si="520"/>
        <v>0</v>
      </c>
      <c r="P2350" s="111">
        <f t="shared" si="521"/>
        <v>0</v>
      </c>
      <c r="Q2350" s="111">
        <f t="shared" si="522"/>
        <v>0</v>
      </c>
      <c r="R2350" s="115">
        <f t="shared" si="523"/>
        <v>0</v>
      </c>
      <c r="S2350" s="111">
        <f t="shared" si="524"/>
        <v>0</v>
      </c>
      <c r="T2350" s="111">
        <f t="shared" si="525"/>
        <v>0</v>
      </c>
    </row>
    <row r="2351" spans="1:20" ht="11.25" customHeight="1" x14ac:dyDescent="0.2">
      <c r="A2351" s="102" t="str">
        <f>'T09'!A2351</f>
        <v>Šajdíkove Humence</v>
      </c>
      <c r="B2351" s="104">
        <f>'T09'!C2351</f>
        <v>504882</v>
      </c>
      <c r="C2351" s="109">
        <f>'T09'!K2351</f>
        <v>394202.74</v>
      </c>
      <c r="D2351" s="110">
        <f>'T09'!O2351</f>
        <v>38.160499999999999</v>
      </c>
      <c r="E2351" s="110">
        <f>'T09'!P2351</f>
        <v>11.536880743142476</v>
      </c>
      <c r="F2351" s="110"/>
      <c r="G2351" s="102">
        <f t="shared" si="513"/>
        <v>0</v>
      </c>
      <c r="H2351" s="102">
        <f t="shared" si="514"/>
        <v>0</v>
      </c>
      <c r="I2351" s="102">
        <f t="shared" si="515"/>
        <v>0</v>
      </c>
      <c r="J2351" s="103">
        <f t="shared" si="516"/>
        <v>0</v>
      </c>
      <c r="L2351" s="115">
        <f t="shared" si="517"/>
        <v>0</v>
      </c>
      <c r="M2351" s="111">
        <f t="shared" si="518"/>
        <v>0</v>
      </c>
      <c r="N2351" s="111">
        <f t="shared" si="519"/>
        <v>0</v>
      </c>
      <c r="O2351" s="115">
        <f t="shared" si="520"/>
        <v>0</v>
      </c>
      <c r="P2351" s="111">
        <f t="shared" si="521"/>
        <v>0</v>
      </c>
      <c r="Q2351" s="111">
        <f t="shared" si="522"/>
        <v>0</v>
      </c>
      <c r="R2351" s="115">
        <f t="shared" si="523"/>
        <v>0</v>
      </c>
      <c r="S2351" s="111">
        <f t="shared" si="524"/>
        <v>0</v>
      </c>
      <c r="T2351" s="111">
        <f t="shared" si="525"/>
        <v>0</v>
      </c>
    </row>
    <row r="2352" spans="1:20" ht="11.25" customHeight="1" x14ac:dyDescent="0.2">
      <c r="A2352" s="102" t="str">
        <f>'T09'!A2352</f>
        <v>Šaľa</v>
      </c>
      <c r="B2352" s="104">
        <f>'T09'!C2352</f>
        <v>504025</v>
      </c>
      <c r="C2352" s="109">
        <f>'T09'!K2352</f>
        <v>11603224.609999999</v>
      </c>
      <c r="D2352" s="110">
        <f>'T09'!O2352</f>
        <v>30.335999999999999</v>
      </c>
      <c r="E2352" s="110">
        <f>'T09'!P2352</f>
        <v>8.0104147014353124</v>
      </c>
      <c r="F2352" s="110"/>
      <c r="G2352" s="102">
        <f t="shared" si="513"/>
        <v>0</v>
      </c>
      <c r="H2352" s="102">
        <f t="shared" si="514"/>
        <v>0</v>
      </c>
      <c r="I2352" s="102">
        <f t="shared" si="515"/>
        <v>0</v>
      </c>
      <c r="J2352" s="103">
        <f t="shared" si="516"/>
        <v>0</v>
      </c>
      <c r="L2352" s="115">
        <f t="shared" si="517"/>
        <v>0</v>
      </c>
      <c r="M2352" s="111">
        <f t="shared" si="518"/>
        <v>0</v>
      </c>
      <c r="N2352" s="111">
        <f t="shared" si="519"/>
        <v>0</v>
      </c>
      <c r="O2352" s="115">
        <f t="shared" si="520"/>
        <v>0</v>
      </c>
      <c r="P2352" s="111">
        <f t="shared" si="521"/>
        <v>0</v>
      </c>
      <c r="Q2352" s="111">
        <f t="shared" si="522"/>
        <v>0</v>
      </c>
      <c r="R2352" s="115">
        <f t="shared" si="523"/>
        <v>0</v>
      </c>
      <c r="S2352" s="111">
        <f t="shared" si="524"/>
        <v>0</v>
      </c>
      <c r="T2352" s="111">
        <f t="shared" si="525"/>
        <v>0</v>
      </c>
    </row>
    <row r="2353" spans="1:20" ht="11.25" customHeight="1" x14ac:dyDescent="0.2">
      <c r="A2353" s="102" t="str">
        <f>'T09'!A2353</f>
        <v>Šalgočka</v>
      </c>
      <c r="B2353" s="104">
        <f>'T09'!C2353</f>
        <v>504033</v>
      </c>
      <c r="C2353" s="109">
        <f>'T09'!K2353</f>
        <v>91299.78</v>
      </c>
      <c r="D2353" s="110">
        <f>'T09'!O2353</f>
        <v>0</v>
      </c>
      <c r="E2353" s="110">
        <f>'T09'!P2353</f>
        <v>0</v>
      </c>
      <c r="F2353" s="110"/>
      <c r="G2353" s="102">
        <f t="shared" si="513"/>
        <v>0</v>
      </c>
      <c r="H2353" s="102">
        <f t="shared" si="514"/>
        <v>0</v>
      </c>
      <c r="I2353" s="102">
        <f t="shared" si="515"/>
        <v>0</v>
      </c>
      <c r="J2353" s="103">
        <f t="shared" si="516"/>
        <v>0</v>
      </c>
      <c r="L2353" s="115">
        <f t="shared" si="517"/>
        <v>0</v>
      </c>
      <c r="M2353" s="111">
        <f t="shared" si="518"/>
        <v>0</v>
      </c>
      <c r="N2353" s="111">
        <f t="shared" si="519"/>
        <v>0</v>
      </c>
      <c r="O2353" s="115">
        <f t="shared" si="520"/>
        <v>0</v>
      </c>
      <c r="P2353" s="111">
        <f t="shared" si="521"/>
        <v>0</v>
      </c>
      <c r="Q2353" s="111">
        <f t="shared" si="522"/>
        <v>0</v>
      </c>
      <c r="R2353" s="115">
        <f t="shared" si="523"/>
        <v>0</v>
      </c>
      <c r="S2353" s="111">
        <f t="shared" si="524"/>
        <v>0</v>
      </c>
      <c r="T2353" s="111">
        <f t="shared" si="525"/>
        <v>0</v>
      </c>
    </row>
    <row r="2354" spans="1:20" ht="11.25" customHeight="1" x14ac:dyDescent="0.2">
      <c r="A2354" s="102" t="str">
        <f>'T09'!A2354</f>
        <v>Šalgovce</v>
      </c>
      <c r="B2354" s="104">
        <f>'T09'!C2354</f>
        <v>505536</v>
      </c>
      <c r="C2354" s="109">
        <f>'T09'!K2354</f>
        <v>871599.41</v>
      </c>
      <c r="D2354" s="110">
        <f>'T09'!O2354</f>
        <v>0</v>
      </c>
      <c r="E2354" s="110">
        <f>'T09'!P2354</f>
        <v>1.3729380564862934</v>
      </c>
      <c r="F2354" s="110"/>
      <c r="G2354" s="102">
        <f t="shared" si="513"/>
        <v>0</v>
      </c>
      <c r="H2354" s="102">
        <f t="shared" si="514"/>
        <v>0</v>
      </c>
      <c r="I2354" s="102">
        <f t="shared" si="515"/>
        <v>0</v>
      </c>
      <c r="J2354" s="103">
        <f t="shared" si="516"/>
        <v>0</v>
      </c>
      <c r="L2354" s="115">
        <f t="shared" si="517"/>
        <v>0</v>
      </c>
      <c r="M2354" s="111">
        <f t="shared" si="518"/>
        <v>0</v>
      </c>
      <c r="N2354" s="111">
        <f t="shared" si="519"/>
        <v>0</v>
      </c>
      <c r="O2354" s="115">
        <f t="shared" si="520"/>
        <v>0</v>
      </c>
      <c r="P2354" s="111">
        <f t="shared" si="521"/>
        <v>0</v>
      </c>
      <c r="Q2354" s="111">
        <f t="shared" si="522"/>
        <v>0</v>
      </c>
      <c r="R2354" s="115">
        <f t="shared" si="523"/>
        <v>0</v>
      </c>
      <c r="S2354" s="111">
        <f t="shared" si="524"/>
        <v>0</v>
      </c>
      <c r="T2354" s="111">
        <f t="shared" si="525"/>
        <v>0</v>
      </c>
    </row>
    <row r="2355" spans="1:20" ht="11.25" customHeight="1" x14ac:dyDescent="0.2">
      <c r="A2355" s="102" t="str">
        <f>'T09'!A2355</f>
        <v>Šalov</v>
      </c>
      <c r="B2355" s="104">
        <f>'T09'!C2355</f>
        <v>502791</v>
      </c>
      <c r="C2355" s="109">
        <f>'T09'!K2355</f>
        <v>191020.32</v>
      </c>
      <c r="D2355" s="110">
        <f>'T09'!O2355</f>
        <v>0</v>
      </c>
      <c r="E2355" s="110">
        <f>'T09'!P2355</f>
        <v>0</v>
      </c>
      <c r="F2355" s="110"/>
      <c r="G2355" s="102">
        <f t="shared" si="513"/>
        <v>0</v>
      </c>
      <c r="H2355" s="102">
        <f t="shared" si="514"/>
        <v>0</v>
      </c>
      <c r="I2355" s="102">
        <f t="shared" si="515"/>
        <v>0</v>
      </c>
      <c r="J2355" s="103">
        <f t="shared" si="516"/>
        <v>0</v>
      </c>
      <c r="L2355" s="115">
        <f t="shared" si="517"/>
        <v>0</v>
      </c>
      <c r="M2355" s="111">
        <f t="shared" si="518"/>
        <v>0</v>
      </c>
      <c r="N2355" s="111">
        <f t="shared" si="519"/>
        <v>0</v>
      </c>
      <c r="O2355" s="115">
        <f t="shared" si="520"/>
        <v>0</v>
      </c>
      <c r="P2355" s="111">
        <f t="shared" si="521"/>
        <v>0</v>
      </c>
      <c r="Q2355" s="111">
        <f t="shared" si="522"/>
        <v>0</v>
      </c>
      <c r="R2355" s="115">
        <f t="shared" si="523"/>
        <v>0</v>
      </c>
      <c r="S2355" s="111">
        <f t="shared" si="524"/>
        <v>0</v>
      </c>
      <c r="T2355" s="111">
        <f t="shared" si="525"/>
        <v>0</v>
      </c>
    </row>
    <row r="2356" spans="1:20" ht="11.25" customHeight="1" x14ac:dyDescent="0.2">
      <c r="A2356" s="102" t="str">
        <f>'T09'!A2356</f>
        <v>Šambron</v>
      </c>
      <c r="B2356" s="104">
        <f>'T09'!C2356</f>
        <v>527033</v>
      </c>
      <c r="C2356" s="109">
        <f>'T09'!K2356</f>
        <v>117300.37</v>
      </c>
      <c r="D2356" s="110">
        <f>'T09'!O2356</f>
        <v>7.1810999999999998</v>
      </c>
      <c r="E2356" s="110">
        <f>'T09'!P2356</f>
        <v>2.6094802599514395</v>
      </c>
      <c r="F2356" s="110"/>
      <c r="G2356" s="102">
        <f t="shared" si="513"/>
        <v>0</v>
      </c>
      <c r="H2356" s="102">
        <f t="shared" si="514"/>
        <v>0</v>
      </c>
      <c r="I2356" s="102">
        <f t="shared" si="515"/>
        <v>0</v>
      </c>
      <c r="J2356" s="103">
        <f t="shared" si="516"/>
        <v>0</v>
      </c>
      <c r="L2356" s="115">
        <f t="shared" si="517"/>
        <v>0</v>
      </c>
      <c r="M2356" s="111">
        <f t="shared" si="518"/>
        <v>0</v>
      </c>
      <c r="N2356" s="111">
        <f t="shared" si="519"/>
        <v>0</v>
      </c>
      <c r="O2356" s="115">
        <f t="shared" si="520"/>
        <v>0</v>
      </c>
      <c r="P2356" s="111">
        <f t="shared" si="521"/>
        <v>0</v>
      </c>
      <c r="Q2356" s="111">
        <f t="shared" si="522"/>
        <v>0</v>
      </c>
      <c r="R2356" s="115">
        <f t="shared" si="523"/>
        <v>0</v>
      </c>
      <c r="S2356" s="111">
        <f t="shared" si="524"/>
        <v>0</v>
      </c>
      <c r="T2356" s="111">
        <f t="shared" si="525"/>
        <v>0</v>
      </c>
    </row>
    <row r="2357" spans="1:20" ht="11.25" customHeight="1" x14ac:dyDescent="0.2">
      <c r="A2357" s="102" t="str">
        <f>'T09'!A2357</f>
        <v>Šamorín</v>
      </c>
      <c r="B2357" s="104">
        <f>'T09'!C2357</f>
        <v>501905</v>
      </c>
      <c r="C2357" s="109">
        <f>'T09'!K2357</f>
        <v>7476854.8799999999</v>
      </c>
      <c r="D2357" s="110">
        <f>'T09'!O2357</f>
        <v>0.12920000000000001</v>
      </c>
      <c r="E2357" s="110">
        <f>'T09'!P2357</f>
        <v>2.0555850349739568</v>
      </c>
      <c r="F2357" s="110"/>
      <c r="G2357" s="102">
        <f t="shared" si="513"/>
        <v>0</v>
      </c>
      <c r="H2357" s="102">
        <f t="shared" si="514"/>
        <v>0</v>
      </c>
      <c r="I2357" s="102">
        <f t="shared" si="515"/>
        <v>0</v>
      </c>
      <c r="J2357" s="103">
        <f t="shared" si="516"/>
        <v>0</v>
      </c>
      <c r="L2357" s="115">
        <f t="shared" si="517"/>
        <v>0</v>
      </c>
      <c r="M2357" s="111">
        <f t="shared" si="518"/>
        <v>0</v>
      </c>
      <c r="N2357" s="111">
        <f t="shared" si="519"/>
        <v>0</v>
      </c>
      <c r="O2357" s="115">
        <f t="shared" si="520"/>
        <v>0</v>
      </c>
      <c r="P2357" s="111">
        <f t="shared" si="521"/>
        <v>0</v>
      </c>
      <c r="Q2357" s="111">
        <f t="shared" si="522"/>
        <v>0</v>
      </c>
      <c r="R2357" s="115">
        <f t="shared" si="523"/>
        <v>0</v>
      </c>
      <c r="S2357" s="111">
        <f t="shared" si="524"/>
        <v>0</v>
      </c>
      <c r="T2357" s="111">
        <f t="shared" si="525"/>
        <v>0</v>
      </c>
    </row>
    <row r="2358" spans="1:20" ht="11.25" customHeight="1" x14ac:dyDescent="0.2">
      <c r="A2358" s="102" t="str">
        <f>'T09'!A2358</f>
        <v>Šamudovce</v>
      </c>
      <c r="B2358" s="104">
        <f>'T09'!C2358</f>
        <v>523151</v>
      </c>
      <c r="C2358" s="109">
        <f>'T09'!K2358</f>
        <v>265256.28999999998</v>
      </c>
      <c r="D2358" s="110">
        <f>'T09'!O2358</f>
        <v>0</v>
      </c>
      <c r="E2358" s="110">
        <f>'T09'!P2358</f>
        <v>0</v>
      </c>
      <c r="F2358" s="110"/>
      <c r="G2358" s="102">
        <f t="shared" si="513"/>
        <v>0</v>
      </c>
      <c r="H2358" s="102">
        <f t="shared" si="514"/>
        <v>0</v>
      </c>
      <c r="I2358" s="102">
        <f t="shared" si="515"/>
        <v>0</v>
      </c>
      <c r="J2358" s="103">
        <f t="shared" si="516"/>
        <v>0</v>
      </c>
      <c r="L2358" s="115">
        <f t="shared" si="517"/>
        <v>0</v>
      </c>
      <c r="M2358" s="111">
        <f t="shared" si="518"/>
        <v>0</v>
      </c>
      <c r="N2358" s="111">
        <f t="shared" si="519"/>
        <v>0</v>
      </c>
      <c r="O2358" s="115">
        <f t="shared" si="520"/>
        <v>0</v>
      </c>
      <c r="P2358" s="111">
        <f t="shared" si="521"/>
        <v>0</v>
      </c>
      <c r="Q2358" s="111">
        <f t="shared" si="522"/>
        <v>0</v>
      </c>
      <c r="R2358" s="115">
        <f t="shared" si="523"/>
        <v>0</v>
      </c>
      <c r="S2358" s="111">
        <f t="shared" si="524"/>
        <v>0</v>
      </c>
      <c r="T2358" s="111">
        <f t="shared" si="525"/>
        <v>0</v>
      </c>
    </row>
    <row r="2359" spans="1:20" ht="11.25" customHeight="1" x14ac:dyDescent="0.2">
      <c r="A2359" s="102" t="str">
        <f>'T09'!A2359</f>
        <v>Šandal</v>
      </c>
      <c r="B2359" s="104">
        <f>'T09'!C2359</f>
        <v>527866</v>
      </c>
      <c r="C2359" s="109">
        <f>'T09'!K2359</f>
        <v>55976.1</v>
      </c>
      <c r="D2359" s="110">
        <f>'T09'!O2359</f>
        <v>0</v>
      </c>
      <c r="E2359" s="110">
        <f>'T09'!P2359</f>
        <v>2.9458465309301651</v>
      </c>
      <c r="F2359" s="110"/>
      <c r="G2359" s="102">
        <f t="shared" si="513"/>
        <v>0</v>
      </c>
      <c r="H2359" s="102">
        <f t="shared" si="514"/>
        <v>0</v>
      </c>
      <c r="I2359" s="102">
        <f t="shared" si="515"/>
        <v>0</v>
      </c>
      <c r="J2359" s="103">
        <f t="shared" si="516"/>
        <v>0</v>
      </c>
      <c r="L2359" s="115">
        <f t="shared" si="517"/>
        <v>0</v>
      </c>
      <c r="M2359" s="111">
        <f t="shared" si="518"/>
        <v>0</v>
      </c>
      <c r="N2359" s="111">
        <f t="shared" si="519"/>
        <v>0</v>
      </c>
      <c r="O2359" s="115">
        <f t="shared" si="520"/>
        <v>0</v>
      </c>
      <c r="P2359" s="111">
        <f t="shared" si="521"/>
        <v>0</v>
      </c>
      <c r="Q2359" s="111">
        <f t="shared" si="522"/>
        <v>0</v>
      </c>
      <c r="R2359" s="115">
        <f t="shared" si="523"/>
        <v>0</v>
      </c>
      <c r="S2359" s="111">
        <f t="shared" si="524"/>
        <v>0</v>
      </c>
      <c r="T2359" s="111">
        <f t="shared" si="525"/>
        <v>0</v>
      </c>
    </row>
    <row r="2360" spans="1:20" ht="11.25" customHeight="1" x14ac:dyDescent="0.2">
      <c r="A2360" s="102" t="str">
        <f>'T09'!A2360</f>
        <v>Šarbov</v>
      </c>
      <c r="B2360" s="104">
        <f>'T09'!C2360</f>
        <v>527874</v>
      </c>
      <c r="C2360" s="109">
        <f>'T09'!K2360</f>
        <v>4952.43</v>
      </c>
      <c r="D2360" s="110">
        <f>'T09'!O2360</f>
        <v>0</v>
      </c>
      <c r="E2360" s="110">
        <f>'T09'!P2360</f>
        <v>0</v>
      </c>
      <c r="F2360" s="110"/>
      <c r="G2360" s="102">
        <f t="shared" si="513"/>
        <v>0</v>
      </c>
      <c r="H2360" s="102">
        <f t="shared" si="514"/>
        <v>0</v>
      </c>
      <c r="I2360" s="102">
        <f t="shared" si="515"/>
        <v>0</v>
      </c>
      <c r="J2360" s="103">
        <f t="shared" si="516"/>
        <v>0</v>
      </c>
      <c r="L2360" s="115">
        <f t="shared" si="517"/>
        <v>0</v>
      </c>
      <c r="M2360" s="111">
        <f t="shared" si="518"/>
        <v>0</v>
      </c>
      <c r="N2360" s="111">
        <f t="shared" si="519"/>
        <v>0</v>
      </c>
      <c r="O2360" s="115">
        <f t="shared" si="520"/>
        <v>0</v>
      </c>
      <c r="P2360" s="111">
        <f t="shared" si="521"/>
        <v>0</v>
      </c>
      <c r="Q2360" s="111">
        <f t="shared" si="522"/>
        <v>0</v>
      </c>
      <c r="R2360" s="115">
        <f t="shared" si="523"/>
        <v>0</v>
      </c>
      <c r="S2360" s="111">
        <f t="shared" si="524"/>
        <v>0</v>
      </c>
      <c r="T2360" s="111">
        <f t="shared" si="525"/>
        <v>0</v>
      </c>
    </row>
    <row r="2361" spans="1:20" ht="11.25" customHeight="1" x14ac:dyDescent="0.2">
      <c r="A2361" s="102" t="str">
        <f>'T09'!A2361</f>
        <v>Šarišská Poruba</v>
      </c>
      <c r="B2361" s="104">
        <f>'T09'!C2361</f>
        <v>525189</v>
      </c>
      <c r="C2361" s="109">
        <f>'T09'!K2361</f>
        <v>228685.37999999998</v>
      </c>
      <c r="D2361" s="110">
        <f>'T09'!O2361</f>
        <v>47.888500000000001</v>
      </c>
      <c r="E2361" s="110">
        <f>'T09'!P2361</f>
        <v>39.675732659429308</v>
      </c>
      <c r="F2361" s="110"/>
      <c r="G2361" s="102">
        <f t="shared" si="513"/>
        <v>0</v>
      </c>
      <c r="H2361" s="102">
        <f t="shared" si="514"/>
        <v>1</v>
      </c>
      <c r="I2361" s="102">
        <f t="shared" si="515"/>
        <v>0</v>
      </c>
      <c r="J2361" s="103">
        <f t="shared" si="516"/>
        <v>1</v>
      </c>
      <c r="L2361" s="115">
        <f t="shared" si="517"/>
        <v>0</v>
      </c>
      <c r="M2361" s="111">
        <f t="shared" si="518"/>
        <v>0</v>
      </c>
      <c r="N2361" s="111">
        <f t="shared" si="519"/>
        <v>0</v>
      </c>
      <c r="O2361" s="115">
        <f t="shared" si="520"/>
        <v>228685.37999999998</v>
      </c>
      <c r="P2361" s="111">
        <f t="shared" si="521"/>
        <v>0.47888500000000001</v>
      </c>
      <c r="Q2361" s="111">
        <f t="shared" si="522"/>
        <v>0.39675732659429308</v>
      </c>
      <c r="R2361" s="115">
        <f t="shared" si="523"/>
        <v>0</v>
      </c>
      <c r="S2361" s="111">
        <f t="shared" si="524"/>
        <v>0</v>
      </c>
      <c r="T2361" s="111">
        <f t="shared" si="525"/>
        <v>0</v>
      </c>
    </row>
    <row r="2362" spans="1:20" ht="11.25" customHeight="1" x14ac:dyDescent="0.2">
      <c r="A2362" s="102" t="str">
        <f>'T09'!A2362</f>
        <v>Šarišská Trstená</v>
      </c>
      <c r="B2362" s="104">
        <f>'T09'!C2362</f>
        <v>525197</v>
      </c>
      <c r="C2362" s="109">
        <f>'T09'!K2362</f>
        <v>67059.48</v>
      </c>
      <c r="D2362" s="110">
        <f>'T09'!O2362</f>
        <v>26.841799999999999</v>
      </c>
      <c r="E2362" s="110">
        <f>'T09'!P2362</f>
        <v>141.77698663932378</v>
      </c>
      <c r="F2362" s="110"/>
      <c r="G2362" s="102">
        <f t="shared" si="513"/>
        <v>0</v>
      </c>
      <c r="H2362" s="102">
        <f t="shared" si="514"/>
        <v>1</v>
      </c>
      <c r="I2362" s="102">
        <f t="shared" si="515"/>
        <v>0</v>
      </c>
      <c r="J2362" s="103">
        <f t="shared" si="516"/>
        <v>1</v>
      </c>
      <c r="L2362" s="115">
        <f t="shared" si="517"/>
        <v>0</v>
      </c>
      <c r="M2362" s="111">
        <f t="shared" si="518"/>
        <v>0</v>
      </c>
      <c r="N2362" s="111">
        <f t="shared" si="519"/>
        <v>0</v>
      </c>
      <c r="O2362" s="115">
        <f t="shared" si="520"/>
        <v>67059.48</v>
      </c>
      <c r="P2362" s="111">
        <f t="shared" si="521"/>
        <v>0.26841799999999999</v>
      </c>
      <c r="Q2362" s="111">
        <f t="shared" si="522"/>
        <v>1.4177698663932379</v>
      </c>
      <c r="R2362" s="115">
        <f t="shared" si="523"/>
        <v>0</v>
      </c>
      <c r="S2362" s="111">
        <f t="shared" si="524"/>
        <v>0</v>
      </c>
      <c r="T2362" s="111">
        <f t="shared" si="525"/>
        <v>0</v>
      </c>
    </row>
    <row r="2363" spans="1:20" ht="11.25" customHeight="1" x14ac:dyDescent="0.2">
      <c r="A2363" s="102" t="str">
        <f>'T09'!A2363</f>
        <v>Šarišské Bohdanovce</v>
      </c>
      <c r="B2363" s="104">
        <f>'T09'!C2363</f>
        <v>525201</v>
      </c>
      <c r="C2363" s="109">
        <f>'T09'!K2363</f>
        <v>743627.72</v>
      </c>
      <c r="D2363" s="110">
        <f>'T09'!O2363</f>
        <v>5.3654999999999999</v>
      </c>
      <c r="E2363" s="110">
        <f>'T09'!P2363</f>
        <v>8.5183645386430715</v>
      </c>
      <c r="F2363" s="110"/>
      <c r="G2363" s="102">
        <f t="shared" si="513"/>
        <v>0</v>
      </c>
      <c r="H2363" s="102">
        <f t="shared" si="514"/>
        <v>0</v>
      </c>
      <c r="I2363" s="102">
        <f t="shared" si="515"/>
        <v>0</v>
      </c>
      <c r="J2363" s="103">
        <f t="shared" si="516"/>
        <v>0</v>
      </c>
      <c r="L2363" s="115">
        <f t="shared" si="517"/>
        <v>0</v>
      </c>
      <c r="M2363" s="111">
        <f t="shared" si="518"/>
        <v>0</v>
      </c>
      <c r="N2363" s="111">
        <f t="shared" si="519"/>
        <v>0</v>
      </c>
      <c r="O2363" s="115">
        <f t="shared" si="520"/>
        <v>0</v>
      </c>
      <c r="P2363" s="111">
        <f t="shared" si="521"/>
        <v>0</v>
      </c>
      <c r="Q2363" s="111">
        <f t="shared" si="522"/>
        <v>0</v>
      </c>
      <c r="R2363" s="115">
        <f t="shared" si="523"/>
        <v>0</v>
      </c>
      <c r="S2363" s="111">
        <f t="shared" si="524"/>
        <v>0</v>
      </c>
      <c r="T2363" s="111">
        <f t="shared" si="525"/>
        <v>0</v>
      </c>
    </row>
    <row r="2364" spans="1:20" ht="11.25" customHeight="1" x14ac:dyDescent="0.2">
      <c r="A2364" s="102" t="str">
        <f>'T09'!A2364</f>
        <v>Šarišské Čierne</v>
      </c>
      <c r="B2364" s="104">
        <f>'T09'!C2364</f>
        <v>519847</v>
      </c>
      <c r="C2364" s="109">
        <f>'T09'!K2364</f>
        <v>239109.31</v>
      </c>
      <c r="D2364" s="110">
        <f>'T09'!O2364</f>
        <v>11.001099999999999</v>
      </c>
      <c r="E2364" s="110">
        <f>'T09'!P2364</f>
        <v>0.6634915219319566</v>
      </c>
      <c r="F2364" s="110"/>
      <c r="G2364" s="102">
        <f t="shared" si="513"/>
        <v>0</v>
      </c>
      <c r="H2364" s="102">
        <f t="shared" si="514"/>
        <v>0</v>
      </c>
      <c r="I2364" s="102">
        <f t="shared" si="515"/>
        <v>0</v>
      </c>
      <c r="J2364" s="103">
        <f t="shared" si="516"/>
        <v>0</v>
      </c>
      <c r="L2364" s="115">
        <f t="shared" si="517"/>
        <v>0</v>
      </c>
      <c r="M2364" s="111">
        <f t="shared" si="518"/>
        <v>0</v>
      </c>
      <c r="N2364" s="111">
        <f t="shared" si="519"/>
        <v>0</v>
      </c>
      <c r="O2364" s="115">
        <f t="shared" si="520"/>
        <v>0</v>
      </c>
      <c r="P2364" s="111">
        <f t="shared" si="521"/>
        <v>0</v>
      </c>
      <c r="Q2364" s="111">
        <f t="shared" si="522"/>
        <v>0</v>
      </c>
      <c r="R2364" s="115">
        <f t="shared" si="523"/>
        <v>0</v>
      </c>
      <c r="S2364" s="111">
        <f t="shared" si="524"/>
        <v>0</v>
      </c>
      <c r="T2364" s="111">
        <f t="shared" si="525"/>
        <v>0</v>
      </c>
    </row>
    <row r="2365" spans="1:20" ht="11.25" customHeight="1" x14ac:dyDescent="0.2">
      <c r="A2365" s="102" t="str">
        <f>'T09'!A2365</f>
        <v>Šarišské Dravce</v>
      </c>
      <c r="B2365" s="104">
        <f>'T09'!C2365</f>
        <v>525219</v>
      </c>
      <c r="C2365" s="109">
        <f>'T09'!K2365</f>
        <v>937901.58</v>
      </c>
      <c r="D2365" s="110">
        <f>'T09'!O2365</f>
        <v>29.110800000000001</v>
      </c>
      <c r="E2365" s="110">
        <f>'T09'!P2365</f>
        <v>4.9476513303240202</v>
      </c>
      <c r="F2365" s="110"/>
      <c r="G2365" s="102">
        <f t="shared" si="513"/>
        <v>0</v>
      </c>
      <c r="H2365" s="102">
        <f t="shared" si="514"/>
        <v>0</v>
      </c>
      <c r="I2365" s="102">
        <f t="shared" si="515"/>
        <v>0</v>
      </c>
      <c r="J2365" s="103">
        <f t="shared" si="516"/>
        <v>0</v>
      </c>
      <c r="L2365" s="115">
        <f t="shared" si="517"/>
        <v>0</v>
      </c>
      <c r="M2365" s="111">
        <f t="shared" si="518"/>
        <v>0</v>
      </c>
      <c r="N2365" s="111">
        <f t="shared" si="519"/>
        <v>0</v>
      </c>
      <c r="O2365" s="115">
        <f t="shared" si="520"/>
        <v>0</v>
      </c>
      <c r="P2365" s="111">
        <f t="shared" si="521"/>
        <v>0</v>
      </c>
      <c r="Q2365" s="111">
        <f t="shared" si="522"/>
        <v>0</v>
      </c>
      <c r="R2365" s="115">
        <f t="shared" si="523"/>
        <v>0</v>
      </c>
      <c r="S2365" s="111">
        <f t="shared" si="524"/>
        <v>0</v>
      </c>
      <c r="T2365" s="111">
        <f t="shared" si="525"/>
        <v>0</v>
      </c>
    </row>
    <row r="2366" spans="1:20" ht="11.25" customHeight="1" x14ac:dyDescent="0.2">
      <c r="A2366" s="102" t="str">
        <f>'T09'!A2366</f>
        <v>Šarišské Jastrabie</v>
      </c>
      <c r="B2366" s="104">
        <f>'T09'!C2366</f>
        <v>527041</v>
      </c>
      <c r="C2366" s="109">
        <f>'T09'!K2366</f>
        <v>969299.07000000007</v>
      </c>
      <c r="D2366" s="110">
        <f>'T09'!O2366</f>
        <v>13.4148</v>
      </c>
      <c r="E2366" s="110">
        <f>'T09'!P2366</f>
        <v>2.7048462968194116</v>
      </c>
      <c r="F2366" s="110"/>
      <c r="G2366" s="102">
        <f t="shared" si="513"/>
        <v>0</v>
      </c>
      <c r="H2366" s="102">
        <f t="shared" si="514"/>
        <v>0</v>
      </c>
      <c r="I2366" s="102">
        <f t="shared" si="515"/>
        <v>0</v>
      </c>
      <c r="J2366" s="103">
        <f t="shared" si="516"/>
        <v>0</v>
      </c>
      <c r="L2366" s="115">
        <f t="shared" si="517"/>
        <v>0</v>
      </c>
      <c r="M2366" s="111">
        <f t="shared" si="518"/>
        <v>0</v>
      </c>
      <c r="N2366" s="111">
        <f t="shared" si="519"/>
        <v>0</v>
      </c>
      <c r="O2366" s="115">
        <f t="shared" si="520"/>
        <v>0</v>
      </c>
      <c r="P2366" s="111">
        <f t="shared" si="521"/>
        <v>0</v>
      </c>
      <c r="Q2366" s="111">
        <f t="shared" si="522"/>
        <v>0</v>
      </c>
      <c r="R2366" s="115">
        <f t="shared" si="523"/>
        <v>0</v>
      </c>
      <c r="S2366" s="111">
        <f t="shared" si="524"/>
        <v>0</v>
      </c>
      <c r="T2366" s="111">
        <f t="shared" si="525"/>
        <v>0</v>
      </c>
    </row>
    <row r="2367" spans="1:20" ht="11.25" customHeight="1" x14ac:dyDescent="0.2">
      <c r="A2367" s="102" t="str">
        <f>'T09'!A2367</f>
        <v>Šarišské Michaľany</v>
      </c>
      <c r="B2367" s="104">
        <f>'T09'!C2367</f>
        <v>525235</v>
      </c>
      <c r="C2367" s="109">
        <f>'T09'!K2367</f>
        <v>1591860.31</v>
      </c>
      <c r="D2367" s="110">
        <f>'T09'!O2367</f>
        <v>8.2025000000000006</v>
      </c>
      <c r="E2367" s="110">
        <f>'T09'!P2367</f>
        <v>6.8649874183997968</v>
      </c>
      <c r="F2367" s="110"/>
      <c r="G2367" s="102">
        <f t="shared" si="513"/>
        <v>0</v>
      </c>
      <c r="H2367" s="102">
        <f t="shared" si="514"/>
        <v>0</v>
      </c>
      <c r="I2367" s="102">
        <f t="shared" si="515"/>
        <v>0</v>
      </c>
      <c r="J2367" s="103">
        <f t="shared" si="516"/>
        <v>0</v>
      </c>
      <c r="L2367" s="115">
        <f t="shared" si="517"/>
        <v>0</v>
      </c>
      <c r="M2367" s="111">
        <f t="shared" si="518"/>
        <v>0</v>
      </c>
      <c r="N2367" s="111">
        <f t="shared" si="519"/>
        <v>0</v>
      </c>
      <c r="O2367" s="115">
        <f t="shared" si="520"/>
        <v>0</v>
      </c>
      <c r="P2367" s="111">
        <f t="shared" si="521"/>
        <v>0</v>
      </c>
      <c r="Q2367" s="111">
        <f t="shared" si="522"/>
        <v>0</v>
      </c>
      <c r="R2367" s="115">
        <f t="shared" si="523"/>
        <v>0</v>
      </c>
      <c r="S2367" s="111">
        <f t="shared" si="524"/>
        <v>0</v>
      </c>
      <c r="T2367" s="111">
        <f t="shared" si="525"/>
        <v>0</v>
      </c>
    </row>
    <row r="2368" spans="1:20" ht="11.25" customHeight="1" x14ac:dyDescent="0.2">
      <c r="A2368" s="102" t="str">
        <f>'T09'!A2368</f>
        <v>Šarišské Sokolovce</v>
      </c>
      <c r="B2368" s="104">
        <f>'T09'!C2368</f>
        <v>525243</v>
      </c>
      <c r="C2368" s="109">
        <f>'T09'!K2368</f>
        <v>102781.1</v>
      </c>
      <c r="D2368" s="110">
        <f>'T09'!O2368</f>
        <v>56.158900000000003</v>
      </c>
      <c r="E2368" s="110">
        <f>'T09'!P2368</f>
        <v>17.892161107440959</v>
      </c>
      <c r="F2368" s="110"/>
      <c r="G2368" s="102">
        <f t="shared" si="513"/>
        <v>0</v>
      </c>
      <c r="H2368" s="102">
        <f t="shared" si="514"/>
        <v>0</v>
      </c>
      <c r="I2368" s="102">
        <f t="shared" si="515"/>
        <v>0</v>
      </c>
      <c r="J2368" s="103">
        <f t="shared" si="516"/>
        <v>0</v>
      </c>
      <c r="L2368" s="115">
        <f t="shared" si="517"/>
        <v>0</v>
      </c>
      <c r="M2368" s="111">
        <f t="shared" si="518"/>
        <v>0</v>
      </c>
      <c r="N2368" s="111">
        <f t="shared" si="519"/>
        <v>0</v>
      </c>
      <c r="O2368" s="115">
        <f t="shared" si="520"/>
        <v>0</v>
      </c>
      <c r="P2368" s="111">
        <f t="shared" si="521"/>
        <v>0</v>
      </c>
      <c r="Q2368" s="111">
        <f t="shared" si="522"/>
        <v>0</v>
      </c>
      <c r="R2368" s="115">
        <f t="shared" si="523"/>
        <v>0</v>
      </c>
      <c r="S2368" s="111">
        <f t="shared" si="524"/>
        <v>0</v>
      </c>
      <c r="T2368" s="111">
        <f t="shared" si="525"/>
        <v>0</v>
      </c>
    </row>
    <row r="2369" spans="1:20" ht="11.25" customHeight="1" x14ac:dyDescent="0.2">
      <c r="A2369" s="102" t="str">
        <f>'T09'!A2369</f>
        <v>Šarišský Štiavnik</v>
      </c>
      <c r="B2369" s="104">
        <f>'T09'!C2369</f>
        <v>527882</v>
      </c>
      <c r="C2369" s="109">
        <f>'T09'!K2369</f>
        <v>208759.94</v>
      </c>
      <c r="D2369" s="110">
        <f>'T09'!O2369</f>
        <v>28.224699999999999</v>
      </c>
      <c r="E2369" s="110">
        <f>'T09'!P2369</f>
        <v>1.0188975911757783</v>
      </c>
      <c r="F2369" s="110"/>
      <c r="G2369" s="102">
        <f t="shared" si="513"/>
        <v>0</v>
      </c>
      <c r="H2369" s="102">
        <f t="shared" si="514"/>
        <v>0</v>
      </c>
      <c r="I2369" s="102">
        <f t="shared" si="515"/>
        <v>0</v>
      </c>
      <c r="J2369" s="103">
        <f t="shared" si="516"/>
        <v>0</v>
      </c>
      <c r="L2369" s="115">
        <f t="shared" si="517"/>
        <v>0</v>
      </c>
      <c r="M2369" s="111">
        <f t="shared" si="518"/>
        <v>0</v>
      </c>
      <c r="N2369" s="111">
        <f t="shared" si="519"/>
        <v>0</v>
      </c>
      <c r="O2369" s="115">
        <f t="shared" si="520"/>
        <v>0</v>
      </c>
      <c r="P2369" s="111">
        <f t="shared" si="521"/>
        <v>0</v>
      </c>
      <c r="Q2369" s="111">
        <f t="shared" si="522"/>
        <v>0</v>
      </c>
      <c r="R2369" s="115">
        <f t="shared" si="523"/>
        <v>0</v>
      </c>
      <c r="S2369" s="111">
        <f t="shared" si="524"/>
        <v>0</v>
      </c>
      <c r="T2369" s="111">
        <f t="shared" si="525"/>
        <v>0</v>
      </c>
    </row>
    <row r="2370" spans="1:20" ht="11.25" customHeight="1" x14ac:dyDescent="0.2">
      <c r="A2370" s="102" t="str">
        <f>'T09'!A2370</f>
        <v>Šarkan</v>
      </c>
      <c r="B2370" s="104">
        <f>'T09'!C2370</f>
        <v>503576</v>
      </c>
      <c r="C2370" s="109">
        <f>'T09'!K2370</f>
        <v>102913.44</v>
      </c>
      <c r="D2370" s="110">
        <f>'T09'!O2370</f>
        <v>5.2721999999999998</v>
      </c>
      <c r="E2370" s="110">
        <f>'T09'!P2370</f>
        <v>2.6900179412912442</v>
      </c>
      <c r="F2370" s="110"/>
      <c r="G2370" s="102">
        <f t="shared" si="513"/>
        <v>0</v>
      </c>
      <c r="H2370" s="102">
        <f t="shared" si="514"/>
        <v>0</v>
      </c>
      <c r="I2370" s="102">
        <f t="shared" si="515"/>
        <v>0</v>
      </c>
      <c r="J2370" s="103">
        <f t="shared" si="516"/>
        <v>0</v>
      </c>
      <c r="L2370" s="115">
        <f t="shared" si="517"/>
        <v>0</v>
      </c>
      <c r="M2370" s="111">
        <f t="shared" si="518"/>
        <v>0</v>
      </c>
      <c r="N2370" s="111">
        <f t="shared" si="519"/>
        <v>0</v>
      </c>
      <c r="O2370" s="115">
        <f t="shared" si="520"/>
        <v>0</v>
      </c>
      <c r="P2370" s="111">
        <f t="shared" si="521"/>
        <v>0</v>
      </c>
      <c r="Q2370" s="111">
        <f t="shared" si="522"/>
        <v>0</v>
      </c>
      <c r="R2370" s="115">
        <f t="shared" si="523"/>
        <v>0</v>
      </c>
      <c r="S2370" s="111">
        <f t="shared" si="524"/>
        <v>0</v>
      </c>
      <c r="T2370" s="111">
        <f t="shared" si="525"/>
        <v>0</v>
      </c>
    </row>
    <row r="2371" spans="1:20" ht="11.25" customHeight="1" x14ac:dyDescent="0.2">
      <c r="A2371" s="102" t="str">
        <f>'T09'!A2371</f>
        <v>Šarovce</v>
      </c>
      <c r="B2371" s="104">
        <f>'T09'!C2371</f>
        <v>502804</v>
      </c>
      <c r="C2371" s="109">
        <f>'T09'!K2371</f>
        <v>941438.69</v>
      </c>
      <c r="D2371" s="110">
        <f>'T09'!O2371</f>
        <v>0</v>
      </c>
      <c r="E2371" s="110">
        <f>'T09'!P2371</f>
        <v>0</v>
      </c>
      <c r="F2371" s="110"/>
      <c r="G2371" s="102">
        <f t="shared" si="513"/>
        <v>0</v>
      </c>
      <c r="H2371" s="102">
        <f t="shared" si="514"/>
        <v>0</v>
      </c>
      <c r="I2371" s="102">
        <f t="shared" si="515"/>
        <v>0</v>
      </c>
      <c r="J2371" s="103">
        <f t="shared" si="516"/>
        <v>0</v>
      </c>
      <c r="L2371" s="115">
        <f t="shared" si="517"/>
        <v>0</v>
      </c>
      <c r="M2371" s="111">
        <f t="shared" si="518"/>
        <v>0</v>
      </c>
      <c r="N2371" s="111">
        <f t="shared" si="519"/>
        <v>0</v>
      </c>
      <c r="O2371" s="115">
        <f t="shared" si="520"/>
        <v>0</v>
      </c>
      <c r="P2371" s="111">
        <f t="shared" si="521"/>
        <v>0</v>
      </c>
      <c r="Q2371" s="111">
        <f t="shared" si="522"/>
        <v>0</v>
      </c>
      <c r="R2371" s="115">
        <f t="shared" si="523"/>
        <v>0</v>
      </c>
      <c r="S2371" s="111">
        <f t="shared" si="524"/>
        <v>0</v>
      </c>
      <c r="T2371" s="111">
        <f t="shared" si="525"/>
        <v>0</v>
      </c>
    </row>
    <row r="2372" spans="1:20" ht="11.25" customHeight="1" x14ac:dyDescent="0.2">
      <c r="A2372" s="102" t="str">
        <f>'T09'!A2372</f>
        <v>Šašová</v>
      </c>
      <c r="B2372" s="104">
        <f>'T09'!C2372</f>
        <v>519855</v>
      </c>
      <c r="C2372" s="109">
        <f>'T09'!K2372</f>
        <v>82067.839999999997</v>
      </c>
      <c r="D2372" s="110">
        <f>'T09'!O2372</f>
        <v>0</v>
      </c>
      <c r="E2372" s="110">
        <f>'T09'!P2372</f>
        <v>0</v>
      </c>
      <c r="F2372" s="110"/>
      <c r="G2372" s="102">
        <f t="shared" ref="G2372:G2435" si="526">IF(AND(ISNUMBER(D2372),D2372&gt;=$D$1),1,0)</f>
        <v>0</v>
      </c>
      <c r="H2372" s="102">
        <f t="shared" ref="H2372:H2435" si="527">IF(AND(ISNUMBER(E2372),E2372&gt;=$E$1),1,0)</f>
        <v>0</v>
      </c>
      <c r="I2372" s="102">
        <f t="shared" ref="I2372:I2435" si="528">IF(AND(AND(ISNUMBER(D2372),D2372&gt;=$D$1),AND(ISNUMBER(E2372),E2372&gt;=$E$1)),1,0)</f>
        <v>0</v>
      </c>
      <c r="J2372" s="103">
        <f t="shared" ref="J2372:J2435" si="529">IF(OR(AND(ISNUMBER(D2372),D2372&gt;=$D$1),AND(ISNUMBER(E2372),E2372&gt;=$E$1)),1,0)</f>
        <v>0</v>
      </c>
      <c r="L2372" s="115">
        <f t="shared" ref="L2372:L2435" si="530">IF($G2372=1,C2372,0)</f>
        <v>0</v>
      </c>
      <c r="M2372" s="111">
        <f t="shared" ref="M2372:M2435" si="531">IF($G2372=1,D2372,0)/100</f>
        <v>0</v>
      </c>
      <c r="N2372" s="111">
        <f t="shared" ref="N2372:N2435" si="532">IF($G2372=1,E2372,0)/100</f>
        <v>0</v>
      </c>
      <c r="O2372" s="115">
        <f t="shared" ref="O2372:O2435" si="533">IF($H2372=1,C2372,0)</f>
        <v>0</v>
      </c>
      <c r="P2372" s="111">
        <f t="shared" ref="P2372:P2435" si="534">IF($H2372=1,D2372,0)/100</f>
        <v>0</v>
      </c>
      <c r="Q2372" s="111">
        <f t="shared" ref="Q2372:Q2435" si="535">IF($H2372=1,E2372,0)/100</f>
        <v>0</v>
      </c>
      <c r="R2372" s="115">
        <f t="shared" ref="R2372:R2435" si="536">IF($I2372=1,C2372,0)</f>
        <v>0</v>
      </c>
      <c r="S2372" s="111">
        <f t="shared" ref="S2372:S2435" si="537">IF($I2372=1,D2372,0)/100</f>
        <v>0</v>
      </c>
      <c r="T2372" s="111">
        <f t="shared" ref="T2372:T2435" si="538">IF($I2372=1,E2372,0)/100</f>
        <v>0</v>
      </c>
    </row>
    <row r="2373" spans="1:20" ht="11.25" customHeight="1" x14ac:dyDescent="0.2">
      <c r="A2373" s="102" t="str">
        <f>'T09'!A2373</f>
        <v>Šaštín - Stráže</v>
      </c>
      <c r="B2373" s="104">
        <f>'T09'!C2373</f>
        <v>504891</v>
      </c>
      <c r="C2373" s="109">
        <f>'T09'!K2373</f>
        <v>2824474.17</v>
      </c>
      <c r="D2373" s="110">
        <f>'T09'!O2373</f>
        <v>8.0724999999999998</v>
      </c>
      <c r="E2373" s="110">
        <f>'T09'!P2373</f>
        <v>2.6591657589844413</v>
      </c>
      <c r="F2373" s="110"/>
      <c r="G2373" s="102">
        <f t="shared" si="526"/>
        <v>0</v>
      </c>
      <c r="H2373" s="102">
        <f t="shared" si="527"/>
        <v>0</v>
      </c>
      <c r="I2373" s="102">
        <f t="shared" si="528"/>
        <v>0</v>
      </c>
      <c r="J2373" s="103">
        <f t="shared" si="529"/>
        <v>0</v>
      </c>
      <c r="L2373" s="115">
        <f t="shared" si="530"/>
        <v>0</v>
      </c>
      <c r="M2373" s="111">
        <f t="shared" si="531"/>
        <v>0</v>
      </c>
      <c r="N2373" s="111">
        <f t="shared" si="532"/>
        <v>0</v>
      </c>
      <c r="O2373" s="115">
        <f t="shared" si="533"/>
        <v>0</v>
      </c>
      <c r="P2373" s="111">
        <f t="shared" si="534"/>
        <v>0</v>
      </c>
      <c r="Q2373" s="111">
        <f t="shared" si="535"/>
        <v>0</v>
      </c>
      <c r="R2373" s="115">
        <f t="shared" si="536"/>
        <v>0</v>
      </c>
      <c r="S2373" s="111">
        <f t="shared" si="537"/>
        <v>0</v>
      </c>
      <c r="T2373" s="111">
        <f t="shared" si="538"/>
        <v>0</v>
      </c>
    </row>
    <row r="2374" spans="1:20" ht="11.25" customHeight="1" x14ac:dyDescent="0.2">
      <c r="A2374" s="102" t="str">
        <f>'T09'!A2374</f>
        <v>Šávoľ</v>
      </c>
      <c r="B2374" s="104">
        <f>'T09'!C2374</f>
        <v>511854</v>
      </c>
      <c r="C2374" s="109">
        <f>'T09'!K2374</f>
        <v>213977.48</v>
      </c>
      <c r="D2374" s="110">
        <f>'T09'!O2374</f>
        <v>5.5831</v>
      </c>
      <c r="E2374" s="110">
        <f>'T09'!P2374</f>
        <v>1.1788810672973624</v>
      </c>
      <c r="F2374" s="110"/>
      <c r="G2374" s="102">
        <f t="shared" si="526"/>
        <v>0</v>
      </c>
      <c r="H2374" s="102">
        <f t="shared" si="527"/>
        <v>0</v>
      </c>
      <c r="I2374" s="102">
        <f t="shared" si="528"/>
        <v>0</v>
      </c>
      <c r="J2374" s="103">
        <f t="shared" si="529"/>
        <v>0</v>
      </c>
      <c r="L2374" s="115">
        <f t="shared" si="530"/>
        <v>0</v>
      </c>
      <c r="M2374" s="111">
        <f t="shared" si="531"/>
        <v>0</v>
      </c>
      <c r="N2374" s="111">
        <f t="shared" si="532"/>
        <v>0</v>
      </c>
      <c r="O2374" s="115">
        <f t="shared" si="533"/>
        <v>0</v>
      </c>
      <c r="P2374" s="111">
        <f t="shared" si="534"/>
        <v>0</v>
      </c>
      <c r="Q2374" s="111">
        <f t="shared" si="535"/>
        <v>0</v>
      </c>
      <c r="R2374" s="115">
        <f t="shared" si="536"/>
        <v>0</v>
      </c>
      <c r="S2374" s="111">
        <f t="shared" si="537"/>
        <v>0</v>
      </c>
      <c r="T2374" s="111">
        <f t="shared" si="538"/>
        <v>0</v>
      </c>
    </row>
    <row r="2375" spans="1:20" ht="11.25" customHeight="1" x14ac:dyDescent="0.2">
      <c r="A2375" s="102" t="str">
        <f>'T09'!A2375</f>
        <v>Šelpice</v>
      </c>
      <c r="B2375" s="104">
        <f>'T09'!C2375</f>
        <v>556670</v>
      </c>
      <c r="C2375" s="109">
        <f>'T09'!K2375</f>
        <v>332029.61</v>
      </c>
      <c r="D2375" s="110">
        <f>'T09'!O2375</f>
        <v>0</v>
      </c>
      <c r="E2375" s="110">
        <f>'T09'!P2375</f>
        <v>20.009119066218219</v>
      </c>
      <c r="F2375" s="110"/>
      <c r="G2375" s="102">
        <f t="shared" si="526"/>
        <v>0</v>
      </c>
      <c r="H2375" s="102">
        <f t="shared" si="527"/>
        <v>0</v>
      </c>
      <c r="I2375" s="102">
        <f t="shared" si="528"/>
        <v>0</v>
      </c>
      <c r="J2375" s="103">
        <f t="shared" si="529"/>
        <v>0</v>
      </c>
      <c r="L2375" s="115">
        <f t="shared" si="530"/>
        <v>0</v>
      </c>
      <c r="M2375" s="111">
        <f t="shared" si="531"/>
        <v>0</v>
      </c>
      <c r="N2375" s="111">
        <f t="shared" si="532"/>
        <v>0</v>
      </c>
      <c r="O2375" s="115">
        <f t="shared" si="533"/>
        <v>0</v>
      </c>
      <c r="P2375" s="111">
        <f t="shared" si="534"/>
        <v>0</v>
      </c>
      <c r="Q2375" s="111">
        <f t="shared" si="535"/>
        <v>0</v>
      </c>
      <c r="R2375" s="115">
        <f t="shared" si="536"/>
        <v>0</v>
      </c>
      <c r="S2375" s="111">
        <f t="shared" si="537"/>
        <v>0</v>
      </c>
      <c r="T2375" s="111">
        <f t="shared" si="538"/>
        <v>0</v>
      </c>
    </row>
    <row r="2376" spans="1:20" ht="11.25" customHeight="1" x14ac:dyDescent="0.2">
      <c r="A2376" s="102" t="str">
        <f>'T09'!A2376</f>
        <v>Šemetkovce</v>
      </c>
      <c r="B2376" s="104">
        <f>'T09'!C2376</f>
        <v>527891</v>
      </c>
      <c r="C2376" s="109">
        <f>'T09'!K2376</f>
        <v>15337.94</v>
      </c>
      <c r="D2376" s="110">
        <f>'T09'!O2376</f>
        <v>0</v>
      </c>
      <c r="E2376" s="110">
        <f>'T09'!P2376</f>
        <v>10.820879466212542</v>
      </c>
      <c r="F2376" s="110"/>
      <c r="G2376" s="102">
        <f t="shared" si="526"/>
        <v>0</v>
      </c>
      <c r="H2376" s="102">
        <f t="shared" si="527"/>
        <v>0</v>
      </c>
      <c r="I2376" s="102">
        <f t="shared" si="528"/>
        <v>0</v>
      </c>
      <c r="J2376" s="103">
        <f t="shared" si="529"/>
        <v>0</v>
      </c>
      <c r="L2376" s="115">
        <f t="shared" si="530"/>
        <v>0</v>
      </c>
      <c r="M2376" s="111">
        <f t="shared" si="531"/>
        <v>0</v>
      </c>
      <c r="N2376" s="111">
        <f t="shared" si="532"/>
        <v>0</v>
      </c>
      <c r="O2376" s="115">
        <f t="shared" si="533"/>
        <v>0</v>
      </c>
      <c r="P2376" s="111">
        <f t="shared" si="534"/>
        <v>0</v>
      </c>
      <c r="Q2376" s="111">
        <f t="shared" si="535"/>
        <v>0</v>
      </c>
      <c r="R2376" s="115">
        <f t="shared" si="536"/>
        <v>0</v>
      </c>
      <c r="S2376" s="111">
        <f t="shared" si="537"/>
        <v>0</v>
      </c>
      <c r="T2376" s="111">
        <f t="shared" si="538"/>
        <v>0</v>
      </c>
    </row>
    <row r="2377" spans="1:20" ht="11.25" customHeight="1" x14ac:dyDescent="0.2">
      <c r="A2377" s="102" t="str">
        <f>'T09'!A2377</f>
        <v>Šemša</v>
      </c>
      <c r="B2377" s="104">
        <f>'T09'!C2377</f>
        <v>522066</v>
      </c>
      <c r="C2377" s="109">
        <f>'T09'!K2377</f>
        <v>283633.48</v>
      </c>
      <c r="D2377" s="110">
        <f>'T09'!O2377</f>
        <v>0</v>
      </c>
      <c r="E2377" s="110">
        <f>'T09'!P2377</f>
        <v>0</v>
      </c>
      <c r="F2377" s="110"/>
      <c r="G2377" s="102">
        <f t="shared" si="526"/>
        <v>0</v>
      </c>
      <c r="H2377" s="102">
        <f t="shared" si="527"/>
        <v>0</v>
      </c>
      <c r="I2377" s="102">
        <f t="shared" si="528"/>
        <v>0</v>
      </c>
      <c r="J2377" s="103">
        <f t="shared" si="529"/>
        <v>0</v>
      </c>
      <c r="L2377" s="115">
        <f t="shared" si="530"/>
        <v>0</v>
      </c>
      <c r="M2377" s="111">
        <f t="shared" si="531"/>
        <v>0</v>
      </c>
      <c r="N2377" s="111">
        <f t="shared" si="532"/>
        <v>0</v>
      </c>
      <c r="O2377" s="115">
        <f t="shared" si="533"/>
        <v>0</v>
      </c>
      <c r="P2377" s="111">
        <f t="shared" si="534"/>
        <v>0</v>
      </c>
      <c r="Q2377" s="111">
        <f t="shared" si="535"/>
        <v>0</v>
      </c>
      <c r="R2377" s="115">
        <f t="shared" si="536"/>
        <v>0</v>
      </c>
      <c r="S2377" s="111">
        <f t="shared" si="537"/>
        <v>0</v>
      </c>
      <c r="T2377" s="111">
        <f t="shared" si="538"/>
        <v>0</v>
      </c>
    </row>
    <row r="2378" spans="1:20" ht="11.25" customHeight="1" x14ac:dyDescent="0.2">
      <c r="A2378" s="102" t="str">
        <f>'T09'!A2378</f>
        <v>Šenkvice</v>
      </c>
      <c r="B2378" s="104">
        <f>'T09'!C2378</f>
        <v>508250</v>
      </c>
      <c r="C2378" s="109">
        <f>'T09'!K2378</f>
        <v>1959815.1199999999</v>
      </c>
      <c r="D2378" s="110">
        <f>'T09'!O2378</f>
        <v>7.12</v>
      </c>
      <c r="E2378" s="110">
        <f>'T09'!P2378</f>
        <v>5.4139106754110564</v>
      </c>
      <c r="F2378" s="110"/>
      <c r="G2378" s="102">
        <f t="shared" si="526"/>
        <v>0</v>
      </c>
      <c r="H2378" s="102">
        <f t="shared" si="527"/>
        <v>0</v>
      </c>
      <c r="I2378" s="102">
        <f t="shared" si="528"/>
        <v>0</v>
      </c>
      <c r="J2378" s="103">
        <f t="shared" si="529"/>
        <v>0</v>
      </c>
      <c r="L2378" s="115">
        <f t="shared" si="530"/>
        <v>0</v>
      </c>
      <c r="M2378" s="111">
        <f t="shared" si="531"/>
        <v>0</v>
      </c>
      <c r="N2378" s="111">
        <f t="shared" si="532"/>
        <v>0</v>
      </c>
      <c r="O2378" s="115">
        <f t="shared" si="533"/>
        <v>0</v>
      </c>
      <c r="P2378" s="111">
        <f t="shared" si="534"/>
        <v>0</v>
      </c>
      <c r="Q2378" s="111">
        <f t="shared" si="535"/>
        <v>0</v>
      </c>
      <c r="R2378" s="115">
        <f t="shared" si="536"/>
        <v>0</v>
      </c>
      <c r="S2378" s="111">
        <f t="shared" si="537"/>
        <v>0</v>
      </c>
      <c r="T2378" s="111">
        <f t="shared" si="538"/>
        <v>0</v>
      </c>
    </row>
    <row r="2379" spans="1:20" ht="11.25" customHeight="1" x14ac:dyDescent="0.2">
      <c r="A2379" s="102" t="str">
        <f>'T09'!A2379</f>
        <v>Šiatorská Bukovinka</v>
      </c>
      <c r="B2379" s="104">
        <f>'T09'!C2379</f>
        <v>511862</v>
      </c>
      <c r="C2379" s="109">
        <f>'T09'!K2379</f>
        <v>81919.820000000007</v>
      </c>
      <c r="D2379" s="110">
        <f>'T09'!O2379</f>
        <v>0</v>
      </c>
      <c r="E2379" s="110">
        <f>'T09'!P2379</f>
        <v>0.23466848437899399</v>
      </c>
      <c r="F2379" s="110"/>
      <c r="G2379" s="102">
        <f t="shared" si="526"/>
        <v>0</v>
      </c>
      <c r="H2379" s="102">
        <f t="shared" si="527"/>
        <v>0</v>
      </c>
      <c r="I2379" s="102">
        <f t="shared" si="528"/>
        <v>0</v>
      </c>
      <c r="J2379" s="103">
        <f t="shared" si="529"/>
        <v>0</v>
      </c>
      <c r="L2379" s="115">
        <f t="shared" si="530"/>
        <v>0</v>
      </c>
      <c r="M2379" s="111">
        <f t="shared" si="531"/>
        <v>0</v>
      </c>
      <c r="N2379" s="111">
        <f t="shared" si="532"/>
        <v>0</v>
      </c>
      <c r="O2379" s="115">
        <f t="shared" si="533"/>
        <v>0</v>
      </c>
      <c r="P2379" s="111">
        <f t="shared" si="534"/>
        <v>0</v>
      </c>
      <c r="Q2379" s="111">
        <f t="shared" si="535"/>
        <v>0</v>
      </c>
      <c r="R2379" s="115">
        <f t="shared" si="536"/>
        <v>0</v>
      </c>
      <c r="S2379" s="111">
        <f t="shared" si="537"/>
        <v>0</v>
      </c>
      <c r="T2379" s="111">
        <f t="shared" si="538"/>
        <v>0</v>
      </c>
    </row>
    <row r="2380" spans="1:20" ht="11.25" customHeight="1" x14ac:dyDescent="0.2">
      <c r="A2380" s="102" t="str">
        <f>'T09'!A2380</f>
        <v>Šiba</v>
      </c>
      <c r="B2380" s="104">
        <f>'T09'!C2380</f>
        <v>519863</v>
      </c>
      <c r="C2380" s="109">
        <f>'T09'!K2380</f>
        <v>193369.15</v>
      </c>
      <c r="D2380" s="110">
        <f>'T09'!O2380</f>
        <v>24.1129</v>
      </c>
      <c r="E2380" s="110">
        <f>'T09'!P2380</f>
        <v>12.214983620706821</v>
      </c>
      <c r="F2380" s="110"/>
      <c r="G2380" s="102">
        <f t="shared" si="526"/>
        <v>0</v>
      </c>
      <c r="H2380" s="102">
        <f t="shared" si="527"/>
        <v>0</v>
      </c>
      <c r="I2380" s="102">
        <f t="shared" si="528"/>
        <v>0</v>
      </c>
      <c r="J2380" s="103">
        <f t="shared" si="529"/>
        <v>0</v>
      </c>
      <c r="L2380" s="115">
        <f t="shared" si="530"/>
        <v>0</v>
      </c>
      <c r="M2380" s="111">
        <f t="shared" si="531"/>
        <v>0</v>
      </c>
      <c r="N2380" s="111">
        <f t="shared" si="532"/>
        <v>0</v>
      </c>
      <c r="O2380" s="115">
        <f t="shared" si="533"/>
        <v>0</v>
      </c>
      <c r="P2380" s="111">
        <f t="shared" si="534"/>
        <v>0</v>
      </c>
      <c r="Q2380" s="111">
        <f t="shared" si="535"/>
        <v>0</v>
      </c>
      <c r="R2380" s="115">
        <f t="shared" si="536"/>
        <v>0</v>
      </c>
      <c r="S2380" s="111">
        <f t="shared" si="537"/>
        <v>0</v>
      </c>
      <c r="T2380" s="111">
        <f t="shared" si="538"/>
        <v>0</v>
      </c>
    </row>
    <row r="2381" spans="1:20" ht="11.25" customHeight="1" x14ac:dyDescent="0.2">
      <c r="A2381" s="102" t="str">
        <f>'T09'!A2381</f>
        <v>Šíd</v>
      </c>
      <c r="B2381" s="104">
        <f>'T09'!C2381</f>
        <v>511871</v>
      </c>
      <c r="C2381" s="109">
        <f>'T09'!K2381</f>
        <v>431367.28</v>
      </c>
      <c r="D2381" s="110">
        <f>'T09'!O2381</f>
        <v>42.927799999999998</v>
      </c>
      <c r="E2381" s="110">
        <f>'T09'!P2381</f>
        <v>24.307256220267796</v>
      </c>
      <c r="F2381" s="110"/>
      <c r="G2381" s="102">
        <f t="shared" si="526"/>
        <v>0</v>
      </c>
      <c r="H2381" s="102">
        <f t="shared" si="527"/>
        <v>0</v>
      </c>
      <c r="I2381" s="102">
        <f t="shared" si="528"/>
        <v>0</v>
      </c>
      <c r="J2381" s="103">
        <f t="shared" si="529"/>
        <v>0</v>
      </c>
      <c r="L2381" s="115">
        <f t="shared" si="530"/>
        <v>0</v>
      </c>
      <c r="M2381" s="111">
        <f t="shared" si="531"/>
        <v>0</v>
      </c>
      <c r="N2381" s="111">
        <f t="shared" si="532"/>
        <v>0</v>
      </c>
      <c r="O2381" s="115">
        <f t="shared" si="533"/>
        <v>0</v>
      </c>
      <c r="P2381" s="111">
        <f t="shared" si="534"/>
        <v>0</v>
      </c>
      <c r="Q2381" s="111">
        <f t="shared" si="535"/>
        <v>0</v>
      </c>
      <c r="R2381" s="115">
        <f t="shared" si="536"/>
        <v>0</v>
      </c>
      <c r="S2381" s="111">
        <f t="shared" si="537"/>
        <v>0</v>
      </c>
      <c r="T2381" s="111">
        <f t="shared" si="538"/>
        <v>0</v>
      </c>
    </row>
    <row r="2382" spans="1:20" ht="11.25" customHeight="1" x14ac:dyDescent="0.2">
      <c r="A2382" s="102" t="str">
        <f>'T09'!A2382</f>
        <v>Šimonovce</v>
      </c>
      <c r="B2382" s="104">
        <f>'T09'!C2382</f>
        <v>515621</v>
      </c>
      <c r="C2382" s="109">
        <f>'T09'!K2382</f>
        <v>291802.91000000003</v>
      </c>
      <c r="D2382" s="110">
        <f>'T09'!O2382</f>
        <v>0</v>
      </c>
      <c r="E2382" s="110">
        <f>'T09'!P2382</f>
        <v>0.97316370148604736</v>
      </c>
      <c r="F2382" s="110"/>
      <c r="G2382" s="102">
        <f t="shared" si="526"/>
        <v>0</v>
      </c>
      <c r="H2382" s="102">
        <f t="shared" si="527"/>
        <v>0</v>
      </c>
      <c r="I2382" s="102">
        <f t="shared" si="528"/>
        <v>0</v>
      </c>
      <c r="J2382" s="103">
        <f t="shared" si="529"/>
        <v>0</v>
      </c>
      <c r="L2382" s="115">
        <f t="shared" si="530"/>
        <v>0</v>
      </c>
      <c r="M2382" s="111">
        <f t="shared" si="531"/>
        <v>0</v>
      </c>
      <c r="N2382" s="111">
        <f t="shared" si="532"/>
        <v>0</v>
      </c>
      <c r="O2382" s="115">
        <f t="shared" si="533"/>
        <v>0</v>
      </c>
      <c r="P2382" s="111">
        <f t="shared" si="534"/>
        <v>0</v>
      </c>
      <c r="Q2382" s="111">
        <f t="shared" si="535"/>
        <v>0</v>
      </c>
      <c r="R2382" s="115">
        <f t="shared" si="536"/>
        <v>0</v>
      </c>
      <c r="S2382" s="111">
        <f t="shared" si="537"/>
        <v>0</v>
      </c>
      <c r="T2382" s="111">
        <f t="shared" si="538"/>
        <v>0</v>
      </c>
    </row>
    <row r="2383" spans="1:20" ht="11.25" customHeight="1" x14ac:dyDescent="0.2">
      <c r="A2383" s="102" t="str">
        <f>'T09'!A2383</f>
        <v>Šindliar</v>
      </c>
      <c r="B2383" s="104">
        <f>'T09'!C2383</f>
        <v>525251</v>
      </c>
      <c r="C2383" s="109">
        <f>'T09'!K2383</f>
        <v>147451.57</v>
      </c>
      <c r="D2383" s="110">
        <f>'T09'!O2383</f>
        <v>0</v>
      </c>
      <c r="E2383" s="110">
        <f>'T09'!P2383</f>
        <v>0.16635970712282006</v>
      </c>
      <c r="F2383" s="110"/>
      <c r="G2383" s="102">
        <f t="shared" si="526"/>
        <v>0</v>
      </c>
      <c r="H2383" s="102">
        <f t="shared" si="527"/>
        <v>0</v>
      </c>
      <c r="I2383" s="102">
        <f t="shared" si="528"/>
        <v>0</v>
      </c>
      <c r="J2383" s="103">
        <f t="shared" si="529"/>
        <v>0</v>
      </c>
      <c r="L2383" s="115">
        <f t="shared" si="530"/>
        <v>0</v>
      </c>
      <c r="M2383" s="111">
        <f t="shared" si="531"/>
        <v>0</v>
      </c>
      <c r="N2383" s="111">
        <f t="shared" si="532"/>
        <v>0</v>
      </c>
      <c r="O2383" s="115">
        <f t="shared" si="533"/>
        <v>0</v>
      </c>
      <c r="P2383" s="111">
        <f t="shared" si="534"/>
        <v>0</v>
      </c>
      <c r="Q2383" s="111">
        <f t="shared" si="535"/>
        <v>0</v>
      </c>
      <c r="R2383" s="115">
        <f t="shared" si="536"/>
        <v>0</v>
      </c>
      <c r="S2383" s="111">
        <f t="shared" si="537"/>
        <v>0</v>
      </c>
      <c r="T2383" s="111">
        <f t="shared" si="538"/>
        <v>0</v>
      </c>
    </row>
    <row r="2384" spans="1:20" ht="11.25" customHeight="1" x14ac:dyDescent="0.2">
      <c r="A2384" s="102" t="str">
        <f>'T09'!A2384</f>
        <v>Šintava</v>
      </c>
      <c r="B2384" s="104">
        <f>'T09'!C2384</f>
        <v>504041</v>
      </c>
      <c r="C2384" s="109">
        <f>'T09'!K2384</f>
        <v>1038112.63</v>
      </c>
      <c r="D2384" s="110">
        <f>'T09'!O2384</f>
        <v>26.5684</v>
      </c>
      <c r="E2384" s="110">
        <f>'T09'!P2384</f>
        <v>8.1992076331833079</v>
      </c>
      <c r="F2384" s="110"/>
      <c r="G2384" s="102">
        <f t="shared" si="526"/>
        <v>0</v>
      </c>
      <c r="H2384" s="102">
        <f t="shared" si="527"/>
        <v>0</v>
      </c>
      <c r="I2384" s="102">
        <f t="shared" si="528"/>
        <v>0</v>
      </c>
      <c r="J2384" s="103">
        <f t="shared" si="529"/>
        <v>0</v>
      </c>
      <c r="L2384" s="115">
        <f t="shared" si="530"/>
        <v>0</v>
      </c>
      <c r="M2384" s="111">
        <f t="shared" si="531"/>
        <v>0</v>
      </c>
      <c r="N2384" s="111">
        <f t="shared" si="532"/>
        <v>0</v>
      </c>
      <c r="O2384" s="115">
        <f t="shared" si="533"/>
        <v>0</v>
      </c>
      <c r="P2384" s="111">
        <f t="shared" si="534"/>
        <v>0</v>
      </c>
      <c r="Q2384" s="111">
        <f t="shared" si="535"/>
        <v>0</v>
      </c>
      <c r="R2384" s="115">
        <f t="shared" si="536"/>
        <v>0</v>
      </c>
      <c r="S2384" s="111">
        <f t="shared" si="537"/>
        <v>0</v>
      </c>
      <c r="T2384" s="111">
        <f t="shared" si="538"/>
        <v>0</v>
      </c>
    </row>
    <row r="2385" spans="1:20" ht="11.25" customHeight="1" x14ac:dyDescent="0.2">
      <c r="A2385" s="102" t="str">
        <f>'T09'!A2385</f>
        <v>Šípkov</v>
      </c>
      <c r="B2385" s="104">
        <f>'T09'!C2385</f>
        <v>505544</v>
      </c>
      <c r="C2385" s="109">
        <f>'T09'!K2385</f>
        <v>40810.93</v>
      </c>
      <c r="D2385" s="110">
        <f>'T09'!O2385</f>
        <v>56.483199999999997</v>
      </c>
      <c r="E2385" s="110">
        <f>'T09'!P2385</f>
        <v>8.0182931386273228</v>
      </c>
      <c r="F2385" s="110"/>
      <c r="G2385" s="102">
        <f t="shared" si="526"/>
        <v>0</v>
      </c>
      <c r="H2385" s="102">
        <f t="shared" si="527"/>
        <v>0</v>
      </c>
      <c r="I2385" s="102">
        <f t="shared" si="528"/>
        <v>0</v>
      </c>
      <c r="J2385" s="103">
        <f t="shared" si="529"/>
        <v>0</v>
      </c>
      <c r="L2385" s="115">
        <f t="shared" si="530"/>
        <v>0</v>
      </c>
      <c r="M2385" s="111">
        <f t="shared" si="531"/>
        <v>0</v>
      </c>
      <c r="N2385" s="111">
        <f t="shared" si="532"/>
        <v>0</v>
      </c>
      <c r="O2385" s="115">
        <f t="shared" si="533"/>
        <v>0</v>
      </c>
      <c r="P2385" s="111">
        <f t="shared" si="534"/>
        <v>0</v>
      </c>
      <c r="Q2385" s="111">
        <f t="shared" si="535"/>
        <v>0</v>
      </c>
      <c r="R2385" s="115">
        <f t="shared" si="536"/>
        <v>0</v>
      </c>
      <c r="S2385" s="111">
        <f t="shared" si="537"/>
        <v>0</v>
      </c>
      <c r="T2385" s="111">
        <f t="shared" si="538"/>
        <v>0</v>
      </c>
    </row>
    <row r="2386" spans="1:20" ht="11.25" customHeight="1" x14ac:dyDescent="0.2">
      <c r="A2386" s="102" t="str">
        <f>'T09'!A2386</f>
        <v>Šípkové</v>
      </c>
      <c r="B2386" s="104">
        <f>'T09'!C2386</f>
        <v>558397</v>
      </c>
      <c r="C2386" s="109">
        <f>'T09'!K2386</f>
        <v>113547.67</v>
      </c>
      <c r="D2386" s="110">
        <f>'T09'!O2386</f>
        <v>0</v>
      </c>
      <c r="E2386" s="110">
        <f>'T09'!P2386</f>
        <v>0</v>
      </c>
      <c r="F2386" s="110"/>
      <c r="G2386" s="102">
        <f t="shared" si="526"/>
        <v>0</v>
      </c>
      <c r="H2386" s="102">
        <f t="shared" si="527"/>
        <v>0</v>
      </c>
      <c r="I2386" s="102">
        <f t="shared" si="528"/>
        <v>0</v>
      </c>
      <c r="J2386" s="103">
        <f t="shared" si="529"/>
        <v>0</v>
      </c>
      <c r="L2386" s="115">
        <f t="shared" si="530"/>
        <v>0</v>
      </c>
      <c r="M2386" s="111">
        <f t="shared" si="531"/>
        <v>0</v>
      </c>
      <c r="N2386" s="111">
        <f t="shared" si="532"/>
        <v>0</v>
      </c>
      <c r="O2386" s="115">
        <f t="shared" si="533"/>
        <v>0</v>
      </c>
      <c r="P2386" s="111">
        <f t="shared" si="534"/>
        <v>0</v>
      </c>
      <c r="Q2386" s="111">
        <f t="shared" si="535"/>
        <v>0</v>
      </c>
      <c r="R2386" s="115">
        <f t="shared" si="536"/>
        <v>0</v>
      </c>
      <c r="S2386" s="111">
        <f t="shared" si="537"/>
        <v>0</v>
      </c>
      <c r="T2386" s="111">
        <f t="shared" si="538"/>
        <v>0</v>
      </c>
    </row>
    <row r="2387" spans="1:20" ht="11.25" customHeight="1" x14ac:dyDescent="0.2">
      <c r="A2387" s="102" t="str">
        <f>'T09'!A2387</f>
        <v>Širákov</v>
      </c>
      <c r="B2387" s="104">
        <f>'T09'!C2387</f>
        <v>516431</v>
      </c>
      <c r="C2387" s="109">
        <f>'T09'!K2387</f>
        <v>84101.090000000011</v>
      </c>
      <c r="D2387" s="110">
        <f>'T09'!O2387</f>
        <v>58.581299999999999</v>
      </c>
      <c r="E2387" s="110">
        <f>'T09'!P2387</f>
        <v>0</v>
      </c>
      <c r="F2387" s="110"/>
      <c r="G2387" s="102">
        <f t="shared" si="526"/>
        <v>0</v>
      </c>
      <c r="H2387" s="102">
        <f t="shared" si="527"/>
        <v>0</v>
      </c>
      <c r="I2387" s="102">
        <f t="shared" si="528"/>
        <v>0</v>
      </c>
      <c r="J2387" s="103">
        <f t="shared" si="529"/>
        <v>0</v>
      </c>
      <c r="L2387" s="115">
        <f t="shared" si="530"/>
        <v>0</v>
      </c>
      <c r="M2387" s="111">
        <f t="shared" si="531"/>
        <v>0</v>
      </c>
      <c r="N2387" s="111">
        <f t="shared" si="532"/>
        <v>0</v>
      </c>
      <c r="O2387" s="115">
        <f t="shared" si="533"/>
        <v>0</v>
      </c>
      <c r="P2387" s="111">
        <f t="shared" si="534"/>
        <v>0</v>
      </c>
      <c r="Q2387" s="111">
        <f t="shared" si="535"/>
        <v>0</v>
      </c>
      <c r="R2387" s="115">
        <f t="shared" si="536"/>
        <v>0</v>
      </c>
      <c r="S2387" s="111">
        <f t="shared" si="537"/>
        <v>0</v>
      </c>
      <c r="T2387" s="111">
        <f t="shared" si="538"/>
        <v>0</v>
      </c>
    </row>
    <row r="2388" spans="1:20" ht="11.25" customHeight="1" x14ac:dyDescent="0.2">
      <c r="A2388" s="102" t="str">
        <f>'T09'!A2388</f>
        <v>Širkovce</v>
      </c>
      <c r="B2388" s="104">
        <f>'T09'!C2388</f>
        <v>515639</v>
      </c>
      <c r="C2388" s="109">
        <f>'T09'!K2388</f>
        <v>382707.11</v>
      </c>
      <c r="D2388" s="110">
        <f>'T09'!O2388</f>
        <v>4.6101000000000001</v>
      </c>
      <c r="E2388" s="110">
        <f>'T09'!P2388</f>
        <v>0.1359054970261723</v>
      </c>
      <c r="F2388" s="110"/>
      <c r="G2388" s="102">
        <f t="shared" si="526"/>
        <v>0</v>
      </c>
      <c r="H2388" s="102">
        <f t="shared" si="527"/>
        <v>0</v>
      </c>
      <c r="I2388" s="102">
        <f t="shared" si="528"/>
        <v>0</v>
      </c>
      <c r="J2388" s="103">
        <f t="shared" si="529"/>
        <v>0</v>
      </c>
      <c r="L2388" s="115">
        <f t="shared" si="530"/>
        <v>0</v>
      </c>
      <c r="M2388" s="111">
        <f t="shared" si="531"/>
        <v>0</v>
      </c>
      <c r="N2388" s="111">
        <f t="shared" si="532"/>
        <v>0</v>
      </c>
      <c r="O2388" s="115">
        <f t="shared" si="533"/>
        <v>0</v>
      </c>
      <c r="P2388" s="111">
        <f t="shared" si="534"/>
        <v>0</v>
      </c>
      <c r="Q2388" s="111">
        <f t="shared" si="535"/>
        <v>0</v>
      </c>
      <c r="R2388" s="115">
        <f t="shared" si="536"/>
        <v>0</v>
      </c>
      <c r="S2388" s="111">
        <f t="shared" si="537"/>
        <v>0</v>
      </c>
      <c r="T2388" s="111">
        <f t="shared" si="538"/>
        <v>0</v>
      </c>
    </row>
    <row r="2389" spans="1:20" ht="11.25" customHeight="1" x14ac:dyDescent="0.2">
      <c r="A2389" s="102" t="str">
        <f>'T09'!A2389</f>
        <v>Široké</v>
      </c>
      <c r="B2389" s="104">
        <f>'T09'!C2389</f>
        <v>525260</v>
      </c>
      <c r="C2389" s="109">
        <f>'T09'!K2389</f>
        <v>1583145.85</v>
      </c>
      <c r="D2389" s="110">
        <f>'T09'!O2389</f>
        <v>0</v>
      </c>
      <c r="E2389" s="110">
        <f>'T09'!P2389</f>
        <v>0.45782263207145441</v>
      </c>
      <c r="F2389" s="110"/>
      <c r="G2389" s="102">
        <f t="shared" si="526"/>
        <v>0</v>
      </c>
      <c r="H2389" s="102">
        <f t="shared" si="527"/>
        <v>0</v>
      </c>
      <c r="I2389" s="102">
        <f t="shared" si="528"/>
        <v>0</v>
      </c>
      <c r="J2389" s="103">
        <f t="shared" si="529"/>
        <v>0</v>
      </c>
      <c r="L2389" s="115">
        <f t="shared" si="530"/>
        <v>0</v>
      </c>
      <c r="M2389" s="111">
        <f t="shared" si="531"/>
        <v>0</v>
      </c>
      <c r="N2389" s="111">
        <f t="shared" si="532"/>
        <v>0</v>
      </c>
      <c r="O2389" s="115">
        <f t="shared" si="533"/>
        <v>0</v>
      </c>
      <c r="P2389" s="111">
        <f t="shared" si="534"/>
        <v>0</v>
      </c>
      <c r="Q2389" s="111">
        <f t="shared" si="535"/>
        <v>0</v>
      </c>
      <c r="R2389" s="115">
        <f t="shared" si="536"/>
        <v>0</v>
      </c>
      <c r="S2389" s="111">
        <f t="shared" si="537"/>
        <v>0</v>
      </c>
      <c r="T2389" s="111">
        <f t="shared" si="538"/>
        <v>0</v>
      </c>
    </row>
    <row r="2390" spans="1:20" ht="11.25" customHeight="1" x14ac:dyDescent="0.2">
      <c r="A2390" s="102" t="str">
        <f>'T09'!A2390</f>
        <v>Šišov</v>
      </c>
      <c r="B2390" s="104">
        <f>'T09'!C2390</f>
        <v>505552</v>
      </c>
      <c r="C2390" s="109">
        <f>'T09'!K2390</f>
        <v>482797</v>
      </c>
      <c r="D2390" s="110">
        <f>'T09'!O2390</f>
        <v>7.0026999999999999</v>
      </c>
      <c r="E2390" s="110">
        <f>'T09'!P2390</f>
        <v>2.6794470553876684</v>
      </c>
      <c r="F2390" s="110"/>
      <c r="G2390" s="102">
        <f t="shared" si="526"/>
        <v>0</v>
      </c>
      <c r="H2390" s="102">
        <f t="shared" si="527"/>
        <v>0</v>
      </c>
      <c r="I2390" s="102">
        <f t="shared" si="528"/>
        <v>0</v>
      </c>
      <c r="J2390" s="103">
        <f t="shared" si="529"/>
        <v>0</v>
      </c>
      <c r="L2390" s="115">
        <f t="shared" si="530"/>
        <v>0</v>
      </c>
      <c r="M2390" s="111">
        <f t="shared" si="531"/>
        <v>0</v>
      </c>
      <c r="N2390" s="111">
        <f t="shared" si="532"/>
        <v>0</v>
      </c>
      <c r="O2390" s="115">
        <f t="shared" si="533"/>
        <v>0</v>
      </c>
      <c r="P2390" s="111">
        <f t="shared" si="534"/>
        <v>0</v>
      </c>
      <c r="Q2390" s="111">
        <f t="shared" si="535"/>
        <v>0</v>
      </c>
      <c r="R2390" s="115">
        <f t="shared" si="536"/>
        <v>0</v>
      </c>
      <c r="S2390" s="111">
        <f t="shared" si="537"/>
        <v>0</v>
      </c>
      <c r="T2390" s="111">
        <f t="shared" si="538"/>
        <v>0</v>
      </c>
    </row>
    <row r="2391" spans="1:20" ht="11.25" customHeight="1" x14ac:dyDescent="0.2">
      <c r="A2391" s="102" t="str">
        <f>'T09'!A2391</f>
        <v>Šivetice</v>
      </c>
      <c r="B2391" s="104">
        <f>'T09'!C2391</f>
        <v>526304</v>
      </c>
      <c r="C2391" s="109">
        <f>'T09'!K2391</f>
        <v>101145.7</v>
      </c>
      <c r="D2391" s="110">
        <f>'T09'!O2391</f>
        <v>0</v>
      </c>
      <c r="E2391" s="110">
        <f>'T09'!P2391</f>
        <v>0</v>
      </c>
      <c r="F2391" s="110"/>
      <c r="G2391" s="102">
        <f t="shared" si="526"/>
        <v>0</v>
      </c>
      <c r="H2391" s="102">
        <f t="shared" si="527"/>
        <v>0</v>
      </c>
      <c r="I2391" s="102">
        <f t="shared" si="528"/>
        <v>0</v>
      </c>
      <c r="J2391" s="103">
        <f t="shared" si="529"/>
        <v>0</v>
      </c>
      <c r="L2391" s="115">
        <f t="shared" si="530"/>
        <v>0</v>
      </c>
      <c r="M2391" s="111">
        <f t="shared" si="531"/>
        <v>0</v>
      </c>
      <c r="N2391" s="111">
        <f t="shared" si="532"/>
        <v>0</v>
      </c>
      <c r="O2391" s="115">
        <f t="shared" si="533"/>
        <v>0</v>
      </c>
      <c r="P2391" s="111">
        <f t="shared" si="534"/>
        <v>0</v>
      </c>
      <c r="Q2391" s="111">
        <f t="shared" si="535"/>
        <v>0</v>
      </c>
      <c r="R2391" s="115">
        <f t="shared" si="536"/>
        <v>0</v>
      </c>
      <c r="S2391" s="111">
        <f t="shared" si="537"/>
        <v>0</v>
      </c>
      <c r="T2391" s="111">
        <f t="shared" si="538"/>
        <v>0</v>
      </c>
    </row>
    <row r="2392" spans="1:20" ht="11.25" customHeight="1" x14ac:dyDescent="0.2">
      <c r="A2392" s="102" t="str">
        <f>'T09'!A2392</f>
        <v>Šmigovec</v>
      </c>
      <c r="B2392" s="104">
        <f>'T09'!C2392</f>
        <v>520870</v>
      </c>
      <c r="C2392" s="109">
        <f>'T09'!K2392</f>
        <v>16880.509999999998</v>
      </c>
      <c r="D2392" s="110">
        <f>'T09'!O2392</f>
        <v>0</v>
      </c>
      <c r="E2392" s="110">
        <f>'T09'!P2392</f>
        <v>0</v>
      </c>
      <c r="F2392" s="110"/>
      <c r="G2392" s="102">
        <f t="shared" si="526"/>
        <v>0</v>
      </c>
      <c r="H2392" s="102">
        <f t="shared" si="527"/>
        <v>0</v>
      </c>
      <c r="I2392" s="102">
        <f t="shared" si="528"/>
        <v>0</v>
      </c>
      <c r="J2392" s="103">
        <f t="shared" si="529"/>
        <v>0</v>
      </c>
      <c r="L2392" s="115">
        <f t="shared" si="530"/>
        <v>0</v>
      </c>
      <c r="M2392" s="111">
        <f t="shared" si="531"/>
        <v>0</v>
      </c>
      <c r="N2392" s="111">
        <f t="shared" si="532"/>
        <v>0</v>
      </c>
      <c r="O2392" s="115">
        <f t="shared" si="533"/>
        <v>0</v>
      </c>
      <c r="P2392" s="111">
        <f t="shared" si="534"/>
        <v>0</v>
      </c>
      <c r="Q2392" s="111">
        <f t="shared" si="535"/>
        <v>0</v>
      </c>
      <c r="R2392" s="115">
        <f t="shared" si="536"/>
        <v>0</v>
      </c>
      <c r="S2392" s="111">
        <f t="shared" si="537"/>
        <v>0</v>
      </c>
      <c r="T2392" s="111">
        <f t="shared" si="538"/>
        <v>0</v>
      </c>
    </row>
    <row r="2393" spans="1:20" ht="11.25" customHeight="1" x14ac:dyDescent="0.2">
      <c r="A2393" s="102" t="str">
        <f>'T09'!A2393</f>
        <v>Šoltýska</v>
      </c>
      <c r="B2393" s="104">
        <f>'T09'!C2393</f>
        <v>511889</v>
      </c>
      <c r="C2393" s="109">
        <f>'T09'!K2393</f>
        <v>29324.53</v>
      </c>
      <c r="D2393" s="110">
        <f>'T09'!O2393</f>
        <v>74.920199999999994</v>
      </c>
      <c r="E2393" s="110">
        <f>'T09'!P2393</f>
        <v>2.0734518166190559</v>
      </c>
      <c r="F2393" s="110"/>
      <c r="G2393" s="102">
        <f t="shared" si="526"/>
        <v>1</v>
      </c>
      <c r="H2393" s="102">
        <f t="shared" si="527"/>
        <v>0</v>
      </c>
      <c r="I2393" s="102">
        <f t="shared" si="528"/>
        <v>0</v>
      </c>
      <c r="J2393" s="103">
        <f t="shared" si="529"/>
        <v>1</v>
      </c>
      <c r="L2393" s="115">
        <f t="shared" si="530"/>
        <v>29324.53</v>
      </c>
      <c r="M2393" s="111">
        <f t="shared" si="531"/>
        <v>0.74920199999999992</v>
      </c>
      <c r="N2393" s="111">
        <f t="shared" si="532"/>
        <v>2.0734518166190558E-2</v>
      </c>
      <c r="O2393" s="115">
        <f t="shared" si="533"/>
        <v>0</v>
      </c>
      <c r="P2393" s="111">
        <f t="shared" si="534"/>
        <v>0</v>
      </c>
      <c r="Q2393" s="111">
        <f t="shared" si="535"/>
        <v>0</v>
      </c>
      <c r="R2393" s="115">
        <f t="shared" si="536"/>
        <v>0</v>
      </c>
      <c r="S2393" s="111">
        <f t="shared" si="537"/>
        <v>0</v>
      </c>
      <c r="T2393" s="111">
        <f t="shared" si="538"/>
        <v>0</v>
      </c>
    </row>
    <row r="2394" spans="1:20" ht="11.25" customHeight="1" x14ac:dyDescent="0.2">
      <c r="A2394" s="102" t="str">
        <f>'T09'!A2394</f>
        <v>Šoporňa</v>
      </c>
      <c r="B2394" s="104">
        <f>'T09'!C2394</f>
        <v>504050</v>
      </c>
      <c r="C2394" s="109">
        <f>'T09'!K2394</f>
        <v>1587016.1600000001</v>
      </c>
      <c r="D2394" s="110">
        <f>'T09'!O2394</f>
        <v>0</v>
      </c>
      <c r="E2394" s="110">
        <f>'T09'!P2394</f>
        <v>0</v>
      </c>
      <c r="F2394" s="110"/>
      <c r="G2394" s="102">
        <f t="shared" si="526"/>
        <v>0</v>
      </c>
      <c r="H2394" s="102">
        <f t="shared" si="527"/>
        <v>0</v>
      </c>
      <c r="I2394" s="102">
        <f t="shared" si="528"/>
        <v>0</v>
      </c>
      <c r="J2394" s="103">
        <f t="shared" si="529"/>
        <v>0</v>
      </c>
      <c r="L2394" s="115">
        <f t="shared" si="530"/>
        <v>0</v>
      </c>
      <c r="M2394" s="111">
        <f t="shared" si="531"/>
        <v>0</v>
      </c>
      <c r="N2394" s="111">
        <f t="shared" si="532"/>
        <v>0</v>
      </c>
      <c r="O2394" s="115">
        <f t="shared" si="533"/>
        <v>0</v>
      </c>
      <c r="P2394" s="111">
        <f t="shared" si="534"/>
        <v>0</v>
      </c>
      <c r="Q2394" s="111">
        <f t="shared" si="535"/>
        <v>0</v>
      </c>
      <c r="R2394" s="115">
        <f t="shared" si="536"/>
        <v>0</v>
      </c>
      <c r="S2394" s="111">
        <f t="shared" si="537"/>
        <v>0</v>
      </c>
      <c r="T2394" s="111">
        <f t="shared" si="538"/>
        <v>0</v>
      </c>
    </row>
    <row r="2395" spans="1:20" ht="11.25" customHeight="1" x14ac:dyDescent="0.2">
      <c r="A2395" s="102" t="str">
        <f>'T09'!A2395</f>
        <v>Špačince</v>
      </c>
      <c r="B2395" s="104">
        <f>'T09'!C2395</f>
        <v>507601</v>
      </c>
      <c r="C2395" s="109">
        <f>'T09'!K2395</f>
        <v>1085821.8</v>
      </c>
      <c r="D2395" s="110">
        <f>'T09'!O2395</f>
        <v>11.979100000000001</v>
      </c>
      <c r="E2395" s="110">
        <f>'T09'!P2395</f>
        <v>15.687971083284566</v>
      </c>
      <c r="F2395" s="110"/>
      <c r="G2395" s="102">
        <f t="shared" si="526"/>
        <v>0</v>
      </c>
      <c r="H2395" s="102">
        <f t="shared" si="527"/>
        <v>0</v>
      </c>
      <c r="I2395" s="102">
        <f t="shared" si="528"/>
        <v>0</v>
      </c>
      <c r="J2395" s="103">
        <f t="shared" si="529"/>
        <v>0</v>
      </c>
      <c r="L2395" s="115">
        <f t="shared" si="530"/>
        <v>0</v>
      </c>
      <c r="M2395" s="111">
        <f t="shared" si="531"/>
        <v>0</v>
      </c>
      <c r="N2395" s="111">
        <f t="shared" si="532"/>
        <v>0</v>
      </c>
      <c r="O2395" s="115">
        <f t="shared" si="533"/>
        <v>0</v>
      </c>
      <c r="P2395" s="111">
        <f t="shared" si="534"/>
        <v>0</v>
      </c>
      <c r="Q2395" s="111">
        <f t="shared" si="535"/>
        <v>0</v>
      </c>
      <c r="R2395" s="115">
        <f t="shared" si="536"/>
        <v>0</v>
      </c>
      <c r="S2395" s="111">
        <f t="shared" si="537"/>
        <v>0</v>
      </c>
      <c r="T2395" s="111">
        <f t="shared" si="538"/>
        <v>0</v>
      </c>
    </row>
    <row r="2396" spans="1:20" ht="11.25" customHeight="1" x14ac:dyDescent="0.2">
      <c r="A2396" s="102" t="str">
        <f>'T09'!A2396</f>
        <v>Špania Dolina</v>
      </c>
      <c r="B2396" s="104">
        <f>'T09'!C2396</f>
        <v>509035</v>
      </c>
      <c r="C2396" s="109">
        <f>'T09'!K2396</f>
        <v>89406.89</v>
      </c>
      <c r="D2396" s="110">
        <f>'T09'!O2396</f>
        <v>13.546099999999999</v>
      </c>
      <c r="E2396" s="110">
        <f>'T09'!P2396</f>
        <v>1.6536197601773197</v>
      </c>
      <c r="F2396" s="110"/>
      <c r="G2396" s="102">
        <f t="shared" si="526"/>
        <v>0</v>
      </c>
      <c r="H2396" s="102">
        <f t="shared" si="527"/>
        <v>0</v>
      </c>
      <c r="I2396" s="102">
        <f t="shared" si="528"/>
        <v>0</v>
      </c>
      <c r="J2396" s="103">
        <f t="shared" si="529"/>
        <v>0</v>
      </c>
      <c r="L2396" s="115">
        <f t="shared" si="530"/>
        <v>0</v>
      </c>
      <c r="M2396" s="111">
        <f t="shared" si="531"/>
        <v>0</v>
      </c>
      <c r="N2396" s="111">
        <f t="shared" si="532"/>
        <v>0</v>
      </c>
      <c r="O2396" s="115">
        <f t="shared" si="533"/>
        <v>0</v>
      </c>
      <c r="P2396" s="111">
        <f t="shared" si="534"/>
        <v>0</v>
      </c>
      <c r="Q2396" s="111">
        <f t="shared" si="535"/>
        <v>0</v>
      </c>
      <c r="R2396" s="115">
        <f t="shared" si="536"/>
        <v>0</v>
      </c>
      <c r="S2396" s="111">
        <f t="shared" si="537"/>
        <v>0</v>
      </c>
      <c r="T2396" s="111">
        <f t="shared" si="538"/>
        <v>0</v>
      </c>
    </row>
    <row r="2397" spans="1:20" ht="11.25" customHeight="1" x14ac:dyDescent="0.2">
      <c r="A2397" s="102" t="str">
        <f>'T09'!A2397</f>
        <v>Španie Pole</v>
      </c>
      <c r="B2397" s="104">
        <f>'T09'!C2397</f>
        <v>515647</v>
      </c>
      <c r="C2397" s="109">
        <f>'T09'!K2397</f>
        <v>22331.88</v>
      </c>
      <c r="D2397" s="110">
        <f>'T09'!O2397</f>
        <v>7.6124000000000001</v>
      </c>
      <c r="E2397" s="110">
        <f>'T09'!P2397</f>
        <v>72.205967433104604</v>
      </c>
      <c r="F2397" s="110"/>
      <c r="G2397" s="102">
        <f t="shared" si="526"/>
        <v>0</v>
      </c>
      <c r="H2397" s="102">
        <f t="shared" si="527"/>
        <v>1</v>
      </c>
      <c r="I2397" s="102">
        <f t="shared" si="528"/>
        <v>0</v>
      </c>
      <c r="J2397" s="103">
        <f t="shared" si="529"/>
        <v>1</v>
      </c>
      <c r="L2397" s="115">
        <f t="shared" si="530"/>
        <v>0</v>
      </c>
      <c r="M2397" s="111">
        <f t="shared" si="531"/>
        <v>0</v>
      </c>
      <c r="N2397" s="111">
        <f t="shared" si="532"/>
        <v>0</v>
      </c>
      <c r="O2397" s="115">
        <f t="shared" si="533"/>
        <v>22331.88</v>
      </c>
      <c r="P2397" s="111">
        <f t="shared" si="534"/>
        <v>7.6123999999999997E-2</v>
      </c>
      <c r="Q2397" s="111">
        <f t="shared" si="535"/>
        <v>0.72205967433104601</v>
      </c>
      <c r="R2397" s="115">
        <f t="shared" si="536"/>
        <v>0</v>
      </c>
      <c r="S2397" s="111">
        <f t="shared" si="537"/>
        <v>0</v>
      </c>
      <c r="T2397" s="111">
        <f t="shared" si="538"/>
        <v>0</v>
      </c>
    </row>
    <row r="2398" spans="1:20" ht="11.25" customHeight="1" x14ac:dyDescent="0.2">
      <c r="A2398" s="102" t="str">
        <f>'T09'!A2398</f>
        <v>Šrobárová</v>
      </c>
      <c r="B2398" s="104">
        <f>'T09'!C2398</f>
        <v>501352</v>
      </c>
      <c r="C2398" s="109">
        <f>'T09'!K2398</f>
        <v>147127.72</v>
      </c>
      <c r="D2398" s="110">
        <f>'T09'!O2398</f>
        <v>6.0595999999999997</v>
      </c>
      <c r="E2398" s="110">
        <f>'T09'!P2398</f>
        <v>0.98075332099212853</v>
      </c>
      <c r="F2398" s="110"/>
      <c r="G2398" s="102">
        <f t="shared" si="526"/>
        <v>0</v>
      </c>
      <c r="H2398" s="102">
        <f t="shared" si="527"/>
        <v>0</v>
      </c>
      <c r="I2398" s="102">
        <f t="shared" si="528"/>
        <v>0</v>
      </c>
      <c r="J2398" s="103">
        <f t="shared" si="529"/>
        <v>0</v>
      </c>
      <c r="L2398" s="115">
        <f t="shared" si="530"/>
        <v>0</v>
      </c>
      <c r="M2398" s="111">
        <f t="shared" si="531"/>
        <v>0</v>
      </c>
      <c r="N2398" s="111">
        <f t="shared" si="532"/>
        <v>0</v>
      </c>
      <c r="O2398" s="115">
        <f t="shared" si="533"/>
        <v>0</v>
      </c>
      <c r="P2398" s="111">
        <f t="shared" si="534"/>
        <v>0</v>
      </c>
      <c r="Q2398" s="111">
        <f t="shared" si="535"/>
        <v>0</v>
      </c>
      <c r="R2398" s="115">
        <f t="shared" si="536"/>
        <v>0</v>
      </c>
      <c r="S2398" s="111">
        <f t="shared" si="537"/>
        <v>0</v>
      </c>
      <c r="T2398" s="111">
        <f t="shared" si="538"/>
        <v>0</v>
      </c>
    </row>
    <row r="2399" spans="1:20" ht="11.25" customHeight="1" x14ac:dyDescent="0.2">
      <c r="A2399" s="102" t="str">
        <f>'T09'!A2399</f>
        <v>Štefanov</v>
      </c>
      <c r="B2399" s="104">
        <f>'T09'!C2399</f>
        <v>504904</v>
      </c>
      <c r="C2399" s="109">
        <f>'T09'!K2399</f>
        <v>757036.2</v>
      </c>
      <c r="D2399" s="110">
        <f>'T09'!O2399</f>
        <v>21.923200000000001</v>
      </c>
      <c r="E2399" s="110">
        <f>'T09'!P2399</f>
        <v>8.0180960963293444</v>
      </c>
      <c r="F2399" s="110"/>
      <c r="G2399" s="102">
        <f t="shared" si="526"/>
        <v>0</v>
      </c>
      <c r="H2399" s="102">
        <f t="shared" si="527"/>
        <v>0</v>
      </c>
      <c r="I2399" s="102">
        <f t="shared" si="528"/>
        <v>0</v>
      </c>
      <c r="J2399" s="103">
        <f t="shared" si="529"/>
        <v>0</v>
      </c>
      <c r="L2399" s="115">
        <f t="shared" si="530"/>
        <v>0</v>
      </c>
      <c r="M2399" s="111">
        <f t="shared" si="531"/>
        <v>0</v>
      </c>
      <c r="N2399" s="111">
        <f t="shared" si="532"/>
        <v>0</v>
      </c>
      <c r="O2399" s="115">
        <f t="shared" si="533"/>
        <v>0</v>
      </c>
      <c r="P2399" s="111">
        <f t="shared" si="534"/>
        <v>0</v>
      </c>
      <c r="Q2399" s="111">
        <f t="shared" si="535"/>
        <v>0</v>
      </c>
      <c r="R2399" s="115">
        <f t="shared" si="536"/>
        <v>0</v>
      </c>
      <c r="S2399" s="111">
        <f t="shared" si="537"/>
        <v>0</v>
      </c>
      <c r="T2399" s="111">
        <f t="shared" si="538"/>
        <v>0</v>
      </c>
    </row>
    <row r="2400" spans="1:20" ht="11.25" customHeight="1" x14ac:dyDescent="0.2">
      <c r="A2400" s="102" t="str">
        <f>'T09'!A2400</f>
        <v>Štefanov nad Oravou</v>
      </c>
      <c r="B2400" s="104">
        <f>'T09'!C2400</f>
        <v>510084</v>
      </c>
      <c r="C2400" s="109">
        <f>'T09'!K2400</f>
        <v>152478.26</v>
      </c>
      <c r="D2400" s="110">
        <f>'T09'!O2400</f>
        <v>236.6173</v>
      </c>
      <c r="E2400" s="110">
        <f>'T09'!P2400</f>
        <v>332.49696710862253</v>
      </c>
      <c r="F2400" s="110"/>
      <c r="G2400" s="102">
        <f t="shared" si="526"/>
        <v>1</v>
      </c>
      <c r="H2400" s="102">
        <f t="shared" si="527"/>
        <v>1</v>
      </c>
      <c r="I2400" s="102">
        <f t="shared" si="528"/>
        <v>1</v>
      </c>
      <c r="J2400" s="103">
        <f t="shared" si="529"/>
        <v>1</v>
      </c>
      <c r="L2400" s="115">
        <f t="shared" si="530"/>
        <v>152478.26</v>
      </c>
      <c r="M2400" s="111">
        <f t="shared" si="531"/>
        <v>2.3661729999999999</v>
      </c>
      <c r="N2400" s="111">
        <f t="shared" si="532"/>
        <v>3.3249696710862251</v>
      </c>
      <c r="O2400" s="115">
        <f t="shared" si="533"/>
        <v>152478.26</v>
      </c>
      <c r="P2400" s="111">
        <f t="shared" si="534"/>
        <v>2.3661729999999999</v>
      </c>
      <c r="Q2400" s="111">
        <f t="shared" si="535"/>
        <v>3.3249696710862251</v>
      </c>
      <c r="R2400" s="115">
        <f t="shared" si="536"/>
        <v>152478.26</v>
      </c>
      <c r="S2400" s="111">
        <f t="shared" si="537"/>
        <v>2.3661729999999999</v>
      </c>
      <c r="T2400" s="111">
        <f t="shared" si="538"/>
        <v>3.3249696710862251</v>
      </c>
    </row>
    <row r="2401" spans="1:20" ht="11.25" customHeight="1" x14ac:dyDescent="0.2">
      <c r="A2401" s="102" t="str">
        <f>'T09'!A2401</f>
        <v>Štefanová</v>
      </c>
      <c r="B2401" s="104">
        <f>'T09'!C2401</f>
        <v>508268</v>
      </c>
      <c r="C2401" s="109">
        <f>'T09'!K2401</f>
        <v>131016.45000000001</v>
      </c>
      <c r="D2401" s="110">
        <f>'T09'!O2401</f>
        <v>0</v>
      </c>
      <c r="E2401" s="110">
        <f>'T09'!P2401</f>
        <v>0</v>
      </c>
      <c r="F2401" s="110"/>
      <c r="G2401" s="102">
        <f t="shared" si="526"/>
        <v>0</v>
      </c>
      <c r="H2401" s="102">
        <f t="shared" si="527"/>
        <v>0</v>
      </c>
      <c r="I2401" s="102">
        <f t="shared" si="528"/>
        <v>0</v>
      </c>
      <c r="J2401" s="103">
        <f t="shared" si="529"/>
        <v>0</v>
      </c>
      <c r="L2401" s="115">
        <f t="shared" si="530"/>
        <v>0</v>
      </c>
      <c r="M2401" s="111">
        <f t="shared" si="531"/>
        <v>0</v>
      </c>
      <c r="N2401" s="111">
        <f t="shared" si="532"/>
        <v>0</v>
      </c>
      <c r="O2401" s="115">
        <f t="shared" si="533"/>
        <v>0</v>
      </c>
      <c r="P2401" s="111">
        <f t="shared" si="534"/>
        <v>0</v>
      </c>
      <c r="Q2401" s="111">
        <f t="shared" si="535"/>
        <v>0</v>
      </c>
      <c r="R2401" s="115">
        <f t="shared" si="536"/>
        <v>0</v>
      </c>
      <c r="S2401" s="111">
        <f t="shared" si="537"/>
        <v>0</v>
      </c>
      <c r="T2401" s="111">
        <f t="shared" si="538"/>
        <v>0</v>
      </c>
    </row>
    <row r="2402" spans="1:20" ht="11.25" customHeight="1" x14ac:dyDescent="0.2">
      <c r="A2402" s="102" t="str">
        <f>'T09'!A2402</f>
        <v>Štefanovce</v>
      </c>
      <c r="B2402" s="104">
        <f>'T09'!C2402</f>
        <v>525278</v>
      </c>
      <c r="C2402" s="109">
        <f>'T09'!K2402</f>
        <v>40136.11</v>
      </c>
      <c r="D2402" s="110">
        <f>'T09'!O2402</f>
        <v>0</v>
      </c>
      <c r="E2402" s="110">
        <f>'T09'!P2402</f>
        <v>274.63959511771321</v>
      </c>
      <c r="F2402" s="110"/>
      <c r="G2402" s="102">
        <f t="shared" si="526"/>
        <v>0</v>
      </c>
      <c r="H2402" s="102">
        <f t="shared" si="527"/>
        <v>1</v>
      </c>
      <c r="I2402" s="102">
        <f t="shared" si="528"/>
        <v>0</v>
      </c>
      <c r="J2402" s="103">
        <f t="shared" si="529"/>
        <v>1</v>
      </c>
      <c r="L2402" s="115">
        <f t="shared" si="530"/>
        <v>0</v>
      </c>
      <c r="M2402" s="111">
        <f t="shared" si="531"/>
        <v>0</v>
      </c>
      <c r="N2402" s="111">
        <f t="shared" si="532"/>
        <v>0</v>
      </c>
      <c r="O2402" s="115">
        <f t="shared" si="533"/>
        <v>40136.11</v>
      </c>
      <c r="P2402" s="111">
        <f t="shared" si="534"/>
        <v>0</v>
      </c>
      <c r="Q2402" s="111">
        <f t="shared" si="535"/>
        <v>2.7463959511771323</v>
      </c>
      <c r="R2402" s="115">
        <f t="shared" si="536"/>
        <v>0</v>
      </c>
      <c r="S2402" s="111">
        <f t="shared" si="537"/>
        <v>0</v>
      </c>
      <c r="T2402" s="111">
        <f t="shared" si="538"/>
        <v>0</v>
      </c>
    </row>
    <row r="2403" spans="1:20" ht="11.25" customHeight="1" x14ac:dyDescent="0.2">
      <c r="A2403" s="102" t="str">
        <f>'T09'!A2403</f>
        <v>Štefanovce</v>
      </c>
      <c r="B2403" s="104">
        <f>'T09'!C2403</f>
        <v>529184</v>
      </c>
      <c r="C2403" s="109">
        <f>'T09'!K2403</f>
        <v>70708.61</v>
      </c>
      <c r="D2403" s="110">
        <f>'T09'!O2403</f>
        <v>11.3848</v>
      </c>
      <c r="E2403" s="110">
        <f>'T09'!P2403</f>
        <v>31.052201422146471</v>
      </c>
      <c r="F2403" s="110"/>
      <c r="G2403" s="102">
        <f t="shared" si="526"/>
        <v>0</v>
      </c>
      <c r="H2403" s="102">
        <f t="shared" si="527"/>
        <v>1</v>
      </c>
      <c r="I2403" s="102">
        <f t="shared" si="528"/>
        <v>0</v>
      </c>
      <c r="J2403" s="103">
        <f t="shared" si="529"/>
        <v>1</v>
      </c>
      <c r="L2403" s="115">
        <f t="shared" si="530"/>
        <v>0</v>
      </c>
      <c r="M2403" s="111">
        <f t="shared" si="531"/>
        <v>0</v>
      </c>
      <c r="N2403" s="111">
        <f t="shared" si="532"/>
        <v>0</v>
      </c>
      <c r="O2403" s="115">
        <f t="shared" si="533"/>
        <v>70708.61</v>
      </c>
      <c r="P2403" s="111">
        <f t="shared" si="534"/>
        <v>0.113848</v>
      </c>
      <c r="Q2403" s="111">
        <f t="shared" si="535"/>
        <v>0.31052201422146469</v>
      </c>
      <c r="R2403" s="115">
        <f t="shared" si="536"/>
        <v>0</v>
      </c>
      <c r="S2403" s="111">
        <f t="shared" si="537"/>
        <v>0</v>
      </c>
      <c r="T2403" s="111">
        <f t="shared" si="538"/>
        <v>0</v>
      </c>
    </row>
    <row r="2404" spans="1:20" ht="11.25" customHeight="1" x14ac:dyDescent="0.2">
      <c r="A2404" s="102" t="str">
        <f>'T09'!A2404</f>
        <v>Štefanovičová</v>
      </c>
      <c r="B2404" s="104">
        <f>'T09'!C2404</f>
        <v>581691</v>
      </c>
      <c r="C2404" s="109">
        <f>'T09'!K2404</f>
        <v>91481.59</v>
      </c>
      <c r="D2404" s="110">
        <f>'T09'!O2404</f>
        <v>0</v>
      </c>
      <c r="E2404" s="110">
        <f>'T09'!P2404</f>
        <v>2.4530400050982935</v>
      </c>
      <c r="F2404" s="110"/>
      <c r="G2404" s="102">
        <f t="shared" si="526"/>
        <v>0</v>
      </c>
      <c r="H2404" s="102">
        <f t="shared" si="527"/>
        <v>0</v>
      </c>
      <c r="I2404" s="102">
        <f t="shared" si="528"/>
        <v>0</v>
      </c>
      <c r="J2404" s="103">
        <f t="shared" si="529"/>
        <v>0</v>
      </c>
      <c r="L2404" s="115">
        <f t="shared" si="530"/>
        <v>0</v>
      </c>
      <c r="M2404" s="111">
        <f t="shared" si="531"/>
        <v>0</v>
      </c>
      <c r="N2404" s="111">
        <f t="shared" si="532"/>
        <v>0</v>
      </c>
      <c r="O2404" s="115">
        <f t="shared" si="533"/>
        <v>0</v>
      </c>
      <c r="P2404" s="111">
        <f t="shared" si="534"/>
        <v>0</v>
      </c>
      <c r="Q2404" s="111">
        <f t="shared" si="535"/>
        <v>0</v>
      </c>
      <c r="R2404" s="115">
        <f t="shared" si="536"/>
        <v>0</v>
      </c>
      <c r="S2404" s="111">
        <f t="shared" si="537"/>
        <v>0</v>
      </c>
      <c r="T2404" s="111">
        <f t="shared" si="538"/>
        <v>0</v>
      </c>
    </row>
    <row r="2405" spans="1:20" ht="11.25" customHeight="1" x14ac:dyDescent="0.2">
      <c r="A2405" s="102" t="str">
        <f>'T09'!A2405</f>
        <v>Štefurov</v>
      </c>
      <c r="B2405" s="104">
        <f>'T09'!C2405</f>
        <v>527904</v>
      </c>
      <c r="C2405" s="109">
        <f>'T09'!K2405</f>
        <v>21716.28</v>
      </c>
      <c r="D2405" s="110">
        <f>'T09'!O2405</f>
        <v>0</v>
      </c>
      <c r="E2405" s="110">
        <f>'T09'!P2405</f>
        <v>0</v>
      </c>
      <c r="F2405" s="110"/>
      <c r="G2405" s="102">
        <f t="shared" si="526"/>
        <v>0</v>
      </c>
      <c r="H2405" s="102">
        <f t="shared" si="527"/>
        <v>0</v>
      </c>
      <c r="I2405" s="102">
        <f t="shared" si="528"/>
        <v>0</v>
      </c>
      <c r="J2405" s="103">
        <f t="shared" si="529"/>
        <v>0</v>
      </c>
      <c r="L2405" s="115">
        <f t="shared" si="530"/>
        <v>0</v>
      </c>
      <c r="M2405" s="111">
        <f t="shared" si="531"/>
        <v>0</v>
      </c>
      <c r="N2405" s="111">
        <f t="shared" si="532"/>
        <v>0</v>
      </c>
      <c r="O2405" s="115">
        <f t="shared" si="533"/>
        <v>0</v>
      </c>
      <c r="P2405" s="111">
        <f t="shared" si="534"/>
        <v>0</v>
      </c>
      <c r="Q2405" s="111">
        <f t="shared" si="535"/>
        <v>0</v>
      </c>
      <c r="R2405" s="115">
        <f t="shared" si="536"/>
        <v>0</v>
      </c>
      <c r="S2405" s="111">
        <f t="shared" si="537"/>
        <v>0</v>
      </c>
      <c r="T2405" s="111">
        <f t="shared" si="538"/>
        <v>0</v>
      </c>
    </row>
    <row r="2406" spans="1:20" ht="11.25" customHeight="1" x14ac:dyDescent="0.2">
      <c r="A2406" s="102" t="str">
        <f>'T09'!A2406</f>
        <v>Šterusy</v>
      </c>
      <c r="B2406" s="104">
        <f>'T09'!C2406</f>
        <v>556548</v>
      </c>
      <c r="C2406" s="109">
        <f>'T09'!K2406</f>
        <v>169289.28999999998</v>
      </c>
      <c r="D2406" s="110">
        <f>'T09'!O2406</f>
        <v>0</v>
      </c>
      <c r="E2406" s="110">
        <f>'T09'!P2406</f>
        <v>0</v>
      </c>
      <c r="F2406" s="110"/>
      <c r="G2406" s="102">
        <f t="shared" si="526"/>
        <v>0</v>
      </c>
      <c r="H2406" s="102">
        <f t="shared" si="527"/>
        <v>0</v>
      </c>
      <c r="I2406" s="102">
        <f t="shared" si="528"/>
        <v>0</v>
      </c>
      <c r="J2406" s="103">
        <f t="shared" si="529"/>
        <v>0</v>
      </c>
      <c r="L2406" s="115">
        <f t="shared" si="530"/>
        <v>0</v>
      </c>
      <c r="M2406" s="111">
        <f t="shared" si="531"/>
        <v>0</v>
      </c>
      <c r="N2406" s="111">
        <f t="shared" si="532"/>
        <v>0</v>
      </c>
      <c r="O2406" s="115">
        <f t="shared" si="533"/>
        <v>0</v>
      </c>
      <c r="P2406" s="111">
        <f t="shared" si="534"/>
        <v>0</v>
      </c>
      <c r="Q2406" s="111">
        <f t="shared" si="535"/>
        <v>0</v>
      </c>
      <c r="R2406" s="115">
        <f t="shared" si="536"/>
        <v>0</v>
      </c>
      <c r="S2406" s="111">
        <f t="shared" si="537"/>
        <v>0</v>
      </c>
      <c r="T2406" s="111">
        <f t="shared" si="538"/>
        <v>0</v>
      </c>
    </row>
    <row r="2407" spans="1:20" ht="11.25" customHeight="1" x14ac:dyDescent="0.2">
      <c r="A2407" s="102" t="str">
        <f>'T09'!A2407</f>
        <v>Štiavnické Bane</v>
      </c>
      <c r="B2407" s="104">
        <f>'T09'!C2407</f>
        <v>517283</v>
      </c>
      <c r="C2407" s="109">
        <f>'T09'!K2407</f>
        <v>575838.99</v>
      </c>
      <c r="D2407" s="110">
        <f>'T09'!O2407</f>
        <v>15.085699999999999</v>
      </c>
      <c r="E2407" s="110">
        <f>'T09'!P2407</f>
        <v>1.5740650003571313</v>
      </c>
      <c r="F2407" s="110"/>
      <c r="G2407" s="102">
        <f t="shared" si="526"/>
        <v>0</v>
      </c>
      <c r="H2407" s="102">
        <f t="shared" si="527"/>
        <v>0</v>
      </c>
      <c r="I2407" s="102">
        <f t="shared" si="528"/>
        <v>0</v>
      </c>
      <c r="J2407" s="103">
        <f t="shared" si="529"/>
        <v>0</v>
      </c>
      <c r="L2407" s="115">
        <f t="shared" si="530"/>
        <v>0</v>
      </c>
      <c r="M2407" s="111">
        <f t="shared" si="531"/>
        <v>0</v>
      </c>
      <c r="N2407" s="111">
        <f t="shared" si="532"/>
        <v>0</v>
      </c>
      <c r="O2407" s="115">
        <f t="shared" si="533"/>
        <v>0</v>
      </c>
      <c r="P2407" s="111">
        <f t="shared" si="534"/>
        <v>0</v>
      </c>
      <c r="Q2407" s="111">
        <f t="shared" si="535"/>
        <v>0</v>
      </c>
      <c r="R2407" s="115">
        <f t="shared" si="536"/>
        <v>0</v>
      </c>
      <c r="S2407" s="111">
        <f t="shared" si="537"/>
        <v>0</v>
      </c>
      <c r="T2407" s="111">
        <f t="shared" si="538"/>
        <v>0</v>
      </c>
    </row>
    <row r="2408" spans="1:20" ht="11.25" customHeight="1" x14ac:dyDescent="0.2">
      <c r="A2408" s="102" t="str">
        <f>'T09'!A2408</f>
        <v>Štiavnička</v>
      </c>
      <c r="B2408" s="104">
        <f>'T09'!C2408</f>
        <v>511056</v>
      </c>
      <c r="C2408" s="109">
        <f>'T09'!K2408</f>
        <v>250729.67</v>
      </c>
      <c r="D2408" s="110">
        <f>'T09'!O2408</f>
        <v>0</v>
      </c>
      <c r="E2408" s="110">
        <f>'T09'!P2408</f>
        <v>0</v>
      </c>
      <c r="F2408" s="110"/>
      <c r="G2408" s="102">
        <f t="shared" si="526"/>
        <v>0</v>
      </c>
      <c r="H2408" s="102">
        <f t="shared" si="527"/>
        <v>0</v>
      </c>
      <c r="I2408" s="102">
        <f t="shared" si="528"/>
        <v>0</v>
      </c>
      <c r="J2408" s="103">
        <f t="shared" si="529"/>
        <v>0</v>
      </c>
      <c r="L2408" s="115">
        <f t="shared" si="530"/>
        <v>0</v>
      </c>
      <c r="M2408" s="111">
        <f t="shared" si="531"/>
        <v>0</v>
      </c>
      <c r="N2408" s="111">
        <f t="shared" si="532"/>
        <v>0</v>
      </c>
      <c r="O2408" s="115">
        <f t="shared" si="533"/>
        <v>0</v>
      </c>
      <c r="P2408" s="111">
        <f t="shared" si="534"/>
        <v>0</v>
      </c>
      <c r="Q2408" s="111">
        <f t="shared" si="535"/>
        <v>0</v>
      </c>
      <c r="R2408" s="115">
        <f t="shared" si="536"/>
        <v>0</v>
      </c>
      <c r="S2408" s="111">
        <f t="shared" si="537"/>
        <v>0</v>
      </c>
      <c r="T2408" s="111">
        <f t="shared" si="538"/>
        <v>0</v>
      </c>
    </row>
    <row r="2409" spans="1:20" ht="11.25" customHeight="1" x14ac:dyDescent="0.2">
      <c r="A2409" s="102" t="str">
        <f>'T09'!A2409</f>
        <v>Štiavnik</v>
      </c>
      <c r="B2409" s="104">
        <f>'T09'!C2409</f>
        <v>518018</v>
      </c>
      <c r="C2409" s="109">
        <f>'T09'!K2409</f>
        <v>2316770.9300000002</v>
      </c>
      <c r="D2409" s="110">
        <f>'T09'!O2409</f>
        <v>0</v>
      </c>
      <c r="E2409" s="110">
        <f>'T09'!P2409</f>
        <v>2.6576887340346587</v>
      </c>
      <c r="F2409" s="110"/>
      <c r="G2409" s="102">
        <f t="shared" si="526"/>
        <v>0</v>
      </c>
      <c r="H2409" s="102">
        <f t="shared" si="527"/>
        <v>0</v>
      </c>
      <c r="I2409" s="102">
        <f t="shared" si="528"/>
        <v>0</v>
      </c>
      <c r="J2409" s="103">
        <f t="shared" si="529"/>
        <v>0</v>
      </c>
      <c r="L2409" s="115">
        <f t="shared" si="530"/>
        <v>0</v>
      </c>
      <c r="M2409" s="111">
        <f t="shared" si="531"/>
        <v>0</v>
      </c>
      <c r="N2409" s="111">
        <f t="shared" si="532"/>
        <v>0</v>
      </c>
      <c r="O2409" s="115">
        <f t="shared" si="533"/>
        <v>0</v>
      </c>
      <c r="P2409" s="111">
        <f t="shared" si="534"/>
        <v>0</v>
      </c>
      <c r="Q2409" s="111">
        <f t="shared" si="535"/>
        <v>0</v>
      </c>
      <c r="R2409" s="115">
        <f t="shared" si="536"/>
        <v>0</v>
      </c>
      <c r="S2409" s="111">
        <f t="shared" si="537"/>
        <v>0</v>
      </c>
      <c r="T2409" s="111">
        <f t="shared" si="538"/>
        <v>0</v>
      </c>
    </row>
    <row r="2410" spans="1:20" ht="11.25" customHeight="1" x14ac:dyDescent="0.2">
      <c r="A2410" s="102" t="str">
        <f>'T09'!A2410</f>
        <v>Štitáre</v>
      </c>
      <c r="B2410" s="104">
        <f>'T09'!C2410</f>
        <v>582719</v>
      </c>
      <c r="C2410" s="109">
        <f>'T09'!K2410</f>
        <v>233546.67</v>
      </c>
      <c r="D2410" s="110">
        <f>'T09'!O2410</f>
        <v>19.1859</v>
      </c>
      <c r="E2410" s="110">
        <f>'T09'!P2410</f>
        <v>3.2889700375518092</v>
      </c>
      <c r="F2410" s="110"/>
      <c r="G2410" s="102">
        <f t="shared" si="526"/>
        <v>0</v>
      </c>
      <c r="H2410" s="102">
        <f t="shared" si="527"/>
        <v>0</v>
      </c>
      <c r="I2410" s="102">
        <f t="shared" si="528"/>
        <v>0</v>
      </c>
      <c r="J2410" s="103">
        <f t="shared" si="529"/>
        <v>0</v>
      </c>
      <c r="L2410" s="115">
        <f t="shared" si="530"/>
        <v>0</v>
      </c>
      <c r="M2410" s="111">
        <f t="shared" si="531"/>
        <v>0</v>
      </c>
      <c r="N2410" s="111">
        <f t="shared" si="532"/>
        <v>0</v>
      </c>
      <c r="O2410" s="115">
        <f t="shared" si="533"/>
        <v>0</v>
      </c>
      <c r="P2410" s="111">
        <f t="shared" si="534"/>
        <v>0</v>
      </c>
      <c r="Q2410" s="111">
        <f t="shared" si="535"/>
        <v>0</v>
      </c>
      <c r="R2410" s="115">
        <f t="shared" si="536"/>
        <v>0</v>
      </c>
      <c r="S2410" s="111">
        <f t="shared" si="537"/>
        <v>0</v>
      </c>
      <c r="T2410" s="111">
        <f t="shared" si="538"/>
        <v>0</v>
      </c>
    </row>
    <row r="2411" spans="1:20" ht="11.25" customHeight="1" x14ac:dyDescent="0.2">
      <c r="A2411" s="102" t="str">
        <f>'T09'!A2411</f>
        <v>Štítnik</v>
      </c>
      <c r="B2411" s="104">
        <f>'T09'!C2411</f>
        <v>526312</v>
      </c>
      <c r="C2411" s="109">
        <f>'T09'!K2411</f>
        <v>1295553.6399999999</v>
      </c>
      <c r="D2411" s="110">
        <f>'T09'!O2411</f>
        <v>3.2501000000000002</v>
      </c>
      <c r="E2411" s="110">
        <f>'T09'!P2411</f>
        <v>2.3422843379915941</v>
      </c>
      <c r="F2411" s="110"/>
      <c r="G2411" s="102">
        <f t="shared" si="526"/>
        <v>0</v>
      </c>
      <c r="H2411" s="102">
        <f t="shared" si="527"/>
        <v>0</v>
      </c>
      <c r="I2411" s="102">
        <f t="shared" si="528"/>
        <v>0</v>
      </c>
      <c r="J2411" s="103">
        <f t="shared" si="529"/>
        <v>0</v>
      </c>
      <c r="L2411" s="115">
        <f t="shared" si="530"/>
        <v>0</v>
      </c>
      <c r="M2411" s="111">
        <f t="shared" si="531"/>
        <v>0</v>
      </c>
      <c r="N2411" s="111">
        <f t="shared" si="532"/>
        <v>0</v>
      </c>
      <c r="O2411" s="115">
        <f t="shared" si="533"/>
        <v>0</v>
      </c>
      <c r="P2411" s="111">
        <f t="shared" si="534"/>
        <v>0</v>
      </c>
      <c r="Q2411" s="111">
        <f t="shared" si="535"/>
        <v>0</v>
      </c>
      <c r="R2411" s="115">
        <f t="shared" si="536"/>
        <v>0</v>
      </c>
      <c r="S2411" s="111">
        <f t="shared" si="537"/>
        <v>0</v>
      </c>
      <c r="T2411" s="111">
        <f t="shared" si="538"/>
        <v>0</v>
      </c>
    </row>
    <row r="2412" spans="1:20" ht="11.25" customHeight="1" x14ac:dyDescent="0.2">
      <c r="A2412" s="102" t="str">
        <f>'T09'!A2412</f>
        <v>Štós</v>
      </c>
      <c r="B2412" s="104">
        <f>'T09'!C2412</f>
        <v>522074</v>
      </c>
      <c r="C2412" s="109">
        <f>'T09'!K2412</f>
        <v>440914.57</v>
      </c>
      <c r="D2412" s="110">
        <f>'T09'!O2412</f>
        <v>39.641199999999998</v>
      </c>
      <c r="E2412" s="110">
        <f>'T09'!P2412</f>
        <v>16.484150206240635</v>
      </c>
      <c r="F2412" s="110"/>
      <c r="G2412" s="102">
        <f t="shared" si="526"/>
        <v>0</v>
      </c>
      <c r="H2412" s="102">
        <f t="shared" si="527"/>
        <v>0</v>
      </c>
      <c r="I2412" s="102">
        <f t="shared" si="528"/>
        <v>0</v>
      </c>
      <c r="J2412" s="103">
        <f t="shared" si="529"/>
        <v>0</v>
      </c>
      <c r="L2412" s="115">
        <f t="shared" si="530"/>
        <v>0</v>
      </c>
      <c r="M2412" s="111">
        <f t="shared" si="531"/>
        <v>0</v>
      </c>
      <c r="N2412" s="111">
        <f t="shared" si="532"/>
        <v>0</v>
      </c>
      <c r="O2412" s="115">
        <f t="shared" si="533"/>
        <v>0</v>
      </c>
      <c r="P2412" s="111">
        <f t="shared" si="534"/>
        <v>0</v>
      </c>
      <c r="Q2412" s="111">
        <f t="shared" si="535"/>
        <v>0</v>
      </c>
      <c r="R2412" s="115">
        <f t="shared" si="536"/>
        <v>0</v>
      </c>
      <c r="S2412" s="111">
        <f t="shared" si="537"/>
        <v>0</v>
      </c>
      <c r="T2412" s="111">
        <f t="shared" si="538"/>
        <v>0</v>
      </c>
    </row>
    <row r="2413" spans="1:20" ht="11.25" customHeight="1" x14ac:dyDescent="0.2">
      <c r="A2413" s="102" t="str">
        <f>'T09'!A2413</f>
        <v>Štôla</v>
      </c>
      <c r="B2413" s="104">
        <f>'T09'!C2413</f>
        <v>559890</v>
      </c>
      <c r="C2413" s="109">
        <f>'T09'!K2413</f>
        <v>134765.67000000001</v>
      </c>
      <c r="D2413" s="110">
        <f>'T09'!O2413</f>
        <v>0</v>
      </c>
      <c r="E2413" s="110">
        <f>'T09'!P2413</f>
        <v>2.2780282248439083</v>
      </c>
      <c r="F2413" s="110"/>
      <c r="G2413" s="102">
        <f t="shared" si="526"/>
        <v>0</v>
      </c>
      <c r="H2413" s="102">
        <f t="shared" si="527"/>
        <v>0</v>
      </c>
      <c r="I2413" s="102">
        <f t="shared" si="528"/>
        <v>0</v>
      </c>
      <c r="J2413" s="103">
        <f t="shared" si="529"/>
        <v>0</v>
      </c>
      <c r="L2413" s="115">
        <f t="shared" si="530"/>
        <v>0</v>
      </c>
      <c r="M2413" s="111">
        <f t="shared" si="531"/>
        <v>0</v>
      </c>
      <c r="N2413" s="111">
        <f t="shared" si="532"/>
        <v>0</v>
      </c>
      <c r="O2413" s="115">
        <f t="shared" si="533"/>
        <v>0</v>
      </c>
      <c r="P2413" s="111">
        <f t="shared" si="534"/>
        <v>0</v>
      </c>
      <c r="Q2413" s="111">
        <f t="shared" si="535"/>
        <v>0</v>
      </c>
      <c r="R2413" s="115">
        <f t="shared" si="536"/>
        <v>0</v>
      </c>
      <c r="S2413" s="111">
        <f t="shared" si="537"/>
        <v>0</v>
      </c>
      <c r="T2413" s="111">
        <f t="shared" si="538"/>
        <v>0</v>
      </c>
    </row>
    <row r="2414" spans="1:20" ht="11.25" customHeight="1" x14ac:dyDescent="0.2">
      <c r="A2414" s="102" t="str">
        <f>'T09'!A2414</f>
        <v>Štrba</v>
      </c>
      <c r="B2414" s="104">
        <f>'T09'!C2414</f>
        <v>523933</v>
      </c>
      <c r="C2414" s="109">
        <f>'T09'!K2414</f>
        <v>2753071.6</v>
      </c>
      <c r="D2414" s="110">
        <f>'T09'!O2414</f>
        <v>8.5359999999999996</v>
      </c>
      <c r="E2414" s="110">
        <f>'T09'!P2414</f>
        <v>3.110515905216559</v>
      </c>
      <c r="F2414" s="110"/>
      <c r="G2414" s="102">
        <f t="shared" si="526"/>
        <v>0</v>
      </c>
      <c r="H2414" s="102">
        <f t="shared" si="527"/>
        <v>0</v>
      </c>
      <c r="I2414" s="102">
        <f t="shared" si="528"/>
        <v>0</v>
      </c>
      <c r="J2414" s="103">
        <f t="shared" si="529"/>
        <v>0</v>
      </c>
      <c r="L2414" s="115">
        <f t="shared" si="530"/>
        <v>0</v>
      </c>
      <c r="M2414" s="111">
        <f t="shared" si="531"/>
        <v>0</v>
      </c>
      <c r="N2414" s="111">
        <f t="shared" si="532"/>
        <v>0</v>
      </c>
      <c r="O2414" s="115">
        <f t="shared" si="533"/>
        <v>0</v>
      </c>
      <c r="P2414" s="111">
        <f t="shared" si="534"/>
        <v>0</v>
      </c>
      <c r="Q2414" s="111">
        <f t="shared" si="535"/>
        <v>0</v>
      </c>
      <c r="R2414" s="115">
        <f t="shared" si="536"/>
        <v>0</v>
      </c>
      <c r="S2414" s="111">
        <f t="shared" si="537"/>
        <v>0</v>
      </c>
      <c r="T2414" s="111">
        <f t="shared" si="538"/>
        <v>0</v>
      </c>
    </row>
    <row r="2415" spans="1:20" ht="11.25" customHeight="1" x14ac:dyDescent="0.2">
      <c r="A2415" s="102" t="str">
        <f>'T09'!A2415</f>
        <v>Štrkovec</v>
      </c>
      <c r="B2415" s="104">
        <f>'T09'!C2415</f>
        <v>515655</v>
      </c>
      <c r="C2415" s="109">
        <f>'T09'!K2415</f>
        <v>222854.13999999998</v>
      </c>
      <c r="D2415" s="110">
        <f>'T09'!O2415</f>
        <v>23.490300000000001</v>
      </c>
      <c r="E2415" s="110">
        <f>'T09'!P2415</f>
        <v>7.5094454157324613</v>
      </c>
      <c r="F2415" s="110"/>
      <c r="G2415" s="102">
        <f t="shared" si="526"/>
        <v>0</v>
      </c>
      <c r="H2415" s="102">
        <f t="shared" si="527"/>
        <v>0</v>
      </c>
      <c r="I2415" s="102">
        <f t="shared" si="528"/>
        <v>0</v>
      </c>
      <c r="J2415" s="103">
        <f t="shared" si="529"/>
        <v>0</v>
      </c>
      <c r="L2415" s="115">
        <f t="shared" si="530"/>
        <v>0</v>
      </c>
      <c r="M2415" s="111">
        <f t="shared" si="531"/>
        <v>0</v>
      </c>
      <c r="N2415" s="111">
        <f t="shared" si="532"/>
        <v>0</v>
      </c>
      <c r="O2415" s="115">
        <f t="shared" si="533"/>
        <v>0</v>
      </c>
      <c r="P2415" s="111">
        <f t="shared" si="534"/>
        <v>0</v>
      </c>
      <c r="Q2415" s="111">
        <f t="shared" si="535"/>
        <v>0</v>
      </c>
      <c r="R2415" s="115">
        <f t="shared" si="536"/>
        <v>0</v>
      </c>
      <c r="S2415" s="111">
        <f t="shared" si="537"/>
        <v>0</v>
      </c>
      <c r="T2415" s="111">
        <f t="shared" si="538"/>
        <v>0</v>
      </c>
    </row>
    <row r="2416" spans="1:20" ht="11.25" customHeight="1" x14ac:dyDescent="0.2">
      <c r="A2416" s="102" t="str">
        <f>'T09'!A2416</f>
        <v>Štúrovo</v>
      </c>
      <c r="B2416" s="104">
        <f>'T09'!C2416</f>
        <v>503584</v>
      </c>
      <c r="C2416" s="109">
        <f>'T09'!K2416</f>
        <v>6047511.1299999999</v>
      </c>
      <c r="D2416" s="110">
        <f>'T09'!O2416</f>
        <v>0</v>
      </c>
      <c r="E2416" s="110">
        <f>'T09'!P2416</f>
        <v>1.3628118779501941</v>
      </c>
      <c r="F2416" s="110"/>
      <c r="G2416" s="102">
        <f t="shared" si="526"/>
        <v>0</v>
      </c>
      <c r="H2416" s="102">
        <f t="shared" si="527"/>
        <v>0</v>
      </c>
      <c r="I2416" s="102">
        <f t="shared" si="528"/>
        <v>0</v>
      </c>
      <c r="J2416" s="103">
        <f t="shared" si="529"/>
        <v>0</v>
      </c>
      <c r="L2416" s="115">
        <f t="shared" si="530"/>
        <v>0</v>
      </c>
      <c r="M2416" s="111">
        <f t="shared" si="531"/>
        <v>0</v>
      </c>
      <c r="N2416" s="111">
        <f t="shared" si="532"/>
        <v>0</v>
      </c>
      <c r="O2416" s="115">
        <f t="shared" si="533"/>
        <v>0</v>
      </c>
      <c r="P2416" s="111">
        <f t="shared" si="534"/>
        <v>0</v>
      </c>
      <c r="Q2416" s="111">
        <f t="shared" si="535"/>
        <v>0</v>
      </c>
      <c r="R2416" s="115">
        <f t="shared" si="536"/>
        <v>0</v>
      </c>
      <c r="S2416" s="111">
        <f t="shared" si="537"/>
        <v>0</v>
      </c>
      <c r="T2416" s="111">
        <f t="shared" si="538"/>
        <v>0</v>
      </c>
    </row>
    <row r="2417" spans="1:20" ht="11.25" customHeight="1" x14ac:dyDescent="0.2">
      <c r="A2417" s="102" t="str">
        <f>'T09'!A2417</f>
        <v>Štvrtok</v>
      </c>
      <c r="B2417" s="104">
        <f>'T09'!C2417</f>
        <v>506541</v>
      </c>
      <c r="C2417" s="109">
        <f>'T09'!K2417</f>
        <v>106661.28</v>
      </c>
      <c r="D2417" s="110">
        <f>'T09'!O2417</f>
        <v>0</v>
      </c>
      <c r="E2417" s="110">
        <f>'T09'!P2417</f>
        <v>0</v>
      </c>
      <c r="F2417" s="110"/>
      <c r="G2417" s="102">
        <f t="shared" si="526"/>
        <v>0</v>
      </c>
      <c r="H2417" s="102">
        <f t="shared" si="527"/>
        <v>0</v>
      </c>
      <c r="I2417" s="102">
        <f t="shared" si="528"/>
        <v>0</v>
      </c>
      <c r="J2417" s="103">
        <f t="shared" si="529"/>
        <v>0</v>
      </c>
      <c r="L2417" s="115">
        <f t="shared" si="530"/>
        <v>0</v>
      </c>
      <c r="M2417" s="111">
        <f t="shared" si="531"/>
        <v>0</v>
      </c>
      <c r="N2417" s="111">
        <f t="shared" si="532"/>
        <v>0</v>
      </c>
      <c r="O2417" s="115">
        <f t="shared" si="533"/>
        <v>0</v>
      </c>
      <c r="P2417" s="111">
        <f t="shared" si="534"/>
        <v>0</v>
      </c>
      <c r="Q2417" s="111">
        <f t="shared" si="535"/>
        <v>0</v>
      </c>
      <c r="R2417" s="115">
        <f t="shared" si="536"/>
        <v>0</v>
      </c>
      <c r="S2417" s="111">
        <f t="shared" si="537"/>
        <v>0</v>
      </c>
      <c r="T2417" s="111">
        <f t="shared" si="538"/>
        <v>0</v>
      </c>
    </row>
    <row r="2418" spans="1:20" ht="11.25" customHeight="1" x14ac:dyDescent="0.2">
      <c r="A2418" s="102" t="str">
        <f>'T09'!A2418</f>
        <v>Štvrtok na Ostrove</v>
      </c>
      <c r="B2418" s="104">
        <f>'T09'!C2418</f>
        <v>501913</v>
      </c>
      <c r="C2418" s="109">
        <f>'T09'!K2418</f>
        <v>754768.45</v>
      </c>
      <c r="D2418" s="110">
        <f>'T09'!O2418</f>
        <v>18.204499999999999</v>
      </c>
      <c r="E2418" s="110">
        <f>'T09'!P2418</f>
        <v>4.5450627937614509</v>
      </c>
      <c r="F2418" s="110"/>
      <c r="G2418" s="102">
        <f t="shared" si="526"/>
        <v>0</v>
      </c>
      <c r="H2418" s="102">
        <f t="shared" si="527"/>
        <v>0</v>
      </c>
      <c r="I2418" s="102">
        <f t="shared" si="528"/>
        <v>0</v>
      </c>
      <c r="J2418" s="103">
        <f t="shared" si="529"/>
        <v>0</v>
      </c>
      <c r="L2418" s="115">
        <f t="shared" si="530"/>
        <v>0</v>
      </c>
      <c r="M2418" s="111">
        <f t="shared" si="531"/>
        <v>0</v>
      </c>
      <c r="N2418" s="111">
        <f t="shared" si="532"/>
        <v>0</v>
      </c>
      <c r="O2418" s="115">
        <f t="shared" si="533"/>
        <v>0</v>
      </c>
      <c r="P2418" s="111">
        <f t="shared" si="534"/>
        <v>0</v>
      </c>
      <c r="Q2418" s="111">
        <f t="shared" si="535"/>
        <v>0</v>
      </c>
      <c r="R2418" s="115">
        <f t="shared" si="536"/>
        <v>0</v>
      </c>
      <c r="S2418" s="111">
        <f t="shared" si="537"/>
        <v>0</v>
      </c>
      <c r="T2418" s="111">
        <f t="shared" si="538"/>
        <v>0</v>
      </c>
    </row>
    <row r="2419" spans="1:20" ht="11.25" customHeight="1" x14ac:dyDescent="0.2">
      <c r="A2419" s="102" t="str">
        <f>'T09'!A2419</f>
        <v>Šuja</v>
      </c>
      <c r="B2419" s="104">
        <f>'T09'!C2419</f>
        <v>581712</v>
      </c>
      <c r="C2419" s="109">
        <f>'T09'!K2419</f>
        <v>57844.1</v>
      </c>
      <c r="D2419" s="110">
        <f>'T09'!O2419</f>
        <v>4.5148000000000001</v>
      </c>
      <c r="E2419" s="110">
        <f>'T09'!P2419</f>
        <v>2.5088989196823874</v>
      </c>
      <c r="F2419" s="110"/>
      <c r="G2419" s="102">
        <f t="shared" si="526"/>
        <v>0</v>
      </c>
      <c r="H2419" s="102">
        <f t="shared" si="527"/>
        <v>0</v>
      </c>
      <c r="I2419" s="102">
        <f t="shared" si="528"/>
        <v>0</v>
      </c>
      <c r="J2419" s="103">
        <f t="shared" si="529"/>
        <v>0</v>
      </c>
      <c r="L2419" s="115">
        <f t="shared" si="530"/>
        <v>0</v>
      </c>
      <c r="M2419" s="111">
        <f t="shared" si="531"/>
        <v>0</v>
      </c>
      <c r="N2419" s="111">
        <f t="shared" si="532"/>
        <v>0</v>
      </c>
      <c r="O2419" s="115">
        <f t="shared" si="533"/>
        <v>0</v>
      </c>
      <c r="P2419" s="111">
        <f t="shared" si="534"/>
        <v>0</v>
      </c>
      <c r="Q2419" s="111">
        <f t="shared" si="535"/>
        <v>0</v>
      </c>
      <c r="R2419" s="115">
        <f t="shared" si="536"/>
        <v>0</v>
      </c>
      <c r="S2419" s="111">
        <f t="shared" si="537"/>
        <v>0</v>
      </c>
      <c r="T2419" s="111">
        <f t="shared" si="538"/>
        <v>0</v>
      </c>
    </row>
    <row r="2420" spans="1:20" ht="11.25" customHeight="1" x14ac:dyDescent="0.2">
      <c r="A2420" s="102" t="str">
        <f>'T09'!A2420</f>
        <v>Šuľa</v>
      </c>
      <c r="B2420" s="104">
        <f>'T09'!C2420</f>
        <v>516449</v>
      </c>
      <c r="C2420" s="109">
        <f>'T09'!K2420</f>
        <v>11575.79</v>
      </c>
      <c r="D2420" s="110">
        <f>'T09'!O2420</f>
        <v>0</v>
      </c>
      <c r="E2420" s="110">
        <f>'T09'!P2420</f>
        <v>0</v>
      </c>
      <c r="F2420" s="110"/>
      <c r="G2420" s="102">
        <f t="shared" si="526"/>
        <v>0</v>
      </c>
      <c r="H2420" s="102">
        <f t="shared" si="527"/>
        <v>0</v>
      </c>
      <c r="I2420" s="102">
        <f t="shared" si="528"/>
        <v>0</v>
      </c>
      <c r="J2420" s="103">
        <f t="shared" si="529"/>
        <v>0</v>
      </c>
      <c r="L2420" s="115">
        <f t="shared" si="530"/>
        <v>0</v>
      </c>
      <c r="M2420" s="111">
        <f t="shared" si="531"/>
        <v>0</v>
      </c>
      <c r="N2420" s="111">
        <f t="shared" si="532"/>
        <v>0</v>
      </c>
      <c r="O2420" s="115">
        <f t="shared" si="533"/>
        <v>0</v>
      </c>
      <c r="P2420" s="111">
        <f t="shared" si="534"/>
        <v>0</v>
      </c>
      <c r="Q2420" s="111">
        <f t="shared" si="535"/>
        <v>0</v>
      </c>
      <c r="R2420" s="115">
        <f t="shared" si="536"/>
        <v>0</v>
      </c>
      <c r="S2420" s="111">
        <f t="shared" si="537"/>
        <v>0</v>
      </c>
      <c r="T2420" s="111">
        <f t="shared" si="538"/>
        <v>0</v>
      </c>
    </row>
    <row r="2421" spans="1:20" ht="11.25" customHeight="1" x14ac:dyDescent="0.2">
      <c r="A2421" s="102" t="str">
        <f>'T09'!A2421</f>
        <v>Šumiac</v>
      </c>
      <c r="B2421" s="104">
        <f>'T09'!C2421</f>
        <v>509043</v>
      </c>
      <c r="C2421" s="109">
        <f>'T09'!K2421</f>
        <v>994186.71</v>
      </c>
      <c r="D2421" s="110">
        <f>'T09'!O2421</f>
        <v>0</v>
      </c>
      <c r="E2421" s="110">
        <f>'T09'!P2421</f>
        <v>0.5030503777303561</v>
      </c>
      <c r="F2421" s="110"/>
      <c r="G2421" s="102">
        <f t="shared" si="526"/>
        <v>0</v>
      </c>
      <c r="H2421" s="102">
        <f t="shared" si="527"/>
        <v>0</v>
      </c>
      <c r="I2421" s="102">
        <f t="shared" si="528"/>
        <v>0</v>
      </c>
      <c r="J2421" s="103">
        <f t="shared" si="529"/>
        <v>0</v>
      </c>
      <c r="L2421" s="115">
        <f t="shared" si="530"/>
        <v>0</v>
      </c>
      <c r="M2421" s="111">
        <f t="shared" si="531"/>
        <v>0</v>
      </c>
      <c r="N2421" s="111">
        <f t="shared" si="532"/>
        <v>0</v>
      </c>
      <c r="O2421" s="115">
        <f t="shared" si="533"/>
        <v>0</v>
      </c>
      <c r="P2421" s="111">
        <f t="shared" si="534"/>
        <v>0</v>
      </c>
      <c r="Q2421" s="111">
        <f t="shared" si="535"/>
        <v>0</v>
      </c>
      <c r="R2421" s="115">
        <f t="shared" si="536"/>
        <v>0</v>
      </c>
      <c r="S2421" s="111">
        <f t="shared" si="537"/>
        <v>0</v>
      </c>
      <c r="T2421" s="111">
        <f t="shared" si="538"/>
        <v>0</v>
      </c>
    </row>
    <row r="2422" spans="1:20" ht="11.25" customHeight="1" x14ac:dyDescent="0.2">
      <c r="A2422" s="102" t="str">
        <f>'T09'!A2422</f>
        <v>Šuňava</v>
      </c>
      <c r="B2422" s="104">
        <f>'T09'!C2422</f>
        <v>524107</v>
      </c>
      <c r="C2422" s="109">
        <f>'T09'!K2422</f>
        <v>1015947.57</v>
      </c>
      <c r="D2422" s="110">
        <f>'T09'!O2422</f>
        <v>14.2226</v>
      </c>
      <c r="E2422" s="110">
        <f>'T09'!P2422</f>
        <v>6.2547194241529613</v>
      </c>
      <c r="F2422" s="110"/>
      <c r="G2422" s="102">
        <f t="shared" si="526"/>
        <v>0</v>
      </c>
      <c r="H2422" s="102">
        <f t="shared" si="527"/>
        <v>0</v>
      </c>
      <c r="I2422" s="102">
        <f t="shared" si="528"/>
        <v>0</v>
      </c>
      <c r="J2422" s="103">
        <f t="shared" si="529"/>
        <v>0</v>
      </c>
      <c r="L2422" s="115">
        <f t="shared" si="530"/>
        <v>0</v>
      </c>
      <c r="M2422" s="111">
        <f t="shared" si="531"/>
        <v>0</v>
      </c>
      <c r="N2422" s="111">
        <f t="shared" si="532"/>
        <v>0</v>
      </c>
      <c r="O2422" s="115">
        <f t="shared" si="533"/>
        <v>0</v>
      </c>
      <c r="P2422" s="111">
        <f t="shared" si="534"/>
        <v>0</v>
      </c>
      <c r="Q2422" s="111">
        <f t="shared" si="535"/>
        <v>0</v>
      </c>
      <c r="R2422" s="115">
        <f t="shared" si="536"/>
        <v>0</v>
      </c>
      <c r="S2422" s="111">
        <f t="shared" si="537"/>
        <v>0</v>
      </c>
      <c r="T2422" s="111">
        <f t="shared" si="538"/>
        <v>0</v>
      </c>
    </row>
    <row r="2423" spans="1:20" ht="11.25" customHeight="1" x14ac:dyDescent="0.2">
      <c r="A2423" s="102" t="str">
        <f>'T09'!A2423</f>
        <v>Šurany</v>
      </c>
      <c r="B2423" s="104">
        <f>'T09'!C2423</f>
        <v>503592</v>
      </c>
      <c r="C2423" s="109">
        <f>'T09'!K2423</f>
        <v>4567904.57</v>
      </c>
      <c r="D2423" s="110">
        <f>'T09'!O2423</f>
        <v>0</v>
      </c>
      <c r="E2423" s="110">
        <f>'T09'!P2423</f>
        <v>18.204275445272707</v>
      </c>
      <c r="F2423" s="110"/>
      <c r="G2423" s="102">
        <f t="shared" si="526"/>
        <v>0</v>
      </c>
      <c r="H2423" s="102">
        <f t="shared" si="527"/>
        <v>0</v>
      </c>
      <c r="I2423" s="102">
        <f t="shared" si="528"/>
        <v>0</v>
      </c>
      <c r="J2423" s="103">
        <f t="shared" si="529"/>
        <v>0</v>
      </c>
      <c r="L2423" s="115">
        <f t="shared" si="530"/>
        <v>0</v>
      </c>
      <c r="M2423" s="111">
        <f t="shared" si="531"/>
        <v>0</v>
      </c>
      <c r="N2423" s="111">
        <f t="shared" si="532"/>
        <v>0</v>
      </c>
      <c r="O2423" s="115">
        <f t="shared" si="533"/>
        <v>0</v>
      </c>
      <c r="P2423" s="111">
        <f t="shared" si="534"/>
        <v>0</v>
      </c>
      <c r="Q2423" s="111">
        <f t="shared" si="535"/>
        <v>0</v>
      </c>
      <c r="R2423" s="115">
        <f t="shared" si="536"/>
        <v>0</v>
      </c>
      <c r="S2423" s="111">
        <f t="shared" si="537"/>
        <v>0</v>
      </c>
      <c r="T2423" s="111">
        <f t="shared" si="538"/>
        <v>0</v>
      </c>
    </row>
    <row r="2424" spans="1:20" ht="11.25" customHeight="1" x14ac:dyDescent="0.2">
      <c r="A2424" s="102" t="str">
        <f>'T09'!A2424</f>
        <v>Šurianky</v>
      </c>
      <c r="B2424" s="104">
        <f>'T09'!C2424</f>
        <v>500780</v>
      </c>
      <c r="C2424" s="109">
        <f>'T09'!K2424</f>
        <v>297663.39</v>
      </c>
      <c r="D2424" s="110">
        <f>'T09'!O2424</f>
        <v>0</v>
      </c>
      <c r="E2424" s="110">
        <f>'T09'!P2424</f>
        <v>10.744351194817742</v>
      </c>
      <c r="F2424" s="110"/>
      <c r="G2424" s="102">
        <f t="shared" si="526"/>
        <v>0</v>
      </c>
      <c r="H2424" s="102">
        <f t="shared" si="527"/>
        <v>0</v>
      </c>
      <c r="I2424" s="102">
        <f t="shared" si="528"/>
        <v>0</v>
      </c>
      <c r="J2424" s="103">
        <f t="shared" si="529"/>
        <v>0</v>
      </c>
      <c r="L2424" s="115">
        <f t="shared" si="530"/>
        <v>0</v>
      </c>
      <c r="M2424" s="111">
        <f t="shared" si="531"/>
        <v>0</v>
      </c>
      <c r="N2424" s="111">
        <f t="shared" si="532"/>
        <v>0</v>
      </c>
      <c r="O2424" s="115">
        <f t="shared" si="533"/>
        <v>0</v>
      </c>
      <c r="P2424" s="111">
        <f t="shared" si="534"/>
        <v>0</v>
      </c>
      <c r="Q2424" s="111">
        <f t="shared" si="535"/>
        <v>0</v>
      </c>
      <c r="R2424" s="115">
        <f t="shared" si="536"/>
        <v>0</v>
      </c>
      <c r="S2424" s="111">
        <f t="shared" si="537"/>
        <v>0</v>
      </c>
      <c r="T2424" s="111">
        <f t="shared" si="538"/>
        <v>0</v>
      </c>
    </row>
    <row r="2425" spans="1:20" ht="11.25" customHeight="1" x14ac:dyDescent="0.2">
      <c r="A2425" s="102" t="str">
        <f>'T09'!A2425</f>
        <v>Šurice</v>
      </c>
      <c r="B2425" s="104">
        <f>'T09'!C2425</f>
        <v>511897</v>
      </c>
      <c r="C2425" s="109">
        <f>'T09'!K2425</f>
        <v>123517.8</v>
      </c>
      <c r="D2425" s="110">
        <f>'T09'!O2425</f>
        <v>15.8447</v>
      </c>
      <c r="E2425" s="110">
        <f>'T09'!P2425</f>
        <v>28.81453523297856</v>
      </c>
      <c r="F2425" s="110"/>
      <c r="G2425" s="102">
        <f t="shared" si="526"/>
        <v>0</v>
      </c>
      <c r="H2425" s="102">
        <f t="shared" si="527"/>
        <v>1</v>
      </c>
      <c r="I2425" s="102">
        <f t="shared" si="528"/>
        <v>0</v>
      </c>
      <c r="J2425" s="103">
        <f t="shared" si="529"/>
        <v>1</v>
      </c>
      <c r="L2425" s="115">
        <f t="shared" si="530"/>
        <v>0</v>
      </c>
      <c r="M2425" s="111">
        <f t="shared" si="531"/>
        <v>0</v>
      </c>
      <c r="N2425" s="111">
        <f t="shared" si="532"/>
        <v>0</v>
      </c>
      <c r="O2425" s="115">
        <f t="shared" si="533"/>
        <v>123517.8</v>
      </c>
      <c r="P2425" s="111">
        <f t="shared" si="534"/>
        <v>0.158447</v>
      </c>
      <c r="Q2425" s="111">
        <f t="shared" si="535"/>
        <v>0.28814535232978561</v>
      </c>
      <c r="R2425" s="115">
        <f t="shared" si="536"/>
        <v>0</v>
      </c>
      <c r="S2425" s="111">
        <f t="shared" si="537"/>
        <v>0</v>
      </c>
      <c r="T2425" s="111">
        <f t="shared" si="538"/>
        <v>0</v>
      </c>
    </row>
    <row r="2426" spans="1:20" ht="11.25" customHeight="1" x14ac:dyDescent="0.2">
      <c r="A2426" s="102" t="str">
        <f>'T09'!A2426</f>
        <v>Šúrovce</v>
      </c>
      <c r="B2426" s="104">
        <f>'T09'!C2426</f>
        <v>507636</v>
      </c>
      <c r="C2426" s="109">
        <f>'T09'!K2426</f>
        <v>1010507.17</v>
      </c>
      <c r="D2426" s="110">
        <f>'T09'!O2426</f>
        <v>0</v>
      </c>
      <c r="E2426" s="110">
        <f>'T09'!P2426</f>
        <v>0.85131013964007785</v>
      </c>
      <c r="F2426" s="110"/>
      <c r="G2426" s="102">
        <f t="shared" si="526"/>
        <v>0</v>
      </c>
      <c r="H2426" s="102">
        <f t="shared" si="527"/>
        <v>0</v>
      </c>
      <c r="I2426" s="102">
        <f t="shared" si="528"/>
        <v>0</v>
      </c>
      <c r="J2426" s="103">
        <f t="shared" si="529"/>
        <v>0</v>
      </c>
      <c r="L2426" s="115">
        <f t="shared" si="530"/>
        <v>0</v>
      </c>
      <c r="M2426" s="111">
        <f t="shared" si="531"/>
        <v>0</v>
      </c>
      <c r="N2426" s="111">
        <f t="shared" si="532"/>
        <v>0</v>
      </c>
      <c r="O2426" s="115">
        <f t="shared" si="533"/>
        <v>0</v>
      </c>
      <c r="P2426" s="111">
        <f t="shared" si="534"/>
        <v>0</v>
      </c>
      <c r="Q2426" s="111">
        <f t="shared" si="535"/>
        <v>0</v>
      </c>
      <c r="R2426" s="115">
        <f t="shared" si="536"/>
        <v>0</v>
      </c>
      <c r="S2426" s="111">
        <f t="shared" si="537"/>
        <v>0</v>
      </c>
      <c r="T2426" s="111">
        <f t="shared" si="538"/>
        <v>0</v>
      </c>
    </row>
    <row r="2427" spans="1:20" ht="11.25" customHeight="1" x14ac:dyDescent="0.2">
      <c r="A2427" s="102" t="str">
        <f>'T09'!A2427</f>
        <v>Šútovce</v>
      </c>
      <c r="B2427" s="104">
        <f>'T09'!C2427</f>
        <v>514390</v>
      </c>
      <c r="C2427" s="109">
        <f>'T09'!K2427</f>
        <v>75518.5</v>
      </c>
      <c r="D2427" s="110">
        <f>'T09'!O2427</f>
        <v>25.0535</v>
      </c>
      <c r="E2427" s="110">
        <f>'T09'!P2427</f>
        <v>7.0752464627872644</v>
      </c>
      <c r="F2427" s="110"/>
      <c r="G2427" s="102">
        <f t="shared" si="526"/>
        <v>0</v>
      </c>
      <c r="H2427" s="102">
        <f t="shared" si="527"/>
        <v>0</v>
      </c>
      <c r="I2427" s="102">
        <f t="shared" si="528"/>
        <v>0</v>
      </c>
      <c r="J2427" s="103">
        <f t="shared" si="529"/>
        <v>0</v>
      </c>
      <c r="L2427" s="115">
        <f t="shared" si="530"/>
        <v>0</v>
      </c>
      <c r="M2427" s="111">
        <f t="shared" si="531"/>
        <v>0</v>
      </c>
      <c r="N2427" s="111">
        <f t="shared" si="532"/>
        <v>0</v>
      </c>
      <c r="O2427" s="115">
        <f t="shared" si="533"/>
        <v>0</v>
      </c>
      <c r="P2427" s="111">
        <f t="shared" si="534"/>
        <v>0</v>
      </c>
      <c r="Q2427" s="111">
        <f t="shared" si="535"/>
        <v>0</v>
      </c>
      <c r="R2427" s="115">
        <f t="shared" si="536"/>
        <v>0</v>
      </c>
      <c r="S2427" s="111">
        <f t="shared" si="537"/>
        <v>0</v>
      </c>
      <c r="T2427" s="111">
        <f t="shared" si="538"/>
        <v>0</v>
      </c>
    </row>
    <row r="2428" spans="1:20" ht="11.25" customHeight="1" x14ac:dyDescent="0.2">
      <c r="A2428" s="102" t="str">
        <f>'T09'!A2428</f>
        <v>Šútovo</v>
      </c>
      <c r="B2428" s="104">
        <f>'T09'!C2428</f>
        <v>512656</v>
      </c>
      <c r="C2428" s="109">
        <f>'T09'!K2428</f>
        <v>151776.59999999998</v>
      </c>
      <c r="D2428" s="110">
        <f>'T09'!O2428</f>
        <v>0</v>
      </c>
      <c r="E2428" s="110">
        <f>'T09'!P2428</f>
        <v>2.162783986464317</v>
      </c>
      <c r="F2428" s="110"/>
      <c r="G2428" s="102">
        <f t="shared" si="526"/>
        <v>0</v>
      </c>
      <c r="H2428" s="102">
        <f t="shared" si="527"/>
        <v>0</v>
      </c>
      <c r="I2428" s="102">
        <f t="shared" si="528"/>
        <v>0</v>
      </c>
      <c r="J2428" s="103">
        <f t="shared" si="529"/>
        <v>0</v>
      </c>
      <c r="L2428" s="115">
        <f t="shared" si="530"/>
        <v>0</v>
      </c>
      <c r="M2428" s="111">
        <f t="shared" si="531"/>
        <v>0</v>
      </c>
      <c r="N2428" s="111">
        <f t="shared" si="532"/>
        <v>0</v>
      </c>
      <c r="O2428" s="115">
        <f t="shared" si="533"/>
        <v>0</v>
      </c>
      <c r="P2428" s="111">
        <f t="shared" si="534"/>
        <v>0</v>
      </c>
      <c r="Q2428" s="111">
        <f t="shared" si="535"/>
        <v>0</v>
      </c>
      <c r="R2428" s="115">
        <f t="shared" si="536"/>
        <v>0</v>
      </c>
      <c r="S2428" s="111">
        <f t="shared" si="537"/>
        <v>0</v>
      </c>
      <c r="T2428" s="111">
        <f t="shared" si="538"/>
        <v>0</v>
      </c>
    </row>
    <row r="2429" spans="1:20" ht="11.25" customHeight="1" x14ac:dyDescent="0.2">
      <c r="A2429" s="102" t="str">
        <f>'T09'!A2429</f>
        <v>Švábovce</v>
      </c>
      <c r="B2429" s="104">
        <f>'T09'!C2429</f>
        <v>523950</v>
      </c>
      <c r="C2429" s="109">
        <f>'T09'!K2429</f>
        <v>1010821.49</v>
      </c>
      <c r="D2429" s="110">
        <f>'T09'!O2429</f>
        <v>16.818000000000001</v>
      </c>
      <c r="E2429" s="110">
        <f>'T09'!P2429</f>
        <v>6.5031808929982295</v>
      </c>
      <c r="F2429" s="110"/>
      <c r="G2429" s="102">
        <f t="shared" si="526"/>
        <v>0</v>
      </c>
      <c r="H2429" s="102">
        <f t="shared" si="527"/>
        <v>0</v>
      </c>
      <c r="I2429" s="102">
        <f t="shared" si="528"/>
        <v>0</v>
      </c>
      <c r="J2429" s="103">
        <f t="shared" si="529"/>
        <v>0</v>
      </c>
      <c r="L2429" s="115">
        <f t="shared" si="530"/>
        <v>0</v>
      </c>
      <c r="M2429" s="111">
        <f t="shared" si="531"/>
        <v>0</v>
      </c>
      <c r="N2429" s="111">
        <f t="shared" si="532"/>
        <v>0</v>
      </c>
      <c r="O2429" s="115">
        <f t="shared" si="533"/>
        <v>0</v>
      </c>
      <c r="P2429" s="111">
        <f t="shared" si="534"/>
        <v>0</v>
      </c>
      <c r="Q2429" s="111">
        <f t="shared" si="535"/>
        <v>0</v>
      </c>
      <c r="R2429" s="115">
        <f t="shared" si="536"/>
        <v>0</v>
      </c>
      <c r="S2429" s="111">
        <f t="shared" si="537"/>
        <v>0</v>
      </c>
      <c r="T2429" s="111">
        <f t="shared" si="538"/>
        <v>0</v>
      </c>
    </row>
    <row r="2430" spans="1:20" ht="11.25" customHeight="1" x14ac:dyDescent="0.2">
      <c r="A2430" s="102" t="str">
        <f>'T09'!A2430</f>
        <v>Švedlár</v>
      </c>
      <c r="B2430" s="104">
        <f>'T09'!C2430</f>
        <v>543659</v>
      </c>
      <c r="C2430" s="109">
        <f>'T09'!K2430</f>
        <v>1194067.26</v>
      </c>
      <c r="D2430" s="110">
        <f>'T09'!O2430</f>
        <v>32.831699999999998</v>
      </c>
      <c r="E2430" s="110">
        <f>'T09'!P2430</f>
        <v>2.570288209727817</v>
      </c>
      <c r="F2430" s="110"/>
      <c r="G2430" s="102">
        <f t="shared" si="526"/>
        <v>0</v>
      </c>
      <c r="H2430" s="102">
        <f t="shared" si="527"/>
        <v>0</v>
      </c>
      <c r="I2430" s="102">
        <f t="shared" si="528"/>
        <v>0</v>
      </c>
      <c r="J2430" s="103">
        <f t="shared" si="529"/>
        <v>0</v>
      </c>
      <c r="L2430" s="115">
        <f t="shared" si="530"/>
        <v>0</v>
      </c>
      <c r="M2430" s="111">
        <f t="shared" si="531"/>
        <v>0</v>
      </c>
      <c r="N2430" s="111">
        <f t="shared" si="532"/>
        <v>0</v>
      </c>
      <c r="O2430" s="115">
        <f t="shared" si="533"/>
        <v>0</v>
      </c>
      <c r="P2430" s="111">
        <f t="shared" si="534"/>
        <v>0</v>
      </c>
      <c r="Q2430" s="111">
        <f t="shared" si="535"/>
        <v>0</v>
      </c>
      <c r="R2430" s="115">
        <f t="shared" si="536"/>
        <v>0</v>
      </c>
      <c r="S2430" s="111">
        <f t="shared" si="537"/>
        <v>0</v>
      </c>
      <c r="T2430" s="111">
        <f t="shared" si="538"/>
        <v>0</v>
      </c>
    </row>
    <row r="2431" spans="1:20" ht="11.25" customHeight="1" x14ac:dyDescent="0.2">
      <c r="A2431" s="102" t="str">
        <f>'T09'!A2431</f>
        <v>Švošov</v>
      </c>
      <c r="B2431" s="104">
        <f>'T09'!C2431</f>
        <v>511064</v>
      </c>
      <c r="C2431" s="109">
        <f>'T09'!K2431</f>
        <v>212363</v>
      </c>
      <c r="D2431" s="110">
        <f>'T09'!O2431</f>
        <v>0</v>
      </c>
      <c r="E2431" s="110">
        <f>'T09'!P2431</f>
        <v>0</v>
      </c>
      <c r="F2431" s="110"/>
      <c r="G2431" s="102">
        <f t="shared" si="526"/>
        <v>0</v>
      </c>
      <c r="H2431" s="102">
        <f t="shared" si="527"/>
        <v>0</v>
      </c>
      <c r="I2431" s="102">
        <f t="shared" si="528"/>
        <v>0</v>
      </c>
      <c r="J2431" s="103">
        <f t="shared" si="529"/>
        <v>0</v>
      </c>
      <c r="L2431" s="115">
        <f t="shared" si="530"/>
        <v>0</v>
      </c>
      <c r="M2431" s="111">
        <f t="shared" si="531"/>
        <v>0</v>
      </c>
      <c r="N2431" s="111">
        <f t="shared" si="532"/>
        <v>0</v>
      </c>
      <c r="O2431" s="115">
        <f t="shared" si="533"/>
        <v>0</v>
      </c>
      <c r="P2431" s="111">
        <f t="shared" si="534"/>
        <v>0</v>
      </c>
      <c r="Q2431" s="111">
        <f t="shared" si="535"/>
        <v>0</v>
      </c>
      <c r="R2431" s="115">
        <f t="shared" si="536"/>
        <v>0</v>
      </c>
      <c r="S2431" s="111">
        <f t="shared" si="537"/>
        <v>0</v>
      </c>
      <c r="T2431" s="111">
        <f t="shared" si="538"/>
        <v>0</v>
      </c>
    </row>
    <row r="2432" spans="1:20" ht="11.25" customHeight="1" x14ac:dyDescent="0.2">
      <c r="A2432" s="102" t="str">
        <f>'T09'!A2432</f>
        <v>Tachty</v>
      </c>
      <c r="B2432" s="104">
        <f>'T09'!C2432</f>
        <v>515663</v>
      </c>
      <c r="C2432" s="109">
        <f>'T09'!K2432</f>
        <v>219027.45</v>
      </c>
      <c r="D2432" s="110">
        <f>'T09'!O2432</f>
        <v>36.433399999999999</v>
      </c>
      <c r="E2432" s="110">
        <f>'T09'!P2432</f>
        <v>6.1036870036152999</v>
      </c>
      <c r="F2432" s="110"/>
      <c r="G2432" s="102">
        <f t="shared" si="526"/>
        <v>0</v>
      </c>
      <c r="H2432" s="102">
        <f t="shared" si="527"/>
        <v>0</v>
      </c>
      <c r="I2432" s="102">
        <f t="shared" si="528"/>
        <v>0</v>
      </c>
      <c r="J2432" s="103">
        <f t="shared" si="529"/>
        <v>0</v>
      </c>
      <c r="L2432" s="115">
        <f t="shared" si="530"/>
        <v>0</v>
      </c>
      <c r="M2432" s="111">
        <f t="shared" si="531"/>
        <v>0</v>
      </c>
      <c r="N2432" s="111">
        <f t="shared" si="532"/>
        <v>0</v>
      </c>
      <c r="O2432" s="115">
        <f t="shared" si="533"/>
        <v>0</v>
      </c>
      <c r="P2432" s="111">
        <f t="shared" si="534"/>
        <v>0</v>
      </c>
      <c r="Q2432" s="111">
        <f t="shared" si="535"/>
        <v>0</v>
      </c>
      <c r="R2432" s="115">
        <f t="shared" si="536"/>
        <v>0</v>
      </c>
      <c r="S2432" s="111">
        <f t="shared" si="537"/>
        <v>0</v>
      </c>
      <c r="T2432" s="111">
        <f t="shared" si="538"/>
        <v>0</v>
      </c>
    </row>
    <row r="2433" spans="1:20" ht="11.25" customHeight="1" x14ac:dyDescent="0.2">
      <c r="A2433" s="102" t="str">
        <f>'T09'!A2433</f>
        <v>Tajná</v>
      </c>
      <c r="B2433" s="104">
        <f>'T09'!C2433</f>
        <v>500798</v>
      </c>
      <c r="C2433" s="109">
        <f>'T09'!K2433</f>
        <v>109420.9</v>
      </c>
      <c r="D2433" s="110">
        <f>'T09'!O2433</f>
        <v>24.801300000000001</v>
      </c>
      <c r="E2433" s="110">
        <f>'T09'!P2433</f>
        <v>3.4499076501838317</v>
      </c>
      <c r="F2433" s="110"/>
      <c r="G2433" s="102">
        <f t="shared" si="526"/>
        <v>0</v>
      </c>
      <c r="H2433" s="102">
        <f t="shared" si="527"/>
        <v>0</v>
      </c>
      <c r="I2433" s="102">
        <f t="shared" si="528"/>
        <v>0</v>
      </c>
      <c r="J2433" s="103">
        <f t="shared" si="529"/>
        <v>0</v>
      </c>
      <c r="L2433" s="115">
        <f t="shared" si="530"/>
        <v>0</v>
      </c>
      <c r="M2433" s="111">
        <f t="shared" si="531"/>
        <v>0</v>
      </c>
      <c r="N2433" s="111">
        <f t="shared" si="532"/>
        <v>0</v>
      </c>
      <c r="O2433" s="115">
        <f t="shared" si="533"/>
        <v>0</v>
      </c>
      <c r="P2433" s="111">
        <f t="shared" si="534"/>
        <v>0</v>
      </c>
      <c r="Q2433" s="111">
        <f t="shared" si="535"/>
        <v>0</v>
      </c>
      <c r="R2433" s="115">
        <f t="shared" si="536"/>
        <v>0</v>
      </c>
      <c r="S2433" s="111">
        <f t="shared" si="537"/>
        <v>0</v>
      </c>
      <c r="T2433" s="111">
        <f t="shared" si="538"/>
        <v>0</v>
      </c>
    </row>
    <row r="2434" spans="1:20" ht="11.25" customHeight="1" x14ac:dyDescent="0.2">
      <c r="A2434" s="102" t="str">
        <f>'T09'!A2434</f>
        <v>Tajov</v>
      </c>
      <c r="B2434" s="104">
        <f>'T09'!C2434</f>
        <v>509060</v>
      </c>
      <c r="C2434" s="109">
        <f>'T09'!K2434</f>
        <v>204571.95</v>
      </c>
      <c r="D2434" s="110">
        <f>'T09'!O2434</f>
        <v>18.655200000000001</v>
      </c>
      <c r="E2434" s="110">
        <f>'T09'!P2434</f>
        <v>3.3922636998865192</v>
      </c>
      <c r="F2434" s="110"/>
      <c r="G2434" s="102">
        <f t="shared" si="526"/>
        <v>0</v>
      </c>
      <c r="H2434" s="102">
        <f t="shared" si="527"/>
        <v>0</v>
      </c>
      <c r="I2434" s="102">
        <f t="shared" si="528"/>
        <v>0</v>
      </c>
      <c r="J2434" s="103">
        <f t="shared" si="529"/>
        <v>0</v>
      </c>
      <c r="L2434" s="115">
        <f t="shared" si="530"/>
        <v>0</v>
      </c>
      <c r="M2434" s="111">
        <f t="shared" si="531"/>
        <v>0</v>
      </c>
      <c r="N2434" s="111">
        <f t="shared" si="532"/>
        <v>0</v>
      </c>
      <c r="O2434" s="115">
        <f t="shared" si="533"/>
        <v>0</v>
      </c>
      <c r="P2434" s="111">
        <f t="shared" si="534"/>
        <v>0</v>
      </c>
      <c r="Q2434" s="111">
        <f t="shared" si="535"/>
        <v>0</v>
      </c>
      <c r="R2434" s="115">
        <f t="shared" si="536"/>
        <v>0</v>
      </c>
      <c r="S2434" s="111">
        <f t="shared" si="537"/>
        <v>0</v>
      </c>
      <c r="T2434" s="111">
        <f t="shared" si="538"/>
        <v>0</v>
      </c>
    </row>
    <row r="2435" spans="1:20" ht="11.25" customHeight="1" x14ac:dyDescent="0.2">
      <c r="A2435" s="102" t="str">
        <f>'T09'!A2435</f>
        <v>Ťapešovo</v>
      </c>
      <c r="B2435" s="104">
        <f>'T09'!C2435</f>
        <v>510092</v>
      </c>
      <c r="C2435" s="109">
        <f>'T09'!K2435</f>
        <v>302812.72000000003</v>
      </c>
      <c r="D2435" s="110">
        <f>'T09'!O2435</f>
        <v>5.5583999999999998</v>
      </c>
      <c r="E2435" s="110">
        <f>'T09'!P2435</f>
        <v>4.2781855398940962</v>
      </c>
      <c r="F2435" s="110"/>
      <c r="G2435" s="102">
        <f t="shared" si="526"/>
        <v>0</v>
      </c>
      <c r="H2435" s="102">
        <f t="shared" si="527"/>
        <v>0</v>
      </c>
      <c r="I2435" s="102">
        <f t="shared" si="528"/>
        <v>0</v>
      </c>
      <c r="J2435" s="103">
        <f t="shared" si="529"/>
        <v>0</v>
      </c>
      <c r="L2435" s="115">
        <f t="shared" si="530"/>
        <v>0</v>
      </c>
      <c r="M2435" s="111">
        <f t="shared" si="531"/>
        <v>0</v>
      </c>
      <c r="N2435" s="111">
        <f t="shared" si="532"/>
        <v>0</v>
      </c>
      <c r="O2435" s="115">
        <f t="shared" si="533"/>
        <v>0</v>
      </c>
      <c r="P2435" s="111">
        <f t="shared" si="534"/>
        <v>0</v>
      </c>
      <c r="Q2435" s="111">
        <f t="shared" si="535"/>
        <v>0</v>
      </c>
      <c r="R2435" s="115">
        <f t="shared" si="536"/>
        <v>0</v>
      </c>
      <c r="S2435" s="111">
        <f t="shared" si="537"/>
        <v>0</v>
      </c>
      <c r="T2435" s="111">
        <f t="shared" si="538"/>
        <v>0</v>
      </c>
    </row>
    <row r="2436" spans="1:20" ht="11.25" customHeight="1" x14ac:dyDescent="0.2">
      <c r="A2436" s="102" t="str">
        <f>'T09'!A2436</f>
        <v>Tarnov</v>
      </c>
      <c r="B2436" s="104">
        <f>'T09'!C2436</f>
        <v>519871</v>
      </c>
      <c r="C2436" s="109">
        <f>'T09'!K2436</f>
        <v>152674.94999999998</v>
      </c>
      <c r="D2436" s="110">
        <f>'T09'!O2436</f>
        <v>30.287700000000001</v>
      </c>
      <c r="E2436" s="110">
        <f>'T09'!P2436</f>
        <v>6.0150077010013767</v>
      </c>
      <c r="F2436" s="110"/>
      <c r="G2436" s="102">
        <f t="shared" ref="G2436:G2499" si="539">IF(AND(ISNUMBER(D2436),D2436&gt;=$D$1),1,0)</f>
        <v>0</v>
      </c>
      <c r="H2436" s="102">
        <f t="shared" ref="H2436:H2499" si="540">IF(AND(ISNUMBER(E2436),E2436&gt;=$E$1),1,0)</f>
        <v>0</v>
      </c>
      <c r="I2436" s="102">
        <f t="shared" ref="I2436:I2499" si="541">IF(AND(AND(ISNUMBER(D2436),D2436&gt;=$D$1),AND(ISNUMBER(E2436),E2436&gt;=$E$1)),1,0)</f>
        <v>0</v>
      </c>
      <c r="J2436" s="103">
        <f t="shared" ref="J2436:J2499" si="542">IF(OR(AND(ISNUMBER(D2436),D2436&gt;=$D$1),AND(ISNUMBER(E2436),E2436&gt;=$E$1)),1,0)</f>
        <v>0</v>
      </c>
      <c r="L2436" s="115">
        <f t="shared" ref="L2436:L2499" si="543">IF($G2436=1,C2436,0)</f>
        <v>0</v>
      </c>
      <c r="M2436" s="111">
        <f t="shared" ref="M2436:M2499" si="544">IF($G2436=1,D2436,0)/100</f>
        <v>0</v>
      </c>
      <c r="N2436" s="111">
        <f t="shared" ref="N2436:N2499" si="545">IF($G2436=1,E2436,0)/100</f>
        <v>0</v>
      </c>
      <c r="O2436" s="115">
        <f t="shared" ref="O2436:O2499" si="546">IF($H2436=1,C2436,0)</f>
        <v>0</v>
      </c>
      <c r="P2436" s="111">
        <f t="shared" ref="P2436:P2499" si="547">IF($H2436=1,D2436,0)/100</f>
        <v>0</v>
      </c>
      <c r="Q2436" s="111">
        <f t="shared" ref="Q2436:Q2499" si="548">IF($H2436=1,E2436,0)/100</f>
        <v>0</v>
      </c>
      <c r="R2436" s="115">
        <f t="shared" ref="R2436:R2499" si="549">IF($I2436=1,C2436,0)</f>
        <v>0</v>
      </c>
      <c r="S2436" s="111">
        <f t="shared" ref="S2436:S2499" si="550">IF($I2436=1,D2436,0)/100</f>
        <v>0</v>
      </c>
      <c r="T2436" s="111">
        <f t="shared" ref="T2436:T2499" si="551">IF($I2436=1,E2436,0)/100</f>
        <v>0</v>
      </c>
    </row>
    <row r="2437" spans="1:20" ht="11.25" customHeight="1" x14ac:dyDescent="0.2">
      <c r="A2437" s="102" t="str">
        <f>'T09'!A2437</f>
        <v>Tašuľa</v>
      </c>
      <c r="B2437" s="104">
        <f>'T09'!C2437</f>
        <v>523160</v>
      </c>
      <c r="C2437" s="109">
        <f>'T09'!K2437</f>
        <v>34783.56</v>
      </c>
      <c r="D2437" s="110">
        <f>'T09'!O2437</f>
        <v>46.030700000000003</v>
      </c>
      <c r="E2437" s="110">
        <f>'T09'!P2437</f>
        <v>11.612382401341323</v>
      </c>
      <c r="F2437" s="110"/>
      <c r="G2437" s="102">
        <f t="shared" si="539"/>
        <v>0</v>
      </c>
      <c r="H2437" s="102">
        <f t="shared" si="540"/>
        <v>0</v>
      </c>
      <c r="I2437" s="102">
        <f t="shared" si="541"/>
        <v>0</v>
      </c>
      <c r="J2437" s="103">
        <f t="shared" si="542"/>
        <v>0</v>
      </c>
      <c r="L2437" s="115">
        <f t="shared" si="543"/>
        <v>0</v>
      </c>
      <c r="M2437" s="111">
        <f t="shared" si="544"/>
        <v>0</v>
      </c>
      <c r="N2437" s="111">
        <f t="shared" si="545"/>
        <v>0</v>
      </c>
      <c r="O2437" s="115">
        <f t="shared" si="546"/>
        <v>0</v>
      </c>
      <c r="P2437" s="111">
        <f t="shared" si="547"/>
        <v>0</v>
      </c>
      <c r="Q2437" s="111">
        <f t="shared" si="548"/>
        <v>0</v>
      </c>
      <c r="R2437" s="115">
        <f t="shared" si="549"/>
        <v>0</v>
      </c>
      <c r="S2437" s="111">
        <f t="shared" si="550"/>
        <v>0</v>
      </c>
      <c r="T2437" s="111">
        <f t="shared" si="551"/>
        <v>0</v>
      </c>
    </row>
    <row r="2438" spans="1:20" ht="11.25" customHeight="1" x14ac:dyDescent="0.2">
      <c r="A2438" s="102" t="str">
        <f>'T09'!A2438</f>
        <v>Tatranská Javorina</v>
      </c>
      <c r="B2438" s="104">
        <f>'T09'!C2438</f>
        <v>580368</v>
      </c>
      <c r="C2438" s="109">
        <f>'T09'!K2438</f>
        <v>83128.13</v>
      </c>
      <c r="D2438" s="110">
        <f>'T09'!O2438</f>
        <v>0</v>
      </c>
      <c r="E2438" s="110">
        <f>'T09'!P2438</f>
        <v>0</v>
      </c>
      <c r="F2438" s="110"/>
      <c r="G2438" s="102">
        <f t="shared" si="539"/>
        <v>0</v>
      </c>
      <c r="H2438" s="102">
        <f t="shared" si="540"/>
        <v>0</v>
      </c>
      <c r="I2438" s="102">
        <f t="shared" si="541"/>
        <v>0</v>
      </c>
      <c r="J2438" s="103">
        <f t="shared" si="542"/>
        <v>0</v>
      </c>
      <c r="L2438" s="115">
        <f t="shared" si="543"/>
        <v>0</v>
      </c>
      <c r="M2438" s="111">
        <f t="shared" si="544"/>
        <v>0</v>
      </c>
      <c r="N2438" s="111">
        <f t="shared" si="545"/>
        <v>0</v>
      </c>
      <c r="O2438" s="115">
        <f t="shared" si="546"/>
        <v>0</v>
      </c>
      <c r="P2438" s="111">
        <f t="shared" si="547"/>
        <v>0</v>
      </c>
      <c r="Q2438" s="111">
        <f t="shared" si="548"/>
        <v>0</v>
      </c>
      <c r="R2438" s="115">
        <f t="shared" si="549"/>
        <v>0</v>
      </c>
      <c r="S2438" s="111">
        <f t="shared" si="550"/>
        <v>0</v>
      </c>
      <c r="T2438" s="111">
        <f t="shared" si="551"/>
        <v>0</v>
      </c>
    </row>
    <row r="2439" spans="1:20" ht="11.25" customHeight="1" x14ac:dyDescent="0.2">
      <c r="A2439" s="102" t="str">
        <f>'T09'!A2439</f>
        <v>Tehla</v>
      </c>
      <c r="B2439" s="104">
        <f>'T09'!C2439</f>
        <v>502812</v>
      </c>
      <c r="C2439" s="109">
        <f>'T09'!K2439</f>
        <v>182623.12</v>
      </c>
      <c r="D2439" s="110">
        <f>'T09'!O2439</f>
        <v>1.9234</v>
      </c>
      <c r="E2439" s="110">
        <f>'T09'!P2439</f>
        <v>0.26956061204079745</v>
      </c>
      <c r="F2439" s="110"/>
      <c r="G2439" s="102">
        <f t="shared" si="539"/>
        <v>0</v>
      </c>
      <c r="H2439" s="102">
        <f t="shared" si="540"/>
        <v>0</v>
      </c>
      <c r="I2439" s="102">
        <f t="shared" si="541"/>
        <v>0</v>
      </c>
      <c r="J2439" s="103">
        <f t="shared" si="542"/>
        <v>0</v>
      </c>
      <c r="L2439" s="115">
        <f t="shared" si="543"/>
        <v>0</v>
      </c>
      <c r="M2439" s="111">
        <f t="shared" si="544"/>
        <v>0</v>
      </c>
      <c r="N2439" s="111">
        <f t="shared" si="545"/>
        <v>0</v>
      </c>
      <c r="O2439" s="115">
        <f t="shared" si="546"/>
        <v>0</v>
      </c>
      <c r="P2439" s="111">
        <f t="shared" si="547"/>
        <v>0</v>
      </c>
      <c r="Q2439" s="111">
        <f t="shared" si="548"/>
        <v>0</v>
      </c>
      <c r="R2439" s="115">
        <f t="shared" si="549"/>
        <v>0</v>
      </c>
      <c r="S2439" s="111">
        <f t="shared" si="550"/>
        <v>0</v>
      </c>
      <c r="T2439" s="111">
        <f t="shared" si="551"/>
        <v>0</v>
      </c>
    </row>
    <row r="2440" spans="1:20" ht="11.25" customHeight="1" x14ac:dyDescent="0.2">
      <c r="A2440" s="102" t="str">
        <f>'T09'!A2440</f>
        <v>Tekolďany</v>
      </c>
      <c r="B2440" s="104">
        <f>'T09'!C2440</f>
        <v>556611</v>
      </c>
      <c r="C2440" s="109">
        <f>'T09'!K2440</f>
        <v>36617.949999999997</v>
      </c>
      <c r="D2440" s="110">
        <f>'T09'!O2440</f>
        <v>0</v>
      </c>
      <c r="E2440" s="110">
        <f>'T09'!P2440</f>
        <v>7.8322243599109179E-2</v>
      </c>
      <c r="F2440" s="110"/>
      <c r="G2440" s="102">
        <f t="shared" si="539"/>
        <v>0</v>
      </c>
      <c r="H2440" s="102">
        <f t="shared" si="540"/>
        <v>0</v>
      </c>
      <c r="I2440" s="102">
        <f t="shared" si="541"/>
        <v>0</v>
      </c>
      <c r="J2440" s="103">
        <f t="shared" si="542"/>
        <v>0</v>
      </c>
      <c r="L2440" s="115">
        <f t="shared" si="543"/>
        <v>0</v>
      </c>
      <c r="M2440" s="111">
        <f t="shared" si="544"/>
        <v>0</v>
      </c>
      <c r="N2440" s="111">
        <f t="shared" si="545"/>
        <v>0</v>
      </c>
      <c r="O2440" s="115">
        <f t="shared" si="546"/>
        <v>0</v>
      </c>
      <c r="P2440" s="111">
        <f t="shared" si="547"/>
        <v>0</v>
      </c>
      <c r="Q2440" s="111">
        <f t="shared" si="548"/>
        <v>0</v>
      </c>
      <c r="R2440" s="115">
        <f t="shared" si="549"/>
        <v>0</v>
      </c>
      <c r="S2440" s="111">
        <f t="shared" si="550"/>
        <v>0</v>
      </c>
      <c r="T2440" s="111">
        <f t="shared" si="551"/>
        <v>0</v>
      </c>
    </row>
    <row r="2441" spans="1:20" ht="11.25" customHeight="1" x14ac:dyDescent="0.2">
      <c r="A2441" s="102" t="str">
        <f>'T09'!A2441</f>
        <v>Tekovská Breznica</v>
      </c>
      <c r="B2441" s="104">
        <f>'T09'!C2441</f>
        <v>517291</v>
      </c>
      <c r="C2441" s="109">
        <f>'T09'!K2441</f>
        <v>683387.17</v>
      </c>
      <c r="D2441" s="110">
        <f>'T09'!O2441</f>
        <v>0</v>
      </c>
      <c r="E2441" s="110">
        <f>'T09'!P2441</f>
        <v>2.5692492880719429</v>
      </c>
      <c r="F2441" s="110"/>
      <c r="G2441" s="102">
        <f t="shared" si="539"/>
        <v>0</v>
      </c>
      <c r="H2441" s="102">
        <f t="shared" si="540"/>
        <v>0</v>
      </c>
      <c r="I2441" s="102">
        <f t="shared" si="541"/>
        <v>0</v>
      </c>
      <c r="J2441" s="103">
        <f t="shared" si="542"/>
        <v>0</v>
      </c>
      <c r="L2441" s="115">
        <f t="shared" si="543"/>
        <v>0</v>
      </c>
      <c r="M2441" s="111">
        <f t="shared" si="544"/>
        <v>0</v>
      </c>
      <c r="N2441" s="111">
        <f t="shared" si="545"/>
        <v>0</v>
      </c>
      <c r="O2441" s="115">
        <f t="shared" si="546"/>
        <v>0</v>
      </c>
      <c r="P2441" s="111">
        <f t="shared" si="547"/>
        <v>0</v>
      </c>
      <c r="Q2441" s="111">
        <f t="shared" si="548"/>
        <v>0</v>
      </c>
      <c r="R2441" s="115">
        <f t="shared" si="549"/>
        <v>0</v>
      </c>
      <c r="S2441" s="111">
        <f t="shared" si="550"/>
        <v>0</v>
      </c>
      <c r="T2441" s="111">
        <f t="shared" si="551"/>
        <v>0</v>
      </c>
    </row>
    <row r="2442" spans="1:20" ht="11.25" customHeight="1" x14ac:dyDescent="0.2">
      <c r="A2442" s="102" t="str">
        <f>'T09'!A2442</f>
        <v>Tekovské Lužany</v>
      </c>
      <c r="B2442" s="104">
        <f>'T09'!C2442</f>
        <v>502821</v>
      </c>
      <c r="C2442" s="109">
        <f>'T09'!K2442</f>
        <v>1402630.69</v>
      </c>
      <c r="D2442" s="110">
        <f>'T09'!O2442</f>
        <v>13.545999999999999</v>
      </c>
      <c r="E2442" s="110">
        <f>'T09'!P2442</f>
        <v>9.3773807273531133</v>
      </c>
      <c r="F2442" s="110"/>
      <c r="G2442" s="102">
        <f t="shared" si="539"/>
        <v>0</v>
      </c>
      <c r="H2442" s="102">
        <f t="shared" si="540"/>
        <v>0</v>
      </c>
      <c r="I2442" s="102">
        <f t="shared" si="541"/>
        <v>0</v>
      </c>
      <c r="J2442" s="103">
        <f t="shared" si="542"/>
        <v>0</v>
      </c>
      <c r="L2442" s="115">
        <f t="shared" si="543"/>
        <v>0</v>
      </c>
      <c r="M2442" s="111">
        <f t="shared" si="544"/>
        <v>0</v>
      </c>
      <c r="N2442" s="111">
        <f t="shared" si="545"/>
        <v>0</v>
      </c>
      <c r="O2442" s="115">
        <f t="shared" si="546"/>
        <v>0</v>
      </c>
      <c r="P2442" s="111">
        <f t="shared" si="547"/>
        <v>0</v>
      </c>
      <c r="Q2442" s="111">
        <f t="shared" si="548"/>
        <v>0</v>
      </c>
      <c r="R2442" s="115">
        <f t="shared" si="549"/>
        <v>0</v>
      </c>
      <c r="S2442" s="111">
        <f t="shared" si="550"/>
        <v>0</v>
      </c>
      <c r="T2442" s="111">
        <f t="shared" si="551"/>
        <v>0</v>
      </c>
    </row>
    <row r="2443" spans="1:20" ht="11.25" customHeight="1" x14ac:dyDescent="0.2">
      <c r="A2443" s="102" t="str">
        <f>'T09'!A2443</f>
        <v>Tekovské Nemce</v>
      </c>
      <c r="B2443" s="104">
        <f>'T09'!C2443</f>
        <v>517305</v>
      </c>
      <c r="C2443" s="109">
        <f>'T09'!K2443</f>
        <v>513358.27</v>
      </c>
      <c r="D2443" s="110">
        <f>'T09'!O2443</f>
        <v>0</v>
      </c>
      <c r="E2443" s="110">
        <f>'T09'!P2443</f>
        <v>0</v>
      </c>
      <c r="F2443" s="110"/>
      <c r="G2443" s="102">
        <f t="shared" si="539"/>
        <v>0</v>
      </c>
      <c r="H2443" s="102">
        <f t="shared" si="540"/>
        <v>0</v>
      </c>
      <c r="I2443" s="102">
        <f t="shared" si="541"/>
        <v>0</v>
      </c>
      <c r="J2443" s="103">
        <f t="shared" si="542"/>
        <v>0</v>
      </c>
      <c r="L2443" s="115">
        <f t="shared" si="543"/>
        <v>0</v>
      </c>
      <c r="M2443" s="111">
        <f t="shared" si="544"/>
        <v>0</v>
      </c>
      <c r="N2443" s="111">
        <f t="shared" si="545"/>
        <v>0</v>
      </c>
      <c r="O2443" s="115">
        <f t="shared" si="546"/>
        <v>0</v>
      </c>
      <c r="P2443" s="111">
        <f t="shared" si="547"/>
        <v>0</v>
      </c>
      <c r="Q2443" s="111">
        <f t="shared" si="548"/>
        <v>0</v>
      </c>
      <c r="R2443" s="115">
        <f t="shared" si="549"/>
        <v>0</v>
      </c>
      <c r="S2443" s="111">
        <f t="shared" si="550"/>
        <v>0</v>
      </c>
      <c r="T2443" s="111">
        <f t="shared" si="551"/>
        <v>0</v>
      </c>
    </row>
    <row r="2444" spans="1:20" ht="11.25" customHeight="1" x14ac:dyDescent="0.2">
      <c r="A2444" s="102" t="str">
        <f>'T09'!A2444</f>
        <v>Tekovský Hrádok</v>
      </c>
      <c r="B2444" s="104">
        <f>'T09'!C2444</f>
        <v>502847</v>
      </c>
      <c r="C2444" s="109">
        <f>'T09'!K2444</f>
        <v>130135.99</v>
      </c>
      <c r="D2444" s="110">
        <f>'T09'!O2444</f>
        <v>0</v>
      </c>
      <c r="E2444" s="110">
        <f>'T09'!P2444</f>
        <v>0</v>
      </c>
      <c r="F2444" s="110"/>
      <c r="G2444" s="102">
        <f t="shared" si="539"/>
        <v>0</v>
      </c>
      <c r="H2444" s="102">
        <f t="shared" si="540"/>
        <v>0</v>
      </c>
      <c r="I2444" s="102">
        <f t="shared" si="541"/>
        <v>0</v>
      </c>
      <c r="J2444" s="103">
        <f t="shared" si="542"/>
        <v>0</v>
      </c>
      <c r="L2444" s="115">
        <f t="shared" si="543"/>
        <v>0</v>
      </c>
      <c r="M2444" s="111">
        <f t="shared" si="544"/>
        <v>0</v>
      </c>
      <c r="N2444" s="111">
        <f t="shared" si="545"/>
        <v>0</v>
      </c>
      <c r="O2444" s="115">
        <f t="shared" si="546"/>
        <v>0</v>
      </c>
      <c r="P2444" s="111">
        <f t="shared" si="547"/>
        <v>0</v>
      </c>
      <c r="Q2444" s="111">
        <f t="shared" si="548"/>
        <v>0</v>
      </c>
      <c r="R2444" s="115">
        <f t="shared" si="549"/>
        <v>0</v>
      </c>
      <c r="S2444" s="111">
        <f t="shared" si="550"/>
        <v>0</v>
      </c>
      <c r="T2444" s="111">
        <f t="shared" si="551"/>
        <v>0</v>
      </c>
    </row>
    <row r="2445" spans="1:20" ht="11.25" customHeight="1" x14ac:dyDescent="0.2">
      <c r="A2445" s="102" t="str">
        <f>'T09'!A2445</f>
        <v>Telgárt</v>
      </c>
      <c r="B2445" s="104">
        <f>'T09'!C2445</f>
        <v>509051</v>
      </c>
      <c r="C2445" s="109">
        <f>'T09'!K2445</f>
        <v>1023096.8999999999</v>
      </c>
      <c r="D2445" s="110">
        <f>'T09'!O2445</f>
        <v>0</v>
      </c>
      <c r="E2445" s="110">
        <f>'T09'!P2445</f>
        <v>0.20468442431992515</v>
      </c>
      <c r="F2445" s="110"/>
      <c r="G2445" s="102">
        <f t="shared" si="539"/>
        <v>0</v>
      </c>
      <c r="H2445" s="102">
        <f t="shared" si="540"/>
        <v>0</v>
      </c>
      <c r="I2445" s="102">
        <f t="shared" si="541"/>
        <v>0</v>
      </c>
      <c r="J2445" s="103">
        <f t="shared" si="542"/>
        <v>0</v>
      </c>
      <c r="L2445" s="115">
        <f t="shared" si="543"/>
        <v>0</v>
      </c>
      <c r="M2445" s="111">
        <f t="shared" si="544"/>
        <v>0</v>
      </c>
      <c r="N2445" s="111">
        <f t="shared" si="545"/>
        <v>0</v>
      </c>
      <c r="O2445" s="115">
        <f t="shared" si="546"/>
        <v>0</v>
      </c>
      <c r="P2445" s="111">
        <f t="shared" si="547"/>
        <v>0</v>
      </c>
      <c r="Q2445" s="111">
        <f t="shared" si="548"/>
        <v>0</v>
      </c>
      <c r="R2445" s="115">
        <f t="shared" si="549"/>
        <v>0</v>
      </c>
      <c r="S2445" s="111">
        <f t="shared" si="550"/>
        <v>0</v>
      </c>
      <c r="T2445" s="111">
        <f t="shared" si="551"/>
        <v>0</v>
      </c>
    </row>
    <row r="2446" spans="1:20" ht="11.25" customHeight="1" x14ac:dyDescent="0.2">
      <c r="A2446" s="102" t="str">
        <f>'T09'!A2446</f>
        <v>Telince</v>
      </c>
      <c r="B2446" s="104">
        <f>'T09'!C2446</f>
        <v>555967</v>
      </c>
      <c r="C2446" s="109">
        <f>'T09'!K2446</f>
        <v>133205.04999999999</v>
      </c>
      <c r="D2446" s="110">
        <f>'T09'!O2446</f>
        <v>52.766800000000003</v>
      </c>
      <c r="E2446" s="110">
        <f>'T09'!P2446</f>
        <v>15.079097977141256</v>
      </c>
      <c r="F2446" s="110"/>
      <c r="G2446" s="102">
        <f t="shared" si="539"/>
        <v>0</v>
      </c>
      <c r="H2446" s="102">
        <f t="shared" si="540"/>
        <v>0</v>
      </c>
      <c r="I2446" s="102">
        <f t="shared" si="541"/>
        <v>0</v>
      </c>
      <c r="J2446" s="103">
        <f t="shared" si="542"/>
        <v>0</v>
      </c>
      <c r="L2446" s="115">
        <f t="shared" si="543"/>
        <v>0</v>
      </c>
      <c r="M2446" s="111">
        <f t="shared" si="544"/>
        <v>0</v>
      </c>
      <c r="N2446" s="111">
        <f t="shared" si="545"/>
        <v>0</v>
      </c>
      <c r="O2446" s="115">
        <f t="shared" si="546"/>
        <v>0</v>
      </c>
      <c r="P2446" s="111">
        <f t="shared" si="547"/>
        <v>0</v>
      </c>
      <c r="Q2446" s="111">
        <f t="shared" si="548"/>
        <v>0</v>
      </c>
      <c r="R2446" s="115">
        <f t="shared" si="549"/>
        <v>0</v>
      </c>
      <c r="S2446" s="111">
        <f t="shared" si="550"/>
        <v>0</v>
      </c>
      <c r="T2446" s="111">
        <f t="shared" si="551"/>
        <v>0</v>
      </c>
    </row>
    <row r="2447" spans="1:20" ht="11.25" customHeight="1" x14ac:dyDescent="0.2">
      <c r="A2447" s="102" t="str">
        <f>'T09'!A2447</f>
        <v>Temeš</v>
      </c>
      <c r="B2447" s="104">
        <f>'T09'!C2447</f>
        <v>514403</v>
      </c>
      <c r="C2447" s="109">
        <f>'T09'!K2447</f>
        <v>54818.92</v>
      </c>
      <c r="D2447" s="110">
        <f>'T09'!O2447</f>
        <v>0</v>
      </c>
      <c r="E2447" s="110">
        <f>'T09'!P2447</f>
        <v>0</v>
      </c>
      <c r="F2447" s="110"/>
      <c r="G2447" s="102">
        <f t="shared" si="539"/>
        <v>0</v>
      </c>
      <c r="H2447" s="102">
        <f t="shared" si="540"/>
        <v>0</v>
      </c>
      <c r="I2447" s="102">
        <f t="shared" si="541"/>
        <v>0</v>
      </c>
      <c r="J2447" s="103">
        <f t="shared" si="542"/>
        <v>0</v>
      </c>
      <c r="L2447" s="115">
        <f t="shared" si="543"/>
        <v>0</v>
      </c>
      <c r="M2447" s="111">
        <f t="shared" si="544"/>
        <v>0</v>
      </c>
      <c r="N2447" s="111">
        <f t="shared" si="545"/>
        <v>0</v>
      </c>
      <c r="O2447" s="115">
        <f t="shared" si="546"/>
        <v>0</v>
      </c>
      <c r="P2447" s="111">
        <f t="shared" si="547"/>
        <v>0</v>
      </c>
      <c r="Q2447" s="111">
        <f t="shared" si="548"/>
        <v>0</v>
      </c>
      <c r="R2447" s="115">
        <f t="shared" si="549"/>
        <v>0</v>
      </c>
      <c r="S2447" s="111">
        <f t="shared" si="550"/>
        <v>0</v>
      </c>
      <c r="T2447" s="111">
        <f t="shared" si="551"/>
        <v>0</v>
      </c>
    </row>
    <row r="2448" spans="1:20" ht="11.25" customHeight="1" x14ac:dyDescent="0.2">
      <c r="A2448" s="102" t="str">
        <f>'T09'!A2448</f>
        <v>Teplička</v>
      </c>
      <c r="B2448" s="104">
        <f>'T09'!C2448</f>
        <v>543667</v>
      </c>
      <c r="C2448" s="109">
        <f>'T09'!K2448</f>
        <v>327648.37</v>
      </c>
      <c r="D2448" s="110">
        <f>'T09'!O2448</f>
        <v>39.119599999999998</v>
      </c>
      <c r="E2448" s="110">
        <f>'T09'!P2448</f>
        <v>17.075476371208563</v>
      </c>
      <c r="F2448" s="110"/>
      <c r="G2448" s="102">
        <f t="shared" si="539"/>
        <v>0</v>
      </c>
      <c r="H2448" s="102">
        <f t="shared" si="540"/>
        <v>0</v>
      </c>
      <c r="I2448" s="102">
        <f t="shared" si="541"/>
        <v>0</v>
      </c>
      <c r="J2448" s="103">
        <f t="shared" si="542"/>
        <v>0</v>
      </c>
      <c r="L2448" s="115">
        <f t="shared" si="543"/>
        <v>0</v>
      </c>
      <c r="M2448" s="111">
        <f t="shared" si="544"/>
        <v>0</v>
      </c>
      <c r="N2448" s="111">
        <f t="shared" si="545"/>
        <v>0</v>
      </c>
      <c r="O2448" s="115">
        <f t="shared" si="546"/>
        <v>0</v>
      </c>
      <c r="P2448" s="111">
        <f t="shared" si="547"/>
        <v>0</v>
      </c>
      <c r="Q2448" s="111">
        <f t="shared" si="548"/>
        <v>0</v>
      </c>
      <c r="R2448" s="115">
        <f t="shared" si="549"/>
        <v>0</v>
      </c>
      <c r="S2448" s="111">
        <f t="shared" si="550"/>
        <v>0</v>
      </c>
      <c r="T2448" s="111">
        <f t="shared" si="551"/>
        <v>0</v>
      </c>
    </row>
    <row r="2449" spans="1:20" ht="11.25" customHeight="1" x14ac:dyDescent="0.2">
      <c r="A2449" s="102" t="str">
        <f>'T09'!A2449</f>
        <v>Teplička nad Váhom</v>
      </c>
      <c r="B2449" s="104">
        <f>'T09'!C2449</f>
        <v>518034</v>
      </c>
      <c r="C2449" s="109">
        <f>'T09'!K2449</f>
        <v>2190608.41</v>
      </c>
      <c r="D2449" s="110">
        <f>'T09'!O2449</f>
        <v>0</v>
      </c>
      <c r="E2449" s="110">
        <f>'T09'!P2449</f>
        <v>5.2420450627230082</v>
      </c>
      <c r="F2449" s="110"/>
      <c r="G2449" s="102">
        <f t="shared" si="539"/>
        <v>0</v>
      </c>
      <c r="H2449" s="102">
        <f t="shared" si="540"/>
        <v>0</v>
      </c>
      <c r="I2449" s="102">
        <f t="shared" si="541"/>
        <v>0</v>
      </c>
      <c r="J2449" s="103">
        <f t="shared" si="542"/>
        <v>0</v>
      </c>
      <c r="L2449" s="115">
        <f t="shared" si="543"/>
        <v>0</v>
      </c>
      <c r="M2449" s="111">
        <f t="shared" si="544"/>
        <v>0</v>
      </c>
      <c r="N2449" s="111">
        <f t="shared" si="545"/>
        <v>0</v>
      </c>
      <c r="O2449" s="115">
        <f t="shared" si="546"/>
        <v>0</v>
      </c>
      <c r="P2449" s="111">
        <f t="shared" si="547"/>
        <v>0</v>
      </c>
      <c r="Q2449" s="111">
        <f t="shared" si="548"/>
        <v>0</v>
      </c>
      <c r="R2449" s="115">
        <f t="shared" si="549"/>
        <v>0</v>
      </c>
      <c r="S2449" s="111">
        <f t="shared" si="550"/>
        <v>0</v>
      </c>
      <c r="T2449" s="111">
        <f t="shared" si="551"/>
        <v>0</v>
      </c>
    </row>
    <row r="2450" spans="1:20" ht="11.25" customHeight="1" x14ac:dyDescent="0.2">
      <c r="A2450" s="102" t="str">
        <f>'T09'!A2450</f>
        <v>Tepličky</v>
      </c>
      <c r="B2450" s="104">
        <f>'T09'!C2450</f>
        <v>556645</v>
      </c>
      <c r="C2450" s="109">
        <f>'T09'!K2450</f>
        <v>73607.23</v>
      </c>
      <c r="D2450" s="110">
        <f>'T09'!O2450</f>
        <v>29.438700000000001</v>
      </c>
      <c r="E2450" s="110">
        <f>'T09'!P2450</f>
        <v>13.338676105594519</v>
      </c>
      <c r="F2450" s="110"/>
      <c r="G2450" s="102">
        <f t="shared" si="539"/>
        <v>0</v>
      </c>
      <c r="H2450" s="102">
        <f t="shared" si="540"/>
        <v>0</v>
      </c>
      <c r="I2450" s="102">
        <f t="shared" si="541"/>
        <v>0</v>
      </c>
      <c r="J2450" s="103">
        <f t="shared" si="542"/>
        <v>0</v>
      </c>
      <c r="L2450" s="115">
        <f t="shared" si="543"/>
        <v>0</v>
      </c>
      <c r="M2450" s="111">
        <f t="shared" si="544"/>
        <v>0</v>
      </c>
      <c r="N2450" s="111">
        <f t="shared" si="545"/>
        <v>0</v>
      </c>
      <c r="O2450" s="115">
        <f t="shared" si="546"/>
        <v>0</v>
      </c>
      <c r="P2450" s="111">
        <f t="shared" si="547"/>
        <v>0</v>
      </c>
      <c r="Q2450" s="111">
        <f t="shared" si="548"/>
        <v>0</v>
      </c>
      <c r="R2450" s="115">
        <f t="shared" si="549"/>
        <v>0</v>
      </c>
      <c r="S2450" s="111">
        <f t="shared" si="550"/>
        <v>0</v>
      </c>
      <c r="T2450" s="111">
        <f t="shared" si="551"/>
        <v>0</v>
      </c>
    </row>
    <row r="2451" spans="1:20" ht="11.25" customHeight="1" x14ac:dyDescent="0.2">
      <c r="A2451" s="102" t="str">
        <f>'T09'!A2451</f>
        <v>Teplý Vrch</v>
      </c>
      <c r="B2451" s="104">
        <f>'T09'!C2451</f>
        <v>515671</v>
      </c>
      <c r="C2451" s="109">
        <f>'T09'!K2451</f>
        <v>616563.61</v>
      </c>
      <c r="D2451" s="110">
        <f>'T09'!O2451</f>
        <v>5.8971</v>
      </c>
      <c r="E2451" s="110">
        <f>'T09'!P2451</f>
        <v>1.5438471952634374</v>
      </c>
      <c r="F2451" s="110"/>
      <c r="G2451" s="102">
        <f t="shared" si="539"/>
        <v>0</v>
      </c>
      <c r="H2451" s="102">
        <f t="shared" si="540"/>
        <v>0</v>
      </c>
      <c r="I2451" s="102">
        <f t="shared" si="541"/>
        <v>0</v>
      </c>
      <c r="J2451" s="103">
        <f t="shared" si="542"/>
        <v>0</v>
      </c>
      <c r="L2451" s="115">
        <f t="shared" si="543"/>
        <v>0</v>
      </c>
      <c r="M2451" s="111">
        <f t="shared" si="544"/>
        <v>0</v>
      </c>
      <c r="N2451" s="111">
        <f t="shared" si="545"/>
        <v>0</v>
      </c>
      <c r="O2451" s="115">
        <f t="shared" si="546"/>
        <v>0</v>
      </c>
      <c r="P2451" s="111">
        <f t="shared" si="547"/>
        <v>0</v>
      </c>
      <c r="Q2451" s="111">
        <f t="shared" si="548"/>
        <v>0</v>
      </c>
      <c r="R2451" s="115">
        <f t="shared" si="549"/>
        <v>0</v>
      </c>
      <c r="S2451" s="111">
        <f t="shared" si="550"/>
        <v>0</v>
      </c>
      <c r="T2451" s="111">
        <f t="shared" si="551"/>
        <v>0</v>
      </c>
    </row>
    <row r="2452" spans="1:20" ht="11.25" customHeight="1" x14ac:dyDescent="0.2">
      <c r="A2452" s="102" t="str">
        <f>'T09'!A2452</f>
        <v>Terany</v>
      </c>
      <c r="B2452" s="104">
        <f>'T09'!C2452</f>
        <v>518867</v>
      </c>
      <c r="C2452" s="109">
        <f>'T09'!K2452</f>
        <v>164213.32999999999</v>
      </c>
      <c r="D2452" s="110">
        <f>'T09'!O2452</f>
        <v>0</v>
      </c>
      <c r="E2452" s="110">
        <f>'T09'!P2452</f>
        <v>0</v>
      </c>
      <c r="F2452" s="110"/>
      <c r="G2452" s="102">
        <f t="shared" si="539"/>
        <v>0</v>
      </c>
      <c r="H2452" s="102">
        <f t="shared" si="540"/>
        <v>0</v>
      </c>
      <c r="I2452" s="102">
        <f t="shared" si="541"/>
        <v>0</v>
      </c>
      <c r="J2452" s="103">
        <f t="shared" si="542"/>
        <v>0</v>
      </c>
      <c r="L2452" s="115">
        <f t="shared" si="543"/>
        <v>0</v>
      </c>
      <c r="M2452" s="111">
        <f t="shared" si="544"/>
        <v>0</v>
      </c>
      <c r="N2452" s="111">
        <f t="shared" si="545"/>
        <v>0</v>
      </c>
      <c r="O2452" s="115">
        <f t="shared" si="546"/>
        <v>0</v>
      </c>
      <c r="P2452" s="111">
        <f t="shared" si="547"/>
        <v>0</v>
      </c>
      <c r="Q2452" s="111">
        <f t="shared" si="548"/>
        <v>0</v>
      </c>
      <c r="R2452" s="115">
        <f t="shared" si="549"/>
        <v>0</v>
      </c>
      <c r="S2452" s="111">
        <f t="shared" si="550"/>
        <v>0</v>
      </c>
      <c r="T2452" s="111">
        <f t="shared" si="551"/>
        <v>0</v>
      </c>
    </row>
    <row r="2453" spans="1:20" ht="11.25" customHeight="1" x14ac:dyDescent="0.2">
      <c r="A2453" s="102" t="str">
        <f>'T09'!A2453</f>
        <v>Terchová</v>
      </c>
      <c r="B2453" s="104">
        <f>'T09'!C2453</f>
        <v>518042</v>
      </c>
      <c r="C2453" s="109">
        <f>'T09'!K2453</f>
        <v>2782247.58</v>
      </c>
      <c r="D2453" s="110">
        <f>'T09'!O2453</f>
        <v>42.888300000000001</v>
      </c>
      <c r="E2453" s="110">
        <f>'T09'!P2453</f>
        <v>8.7229828770306632</v>
      </c>
      <c r="F2453" s="110"/>
      <c r="G2453" s="102">
        <f t="shared" si="539"/>
        <v>0</v>
      </c>
      <c r="H2453" s="102">
        <f t="shared" si="540"/>
        <v>0</v>
      </c>
      <c r="I2453" s="102">
        <f t="shared" si="541"/>
        <v>0</v>
      </c>
      <c r="J2453" s="103">
        <f t="shared" si="542"/>
        <v>0</v>
      </c>
      <c r="L2453" s="115">
        <f t="shared" si="543"/>
        <v>0</v>
      </c>
      <c r="M2453" s="111">
        <f t="shared" si="544"/>
        <v>0</v>
      </c>
      <c r="N2453" s="111">
        <f t="shared" si="545"/>
        <v>0</v>
      </c>
      <c r="O2453" s="115">
        <f t="shared" si="546"/>
        <v>0</v>
      </c>
      <c r="P2453" s="111">
        <f t="shared" si="547"/>
        <v>0</v>
      </c>
      <c r="Q2453" s="111">
        <f t="shared" si="548"/>
        <v>0</v>
      </c>
      <c r="R2453" s="115">
        <f t="shared" si="549"/>
        <v>0</v>
      </c>
      <c r="S2453" s="111">
        <f t="shared" si="550"/>
        <v>0</v>
      </c>
      <c r="T2453" s="111">
        <f t="shared" si="551"/>
        <v>0</v>
      </c>
    </row>
    <row r="2454" spans="1:20" ht="11.25" customHeight="1" x14ac:dyDescent="0.2">
      <c r="A2454" s="102" t="str">
        <f>'T09'!A2454</f>
        <v>Teriakovce</v>
      </c>
      <c r="B2454" s="104">
        <f>'T09'!C2454</f>
        <v>525286</v>
      </c>
      <c r="C2454" s="109">
        <f>'T09'!K2454</f>
        <v>202707.06</v>
      </c>
      <c r="D2454" s="110">
        <f>'T09'!O2454</f>
        <v>18.573399999999999</v>
      </c>
      <c r="E2454" s="110">
        <f>'T09'!P2454</f>
        <v>0.53303520854182385</v>
      </c>
      <c r="F2454" s="110"/>
      <c r="G2454" s="102">
        <f t="shared" si="539"/>
        <v>0</v>
      </c>
      <c r="H2454" s="102">
        <f t="shared" si="540"/>
        <v>0</v>
      </c>
      <c r="I2454" s="102">
        <f t="shared" si="541"/>
        <v>0</v>
      </c>
      <c r="J2454" s="103">
        <f t="shared" si="542"/>
        <v>0</v>
      </c>
      <c r="L2454" s="115">
        <f t="shared" si="543"/>
        <v>0</v>
      </c>
      <c r="M2454" s="111">
        <f t="shared" si="544"/>
        <v>0</v>
      </c>
      <c r="N2454" s="111">
        <f t="shared" si="545"/>
        <v>0</v>
      </c>
      <c r="O2454" s="115">
        <f t="shared" si="546"/>
        <v>0</v>
      </c>
      <c r="P2454" s="111">
        <f t="shared" si="547"/>
        <v>0</v>
      </c>
      <c r="Q2454" s="111">
        <f t="shared" si="548"/>
        <v>0</v>
      </c>
      <c r="R2454" s="115">
        <f t="shared" si="549"/>
        <v>0</v>
      </c>
      <c r="S2454" s="111">
        <f t="shared" si="550"/>
        <v>0</v>
      </c>
      <c r="T2454" s="111">
        <f t="shared" si="551"/>
        <v>0</v>
      </c>
    </row>
    <row r="2455" spans="1:20" ht="11.25" customHeight="1" x14ac:dyDescent="0.2">
      <c r="A2455" s="102" t="str">
        <f>'T09'!A2455</f>
        <v>Terňa</v>
      </c>
      <c r="B2455" s="104">
        <f>'T09'!C2455</f>
        <v>525294</v>
      </c>
      <c r="C2455" s="109">
        <f>'T09'!K2455</f>
        <v>1090405.6400000001</v>
      </c>
      <c r="D2455" s="110">
        <f>'T09'!O2455</f>
        <v>19.821100000000001</v>
      </c>
      <c r="E2455" s="110">
        <f>'T09'!P2455</f>
        <v>10.058564994216281</v>
      </c>
      <c r="F2455" s="110"/>
      <c r="G2455" s="102">
        <f t="shared" si="539"/>
        <v>0</v>
      </c>
      <c r="H2455" s="102">
        <f t="shared" si="540"/>
        <v>0</v>
      </c>
      <c r="I2455" s="102">
        <f t="shared" si="541"/>
        <v>0</v>
      </c>
      <c r="J2455" s="103">
        <f t="shared" si="542"/>
        <v>0</v>
      </c>
      <c r="L2455" s="115">
        <f t="shared" si="543"/>
        <v>0</v>
      </c>
      <c r="M2455" s="111">
        <f t="shared" si="544"/>
        <v>0</v>
      </c>
      <c r="N2455" s="111">
        <f t="shared" si="545"/>
        <v>0</v>
      </c>
      <c r="O2455" s="115">
        <f t="shared" si="546"/>
        <v>0</v>
      </c>
      <c r="P2455" s="111">
        <f t="shared" si="547"/>
        <v>0</v>
      </c>
      <c r="Q2455" s="111">
        <f t="shared" si="548"/>
        <v>0</v>
      </c>
      <c r="R2455" s="115">
        <f t="shared" si="549"/>
        <v>0</v>
      </c>
      <c r="S2455" s="111">
        <f t="shared" si="550"/>
        <v>0</v>
      </c>
      <c r="T2455" s="111">
        <f t="shared" si="551"/>
        <v>0</v>
      </c>
    </row>
    <row r="2456" spans="1:20" ht="11.25" customHeight="1" x14ac:dyDescent="0.2">
      <c r="A2456" s="102" t="str">
        <f>'T09'!A2456</f>
        <v>Tesáre</v>
      </c>
      <c r="B2456" s="104">
        <f>'T09'!C2456</f>
        <v>505561</v>
      </c>
      <c r="C2456" s="109">
        <f>'T09'!K2456</f>
        <v>230875.38</v>
      </c>
      <c r="D2456" s="110">
        <f>'T09'!O2456</f>
        <v>0</v>
      </c>
      <c r="E2456" s="110">
        <f>'T09'!P2456</f>
        <v>0</v>
      </c>
      <c r="F2456" s="110"/>
      <c r="G2456" s="102">
        <f t="shared" si="539"/>
        <v>0</v>
      </c>
      <c r="H2456" s="102">
        <f t="shared" si="540"/>
        <v>0</v>
      </c>
      <c r="I2456" s="102">
        <f t="shared" si="541"/>
        <v>0</v>
      </c>
      <c r="J2456" s="103">
        <f t="shared" si="542"/>
        <v>0</v>
      </c>
      <c r="L2456" s="115">
        <f t="shared" si="543"/>
        <v>0</v>
      </c>
      <c r="M2456" s="111">
        <f t="shared" si="544"/>
        <v>0</v>
      </c>
      <c r="N2456" s="111">
        <f t="shared" si="545"/>
        <v>0</v>
      </c>
      <c r="O2456" s="115">
        <f t="shared" si="546"/>
        <v>0</v>
      </c>
      <c r="P2456" s="111">
        <f t="shared" si="547"/>
        <v>0</v>
      </c>
      <c r="Q2456" s="111">
        <f t="shared" si="548"/>
        <v>0</v>
      </c>
      <c r="R2456" s="115">
        <f t="shared" si="549"/>
        <v>0</v>
      </c>
      <c r="S2456" s="111">
        <f t="shared" si="550"/>
        <v>0</v>
      </c>
      <c r="T2456" s="111">
        <f t="shared" si="551"/>
        <v>0</v>
      </c>
    </row>
    <row r="2457" spans="1:20" ht="11.25" customHeight="1" x14ac:dyDescent="0.2">
      <c r="A2457" s="102" t="str">
        <f>'T09'!A2457</f>
        <v>Tesárske Mlyňany</v>
      </c>
      <c r="B2457" s="104">
        <f>'T09'!C2457</f>
        <v>500810</v>
      </c>
      <c r="C2457" s="109">
        <f>'T09'!K2457</f>
        <v>906836.84</v>
      </c>
      <c r="D2457" s="110">
        <f>'T09'!O2457</f>
        <v>9.8693000000000008</v>
      </c>
      <c r="E2457" s="110">
        <f>'T09'!P2457</f>
        <v>9.3172339579852075</v>
      </c>
      <c r="F2457" s="110"/>
      <c r="G2457" s="102">
        <f t="shared" si="539"/>
        <v>0</v>
      </c>
      <c r="H2457" s="102">
        <f t="shared" si="540"/>
        <v>0</v>
      </c>
      <c r="I2457" s="102">
        <f t="shared" si="541"/>
        <v>0</v>
      </c>
      <c r="J2457" s="103">
        <f t="shared" si="542"/>
        <v>0</v>
      </c>
      <c r="L2457" s="115">
        <f t="shared" si="543"/>
        <v>0</v>
      </c>
      <c r="M2457" s="111">
        <f t="shared" si="544"/>
        <v>0</v>
      </c>
      <c r="N2457" s="111">
        <f t="shared" si="545"/>
        <v>0</v>
      </c>
      <c r="O2457" s="115">
        <f t="shared" si="546"/>
        <v>0</v>
      </c>
      <c r="P2457" s="111">
        <f t="shared" si="547"/>
        <v>0</v>
      </c>
      <c r="Q2457" s="111">
        <f t="shared" si="548"/>
        <v>0</v>
      </c>
      <c r="R2457" s="115">
        <f t="shared" si="549"/>
        <v>0</v>
      </c>
      <c r="S2457" s="111">
        <f t="shared" si="550"/>
        <v>0</v>
      </c>
      <c r="T2457" s="111">
        <f t="shared" si="551"/>
        <v>0</v>
      </c>
    </row>
    <row r="2458" spans="1:20" ht="11.25" customHeight="1" x14ac:dyDescent="0.2">
      <c r="A2458" s="102" t="str">
        <f>'T09'!A2458</f>
        <v>Tešedíkovo</v>
      </c>
      <c r="B2458" s="104">
        <f>'T09'!C2458</f>
        <v>504068</v>
      </c>
      <c r="C2458" s="109">
        <f>'T09'!K2458</f>
        <v>1836187.6099999999</v>
      </c>
      <c r="D2458" s="110">
        <f>'T09'!O2458</f>
        <v>0.69489999999999996</v>
      </c>
      <c r="E2458" s="110">
        <f>'T09'!P2458</f>
        <v>6.761801426162549</v>
      </c>
      <c r="F2458" s="110"/>
      <c r="G2458" s="102">
        <f t="shared" si="539"/>
        <v>0</v>
      </c>
      <c r="H2458" s="102">
        <f t="shared" si="540"/>
        <v>0</v>
      </c>
      <c r="I2458" s="102">
        <f t="shared" si="541"/>
        <v>0</v>
      </c>
      <c r="J2458" s="103">
        <f t="shared" si="542"/>
        <v>0</v>
      </c>
      <c r="L2458" s="115">
        <f t="shared" si="543"/>
        <v>0</v>
      </c>
      <c r="M2458" s="111">
        <f t="shared" si="544"/>
        <v>0</v>
      </c>
      <c r="N2458" s="111">
        <f t="shared" si="545"/>
        <v>0</v>
      </c>
      <c r="O2458" s="115">
        <f t="shared" si="546"/>
        <v>0</v>
      </c>
      <c r="P2458" s="111">
        <f t="shared" si="547"/>
        <v>0</v>
      </c>
      <c r="Q2458" s="111">
        <f t="shared" si="548"/>
        <v>0</v>
      </c>
      <c r="R2458" s="115">
        <f t="shared" si="549"/>
        <v>0</v>
      </c>
      <c r="S2458" s="111">
        <f t="shared" si="550"/>
        <v>0</v>
      </c>
      <c r="T2458" s="111">
        <f t="shared" si="551"/>
        <v>0</v>
      </c>
    </row>
    <row r="2459" spans="1:20" ht="11.25" customHeight="1" x14ac:dyDescent="0.2">
      <c r="A2459" s="102" t="str">
        <f>'T09'!A2459</f>
        <v>Tibava</v>
      </c>
      <c r="B2459" s="104">
        <f>'T09'!C2459</f>
        <v>523178</v>
      </c>
      <c r="C2459" s="109">
        <f>'T09'!K2459</f>
        <v>136250.65</v>
      </c>
      <c r="D2459" s="110">
        <f>'T09'!O2459</f>
        <v>0</v>
      </c>
      <c r="E2459" s="110">
        <f>'T09'!P2459</f>
        <v>0</v>
      </c>
      <c r="F2459" s="110"/>
      <c r="G2459" s="102">
        <f t="shared" si="539"/>
        <v>0</v>
      </c>
      <c r="H2459" s="102">
        <f t="shared" si="540"/>
        <v>0</v>
      </c>
      <c r="I2459" s="102">
        <f t="shared" si="541"/>
        <v>0</v>
      </c>
      <c r="J2459" s="103">
        <f t="shared" si="542"/>
        <v>0</v>
      </c>
      <c r="L2459" s="115">
        <f t="shared" si="543"/>
        <v>0</v>
      </c>
      <c r="M2459" s="111">
        <f t="shared" si="544"/>
        <v>0</v>
      </c>
      <c r="N2459" s="111">
        <f t="shared" si="545"/>
        <v>0</v>
      </c>
      <c r="O2459" s="115">
        <f t="shared" si="546"/>
        <v>0</v>
      </c>
      <c r="P2459" s="111">
        <f t="shared" si="547"/>
        <v>0</v>
      </c>
      <c r="Q2459" s="111">
        <f t="shared" si="548"/>
        <v>0</v>
      </c>
      <c r="R2459" s="115">
        <f t="shared" si="549"/>
        <v>0</v>
      </c>
      <c r="S2459" s="111">
        <f t="shared" si="550"/>
        <v>0</v>
      </c>
      <c r="T2459" s="111">
        <f t="shared" si="551"/>
        <v>0</v>
      </c>
    </row>
    <row r="2460" spans="1:20" ht="11.25" customHeight="1" x14ac:dyDescent="0.2">
      <c r="A2460" s="102" t="str">
        <f>'T09'!A2460</f>
        <v>Tichý Potok</v>
      </c>
      <c r="B2460" s="104">
        <f>'T09'!C2460</f>
        <v>525308</v>
      </c>
      <c r="C2460" s="109">
        <f>'T09'!K2460</f>
        <v>59963.199999999997</v>
      </c>
      <c r="D2460" s="110">
        <f>'T09'!O2460</f>
        <v>0</v>
      </c>
      <c r="E2460" s="110">
        <f>'T09'!P2460</f>
        <v>0.2215358753368733</v>
      </c>
      <c r="F2460" s="110"/>
      <c r="G2460" s="102">
        <f t="shared" si="539"/>
        <v>0</v>
      </c>
      <c r="H2460" s="102">
        <f t="shared" si="540"/>
        <v>0</v>
      </c>
      <c r="I2460" s="102">
        <f t="shared" si="541"/>
        <v>0</v>
      </c>
      <c r="J2460" s="103">
        <f t="shared" si="542"/>
        <v>0</v>
      </c>
      <c r="L2460" s="115">
        <f t="shared" si="543"/>
        <v>0</v>
      </c>
      <c r="M2460" s="111">
        <f t="shared" si="544"/>
        <v>0</v>
      </c>
      <c r="N2460" s="111">
        <f t="shared" si="545"/>
        <v>0</v>
      </c>
      <c r="O2460" s="115">
        <f t="shared" si="546"/>
        <v>0</v>
      </c>
      <c r="P2460" s="111">
        <f t="shared" si="547"/>
        <v>0</v>
      </c>
      <c r="Q2460" s="111">
        <f t="shared" si="548"/>
        <v>0</v>
      </c>
      <c r="R2460" s="115">
        <f t="shared" si="549"/>
        <v>0</v>
      </c>
      <c r="S2460" s="111">
        <f t="shared" si="550"/>
        <v>0</v>
      </c>
      <c r="T2460" s="111">
        <f t="shared" si="551"/>
        <v>0</v>
      </c>
    </row>
    <row r="2461" spans="1:20" ht="11.25" customHeight="1" x14ac:dyDescent="0.2">
      <c r="A2461" s="102" t="str">
        <f>'T09'!A2461</f>
        <v>Timoradza</v>
      </c>
      <c r="B2461" s="104">
        <f>'T09'!C2461</f>
        <v>505579</v>
      </c>
      <c r="C2461" s="109">
        <f>'T09'!K2461</f>
        <v>158851.06</v>
      </c>
      <c r="D2461" s="110">
        <f>'T09'!O2461</f>
        <v>11.746700000000001</v>
      </c>
      <c r="E2461" s="110">
        <f>'T09'!P2461</f>
        <v>6.1671228382108385</v>
      </c>
      <c r="F2461" s="110"/>
      <c r="G2461" s="102">
        <f t="shared" si="539"/>
        <v>0</v>
      </c>
      <c r="H2461" s="102">
        <f t="shared" si="540"/>
        <v>0</v>
      </c>
      <c r="I2461" s="102">
        <f t="shared" si="541"/>
        <v>0</v>
      </c>
      <c r="J2461" s="103">
        <f t="shared" si="542"/>
        <v>0</v>
      </c>
      <c r="L2461" s="115">
        <f t="shared" si="543"/>
        <v>0</v>
      </c>
      <c r="M2461" s="111">
        <f t="shared" si="544"/>
        <v>0</v>
      </c>
      <c r="N2461" s="111">
        <f t="shared" si="545"/>
        <v>0</v>
      </c>
      <c r="O2461" s="115">
        <f t="shared" si="546"/>
        <v>0</v>
      </c>
      <c r="P2461" s="111">
        <f t="shared" si="547"/>
        <v>0</v>
      </c>
      <c r="Q2461" s="111">
        <f t="shared" si="548"/>
        <v>0</v>
      </c>
      <c r="R2461" s="115">
        <f t="shared" si="549"/>
        <v>0</v>
      </c>
      <c r="S2461" s="111">
        <f t="shared" si="550"/>
        <v>0</v>
      </c>
      <c r="T2461" s="111">
        <f t="shared" si="551"/>
        <v>0</v>
      </c>
    </row>
    <row r="2462" spans="1:20" ht="11.25" customHeight="1" x14ac:dyDescent="0.2">
      <c r="A2462" s="102" t="str">
        <f>'T09'!A2462</f>
        <v>Tisinec</v>
      </c>
      <c r="B2462" s="104">
        <f>'T09'!C2462</f>
        <v>527912</v>
      </c>
      <c r="C2462" s="109">
        <f>'T09'!K2462</f>
        <v>140950.80000000002</v>
      </c>
      <c r="D2462" s="110">
        <f>'T09'!O2462</f>
        <v>0</v>
      </c>
      <c r="E2462" s="110">
        <f>'T09'!P2462</f>
        <v>9.9334022935662638</v>
      </c>
      <c r="F2462" s="110"/>
      <c r="G2462" s="102">
        <f t="shared" si="539"/>
        <v>0</v>
      </c>
      <c r="H2462" s="102">
        <f t="shared" si="540"/>
        <v>0</v>
      </c>
      <c r="I2462" s="102">
        <f t="shared" si="541"/>
        <v>0</v>
      </c>
      <c r="J2462" s="103">
        <f t="shared" si="542"/>
        <v>0</v>
      </c>
      <c r="L2462" s="115">
        <f t="shared" si="543"/>
        <v>0</v>
      </c>
      <c r="M2462" s="111">
        <f t="shared" si="544"/>
        <v>0</v>
      </c>
      <c r="N2462" s="111">
        <f t="shared" si="545"/>
        <v>0</v>
      </c>
      <c r="O2462" s="115">
        <f t="shared" si="546"/>
        <v>0</v>
      </c>
      <c r="P2462" s="111">
        <f t="shared" si="547"/>
        <v>0</v>
      </c>
      <c r="Q2462" s="111">
        <f t="shared" si="548"/>
        <v>0</v>
      </c>
      <c r="R2462" s="115">
        <f t="shared" si="549"/>
        <v>0</v>
      </c>
      <c r="S2462" s="111">
        <f t="shared" si="550"/>
        <v>0</v>
      </c>
      <c r="T2462" s="111">
        <f t="shared" si="551"/>
        <v>0</v>
      </c>
    </row>
    <row r="2463" spans="1:20" ht="11.25" customHeight="1" x14ac:dyDescent="0.2">
      <c r="A2463" s="102" t="str">
        <f>'T09'!A2463</f>
        <v>Tisovec</v>
      </c>
      <c r="B2463" s="104">
        <f>'T09'!C2463</f>
        <v>515680</v>
      </c>
      <c r="C2463" s="109">
        <f>'T09'!K2463</f>
        <v>1950034.29</v>
      </c>
      <c r="D2463" s="110">
        <f>'T09'!O2463</f>
        <v>33.884900000000002</v>
      </c>
      <c r="E2463" s="110">
        <f>'T09'!P2463</f>
        <v>4.4920492141704846</v>
      </c>
      <c r="F2463" s="110"/>
      <c r="G2463" s="102">
        <f t="shared" si="539"/>
        <v>0</v>
      </c>
      <c r="H2463" s="102">
        <f t="shared" si="540"/>
        <v>0</v>
      </c>
      <c r="I2463" s="102">
        <f t="shared" si="541"/>
        <v>0</v>
      </c>
      <c r="J2463" s="103">
        <f t="shared" si="542"/>
        <v>0</v>
      </c>
      <c r="L2463" s="115">
        <f t="shared" si="543"/>
        <v>0</v>
      </c>
      <c r="M2463" s="111">
        <f t="shared" si="544"/>
        <v>0</v>
      </c>
      <c r="N2463" s="111">
        <f t="shared" si="545"/>
        <v>0</v>
      </c>
      <c r="O2463" s="115">
        <f t="shared" si="546"/>
        <v>0</v>
      </c>
      <c r="P2463" s="111">
        <f t="shared" si="547"/>
        <v>0</v>
      </c>
      <c r="Q2463" s="111">
        <f t="shared" si="548"/>
        <v>0</v>
      </c>
      <c r="R2463" s="115">
        <f t="shared" si="549"/>
        <v>0</v>
      </c>
      <c r="S2463" s="111">
        <f t="shared" si="550"/>
        <v>0</v>
      </c>
      <c r="T2463" s="111">
        <f t="shared" si="551"/>
        <v>0</v>
      </c>
    </row>
    <row r="2464" spans="1:20" ht="11.25" customHeight="1" x14ac:dyDescent="0.2">
      <c r="A2464" s="102" t="str">
        <f>'T09'!A2464</f>
        <v>Tlmače</v>
      </c>
      <c r="B2464" s="104">
        <f>'T09'!C2464</f>
        <v>502863</v>
      </c>
      <c r="C2464" s="109">
        <f>'T09'!K2464</f>
        <v>2239155.17</v>
      </c>
      <c r="D2464" s="110">
        <f>'T09'!O2464</f>
        <v>20.195399999999999</v>
      </c>
      <c r="E2464" s="110">
        <f>'T09'!P2464</f>
        <v>7.2690085162789329</v>
      </c>
      <c r="F2464" s="110"/>
      <c r="G2464" s="102">
        <f t="shared" si="539"/>
        <v>0</v>
      </c>
      <c r="H2464" s="102">
        <f t="shared" si="540"/>
        <v>0</v>
      </c>
      <c r="I2464" s="102">
        <f t="shared" si="541"/>
        <v>0</v>
      </c>
      <c r="J2464" s="103">
        <f t="shared" si="542"/>
        <v>0</v>
      </c>
      <c r="L2464" s="115">
        <f t="shared" si="543"/>
        <v>0</v>
      </c>
      <c r="M2464" s="111">
        <f t="shared" si="544"/>
        <v>0</v>
      </c>
      <c r="N2464" s="111">
        <f t="shared" si="545"/>
        <v>0</v>
      </c>
      <c r="O2464" s="115">
        <f t="shared" si="546"/>
        <v>0</v>
      </c>
      <c r="P2464" s="111">
        <f t="shared" si="547"/>
        <v>0</v>
      </c>
      <c r="Q2464" s="111">
        <f t="shared" si="548"/>
        <v>0</v>
      </c>
      <c r="R2464" s="115">
        <f t="shared" si="549"/>
        <v>0</v>
      </c>
      <c r="S2464" s="111">
        <f t="shared" si="550"/>
        <v>0</v>
      </c>
      <c r="T2464" s="111">
        <f t="shared" si="551"/>
        <v>0</v>
      </c>
    </row>
    <row r="2465" spans="1:20" ht="11.25" customHeight="1" x14ac:dyDescent="0.2">
      <c r="A2465" s="102" t="str">
        <f>'T09'!A2465</f>
        <v>Točnica</v>
      </c>
      <c r="B2465" s="104">
        <f>'T09'!C2465</f>
        <v>511901</v>
      </c>
      <c r="C2465" s="109">
        <f>'T09'!K2465</f>
        <v>56869.08</v>
      </c>
      <c r="D2465" s="110">
        <f>'T09'!O2465</f>
        <v>0</v>
      </c>
      <c r="E2465" s="110">
        <f>'T09'!P2465</f>
        <v>0</v>
      </c>
      <c r="F2465" s="110"/>
      <c r="G2465" s="102">
        <f t="shared" si="539"/>
        <v>0</v>
      </c>
      <c r="H2465" s="102">
        <f t="shared" si="540"/>
        <v>0</v>
      </c>
      <c r="I2465" s="102">
        <f t="shared" si="541"/>
        <v>0</v>
      </c>
      <c r="J2465" s="103">
        <f t="shared" si="542"/>
        <v>0</v>
      </c>
      <c r="L2465" s="115">
        <f t="shared" si="543"/>
        <v>0</v>
      </c>
      <c r="M2465" s="111">
        <f t="shared" si="544"/>
        <v>0</v>
      </c>
      <c r="N2465" s="111">
        <f t="shared" si="545"/>
        <v>0</v>
      </c>
      <c r="O2465" s="115">
        <f t="shared" si="546"/>
        <v>0</v>
      </c>
      <c r="P2465" s="111">
        <f t="shared" si="547"/>
        <v>0</v>
      </c>
      <c r="Q2465" s="111">
        <f t="shared" si="548"/>
        <v>0</v>
      </c>
      <c r="R2465" s="115">
        <f t="shared" si="549"/>
        <v>0</v>
      </c>
      <c r="S2465" s="111">
        <f t="shared" si="550"/>
        <v>0</v>
      </c>
      <c r="T2465" s="111">
        <f t="shared" si="551"/>
        <v>0</v>
      </c>
    </row>
    <row r="2466" spans="1:20" ht="11.25" customHeight="1" x14ac:dyDescent="0.2">
      <c r="A2466" s="102" t="str">
        <f>'T09'!A2466</f>
        <v>Tokajík</v>
      </c>
      <c r="B2466" s="104">
        <f>'T09'!C2466</f>
        <v>527921</v>
      </c>
      <c r="C2466" s="109">
        <f>'T09'!K2466</f>
        <v>24011.95</v>
      </c>
      <c r="D2466" s="110">
        <f>'T09'!O2466</f>
        <v>27.948599999999999</v>
      </c>
      <c r="E2466" s="110">
        <f>'T09'!P2466</f>
        <v>2.0729678347656062</v>
      </c>
      <c r="F2466" s="110"/>
      <c r="G2466" s="102">
        <f t="shared" si="539"/>
        <v>0</v>
      </c>
      <c r="H2466" s="102">
        <f t="shared" si="540"/>
        <v>0</v>
      </c>
      <c r="I2466" s="102">
        <f t="shared" si="541"/>
        <v>0</v>
      </c>
      <c r="J2466" s="103">
        <f t="shared" si="542"/>
        <v>0</v>
      </c>
      <c r="L2466" s="115">
        <f t="shared" si="543"/>
        <v>0</v>
      </c>
      <c r="M2466" s="111">
        <f t="shared" si="544"/>
        <v>0</v>
      </c>
      <c r="N2466" s="111">
        <f t="shared" si="545"/>
        <v>0</v>
      </c>
      <c r="O2466" s="115">
        <f t="shared" si="546"/>
        <v>0</v>
      </c>
      <c r="P2466" s="111">
        <f t="shared" si="547"/>
        <v>0</v>
      </c>
      <c r="Q2466" s="111">
        <f t="shared" si="548"/>
        <v>0</v>
      </c>
      <c r="R2466" s="115">
        <f t="shared" si="549"/>
        <v>0</v>
      </c>
      <c r="S2466" s="111">
        <f t="shared" si="550"/>
        <v>0</v>
      </c>
      <c r="T2466" s="111">
        <f t="shared" si="551"/>
        <v>0</v>
      </c>
    </row>
    <row r="2467" spans="1:20" ht="11.25" customHeight="1" x14ac:dyDescent="0.2">
      <c r="A2467" s="102" t="str">
        <f>'T09'!A2467</f>
        <v>Tomášikovo</v>
      </c>
      <c r="B2467" s="104">
        <f>'T09'!C2467</f>
        <v>504076</v>
      </c>
      <c r="C2467" s="109">
        <f>'T09'!K2467</f>
        <v>940296.07</v>
      </c>
      <c r="D2467" s="110">
        <f>'T09'!O2467</f>
        <v>6.5507</v>
      </c>
      <c r="E2467" s="110">
        <f>'T09'!P2467</f>
        <v>9.8779717328819636</v>
      </c>
      <c r="F2467" s="110"/>
      <c r="G2467" s="102">
        <f t="shared" si="539"/>
        <v>0</v>
      </c>
      <c r="H2467" s="102">
        <f t="shared" si="540"/>
        <v>0</v>
      </c>
      <c r="I2467" s="102">
        <f t="shared" si="541"/>
        <v>0</v>
      </c>
      <c r="J2467" s="103">
        <f t="shared" si="542"/>
        <v>0</v>
      </c>
      <c r="L2467" s="115">
        <f t="shared" si="543"/>
        <v>0</v>
      </c>
      <c r="M2467" s="111">
        <f t="shared" si="544"/>
        <v>0</v>
      </c>
      <c r="N2467" s="111">
        <f t="shared" si="545"/>
        <v>0</v>
      </c>
      <c r="O2467" s="115">
        <f t="shared" si="546"/>
        <v>0</v>
      </c>
      <c r="P2467" s="111">
        <f t="shared" si="547"/>
        <v>0</v>
      </c>
      <c r="Q2467" s="111">
        <f t="shared" si="548"/>
        <v>0</v>
      </c>
      <c r="R2467" s="115">
        <f t="shared" si="549"/>
        <v>0</v>
      </c>
      <c r="S2467" s="111">
        <f t="shared" si="550"/>
        <v>0</v>
      </c>
      <c r="T2467" s="111">
        <f t="shared" si="551"/>
        <v>0</v>
      </c>
    </row>
    <row r="2468" spans="1:20" ht="11.25" customHeight="1" x14ac:dyDescent="0.2">
      <c r="A2468" s="102" t="str">
        <f>'T09'!A2468</f>
        <v>Tomášov</v>
      </c>
      <c r="B2468" s="104">
        <f>'T09'!C2468</f>
        <v>508276</v>
      </c>
      <c r="C2468" s="109">
        <f>'T09'!K2468</f>
        <v>1413315.13</v>
      </c>
      <c r="D2468" s="110">
        <f>'T09'!O2468</f>
        <v>8.6289999999999996</v>
      </c>
      <c r="E2468" s="110">
        <f>'T09'!P2468</f>
        <v>5.0845864786008486</v>
      </c>
      <c r="F2468" s="110"/>
      <c r="G2468" s="102">
        <f t="shared" si="539"/>
        <v>0</v>
      </c>
      <c r="H2468" s="102">
        <f t="shared" si="540"/>
        <v>0</v>
      </c>
      <c r="I2468" s="102">
        <f t="shared" si="541"/>
        <v>0</v>
      </c>
      <c r="J2468" s="103">
        <f t="shared" si="542"/>
        <v>0</v>
      </c>
      <c r="L2468" s="115">
        <f t="shared" si="543"/>
        <v>0</v>
      </c>
      <c r="M2468" s="111">
        <f t="shared" si="544"/>
        <v>0</v>
      </c>
      <c r="N2468" s="111">
        <f t="shared" si="545"/>
        <v>0</v>
      </c>
      <c r="O2468" s="115">
        <f t="shared" si="546"/>
        <v>0</v>
      </c>
      <c r="P2468" s="111">
        <f t="shared" si="547"/>
        <v>0</v>
      </c>
      <c r="Q2468" s="111">
        <f t="shared" si="548"/>
        <v>0</v>
      </c>
      <c r="R2468" s="115">
        <f t="shared" si="549"/>
        <v>0</v>
      </c>
      <c r="S2468" s="111">
        <f t="shared" si="550"/>
        <v>0</v>
      </c>
      <c r="T2468" s="111">
        <f t="shared" si="551"/>
        <v>0</v>
      </c>
    </row>
    <row r="2469" spans="1:20" ht="11.25" customHeight="1" x14ac:dyDescent="0.2">
      <c r="A2469" s="102" t="str">
        <f>'T09'!A2469</f>
        <v>Tomášovce</v>
      </c>
      <c r="B2469" s="104">
        <f>'T09'!C2469</f>
        <v>511919</v>
      </c>
      <c r="C2469" s="109">
        <f>'T09'!K2469</f>
        <v>451654.5</v>
      </c>
      <c r="D2469" s="110">
        <f>'T09'!O2469</f>
        <v>43.208199999999998</v>
      </c>
      <c r="E2469" s="110">
        <f>'T09'!P2469</f>
        <v>50.074178381926892</v>
      </c>
      <c r="F2469" s="110"/>
      <c r="G2469" s="102">
        <f t="shared" si="539"/>
        <v>0</v>
      </c>
      <c r="H2469" s="102">
        <f t="shared" si="540"/>
        <v>1</v>
      </c>
      <c r="I2469" s="102">
        <f t="shared" si="541"/>
        <v>0</v>
      </c>
      <c r="J2469" s="103">
        <f t="shared" si="542"/>
        <v>1</v>
      </c>
      <c r="L2469" s="115">
        <f t="shared" si="543"/>
        <v>0</v>
      </c>
      <c r="M2469" s="111">
        <f t="shared" si="544"/>
        <v>0</v>
      </c>
      <c r="N2469" s="111">
        <f t="shared" si="545"/>
        <v>0</v>
      </c>
      <c r="O2469" s="115">
        <f t="shared" si="546"/>
        <v>451654.5</v>
      </c>
      <c r="P2469" s="111">
        <f t="shared" si="547"/>
        <v>0.43208199999999997</v>
      </c>
      <c r="Q2469" s="111">
        <f t="shared" si="548"/>
        <v>0.50074178381926893</v>
      </c>
      <c r="R2469" s="115">
        <f t="shared" si="549"/>
        <v>0</v>
      </c>
      <c r="S2469" s="111">
        <f t="shared" si="550"/>
        <v>0</v>
      </c>
      <c r="T2469" s="111">
        <f t="shared" si="551"/>
        <v>0</v>
      </c>
    </row>
    <row r="2470" spans="1:20" ht="11.25" customHeight="1" x14ac:dyDescent="0.2">
      <c r="A2470" s="102" t="str">
        <f>'T09'!A2470</f>
        <v>Tomášovce</v>
      </c>
      <c r="B2470" s="104">
        <f>'T09'!C2470</f>
        <v>515698</v>
      </c>
      <c r="C2470" s="109">
        <f>'T09'!K2470</f>
        <v>35740.82</v>
      </c>
      <c r="D2470" s="110">
        <f>'T09'!O2470</f>
        <v>0</v>
      </c>
      <c r="E2470" s="110">
        <f>'T09'!P2470</f>
        <v>0</v>
      </c>
      <c r="F2470" s="110"/>
      <c r="G2470" s="102">
        <f t="shared" si="539"/>
        <v>0</v>
      </c>
      <c r="H2470" s="102">
        <f t="shared" si="540"/>
        <v>0</v>
      </c>
      <c r="I2470" s="102">
        <f t="shared" si="541"/>
        <v>0</v>
      </c>
      <c r="J2470" s="103">
        <f t="shared" si="542"/>
        <v>0</v>
      </c>
      <c r="L2470" s="115">
        <f t="shared" si="543"/>
        <v>0</v>
      </c>
      <c r="M2470" s="111">
        <f t="shared" si="544"/>
        <v>0</v>
      </c>
      <c r="N2470" s="111">
        <f t="shared" si="545"/>
        <v>0</v>
      </c>
      <c r="O2470" s="115">
        <f t="shared" si="546"/>
        <v>0</v>
      </c>
      <c r="P2470" s="111">
        <f t="shared" si="547"/>
        <v>0</v>
      </c>
      <c r="Q2470" s="111">
        <f t="shared" si="548"/>
        <v>0</v>
      </c>
      <c r="R2470" s="115">
        <f t="shared" si="549"/>
        <v>0</v>
      </c>
      <c r="S2470" s="111">
        <f t="shared" si="550"/>
        <v>0</v>
      </c>
      <c r="T2470" s="111">
        <f t="shared" si="551"/>
        <v>0</v>
      </c>
    </row>
    <row r="2471" spans="1:20" ht="11.25" customHeight="1" x14ac:dyDescent="0.2">
      <c r="A2471" s="102" t="str">
        <f>'T09'!A2471</f>
        <v>Topoľa</v>
      </c>
      <c r="B2471" s="104">
        <f>'T09'!C2471</f>
        <v>520888</v>
      </c>
      <c r="C2471" s="109">
        <f>'T09'!K2471</f>
        <v>63836.86</v>
      </c>
      <c r="D2471" s="110">
        <f>'T09'!O2471</f>
        <v>0</v>
      </c>
      <c r="E2471" s="110">
        <f>'T09'!P2471</f>
        <v>0</v>
      </c>
      <c r="F2471" s="110"/>
      <c r="G2471" s="102">
        <f t="shared" si="539"/>
        <v>0</v>
      </c>
      <c r="H2471" s="102">
        <f t="shared" si="540"/>
        <v>0</v>
      </c>
      <c r="I2471" s="102">
        <f t="shared" si="541"/>
        <v>0</v>
      </c>
      <c r="J2471" s="103">
        <f t="shared" si="542"/>
        <v>0</v>
      </c>
      <c r="L2471" s="115">
        <f t="shared" si="543"/>
        <v>0</v>
      </c>
      <c r="M2471" s="111">
        <f t="shared" si="544"/>
        <v>0</v>
      </c>
      <c r="N2471" s="111">
        <f t="shared" si="545"/>
        <v>0</v>
      </c>
      <c r="O2471" s="115">
        <f t="shared" si="546"/>
        <v>0</v>
      </c>
      <c r="P2471" s="111">
        <f t="shared" si="547"/>
        <v>0</v>
      </c>
      <c r="Q2471" s="111">
        <f t="shared" si="548"/>
        <v>0</v>
      </c>
      <c r="R2471" s="115">
        <f t="shared" si="549"/>
        <v>0</v>
      </c>
      <c r="S2471" s="111">
        <f t="shared" si="550"/>
        <v>0</v>
      </c>
      <c r="T2471" s="111">
        <f t="shared" si="551"/>
        <v>0</v>
      </c>
    </row>
    <row r="2472" spans="1:20" ht="11.25" customHeight="1" x14ac:dyDescent="0.2">
      <c r="A2472" s="102" t="str">
        <f>'T09'!A2472</f>
        <v>Topoľčany</v>
      </c>
      <c r="B2472" s="104">
        <f>'T09'!C2472</f>
        <v>504998</v>
      </c>
      <c r="C2472" s="109">
        <f>'T09'!K2472</f>
        <v>15782473.6</v>
      </c>
      <c r="D2472" s="110">
        <f>'T09'!O2472</f>
        <v>2.0000000000000001E-4</v>
      </c>
      <c r="E2472" s="110">
        <f>'T09'!P2472</f>
        <v>3.8337937089912191</v>
      </c>
      <c r="F2472" s="110"/>
      <c r="G2472" s="102">
        <f t="shared" si="539"/>
        <v>0</v>
      </c>
      <c r="H2472" s="102">
        <f t="shared" si="540"/>
        <v>0</v>
      </c>
      <c r="I2472" s="102">
        <f t="shared" si="541"/>
        <v>0</v>
      </c>
      <c r="J2472" s="103">
        <f t="shared" si="542"/>
        <v>0</v>
      </c>
      <c r="L2472" s="115">
        <f t="shared" si="543"/>
        <v>0</v>
      </c>
      <c r="M2472" s="111">
        <f t="shared" si="544"/>
        <v>0</v>
      </c>
      <c r="N2472" s="111">
        <f t="shared" si="545"/>
        <v>0</v>
      </c>
      <c r="O2472" s="115">
        <f t="shared" si="546"/>
        <v>0</v>
      </c>
      <c r="P2472" s="111">
        <f t="shared" si="547"/>
        <v>0</v>
      </c>
      <c r="Q2472" s="111">
        <f t="shared" si="548"/>
        <v>0</v>
      </c>
      <c r="R2472" s="115">
        <f t="shared" si="549"/>
        <v>0</v>
      </c>
      <c r="S2472" s="111">
        <f t="shared" si="550"/>
        <v>0</v>
      </c>
      <c r="T2472" s="111">
        <f t="shared" si="551"/>
        <v>0</v>
      </c>
    </row>
    <row r="2473" spans="1:20" ht="11.25" customHeight="1" x14ac:dyDescent="0.2">
      <c r="A2473" s="102" t="str">
        <f>'T09'!A2473</f>
        <v>Topoľčianky</v>
      </c>
      <c r="B2473" s="104">
        <f>'T09'!C2473</f>
        <v>500828</v>
      </c>
      <c r="C2473" s="109">
        <f>'T09'!K2473</f>
        <v>1311480.31</v>
      </c>
      <c r="D2473" s="110">
        <f>'T09'!O2473</f>
        <v>24.646999999999998</v>
      </c>
      <c r="E2473" s="110">
        <f>'T09'!P2473</f>
        <v>13.191673460961074</v>
      </c>
      <c r="F2473" s="110"/>
      <c r="G2473" s="102">
        <f t="shared" si="539"/>
        <v>0</v>
      </c>
      <c r="H2473" s="102">
        <f t="shared" si="540"/>
        <v>0</v>
      </c>
      <c r="I2473" s="102">
        <f t="shared" si="541"/>
        <v>0</v>
      </c>
      <c r="J2473" s="103">
        <f t="shared" si="542"/>
        <v>0</v>
      </c>
      <c r="L2473" s="115">
        <f t="shared" si="543"/>
        <v>0</v>
      </c>
      <c r="M2473" s="111">
        <f t="shared" si="544"/>
        <v>0</v>
      </c>
      <c r="N2473" s="111">
        <f t="shared" si="545"/>
        <v>0</v>
      </c>
      <c r="O2473" s="115">
        <f t="shared" si="546"/>
        <v>0</v>
      </c>
      <c r="P2473" s="111">
        <f t="shared" si="547"/>
        <v>0</v>
      </c>
      <c r="Q2473" s="111">
        <f t="shared" si="548"/>
        <v>0</v>
      </c>
      <c r="R2473" s="115">
        <f t="shared" si="549"/>
        <v>0</v>
      </c>
      <c r="S2473" s="111">
        <f t="shared" si="550"/>
        <v>0</v>
      </c>
      <c r="T2473" s="111">
        <f t="shared" si="551"/>
        <v>0</v>
      </c>
    </row>
    <row r="2474" spans="1:20" ht="11.25" customHeight="1" x14ac:dyDescent="0.2">
      <c r="A2474" s="102" t="str">
        <f>'T09'!A2474</f>
        <v>Topoľnica</v>
      </c>
      <c r="B2474" s="104">
        <f>'T09'!C2474</f>
        <v>504084</v>
      </c>
      <c r="C2474" s="109">
        <f>'T09'!K2474</f>
        <v>270899.67</v>
      </c>
      <c r="D2474" s="110">
        <f>'T09'!O2474</f>
        <v>4.5894000000000004</v>
      </c>
      <c r="E2474" s="110">
        <f>'T09'!P2474</f>
        <v>19.384464366457149</v>
      </c>
      <c r="F2474" s="110"/>
      <c r="G2474" s="102">
        <f t="shared" si="539"/>
        <v>0</v>
      </c>
      <c r="H2474" s="102">
        <f t="shared" si="540"/>
        <v>0</v>
      </c>
      <c r="I2474" s="102">
        <f t="shared" si="541"/>
        <v>0</v>
      </c>
      <c r="J2474" s="103">
        <f t="shared" si="542"/>
        <v>0</v>
      </c>
      <c r="L2474" s="115">
        <f t="shared" si="543"/>
        <v>0</v>
      </c>
      <c r="M2474" s="111">
        <f t="shared" si="544"/>
        <v>0</v>
      </c>
      <c r="N2474" s="111">
        <f t="shared" si="545"/>
        <v>0</v>
      </c>
      <c r="O2474" s="115">
        <f t="shared" si="546"/>
        <v>0</v>
      </c>
      <c r="P2474" s="111">
        <f t="shared" si="547"/>
        <v>0</v>
      </c>
      <c r="Q2474" s="111">
        <f t="shared" si="548"/>
        <v>0</v>
      </c>
      <c r="R2474" s="115">
        <f t="shared" si="549"/>
        <v>0</v>
      </c>
      <c r="S2474" s="111">
        <f t="shared" si="550"/>
        <v>0</v>
      </c>
      <c r="T2474" s="111">
        <f t="shared" si="551"/>
        <v>0</v>
      </c>
    </row>
    <row r="2475" spans="1:20" ht="11.25" customHeight="1" x14ac:dyDescent="0.2">
      <c r="A2475" s="102" t="str">
        <f>'T09'!A2475</f>
        <v>Topoľníky</v>
      </c>
      <c r="B2475" s="104">
        <f>'T09'!C2475</f>
        <v>501921</v>
      </c>
      <c r="C2475" s="109">
        <f>'T09'!K2475</f>
        <v>1341351.9100000001</v>
      </c>
      <c r="D2475" s="110">
        <f>'T09'!O2475</f>
        <v>12.0466</v>
      </c>
      <c r="E2475" s="110">
        <f>'T09'!P2475</f>
        <v>55.300783818915946</v>
      </c>
      <c r="F2475" s="110"/>
      <c r="G2475" s="102">
        <f t="shared" si="539"/>
        <v>0</v>
      </c>
      <c r="H2475" s="102">
        <f t="shared" si="540"/>
        <v>1</v>
      </c>
      <c r="I2475" s="102">
        <f t="shared" si="541"/>
        <v>0</v>
      </c>
      <c r="J2475" s="103">
        <f t="shared" si="542"/>
        <v>1</v>
      </c>
      <c r="L2475" s="115">
        <f t="shared" si="543"/>
        <v>0</v>
      </c>
      <c r="M2475" s="111">
        <f t="shared" si="544"/>
        <v>0</v>
      </c>
      <c r="N2475" s="111">
        <f t="shared" si="545"/>
        <v>0</v>
      </c>
      <c r="O2475" s="115">
        <f t="shared" si="546"/>
        <v>1341351.9100000001</v>
      </c>
      <c r="P2475" s="111">
        <f t="shared" si="547"/>
        <v>0.120466</v>
      </c>
      <c r="Q2475" s="111">
        <f t="shared" si="548"/>
        <v>0.55300783818915944</v>
      </c>
      <c r="R2475" s="115">
        <f t="shared" si="549"/>
        <v>0</v>
      </c>
      <c r="S2475" s="111">
        <f t="shared" si="550"/>
        <v>0</v>
      </c>
      <c r="T2475" s="111">
        <f t="shared" si="551"/>
        <v>0</v>
      </c>
    </row>
    <row r="2476" spans="1:20" ht="11.25" customHeight="1" x14ac:dyDescent="0.2">
      <c r="A2476" s="102" t="str">
        <f>'T09'!A2476</f>
        <v>Topoľovka</v>
      </c>
      <c r="B2476" s="104">
        <f>'T09'!C2476</f>
        <v>520896</v>
      </c>
      <c r="C2476" s="109">
        <f>'T09'!K2476</f>
        <v>529880.28</v>
      </c>
      <c r="D2476" s="110">
        <f>'T09'!O2476</f>
        <v>16.469799999999999</v>
      </c>
      <c r="E2476" s="110">
        <f>'T09'!P2476</f>
        <v>2.193448301189846</v>
      </c>
      <c r="F2476" s="110"/>
      <c r="G2476" s="102">
        <f t="shared" si="539"/>
        <v>0</v>
      </c>
      <c r="H2476" s="102">
        <f t="shared" si="540"/>
        <v>0</v>
      </c>
      <c r="I2476" s="102">
        <f t="shared" si="541"/>
        <v>0</v>
      </c>
      <c r="J2476" s="103">
        <f t="shared" si="542"/>
        <v>0</v>
      </c>
      <c r="L2476" s="115">
        <f t="shared" si="543"/>
        <v>0</v>
      </c>
      <c r="M2476" s="111">
        <f t="shared" si="544"/>
        <v>0</v>
      </c>
      <c r="N2476" s="111">
        <f t="shared" si="545"/>
        <v>0</v>
      </c>
      <c r="O2476" s="115">
        <f t="shared" si="546"/>
        <v>0</v>
      </c>
      <c r="P2476" s="111">
        <f t="shared" si="547"/>
        <v>0</v>
      </c>
      <c r="Q2476" s="111">
        <f t="shared" si="548"/>
        <v>0</v>
      </c>
      <c r="R2476" s="115">
        <f t="shared" si="549"/>
        <v>0</v>
      </c>
      <c r="S2476" s="111">
        <f t="shared" si="550"/>
        <v>0</v>
      </c>
      <c r="T2476" s="111">
        <f t="shared" si="551"/>
        <v>0</v>
      </c>
    </row>
    <row r="2477" spans="1:20" ht="11.25" customHeight="1" x14ac:dyDescent="0.2">
      <c r="A2477" s="102" t="str">
        <f>'T09'!A2477</f>
        <v>Toporec</v>
      </c>
      <c r="B2477" s="104">
        <f>'T09'!C2477</f>
        <v>523976</v>
      </c>
      <c r="C2477" s="109">
        <f>'T09'!K2477</f>
        <v>1009456.58</v>
      </c>
      <c r="D2477" s="110">
        <f>'T09'!O2477</f>
        <v>0</v>
      </c>
      <c r="E2477" s="110">
        <f>'T09'!P2477</f>
        <v>0.96100220576104423</v>
      </c>
      <c r="F2477" s="110"/>
      <c r="G2477" s="102">
        <f t="shared" si="539"/>
        <v>0</v>
      </c>
      <c r="H2477" s="102">
        <f t="shared" si="540"/>
        <v>0</v>
      </c>
      <c r="I2477" s="102">
        <f t="shared" si="541"/>
        <v>0</v>
      </c>
      <c r="J2477" s="103">
        <f t="shared" si="542"/>
        <v>0</v>
      </c>
      <c r="L2477" s="115">
        <f t="shared" si="543"/>
        <v>0</v>
      </c>
      <c r="M2477" s="111">
        <f t="shared" si="544"/>
        <v>0</v>
      </c>
      <c r="N2477" s="111">
        <f t="shared" si="545"/>
        <v>0</v>
      </c>
      <c r="O2477" s="115">
        <f t="shared" si="546"/>
        <v>0</v>
      </c>
      <c r="P2477" s="111">
        <f t="shared" si="547"/>
        <v>0</v>
      </c>
      <c r="Q2477" s="111">
        <f t="shared" si="548"/>
        <v>0</v>
      </c>
      <c r="R2477" s="115">
        <f t="shared" si="549"/>
        <v>0</v>
      </c>
      <c r="S2477" s="111">
        <f t="shared" si="550"/>
        <v>0</v>
      </c>
      <c r="T2477" s="111">
        <f t="shared" si="551"/>
        <v>0</v>
      </c>
    </row>
    <row r="2478" spans="1:20" ht="11.25" customHeight="1" x14ac:dyDescent="0.2">
      <c r="A2478" s="102" t="str">
        <f>'T09'!A2478</f>
        <v>Tornaľa</v>
      </c>
      <c r="B2478" s="104">
        <f>'T09'!C2478</f>
        <v>515612</v>
      </c>
      <c r="C2478" s="109">
        <f>'T09'!K2478</f>
        <v>4897440.8499999996</v>
      </c>
      <c r="D2478" s="110">
        <f>'T09'!O2478</f>
        <v>53.8065</v>
      </c>
      <c r="E2478" s="110">
        <f>'T09'!P2478</f>
        <v>4.3609682391569882</v>
      </c>
      <c r="F2478" s="110"/>
      <c r="G2478" s="102">
        <f t="shared" si="539"/>
        <v>0</v>
      </c>
      <c r="H2478" s="102">
        <f t="shared" si="540"/>
        <v>0</v>
      </c>
      <c r="I2478" s="102">
        <f t="shared" si="541"/>
        <v>0</v>
      </c>
      <c r="J2478" s="103">
        <f t="shared" si="542"/>
        <v>0</v>
      </c>
      <c r="L2478" s="115">
        <f t="shared" si="543"/>
        <v>0</v>
      </c>
      <c r="M2478" s="111">
        <f t="shared" si="544"/>
        <v>0</v>
      </c>
      <c r="N2478" s="111">
        <f t="shared" si="545"/>
        <v>0</v>
      </c>
      <c r="O2478" s="115">
        <f t="shared" si="546"/>
        <v>0</v>
      </c>
      <c r="P2478" s="111">
        <f t="shared" si="547"/>
        <v>0</v>
      </c>
      <c r="Q2478" s="111">
        <f t="shared" si="548"/>
        <v>0</v>
      </c>
      <c r="R2478" s="115">
        <f t="shared" si="549"/>
        <v>0</v>
      </c>
      <c r="S2478" s="111">
        <f t="shared" si="550"/>
        <v>0</v>
      </c>
      <c r="T2478" s="111">
        <f t="shared" si="551"/>
        <v>0</v>
      </c>
    </row>
    <row r="2479" spans="1:20" ht="11.25" customHeight="1" x14ac:dyDescent="0.2">
      <c r="A2479" s="102" t="str">
        <f>'T09'!A2479</f>
        <v>Torysa</v>
      </c>
      <c r="B2479" s="104">
        <f>'T09'!C2479</f>
        <v>525316</v>
      </c>
      <c r="C2479" s="109">
        <f>'T09'!K2479</f>
        <v>872466</v>
      </c>
      <c r="D2479" s="110">
        <f>'T09'!O2479</f>
        <v>46.155500000000004</v>
      </c>
      <c r="E2479" s="110">
        <f>'T09'!P2479</f>
        <v>16.374225471250455</v>
      </c>
      <c r="F2479" s="110"/>
      <c r="G2479" s="102">
        <f t="shared" si="539"/>
        <v>0</v>
      </c>
      <c r="H2479" s="102">
        <f t="shared" si="540"/>
        <v>0</v>
      </c>
      <c r="I2479" s="102">
        <f t="shared" si="541"/>
        <v>0</v>
      </c>
      <c r="J2479" s="103">
        <f t="shared" si="542"/>
        <v>0</v>
      </c>
      <c r="L2479" s="115">
        <f t="shared" si="543"/>
        <v>0</v>
      </c>
      <c r="M2479" s="111">
        <f t="shared" si="544"/>
        <v>0</v>
      </c>
      <c r="N2479" s="111">
        <f t="shared" si="545"/>
        <v>0</v>
      </c>
      <c r="O2479" s="115">
        <f t="shared" si="546"/>
        <v>0</v>
      </c>
      <c r="P2479" s="111">
        <f t="shared" si="547"/>
        <v>0</v>
      </c>
      <c r="Q2479" s="111">
        <f t="shared" si="548"/>
        <v>0</v>
      </c>
      <c r="R2479" s="115">
        <f t="shared" si="549"/>
        <v>0</v>
      </c>
      <c r="S2479" s="111">
        <f t="shared" si="550"/>
        <v>0</v>
      </c>
      <c r="T2479" s="111">
        <f t="shared" si="551"/>
        <v>0</v>
      </c>
    </row>
    <row r="2480" spans="1:20" ht="11.25" customHeight="1" x14ac:dyDescent="0.2">
      <c r="A2480" s="102" t="str">
        <f>'T09'!A2480</f>
        <v>Torysky</v>
      </c>
      <c r="B2480" s="104">
        <f>'T09'!C2480</f>
        <v>543675</v>
      </c>
      <c r="C2480" s="109">
        <f>'T09'!K2480</f>
        <v>142025.56</v>
      </c>
      <c r="D2480" s="110">
        <f>'T09'!O2480</f>
        <v>28.789899999999999</v>
      </c>
      <c r="E2480" s="110">
        <f>'T09'!P2480</f>
        <v>22.232533355263659</v>
      </c>
      <c r="F2480" s="110"/>
      <c r="G2480" s="102">
        <f t="shared" si="539"/>
        <v>0</v>
      </c>
      <c r="H2480" s="102">
        <f t="shared" si="540"/>
        <v>0</v>
      </c>
      <c r="I2480" s="102">
        <f t="shared" si="541"/>
        <v>0</v>
      </c>
      <c r="J2480" s="103">
        <f t="shared" si="542"/>
        <v>0</v>
      </c>
      <c r="L2480" s="115">
        <f t="shared" si="543"/>
        <v>0</v>
      </c>
      <c r="M2480" s="111">
        <f t="shared" si="544"/>
        <v>0</v>
      </c>
      <c r="N2480" s="111">
        <f t="shared" si="545"/>
        <v>0</v>
      </c>
      <c r="O2480" s="115">
        <f t="shared" si="546"/>
        <v>0</v>
      </c>
      <c r="P2480" s="111">
        <f t="shared" si="547"/>
        <v>0</v>
      </c>
      <c r="Q2480" s="111">
        <f t="shared" si="548"/>
        <v>0</v>
      </c>
      <c r="R2480" s="115">
        <f t="shared" si="549"/>
        <v>0</v>
      </c>
      <c r="S2480" s="111">
        <f t="shared" si="550"/>
        <v>0</v>
      </c>
      <c r="T2480" s="111">
        <f t="shared" si="551"/>
        <v>0</v>
      </c>
    </row>
    <row r="2481" spans="1:20" ht="11.25" customHeight="1" x14ac:dyDescent="0.2">
      <c r="A2481" s="102" t="str">
        <f>'T09'!A2481</f>
        <v>Tovarné</v>
      </c>
      <c r="B2481" s="104">
        <f>'T09'!C2481</f>
        <v>529192</v>
      </c>
      <c r="C2481" s="109">
        <f>'T09'!K2481</f>
        <v>712352.33</v>
      </c>
      <c r="D2481" s="110">
        <f>'T09'!O2481</f>
        <v>17.013400000000001</v>
      </c>
      <c r="E2481" s="110">
        <f>'T09'!P2481</f>
        <v>2.42905080411543</v>
      </c>
      <c r="F2481" s="110"/>
      <c r="G2481" s="102">
        <f t="shared" si="539"/>
        <v>0</v>
      </c>
      <c r="H2481" s="102">
        <f t="shared" si="540"/>
        <v>0</v>
      </c>
      <c r="I2481" s="102">
        <f t="shared" si="541"/>
        <v>0</v>
      </c>
      <c r="J2481" s="103">
        <f t="shared" si="542"/>
        <v>0</v>
      </c>
      <c r="L2481" s="115">
        <f t="shared" si="543"/>
        <v>0</v>
      </c>
      <c r="M2481" s="111">
        <f t="shared" si="544"/>
        <v>0</v>
      </c>
      <c r="N2481" s="111">
        <f t="shared" si="545"/>
        <v>0</v>
      </c>
      <c r="O2481" s="115">
        <f t="shared" si="546"/>
        <v>0</v>
      </c>
      <c r="P2481" s="111">
        <f t="shared" si="547"/>
        <v>0</v>
      </c>
      <c r="Q2481" s="111">
        <f t="shared" si="548"/>
        <v>0</v>
      </c>
      <c r="R2481" s="115">
        <f t="shared" si="549"/>
        <v>0</v>
      </c>
      <c r="S2481" s="111">
        <f t="shared" si="550"/>
        <v>0</v>
      </c>
      <c r="T2481" s="111">
        <f t="shared" si="551"/>
        <v>0</v>
      </c>
    </row>
    <row r="2482" spans="1:20" ht="11.25" customHeight="1" x14ac:dyDescent="0.2">
      <c r="A2482" s="102" t="str">
        <f>'T09'!A2482</f>
        <v>Tovarnianska Polianka</v>
      </c>
      <c r="B2482" s="104">
        <f>'T09'!C2482</f>
        <v>529206</v>
      </c>
      <c r="C2482" s="109">
        <f>'T09'!K2482</f>
        <v>23670.26</v>
      </c>
      <c r="D2482" s="110">
        <f>'T09'!O2482</f>
        <v>0</v>
      </c>
      <c r="E2482" s="110">
        <f>'T09'!P2482</f>
        <v>0</v>
      </c>
      <c r="F2482" s="110"/>
      <c r="G2482" s="102">
        <f t="shared" si="539"/>
        <v>0</v>
      </c>
      <c r="H2482" s="102">
        <f t="shared" si="540"/>
        <v>0</v>
      </c>
      <c r="I2482" s="102">
        <f t="shared" si="541"/>
        <v>0</v>
      </c>
      <c r="J2482" s="103">
        <f t="shared" si="542"/>
        <v>0</v>
      </c>
      <c r="L2482" s="115">
        <f t="shared" si="543"/>
        <v>0</v>
      </c>
      <c r="M2482" s="111">
        <f t="shared" si="544"/>
        <v>0</v>
      </c>
      <c r="N2482" s="111">
        <f t="shared" si="545"/>
        <v>0</v>
      </c>
      <c r="O2482" s="115">
        <f t="shared" si="546"/>
        <v>0</v>
      </c>
      <c r="P2482" s="111">
        <f t="shared" si="547"/>
        <v>0</v>
      </c>
      <c r="Q2482" s="111">
        <f t="shared" si="548"/>
        <v>0</v>
      </c>
      <c r="R2482" s="115">
        <f t="shared" si="549"/>
        <v>0</v>
      </c>
      <c r="S2482" s="111">
        <f t="shared" si="550"/>
        <v>0</v>
      </c>
      <c r="T2482" s="111">
        <f t="shared" si="551"/>
        <v>0</v>
      </c>
    </row>
    <row r="2483" spans="1:20" ht="11.25" customHeight="1" x14ac:dyDescent="0.2">
      <c r="A2483" s="102" t="str">
        <f>'T09'!A2483</f>
        <v>Tovarníky</v>
      </c>
      <c r="B2483" s="104">
        <f>'T09'!C2483</f>
        <v>580457</v>
      </c>
      <c r="C2483" s="109">
        <f>'T09'!K2483</f>
        <v>569380.36</v>
      </c>
      <c r="D2483" s="110">
        <f>'T09'!O2483</f>
        <v>38.468299999999999</v>
      </c>
      <c r="E2483" s="110">
        <f>'T09'!P2483</f>
        <v>17.585499436615624</v>
      </c>
      <c r="F2483" s="110"/>
      <c r="G2483" s="102">
        <f t="shared" si="539"/>
        <v>0</v>
      </c>
      <c r="H2483" s="102">
        <f t="shared" si="540"/>
        <v>0</v>
      </c>
      <c r="I2483" s="102">
        <f t="shared" si="541"/>
        <v>0</v>
      </c>
      <c r="J2483" s="103">
        <f t="shared" si="542"/>
        <v>0</v>
      </c>
      <c r="L2483" s="115">
        <f t="shared" si="543"/>
        <v>0</v>
      </c>
      <c r="M2483" s="111">
        <f t="shared" si="544"/>
        <v>0</v>
      </c>
      <c r="N2483" s="111">
        <f t="shared" si="545"/>
        <v>0</v>
      </c>
      <c r="O2483" s="115">
        <f t="shared" si="546"/>
        <v>0</v>
      </c>
      <c r="P2483" s="111">
        <f t="shared" si="547"/>
        <v>0</v>
      </c>
      <c r="Q2483" s="111">
        <f t="shared" si="548"/>
        <v>0</v>
      </c>
      <c r="R2483" s="115">
        <f t="shared" si="549"/>
        <v>0</v>
      </c>
      <c r="S2483" s="111">
        <f t="shared" si="550"/>
        <v>0</v>
      </c>
      <c r="T2483" s="111">
        <f t="shared" si="551"/>
        <v>0</v>
      </c>
    </row>
    <row r="2484" spans="1:20" ht="11.25" customHeight="1" x14ac:dyDescent="0.2">
      <c r="A2484" s="102" t="str">
        <f>'T09'!A2484</f>
        <v>Tôň</v>
      </c>
      <c r="B2484" s="104">
        <f>'T09'!C2484</f>
        <v>501361</v>
      </c>
      <c r="C2484" s="109">
        <f>'T09'!K2484</f>
        <v>294057.01</v>
      </c>
      <c r="D2484" s="110">
        <f>'T09'!O2484</f>
        <v>11.911099999999999</v>
      </c>
      <c r="E2484" s="110">
        <f>'T09'!P2484</f>
        <v>8.6322920851300218</v>
      </c>
      <c r="F2484" s="110"/>
      <c r="G2484" s="102">
        <f t="shared" si="539"/>
        <v>0</v>
      </c>
      <c r="H2484" s="102">
        <f t="shared" si="540"/>
        <v>0</v>
      </c>
      <c r="I2484" s="102">
        <f t="shared" si="541"/>
        <v>0</v>
      </c>
      <c r="J2484" s="103">
        <f t="shared" si="542"/>
        <v>0</v>
      </c>
      <c r="L2484" s="115">
        <f t="shared" si="543"/>
        <v>0</v>
      </c>
      <c r="M2484" s="111">
        <f t="shared" si="544"/>
        <v>0</v>
      </c>
      <c r="N2484" s="111">
        <f t="shared" si="545"/>
        <v>0</v>
      </c>
      <c r="O2484" s="115">
        <f t="shared" si="546"/>
        <v>0</v>
      </c>
      <c r="P2484" s="111">
        <f t="shared" si="547"/>
        <v>0</v>
      </c>
      <c r="Q2484" s="111">
        <f t="shared" si="548"/>
        <v>0</v>
      </c>
      <c r="R2484" s="115">
        <f t="shared" si="549"/>
        <v>0</v>
      </c>
      <c r="S2484" s="111">
        <f t="shared" si="550"/>
        <v>0</v>
      </c>
      <c r="T2484" s="111">
        <f t="shared" si="551"/>
        <v>0</v>
      </c>
    </row>
    <row r="2485" spans="1:20" ht="11.25" customHeight="1" x14ac:dyDescent="0.2">
      <c r="A2485" s="102" t="str">
        <f>'T09'!A2485</f>
        <v>Trakovice</v>
      </c>
      <c r="B2485" s="104">
        <f>'T09'!C2485</f>
        <v>507661</v>
      </c>
      <c r="C2485" s="109">
        <f>'T09'!K2485</f>
        <v>1559317.85</v>
      </c>
      <c r="D2485" s="110">
        <f>'T09'!O2485</f>
        <v>0</v>
      </c>
      <c r="E2485" s="110">
        <f>'T09'!P2485</f>
        <v>2.6834567436010559</v>
      </c>
      <c r="F2485" s="110"/>
      <c r="G2485" s="102">
        <f t="shared" si="539"/>
        <v>0</v>
      </c>
      <c r="H2485" s="102">
        <f t="shared" si="540"/>
        <v>0</v>
      </c>
      <c r="I2485" s="102">
        <f t="shared" si="541"/>
        <v>0</v>
      </c>
      <c r="J2485" s="103">
        <f t="shared" si="542"/>
        <v>0</v>
      </c>
      <c r="L2485" s="115">
        <f t="shared" si="543"/>
        <v>0</v>
      </c>
      <c r="M2485" s="111">
        <f t="shared" si="544"/>
        <v>0</v>
      </c>
      <c r="N2485" s="111">
        <f t="shared" si="545"/>
        <v>0</v>
      </c>
      <c r="O2485" s="115">
        <f t="shared" si="546"/>
        <v>0</v>
      </c>
      <c r="P2485" s="111">
        <f t="shared" si="547"/>
        <v>0</v>
      </c>
      <c r="Q2485" s="111">
        <f t="shared" si="548"/>
        <v>0</v>
      </c>
      <c r="R2485" s="115">
        <f t="shared" si="549"/>
        <v>0</v>
      </c>
      <c r="S2485" s="111">
        <f t="shared" si="550"/>
        <v>0</v>
      </c>
      <c r="T2485" s="111">
        <f t="shared" si="551"/>
        <v>0</v>
      </c>
    </row>
    <row r="2486" spans="1:20" ht="11.25" customHeight="1" x14ac:dyDescent="0.2">
      <c r="A2486" s="102" t="str">
        <f>'T09'!A2486</f>
        <v>Trávnica</v>
      </c>
      <c r="B2486" s="104">
        <f>'T09'!C2486</f>
        <v>503606</v>
      </c>
      <c r="C2486" s="109">
        <f>'T09'!K2486</f>
        <v>558483.51</v>
      </c>
      <c r="D2486" s="110">
        <f>'T09'!O2486</f>
        <v>0</v>
      </c>
      <c r="E2486" s="110">
        <f>'T09'!P2486</f>
        <v>5.3955612762854894</v>
      </c>
      <c r="F2486" s="110"/>
      <c r="G2486" s="102">
        <f t="shared" si="539"/>
        <v>0</v>
      </c>
      <c r="H2486" s="102">
        <f t="shared" si="540"/>
        <v>0</v>
      </c>
      <c r="I2486" s="102">
        <f t="shared" si="541"/>
        <v>0</v>
      </c>
      <c r="J2486" s="103">
        <f t="shared" si="542"/>
        <v>0</v>
      </c>
      <c r="L2486" s="115">
        <f t="shared" si="543"/>
        <v>0</v>
      </c>
      <c r="M2486" s="111">
        <f t="shared" si="544"/>
        <v>0</v>
      </c>
      <c r="N2486" s="111">
        <f t="shared" si="545"/>
        <v>0</v>
      </c>
      <c r="O2486" s="115">
        <f t="shared" si="546"/>
        <v>0</v>
      </c>
      <c r="P2486" s="111">
        <f t="shared" si="547"/>
        <v>0</v>
      </c>
      <c r="Q2486" s="111">
        <f t="shared" si="548"/>
        <v>0</v>
      </c>
      <c r="R2486" s="115">
        <f t="shared" si="549"/>
        <v>0</v>
      </c>
      <c r="S2486" s="111">
        <f t="shared" si="550"/>
        <v>0</v>
      </c>
      <c r="T2486" s="111">
        <f t="shared" si="551"/>
        <v>0</v>
      </c>
    </row>
    <row r="2487" spans="1:20" ht="11.25" customHeight="1" x14ac:dyDescent="0.2">
      <c r="A2487" s="102" t="str">
        <f>'T09'!A2487</f>
        <v>Trávnik</v>
      </c>
      <c r="B2487" s="104">
        <f>'T09'!C2487</f>
        <v>501379</v>
      </c>
      <c r="C2487" s="109">
        <f>'T09'!K2487</f>
        <v>257383.3</v>
      </c>
      <c r="D2487" s="110">
        <f>'T09'!O2487</f>
        <v>1.1656</v>
      </c>
      <c r="E2487" s="110">
        <f>'T09'!P2487</f>
        <v>11.268135889158309</v>
      </c>
      <c r="F2487" s="110"/>
      <c r="G2487" s="102">
        <f t="shared" si="539"/>
        <v>0</v>
      </c>
      <c r="H2487" s="102">
        <f t="shared" si="540"/>
        <v>0</v>
      </c>
      <c r="I2487" s="102">
        <f t="shared" si="541"/>
        <v>0</v>
      </c>
      <c r="J2487" s="103">
        <f t="shared" si="542"/>
        <v>0</v>
      </c>
      <c r="L2487" s="115">
        <f t="shared" si="543"/>
        <v>0</v>
      </c>
      <c r="M2487" s="111">
        <f t="shared" si="544"/>
        <v>0</v>
      </c>
      <c r="N2487" s="111">
        <f t="shared" si="545"/>
        <v>0</v>
      </c>
      <c r="O2487" s="115">
        <f t="shared" si="546"/>
        <v>0</v>
      </c>
      <c r="P2487" s="111">
        <f t="shared" si="547"/>
        <v>0</v>
      </c>
      <c r="Q2487" s="111">
        <f t="shared" si="548"/>
        <v>0</v>
      </c>
      <c r="R2487" s="115">
        <f t="shared" si="549"/>
        <v>0</v>
      </c>
      <c r="S2487" s="111">
        <f t="shared" si="550"/>
        <v>0</v>
      </c>
      <c r="T2487" s="111">
        <f t="shared" si="551"/>
        <v>0</v>
      </c>
    </row>
    <row r="2488" spans="1:20" ht="11.25" customHeight="1" x14ac:dyDescent="0.2">
      <c r="A2488" s="102" t="str">
        <f>'T09'!A2488</f>
        <v>Trebatice</v>
      </c>
      <c r="B2488" s="104">
        <f>'T09'!C2488</f>
        <v>507679</v>
      </c>
      <c r="C2488" s="109">
        <f>'T09'!K2488</f>
        <v>606348.11</v>
      </c>
      <c r="D2488" s="110">
        <f>'T09'!O2488</f>
        <v>28.163900000000002</v>
      </c>
      <c r="E2488" s="110">
        <f>'T09'!P2488</f>
        <v>14.424901893402453</v>
      </c>
      <c r="F2488" s="110"/>
      <c r="G2488" s="102">
        <f t="shared" si="539"/>
        <v>0</v>
      </c>
      <c r="H2488" s="102">
        <f t="shared" si="540"/>
        <v>0</v>
      </c>
      <c r="I2488" s="102">
        <f t="shared" si="541"/>
        <v>0</v>
      </c>
      <c r="J2488" s="103">
        <f t="shared" si="542"/>
        <v>0</v>
      </c>
      <c r="L2488" s="115">
        <f t="shared" si="543"/>
        <v>0</v>
      </c>
      <c r="M2488" s="111">
        <f t="shared" si="544"/>
        <v>0</v>
      </c>
      <c r="N2488" s="111">
        <f t="shared" si="545"/>
        <v>0</v>
      </c>
      <c r="O2488" s="115">
        <f t="shared" si="546"/>
        <v>0</v>
      </c>
      <c r="P2488" s="111">
        <f t="shared" si="547"/>
        <v>0</v>
      </c>
      <c r="Q2488" s="111">
        <f t="shared" si="548"/>
        <v>0</v>
      </c>
      <c r="R2488" s="115">
        <f t="shared" si="549"/>
        <v>0</v>
      </c>
      <c r="S2488" s="111">
        <f t="shared" si="550"/>
        <v>0</v>
      </c>
      <c r="T2488" s="111">
        <f t="shared" si="551"/>
        <v>0</v>
      </c>
    </row>
    <row r="2489" spans="1:20" ht="11.25" customHeight="1" x14ac:dyDescent="0.2">
      <c r="A2489" s="102" t="str">
        <f>'T09'!A2489</f>
        <v>Trebejov</v>
      </c>
      <c r="B2489" s="104">
        <f>'T09'!C2489</f>
        <v>522082</v>
      </c>
      <c r="C2489" s="109">
        <f>'T09'!K2489</f>
        <v>51848.52</v>
      </c>
      <c r="D2489" s="110">
        <f>'T09'!O2489</f>
        <v>0</v>
      </c>
      <c r="E2489" s="110">
        <f>'T09'!P2489</f>
        <v>0</v>
      </c>
      <c r="F2489" s="110"/>
      <c r="G2489" s="102">
        <f t="shared" si="539"/>
        <v>0</v>
      </c>
      <c r="H2489" s="102">
        <f t="shared" si="540"/>
        <v>0</v>
      </c>
      <c r="I2489" s="102">
        <f t="shared" si="541"/>
        <v>0</v>
      </c>
      <c r="J2489" s="103">
        <f t="shared" si="542"/>
        <v>0</v>
      </c>
      <c r="L2489" s="115">
        <f t="shared" si="543"/>
        <v>0</v>
      </c>
      <c r="M2489" s="111">
        <f t="shared" si="544"/>
        <v>0</v>
      </c>
      <c r="N2489" s="111">
        <f t="shared" si="545"/>
        <v>0</v>
      </c>
      <c r="O2489" s="115">
        <f t="shared" si="546"/>
        <v>0</v>
      </c>
      <c r="P2489" s="111">
        <f t="shared" si="547"/>
        <v>0</v>
      </c>
      <c r="Q2489" s="111">
        <f t="shared" si="548"/>
        <v>0</v>
      </c>
      <c r="R2489" s="115">
        <f t="shared" si="549"/>
        <v>0</v>
      </c>
      <c r="S2489" s="111">
        <f t="shared" si="550"/>
        <v>0</v>
      </c>
      <c r="T2489" s="111">
        <f t="shared" si="551"/>
        <v>0</v>
      </c>
    </row>
    <row r="2490" spans="1:20" ht="11.25" customHeight="1" x14ac:dyDescent="0.2">
      <c r="A2490" s="102" t="str">
        <f>'T09'!A2490</f>
        <v>Trebeľovce</v>
      </c>
      <c r="B2490" s="104">
        <f>'T09'!C2490</f>
        <v>511927</v>
      </c>
      <c r="C2490" s="109">
        <f>'T09'!K2490</f>
        <v>303456.32</v>
      </c>
      <c r="D2490" s="110">
        <f>'T09'!O2490</f>
        <v>0</v>
      </c>
      <c r="E2490" s="110">
        <f>'T09'!P2490</f>
        <v>0</v>
      </c>
      <c r="F2490" s="110"/>
      <c r="G2490" s="102">
        <f t="shared" si="539"/>
        <v>0</v>
      </c>
      <c r="H2490" s="102">
        <f t="shared" si="540"/>
        <v>0</v>
      </c>
      <c r="I2490" s="102">
        <f t="shared" si="541"/>
        <v>0</v>
      </c>
      <c r="J2490" s="103">
        <f t="shared" si="542"/>
        <v>0</v>
      </c>
      <c r="L2490" s="115">
        <f t="shared" si="543"/>
        <v>0</v>
      </c>
      <c r="M2490" s="111">
        <f t="shared" si="544"/>
        <v>0</v>
      </c>
      <c r="N2490" s="111">
        <f t="shared" si="545"/>
        <v>0</v>
      </c>
      <c r="O2490" s="115">
        <f t="shared" si="546"/>
        <v>0</v>
      </c>
      <c r="P2490" s="111">
        <f t="shared" si="547"/>
        <v>0</v>
      </c>
      <c r="Q2490" s="111">
        <f t="shared" si="548"/>
        <v>0</v>
      </c>
      <c r="R2490" s="115">
        <f t="shared" si="549"/>
        <v>0</v>
      </c>
      <c r="S2490" s="111">
        <f t="shared" si="550"/>
        <v>0</v>
      </c>
      <c r="T2490" s="111">
        <f t="shared" si="551"/>
        <v>0</v>
      </c>
    </row>
    <row r="2491" spans="1:20" ht="11.25" customHeight="1" x14ac:dyDescent="0.2">
      <c r="A2491" s="102" t="str">
        <f>'T09'!A2491</f>
        <v>Trebichava</v>
      </c>
      <c r="B2491" s="104">
        <f>'T09'!C2491</f>
        <v>505595</v>
      </c>
      <c r="C2491" s="109">
        <f>'T09'!K2491</f>
        <v>16312.4</v>
      </c>
      <c r="D2491" s="110">
        <f>'T09'!O2491</f>
        <v>0</v>
      </c>
      <c r="E2491" s="110">
        <f>'T09'!P2491</f>
        <v>0</v>
      </c>
      <c r="F2491" s="110"/>
      <c r="G2491" s="102">
        <f t="shared" si="539"/>
        <v>0</v>
      </c>
      <c r="H2491" s="102">
        <f t="shared" si="540"/>
        <v>0</v>
      </c>
      <c r="I2491" s="102">
        <f t="shared" si="541"/>
        <v>0</v>
      </c>
      <c r="J2491" s="103">
        <f t="shared" si="542"/>
        <v>0</v>
      </c>
      <c r="L2491" s="115">
        <f t="shared" si="543"/>
        <v>0</v>
      </c>
      <c r="M2491" s="111">
        <f t="shared" si="544"/>
        <v>0</v>
      </c>
      <c r="N2491" s="111">
        <f t="shared" si="545"/>
        <v>0</v>
      </c>
      <c r="O2491" s="115">
        <f t="shared" si="546"/>
        <v>0</v>
      </c>
      <c r="P2491" s="111">
        <f t="shared" si="547"/>
        <v>0</v>
      </c>
      <c r="Q2491" s="111">
        <f t="shared" si="548"/>
        <v>0</v>
      </c>
      <c r="R2491" s="115">
        <f t="shared" si="549"/>
        <v>0</v>
      </c>
      <c r="S2491" s="111">
        <f t="shared" si="550"/>
        <v>0</v>
      </c>
      <c r="T2491" s="111">
        <f t="shared" si="551"/>
        <v>0</v>
      </c>
    </row>
    <row r="2492" spans="1:20" ht="11.25" customHeight="1" x14ac:dyDescent="0.2">
      <c r="A2492" s="102" t="str">
        <f>'T09'!A2492</f>
        <v>Trebišov</v>
      </c>
      <c r="B2492" s="104">
        <f>'T09'!C2492</f>
        <v>528099</v>
      </c>
      <c r="C2492" s="109">
        <f>'T09'!K2492</f>
        <v>13858281.26</v>
      </c>
      <c r="D2492" s="110">
        <f>'T09'!O2492</f>
        <v>8.7537000000000003</v>
      </c>
      <c r="E2492" s="110">
        <f>'T09'!P2492</f>
        <v>3.2965121101893411</v>
      </c>
      <c r="F2492" s="110"/>
      <c r="G2492" s="102">
        <f t="shared" si="539"/>
        <v>0</v>
      </c>
      <c r="H2492" s="102">
        <f t="shared" si="540"/>
        <v>0</v>
      </c>
      <c r="I2492" s="102">
        <f t="shared" si="541"/>
        <v>0</v>
      </c>
      <c r="J2492" s="103">
        <f t="shared" si="542"/>
        <v>0</v>
      </c>
      <c r="L2492" s="115">
        <f t="shared" si="543"/>
        <v>0</v>
      </c>
      <c r="M2492" s="111">
        <f t="shared" si="544"/>
        <v>0</v>
      </c>
      <c r="N2492" s="111">
        <f t="shared" si="545"/>
        <v>0</v>
      </c>
      <c r="O2492" s="115">
        <f t="shared" si="546"/>
        <v>0</v>
      </c>
      <c r="P2492" s="111">
        <f t="shared" si="547"/>
        <v>0</v>
      </c>
      <c r="Q2492" s="111">
        <f t="shared" si="548"/>
        <v>0</v>
      </c>
      <c r="R2492" s="115">
        <f t="shared" si="549"/>
        <v>0</v>
      </c>
      <c r="S2492" s="111">
        <f t="shared" si="550"/>
        <v>0</v>
      </c>
      <c r="T2492" s="111">
        <f t="shared" si="551"/>
        <v>0</v>
      </c>
    </row>
    <row r="2493" spans="1:20" ht="11.25" customHeight="1" x14ac:dyDescent="0.2">
      <c r="A2493" s="102" t="str">
        <f>'T09'!A2493</f>
        <v>Trebostovo</v>
      </c>
      <c r="B2493" s="104">
        <f>'T09'!C2493</f>
        <v>512664</v>
      </c>
      <c r="C2493" s="109">
        <f>'T09'!K2493</f>
        <v>179183.35</v>
      </c>
      <c r="D2493" s="110">
        <f>'T09'!O2493</f>
        <v>5.4641999999999999</v>
      </c>
      <c r="E2493" s="110">
        <f>'T09'!P2493</f>
        <v>2.6909754728885242</v>
      </c>
      <c r="F2493" s="110"/>
      <c r="G2493" s="102">
        <f t="shared" si="539"/>
        <v>0</v>
      </c>
      <c r="H2493" s="102">
        <f t="shared" si="540"/>
        <v>0</v>
      </c>
      <c r="I2493" s="102">
        <f t="shared" si="541"/>
        <v>0</v>
      </c>
      <c r="J2493" s="103">
        <f t="shared" si="542"/>
        <v>0</v>
      </c>
      <c r="L2493" s="115">
        <f t="shared" si="543"/>
        <v>0</v>
      </c>
      <c r="M2493" s="111">
        <f t="shared" si="544"/>
        <v>0</v>
      </c>
      <c r="N2493" s="111">
        <f t="shared" si="545"/>
        <v>0</v>
      </c>
      <c r="O2493" s="115">
        <f t="shared" si="546"/>
        <v>0</v>
      </c>
      <c r="P2493" s="111">
        <f t="shared" si="547"/>
        <v>0</v>
      </c>
      <c r="Q2493" s="111">
        <f t="shared" si="548"/>
        <v>0</v>
      </c>
      <c r="R2493" s="115">
        <f t="shared" si="549"/>
        <v>0</v>
      </c>
      <c r="S2493" s="111">
        <f t="shared" si="550"/>
        <v>0</v>
      </c>
      <c r="T2493" s="111">
        <f t="shared" si="551"/>
        <v>0</v>
      </c>
    </row>
    <row r="2494" spans="1:20" ht="11.25" customHeight="1" x14ac:dyDescent="0.2">
      <c r="A2494" s="102" t="str">
        <f>'T09'!A2494</f>
        <v>Trebušovce</v>
      </c>
      <c r="B2494" s="104">
        <f>'T09'!C2494</f>
        <v>516457</v>
      </c>
      <c r="C2494" s="109">
        <f>'T09'!K2494</f>
        <v>39909.25</v>
      </c>
      <c r="D2494" s="110">
        <f>'T09'!O2494</f>
        <v>0</v>
      </c>
      <c r="E2494" s="110">
        <f>'T09'!P2494</f>
        <v>2.8765261186316459E-2</v>
      </c>
      <c r="F2494" s="110"/>
      <c r="G2494" s="102">
        <f t="shared" si="539"/>
        <v>0</v>
      </c>
      <c r="H2494" s="102">
        <f t="shared" si="540"/>
        <v>0</v>
      </c>
      <c r="I2494" s="102">
        <f t="shared" si="541"/>
        <v>0</v>
      </c>
      <c r="J2494" s="103">
        <f t="shared" si="542"/>
        <v>0</v>
      </c>
      <c r="L2494" s="115">
        <f t="shared" si="543"/>
        <v>0</v>
      </c>
      <c r="M2494" s="111">
        <f t="shared" si="544"/>
        <v>0</v>
      </c>
      <c r="N2494" s="111">
        <f t="shared" si="545"/>
        <v>0</v>
      </c>
      <c r="O2494" s="115">
        <f t="shared" si="546"/>
        <v>0</v>
      </c>
      <c r="P2494" s="111">
        <f t="shared" si="547"/>
        <v>0</v>
      </c>
      <c r="Q2494" s="111">
        <f t="shared" si="548"/>
        <v>0</v>
      </c>
      <c r="R2494" s="115">
        <f t="shared" si="549"/>
        <v>0</v>
      </c>
      <c r="S2494" s="111">
        <f t="shared" si="550"/>
        <v>0</v>
      </c>
      <c r="T2494" s="111">
        <f t="shared" si="551"/>
        <v>0</v>
      </c>
    </row>
    <row r="2495" spans="1:20" ht="11.25" customHeight="1" x14ac:dyDescent="0.2">
      <c r="A2495" s="102" t="str">
        <f>'T09'!A2495</f>
        <v>Trenč</v>
      </c>
      <c r="B2495" s="104">
        <f>'T09'!C2495</f>
        <v>557340</v>
      </c>
      <c r="C2495" s="109">
        <f>'T09'!K2495</f>
        <v>198406.94</v>
      </c>
      <c r="D2495" s="110">
        <f>'T09'!O2495</f>
        <v>0</v>
      </c>
      <c r="E2495" s="110">
        <f>'T09'!P2495</f>
        <v>0</v>
      </c>
      <c r="F2495" s="110"/>
      <c r="G2495" s="102">
        <f t="shared" si="539"/>
        <v>0</v>
      </c>
      <c r="H2495" s="102">
        <f t="shared" si="540"/>
        <v>0</v>
      </c>
      <c r="I2495" s="102">
        <f t="shared" si="541"/>
        <v>0</v>
      </c>
      <c r="J2495" s="103">
        <f t="shared" si="542"/>
        <v>0</v>
      </c>
      <c r="L2495" s="115">
        <f t="shared" si="543"/>
        <v>0</v>
      </c>
      <c r="M2495" s="111">
        <f t="shared" si="544"/>
        <v>0</v>
      </c>
      <c r="N2495" s="111">
        <f t="shared" si="545"/>
        <v>0</v>
      </c>
      <c r="O2495" s="115">
        <f t="shared" si="546"/>
        <v>0</v>
      </c>
      <c r="P2495" s="111">
        <f t="shared" si="547"/>
        <v>0</v>
      </c>
      <c r="Q2495" s="111">
        <f t="shared" si="548"/>
        <v>0</v>
      </c>
      <c r="R2495" s="115">
        <f t="shared" si="549"/>
        <v>0</v>
      </c>
      <c r="S2495" s="111">
        <f t="shared" si="550"/>
        <v>0</v>
      </c>
      <c r="T2495" s="111">
        <f t="shared" si="551"/>
        <v>0</v>
      </c>
    </row>
    <row r="2496" spans="1:20" ht="11.25" customHeight="1" x14ac:dyDescent="0.2">
      <c r="A2496" s="102" t="str">
        <f>'T09'!A2496</f>
        <v>Trenčianska Teplá</v>
      </c>
      <c r="B2496" s="104">
        <f>'T09'!C2496</f>
        <v>506559</v>
      </c>
      <c r="C2496" s="109">
        <f>'T09'!K2496</f>
        <v>1924067.6199999999</v>
      </c>
      <c r="D2496" s="110">
        <f>'T09'!O2496</f>
        <v>0</v>
      </c>
      <c r="E2496" s="110">
        <f>'T09'!P2496</f>
        <v>16.173798507143943</v>
      </c>
      <c r="F2496" s="110"/>
      <c r="G2496" s="102">
        <f t="shared" si="539"/>
        <v>0</v>
      </c>
      <c r="H2496" s="102">
        <f t="shared" si="540"/>
        <v>0</v>
      </c>
      <c r="I2496" s="102">
        <f t="shared" si="541"/>
        <v>0</v>
      </c>
      <c r="J2496" s="103">
        <f t="shared" si="542"/>
        <v>0</v>
      </c>
      <c r="L2496" s="115">
        <f t="shared" si="543"/>
        <v>0</v>
      </c>
      <c r="M2496" s="111">
        <f t="shared" si="544"/>
        <v>0</v>
      </c>
      <c r="N2496" s="111">
        <f t="shared" si="545"/>
        <v>0</v>
      </c>
      <c r="O2496" s="115">
        <f t="shared" si="546"/>
        <v>0</v>
      </c>
      <c r="P2496" s="111">
        <f t="shared" si="547"/>
        <v>0</v>
      </c>
      <c r="Q2496" s="111">
        <f t="shared" si="548"/>
        <v>0</v>
      </c>
      <c r="R2496" s="115">
        <f t="shared" si="549"/>
        <v>0</v>
      </c>
      <c r="S2496" s="111">
        <f t="shared" si="550"/>
        <v>0</v>
      </c>
      <c r="T2496" s="111">
        <f t="shared" si="551"/>
        <v>0</v>
      </c>
    </row>
    <row r="2497" spans="1:20" ht="11.25" customHeight="1" x14ac:dyDescent="0.2">
      <c r="A2497" s="102" t="str">
        <f>'T09'!A2497</f>
        <v>Trenčianska Turná</v>
      </c>
      <c r="B2497" s="104">
        <f>'T09'!C2497</f>
        <v>506567</v>
      </c>
      <c r="C2497" s="109">
        <f>'T09'!K2497</f>
        <v>1819799.97</v>
      </c>
      <c r="D2497" s="110">
        <f>'T09'!O2497</f>
        <v>9.7705000000000002</v>
      </c>
      <c r="E2497" s="110">
        <f>'T09'!P2497</f>
        <v>14.435886599118913</v>
      </c>
      <c r="F2497" s="110"/>
      <c r="G2497" s="102">
        <f t="shared" si="539"/>
        <v>0</v>
      </c>
      <c r="H2497" s="102">
        <f t="shared" si="540"/>
        <v>0</v>
      </c>
      <c r="I2497" s="102">
        <f t="shared" si="541"/>
        <v>0</v>
      </c>
      <c r="J2497" s="103">
        <f t="shared" si="542"/>
        <v>0</v>
      </c>
      <c r="L2497" s="115">
        <f t="shared" si="543"/>
        <v>0</v>
      </c>
      <c r="M2497" s="111">
        <f t="shared" si="544"/>
        <v>0</v>
      </c>
      <c r="N2497" s="111">
        <f t="shared" si="545"/>
        <v>0</v>
      </c>
      <c r="O2497" s="115">
        <f t="shared" si="546"/>
        <v>0</v>
      </c>
      <c r="P2497" s="111">
        <f t="shared" si="547"/>
        <v>0</v>
      </c>
      <c r="Q2497" s="111">
        <f t="shared" si="548"/>
        <v>0</v>
      </c>
      <c r="R2497" s="115">
        <f t="shared" si="549"/>
        <v>0</v>
      </c>
      <c r="S2497" s="111">
        <f t="shared" si="550"/>
        <v>0</v>
      </c>
      <c r="T2497" s="111">
        <f t="shared" si="551"/>
        <v>0</v>
      </c>
    </row>
    <row r="2498" spans="1:20" ht="11.25" customHeight="1" x14ac:dyDescent="0.2">
      <c r="A2498" s="102" t="str">
        <f>'T09'!A2498</f>
        <v>Trenčianske Bohuslavice</v>
      </c>
      <c r="B2498" s="104">
        <f>'T09'!C2498</f>
        <v>506583</v>
      </c>
      <c r="C2498" s="109">
        <f>'T09'!K2498</f>
        <v>334314.31</v>
      </c>
      <c r="D2498" s="110">
        <f>'T09'!O2498</f>
        <v>2.0310000000000001</v>
      </c>
      <c r="E2498" s="110">
        <f>'T09'!P2498</f>
        <v>6.8916014991999592</v>
      </c>
      <c r="F2498" s="110"/>
      <c r="G2498" s="102">
        <f t="shared" si="539"/>
        <v>0</v>
      </c>
      <c r="H2498" s="102">
        <f t="shared" si="540"/>
        <v>0</v>
      </c>
      <c r="I2498" s="102">
        <f t="shared" si="541"/>
        <v>0</v>
      </c>
      <c r="J2498" s="103">
        <f t="shared" si="542"/>
        <v>0</v>
      </c>
      <c r="L2498" s="115">
        <f t="shared" si="543"/>
        <v>0</v>
      </c>
      <c r="M2498" s="111">
        <f t="shared" si="544"/>
        <v>0</v>
      </c>
      <c r="N2498" s="111">
        <f t="shared" si="545"/>
        <v>0</v>
      </c>
      <c r="O2498" s="115">
        <f t="shared" si="546"/>
        <v>0</v>
      </c>
      <c r="P2498" s="111">
        <f t="shared" si="547"/>
        <v>0</v>
      </c>
      <c r="Q2498" s="111">
        <f t="shared" si="548"/>
        <v>0</v>
      </c>
      <c r="R2498" s="115">
        <f t="shared" si="549"/>
        <v>0</v>
      </c>
      <c r="S2498" s="111">
        <f t="shared" si="550"/>
        <v>0</v>
      </c>
      <c r="T2498" s="111">
        <f t="shared" si="551"/>
        <v>0</v>
      </c>
    </row>
    <row r="2499" spans="1:20" ht="11.25" customHeight="1" x14ac:dyDescent="0.2">
      <c r="A2499" s="102" t="str">
        <f>'T09'!A2499</f>
        <v>Trenčianske Jastrabie</v>
      </c>
      <c r="B2499" s="104">
        <f>'T09'!C2499</f>
        <v>506591</v>
      </c>
      <c r="C2499" s="109">
        <f>'T09'!K2499</f>
        <v>721295.9</v>
      </c>
      <c r="D2499" s="110">
        <f>'T09'!O2499</f>
        <v>20.5245</v>
      </c>
      <c r="E2499" s="110">
        <f>'T09'!P2499</f>
        <v>2.16141946737809</v>
      </c>
      <c r="F2499" s="110"/>
      <c r="G2499" s="102">
        <f t="shared" si="539"/>
        <v>0</v>
      </c>
      <c r="H2499" s="102">
        <f t="shared" si="540"/>
        <v>0</v>
      </c>
      <c r="I2499" s="102">
        <f t="shared" si="541"/>
        <v>0</v>
      </c>
      <c r="J2499" s="103">
        <f t="shared" si="542"/>
        <v>0</v>
      </c>
      <c r="L2499" s="115">
        <f t="shared" si="543"/>
        <v>0</v>
      </c>
      <c r="M2499" s="111">
        <f t="shared" si="544"/>
        <v>0</v>
      </c>
      <c r="N2499" s="111">
        <f t="shared" si="545"/>
        <v>0</v>
      </c>
      <c r="O2499" s="115">
        <f t="shared" si="546"/>
        <v>0</v>
      </c>
      <c r="P2499" s="111">
        <f t="shared" si="547"/>
        <v>0</v>
      </c>
      <c r="Q2499" s="111">
        <f t="shared" si="548"/>
        <v>0</v>
      </c>
      <c r="R2499" s="115">
        <f t="shared" si="549"/>
        <v>0</v>
      </c>
      <c r="S2499" s="111">
        <f t="shared" si="550"/>
        <v>0</v>
      </c>
      <c r="T2499" s="111">
        <f t="shared" si="551"/>
        <v>0</v>
      </c>
    </row>
    <row r="2500" spans="1:20" ht="11.25" customHeight="1" x14ac:dyDescent="0.2">
      <c r="A2500" s="102" t="str">
        <f>'T09'!A2500</f>
        <v>Trenčianske Mitice</v>
      </c>
      <c r="B2500" s="104">
        <f>'T09'!C2500</f>
        <v>506605</v>
      </c>
      <c r="C2500" s="109">
        <f>'T09'!K2500</f>
        <v>220329.28999999998</v>
      </c>
      <c r="D2500" s="110">
        <f>'T09'!O2500</f>
        <v>53.3996</v>
      </c>
      <c r="E2500" s="110">
        <f>'T09'!P2500</f>
        <v>6.5304662852587612</v>
      </c>
      <c r="F2500" s="110"/>
      <c r="G2500" s="102">
        <f t="shared" ref="G2500:G2563" si="552">IF(AND(ISNUMBER(D2500),D2500&gt;=$D$1),1,0)</f>
        <v>0</v>
      </c>
      <c r="H2500" s="102">
        <f t="shared" ref="H2500:H2563" si="553">IF(AND(ISNUMBER(E2500),E2500&gt;=$E$1),1,0)</f>
        <v>0</v>
      </c>
      <c r="I2500" s="102">
        <f t="shared" ref="I2500:I2563" si="554">IF(AND(AND(ISNUMBER(D2500),D2500&gt;=$D$1),AND(ISNUMBER(E2500),E2500&gt;=$E$1)),1,0)</f>
        <v>0</v>
      </c>
      <c r="J2500" s="103">
        <f t="shared" ref="J2500:J2563" si="555">IF(OR(AND(ISNUMBER(D2500),D2500&gt;=$D$1),AND(ISNUMBER(E2500),E2500&gt;=$E$1)),1,0)</f>
        <v>0</v>
      </c>
      <c r="L2500" s="115">
        <f t="shared" ref="L2500:L2563" si="556">IF($G2500=1,C2500,0)</f>
        <v>0</v>
      </c>
      <c r="M2500" s="111">
        <f t="shared" ref="M2500:M2563" si="557">IF($G2500=1,D2500,0)/100</f>
        <v>0</v>
      </c>
      <c r="N2500" s="111">
        <f t="shared" ref="N2500:N2563" si="558">IF($G2500=1,E2500,0)/100</f>
        <v>0</v>
      </c>
      <c r="O2500" s="115">
        <f t="shared" ref="O2500:O2563" si="559">IF($H2500=1,C2500,0)</f>
        <v>0</v>
      </c>
      <c r="P2500" s="111">
        <f t="shared" ref="P2500:P2563" si="560">IF($H2500=1,D2500,0)/100</f>
        <v>0</v>
      </c>
      <c r="Q2500" s="111">
        <f t="shared" ref="Q2500:Q2563" si="561">IF($H2500=1,E2500,0)/100</f>
        <v>0</v>
      </c>
      <c r="R2500" s="115">
        <f t="shared" ref="R2500:R2563" si="562">IF($I2500=1,C2500,0)</f>
        <v>0</v>
      </c>
      <c r="S2500" s="111">
        <f t="shared" ref="S2500:S2563" si="563">IF($I2500=1,D2500,0)/100</f>
        <v>0</v>
      </c>
      <c r="T2500" s="111">
        <f t="shared" ref="T2500:T2563" si="564">IF($I2500=1,E2500,0)/100</f>
        <v>0</v>
      </c>
    </row>
    <row r="2501" spans="1:20" ht="11.25" customHeight="1" x14ac:dyDescent="0.2">
      <c r="A2501" s="102" t="str">
        <f>'T09'!A2501</f>
        <v>Trenčianske Stankovce</v>
      </c>
      <c r="B2501" s="104">
        <f>'T09'!C2501</f>
        <v>545741</v>
      </c>
      <c r="C2501" s="109">
        <f>'T09'!K2501</f>
        <v>1634968.13</v>
      </c>
      <c r="D2501" s="110">
        <f>'T09'!O2501</f>
        <v>7.5899000000000001</v>
      </c>
      <c r="E2501" s="110">
        <f>'T09'!P2501</f>
        <v>3.2660208489813192</v>
      </c>
      <c r="F2501" s="110"/>
      <c r="G2501" s="102">
        <f t="shared" si="552"/>
        <v>0</v>
      </c>
      <c r="H2501" s="102">
        <f t="shared" si="553"/>
        <v>0</v>
      </c>
      <c r="I2501" s="102">
        <f t="shared" si="554"/>
        <v>0</v>
      </c>
      <c r="J2501" s="103">
        <f t="shared" si="555"/>
        <v>0</v>
      </c>
      <c r="L2501" s="115">
        <f t="shared" si="556"/>
        <v>0</v>
      </c>
      <c r="M2501" s="111">
        <f t="shared" si="557"/>
        <v>0</v>
      </c>
      <c r="N2501" s="111">
        <f t="shared" si="558"/>
        <v>0</v>
      </c>
      <c r="O2501" s="115">
        <f t="shared" si="559"/>
        <v>0</v>
      </c>
      <c r="P2501" s="111">
        <f t="shared" si="560"/>
        <v>0</v>
      </c>
      <c r="Q2501" s="111">
        <f t="shared" si="561"/>
        <v>0</v>
      </c>
      <c r="R2501" s="115">
        <f t="shared" si="562"/>
        <v>0</v>
      </c>
      <c r="S2501" s="111">
        <f t="shared" si="563"/>
        <v>0</v>
      </c>
      <c r="T2501" s="111">
        <f t="shared" si="564"/>
        <v>0</v>
      </c>
    </row>
    <row r="2502" spans="1:20" ht="11.25" customHeight="1" x14ac:dyDescent="0.2">
      <c r="A2502" s="102" t="str">
        <f>'T09'!A2502</f>
        <v>Trenčianske Teplice</v>
      </c>
      <c r="B2502" s="104">
        <f>'T09'!C2502</f>
        <v>506613</v>
      </c>
      <c r="C2502" s="109">
        <f>'T09'!K2502</f>
        <v>2381073.33</v>
      </c>
      <c r="D2502" s="110">
        <f>'T09'!O2502</f>
        <v>12.1144</v>
      </c>
      <c r="E2502" s="110">
        <f>'T09'!P2502</f>
        <v>5.1726101186476265</v>
      </c>
      <c r="F2502" s="110"/>
      <c r="G2502" s="102">
        <f t="shared" si="552"/>
        <v>0</v>
      </c>
      <c r="H2502" s="102">
        <f t="shared" si="553"/>
        <v>0</v>
      </c>
      <c r="I2502" s="102">
        <f t="shared" si="554"/>
        <v>0</v>
      </c>
      <c r="J2502" s="103">
        <f t="shared" si="555"/>
        <v>0</v>
      </c>
      <c r="L2502" s="115">
        <f t="shared" si="556"/>
        <v>0</v>
      </c>
      <c r="M2502" s="111">
        <f t="shared" si="557"/>
        <v>0</v>
      </c>
      <c r="N2502" s="111">
        <f t="shared" si="558"/>
        <v>0</v>
      </c>
      <c r="O2502" s="115">
        <f t="shared" si="559"/>
        <v>0</v>
      </c>
      <c r="P2502" s="111">
        <f t="shared" si="560"/>
        <v>0</v>
      </c>
      <c r="Q2502" s="111">
        <f t="shared" si="561"/>
        <v>0</v>
      </c>
      <c r="R2502" s="115">
        <f t="shared" si="562"/>
        <v>0</v>
      </c>
      <c r="S2502" s="111">
        <f t="shared" si="563"/>
        <v>0</v>
      </c>
      <c r="T2502" s="111">
        <f t="shared" si="564"/>
        <v>0</v>
      </c>
    </row>
    <row r="2503" spans="1:20" ht="11.25" customHeight="1" x14ac:dyDescent="0.2">
      <c r="A2503" s="102" t="str">
        <f>'T09'!A2503</f>
        <v>Trenčín</v>
      </c>
      <c r="B2503" s="104">
        <f>'T09'!C2503</f>
        <v>505820</v>
      </c>
      <c r="C2503" s="109">
        <f>'T09'!K2503</f>
        <v>30898894.220000003</v>
      </c>
      <c r="D2503" s="110">
        <f>'T09'!O2503</f>
        <v>30.075900000000001</v>
      </c>
      <c r="E2503" s="110">
        <f>'T09'!P2503</f>
        <v>6.4913529776147438</v>
      </c>
      <c r="F2503" s="110"/>
      <c r="G2503" s="102">
        <f t="shared" si="552"/>
        <v>0</v>
      </c>
      <c r="H2503" s="102">
        <f t="shared" si="553"/>
        <v>0</v>
      </c>
      <c r="I2503" s="102">
        <f t="shared" si="554"/>
        <v>0</v>
      </c>
      <c r="J2503" s="103">
        <f t="shared" si="555"/>
        <v>0</v>
      </c>
      <c r="L2503" s="115">
        <f t="shared" si="556"/>
        <v>0</v>
      </c>
      <c r="M2503" s="111">
        <f t="shared" si="557"/>
        <v>0</v>
      </c>
      <c r="N2503" s="111">
        <f t="shared" si="558"/>
        <v>0</v>
      </c>
      <c r="O2503" s="115">
        <f t="shared" si="559"/>
        <v>0</v>
      </c>
      <c r="P2503" s="111">
        <f t="shared" si="560"/>
        <v>0</v>
      </c>
      <c r="Q2503" s="111">
        <f t="shared" si="561"/>
        <v>0</v>
      </c>
      <c r="R2503" s="115">
        <f t="shared" si="562"/>
        <v>0</v>
      </c>
      <c r="S2503" s="111">
        <f t="shared" si="563"/>
        <v>0</v>
      </c>
      <c r="T2503" s="111">
        <f t="shared" si="564"/>
        <v>0</v>
      </c>
    </row>
    <row r="2504" spans="1:20" ht="11.25" customHeight="1" x14ac:dyDescent="0.2">
      <c r="A2504" s="102" t="str">
        <f>'T09'!A2504</f>
        <v>Trhová Hradská</v>
      </c>
      <c r="B2504" s="104">
        <f>'T09'!C2504</f>
        <v>555576</v>
      </c>
      <c r="C2504" s="109">
        <f>'T09'!K2504</f>
        <v>1098953.69</v>
      </c>
      <c r="D2504" s="110">
        <f>'T09'!O2504</f>
        <v>0</v>
      </c>
      <c r="E2504" s="110">
        <f>'T09'!P2504</f>
        <v>4.1375692546243696</v>
      </c>
      <c r="F2504" s="110"/>
      <c r="G2504" s="102">
        <f t="shared" si="552"/>
        <v>0</v>
      </c>
      <c r="H2504" s="102">
        <f t="shared" si="553"/>
        <v>0</v>
      </c>
      <c r="I2504" s="102">
        <f t="shared" si="554"/>
        <v>0</v>
      </c>
      <c r="J2504" s="103">
        <f t="shared" si="555"/>
        <v>0</v>
      </c>
      <c r="L2504" s="115">
        <f t="shared" si="556"/>
        <v>0</v>
      </c>
      <c r="M2504" s="111">
        <f t="shared" si="557"/>
        <v>0</v>
      </c>
      <c r="N2504" s="111">
        <f t="shared" si="558"/>
        <v>0</v>
      </c>
      <c r="O2504" s="115">
        <f t="shared" si="559"/>
        <v>0</v>
      </c>
      <c r="P2504" s="111">
        <f t="shared" si="560"/>
        <v>0</v>
      </c>
      <c r="Q2504" s="111">
        <f t="shared" si="561"/>
        <v>0</v>
      </c>
      <c r="R2504" s="115">
        <f t="shared" si="562"/>
        <v>0</v>
      </c>
      <c r="S2504" s="111">
        <f t="shared" si="563"/>
        <v>0</v>
      </c>
      <c r="T2504" s="111">
        <f t="shared" si="564"/>
        <v>0</v>
      </c>
    </row>
    <row r="2505" spans="1:20" ht="11.25" customHeight="1" x14ac:dyDescent="0.2">
      <c r="A2505" s="102" t="str">
        <f>'T09'!A2505</f>
        <v>Trhovište</v>
      </c>
      <c r="B2505" s="104">
        <f>'T09'!C2505</f>
        <v>523186</v>
      </c>
      <c r="C2505" s="109">
        <f>'T09'!K2505</f>
        <v>938961.04</v>
      </c>
      <c r="D2505" s="110">
        <f>'T09'!O2505</f>
        <v>14.36</v>
      </c>
      <c r="E2505" s="110">
        <f>'T09'!P2505</f>
        <v>0.38475504798367349</v>
      </c>
      <c r="F2505" s="110"/>
      <c r="G2505" s="102">
        <f t="shared" si="552"/>
        <v>0</v>
      </c>
      <c r="H2505" s="102">
        <f t="shared" si="553"/>
        <v>0</v>
      </c>
      <c r="I2505" s="102">
        <f t="shared" si="554"/>
        <v>0</v>
      </c>
      <c r="J2505" s="103">
        <f t="shared" si="555"/>
        <v>0</v>
      </c>
      <c r="L2505" s="115">
        <f t="shared" si="556"/>
        <v>0</v>
      </c>
      <c r="M2505" s="111">
        <f t="shared" si="557"/>
        <v>0</v>
      </c>
      <c r="N2505" s="111">
        <f t="shared" si="558"/>
        <v>0</v>
      </c>
      <c r="O2505" s="115">
        <f t="shared" si="559"/>
        <v>0</v>
      </c>
      <c r="P2505" s="111">
        <f t="shared" si="560"/>
        <v>0</v>
      </c>
      <c r="Q2505" s="111">
        <f t="shared" si="561"/>
        <v>0</v>
      </c>
      <c r="R2505" s="115">
        <f t="shared" si="562"/>
        <v>0</v>
      </c>
      <c r="S2505" s="111">
        <f t="shared" si="563"/>
        <v>0</v>
      </c>
      <c r="T2505" s="111">
        <f t="shared" si="564"/>
        <v>0</v>
      </c>
    </row>
    <row r="2506" spans="1:20" ht="11.25" customHeight="1" x14ac:dyDescent="0.2">
      <c r="A2506" s="102" t="str">
        <f>'T09'!A2506</f>
        <v>Trnava</v>
      </c>
      <c r="B2506" s="104">
        <f>'T09'!C2506</f>
        <v>506745</v>
      </c>
      <c r="C2506" s="109">
        <f>'T09'!K2506</f>
        <v>40325918.710000001</v>
      </c>
      <c r="D2506" s="110">
        <f>'T09'!O2506</f>
        <v>33.8581</v>
      </c>
      <c r="E2506" s="110">
        <f>'T09'!P2506</f>
        <v>7.2182969492476072</v>
      </c>
      <c r="F2506" s="110"/>
      <c r="G2506" s="102">
        <f t="shared" si="552"/>
        <v>0</v>
      </c>
      <c r="H2506" s="102">
        <f t="shared" si="553"/>
        <v>0</v>
      </c>
      <c r="I2506" s="102">
        <f t="shared" si="554"/>
        <v>0</v>
      </c>
      <c r="J2506" s="103">
        <f t="shared" si="555"/>
        <v>0</v>
      </c>
      <c r="L2506" s="115">
        <f t="shared" si="556"/>
        <v>0</v>
      </c>
      <c r="M2506" s="111">
        <f t="shared" si="557"/>
        <v>0</v>
      </c>
      <c r="N2506" s="111">
        <f t="shared" si="558"/>
        <v>0</v>
      </c>
      <c r="O2506" s="115">
        <f t="shared" si="559"/>
        <v>0</v>
      </c>
      <c r="P2506" s="111">
        <f t="shared" si="560"/>
        <v>0</v>
      </c>
      <c r="Q2506" s="111">
        <f t="shared" si="561"/>
        <v>0</v>
      </c>
      <c r="R2506" s="115">
        <f t="shared" si="562"/>
        <v>0</v>
      </c>
      <c r="S2506" s="111">
        <f t="shared" si="563"/>
        <v>0</v>
      </c>
      <c r="T2506" s="111">
        <f t="shared" si="564"/>
        <v>0</v>
      </c>
    </row>
    <row r="2507" spans="1:20" ht="11.25" customHeight="1" x14ac:dyDescent="0.2">
      <c r="A2507" s="102" t="str">
        <f>'T09'!A2507</f>
        <v>Trnavá Hora</v>
      </c>
      <c r="B2507" s="104">
        <f>'T09'!C2507</f>
        <v>517313</v>
      </c>
      <c r="C2507" s="109">
        <f>'T09'!K2507</f>
        <v>577617.61</v>
      </c>
      <c r="D2507" s="110">
        <f>'T09'!O2507</f>
        <v>4.9743000000000004</v>
      </c>
      <c r="E2507" s="110">
        <f>'T09'!P2507</f>
        <v>9.5538084443097233</v>
      </c>
      <c r="F2507" s="110"/>
      <c r="G2507" s="102">
        <f t="shared" si="552"/>
        <v>0</v>
      </c>
      <c r="H2507" s="102">
        <f t="shared" si="553"/>
        <v>0</v>
      </c>
      <c r="I2507" s="102">
        <f t="shared" si="554"/>
        <v>0</v>
      </c>
      <c r="J2507" s="103">
        <f t="shared" si="555"/>
        <v>0</v>
      </c>
      <c r="L2507" s="115">
        <f t="shared" si="556"/>
        <v>0</v>
      </c>
      <c r="M2507" s="111">
        <f t="shared" si="557"/>
        <v>0</v>
      </c>
      <c r="N2507" s="111">
        <f t="shared" si="558"/>
        <v>0</v>
      </c>
      <c r="O2507" s="115">
        <f t="shared" si="559"/>
        <v>0</v>
      </c>
      <c r="P2507" s="111">
        <f t="shared" si="560"/>
        <v>0</v>
      </c>
      <c r="Q2507" s="111">
        <f t="shared" si="561"/>
        <v>0</v>
      </c>
      <c r="R2507" s="115">
        <f t="shared" si="562"/>
        <v>0</v>
      </c>
      <c r="S2507" s="111">
        <f t="shared" si="563"/>
        <v>0</v>
      </c>
      <c r="T2507" s="111">
        <f t="shared" si="564"/>
        <v>0</v>
      </c>
    </row>
    <row r="2508" spans="1:20" ht="11.25" customHeight="1" x14ac:dyDescent="0.2">
      <c r="A2508" s="102" t="str">
        <f>'T09'!A2508</f>
        <v>Trnava pri Laborci</v>
      </c>
      <c r="B2508" s="104">
        <f>'T09'!C2508</f>
        <v>523194</v>
      </c>
      <c r="C2508" s="109">
        <f>'T09'!K2508</f>
        <v>95347.07</v>
      </c>
      <c r="D2508" s="110">
        <f>'T09'!O2508</f>
        <v>44.567700000000002</v>
      </c>
      <c r="E2508" s="110">
        <f>'T09'!P2508</f>
        <v>7.2730499217228166</v>
      </c>
      <c r="F2508" s="110"/>
      <c r="G2508" s="102">
        <f t="shared" si="552"/>
        <v>0</v>
      </c>
      <c r="H2508" s="102">
        <f t="shared" si="553"/>
        <v>0</v>
      </c>
      <c r="I2508" s="102">
        <f t="shared" si="554"/>
        <v>0</v>
      </c>
      <c r="J2508" s="103">
        <f t="shared" si="555"/>
        <v>0</v>
      </c>
      <c r="L2508" s="115">
        <f t="shared" si="556"/>
        <v>0</v>
      </c>
      <c r="M2508" s="111">
        <f t="shared" si="557"/>
        <v>0</v>
      </c>
      <c r="N2508" s="111">
        <f t="shared" si="558"/>
        <v>0</v>
      </c>
      <c r="O2508" s="115">
        <f t="shared" si="559"/>
        <v>0</v>
      </c>
      <c r="P2508" s="111">
        <f t="shared" si="560"/>
        <v>0</v>
      </c>
      <c r="Q2508" s="111">
        <f t="shared" si="561"/>
        <v>0</v>
      </c>
      <c r="R2508" s="115">
        <f t="shared" si="562"/>
        <v>0</v>
      </c>
      <c r="S2508" s="111">
        <f t="shared" si="563"/>
        <v>0</v>
      </c>
      <c r="T2508" s="111">
        <f t="shared" si="564"/>
        <v>0</v>
      </c>
    </row>
    <row r="2509" spans="1:20" ht="11.25" customHeight="1" x14ac:dyDescent="0.2">
      <c r="A2509" s="102" t="str">
        <f>'T09'!A2509</f>
        <v>Trnávka</v>
      </c>
      <c r="B2509" s="104">
        <f>'T09'!C2509</f>
        <v>501956</v>
      </c>
      <c r="C2509" s="109">
        <f>'T09'!K2509</f>
        <v>138822.84</v>
      </c>
      <c r="D2509" s="110">
        <f>'T09'!O2509</f>
        <v>7.5495999999999999</v>
      </c>
      <c r="E2509" s="110">
        <f>'T09'!P2509</f>
        <v>2.5225460017962464</v>
      </c>
      <c r="F2509" s="110"/>
      <c r="G2509" s="102">
        <f t="shared" si="552"/>
        <v>0</v>
      </c>
      <c r="H2509" s="102">
        <f t="shared" si="553"/>
        <v>0</v>
      </c>
      <c r="I2509" s="102">
        <f t="shared" si="554"/>
        <v>0</v>
      </c>
      <c r="J2509" s="103">
        <f t="shared" si="555"/>
        <v>0</v>
      </c>
      <c r="L2509" s="115">
        <f t="shared" si="556"/>
        <v>0</v>
      </c>
      <c r="M2509" s="111">
        <f t="shared" si="557"/>
        <v>0</v>
      </c>
      <c r="N2509" s="111">
        <f t="shared" si="558"/>
        <v>0</v>
      </c>
      <c r="O2509" s="115">
        <f t="shared" si="559"/>
        <v>0</v>
      </c>
      <c r="P2509" s="111">
        <f t="shared" si="560"/>
        <v>0</v>
      </c>
      <c r="Q2509" s="111">
        <f t="shared" si="561"/>
        <v>0</v>
      </c>
      <c r="R2509" s="115">
        <f t="shared" si="562"/>
        <v>0</v>
      </c>
      <c r="S2509" s="111">
        <f t="shared" si="563"/>
        <v>0</v>
      </c>
      <c r="T2509" s="111">
        <f t="shared" si="564"/>
        <v>0</v>
      </c>
    </row>
    <row r="2510" spans="1:20" ht="11.25" customHeight="1" x14ac:dyDescent="0.2">
      <c r="A2510" s="102" t="str">
        <f>'T09'!A2510</f>
        <v>Trnávka</v>
      </c>
      <c r="B2510" s="104">
        <f>'T09'!C2510</f>
        <v>543829</v>
      </c>
      <c r="C2510" s="109">
        <f>'T09'!K2510</f>
        <v>27711.79</v>
      </c>
      <c r="D2510" s="110">
        <f>'T09'!O2510</f>
        <v>0</v>
      </c>
      <c r="E2510" s="110">
        <f>'T09'!P2510</f>
        <v>0</v>
      </c>
      <c r="F2510" s="110"/>
      <c r="G2510" s="102">
        <f t="shared" si="552"/>
        <v>0</v>
      </c>
      <c r="H2510" s="102">
        <f t="shared" si="553"/>
        <v>0</v>
      </c>
      <c r="I2510" s="102">
        <f t="shared" si="554"/>
        <v>0</v>
      </c>
      <c r="J2510" s="103">
        <f t="shared" si="555"/>
        <v>0</v>
      </c>
      <c r="L2510" s="115">
        <f t="shared" si="556"/>
        <v>0</v>
      </c>
      <c r="M2510" s="111">
        <f t="shared" si="557"/>
        <v>0</v>
      </c>
      <c r="N2510" s="111">
        <f t="shared" si="558"/>
        <v>0</v>
      </c>
      <c r="O2510" s="115">
        <f t="shared" si="559"/>
        <v>0</v>
      </c>
      <c r="P2510" s="111">
        <f t="shared" si="560"/>
        <v>0</v>
      </c>
      <c r="Q2510" s="111">
        <f t="shared" si="561"/>
        <v>0</v>
      </c>
      <c r="R2510" s="115">
        <f t="shared" si="562"/>
        <v>0</v>
      </c>
      <c r="S2510" s="111">
        <f t="shared" si="563"/>
        <v>0</v>
      </c>
      <c r="T2510" s="111">
        <f t="shared" si="564"/>
        <v>0</v>
      </c>
    </row>
    <row r="2511" spans="1:20" ht="11.25" customHeight="1" x14ac:dyDescent="0.2">
      <c r="A2511" s="102" t="str">
        <f>'T09'!A2511</f>
        <v>Tŕnie</v>
      </c>
      <c r="B2511" s="104">
        <f>'T09'!C2511</f>
        <v>518875</v>
      </c>
      <c r="C2511" s="109">
        <f>'T09'!K2511</f>
        <v>68155.7</v>
      </c>
      <c r="D2511" s="110">
        <f>'T09'!O2511</f>
        <v>0</v>
      </c>
      <c r="E2511" s="110">
        <f>'T09'!P2511</f>
        <v>0</v>
      </c>
      <c r="F2511" s="110"/>
      <c r="G2511" s="102">
        <f t="shared" si="552"/>
        <v>0</v>
      </c>
      <c r="H2511" s="102">
        <f t="shared" si="553"/>
        <v>0</v>
      </c>
      <c r="I2511" s="102">
        <f t="shared" si="554"/>
        <v>0</v>
      </c>
      <c r="J2511" s="103">
        <f t="shared" si="555"/>
        <v>0</v>
      </c>
      <c r="L2511" s="115">
        <f t="shared" si="556"/>
        <v>0</v>
      </c>
      <c r="M2511" s="111">
        <f t="shared" si="557"/>
        <v>0</v>
      </c>
      <c r="N2511" s="111">
        <f t="shared" si="558"/>
        <v>0</v>
      </c>
      <c r="O2511" s="115">
        <f t="shared" si="559"/>
        <v>0</v>
      </c>
      <c r="P2511" s="111">
        <f t="shared" si="560"/>
        <v>0</v>
      </c>
      <c r="Q2511" s="111">
        <f t="shared" si="561"/>
        <v>0</v>
      </c>
      <c r="R2511" s="115">
        <f t="shared" si="562"/>
        <v>0</v>
      </c>
      <c r="S2511" s="111">
        <f t="shared" si="563"/>
        <v>0</v>
      </c>
      <c r="T2511" s="111">
        <f t="shared" si="564"/>
        <v>0</v>
      </c>
    </row>
    <row r="2512" spans="1:20" ht="11.25" customHeight="1" x14ac:dyDescent="0.2">
      <c r="A2512" s="102" t="str">
        <f>'T09'!A2512</f>
        <v>Trnkov</v>
      </c>
      <c r="B2512" s="104">
        <f>'T09'!C2512</f>
        <v>525324</v>
      </c>
      <c r="C2512" s="109">
        <f>'T09'!K2512</f>
        <v>53169.05</v>
      </c>
      <c r="D2512" s="110">
        <f>'T09'!O2512</f>
        <v>139.90870000000001</v>
      </c>
      <c r="E2512" s="110">
        <f>'T09'!P2512</f>
        <v>3.0092694904272312E-4</v>
      </c>
      <c r="F2512" s="110"/>
      <c r="G2512" s="102">
        <f t="shared" si="552"/>
        <v>1</v>
      </c>
      <c r="H2512" s="102">
        <f t="shared" si="553"/>
        <v>0</v>
      </c>
      <c r="I2512" s="102">
        <f t="shared" si="554"/>
        <v>0</v>
      </c>
      <c r="J2512" s="103">
        <f t="shared" si="555"/>
        <v>1</v>
      </c>
      <c r="L2512" s="115">
        <f t="shared" si="556"/>
        <v>53169.05</v>
      </c>
      <c r="M2512" s="111">
        <f t="shared" si="557"/>
        <v>1.3990870000000002</v>
      </c>
      <c r="N2512" s="111">
        <f t="shared" si="558"/>
        <v>3.0092694904272314E-6</v>
      </c>
      <c r="O2512" s="115">
        <f t="shared" si="559"/>
        <v>0</v>
      </c>
      <c r="P2512" s="111">
        <f t="shared" si="560"/>
        <v>0</v>
      </c>
      <c r="Q2512" s="111">
        <f t="shared" si="561"/>
        <v>0</v>
      </c>
      <c r="R2512" s="115">
        <f t="shared" si="562"/>
        <v>0</v>
      </c>
      <c r="S2512" s="111">
        <f t="shared" si="563"/>
        <v>0</v>
      </c>
      <c r="T2512" s="111">
        <f t="shared" si="564"/>
        <v>0</v>
      </c>
    </row>
    <row r="2513" spans="1:20" ht="11.25" customHeight="1" x14ac:dyDescent="0.2">
      <c r="A2513" s="102" t="str">
        <f>'T09'!A2513</f>
        <v>Trnovec</v>
      </c>
      <c r="B2513" s="104">
        <f>'T09'!C2513</f>
        <v>504912</v>
      </c>
      <c r="C2513" s="109">
        <f>'T09'!K2513</f>
        <v>58981.09</v>
      </c>
      <c r="D2513" s="110">
        <f>'T09'!O2513</f>
        <v>0</v>
      </c>
      <c r="E2513" s="110">
        <f>'T09'!P2513</f>
        <v>0</v>
      </c>
      <c r="F2513" s="110"/>
      <c r="G2513" s="102">
        <f t="shared" si="552"/>
        <v>0</v>
      </c>
      <c r="H2513" s="102">
        <f t="shared" si="553"/>
        <v>0</v>
      </c>
      <c r="I2513" s="102">
        <f t="shared" si="554"/>
        <v>0</v>
      </c>
      <c r="J2513" s="103">
        <f t="shared" si="555"/>
        <v>0</v>
      </c>
      <c r="L2513" s="115">
        <f t="shared" si="556"/>
        <v>0</v>
      </c>
      <c r="M2513" s="111">
        <f t="shared" si="557"/>
        <v>0</v>
      </c>
      <c r="N2513" s="111">
        <f t="shared" si="558"/>
        <v>0</v>
      </c>
      <c r="O2513" s="115">
        <f t="shared" si="559"/>
        <v>0</v>
      </c>
      <c r="P2513" s="111">
        <f t="shared" si="560"/>
        <v>0</v>
      </c>
      <c r="Q2513" s="111">
        <f t="shared" si="561"/>
        <v>0</v>
      </c>
      <c r="R2513" s="115">
        <f t="shared" si="562"/>
        <v>0</v>
      </c>
      <c r="S2513" s="111">
        <f t="shared" si="563"/>
        <v>0</v>
      </c>
      <c r="T2513" s="111">
        <f t="shared" si="564"/>
        <v>0</v>
      </c>
    </row>
    <row r="2514" spans="1:20" ht="11.25" customHeight="1" x14ac:dyDescent="0.2">
      <c r="A2514" s="102" t="str">
        <f>'T09'!A2514</f>
        <v>Trnovec nad Váhom</v>
      </c>
      <c r="B2514" s="104">
        <f>'T09'!C2514</f>
        <v>504092</v>
      </c>
      <c r="C2514" s="109">
        <f>'T09'!K2514</f>
        <v>1510300.03</v>
      </c>
      <c r="D2514" s="110">
        <f>'T09'!O2514</f>
        <v>0</v>
      </c>
      <c r="E2514" s="110">
        <f>'T09'!P2514</f>
        <v>3.7084234183588012</v>
      </c>
      <c r="F2514" s="110"/>
      <c r="G2514" s="102">
        <f t="shared" si="552"/>
        <v>0</v>
      </c>
      <c r="H2514" s="102">
        <f t="shared" si="553"/>
        <v>0</v>
      </c>
      <c r="I2514" s="102">
        <f t="shared" si="554"/>
        <v>0</v>
      </c>
      <c r="J2514" s="103">
        <f t="shared" si="555"/>
        <v>0</v>
      </c>
      <c r="L2514" s="115">
        <f t="shared" si="556"/>
        <v>0</v>
      </c>
      <c r="M2514" s="111">
        <f t="shared" si="557"/>
        <v>0</v>
      </c>
      <c r="N2514" s="111">
        <f t="shared" si="558"/>
        <v>0</v>
      </c>
      <c r="O2514" s="115">
        <f t="shared" si="559"/>
        <v>0</v>
      </c>
      <c r="P2514" s="111">
        <f t="shared" si="560"/>
        <v>0</v>
      </c>
      <c r="Q2514" s="111">
        <f t="shared" si="561"/>
        <v>0</v>
      </c>
      <c r="R2514" s="115">
        <f t="shared" si="562"/>
        <v>0</v>
      </c>
      <c r="S2514" s="111">
        <f t="shared" si="563"/>
        <v>0</v>
      </c>
      <c r="T2514" s="111">
        <f t="shared" si="564"/>
        <v>0</v>
      </c>
    </row>
    <row r="2515" spans="1:20" ht="11.25" customHeight="1" x14ac:dyDescent="0.2">
      <c r="A2515" s="102" t="str">
        <f>'T09'!A2515</f>
        <v>Trnovo</v>
      </c>
      <c r="B2515" s="104">
        <f>'T09'!C2515</f>
        <v>512672</v>
      </c>
      <c r="C2515" s="109">
        <f>'T09'!K2515</f>
        <v>144065.63</v>
      </c>
      <c r="D2515" s="110">
        <f>'T09'!O2515</f>
        <v>0</v>
      </c>
      <c r="E2515" s="110">
        <f>'T09'!P2515</f>
        <v>3.1207998743350514E-2</v>
      </c>
      <c r="F2515" s="110"/>
      <c r="G2515" s="102">
        <f t="shared" si="552"/>
        <v>0</v>
      </c>
      <c r="H2515" s="102">
        <f t="shared" si="553"/>
        <v>0</v>
      </c>
      <c r="I2515" s="102">
        <f t="shared" si="554"/>
        <v>0</v>
      </c>
      <c r="J2515" s="103">
        <f t="shared" si="555"/>
        <v>0</v>
      </c>
      <c r="L2515" s="115">
        <f t="shared" si="556"/>
        <v>0</v>
      </c>
      <c r="M2515" s="111">
        <f t="shared" si="557"/>
        <v>0</v>
      </c>
      <c r="N2515" s="111">
        <f t="shared" si="558"/>
        <v>0</v>
      </c>
      <c r="O2515" s="115">
        <f t="shared" si="559"/>
        <v>0</v>
      </c>
      <c r="P2515" s="111">
        <f t="shared" si="560"/>
        <v>0</v>
      </c>
      <c r="Q2515" s="111">
        <f t="shared" si="561"/>
        <v>0</v>
      </c>
      <c r="R2515" s="115">
        <f t="shared" si="562"/>
        <v>0</v>
      </c>
      <c r="S2515" s="111">
        <f t="shared" si="563"/>
        <v>0</v>
      </c>
      <c r="T2515" s="111">
        <f t="shared" si="564"/>
        <v>0</v>
      </c>
    </row>
    <row r="2516" spans="1:20" ht="11.25" customHeight="1" x14ac:dyDescent="0.2">
      <c r="A2516" s="102" t="str">
        <f>'T09'!A2516</f>
        <v>Tročany</v>
      </c>
      <c r="B2516" s="104">
        <f>'T09'!C2516</f>
        <v>519880</v>
      </c>
      <c r="C2516" s="109">
        <f>'T09'!K2516</f>
        <v>135899.47999999998</v>
      </c>
      <c r="D2516" s="110">
        <f>'T09'!O2516</f>
        <v>0</v>
      </c>
      <c r="E2516" s="110">
        <f>'T09'!P2516</f>
        <v>0.14716759769794557</v>
      </c>
      <c r="F2516" s="110"/>
      <c r="G2516" s="102">
        <f t="shared" si="552"/>
        <v>0</v>
      </c>
      <c r="H2516" s="102">
        <f t="shared" si="553"/>
        <v>0</v>
      </c>
      <c r="I2516" s="102">
        <f t="shared" si="554"/>
        <v>0</v>
      </c>
      <c r="J2516" s="103">
        <f t="shared" si="555"/>
        <v>0</v>
      </c>
      <c r="L2516" s="115">
        <f t="shared" si="556"/>
        <v>0</v>
      </c>
      <c r="M2516" s="111">
        <f t="shared" si="557"/>
        <v>0</v>
      </c>
      <c r="N2516" s="111">
        <f t="shared" si="558"/>
        <v>0</v>
      </c>
      <c r="O2516" s="115">
        <f t="shared" si="559"/>
        <v>0</v>
      </c>
      <c r="P2516" s="111">
        <f t="shared" si="560"/>
        <v>0</v>
      </c>
      <c r="Q2516" s="111">
        <f t="shared" si="561"/>
        <v>0</v>
      </c>
      <c r="R2516" s="115">
        <f t="shared" si="562"/>
        <v>0</v>
      </c>
      <c r="S2516" s="111">
        <f t="shared" si="563"/>
        <v>0</v>
      </c>
      <c r="T2516" s="111">
        <f t="shared" si="564"/>
        <v>0</v>
      </c>
    </row>
    <row r="2517" spans="1:20" ht="11.25" customHeight="1" x14ac:dyDescent="0.2">
      <c r="A2517" s="102" t="str">
        <f>'T09'!A2517</f>
        <v>Trpín</v>
      </c>
      <c r="B2517" s="104">
        <f>'T09'!C2517</f>
        <v>518883</v>
      </c>
      <c r="C2517" s="109">
        <f>'T09'!K2517</f>
        <v>61059.64</v>
      </c>
      <c r="D2517" s="110">
        <f>'T09'!O2517</f>
        <v>9.7579999999999991</v>
      </c>
      <c r="E2517" s="110">
        <f>'T09'!P2517</f>
        <v>33.485375937362221</v>
      </c>
      <c r="F2517" s="110"/>
      <c r="G2517" s="102">
        <f t="shared" si="552"/>
        <v>0</v>
      </c>
      <c r="H2517" s="102">
        <f t="shared" si="553"/>
        <v>1</v>
      </c>
      <c r="I2517" s="102">
        <f t="shared" si="554"/>
        <v>0</v>
      </c>
      <c r="J2517" s="103">
        <f t="shared" si="555"/>
        <v>1</v>
      </c>
      <c r="L2517" s="115">
        <f t="shared" si="556"/>
        <v>0</v>
      </c>
      <c r="M2517" s="111">
        <f t="shared" si="557"/>
        <v>0</v>
      </c>
      <c r="N2517" s="111">
        <f t="shared" si="558"/>
        <v>0</v>
      </c>
      <c r="O2517" s="115">
        <f t="shared" si="559"/>
        <v>61059.64</v>
      </c>
      <c r="P2517" s="111">
        <f t="shared" si="560"/>
        <v>9.7579999999999986E-2</v>
      </c>
      <c r="Q2517" s="111">
        <f t="shared" si="561"/>
        <v>0.33485375937362222</v>
      </c>
      <c r="R2517" s="115">
        <f t="shared" si="562"/>
        <v>0</v>
      </c>
      <c r="S2517" s="111">
        <f t="shared" si="563"/>
        <v>0</v>
      </c>
      <c r="T2517" s="111">
        <f t="shared" si="564"/>
        <v>0</v>
      </c>
    </row>
    <row r="2518" spans="1:20" ht="11.25" customHeight="1" x14ac:dyDescent="0.2">
      <c r="A2518" s="102" t="str">
        <f>'T09'!A2518</f>
        <v>Trsťany</v>
      </c>
      <c r="B2518" s="104">
        <f>'T09'!C2518</f>
        <v>522091</v>
      </c>
      <c r="C2518" s="109">
        <f>'T09'!K2518</f>
        <v>58917.05</v>
      </c>
      <c r="D2518" s="110">
        <f>'T09'!O2518</f>
        <v>0</v>
      </c>
      <c r="E2518" s="110">
        <f>'T09'!P2518</f>
        <v>0</v>
      </c>
      <c r="F2518" s="110"/>
      <c r="G2518" s="102">
        <f t="shared" si="552"/>
        <v>0</v>
      </c>
      <c r="H2518" s="102">
        <f t="shared" si="553"/>
        <v>0</v>
      </c>
      <c r="I2518" s="102">
        <f t="shared" si="554"/>
        <v>0</v>
      </c>
      <c r="J2518" s="103">
        <f t="shared" si="555"/>
        <v>0</v>
      </c>
      <c r="L2518" s="115">
        <f t="shared" si="556"/>
        <v>0</v>
      </c>
      <c r="M2518" s="111">
        <f t="shared" si="557"/>
        <v>0</v>
      </c>
      <c r="N2518" s="111">
        <f t="shared" si="558"/>
        <v>0</v>
      </c>
      <c r="O2518" s="115">
        <f t="shared" si="559"/>
        <v>0</v>
      </c>
      <c r="P2518" s="111">
        <f t="shared" si="560"/>
        <v>0</v>
      </c>
      <c r="Q2518" s="111">
        <f t="shared" si="561"/>
        <v>0</v>
      </c>
      <c r="R2518" s="115">
        <f t="shared" si="562"/>
        <v>0</v>
      </c>
      <c r="S2518" s="111">
        <f t="shared" si="563"/>
        <v>0</v>
      </c>
      <c r="T2518" s="111">
        <f t="shared" si="564"/>
        <v>0</v>
      </c>
    </row>
    <row r="2519" spans="1:20" ht="11.25" customHeight="1" x14ac:dyDescent="0.2">
      <c r="A2519" s="102" t="str">
        <f>'T09'!A2519</f>
        <v>Trstená</v>
      </c>
      <c r="B2519" s="104">
        <f>'T09'!C2519</f>
        <v>510106</v>
      </c>
      <c r="C2519" s="109">
        <f>'T09'!K2519</f>
        <v>4963365.17</v>
      </c>
      <c r="D2519" s="110">
        <f>'T09'!O2519</f>
        <v>25.035399999999999</v>
      </c>
      <c r="E2519" s="110">
        <f>'T09'!P2519</f>
        <v>27.224169766255585</v>
      </c>
      <c r="F2519" s="110"/>
      <c r="G2519" s="102">
        <f t="shared" si="552"/>
        <v>0</v>
      </c>
      <c r="H2519" s="102">
        <f t="shared" si="553"/>
        <v>1</v>
      </c>
      <c r="I2519" s="102">
        <f t="shared" si="554"/>
        <v>0</v>
      </c>
      <c r="J2519" s="103">
        <f t="shared" si="555"/>
        <v>1</v>
      </c>
      <c r="L2519" s="115">
        <f t="shared" si="556"/>
        <v>0</v>
      </c>
      <c r="M2519" s="111">
        <f t="shared" si="557"/>
        <v>0</v>
      </c>
      <c r="N2519" s="111">
        <f t="shared" si="558"/>
        <v>0</v>
      </c>
      <c r="O2519" s="115">
        <f t="shared" si="559"/>
        <v>4963365.17</v>
      </c>
      <c r="P2519" s="111">
        <f t="shared" si="560"/>
        <v>0.25035399999999997</v>
      </c>
      <c r="Q2519" s="111">
        <f t="shared" si="561"/>
        <v>0.27224169766255585</v>
      </c>
      <c r="R2519" s="115">
        <f t="shared" si="562"/>
        <v>0</v>
      </c>
      <c r="S2519" s="111">
        <f t="shared" si="563"/>
        <v>0</v>
      </c>
      <c r="T2519" s="111">
        <f t="shared" si="564"/>
        <v>0</v>
      </c>
    </row>
    <row r="2520" spans="1:20" ht="11.25" customHeight="1" x14ac:dyDescent="0.2">
      <c r="A2520" s="102" t="str">
        <f>'T09'!A2520</f>
        <v>Trstená na Ostrove</v>
      </c>
      <c r="B2520" s="104">
        <f>'T09'!C2520</f>
        <v>501964</v>
      </c>
      <c r="C2520" s="109">
        <f>'T09'!K2520</f>
        <v>168005.56</v>
      </c>
      <c r="D2520" s="110">
        <f>'T09'!O2520</f>
        <v>16.2652</v>
      </c>
      <c r="E2520" s="110">
        <f>'T09'!P2520</f>
        <v>1.9647921175942034</v>
      </c>
      <c r="F2520" s="110"/>
      <c r="G2520" s="102">
        <f t="shared" si="552"/>
        <v>0</v>
      </c>
      <c r="H2520" s="102">
        <f t="shared" si="553"/>
        <v>0</v>
      </c>
      <c r="I2520" s="102">
        <f t="shared" si="554"/>
        <v>0</v>
      </c>
      <c r="J2520" s="103">
        <f t="shared" si="555"/>
        <v>0</v>
      </c>
      <c r="L2520" s="115">
        <f t="shared" si="556"/>
        <v>0</v>
      </c>
      <c r="M2520" s="111">
        <f t="shared" si="557"/>
        <v>0</v>
      </c>
      <c r="N2520" s="111">
        <f t="shared" si="558"/>
        <v>0</v>
      </c>
      <c r="O2520" s="115">
        <f t="shared" si="559"/>
        <v>0</v>
      </c>
      <c r="P2520" s="111">
        <f t="shared" si="560"/>
        <v>0</v>
      </c>
      <c r="Q2520" s="111">
        <f t="shared" si="561"/>
        <v>0</v>
      </c>
      <c r="R2520" s="115">
        <f t="shared" si="562"/>
        <v>0</v>
      </c>
      <c r="S2520" s="111">
        <f t="shared" si="563"/>
        <v>0</v>
      </c>
      <c r="T2520" s="111">
        <f t="shared" si="564"/>
        <v>0</v>
      </c>
    </row>
    <row r="2521" spans="1:20" ht="11.25" customHeight="1" x14ac:dyDescent="0.2">
      <c r="A2521" s="102" t="str">
        <f>'T09'!A2521</f>
        <v>Trstené</v>
      </c>
      <c r="B2521" s="104">
        <f>'T09'!C2521</f>
        <v>511072</v>
      </c>
      <c r="C2521" s="109">
        <f>'T09'!K2521</f>
        <v>44645.37</v>
      </c>
      <c r="D2521" s="110">
        <f>'T09'!O2521</f>
        <v>0</v>
      </c>
      <c r="E2521" s="110">
        <f>'T09'!P2521</f>
        <v>0</v>
      </c>
      <c r="F2521" s="110"/>
      <c r="G2521" s="102">
        <f t="shared" si="552"/>
        <v>0</v>
      </c>
      <c r="H2521" s="102">
        <f t="shared" si="553"/>
        <v>0</v>
      </c>
      <c r="I2521" s="102">
        <f t="shared" si="554"/>
        <v>0</v>
      </c>
      <c r="J2521" s="103">
        <f t="shared" si="555"/>
        <v>0</v>
      </c>
      <c r="L2521" s="115">
        <f t="shared" si="556"/>
        <v>0</v>
      </c>
      <c r="M2521" s="111">
        <f t="shared" si="557"/>
        <v>0</v>
      </c>
      <c r="N2521" s="111">
        <f t="shared" si="558"/>
        <v>0</v>
      </c>
      <c r="O2521" s="115">
        <f t="shared" si="559"/>
        <v>0</v>
      </c>
      <c r="P2521" s="111">
        <f t="shared" si="560"/>
        <v>0</v>
      </c>
      <c r="Q2521" s="111">
        <f t="shared" si="561"/>
        <v>0</v>
      </c>
      <c r="R2521" s="115">
        <f t="shared" si="562"/>
        <v>0</v>
      </c>
      <c r="S2521" s="111">
        <f t="shared" si="563"/>
        <v>0</v>
      </c>
      <c r="T2521" s="111">
        <f t="shared" si="564"/>
        <v>0</v>
      </c>
    </row>
    <row r="2522" spans="1:20" ht="11.25" customHeight="1" x14ac:dyDescent="0.2">
      <c r="A2522" s="102" t="str">
        <f>'T09'!A2522</f>
        <v>Trstené pri Hornáde</v>
      </c>
      <c r="B2522" s="104">
        <f>'T09'!C2522</f>
        <v>522104</v>
      </c>
      <c r="C2522" s="109">
        <f>'T09'!K2522</f>
        <v>709821.85</v>
      </c>
      <c r="D2522" s="110">
        <f>'T09'!O2522</f>
        <v>7.0439999999999996</v>
      </c>
      <c r="E2522" s="110">
        <f>'T09'!P2522</f>
        <v>61.452188320210212</v>
      </c>
      <c r="F2522" s="110"/>
      <c r="G2522" s="102">
        <f t="shared" si="552"/>
        <v>0</v>
      </c>
      <c r="H2522" s="102">
        <f t="shared" si="553"/>
        <v>1</v>
      </c>
      <c r="I2522" s="102">
        <f t="shared" si="554"/>
        <v>0</v>
      </c>
      <c r="J2522" s="103">
        <f t="shared" si="555"/>
        <v>1</v>
      </c>
      <c r="L2522" s="115">
        <f t="shared" si="556"/>
        <v>0</v>
      </c>
      <c r="M2522" s="111">
        <f t="shared" si="557"/>
        <v>0</v>
      </c>
      <c r="N2522" s="111">
        <f t="shared" si="558"/>
        <v>0</v>
      </c>
      <c r="O2522" s="115">
        <f t="shared" si="559"/>
        <v>709821.85</v>
      </c>
      <c r="P2522" s="111">
        <f t="shared" si="560"/>
        <v>7.0440000000000003E-2</v>
      </c>
      <c r="Q2522" s="111">
        <f t="shared" si="561"/>
        <v>0.6145218832021021</v>
      </c>
      <c r="R2522" s="115">
        <f t="shared" si="562"/>
        <v>0</v>
      </c>
      <c r="S2522" s="111">
        <f t="shared" si="563"/>
        <v>0</v>
      </c>
      <c r="T2522" s="111">
        <f t="shared" si="564"/>
        <v>0</v>
      </c>
    </row>
    <row r="2523" spans="1:20" ht="11.25" customHeight="1" x14ac:dyDescent="0.2">
      <c r="A2523" s="102" t="str">
        <f>'T09'!A2523</f>
        <v>Trstice</v>
      </c>
      <c r="B2523" s="104">
        <f>'T09'!C2523</f>
        <v>504106</v>
      </c>
      <c r="C2523" s="109">
        <f>'T09'!K2523</f>
        <v>2359187.5399999996</v>
      </c>
      <c r="D2523" s="110">
        <f>'T09'!O2523</f>
        <v>84.477599999999995</v>
      </c>
      <c r="E2523" s="110">
        <f>'T09'!P2523</f>
        <v>7.1480302918181753</v>
      </c>
      <c r="F2523" s="110"/>
      <c r="G2523" s="102">
        <f t="shared" si="552"/>
        <v>1</v>
      </c>
      <c r="H2523" s="102">
        <f t="shared" si="553"/>
        <v>0</v>
      </c>
      <c r="I2523" s="102">
        <f t="shared" si="554"/>
        <v>0</v>
      </c>
      <c r="J2523" s="103">
        <f t="shared" si="555"/>
        <v>1</v>
      </c>
      <c r="L2523" s="115">
        <f t="shared" si="556"/>
        <v>2359187.5399999996</v>
      </c>
      <c r="M2523" s="111">
        <f t="shared" si="557"/>
        <v>0.84477599999999997</v>
      </c>
      <c r="N2523" s="111">
        <f t="shared" si="558"/>
        <v>7.1480302918181748E-2</v>
      </c>
      <c r="O2523" s="115">
        <f t="shared" si="559"/>
        <v>0</v>
      </c>
      <c r="P2523" s="111">
        <f t="shared" si="560"/>
        <v>0</v>
      </c>
      <c r="Q2523" s="111">
        <f t="shared" si="561"/>
        <v>0</v>
      </c>
      <c r="R2523" s="115">
        <f t="shared" si="562"/>
        <v>0</v>
      </c>
      <c r="S2523" s="111">
        <f t="shared" si="563"/>
        <v>0</v>
      </c>
      <c r="T2523" s="111">
        <f t="shared" si="564"/>
        <v>0</v>
      </c>
    </row>
    <row r="2524" spans="1:20" ht="11.25" customHeight="1" x14ac:dyDescent="0.2">
      <c r="A2524" s="102" t="str">
        <f>'T09'!A2524</f>
        <v>Trstín</v>
      </c>
      <c r="B2524" s="104">
        <f>'T09'!C2524</f>
        <v>507687</v>
      </c>
      <c r="C2524" s="109">
        <f>'T09'!K2524</f>
        <v>1048040.22</v>
      </c>
      <c r="D2524" s="110">
        <f>'T09'!O2524</f>
        <v>0</v>
      </c>
      <c r="E2524" s="110">
        <f>'T09'!P2524</f>
        <v>1.9999156139255798</v>
      </c>
      <c r="F2524" s="110"/>
      <c r="G2524" s="102">
        <f t="shared" si="552"/>
        <v>0</v>
      </c>
      <c r="H2524" s="102">
        <f t="shared" si="553"/>
        <v>0</v>
      </c>
      <c r="I2524" s="102">
        <f t="shared" si="554"/>
        <v>0</v>
      </c>
      <c r="J2524" s="103">
        <f t="shared" si="555"/>
        <v>0</v>
      </c>
      <c r="L2524" s="115">
        <f t="shared" si="556"/>
        <v>0</v>
      </c>
      <c r="M2524" s="111">
        <f t="shared" si="557"/>
        <v>0</v>
      </c>
      <c r="N2524" s="111">
        <f t="shared" si="558"/>
        <v>0</v>
      </c>
      <c r="O2524" s="115">
        <f t="shared" si="559"/>
        <v>0</v>
      </c>
      <c r="P2524" s="111">
        <f t="shared" si="560"/>
        <v>0</v>
      </c>
      <c r="Q2524" s="111">
        <f t="shared" si="561"/>
        <v>0</v>
      </c>
      <c r="R2524" s="115">
        <f t="shared" si="562"/>
        <v>0</v>
      </c>
      <c r="S2524" s="111">
        <f t="shared" si="563"/>
        <v>0</v>
      </c>
      <c r="T2524" s="111">
        <f t="shared" si="564"/>
        <v>0</v>
      </c>
    </row>
    <row r="2525" spans="1:20" ht="11.25" customHeight="1" x14ac:dyDescent="0.2">
      <c r="A2525" s="102" t="str">
        <f>'T09'!A2525</f>
        <v>Tuhár</v>
      </c>
      <c r="B2525" s="104">
        <f>'T09'!C2525</f>
        <v>511943</v>
      </c>
      <c r="C2525" s="109">
        <f>'T09'!K2525</f>
        <v>68139.38</v>
      </c>
      <c r="D2525" s="110">
        <f>'T09'!O2525</f>
        <v>12.180899999999999</v>
      </c>
      <c r="E2525" s="110">
        <f>'T09'!P2525</f>
        <v>1.3557211703423186</v>
      </c>
      <c r="F2525" s="110"/>
      <c r="G2525" s="102">
        <f t="shared" si="552"/>
        <v>0</v>
      </c>
      <c r="H2525" s="102">
        <f t="shared" si="553"/>
        <v>0</v>
      </c>
      <c r="I2525" s="102">
        <f t="shared" si="554"/>
        <v>0</v>
      </c>
      <c r="J2525" s="103">
        <f t="shared" si="555"/>
        <v>0</v>
      </c>
      <c r="L2525" s="115">
        <f t="shared" si="556"/>
        <v>0</v>
      </c>
      <c r="M2525" s="111">
        <f t="shared" si="557"/>
        <v>0</v>
      </c>
      <c r="N2525" s="111">
        <f t="shared" si="558"/>
        <v>0</v>
      </c>
      <c r="O2525" s="115">
        <f t="shared" si="559"/>
        <v>0</v>
      </c>
      <c r="P2525" s="111">
        <f t="shared" si="560"/>
        <v>0</v>
      </c>
      <c r="Q2525" s="111">
        <f t="shared" si="561"/>
        <v>0</v>
      </c>
      <c r="R2525" s="115">
        <f t="shared" si="562"/>
        <v>0</v>
      </c>
      <c r="S2525" s="111">
        <f t="shared" si="563"/>
        <v>0</v>
      </c>
      <c r="T2525" s="111">
        <f t="shared" si="564"/>
        <v>0</v>
      </c>
    </row>
    <row r="2526" spans="1:20" ht="11.25" customHeight="1" x14ac:dyDescent="0.2">
      <c r="A2526" s="102" t="str">
        <f>'T09'!A2526</f>
        <v>Tuhrina</v>
      </c>
      <c r="B2526" s="104">
        <f>'T09'!C2526</f>
        <v>525332</v>
      </c>
      <c r="C2526" s="109">
        <f>'T09'!K2526</f>
        <v>602909.25</v>
      </c>
      <c r="D2526" s="110">
        <f>'T09'!O2526</f>
        <v>1.2727999999999999</v>
      </c>
      <c r="E2526" s="110">
        <f>'T09'!P2526</f>
        <v>1.0760989319702758</v>
      </c>
      <c r="F2526" s="110"/>
      <c r="G2526" s="102">
        <f t="shared" si="552"/>
        <v>0</v>
      </c>
      <c r="H2526" s="102">
        <f t="shared" si="553"/>
        <v>0</v>
      </c>
      <c r="I2526" s="102">
        <f t="shared" si="554"/>
        <v>0</v>
      </c>
      <c r="J2526" s="103">
        <f t="shared" si="555"/>
        <v>0</v>
      </c>
      <c r="L2526" s="115">
        <f t="shared" si="556"/>
        <v>0</v>
      </c>
      <c r="M2526" s="111">
        <f t="shared" si="557"/>
        <v>0</v>
      </c>
      <c r="N2526" s="111">
        <f t="shared" si="558"/>
        <v>0</v>
      </c>
      <c r="O2526" s="115">
        <f t="shared" si="559"/>
        <v>0</v>
      </c>
      <c r="P2526" s="111">
        <f t="shared" si="560"/>
        <v>0</v>
      </c>
      <c r="Q2526" s="111">
        <f t="shared" si="561"/>
        <v>0</v>
      </c>
      <c r="R2526" s="115">
        <f t="shared" si="562"/>
        <v>0</v>
      </c>
      <c r="S2526" s="111">
        <f t="shared" si="563"/>
        <v>0</v>
      </c>
      <c r="T2526" s="111">
        <f t="shared" si="564"/>
        <v>0</v>
      </c>
    </row>
    <row r="2527" spans="1:20" ht="11.25" customHeight="1" x14ac:dyDescent="0.2">
      <c r="A2527" s="102" t="str">
        <f>'T09'!A2527</f>
        <v>Tuchyňa</v>
      </c>
      <c r="B2527" s="104">
        <f>'T09'!C2527</f>
        <v>513725</v>
      </c>
      <c r="C2527" s="109">
        <f>'T09'!K2527</f>
        <v>252348.15000000002</v>
      </c>
      <c r="D2527" s="110">
        <f>'T09'!O2527</f>
        <v>0</v>
      </c>
      <c r="E2527" s="110">
        <f>'T09'!P2527</f>
        <v>34.201475223812814</v>
      </c>
      <c r="F2527" s="110"/>
      <c r="G2527" s="102">
        <f t="shared" si="552"/>
        <v>0</v>
      </c>
      <c r="H2527" s="102">
        <f t="shared" si="553"/>
        <v>1</v>
      </c>
      <c r="I2527" s="102">
        <f t="shared" si="554"/>
        <v>0</v>
      </c>
      <c r="J2527" s="103">
        <f t="shared" si="555"/>
        <v>1</v>
      </c>
      <c r="L2527" s="115">
        <f t="shared" si="556"/>
        <v>0</v>
      </c>
      <c r="M2527" s="111">
        <f t="shared" si="557"/>
        <v>0</v>
      </c>
      <c r="N2527" s="111">
        <f t="shared" si="558"/>
        <v>0</v>
      </c>
      <c r="O2527" s="115">
        <f t="shared" si="559"/>
        <v>252348.15000000002</v>
      </c>
      <c r="P2527" s="111">
        <f t="shared" si="560"/>
        <v>0</v>
      </c>
      <c r="Q2527" s="111">
        <f t="shared" si="561"/>
        <v>0.34201475223812816</v>
      </c>
      <c r="R2527" s="115">
        <f t="shared" si="562"/>
        <v>0</v>
      </c>
      <c r="S2527" s="111">
        <f t="shared" si="563"/>
        <v>0</v>
      </c>
      <c r="T2527" s="111">
        <f t="shared" si="564"/>
        <v>0</v>
      </c>
    </row>
    <row r="2528" spans="1:20" ht="11.25" customHeight="1" x14ac:dyDescent="0.2">
      <c r="A2528" s="102" t="str">
        <f>'T09'!A2528</f>
        <v>Tulčík</v>
      </c>
      <c r="B2528" s="104">
        <f>'T09'!C2528</f>
        <v>525341</v>
      </c>
      <c r="C2528" s="109">
        <f>'T09'!K2528</f>
        <v>633129.81000000006</v>
      </c>
      <c r="D2528" s="110">
        <f>'T09'!O2528</f>
        <v>0</v>
      </c>
      <c r="E2528" s="110">
        <f>'T09'!P2528</f>
        <v>0</v>
      </c>
      <c r="F2528" s="110"/>
      <c r="G2528" s="102">
        <f t="shared" si="552"/>
        <v>0</v>
      </c>
      <c r="H2528" s="102">
        <f t="shared" si="553"/>
        <v>0</v>
      </c>
      <c r="I2528" s="102">
        <f t="shared" si="554"/>
        <v>0</v>
      </c>
      <c r="J2528" s="103">
        <f t="shared" si="555"/>
        <v>0</v>
      </c>
      <c r="L2528" s="115">
        <f t="shared" si="556"/>
        <v>0</v>
      </c>
      <c r="M2528" s="111">
        <f t="shared" si="557"/>
        <v>0</v>
      </c>
      <c r="N2528" s="111">
        <f t="shared" si="558"/>
        <v>0</v>
      </c>
      <c r="O2528" s="115">
        <f t="shared" si="559"/>
        <v>0</v>
      </c>
      <c r="P2528" s="111">
        <f t="shared" si="560"/>
        <v>0</v>
      </c>
      <c r="Q2528" s="111">
        <f t="shared" si="561"/>
        <v>0</v>
      </c>
      <c r="R2528" s="115">
        <f t="shared" si="562"/>
        <v>0</v>
      </c>
      <c r="S2528" s="111">
        <f t="shared" si="563"/>
        <v>0</v>
      </c>
      <c r="T2528" s="111">
        <f t="shared" si="564"/>
        <v>0</v>
      </c>
    </row>
    <row r="2529" spans="1:20" ht="11.25" customHeight="1" x14ac:dyDescent="0.2">
      <c r="A2529" s="102" t="str">
        <f>'T09'!A2529</f>
        <v>Tupá</v>
      </c>
      <c r="B2529" s="104">
        <f>'T09'!C2529</f>
        <v>502871</v>
      </c>
      <c r="C2529" s="109">
        <f>'T09'!K2529</f>
        <v>222624.75</v>
      </c>
      <c r="D2529" s="110">
        <f>'T09'!O2529</f>
        <v>3.6566999999999998</v>
      </c>
      <c r="E2529" s="110">
        <f>'T09'!P2529</f>
        <v>1.256756043521666</v>
      </c>
      <c r="F2529" s="110"/>
      <c r="G2529" s="102">
        <f t="shared" si="552"/>
        <v>0</v>
      </c>
      <c r="H2529" s="102">
        <f t="shared" si="553"/>
        <v>0</v>
      </c>
      <c r="I2529" s="102">
        <f t="shared" si="554"/>
        <v>0</v>
      </c>
      <c r="J2529" s="103">
        <f t="shared" si="555"/>
        <v>0</v>
      </c>
      <c r="L2529" s="115">
        <f t="shared" si="556"/>
        <v>0</v>
      </c>
      <c r="M2529" s="111">
        <f t="shared" si="557"/>
        <v>0</v>
      </c>
      <c r="N2529" s="111">
        <f t="shared" si="558"/>
        <v>0</v>
      </c>
      <c r="O2529" s="115">
        <f t="shared" si="559"/>
        <v>0</v>
      </c>
      <c r="P2529" s="111">
        <f t="shared" si="560"/>
        <v>0</v>
      </c>
      <c r="Q2529" s="111">
        <f t="shared" si="561"/>
        <v>0</v>
      </c>
      <c r="R2529" s="115">
        <f t="shared" si="562"/>
        <v>0</v>
      </c>
      <c r="S2529" s="111">
        <f t="shared" si="563"/>
        <v>0</v>
      </c>
      <c r="T2529" s="111">
        <f t="shared" si="564"/>
        <v>0</v>
      </c>
    </row>
    <row r="2530" spans="1:20" ht="11.25" customHeight="1" x14ac:dyDescent="0.2">
      <c r="A2530" s="102" t="str">
        <f>'T09'!A2530</f>
        <v>Turá</v>
      </c>
      <c r="B2530" s="104">
        <f>'T09'!C2530</f>
        <v>502880</v>
      </c>
      <c r="C2530" s="109">
        <f>'T09'!K2530</f>
        <v>73795.86</v>
      </c>
      <c r="D2530" s="110">
        <f>'T09'!O2530</f>
        <v>0</v>
      </c>
      <c r="E2530" s="110">
        <f>'T09'!P2530</f>
        <v>0</v>
      </c>
      <c r="F2530" s="110"/>
      <c r="G2530" s="102">
        <f t="shared" si="552"/>
        <v>0</v>
      </c>
      <c r="H2530" s="102">
        <f t="shared" si="553"/>
        <v>0</v>
      </c>
      <c r="I2530" s="102">
        <f t="shared" si="554"/>
        <v>0</v>
      </c>
      <c r="J2530" s="103">
        <f t="shared" si="555"/>
        <v>0</v>
      </c>
      <c r="L2530" s="115">
        <f t="shared" si="556"/>
        <v>0</v>
      </c>
      <c r="M2530" s="111">
        <f t="shared" si="557"/>
        <v>0</v>
      </c>
      <c r="N2530" s="111">
        <f t="shared" si="558"/>
        <v>0</v>
      </c>
      <c r="O2530" s="115">
        <f t="shared" si="559"/>
        <v>0</v>
      </c>
      <c r="P2530" s="111">
        <f t="shared" si="560"/>
        <v>0</v>
      </c>
      <c r="Q2530" s="111">
        <f t="shared" si="561"/>
        <v>0</v>
      </c>
      <c r="R2530" s="115">
        <f t="shared" si="562"/>
        <v>0</v>
      </c>
      <c r="S2530" s="111">
        <f t="shared" si="563"/>
        <v>0</v>
      </c>
      <c r="T2530" s="111">
        <f t="shared" si="564"/>
        <v>0</v>
      </c>
    </row>
    <row r="2531" spans="1:20" ht="11.25" customHeight="1" x14ac:dyDescent="0.2">
      <c r="A2531" s="102" t="str">
        <f>'T09'!A2531</f>
        <v>Turany</v>
      </c>
      <c r="B2531" s="104">
        <f>'T09'!C2531</f>
        <v>512681</v>
      </c>
      <c r="C2531" s="109">
        <f>'T09'!K2531</f>
        <v>2066263.28</v>
      </c>
      <c r="D2531" s="110">
        <f>'T09'!O2531</f>
        <v>5.5972</v>
      </c>
      <c r="E2531" s="110">
        <f>'T09'!P2531</f>
        <v>2.246029363692704</v>
      </c>
      <c r="F2531" s="110"/>
      <c r="G2531" s="102">
        <f t="shared" si="552"/>
        <v>0</v>
      </c>
      <c r="H2531" s="102">
        <f t="shared" si="553"/>
        <v>0</v>
      </c>
      <c r="I2531" s="102">
        <f t="shared" si="554"/>
        <v>0</v>
      </c>
      <c r="J2531" s="103">
        <f t="shared" si="555"/>
        <v>0</v>
      </c>
      <c r="L2531" s="115">
        <f t="shared" si="556"/>
        <v>0</v>
      </c>
      <c r="M2531" s="111">
        <f t="shared" si="557"/>
        <v>0</v>
      </c>
      <c r="N2531" s="111">
        <f t="shared" si="558"/>
        <v>0</v>
      </c>
      <c r="O2531" s="115">
        <f t="shared" si="559"/>
        <v>0</v>
      </c>
      <c r="P2531" s="111">
        <f t="shared" si="560"/>
        <v>0</v>
      </c>
      <c r="Q2531" s="111">
        <f t="shared" si="561"/>
        <v>0</v>
      </c>
      <c r="R2531" s="115">
        <f t="shared" si="562"/>
        <v>0</v>
      </c>
      <c r="S2531" s="111">
        <f t="shared" si="563"/>
        <v>0</v>
      </c>
      <c r="T2531" s="111">
        <f t="shared" si="564"/>
        <v>0</v>
      </c>
    </row>
    <row r="2532" spans="1:20" ht="11.25" customHeight="1" x14ac:dyDescent="0.2">
      <c r="A2532" s="102" t="str">
        <f>'T09'!A2532</f>
        <v>Turany nad Ondavou</v>
      </c>
      <c r="B2532" s="104">
        <f>'T09'!C2532</f>
        <v>527939</v>
      </c>
      <c r="C2532" s="109">
        <f>'T09'!K2532</f>
        <v>207011.84</v>
      </c>
      <c r="D2532" s="110">
        <f>'T09'!O2532</f>
        <v>9.6129999999999995</v>
      </c>
      <c r="E2532" s="110">
        <f>'T09'!P2532</f>
        <v>2.4365514552211125</v>
      </c>
      <c r="F2532" s="110"/>
      <c r="G2532" s="102">
        <f t="shared" si="552"/>
        <v>0</v>
      </c>
      <c r="H2532" s="102">
        <f t="shared" si="553"/>
        <v>0</v>
      </c>
      <c r="I2532" s="102">
        <f t="shared" si="554"/>
        <v>0</v>
      </c>
      <c r="J2532" s="103">
        <f t="shared" si="555"/>
        <v>0</v>
      </c>
      <c r="L2532" s="115">
        <f t="shared" si="556"/>
        <v>0</v>
      </c>
      <c r="M2532" s="111">
        <f t="shared" si="557"/>
        <v>0</v>
      </c>
      <c r="N2532" s="111">
        <f t="shared" si="558"/>
        <v>0</v>
      </c>
      <c r="O2532" s="115">
        <f t="shared" si="559"/>
        <v>0</v>
      </c>
      <c r="P2532" s="111">
        <f t="shared" si="560"/>
        <v>0</v>
      </c>
      <c r="Q2532" s="111">
        <f t="shared" si="561"/>
        <v>0</v>
      </c>
      <c r="R2532" s="115">
        <f t="shared" si="562"/>
        <v>0</v>
      </c>
      <c r="S2532" s="111">
        <f t="shared" si="563"/>
        <v>0</v>
      </c>
      <c r="T2532" s="111">
        <f t="shared" si="564"/>
        <v>0</v>
      </c>
    </row>
    <row r="2533" spans="1:20" ht="11.25" customHeight="1" x14ac:dyDescent="0.2">
      <c r="A2533" s="102" t="str">
        <f>'T09'!A2533</f>
        <v>Turcovce</v>
      </c>
      <c r="B2533" s="104">
        <f>'T09'!C2533</f>
        <v>520900</v>
      </c>
      <c r="C2533" s="109">
        <f>'T09'!K2533</f>
        <v>233314.39</v>
      </c>
      <c r="D2533" s="110">
        <f>'T09'!O2533</f>
        <v>28.445900000000002</v>
      </c>
      <c r="E2533" s="110">
        <f>'T09'!P2533</f>
        <v>0.80953858011072521</v>
      </c>
      <c r="F2533" s="110"/>
      <c r="G2533" s="102">
        <f t="shared" si="552"/>
        <v>0</v>
      </c>
      <c r="H2533" s="102">
        <f t="shared" si="553"/>
        <v>0</v>
      </c>
      <c r="I2533" s="102">
        <f t="shared" si="554"/>
        <v>0</v>
      </c>
      <c r="J2533" s="103">
        <f t="shared" si="555"/>
        <v>0</v>
      </c>
      <c r="L2533" s="115">
        <f t="shared" si="556"/>
        <v>0</v>
      </c>
      <c r="M2533" s="111">
        <f t="shared" si="557"/>
        <v>0</v>
      </c>
      <c r="N2533" s="111">
        <f t="shared" si="558"/>
        <v>0</v>
      </c>
      <c r="O2533" s="115">
        <f t="shared" si="559"/>
        <v>0</v>
      </c>
      <c r="P2533" s="111">
        <f t="shared" si="560"/>
        <v>0</v>
      </c>
      <c r="Q2533" s="111">
        <f t="shared" si="561"/>
        <v>0</v>
      </c>
      <c r="R2533" s="115">
        <f t="shared" si="562"/>
        <v>0</v>
      </c>
      <c r="S2533" s="111">
        <f t="shared" si="563"/>
        <v>0</v>
      </c>
      <c r="T2533" s="111">
        <f t="shared" si="564"/>
        <v>0</v>
      </c>
    </row>
    <row r="2534" spans="1:20" ht="11.25" customHeight="1" x14ac:dyDescent="0.2">
      <c r="A2534" s="102" t="str">
        <f>'T09'!A2534</f>
        <v>Turček</v>
      </c>
      <c r="B2534" s="104">
        <f>'T09'!C2534</f>
        <v>512699</v>
      </c>
      <c r="C2534" s="109">
        <f>'T09'!K2534</f>
        <v>232451.34000000003</v>
      </c>
      <c r="D2534" s="110">
        <f>'T09'!O2534</f>
        <v>0</v>
      </c>
      <c r="E2534" s="110">
        <f>'T09'!P2534</f>
        <v>0</v>
      </c>
      <c r="F2534" s="110"/>
      <c r="G2534" s="102">
        <f t="shared" si="552"/>
        <v>0</v>
      </c>
      <c r="H2534" s="102">
        <f t="shared" si="553"/>
        <v>0</v>
      </c>
      <c r="I2534" s="102">
        <f t="shared" si="554"/>
        <v>0</v>
      </c>
      <c r="J2534" s="103">
        <f t="shared" si="555"/>
        <v>0</v>
      </c>
      <c r="L2534" s="115">
        <f t="shared" si="556"/>
        <v>0</v>
      </c>
      <c r="M2534" s="111">
        <f t="shared" si="557"/>
        <v>0</v>
      </c>
      <c r="N2534" s="111">
        <f t="shared" si="558"/>
        <v>0</v>
      </c>
      <c r="O2534" s="115">
        <f t="shared" si="559"/>
        <v>0</v>
      </c>
      <c r="P2534" s="111">
        <f t="shared" si="560"/>
        <v>0</v>
      </c>
      <c r="Q2534" s="111">
        <f t="shared" si="561"/>
        <v>0</v>
      </c>
      <c r="R2534" s="115">
        <f t="shared" si="562"/>
        <v>0</v>
      </c>
      <c r="S2534" s="111">
        <f t="shared" si="563"/>
        <v>0</v>
      </c>
      <c r="T2534" s="111">
        <f t="shared" si="564"/>
        <v>0</v>
      </c>
    </row>
    <row r="2535" spans="1:20" ht="11.25" customHeight="1" x14ac:dyDescent="0.2">
      <c r="A2535" s="102" t="str">
        <f>'T09'!A2535</f>
        <v>Turčianky</v>
      </c>
      <c r="B2535" s="104">
        <f>'T09'!C2535</f>
        <v>556271</v>
      </c>
      <c r="C2535" s="109">
        <f>'T09'!K2535</f>
        <v>26592.07</v>
      </c>
      <c r="D2535" s="110">
        <f>'T09'!O2535</f>
        <v>0</v>
      </c>
      <c r="E2535" s="110">
        <f>'T09'!P2535</f>
        <v>0</v>
      </c>
      <c r="F2535" s="110"/>
      <c r="G2535" s="102">
        <f t="shared" si="552"/>
        <v>0</v>
      </c>
      <c r="H2535" s="102">
        <f t="shared" si="553"/>
        <v>0</v>
      </c>
      <c r="I2535" s="102">
        <f t="shared" si="554"/>
        <v>0</v>
      </c>
      <c r="J2535" s="103">
        <f t="shared" si="555"/>
        <v>0</v>
      </c>
      <c r="L2535" s="115">
        <f t="shared" si="556"/>
        <v>0</v>
      </c>
      <c r="M2535" s="111">
        <f t="shared" si="557"/>
        <v>0</v>
      </c>
      <c r="N2535" s="111">
        <f t="shared" si="558"/>
        <v>0</v>
      </c>
      <c r="O2535" s="115">
        <f t="shared" si="559"/>
        <v>0</v>
      </c>
      <c r="P2535" s="111">
        <f t="shared" si="560"/>
        <v>0</v>
      </c>
      <c r="Q2535" s="111">
        <f t="shared" si="561"/>
        <v>0</v>
      </c>
      <c r="R2535" s="115">
        <f t="shared" si="562"/>
        <v>0</v>
      </c>
      <c r="S2535" s="111">
        <f t="shared" si="563"/>
        <v>0</v>
      </c>
      <c r="T2535" s="111">
        <f t="shared" si="564"/>
        <v>0</v>
      </c>
    </row>
    <row r="2536" spans="1:20" ht="11.25" customHeight="1" x14ac:dyDescent="0.2">
      <c r="A2536" s="102" t="str">
        <f>'T09'!A2536</f>
        <v>Turčianska Štiavnička</v>
      </c>
      <c r="B2536" s="104">
        <f>'T09'!C2536</f>
        <v>512702</v>
      </c>
      <c r="C2536" s="109">
        <f>'T09'!K2536</f>
        <v>554021.03999999992</v>
      </c>
      <c r="D2536" s="110">
        <f>'T09'!O2536</f>
        <v>0</v>
      </c>
      <c r="E2536" s="110">
        <f>'T09'!P2536</f>
        <v>3.0151562474955829</v>
      </c>
      <c r="F2536" s="110"/>
      <c r="G2536" s="102">
        <f t="shared" si="552"/>
        <v>0</v>
      </c>
      <c r="H2536" s="102">
        <f t="shared" si="553"/>
        <v>0</v>
      </c>
      <c r="I2536" s="102">
        <f t="shared" si="554"/>
        <v>0</v>
      </c>
      <c r="J2536" s="103">
        <f t="shared" si="555"/>
        <v>0</v>
      </c>
      <c r="L2536" s="115">
        <f t="shared" si="556"/>
        <v>0</v>
      </c>
      <c r="M2536" s="111">
        <f t="shared" si="557"/>
        <v>0</v>
      </c>
      <c r="N2536" s="111">
        <f t="shared" si="558"/>
        <v>0</v>
      </c>
      <c r="O2536" s="115">
        <f t="shared" si="559"/>
        <v>0</v>
      </c>
      <c r="P2536" s="111">
        <f t="shared" si="560"/>
        <v>0</v>
      </c>
      <c r="Q2536" s="111">
        <f t="shared" si="561"/>
        <v>0</v>
      </c>
      <c r="R2536" s="115">
        <f t="shared" si="562"/>
        <v>0</v>
      </c>
      <c r="S2536" s="111">
        <f t="shared" si="563"/>
        <v>0</v>
      </c>
      <c r="T2536" s="111">
        <f t="shared" si="564"/>
        <v>0</v>
      </c>
    </row>
    <row r="2537" spans="1:20" ht="11.25" customHeight="1" x14ac:dyDescent="0.2">
      <c r="A2537" s="102" t="str">
        <f>'T09'!A2537</f>
        <v>Turčianske Jaseno</v>
      </c>
      <c r="B2537" s="104">
        <f>'T09'!C2537</f>
        <v>545961</v>
      </c>
      <c r="C2537" s="109">
        <f>'T09'!K2537</f>
        <v>132688.69</v>
      </c>
      <c r="D2537" s="110">
        <f>'T09'!O2537</f>
        <v>0</v>
      </c>
      <c r="E2537" s="110">
        <f>'T09'!P2537</f>
        <v>1.9902148404660562</v>
      </c>
      <c r="F2537" s="110"/>
      <c r="G2537" s="102">
        <f t="shared" si="552"/>
        <v>0</v>
      </c>
      <c r="H2537" s="102">
        <f t="shared" si="553"/>
        <v>0</v>
      </c>
      <c r="I2537" s="102">
        <f t="shared" si="554"/>
        <v>0</v>
      </c>
      <c r="J2537" s="103">
        <f t="shared" si="555"/>
        <v>0</v>
      </c>
      <c r="L2537" s="115">
        <f t="shared" si="556"/>
        <v>0</v>
      </c>
      <c r="M2537" s="111">
        <f t="shared" si="557"/>
        <v>0</v>
      </c>
      <c r="N2537" s="111">
        <f t="shared" si="558"/>
        <v>0</v>
      </c>
      <c r="O2537" s="115">
        <f t="shared" si="559"/>
        <v>0</v>
      </c>
      <c r="P2537" s="111">
        <f t="shared" si="560"/>
        <v>0</v>
      </c>
      <c r="Q2537" s="111">
        <f t="shared" si="561"/>
        <v>0</v>
      </c>
      <c r="R2537" s="115">
        <f t="shared" si="562"/>
        <v>0</v>
      </c>
      <c r="S2537" s="111">
        <f t="shared" si="563"/>
        <v>0</v>
      </c>
      <c r="T2537" s="111">
        <f t="shared" si="564"/>
        <v>0</v>
      </c>
    </row>
    <row r="2538" spans="1:20" ht="11.25" customHeight="1" x14ac:dyDescent="0.2">
      <c r="A2538" s="102" t="str">
        <f>'T09'!A2538</f>
        <v>Turčianske Kľačany</v>
      </c>
      <c r="B2538" s="104">
        <f>'T09'!C2538</f>
        <v>512711</v>
      </c>
      <c r="C2538" s="109">
        <f>'T09'!K2538</f>
        <v>369999.53</v>
      </c>
      <c r="D2538" s="110">
        <f>'T09'!O2538</f>
        <v>0</v>
      </c>
      <c r="E2538" s="110">
        <f>'T09'!P2538</f>
        <v>0</v>
      </c>
      <c r="F2538" s="110"/>
      <c r="G2538" s="102">
        <f t="shared" si="552"/>
        <v>0</v>
      </c>
      <c r="H2538" s="102">
        <f t="shared" si="553"/>
        <v>0</v>
      </c>
      <c r="I2538" s="102">
        <f t="shared" si="554"/>
        <v>0</v>
      </c>
      <c r="J2538" s="103">
        <f t="shared" si="555"/>
        <v>0</v>
      </c>
      <c r="L2538" s="115">
        <f t="shared" si="556"/>
        <v>0</v>
      </c>
      <c r="M2538" s="111">
        <f t="shared" si="557"/>
        <v>0</v>
      </c>
      <c r="N2538" s="111">
        <f t="shared" si="558"/>
        <v>0</v>
      </c>
      <c r="O2538" s="115">
        <f t="shared" si="559"/>
        <v>0</v>
      </c>
      <c r="P2538" s="111">
        <f t="shared" si="560"/>
        <v>0</v>
      </c>
      <c r="Q2538" s="111">
        <f t="shared" si="561"/>
        <v>0</v>
      </c>
      <c r="R2538" s="115">
        <f t="shared" si="562"/>
        <v>0</v>
      </c>
      <c r="S2538" s="111">
        <f t="shared" si="563"/>
        <v>0</v>
      </c>
      <c r="T2538" s="111">
        <f t="shared" si="564"/>
        <v>0</v>
      </c>
    </row>
    <row r="2539" spans="1:20" ht="11.25" customHeight="1" x14ac:dyDescent="0.2">
      <c r="A2539" s="102" t="str">
        <f>'T09'!A2539</f>
        <v>Turčianske Teplice</v>
      </c>
      <c r="B2539" s="104">
        <f>'T09'!C2539</f>
        <v>512729</v>
      </c>
      <c r="C2539" s="109">
        <f>'T09'!K2539</f>
        <v>4536266.8900000006</v>
      </c>
      <c r="D2539" s="110">
        <f>'T09'!O2539</f>
        <v>6.1089000000000002</v>
      </c>
      <c r="E2539" s="110">
        <f>'T09'!P2539</f>
        <v>3.1240787510189896</v>
      </c>
      <c r="F2539" s="110"/>
      <c r="G2539" s="102">
        <f t="shared" si="552"/>
        <v>0</v>
      </c>
      <c r="H2539" s="102">
        <f t="shared" si="553"/>
        <v>0</v>
      </c>
      <c r="I2539" s="102">
        <f t="shared" si="554"/>
        <v>0</v>
      </c>
      <c r="J2539" s="103">
        <f t="shared" si="555"/>
        <v>0</v>
      </c>
      <c r="L2539" s="115">
        <f t="shared" si="556"/>
        <v>0</v>
      </c>
      <c r="M2539" s="111">
        <f t="shared" si="557"/>
        <v>0</v>
      </c>
      <c r="N2539" s="111">
        <f t="shared" si="558"/>
        <v>0</v>
      </c>
      <c r="O2539" s="115">
        <f t="shared" si="559"/>
        <v>0</v>
      </c>
      <c r="P2539" s="111">
        <f t="shared" si="560"/>
        <v>0</v>
      </c>
      <c r="Q2539" s="111">
        <f t="shared" si="561"/>
        <v>0</v>
      </c>
      <c r="R2539" s="115">
        <f t="shared" si="562"/>
        <v>0</v>
      </c>
      <c r="S2539" s="111">
        <f t="shared" si="563"/>
        <v>0</v>
      </c>
      <c r="T2539" s="111">
        <f t="shared" si="564"/>
        <v>0</v>
      </c>
    </row>
    <row r="2540" spans="1:20" ht="11.25" customHeight="1" x14ac:dyDescent="0.2">
      <c r="A2540" s="102" t="str">
        <f>'T09'!A2540</f>
        <v>Turčiansky Ďur</v>
      </c>
      <c r="B2540" s="104">
        <f>'T09'!C2540</f>
        <v>512737</v>
      </c>
      <c r="C2540" s="109">
        <f>'T09'!K2540</f>
        <v>31743.67</v>
      </c>
      <c r="D2540" s="110">
        <f>'T09'!O2540</f>
        <v>0</v>
      </c>
      <c r="E2540" s="110">
        <f>'T09'!P2540</f>
        <v>0</v>
      </c>
      <c r="F2540" s="110"/>
      <c r="G2540" s="102">
        <f t="shared" si="552"/>
        <v>0</v>
      </c>
      <c r="H2540" s="102">
        <f t="shared" si="553"/>
        <v>0</v>
      </c>
      <c r="I2540" s="102">
        <f t="shared" si="554"/>
        <v>0</v>
      </c>
      <c r="J2540" s="103">
        <f t="shared" si="555"/>
        <v>0</v>
      </c>
      <c r="L2540" s="115">
        <f t="shared" si="556"/>
        <v>0</v>
      </c>
      <c r="M2540" s="111">
        <f t="shared" si="557"/>
        <v>0</v>
      </c>
      <c r="N2540" s="111">
        <f t="shared" si="558"/>
        <v>0</v>
      </c>
      <c r="O2540" s="115">
        <f t="shared" si="559"/>
        <v>0</v>
      </c>
      <c r="P2540" s="111">
        <f t="shared" si="560"/>
        <v>0</v>
      </c>
      <c r="Q2540" s="111">
        <f t="shared" si="561"/>
        <v>0</v>
      </c>
      <c r="R2540" s="115">
        <f t="shared" si="562"/>
        <v>0</v>
      </c>
      <c r="S2540" s="111">
        <f t="shared" si="563"/>
        <v>0</v>
      </c>
      <c r="T2540" s="111">
        <f t="shared" si="564"/>
        <v>0</v>
      </c>
    </row>
    <row r="2541" spans="1:20" ht="11.25" customHeight="1" x14ac:dyDescent="0.2">
      <c r="A2541" s="102" t="str">
        <f>'T09'!A2541</f>
        <v>Turčiansky Peter</v>
      </c>
      <c r="B2541" s="104">
        <f>'T09'!C2541</f>
        <v>512753</v>
      </c>
      <c r="C2541" s="109">
        <f>'T09'!K2541</f>
        <v>69072.28</v>
      </c>
      <c r="D2541" s="110">
        <f>'T09'!O2541</f>
        <v>0</v>
      </c>
      <c r="E2541" s="110">
        <f>'T09'!P2541</f>
        <v>0</v>
      </c>
      <c r="F2541" s="110"/>
      <c r="G2541" s="102">
        <f t="shared" si="552"/>
        <v>0</v>
      </c>
      <c r="H2541" s="102">
        <f t="shared" si="553"/>
        <v>0</v>
      </c>
      <c r="I2541" s="102">
        <f t="shared" si="554"/>
        <v>0</v>
      </c>
      <c r="J2541" s="103">
        <f t="shared" si="555"/>
        <v>0</v>
      </c>
      <c r="L2541" s="115">
        <f t="shared" si="556"/>
        <v>0</v>
      </c>
      <c r="M2541" s="111">
        <f t="shared" si="557"/>
        <v>0</v>
      </c>
      <c r="N2541" s="111">
        <f t="shared" si="558"/>
        <v>0</v>
      </c>
      <c r="O2541" s="115">
        <f t="shared" si="559"/>
        <v>0</v>
      </c>
      <c r="P2541" s="111">
        <f t="shared" si="560"/>
        <v>0</v>
      </c>
      <c r="Q2541" s="111">
        <f t="shared" si="561"/>
        <v>0</v>
      </c>
      <c r="R2541" s="115">
        <f t="shared" si="562"/>
        <v>0</v>
      </c>
      <c r="S2541" s="111">
        <f t="shared" si="563"/>
        <v>0</v>
      </c>
      <c r="T2541" s="111">
        <f t="shared" si="564"/>
        <v>0</v>
      </c>
    </row>
    <row r="2542" spans="1:20" ht="11.25" customHeight="1" x14ac:dyDescent="0.2">
      <c r="A2542" s="102" t="str">
        <f>'T09'!A2542</f>
        <v>Turčok</v>
      </c>
      <c r="B2542" s="104">
        <f>'T09'!C2542</f>
        <v>526321</v>
      </c>
      <c r="C2542" s="109">
        <f>'T09'!K2542</f>
        <v>61295.27</v>
      </c>
      <c r="D2542" s="110">
        <f>'T09'!O2542</f>
        <v>4.0785999999999998</v>
      </c>
      <c r="E2542" s="110">
        <f>'T09'!P2542</f>
        <v>7.1233392070872688</v>
      </c>
      <c r="F2542" s="110"/>
      <c r="G2542" s="102">
        <f t="shared" si="552"/>
        <v>0</v>
      </c>
      <c r="H2542" s="102">
        <f t="shared" si="553"/>
        <v>0</v>
      </c>
      <c r="I2542" s="102">
        <f t="shared" si="554"/>
        <v>0</v>
      </c>
      <c r="J2542" s="103">
        <f t="shared" si="555"/>
        <v>0</v>
      </c>
      <c r="L2542" s="115">
        <f t="shared" si="556"/>
        <v>0</v>
      </c>
      <c r="M2542" s="111">
        <f t="shared" si="557"/>
        <v>0</v>
      </c>
      <c r="N2542" s="111">
        <f t="shared" si="558"/>
        <v>0</v>
      </c>
      <c r="O2542" s="115">
        <f t="shared" si="559"/>
        <v>0</v>
      </c>
      <c r="P2542" s="111">
        <f t="shared" si="560"/>
        <v>0</v>
      </c>
      <c r="Q2542" s="111">
        <f t="shared" si="561"/>
        <v>0</v>
      </c>
      <c r="R2542" s="115">
        <f t="shared" si="562"/>
        <v>0</v>
      </c>
      <c r="S2542" s="111">
        <f t="shared" si="563"/>
        <v>0</v>
      </c>
      <c r="T2542" s="111">
        <f t="shared" si="564"/>
        <v>0</v>
      </c>
    </row>
    <row r="2543" spans="1:20" ht="11.25" customHeight="1" x14ac:dyDescent="0.2">
      <c r="A2543" s="102" t="str">
        <f>'T09'!A2543</f>
        <v>Turecká</v>
      </c>
      <c r="B2543" s="104">
        <f>'T09'!C2543</f>
        <v>557269</v>
      </c>
      <c r="C2543" s="109">
        <f>'T09'!K2543</f>
        <v>57170.77</v>
      </c>
      <c r="D2543" s="110">
        <f>'T09'!O2543</f>
        <v>10.494899999999999</v>
      </c>
      <c r="E2543" s="110">
        <f>'T09'!P2543</f>
        <v>1.7491455861098251</v>
      </c>
      <c r="F2543" s="110"/>
      <c r="G2543" s="102">
        <f t="shared" si="552"/>
        <v>0</v>
      </c>
      <c r="H2543" s="102">
        <f t="shared" si="553"/>
        <v>0</v>
      </c>
      <c r="I2543" s="102">
        <f t="shared" si="554"/>
        <v>0</v>
      </c>
      <c r="J2543" s="103">
        <f t="shared" si="555"/>
        <v>0</v>
      </c>
      <c r="L2543" s="115">
        <f t="shared" si="556"/>
        <v>0</v>
      </c>
      <c r="M2543" s="111">
        <f t="shared" si="557"/>
        <v>0</v>
      </c>
      <c r="N2543" s="111">
        <f t="shared" si="558"/>
        <v>0</v>
      </c>
      <c r="O2543" s="115">
        <f t="shared" si="559"/>
        <v>0</v>
      </c>
      <c r="P2543" s="111">
        <f t="shared" si="560"/>
        <v>0</v>
      </c>
      <c r="Q2543" s="111">
        <f t="shared" si="561"/>
        <v>0</v>
      </c>
      <c r="R2543" s="115">
        <f t="shared" si="562"/>
        <v>0</v>
      </c>
      <c r="S2543" s="111">
        <f t="shared" si="563"/>
        <v>0</v>
      </c>
      <c r="T2543" s="111">
        <f t="shared" si="564"/>
        <v>0</v>
      </c>
    </row>
    <row r="2544" spans="1:20" ht="11.25" customHeight="1" x14ac:dyDescent="0.2">
      <c r="A2544" s="102" t="str">
        <f>'T09'!A2544</f>
        <v>Tureň</v>
      </c>
      <c r="B2544" s="104">
        <f>'T09'!C2544</f>
        <v>508284</v>
      </c>
      <c r="C2544" s="109">
        <f>'T09'!K2544</f>
        <v>333570.65999999997</v>
      </c>
      <c r="D2544" s="110">
        <f>'T09'!O2544</f>
        <v>0</v>
      </c>
      <c r="E2544" s="110">
        <f>'T09'!P2544</f>
        <v>0</v>
      </c>
      <c r="F2544" s="110"/>
      <c r="G2544" s="102">
        <f t="shared" si="552"/>
        <v>0</v>
      </c>
      <c r="H2544" s="102">
        <f t="shared" si="553"/>
        <v>0</v>
      </c>
      <c r="I2544" s="102">
        <f t="shared" si="554"/>
        <v>0</v>
      </c>
      <c r="J2544" s="103">
        <f t="shared" si="555"/>
        <v>0</v>
      </c>
      <c r="L2544" s="115">
        <f t="shared" si="556"/>
        <v>0</v>
      </c>
      <c r="M2544" s="111">
        <f t="shared" si="557"/>
        <v>0</v>
      </c>
      <c r="N2544" s="111">
        <f t="shared" si="558"/>
        <v>0</v>
      </c>
      <c r="O2544" s="115">
        <f t="shared" si="559"/>
        <v>0</v>
      </c>
      <c r="P2544" s="111">
        <f t="shared" si="560"/>
        <v>0</v>
      </c>
      <c r="Q2544" s="111">
        <f t="shared" si="561"/>
        <v>0</v>
      </c>
      <c r="R2544" s="115">
        <f t="shared" si="562"/>
        <v>0</v>
      </c>
      <c r="S2544" s="111">
        <f t="shared" si="563"/>
        <v>0</v>
      </c>
      <c r="T2544" s="111">
        <f t="shared" si="564"/>
        <v>0</v>
      </c>
    </row>
    <row r="2545" spans="1:20" ht="11.25" customHeight="1" x14ac:dyDescent="0.2">
      <c r="A2545" s="102" t="str">
        <f>'T09'!A2545</f>
        <v>Turie</v>
      </c>
      <c r="B2545" s="104">
        <f>'T09'!C2545</f>
        <v>518051</v>
      </c>
      <c r="C2545" s="109">
        <f>'T09'!K2545</f>
        <v>849581.08</v>
      </c>
      <c r="D2545" s="110">
        <f>'T09'!O2545</f>
        <v>0</v>
      </c>
      <c r="E2545" s="110">
        <f>'T09'!P2545</f>
        <v>0</v>
      </c>
      <c r="F2545" s="110"/>
      <c r="G2545" s="102">
        <f t="shared" si="552"/>
        <v>0</v>
      </c>
      <c r="H2545" s="102">
        <f t="shared" si="553"/>
        <v>0</v>
      </c>
      <c r="I2545" s="102">
        <f t="shared" si="554"/>
        <v>0</v>
      </c>
      <c r="J2545" s="103">
        <f t="shared" si="555"/>
        <v>0</v>
      </c>
      <c r="L2545" s="115">
        <f t="shared" si="556"/>
        <v>0</v>
      </c>
      <c r="M2545" s="111">
        <f t="shared" si="557"/>
        <v>0</v>
      </c>
      <c r="N2545" s="111">
        <f t="shared" si="558"/>
        <v>0</v>
      </c>
      <c r="O2545" s="115">
        <f t="shared" si="559"/>
        <v>0</v>
      </c>
      <c r="P2545" s="111">
        <f t="shared" si="560"/>
        <v>0</v>
      </c>
      <c r="Q2545" s="111">
        <f t="shared" si="561"/>
        <v>0</v>
      </c>
      <c r="R2545" s="115">
        <f t="shared" si="562"/>
        <v>0</v>
      </c>
      <c r="S2545" s="111">
        <f t="shared" si="563"/>
        <v>0</v>
      </c>
      <c r="T2545" s="111">
        <f t="shared" si="564"/>
        <v>0</v>
      </c>
    </row>
    <row r="2546" spans="1:20" ht="11.25" customHeight="1" x14ac:dyDescent="0.2">
      <c r="A2546" s="102" t="str">
        <f>'T09'!A2546</f>
        <v>Turík</v>
      </c>
      <c r="B2546" s="104">
        <f>'T09'!C2546</f>
        <v>507407</v>
      </c>
      <c r="C2546" s="109">
        <f>'T09'!K2546</f>
        <v>52075.83</v>
      </c>
      <c r="D2546" s="110">
        <f>'T09'!O2546</f>
        <v>0</v>
      </c>
      <c r="E2546" s="110">
        <f>'T09'!P2546</f>
        <v>0</v>
      </c>
      <c r="F2546" s="110"/>
      <c r="G2546" s="102">
        <f t="shared" si="552"/>
        <v>0</v>
      </c>
      <c r="H2546" s="102">
        <f t="shared" si="553"/>
        <v>0</v>
      </c>
      <c r="I2546" s="102">
        <f t="shared" si="554"/>
        <v>0</v>
      </c>
      <c r="J2546" s="103">
        <f t="shared" si="555"/>
        <v>0</v>
      </c>
      <c r="L2546" s="115">
        <f t="shared" si="556"/>
        <v>0</v>
      </c>
      <c r="M2546" s="111">
        <f t="shared" si="557"/>
        <v>0</v>
      </c>
      <c r="N2546" s="111">
        <f t="shared" si="558"/>
        <v>0</v>
      </c>
      <c r="O2546" s="115">
        <f t="shared" si="559"/>
        <v>0</v>
      </c>
      <c r="P2546" s="111">
        <f t="shared" si="560"/>
        <v>0</v>
      </c>
      <c r="Q2546" s="111">
        <f t="shared" si="561"/>
        <v>0</v>
      </c>
      <c r="R2546" s="115">
        <f t="shared" si="562"/>
        <v>0</v>
      </c>
      <c r="S2546" s="111">
        <f t="shared" si="563"/>
        <v>0</v>
      </c>
      <c r="T2546" s="111">
        <f t="shared" si="564"/>
        <v>0</v>
      </c>
    </row>
    <row r="2547" spans="1:20" ht="11.25" customHeight="1" x14ac:dyDescent="0.2">
      <c r="A2547" s="102" t="str">
        <f>'T09'!A2547</f>
        <v>Turňa nad Bodvou</v>
      </c>
      <c r="B2547" s="104">
        <f>'T09'!C2547</f>
        <v>559784</v>
      </c>
      <c r="C2547" s="109">
        <f>'T09'!K2547</f>
        <v>1723583.8699999999</v>
      </c>
      <c r="D2547" s="110">
        <f>'T09'!O2547</f>
        <v>15.494400000000001</v>
      </c>
      <c r="E2547" s="110">
        <f>'T09'!P2547</f>
        <v>3.7766383831382693</v>
      </c>
      <c r="F2547" s="110"/>
      <c r="G2547" s="102">
        <f t="shared" si="552"/>
        <v>0</v>
      </c>
      <c r="H2547" s="102">
        <f t="shared" si="553"/>
        <v>0</v>
      </c>
      <c r="I2547" s="102">
        <f t="shared" si="554"/>
        <v>0</v>
      </c>
      <c r="J2547" s="103">
        <f t="shared" si="555"/>
        <v>0</v>
      </c>
      <c r="L2547" s="115">
        <f t="shared" si="556"/>
        <v>0</v>
      </c>
      <c r="M2547" s="111">
        <f t="shared" si="557"/>
        <v>0</v>
      </c>
      <c r="N2547" s="111">
        <f t="shared" si="558"/>
        <v>0</v>
      </c>
      <c r="O2547" s="115">
        <f t="shared" si="559"/>
        <v>0</v>
      </c>
      <c r="P2547" s="111">
        <f t="shared" si="560"/>
        <v>0</v>
      </c>
      <c r="Q2547" s="111">
        <f t="shared" si="561"/>
        <v>0</v>
      </c>
      <c r="R2547" s="115">
        <f t="shared" si="562"/>
        <v>0</v>
      </c>
      <c r="S2547" s="111">
        <f t="shared" si="563"/>
        <v>0</v>
      </c>
      <c r="T2547" s="111">
        <f t="shared" si="564"/>
        <v>0</v>
      </c>
    </row>
    <row r="2548" spans="1:20" ht="11.25" customHeight="1" x14ac:dyDescent="0.2">
      <c r="A2548" s="102" t="str">
        <f>'T09'!A2548</f>
        <v>Turnianska Nová Ves</v>
      </c>
      <c r="B2548" s="104">
        <f>'T09'!C2548</f>
        <v>521779</v>
      </c>
      <c r="C2548" s="109">
        <f>'T09'!K2548</f>
        <v>134452.70000000001</v>
      </c>
      <c r="D2548" s="110">
        <f>'T09'!O2548</f>
        <v>0</v>
      </c>
      <c r="E2548" s="110">
        <f>'T09'!P2548</f>
        <v>0</v>
      </c>
      <c r="F2548" s="110"/>
      <c r="G2548" s="102">
        <f t="shared" si="552"/>
        <v>0</v>
      </c>
      <c r="H2548" s="102">
        <f t="shared" si="553"/>
        <v>0</v>
      </c>
      <c r="I2548" s="102">
        <f t="shared" si="554"/>
        <v>0</v>
      </c>
      <c r="J2548" s="103">
        <f t="shared" si="555"/>
        <v>0</v>
      </c>
      <c r="L2548" s="115">
        <f t="shared" si="556"/>
        <v>0</v>
      </c>
      <c r="M2548" s="111">
        <f t="shared" si="557"/>
        <v>0</v>
      </c>
      <c r="N2548" s="111">
        <f t="shared" si="558"/>
        <v>0</v>
      </c>
      <c r="O2548" s="115">
        <f t="shared" si="559"/>
        <v>0</v>
      </c>
      <c r="P2548" s="111">
        <f t="shared" si="560"/>
        <v>0</v>
      </c>
      <c r="Q2548" s="111">
        <f t="shared" si="561"/>
        <v>0</v>
      </c>
      <c r="R2548" s="115">
        <f t="shared" si="562"/>
        <v>0</v>
      </c>
      <c r="S2548" s="111">
        <f t="shared" si="563"/>
        <v>0</v>
      </c>
      <c r="T2548" s="111">
        <f t="shared" si="564"/>
        <v>0</v>
      </c>
    </row>
    <row r="2549" spans="1:20" ht="11.25" customHeight="1" x14ac:dyDescent="0.2">
      <c r="A2549" s="102" t="str">
        <f>'T09'!A2549</f>
        <v>Turová</v>
      </c>
      <c r="B2549" s="104">
        <f>'T09'!C2549</f>
        <v>518891</v>
      </c>
      <c r="C2549" s="109">
        <f>'T09'!K2549</f>
        <v>131296.39000000001</v>
      </c>
      <c r="D2549" s="110">
        <f>'T09'!O2549</f>
        <v>0</v>
      </c>
      <c r="E2549" s="110">
        <f>'T09'!P2549</f>
        <v>0</v>
      </c>
      <c r="F2549" s="110"/>
      <c r="G2549" s="102">
        <f t="shared" si="552"/>
        <v>0</v>
      </c>
      <c r="H2549" s="102">
        <f t="shared" si="553"/>
        <v>0</v>
      </c>
      <c r="I2549" s="102">
        <f t="shared" si="554"/>
        <v>0</v>
      </c>
      <c r="J2549" s="103">
        <f t="shared" si="555"/>
        <v>0</v>
      </c>
      <c r="L2549" s="115">
        <f t="shared" si="556"/>
        <v>0</v>
      </c>
      <c r="M2549" s="111">
        <f t="shared" si="557"/>
        <v>0</v>
      </c>
      <c r="N2549" s="111">
        <f t="shared" si="558"/>
        <v>0</v>
      </c>
      <c r="O2549" s="115">
        <f t="shared" si="559"/>
        <v>0</v>
      </c>
      <c r="P2549" s="111">
        <f t="shared" si="560"/>
        <v>0</v>
      </c>
      <c r="Q2549" s="111">
        <f t="shared" si="561"/>
        <v>0</v>
      </c>
      <c r="R2549" s="115">
        <f t="shared" si="562"/>
        <v>0</v>
      </c>
      <c r="S2549" s="111">
        <f t="shared" si="563"/>
        <v>0</v>
      </c>
      <c r="T2549" s="111">
        <f t="shared" si="564"/>
        <v>0</v>
      </c>
    </row>
    <row r="2550" spans="1:20" ht="11.25" customHeight="1" x14ac:dyDescent="0.2">
      <c r="A2550" s="102" t="str">
        <f>'T09'!A2550</f>
        <v>Turzovka</v>
      </c>
      <c r="B2550" s="104">
        <f>'T09'!C2550</f>
        <v>509507</v>
      </c>
      <c r="C2550" s="109">
        <f>'T09'!K2550</f>
        <v>3964205.46</v>
      </c>
      <c r="D2550" s="110">
        <f>'T09'!O2550</f>
        <v>13.6004</v>
      </c>
      <c r="E2550" s="110">
        <f>'T09'!P2550</f>
        <v>3.2600643761789283</v>
      </c>
      <c r="F2550" s="110"/>
      <c r="G2550" s="102">
        <f t="shared" si="552"/>
        <v>0</v>
      </c>
      <c r="H2550" s="102">
        <f t="shared" si="553"/>
        <v>0</v>
      </c>
      <c r="I2550" s="102">
        <f t="shared" si="554"/>
        <v>0</v>
      </c>
      <c r="J2550" s="103">
        <f t="shared" si="555"/>
        <v>0</v>
      </c>
      <c r="L2550" s="115">
        <f t="shared" si="556"/>
        <v>0</v>
      </c>
      <c r="M2550" s="111">
        <f t="shared" si="557"/>
        <v>0</v>
      </c>
      <c r="N2550" s="111">
        <f t="shared" si="558"/>
        <v>0</v>
      </c>
      <c r="O2550" s="115">
        <f t="shared" si="559"/>
        <v>0</v>
      </c>
      <c r="P2550" s="111">
        <f t="shared" si="560"/>
        <v>0</v>
      </c>
      <c r="Q2550" s="111">
        <f t="shared" si="561"/>
        <v>0</v>
      </c>
      <c r="R2550" s="115">
        <f t="shared" si="562"/>
        <v>0</v>
      </c>
      <c r="S2550" s="111">
        <f t="shared" si="563"/>
        <v>0</v>
      </c>
      <c r="T2550" s="111">
        <f t="shared" si="564"/>
        <v>0</v>
      </c>
    </row>
    <row r="2551" spans="1:20" ht="11.25" customHeight="1" x14ac:dyDescent="0.2">
      <c r="A2551" s="102" t="str">
        <f>'T09'!A2551</f>
        <v>Tušice</v>
      </c>
      <c r="B2551" s="104">
        <f>'T09'!C2551</f>
        <v>523208</v>
      </c>
      <c r="C2551" s="109">
        <f>'T09'!K2551</f>
        <v>312092.96999999997</v>
      </c>
      <c r="D2551" s="110">
        <f>'T09'!O2551</f>
        <v>8.1538000000000004</v>
      </c>
      <c r="E2551" s="110">
        <f>'T09'!P2551</f>
        <v>6.8918566156744898</v>
      </c>
      <c r="F2551" s="110"/>
      <c r="G2551" s="102">
        <f t="shared" si="552"/>
        <v>0</v>
      </c>
      <c r="H2551" s="102">
        <f t="shared" si="553"/>
        <v>0</v>
      </c>
      <c r="I2551" s="102">
        <f t="shared" si="554"/>
        <v>0</v>
      </c>
      <c r="J2551" s="103">
        <f t="shared" si="555"/>
        <v>0</v>
      </c>
      <c r="L2551" s="115">
        <f t="shared" si="556"/>
        <v>0</v>
      </c>
      <c r="M2551" s="111">
        <f t="shared" si="557"/>
        <v>0</v>
      </c>
      <c r="N2551" s="111">
        <f t="shared" si="558"/>
        <v>0</v>
      </c>
      <c r="O2551" s="115">
        <f t="shared" si="559"/>
        <v>0</v>
      </c>
      <c r="P2551" s="111">
        <f t="shared" si="560"/>
        <v>0</v>
      </c>
      <c r="Q2551" s="111">
        <f t="shared" si="561"/>
        <v>0</v>
      </c>
      <c r="R2551" s="115">
        <f t="shared" si="562"/>
        <v>0</v>
      </c>
      <c r="S2551" s="111">
        <f t="shared" si="563"/>
        <v>0</v>
      </c>
      <c r="T2551" s="111">
        <f t="shared" si="564"/>
        <v>0</v>
      </c>
    </row>
    <row r="2552" spans="1:20" ht="11.25" customHeight="1" x14ac:dyDescent="0.2">
      <c r="A2552" s="102" t="str">
        <f>'T09'!A2552</f>
        <v>Tušická Nová Ves</v>
      </c>
      <c r="B2552" s="104">
        <f>'T09'!C2552</f>
        <v>523216</v>
      </c>
      <c r="C2552" s="109">
        <f>'T09'!K2552</f>
        <v>524870.37</v>
      </c>
      <c r="D2552" s="110">
        <f>'T09'!O2552</f>
        <v>20.550799999999999</v>
      </c>
      <c r="E2552" s="110">
        <f>'T09'!P2552</f>
        <v>6.0384262117901608</v>
      </c>
      <c r="F2552" s="110"/>
      <c r="G2552" s="102">
        <f t="shared" si="552"/>
        <v>0</v>
      </c>
      <c r="H2552" s="102">
        <f t="shared" si="553"/>
        <v>0</v>
      </c>
      <c r="I2552" s="102">
        <f t="shared" si="554"/>
        <v>0</v>
      </c>
      <c r="J2552" s="103">
        <f t="shared" si="555"/>
        <v>0</v>
      </c>
      <c r="L2552" s="115">
        <f t="shared" si="556"/>
        <v>0</v>
      </c>
      <c r="M2552" s="111">
        <f t="shared" si="557"/>
        <v>0</v>
      </c>
      <c r="N2552" s="111">
        <f t="shared" si="558"/>
        <v>0</v>
      </c>
      <c r="O2552" s="115">
        <f t="shared" si="559"/>
        <v>0</v>
      </c>
      <c r="P2552" s="111">
        <f t="shared" si="560"/>
        <v>0</v>
      </c>
      <c r="Q2552" s="111">
        <f t="shared" si="561"/>
        <v>0</v>
      </c>
      <c r="R2552" s="115">
        <f t="shared" si="562"/>
        <v>0</v>
      </c>
      <c r="S2552" s="111">
        <f t="shared" si="563"/>
        <v>0</v>
      </c>
      <c r="T2552" s="111">
        <f t="shared" si="564"/>
        <v>0</v>
      </c>
    </row>
    <row r="2553" spans="1:20" ht="11.25" customHeight="1" x14ac:dyDescent="0.2">
      <c r="A2553" s="102" t="str">
        <f>'T09'!A2553</f>
        <v>Tužina</v>
      </c>
      <c r="B2553" s="104">
        <f>'T09'!C2553</f>
        <v>514411</v>
      </c>
      <c r="C2553" s="109">
        <f>'T09'!K2553</f>
        <v>369237.08</v>
      </c>
      <c r="D2553" s="110">
        <f>'T09'!O2553</f>
        <v>0</v>
      </c>
      <c r="E2553" s="110">
        <f>'T09'!P2553</f>
        <v>0</v>
      </c>
      <c r="F2553" s="110"/>
      <c r="G2553" s="102">
        <f t="shared" si="552"/>
        <v>0</v>
      </c>
      <c r="H2553" s="102">
        <f t="shared" si="553"/>
        <v>0</v>
      </c>
      <c r="I2553" s="102">
        <f t="shared" si="554"/>
        <v>0</v>
      </c>
      <c r="J2553" s="103">
        <f t="shared" si="555"/>
        <v>0</v>
      </c>
      <c r="L2553" s="115">
        <f t="shared" si="556"/>
        <v>0</v>
      </c>
      <c r="M2553" s="111">
        <f t="shared" si="557"/>
        <v>0</v>
      </c>
      <c r="N2553" s="111">
        <f t="shared" si="558"/>
        <v>0</v>
      </c>
      <c r="O2553" s="115">
        <f t="shared" si="559"/>
        <v>0</v>
      </c>
      <c r="P2553" s="111">
        <f t="shared" si="560"/>
        <v>0</v>
      </c>
      <c r="Q2553" s="111">
        <f t="shared" si="561"/>
        <v>0</v>
      </c>
      <c r="R2553" s="115">
        <f t="shared" si="562"/>
        <v>0</v>
      </c>
      <c r="S2553" s="111">
        <f t="shared" si="563"/>
        <v>0</v>
      </c>
      <c r="T2553" s="111">
        <f t="shared" si="564"/>
        <v>0</v>
      </c>
    </row>
    <row r="2554" spans="1:20" ht="11.25" customHeight="1" x14ac:dyDescent="0.2">
      <c r="A2554" s="102" t="str">
        <f>'T09'!A2554</f>
        <v>Tvarožná</v>
      </c>
      <c r="B2554" s="104">
        <f>'T09'!C2554</f>
        <v>523984</v>
      </c>
      <c r="C2554" s="109">
        <f>'T09'!K2554</f>
        <v>313658.07999999996</v>
      </c>
      <c r="D2554" s="110">
        <f>'T09'!O2554</f>
        <v>19.376799999999999</v>
      </c>
      <c r="E2554" s="110">
        <f>'T09'!P2554</f>
        <v>15.56679171153506</v>
      </c>
      <c r="F2554" s="110"/>
      <c r="G2554" s="102">
        <f t="shared" si="552"/>
        <v>0</v>
      </c>
      <c r="H2554" s="102">
        <f t="shared" si="553"/>
        <v>0</v>
      </c>
      <c r="I2554" s="102">
        <f t="shared" si="554"/>
        <v>0</v>
      </c>
      <c r="J2554" s="103">
        <f t="shared" si="555"/>
        <v>0</v>
      </c>
      <c r="L2554" s="115">
        <f t="shared" si="556"/>
        <v>0</v>
      </c>
      <c r="M2554" s="111">
        <f t="shared" si="557"/>
        <v>0</v>
      </c>
      <c r="N2554" s="111">
        <f t="shared" si="558"/>
        <v>0</v>
      </c>
      <c r="O2554" s="115">
        <f t="shared" si="559"/>
        <v>0</v>
      </c>
      <c r="P2554" s="111">
        <f t="shared" si="560"/>
        <v>0</v>
      </c>
      <c r="Q2554" s="111">
        <f t="shared" si="561"/>
        <v>0</v>
      </c>
      <c r="R2554" s="115">
        <f t="shared" si="562"/>
        <v>0</v>
      </c>
      <c r="S2554" s="111">
        <f t="shared" si="563"/>
        <v>0</v>
      </c>
      <c r="T2554" s="111">
        <f t="shared" si="564"/>
        <v>0</v>
      </c>
    </row>
    <row r="2555" spans="1:20" ht="11.25" customHeight="1" x14ac:dyDescent="0.2">
      <c r="A2555" s="102" t="str">
        <f>'T09'!A2555</f>
        <v>Tvrdomestice</v>
      </c>
      <c r="B2555" s="104">
        <f>'T09'!C2555</f>
        <v>505617</v>
      </c>
      <c r="C2555" s="109">
        <f>'T09'!K2555</f>
        <v>120328.12</v>
      </c>
      <c r="D2555" s="110">
        <f>'T09'!O2555</f>
        <v>37.331800000000001</v>
      </c>
      <c r="E2555" s="110">
        <f>'T09'!P2555</f>
        <v>3.4484374890923255</v>
      </c>
      <c r="F2555" s="110"/>
      <c r="G2555" s="102">
        <f t="shared" si="552"/>
        <v>0</v>
      </c>
      <c r="H2555" s="102">
        <f t="shared" si="553"/>
        <v>0</v>
      </c>
      <c r="I2555" s="102">
        <f t="shared" si="554"/>
        <v>0</v>
      </c>
      <c r="J2555" s="103">
        <f t="shared" si="555"/>
        <v>0</v>
      </c>
      <c r="L2555" s="115">
        <f t="shared" si="556"/>
        <v>0</v>
      </c>
      <c r="M2555" s="111">
        <f t="shared" si="557"/>
        <v>0</v>
      </c>
      <c r="N2555" s="111">
        <f t="shared" si="558"/>
        <v>0</v>
      </c>
      <c r="O2555" s="115">
        <f t="shared" si="559"/>
        <v>0</v>
      </c>
      <c r="P2555" s="111">
        <f t="shared" si="560"/>
        <v>0</v>
      </c>
      <c r="Q2555" s="111">
        <f t="shared" si="561"/>
        <v>0</v>
      </c>
      <c r="R2555" s="115">
        <f t="shared" si="562"/>
        <v>0</v>
      </c>
      <c r="S2555" s="111">
        <f t="shared" si="563"/>
        <v>0</v>
      </c>
      <c r="T2555" s="111">
        <f t="shared" si="564"/>
        <v>0</v>
      </c>
    </row>
    <row r="2556" spans="1:20" ht="11.25" customHeight="1" x14ac:dyDescent="0.2">
      <c r="A2556" s="102" t="str">
        <f>'T09'!A2556</f>
        <v>Tvrdošín</v>
      </c>
      <c r="B2556" s="104">
        <f>'T09'!C2556</f>
        <v>510114</v>
      </c>
      <c r="C2556" s="109">
        <f>'T09'!K2556</f>
        <v>4775205.0699999994</v>
      </c>
      <c r="D2556" s="110">
        <f>'T09'!O2556</f>
        <v>0</v>
      </c>
      <c r="E2556" s="110">
        <f>'T09'!P2556</f>
        <v>1.3696006567525281</v>
      </c>
      <c r="F2556" s="110"/>
      <c r="G2556" s="102">
        <f t="shared" si="552"/>
        <v>0</v>
      </c>
      <c r="H2556" s="102">
        <f t="shared" si="553"/>
        <v>0</v>
      </c>
      <c r="I2556" s="102">
        <f t="shared" si="554"/>
        <v>0</v>
      </c>
      <c r="J2556" s="103">
        <f t="shared" si="555"/>
        <v>0</v>
      </c>
      <c r="L2556" s="115">
        <f t="shared" si="556"/>
        <v>0</v>
      </c>
      <c r="M2556" s="111">
        <f t="shared" si="557"/>
        <v>0</v>
      </c>
      <c r="N2556" s="111">
        <f t="shared" si="558"/>
        <v>0</v>
      </c>
      <c r="O2556" s="115">
        <f t="shared" si="559"/>
        <v>0</v>
      </c>
      <c r="P2556" s="111">
        <f t="shared" si="560"/>
        <v>0</v>
      </c>
      <c r="Q2556" s="111">
        <f t="shared" si="561"/>
        <v>0</v>
      </c>
      <c r="R2556" s="115">
        <f t="shared" si="562"/>
        <v>0</v>
      </c>
      <c r="S2556" s="111">
        <f t="shared" si="563"/>
        <v>0</v>
      </c>
      <c r="T2556" s="111">
        <f t="shared" si="564"/>
        <v>0</v>
      </c>
    </row>
    <row r="2557" spans="1:20" ht="11.25" customHeight="1" x14ac:dyDescent="0.2">
      <c r="A2557" s="102" t="str">
        <f>'T09'!A2557</f>
        <v>Tvrdošovce</v>
      </c>
      <c r="B2557" s="104">
        <f>'T09'!C2557</f>
        <v>503614</v>
      </c>
      <c r="C2557" s="109">
        <f>'T09'!K2557</f>
        <v>2291362.8899999997</v>
      </c>
      <c r="D2557" s="110">
        <f>'T09'!O2557</f>
        <v>30.4984</v>
      </c>
      <c r="E2557" s="110">
        <f>'T09'!P2557</f>
        <v>5.4523720596696936</v>
      </c>
      <c r="F2557" s="110"/>
      <c r="G2557" s="102">
        <f t="shared" si="552"/>
        <v>0</v>
      </c>
      <c r="H2557" s="102">
        <f t="shared" si="553"/>
        <v>0</v>
      </c>
      <c r="I2557" s="102">
        <f t="shared" si="554"/>
        <v>0</v>
      </c>
      <c r="J2557" s="103">
        <f t="shared" si="555"/>
        <v>0</v>
      </c>
      <c r="L2557" s="115">
        <f t="shared" si="556"/>
        <v>0</v>
      </c>
      <c r="M2557" s="111">
        <f t="shared" si="557"/>
        <v>0</v>
      </c>
      <c r="N2557" s="111">
        <f t="shared" si="558"/>
        <v>0</v>
      </c>
      <c r="O2557" s="115">
        <f t="shared" si="559"/>
        <v>0</v>
      </c>
      <c r="P2557" s="111">
        <f t="shared" si="560"/>
        <v>0</v>
      </c>
      <c r="Q2557" s="111">
        <f t="shared" si="561"/>
        <v>0</v>
      </c>
      <c r="R2557" s="115">
        <f t="shared" si="562"/>
        <v>0</v>
      </c>
      <c r="S2557" s="111">
        <f t="shared" si="563"/>
        <v>0</v>
      </c>
      <c r="T2557" s="111">
        <f t="shared" si="564"/>
        <v>0</v>
      </c>
    </row>
    <row r="2558" spans="1:20" ht="11.25" customHeight="1" x14ac:dyDescent="0.2">
      <c r="A2558" s="102" t="str">
        <f>'T09'!A2558</f>
        <v>Ubľa</v>
      </c>
      <c r="B2558" s="104">
        <f>'T09'!C2558</f>
        <v>520918</v>
      </c>
      <c r="C2558" s="109">
        <f>'T09'!K2558</f>
        <v>516388.13</v>
      </c>
      <c r="D2558" s="110">
        <f>'T09'!O2558</f>
        <v>23.792100000000001</v>
      </c>
      <c r="E2558" s="110">
        <f>'T09'!P2558</f>
        <v>22.97587669182094</v>
      </c>
      <c r="F2558" s="110"/>
      <c r="G2558" s="102">
        <f t="shared" si="552"/>
        <v>0</v>
      </c>
      <c r="H2558" s="102">
        <f t="shared" si="553"/>
        <v>0</v>
      </c>
      <c r="I2558" s="102">
        <f t="shared" si="554"/>
        <v>0</v>
      </c>
      <c r="J2558" s="103">
        <f t="shared" si="555"/>
        <v>0</v>
      </c>
      <c r="L2558" s="115">
        <f t="shared" si="556"/>
        <v>0</v>
      </c>
      <c r="M2558" s="111">
        <f t="shared" si="557"/>
        <v>0</v>
      </c>
      <c r="N2558" s="111">
        <f t="shared" si="558"/>
        <v>0</v>
      </c>
      <c r="O2558" s="115">
        <f t="shared" si="559"/>
        <v>0</v>
      </c>
      <c r="P2558" s="111">
        <f t="shared" si="560"/>
        <v>0</v>
      </c>
      <c r="Q2558" s="111">
        <f t="shared" si="561"/>
        <v>0</v>
      </c>
      <c r="R2558" s="115">
        <f t="shared" si="562"/>
        <v>0</v>
      </c>
      <c r="S2558" s="111">
        <f t="shared" si="563"/>
        <v>0</v>
      </c>
      <c r="T2558" s="111">
        <f t="shared" si="564"/>
        <v>0</v>
      </c>
    </row>
    <row r="2559" spans="1:20" ht="11.25" customHeight="1" x14ac:dyDescent="0.2">
      <c r="A2559" s="102" t="str">
        <f>'T09'!A2559</f>
        <v>Úbrež</v>
      </c>
      <c r="B2559" s="104">
        <f>'T09'!C2559</f>
        <v>523224</v>
      </c>
      <c r="C2559" s="109">
        <f>'T09'!K2559</f>
        <v>516554.47000000003</v>
      </c>
      <c r="D2559" s="110">
        <f>'T09'!O2559</f>
        <v>6.4676</v>
      </c>
      <c r="E2559" s="110">
        <f>'T09'!P2559</f>
        <v>1.7697591504725532</v>
      </c>
      <c r="F2559" s="110"/>
      <c r="G2559" s="102">
        <f t="shared" si="552"/>
        <v>0</v>
      </c>
      <c r="H2559" s="102">
        <f t="shared" si="553"/>
        <v>0</v>
      </c>
      <c r="I2559" s="102">
        <f t="shared" si="554"/>
        <v>0</v>
      </c>
      <c r="J2559" s="103">
        <f t="shared" si="555"/>
        <v>0</v>
      </c>
      <c r="L2559" s="115">
        <f t="shared" si="556"/>
        <v>0</v>
      </c>
      <c r="M2559" s="111">
        <f t="shared" si="557"/>
        <v>0</v>
      </c>
      <c r="N2559" s="111">
        <f t="shared" si="558"/>
        <v>0</v>
      </c>
      <c r="O2559" s="115">
        <f t="shared" si="559"/>
        <v>0</v>
      </c>
      <c r="P2559" s="111">
        <f t="shared" si="560"/>
        <v>0</v>
      </c>
      <c r="Q2559" s="111">
        <f t="shared" si="561"/>
        <v>0</v>
      </c>
      <c r="R2559" s="115">
        <f t="shared" si="562"/>
        <v>0</v>
      </c>
      <c r="S2559" s="111">
        <f t="shared" si="563"/>
        <v>0</v>
      </c>
      <c r="T2559" s="111">
        <f t="shared" si="564"/>
        <v>0</v>
      </c>
    </row>
    <row r="2560" spans="1:20" ht="11.25" customHeight="1" x14ac:dyDescent="0.2">
      <c r="A2560" s="102" t="str">
        <f>'T09'!A2560</f>
        <v>Udavské</v>
      </c>
      <c r="B2560" s="104">
        <f>'T09'!C2560</f>
        <v>520926</v>
      </c>
      <c r="C2560" s="109">
        <f>'T09'!K2560</f>
        <v>534967.73</v>
      </c>
      <c r="D2560" s="110">
        <f>'T09'!O2560</f>
        <v>0</v>
      </c>
      <c r="E2560" s="110">
        <f>'T09'!P2560</f>
        <v>0</v>
      </c>
      <c r="F2560" s="110"/>
      <c r="G2560" s="102">
        <f t="shared" si="552"/>
        <v>0</v>
      </c>
      <c r="H2560" s="102">
        <f t="shared" si="553"/>
        <v>0</v>
      </c>
      <c r="I2560" s="102">
        <f t="shared" si="554"/>
        <v>0</v>
      </c>
      <c r="J2560" s="103">
        <f t="shared" si="555"/>
        <v>0</v>
      </c>
      <c r="L2560" s="115">
        <f t="shared" si="556"/>
        <v>0</v>
      </c>
      <c r="M2560" s="111">
        <f t="shared" si="557"/>
        <v>0</v>
      </c>
      <c r="N2560" s="111">
        <f t="shared" si="558"/>
        <v>0</v>
      </c>
      <c r="O2560" s="115">
        <f t="shared" si="559"/>
        <v>0</v>
      </c>
      <c r="P2560" s="111">
        <f t="shared" si="560"/>
        <v>0</v>
      </c>
      <c r="Q2560" s="111">
        <f t="shared" si="561"/>
        <v>0</v>
      </c>
      <c r="R2560" s="115">
        <f t="shared" si="562"/>
        <v>0</v>
      </c>
      <c r="S2560" s="111">
        <f t="shared" si="563"/>
        <v>0</v>
      </c>
      <c r="T2560" s="111">
        <f t="shared" si="564"/>
        <v>0</v>
      </c>
    </row>
    <row r="2561" spans="1:20" ht="11.25" customHeight="1" x14ac:dyDescent="0.2">
      <c r="A2561" s="102" t="str">
        <f>'T09'!A2561</f>
        <v>Udiča</v>
      </c>
      <c r="B2561" s="104">
        <f>'T09'!C2561</f>
        <v>513741</v>
      </c>
      <c r="C2561" s="109">
        <f>'T09'!K2561</f>
        <v>949584.56</v>
      </c>
      <c r="D2561" s="110">
        <f>'T09'!O2561</f>
        <v>2.1071</v>
      </c>
      <c r="E2561" s="110">
        <f>'T09'!P2561</f>
        <v>1.5652855602454192</v>
      </c>
      <c r="F2561" s="110"/>
      <c r="G2561" s="102">
        <f t="shared" si="552"/>
        <v>0</v>
      </c>
      <c r="H2561" s="102">
        <f t="shared" si="553"/>
        <v>0</v>
      </c>
      <c r="I2561" s="102">
        <f t="shared" si="554"/>
        <v>0</v>
      </c>
      <c r="J2561" s="103">
        <f t="shared" si="555"/>
        <v>0</v>
      </c>
      <c r="L2561" s="115">
        <f t="shared" si="556"/>
        <v>0</v>
      </c>
      <c r="M2561" s="111">
        <f t="shared" si="557"/>
        <v>0</v>
      </c>
      <c r="N2561" s="111">
        <f t="shared" si="558"/>
        <v>0</v>
      </c>
      <c r="O2561" s="115">
        <f t="shared" si="559"/>
        <v>0</v>
      </c>
      <c r="P2561" s="111">
        <f t="shared" si="560"/>
        <v>0</v>
      </c>
      <c r="Q2561" s="111">
        <f t="shared" si="561"/>
        <v>0</v>
      </c>
      <c r="R2561" s="115">
        <f t="shared" si="562"/>
        <v>0</v>
      </c>
      <c r="S2561" s="111">
        <f t="shared" si="563"/>
        <v>0</v>
      </c>
      <c r="T2561" s="111">
        <f t="shared" si="564"/>
        <v>0</v>
      </c>
    </row>
    <row r="2562" spans="1:20" ht="11.25" customHeight="1" x14ac:dyDescent="0.2">
      <c r="A2562" s="102" t="str">
        <f>'T09'!A2562</f>
        <v>Údol</v>
      </c>
      <c r="B2562" s="104">
        <f>'T09'!C2562</f>
        <v>527050</v>
      </c>
      <c r="C2562" s="109">
        <f>'T09'!K2562</f>
        <v>166903.76999999999</v>
      </c>
      <c r="D2562" s="110">
        <f>'T09'!O2562</f>
        <v>0</v>
      </c>
      <c r="E2562" s="110">
        <f>'T09'!P2562</f>
        <v>0</v>
      </c>
      <c r="F2562" s="110"/>
      <c r="G2562" s="102">
        <f t="shared" si="552"/>
        <v>0</v>
      </c>
      <c r="H2562" s="102">
        <f t="shared" si="553"/>
        <v>0</v>
      </c>
      <c r="I2562" s="102">
        <f t="shared" si="554"/>
        <v>0</v>
      </c>
      <c r="J2562" s="103">
        <f t="shared" si="555"/>
        <v>0</v>
      </c>
      <c r="L2562" s="115">
        <f t="shared" si="556"/>
        <v>0</v>
      </c>
      <c r="M2562" s="111">
        <f t="shared" si="557"/>
        <v>0</v>
      </c>
      <c r="N2562" s="111">
        <f t="shared" si="558"/>
        <v>0</v>
      </c>
      <c r="O2562" s="115">
        <f t="shared" si="559"/>
        <v>0</v>
      </c>
      <c r="P2562" s="111">
        <f t="shared" si="560"/>
        <v>0</v>
      </c>
      <c r="Q2562" s="111">
        <f t="shared" si="561"/>
        <v>0</v>
      </c>
      <c r="R2562" s="115">
        <f t="shared" si="562"/>
        <v>0</v>
      </c>
      <c r="S2562" s="111">
        <f t="shared" si="563"/>
        <v>0</v>
      </c>
      <c r="T2562" s="111">
        <f t="shared" si="564"/>
        <v>0</v>
      </c>
    </row>
    <row r="2563" spans="1:20" ht="11.25" customHeight="1" x14ac:dyDescent="0.2">
      <c r="A2563" s="102" t="str">
        <f>'T09'!A2563</f>
        <v>Uhliská</v>
      </c>
      <c r="B2563" s="104">
        <f>'T09'!C2563</f>
        <v>502898</v>
      </c>
      <c r="C2563" s="109">
        <f>'T09'!K2563</f>
        <v>74024.89</v>
      </c>
      <c r="D2563" s="110">
        <f>'T09'!O2563</f>
        <v>16.800799999999999</v>
      </c>
      <c r="E2563" s="110">
        <f>'T09'!P2563</f>
        <v>0</v>
      </c>
      <c r="F2563" s="110"/>
      <c r="G2563" s="102">
        <f t="shared" si="552"/>
        <v>0</v>
      </c>
      <c r="H2563" s="102">
        <f t="shared" si="553"/>
        <v>0</v>
      </c>
      <c r="I2563" s="102">
        <f t="shared" si="554"/>
        <v>0</v>
      </c>
      <c r="J2563" s="103">
        <f t="shared" si="555"/>
        <v>0</v>
      </c>
      <c r="L2563" s="115">
        <f t="shared" si="556"/>
        <v>0</v>
      </c>
      <c r="M2563" s="111">
        <f t="shared" si="557"/>
        <v>0</v>
      </c>
      <c r="N2563" s="111">
        <f t="shared" si="558"/>
        <v>0</v>
      </c>
      <c r="O2563" s="115">
        <f t="shared" si="559"/>
        <v>0</v>
      </c>
      <c r="P2563" s="111">
        <f t="shared" si="560"/>
        <v>0</v>
      </c>
      <c r="Q2563" s="111">
        <f t="shared" si="561"/>
        <v>0</v>
      </c>
      <c r="R2563" s="115">
        <f t="shared" si="562"/>
        <v>0</v>
      </c>
      <c r="S2563" s="111">
        <f t="shared" si="563"/>
        <v>0</v>
      </c>
      <c r="T2563" s="111">
        <f t="shared" si="564"/>
        <v>0</v>
      </c>
    </row>
    <row r="2564" spans="1:20" ht="11.25" customHeight="1" x14ac:dyDescent="0.2">
      <c r="A2564" s="102" t="str">
        <f>'T09'!A2564</f>
        <v>Úhorná</v>
      </c>
      <c r="B2564" s="104">
        <f>'T09'!C2564</f>
        <v>543683</v>
      </c>
      <c r="C2564" s="109">
        <f>'T09'!K2564</f>
        <v>41510.21</v>
      </c>
      <c r="D2564" s="110">
        <f>'T09'!O2564</f>
        <v>0</v>
      </c>
      <c r="E2564" s="110">
        <f>'T09'!P2564</f>
        <v>0</v>
      </c>
      <c r="F2564" s="110"/>
      <c r="G2564" s="102">
        <f t="shared" ref="G2564:G2627" si="565">IF(AND(ISNUMBER(D2564),D2564&gt;=$D$1),1,0)</f>
        <v>0</v>
      </c>
      <c r="H2564" s="102">
        <f t="shared" ref="H2564:H2627" si="566">IF(AND(ISNUMBER(E2564),E2564&gt;=$E$1),1,0)</f>
        <v>0</v>
      </c>
      <c r="I2564" s="102">
        <f t="shared" ref="I2564:I2627" si="567">IF(AND(AND(ISNUMBER(D2564),D2564&gt;=$D$1),AND(ISNUMBER(E2564),E2564&gt;=$E$1)),1,0)</f>
        <v>0</v>
      </c>
      <c r="J2564" s="103">
        <f t="shared" ref="J2564:J2627" si="568">IF(OR(AND(ISNUMBER(D2564),D2564&gt;=$D$1),AND(ISNUMBER(E2564),E2564&gt;=$E$1)),1,0)</f>
        <v>0</v>
      </c>
      <c r="L2564" s="115">
        <f t="shared" ref="L2564:L2627" si="569">IF($G2564=1,C2564,0)</f>
        <v>0</v>
      </c>
      <c r="M2564" s="111">
        <f t="shared" ref="M2564:M2627" si="570">IF($G2564=1,D2564,0)/100</f>
        <v>0</v>
      </c>
      <c r="N2564" s="111">
        <f t="shared" ref="N2564:N2627" si="571">IF($G2564=1,E2564,0)/100</f>
        <v>0</v>
      </c>
      <c r="O2564" s="115">
        <f t="shared" ref="O2564:O2627" si="572">IF($H2564=1,C2564,0)</f>
        <v>0</v>
      </c>
      <c r="P2564" s="111">
        <f t="shared" ref="P2564:P2627" si="573">IF($H2564=1,D2564,0)/100</f>
        <v>0</v>
      </c>
      <c r="Q2564" s="111">
        <f t="shared" ref="Q2564:Q2627" si="574">IF($H2564=1,E2564,0)/100</f>
        <v>0</v>
      </c>
      <c r="R2564" s="115">
        <f t="shared" ref="R2564:R2627" si="575">IF($I2564=1,C2564,0)</f>
        <v>0</v>
      </c>
      <c r="S2564" s="111">
        <f t="shared" ref="S2564:S2627" si="576">IF($I2564=1,D2564,0)/100</f>
        <v>0</v>
      </c>
      <c r="T2564" s="111">
        <f t="shared" ref="T2564:T2627" si="577">IF($I2564=1,E2564,0)/100</f>
        <v>0</v>
      </c>
    </row>
    <row r="2565" spans="1:20" ht="11.25" customHeight="1" x14ac:dyDescent="0.2">
      <c r="A2565" s="102" t="str">
        <f>'T09'!A2565</f>
        <v>Uhorská Ves</v>
      </c>
      <c r="B2565" s="104">
        <f>'T09'!C2565</f>
        <v>511099</v>
      </c>
      <c r="C2565" s="109">
        <f>'T09'!K2565</f>
        <v>99094.57</v>
      </c>
      <c r="D2565" s="110">
        <f>'T09'!O2565</f>
        <v>0</v>
      </c>
      <c r="E2565" s="110">
        <f>'T09'!P2565</f>
        <v>0</v>
      </c>
      <c r="F2565" s="110"/>
      <c r="G2565" s="102">
        <f t="shared" si="565"/>
        <v>0</v>
      </c>
      <c r="H2565" s="102">
        <f t="shared" si="566"/>
        <v>0</v>
      </c>
      <c r="I2565" s="102">
        <f t="shared" si="567"/>
        <v>0</v>
      </c>
      <c r="J2565" s="103">
        <f t="shared" si="568"/>
        <v>0</v>
      </c>
      <c r="L2565" s="115">
        <f t="shared" si="569"/>
        <v>0</v>
      </c>
      <c r="M2565" s="111">
        <f t="shared" si="570"/>
        <v>0</v>
      </c>
      <c r="N2565" s="111">
        <f t="shared" si="571"/>
        <v>0</v>
      </c>
      <c r="O2565" s="115">
        <f t="shared" si="572"/>
        <v>0</v>
      </c>
      <c r="P2565" s="111">
        <f t="shared" si="573"/>
        <v>0</v>
      </c>
      <c r="Q2565" s="111">
        <f t="shared" si="574"/>
        <v>0</v>
      </c>
      <c r="R2565" s="115">
        <f t="shared" si="575"/>
        <v>0</v>
      </c>
      <c r="S2565" s="111">
        <f t="shared" si="576"/>
        <v>0</v>
      </c>
      <c r="T2565" s="111">
        <f t="shared" si="577"/>
        <v>0</v>
      </c>
    </row>
    <row r="2566" spans="1:20" ht="11.25" customHeight="1" x14ac:dyDescent="0.2">
      <c r="A2566" s="102" t="str">
        <f>'T09'!A2566</f>
        <v>Uhorské</v>
      </c>
      <c r="B2566" s="104">
        <f>'T09'!C2566</f>
        <v>511978</v>
      </c>
      <c r="C2566" s="109">
        <f>'T09'!K2566</f>
        <v>271398.06</v>
      </c>
      <c r="D2566" s="110">
        <f>'T09'!O2566</f>
        <v>27.2973</v>
      </c>
      <c r="E2566" s="110">
        <f>'T09'!P2566</f>
        <v>0.62530292220953965</v>
      </c>
      <c r="F2566" s="110"/>
      <c r="G2566" s="102">
        <f t="shared" si="565"/>
        <v>0</v>
      </c>
      <c r="H2566" s="102">
        <f t="shared" si="566"/>
        <v>0</v>
      </c>
      <c r="I2566" s="102">
        <f t="shared" si="567"/>
        <v>0</v>
      </c>
      <c r="J2566" s="103">
        <f t="shared" si="568"/>
        <v>0</v>
      </c>
      <c r="L2566" s="115">
        <f t="shared" si="569"/>
        <v>0</v>
      </c>
      <c r="M2566" s="111">
        <f t="shared" si="570"/>
        <v>0</v>
      </c>
      <c r="N2566" s="111">
        <f t="shared" si="571"/>
        <v>0</v>
      </c>
      <c r="O2566" s="115">
        <f t="shared" si="572"/>
        <v>0</v>
      </c>
      <c r="P2566" s="111">
        <f t="shared" si="573"/>
        <v>0</v>
      </c>
      <c r="Q2566" s="111">
        <f t="shared" si="574"/>
        <v>0</v>
      </c>
      <c r="R2566" s="115">
        <f t="shared" si="575"/>
        <v>0</v>
      </c>
      <c r="S2566" s="111">
        <f t="shared" si="576"/>
        <v>0</v>
      </c>
      <c r="T2566" s="111">
        <f t="shared" si="577"/>
        <v>0</v>
      </c>
    </row>
    <row r="2567" spans="1:20" ht="11.25" customHeight="1" x14ac:dyDescent="0.2">
      <c r="A2567" s="102" t="str">
        <f>'T09'!A2567</f>
        <v>Uhrovec</v>
      </c>
      <c r="B2567" s="104">
        <f>'T09'!C2567</f>
        <v>505625</v>
      </c>
      <c r="C2567" s="109">
        <f>'T09'!K2567</f>
        <v>1060571.28</v>
      </c>
      <c r="D2567" s="110">
        <f>'T09'!O2567</f>
        <v>52.220999999999997</v>
      </c>
      <c r="E2567" s="110">
        <f>'T09'!P2567</f>
        <v>13.807377473016242</v>
      </c>
      <c r="F2567" s="110"/>
      <c r="G2567" s="102">
        <f t="shared" si="565"/>
        <v>0</v>
      </c>
      <c r="H2567" s="102">
        <f t="shared" si="566"/>
        <v>0</v>
      </c>
      <c r="I2567" s="102">
        <f t="shared" si="567"/>
        <v>0</v>
      </c>
      <c r="J2567" s="103">
        <f t="shared" si="568"/>
        <v>0</v>
      </c>
      <c r="L2567" s="115">
        <f t="shared" si="569"/>
        <v>0</v>
      </c>
      <c r="M2567" s="111">
        <f t="shared" si="570"/>
        <v>0</v>
      </c>
      <c r="N2567" s="111">
        <f t="shared" si="571"/>
        <v>0</v>
      </c>
      <c r="O2567" s="115">
        <f t="shared" si="572"/>
        <v>0</v>
      </c>
      <c r="P2567" s="111">
        <f t="shared" si="573"/>
        <v>0</v>
      </c>
      <c r="Q2567" s="111">
        <f t="shared" si="574"/>
        <v>0</v>
      </c>
      <c r="R2567" s="115">
        <f t="shared" si="575"/>
        <v>0</v>
      </c>
      <c r="S2567" s="111">
        <f t="shared" si="576"/>
        <v>0</v>
      </c>
      <c r="T2567" s="111">
        <f t="shared" si="577"/>
        <v>0</v>
      </c>
    </row>
    <row r="2568" spans="1:20" ht="11.25" customHeight="1" x14ac:dyDescent="0.2">
      <c r="A2568" s="102" t="str">
        <f>'T09'!A2568</f>
        <v>Uhrovské Podhradie</v>
      </c>
      <c r="B2568" s="104">
        <f>'T09'!C2568</f>
        <v>505633</v>
      </c>
      <c r="C2568" s="109">
        <f>'T09'!K2568</f>
        <v>10983.42</v>
      </c>
      <c r="D2568" s="110">
        <f>'T09'!O2568</f>
        <v>0</v>
      </c>
      <c r="E2568" s="110">
        <f>'T09'!P2568</f>
        <v>0</v>
      </c>
      <c r="F2568" s="110"/>
      <c r="G2568" s="102">
        <f t="shared" si="565"/>
        <v>0</v>
      </c>
      <c r="H2568" s="102">
        <f t="shared" si="566"/>
        <v>0</v>
      </c>
      <c r="I2568" s="102">
        <f t="shared" si="567"/>
        <v>0</v>
      </c>
      <c r="J2568" s="103">
        <f t="shared" si="568"/>
        <v>0</v>
      </c>
      <c r="L2568" s="115">
        <f t="shared" si="569"/>
        <v>0</v>
      </c>
      <c r="M2568" s="111">
        <f t="shared" si="570"/>
        <v>0</v>
      </c>
      <c r="N2568" s="111">
        <f t="shared" si="571"/>
        <v>0</v>
      </c>
      <c r="O2568" s="115">
        <f t="shared" si="572"/>
        <v>0</v>
      </c>
      <c r="P2568" s="111">
        <f t="shared" si="573"/>
        <v>0</v>
      </c>
      <c r="Q2568" s="111">
        <f t="shared" si="574"/>
        <v>0</v>
      </c>
      <c r="R2568" s="115">
        <f t="shared" si="575"/>
        <v>0</v>
      </c>
      <c r="S2568" s="111">
        <f t="shared" si="576"/>
        <v>0</v>
      </c>
      <c r="T2568" s="111">
        <f t="shared" si="577"/>
        <v>0</v>
      </c>
    </row>
    <row r="2569" spans="1:20" ht="11.25" customHeight="1" x14ac:dyDescent="0.2">
      <c r="A2569" s="102" t="str">
        <f>'T09'!A2569</f>
        <v>Úľany nad Žitavou</v>
      </c>
      <c r="B2569" s="104">
        <f>'T09'!C2569</f>
        <v>556050</v>
      </c>
      <c r="C2569" s="109">
        <f>'T09'!K2569</f>
        <v>540044.55999999994</v>
      </c>
      <c r="D2569" s="110">
        <f>'T09'!O2569</f>
        <v>52.444200000000002</v>
      </c>
      <c r="E2569" s="110">
        <f>'T09'!P2569</f>
        <v>19.343209382573914</v>
      </c>
      <c r="F2569" s="110"/>
      <c r="G2569" s="102">
        <f t="shared" si="565"/>
        <v>0</v>
      </c>
      <c r="H2569" s="102">
        <f t="shared" si="566"/>
        <v>0</v>
      </c>
      <c r="I2569" s="102">
        <f t="shared" si="567"/>
        <v>0</v>
      </c>
      <c r="J2569" s="103">
        <f t="shared" si="568"/>
        <v>0</v>
      </c>
      <c r="L2569" s="115">
        <f t="shared" si="569"/>
        <v>0</v>
      </c>
      <c r="M2569" s="111">
        <f t="shared" si="570"/>
        <v>0</v>
      </c>
      <c r="N2569" s="111">
        <f t="shared" si="571"/>
        <v>0</v>
      </c>
      <c r="O2569" s="115">
        <f t="shared" si="572"/>
        <v>0</v>
      </c>
      <c r="P2569" s="111">
        <f t="shared" si="573"/>
        <v>0</v>
      </c>
      <c r="Q2569" s="111">
        <f t="shared" si="574"/>
        <v>0</v>
      </c>
      <c r="R2569" s="115">
        <f t="shared" si="575"/>
        <v>0</v>
      </c>
      <c r="S2569" s="111">
        <f t="shared" si="576"/>
        <v>0</v>
      </c>
      <c r="T2569" s="111">
        <f t="shared" si="577"/>
        <v>0</v>
      </c>
    </row>
    <row r="2570" spans="1:20" ht="11.25" customHeight="1" x14ac:dyDescent="0.2">
      <c r="A2570" s="102" t="str">
        <f>'T09'!A2570</f>
        <v>Ulič</v>
      </c>
      <c r="B2570" s="104">
        <f>'T09'!C2570</f>
        <v>520934</v>
      </c>
      <c r="C2570" s="109">
        <f>'T09'!K2570</f>
        <v>659125.65</v>
      </c>
      <c r="D2570" s="110">
        <f>'T09'!O2570</f>
        <v>33.938699999999997</v>
      </c>
      <c r="E2570" s="110">
        <f>'T09'!P2570</f>
        <v>1.9464073352326676</v>
      </c>
      <c r="F2570" s="110"/>
      <c r="G2570" s="102">
        <f t="shared" si="565"/>
        <v>0</v>
      </c>
      <c r="H2570" s="102">
        <f t="shared" si="566"/>
        <v>0</v>
      </c>
      <c r="I2570" s="102">
        <f t="shared" si="567"/>
        <v>0</v>
      </c>
      <c r="J2570" s="103">
        <f t="shared" si="568"/>
        <v>0</v>
      </c>
      <c r="L2570" s="115">
        <f t="shared" si="569"/>
        <v>0</v>
      </c>
      <c r="M2570" s="111">
        <f t="shared" si="570"/>
        <v>0</v>
      </c>
      <c r="N2570" s="111">
        <f t="shared" si="571"/>
        <v>0</v>
      </c>
      <c r="O2570" s="115">
        <f t="shared" si="572"/>
        <v>0</v>
      </c>
      <c r="P2570" s="111">
        <f t="shared" si="573"/>
        <v>0</v>
      </c>
      <c r="Q2570" s="111">
        <f t="shared" si="574"/>
        <v>0</v>
      </c>
      <c r="R2570" s="115">
        <f t="shared" si="575"/>
        <v>0</v>
      </c>
      <c r="S2570" s="111">
        <f t="shared" si="576"/>
        <v>0</v>
      </c>
      <c r="T2570" s="111">
        <f t="shared" si="577"/>
        <v>0</v>
      </c>
    </row>
    <row r="2571" spans="1:20" ht="11.25" customHeight="1" x14ac:dyDescent="0.2">
      <c r="A2571" s="102" t="str">
        <f>'T09'!A2571</f>
        <v>Uličské Krivé</v>
      </c>
      <c r="B2571" s="104">
        <f>'T09'!C2571</f>
        <v>520942</v>
      </c>
      <c r="C2571" s="109">
        <f>'T09'!K2571</f>
        <v>73530.22</v>
      </c>
      <c r="D2571" s="110">
        <f>'T09'!O2571</f>
        <v>7.3204000000000002</v>
      </c>
      <c r="E2571" s="110">
        <f>'T09'!P2571</f>
        <v>30.253017058836491</v>
      </c>
      <c r="F2571" s="110"/>
      <c r="G2571" s="102">
        <f t="shared" si="565"/>
        <v>0</v>
      </c>
      <c r="H2571" s="102">
        <f t="shared" si="566"/>
        <v>1</v>
      </c>
      <c r="I2571" s="102">
        <f t="shared" si="567"/>
        <v>0</v>
      </c>
      <c r="J2571" s="103">
        <f t="shared" si="568"/>
        <v>1</v>
      </c>
      <c r="L2571" s="115">
        <f t="shared" si="569"/>
        <v>0</v>
      </c>
      <c r="M2571" s="111">
        <f t="shared" si="570"/>
        <v>0</v>
      </c>
      <c r="N2571" s="111">
        <f t="shared" si="571"/>
        <v>0</v>
      </c>
      <c r="O2571" s="115">
        <f t="shared" si="572"/>
        <v>73530.22</v>
      </c>
      <c r="P2571" s="111">
        <f t="shared" si="573"/>
        <v>7.3204000000000005E-2</v>
      </c>
      <c r="Q2571" s="111">
        <f t="shared" si="574"/>
        <v>0.3025301705883649</v>
      </c>
      <c r="R2571" s="115">
        <f t="shared" si="575"/>
        <v>0</v>
      </c>
      <c r="S2571" s="111">
        <f t="shared" si="576"/>
        <v>0</v>
      </c>
      <c r="T2571" s="111">
        <f t="shared" si="577"/>
        <v>0</v>
      </c>
    </row>
    <row r="2572" spans="1:20" ht="11.25" customHeight="1" x14ac:dyDescent="0.2">
      <c r="A2572" s="102" t="str">
        <f>'T09'!A2572</f>
        <v>Uloža</v>
      </c>
      <c r="B2572" s="104">
        <f>'T09'!C2572</f>
        <v>543691</v>
      </c>
      <c r="C2572" s="109">
        <f>'T09'!K2572</f>
        <v>50025.65</v>
      </c>
      <c r="D2572" s="110">
        <f>'T09'!O2572</f>
        <v>58.379100000000001</v>
      </c>
      <c r="E2572" s="110">
        <f>'T09'!P2572</f>
        <v>125.62149617246352</v>
      </c>
      <c r="F2572" s="110"/>
      <c r="G2572" s="102">
        <f t="shared" si="565"/>
        <v>0</v>
      </c>
      <c r="H2572" s="102">
        <f t="shared" si="566"/>
        <v>1</v>
      </c>
      <c r="I2572" s="102">
        <f t="shared" si="567"/>
        <v>0</v>
      </c>
      <c r="J2572" s="103">
        <f t="shared" si="568"/>
        <v>1</v>
      </c>
      <c r="L2572" s="115">
        <f t="shared" si="569"/>
        <v>0</v>
      </c>
      <c r="M2572" s="111">
        <f t="shared" si="570"/>
        <v>0</v>
      </c>
      <c r="N2572" s="111">
        <f t="shared" si="571"/>
        <v>0</v>
      </c>
      <c r="O2572" s="115">
        <f t="shared" si="572"/>
        <v>50025.65</v>
      </c>
      <c r="P2572" s="111">
        <f t="shared" si="573"/>
        <v>0.58379100000000006</v>
      </c>
      <c r="Q2572" s="111">
        <f t="shared" si="574"/>
        <v>1.2562149617246352</v>
      </c>
      <c r="R2572" s="115">
        <f t="shared" si="575"/>
        <v>0</v>
      </c>
      <c r="S2572" s="111">
        <f t="shared" si="576"/>
        <v>0</v>
      </c>
      <c r="T2572" s="111">
        <f t="shared" si="577"/>
        <v>0</v>
      </c>
    </row>
    <row r="2573" spans="1:20" ht="11.25" customHeight="1" x14ac:dyDescent="0.2">
      <c r="A2573" s="102" t="str">
        <f>'T09'!A2573</f>
        <v>Uňatín</v>
      </c>
      <c r="B2573" s="104">
        <f>'T09'!C2573</f>
        <v>518905</v>
      </c>
      <c r="C2573" s="109">
        <f>'T09'!K2573</f>
        <v>34758.21</v>
      </c>
      <c r="D2573" s="110">
        <f>'T09'!O2573</f>
        <v>0</v>
      </c>
      <c r="E2573" s="110">
        <f>'T09'!P2573</f>
        <v>0</v>
      </c>
      <c r="F2573" s="110"/>
      <c r="G2573" s="102">
        <f t="shared" si="565"/>
        <v>0</v>
      </c>
      <c r="H2573" s="102">
        <f t="shared" si="566"/>
        <v>0</v>
      </c>
      <c r="I2573" s="102">
        <f t="shared" si="567"/>
        <v>0</v>
      </c>
      <c r="J2573" s="103">
        <f t="shared" si="568"/>
        <v>0</v>
      </c>
      <c r="L2573" s="115">
        <f t="shared" si="569"/>
        <v>0</v>
      </c>
      <c r="M2573" s="111">
        <f t="shared" si="570"/>
        <v>0</v>
      </c>
      <c r="N2573" s="111">
        <f t="shared" si="571"/>
        <v>0</v>
      </c>
      <c r="O2573" s="115">
        <f t="shared" si="572"/>
        <v>0</v>
      </c>
      <c r="P2573" s="111">
        <f t="shared" si="573"/>
        <v>0</v>
      </c>
      <c r="Q2573" s="111">
        <f t="shared" si="574"/>
        <v>0</v>
      </c>
      <c r="R2573" s="115">
        <f t="shared" si="575"/>
        <v>0</v>
      </c>
      <c r="S2573" s="111">
        <f t="shared" si="576"/>
        <v>0</v>
      </c>
      <c r="T2573" s="111">
        <f t="shared" si="577"/>
        <v>0</v>
      </c>
    </row>
    <row r="2574" spans="1:20" ht="11.25" customHeight="1" x14ac:dyDescent="0.2">
      <c r="A2574" s="102" t="str">
        <f>'T09'!A2574</f>
        <v>Unín</v>
      </c>
      <c r="B2574" s="104">
        <f>'T09'!C2574</f>
        <v>504939</v>
      </c>
      <c r="C2574" s="109">
        <f>'T09'!K2574</f>
        <v>861936.13</v>
      </c>
      <c r="D2574" s="110">
        <f>'T09'!O2574</f>
        <v>17.635300000000001</v>
      </c>
      <c r="E2574" s="110">
        <f>'T09'!P2574</f>
        <v>5.1701417830112302</v>
      </c>
      <c r="F2574" s="110"/>
      <c r="G2574" s="102">
        <f t="shared" si="565"/>
        <v>0</v>
      </c>
      <c r="H2574" s="102">
        <f t="shared" si="566"/>
        <v>0</v>
      </c>
      <c r="I2574" s="102">
        <f t="shared" si="567"/>
        <v>0</v>
      </c>
      <c r="J2574" s="103">
        <f t="shared" si="568"/>
        <v>0</v>
      </c>
      <c r="L2574" s="115">
        <f t="shared" si="569"/>
        <v>0</v>
      </c>
      <c r="M2574" s="111">
        <f t="shared" si="570"/>
        <v>0</v>
      </c>
      <c r="N2574" s="111">
        <f t="shared" si="571"/>
        <v>0</v>
      </c>
      <c r="O2574" s="115">
        <f t="shared" si="572"/>
        <v>0</v>
      </c>
      <c r="P2574" s="111">
        <f t="shared" si="573"/>
        <v>0</v>
      </c>
      <c r="Q2574" s="111">
        <f t="shared" si="574"/>
        <v>0</v>
      </c>
      <c r="R2574" s="115">
        <f t="shared" si="575"/>
        <v>0</v>
      </c>
      <c r="S2574" s="111">
        <f t="shared" si="576"/>
        <v>0</v>
      </c>
      <c r="T2574" s="111">
        <f t="shared" si="577"/>
        <v>0</v>
      </c>
    </row>
    <row r="2575" spans="1:20" ht="11.25" customHeight="1" x14ac:dyDescent="0.2">
      <c r="A2575" s="102" t="str">
        <f>'T09'!A2575</f>
        <v>Urmince</v>
      </c>
      <c r="B2575" s="104">
        <f>'T09'!C2575</f>
        <v>505641</v>
      </c>
      <c r="C2575" s="109">
        <f>'T09'!K2575</f>
        <v>192340.3</v>
      </c>
      <c r="D2575" s="110">
        <f>'T09'!O2575</f>
        <v>0</v>
      </c>
      <c r="E2575" s="110">
        <f>'T09'!P2575</f>
        <v>10.581744959324697</v>
      </c>
      <c r="F2575" s="110"/>
      <c r="G2575" s="102">
        <f t="shared" si="565"/>
        <v>0</v>
      </c>
      <c r="H2575" s="102">
        <f t="shared" si="566"/>
        <v>0</v>
      </c>
      <c r="I2575" s="102">
        <f t="shared" si="567"/>
        <v>0</v>
      </c>
      <c r="J2575" s="103">
        <f t="shared" si="568"/>
        <v>0</v>
      </c>
      <c r="L2575" s="115">
        <f t="shared" si="569"/>
        <v>0</v>
      </c>
      <c r="M2575" s="111">
        <f t="shared" si="570"/>
        <v>0</v>
      </c>
      <c r="N2575" s="111">
        <f t="shared" si="571"/>
        <v>0</v>
      </c>
      <c r="O2575" s="115">
        <f t="shared" si="572"/>
        <v>0</v>
      </c>
      <c r="P2575" s="111">
        <f t="shared" si="573"/>
        <v>0</v>
      </c>
      <c r="Q2575" s="111">
        <f t="shared" si="574"/>
        <v>0</v>
      </c>
      <c r="R2575" s="115">
        <f t="shared" si="575"/>
        <v>0</v>
      </c>
      <c r="S2575" s="111">
        <f t="shared" si="576"/>
        <v>0</v>
      </c>
      <c r="T2575" s="111">
        <f t="shared" si="577"/>
        <v>0</v>
      </c>
    </row>
    <row r="2576" spans="1:20" ht="11.25" customHeight="1" x14ac:dyDescent="0.2">
      <c r="A2576" s="102" t="str">
        <f>'T09'!A2576</f>
        <v>Utekáč</v>
      </c>
      <c r="B2576" s="104">
        <f>'T09'!C2576</f>
        <v>580317</v>
      </c>
      <c r="C2576" s="109">
        <f>'T09'!K2576</f>
        <v>470954.64999999997</v>
      </c>
      <c r="D2576" s="110">
        <f>'T09'!O2576</f>
        <v>63.121299999999998</v>
      </c>
      <c r="E2576" s="110">
        <f>'T09'!P2576</f>
        <v>5.5722775006043577</v>
      </c>
      <c r="F2576" s="110"/>
      <c r="G2576" s="102">
        <f t="shared" si="565"/>
        <v>1</v>
      </c>
      <c r="H2576" s="102">
        <f t="shared" si="566"/>
        <v>0</v>
      </c>
      <c r="I2576" s="102">
        <f t="shared" si="567"/>
        <v>0</v>
      </c>
      <c r="J2576" s="103">
        <f t="shared" si="568"/>
        <v>1</v>
      </c>
      <c r="L2576" s="115">
        <f t="shared" si="569"/>
        <v>470954.64999999997</v>
      </c>
      <c r="M2576" s="111">
        <f t="shared" si="570"/>
        <v>0.63121300000000002</v>
      </c>
      <c r="N2576" s="111">
        <f t="shared" si="571"/>
        <v>5.5722775006043578E-2</v>
      </c>
      <c r="O2576" s="115">
        <f t="shared" si="572"/>
        <v>0</v>
      </c>
      <c r="P2576" s="111">
        <f t="shared" si="573"/>
        <v>0</v>
      </c>
      <c r="Q2576" s="111">
        <f t="shared" si="574"/>
        <v>0</v>
      </c>
      <c r="R2576" s="115">
        <f t="shared" si="575"/>
        <v>0</v>
      </c>
      <c r="S2576" s="111">
        <f t="shared" si="576"/>
        <v>0</v>
      </c>
      <c r="T2576" s="111">
        <f t="shared" si="577"/>
        <v>0</v>
      </c>
    </row>
    <row r="2577" spans="1:20" ht="11.25" customHeight="1" x14ac:dyDescent="0.2">
      <c r="A2577" s="102" t="str">
        <f>'T09'!A2577</f>
        <v>Uzovce</v>
      </c>
      <c r="B2577" s="104">
        <f>'T09'!C2577</f>
        <v>525359</v>
      </c>
      <c r="C2577" s="109">
        <f>'T09'!K2577</f>
        <v>155755.16999999998</v>
      </c>
      <c r="D2577" s="110">
        <f>'T09'!O2577</f>
        <v>25.636299999999999</v>
      </c>
      <c r="E2577" s="110">
        <f>'T09'!P2577</f>
        <v>2.7252385907960552</v>
      </c>
      <c r="F2577" s="110"/>
      <c r="G2577" s="102">
        <f t="shared" si="565"/>
        <v>0</v>
      </c>
      <c r="H2577" s="102">
        <f t="shared" si="566"/>
        <v>0</v>
      </c>
      <c r="I2577" s="102">
        <f t="shared" si="567"/>
        <v>0</v>
      </c>
      <c r="J2577" s="103">
        <f t="shared" si="568"/>
        <v>0</v>
      </c>
      <c r="L2577" s="115">
        <f t="shared" si="569"/>
        <v>0</v>
      </c>
      <c r="M2577" s="111">
        <f t="shared" si="570"/>
        <v>0</v>
      </c>
      <c r="N2577" s="111">
        <f t="shared" si="571"/>
        <v>0</v>
      </c>
      <c r="O2577" s="115">
        <f t="shared" si="572"/>
        <v>0</v>
      </c>
      <c r="P2577" s="111">
        <f t="shared" si="573"/>
        <v>0</v>
      </c>
      <c r="Q2577" s="111">
        <f t="shared" si="574"/>
        <v>0</v>
      </c>
      <c r="R2577" s="115">
        <f t="shared" si="575"/>
        <v>0</v>
      </c>
      <c r="S2577" s="111">
        <f t="shared" si="576"/>
        <v>0</v>
      </c>
      <c r="T2577" s="111">
        <f t="shared" si="577"/>
        <v>0</v>
      </c>
    </row>
    <row r="2578" spans="1:20" ht="11.25" customHeight="1" x14ac:dyDescent="0.2">
      <c r="A2578" s="102" t="str">
        <f>'T09'!A2578</f>
        <v>Uzovská Panica</v>
      </c>
      <c r="B2578" s="104">
        <f>'T09'!C2578</f>
        <v>515701</v>
      </c>
      <c r="C2578" s="109">
        <f>'T09'!K2578</f>
        <v>314586.52</v>
      </c>
      <c r="D2578" s="110">
        <f>'T09'!O2578</f>
        <v>0</v>
      </c>
      <c r="E2578" s="110">
        <f>'T09'!P2578</f>
        <v>0</v>
      </c>
      <c r="F2578" s="110"/>
      <c r="G2578" s="102">
        <f t="shared" si="565"/>
        <v>0</v>
      </c>
      <c r="H2578" s="102">
        <f t="shared" si="566"/>
        <v>0</v>
      </c>
      <c r="I2578" s="102">
        <f t="shared" si="567"/>
        <v>0</v>
      </c>
      <c r="J2578" s="103">
        <f t="shared" si="568"/>
        <v>0</v>
      </c>
      <c r="L2578" s="115">
        <f t="shared" si="569"/>
        <v>0</v>
      </c>
      <c r="M2578" s="111">
        <f t="shared" si="570"/>
        <v>0</v>
      </c>
      <c r="N2578" s="111">
        <f t="shared" si="571"/>
        <v>0</v>
      </c>
      <c r="O2578" s="115">
        <f t="shared" si="572"/>
        <v>0</v>
      </c>
      <c r="P2578" s="111">
        <f t="shared" si="573"/>
        <v>0</v>
      </c>
      <c r="Q2578" s="111">
        <f t="shared" si="574"/>
        <v>0</v>
      </c>
      <c r="R2578" s="115">
        <f t="shared" si="575"/>
        <v>0</v>
      </c>
      <c r="S2578" s="111">
        <f t="shared" si="576"/>
        <v>0</v>
      </c>
      <c r="T2578" s="111">
        <f t="shared" si="577"/>
        <v>0</v>
      </c>
    </row>
    <row r="2579" spans="1:20" ht="11.25" customHeight="1" x14ac:dyDescent="0.2">
      <c r="A2579" s="102" t="str">
        <f>'T09'!A2579</f>
        <v>Uzovské Pekľany</v>
      </c>
      <c r="B2579" s="104">
        <f>'T09'!C2579</f>
        <v>525367</v>
      </c>
      <c r="C2579" s="109">
        <f>'T09'!K2579</f>
        <v>289338.01</v>
      </c>
      <c r="D2579" s="110">
        <f>'T09'!O2579</f>
        <v>0</v>
      </c>
      <c r="E2579" s="110">
        <f>'T09'!P2579</f>
        <v>12.701718657704184</v>
      </c>
      <c r="F2579" s="110"/>
      <c r="G2579" s="102">
        <f t="shared" si="565"/>
        <v>0</v>
      </c>
      <c r="H2579" s="102">
        <f t="shared" si="566"/>
        <v>0</v>
      </c>
      <c r="I2579" s="102">
        <f t="shared" si="567"/>
        <v>0</v>
      </c>
      <c r="J2579" s="103">
        <f t="shared" si="568"/>
        <v>0</v>
      </c>
      <c r="L2579" s="115">
        <f t="shared" si="569"/>
        <v>0</v>
      </c>
      <c r="M2579" s="111">
        <f t="shared" si="570"/>
        <v>0</v>
      </c>
      <c r="N2579" s="111">
        <f t="shared" si="571"/>
        <v>0</v>
      </c>
      <c r="O2579" s="115">
        <f t="shared" si="572"/>
        <v>0</v>
      </c>
      <c r="P2579" s="111">
        <f t="shared" si="573"/>
        <v>0</v>
      </c>
      <c r="Q2579" s="111">
        <f t="shared" si="574"/>
        <v>0</v>
      </c>
      <c r="R2579" s="115">
        <f t="shared" si="575"/>
        <v>0</v>
      </c>
      <c r="S2579" s="111">
        <f t="shared" si="576"/>
        <v>0</v>
      </c>
      <c r="T2579" s="111">
        <f t="shared" si="577"/>
        <v>0</v>
      </c>
    </row>
    <row r="2580" spans="1:20" ht="11.25" customHeight="1" x14ac:dyDescent="0.2">
      <c r="A2580" s="102" t="str">
        <f>'T09'!A2580</f>
        <v>Uzovský Šalgov</v>
      </c>
      <c r="B2580" s="104">
        <f>'T09'!C2580</f>
        <v>525375</v>
      </c>
      <c r="C2580" s="109">
        <f>'T09'!K2580</f>
        <v>181398.12</v>
      </c>
      <c r="D2580" s="110">
        <f>'T09'!O2580</f>
        <v>0</v>
      </c>
      <c r="E2580" s="110">
        <f>'T09'!P2580</f>
        <v>24.133816822357364</v>
      </c>
      <c r="F2580" s="110"/>
      <c r="G2580" s="102">
        <f t="shared" si="565"/>
        <v>0</v>
      </c>
      <c r="H2580" s="102">
        <f t="shared" si="566"/>
        <v>0</v>
      </c>
      <c r="I2580" s="102">
        <f t="shared" si="567"/>
        <v>0</v>
      </c>
      <c r="J2580" s="103">
        <f t="shared" si="568"/>
        <v>0</v>
      </c>
      <c r="L2580" s="115">
        <f t="shared" si="569"/>
        <v>0</v>
      </c>
      <c r="M2580" s="111">
        <f t="shared" si="570"/>
        <v>0</v>
      </c>
      <c r="N2580" s="111">
        <f t="shared" si="571"/>
        <v>0</v>
      </c>
      <c r="O2580" s="115">
        <f t="shared" si="572"/>
        <v>0</v>
      </c>
      <c r="P2580" s="111">
        <f t="shared" si="573"/>
        <v>0</v>
      </c>
      <c r="Q2580" s="111">
        <f t="shared" si="574"/>
        <v>0</v>
      </c>
      <c r="R2580" s="115">
        <f t="shared" si="575"/>
        <v>0</v>
      </c>
      <c r="S2580" s="111">
        <f t="shared" si="576"/>
        <v>0</v>
      </c>
      <c r="T2580" s="111">
        <f t="shared" si="577"/>
        <v>0</v>
      </c>
    </row>
    <row r="2581" spans="1:20" ht="11.25" customHeight="1" x14ac:dyDescent="0.2">
      <c r="A2581" s="102" t="str">
        <f>'T09'!A2581</f>
        <v>Vaďovce</v>
      </c>
      <c r="B2581" s="104">
        <f>'T09'!C2581</f>
        <v>506630</v>
      </c>
      <c r="C2581" s="109">
        <f>'T09'!K2581</f>
        <v>282617.10000000003</v>
      </c>
      <c r="D2581" s="110">
        <f>'T09'!O2581</f>
        <v>0</v>
      </c>
      <c r="E2581" s="110">
        <f>'T09'!P2581</f>
        <v>38.140611449201053</v>
      </c>
      <c r="F2581" s="110"/>
      <c r="G2581" s="102">
        <f t="shared" si="565"/>
        <v>0</v>
      </c>
      <c r="H2581" s="102">
        <f t="shared" si="566"/>
        <v>1</v>
      </c>
      <c r="I2581" s="102">
        <f t="shared" si="567"/>
        <v>0</v>
      </c>
      <c r="J2581" s="103">
        <f t="shared" si="568"/>
        <v>1</v>
      </c>
      <c r="L2581" s="115">
        <f t="shared" si="569"/>
        <v>0</v>
      </c>
      <c r="M2581" s="111">
        <f t="shared" si="570"/>
        <v>0</v>
      </c>
      <c r="N2581" s="111">
        <f t="shared" si="571"/>
        <v>0</v>
      </c>
      <c r="O2581" s="115">
        <f t="shared" si="572"/>
        <v>282617.10000000003</v>
      </c>
      <c r="P2581" s="111">
        <f t="shared" si="573"/>
        <v>0</v>
      </c>
      <c r="Q2581" s="111">
        <f t="shared" si="574"/>
        <v>0.38140611449201051</v>
      </c>
      <c r="R2581" s="115">
        <f t="shared" si="575"/>
        <v>0</v>
      </c>
      <c r="S2581" s="111">
        <f t="shared" si="576"/>
        <v>0</v>
      </c>
      <c r="T2581" s="111">
        <f t="shared" si="577"/>
        <v>0</v>
      </c>
    </row>
    <row r="2582" spans="1:20" ht="11.25" customHeight="1" x14ac:dyDescent="0.2">
      <c r="A2582" s="102" t="str">
        <f>'T09'!A2582</f>
        <v>Vagrinec</v>
      </c>
      <c r="B2582" s="104">
        <f>'T09'!C2582</f>
        <v>527947</v>
      </c>
      <c r="C2582" s="109">
        <f>'T09'!K2582</f>
        <v>51238.15</v>
      </c>
      <c r="D2582" s="110">
        <f>'T09'!O2582</f>
        <v>12.8474</v>
      </c>
      <c r="E2582" s="110">
        <f>'T09'!P2582</f>
        <v>0.25568838843713132</v>
      </c>
      <c r="F2582" s="110"/>
      <c r="G2582" s="102">
        <f t="shared" si="565"/>
        <v>0</v>
      </c>
      <c r="H2582" s="102">
        <f t="shared" si="566"/>
        <v>0</v>
      </c>
      <c r="I2582" s="102">
        <f t="shared" si="567"/>
        <v>0</v>
      </c>
      <c r="J2582" s="103">
        <f t="shared" si="568"/>
        <v>0</v>
      </c>
      <c r="L2582" s="115">
        <f t="shared" si="569"/>
        <v>0</v>
      </c>
      <c r="M2582" s="111">
        <f t="shared" si="570"/>
        <v>0</v>
      </c>
      <c r="N2582" s="111">
        <f t="shared" si="571"/>
        <v>0</v>
      </c>
      <c r="O2582" s="115">
        <f t="shared" si="572"/>
        <v>0</v>
      </c>
      <c r="P2582" s="111">
        <f t="shared" si="573"/>
        <v>0</v>
      </c>
      <c r="Q2582" s="111">
        <f t="shared" si="574"/>
        <v>0</v>
      </c>
      <c r="R2582" s="115">
        <f t="shared" si="575"/>
        <v>0</v>
      </c>
      <c r="S2582" s="111">
        <f t="shared" si="576"/>
        <v>0</v>
      </c>
      <c r="T2582" s="111">
        <f t="shared" si="577"/>
        <v>0</v>
      </c>
    </row>
    <row r="2583" spans="1:20" ht="11.25" customHeight="1" x14ac:dyDescent="0.2">
      <c r="A2583" s="102" t="str">
        <f>'T09'!A2583</f>
        <v>Váhovce</v>
      </c>
      <c r="B2583" s="104">
        <f>'T09'!C2583</f>
        <v>504114</v>
      </c>
      <c r="C2583" s="109">
        <f>'T09'!K2583</f>
        <v>764082.17999999993</v>
      </c>
      <c r="D2583" s="110">
        <f>'T09'!O2583</f>
        <v>0</v>
      </c>
      <c r="E2583" s="110">
        <f>'T09'!P2583</f>
        <v>6.5446729826888523</v>
      </c>
      <c r="F2583" s="110"/>
      <c r="G2583" s="102">
        <f t="shared" si="565"/>
        <v>0</v>
      </c>
      <c r="H2583" s="102">
        <f t="shared" si="566"/>
        <v>0</v>
      </c>
      <c r="I2583" s="102">
        <f t="shared" si="567"/>
        <v>0</v>
      </c>
      <c r="J2583" s="103">
        <f t="shared" si="568"/>
        <v>0</v>
      </c>
      <c r="L2583" s="115">
        <f t="shared" si="569"/>
        <v>0</v>
      </c>
      <c r="M2583" s="111">
        <f t="shared" si="570"/>
        <v>0</v>
      </c>
      <c r="N2583" s="111">
        <f t="shared" si="571"/>
        <v>0</v>
      </c>
      <c r="O2583" s="115">
        <f t="shared" si="572"/>
        <v>0</v>
      </c>
      <c r="P2583" s="111">
        <f t="shared" si="573"/>
        <v>0</v>
      </c>
      <c r="Q2583" s="111">
        <f t="shared" si="574"/>
        <v>0</v>
      </c>
      <c r="R2583" s="115">
        <f t="shared" si="575"/>
        <v>0</v>
      </c>
      <c r="S2583" s="111">
        <f t="shared" si="576"/>
        <v>0</v>
      </c>
      <c r="T2583" s="111">
        <f t="shared" si="577"/>
        <v>0</v>
      </c>
    </row>
    <row r="2584" spans="1:20" ht="11.25" customHeight="1" x14ac:dyDescent="0.2">
      <c r="A2584" s="102" t="str">
        <f>'T09'!A2584</f>
        <v>Vajkovce</v>
      </c>
      <c r="B2584" s="104">
        <f>'T09'!C2584</f>
        <v>522121</v>
      </c>
      <c r="C2584" s="109">
        <f>'T09'!K2584</f>
        <v>254209.16</v>
      </c>
      <c r="D2584" s="110">
        <f>'T09'!O2584</f>
        <v>2.5752999999999999</v>
      </c>
      <c r="E2584" s="110">
        <f>'T09'!P2584</f>
        <v>4.4411460232196189</v>
      </c>
      <c r="F2584" s="110"/>
      <c r="G2584" s="102">
        <f t="shared" si="565"/>
        <v>0</v>
      </c>
      <c r="H2584" s="102">
        <f t="shared" si="566"/>
        <v>0</v>
      </c>
      <c r="I2584" s="102">
        <f t="shared" si="567"/>
        <v>0</v>
      </c>
      <c r="J2584" s="103">
        <f t="shared" si="568"/>
        <v>0</v>
      </c>
      <c r="L2584" s="115">
        <f t="shared" si="569"/>
        <v>0</v>
      </c>
      <c r="M2584" s="111">
        <f t="shared" si="570"/>
        <v>0</v>
      </c>
      <c r="N2584" s="111">
        <f t="shared" si="571"/>
        <v>0</v>
      </c>
      <c r="O2584" s="115">
        <f t="shared" si="572"/>
        <v>0</v>
      </c>
      <c r="P2584" s="111">
        <f t="shared" si="573"/>
        <v>0</v>
      </c>
      <c r="Q2584" s="111">
        <f t="shared" si="574"/>
        <v>0</v>
      </c>
      <c r="R2584" s="115">
        <f t="shared" si="575"/>
        <v>0</v>
      </c>
      <c r="S2584" s="111">
        <f t="shared" si="576"/>
        <v>0</v>
      </c>
      <c r="T2584" s="111">
        <f t="shared" si="577"/>
        <v>0</v>
      </c>
    </row>
    <row r="2585" spans="1:20" ht="11.25" customHeight="1" x14ac:dyDescent="0.2">
      <c r="A2585" s="102" t="str">
        <f>'T09'!A2585</f>
        <v>Valaliky</v>
      </c>
      <c r="B2585" s="104">
        <f>'T09'!C2585</f>
        <v>522139</v>
      </c>
      <c r="C2585" s="109">
        <f>'T09'!K2585</f>
        <v>2212179.0999999996</v>
      </c>
      <c r="D2585" s="110">
        <f>'T09'!O2585</f>
        <v>0.92689999999999995</v>
      </c>
      <c r="E2585" s="110">
        <f>'T09'!P2585</f>
        <v>0.93705523210123465</v>
      </c>
      <c r="F2585" s="110"/>
      <c r="G2585" s="102">
        <f t="shared" si="565"/>
        <v>0</v>
      </c>
      <c r="H2585" s="102">
        <f t="shared" si="566"/>
        <v>0</v>
      </c>
      <c r="I2585" s="102">
        <f t="shared" si="567"/>
        <v>0</v>
      </c>
      <c r="J2585" s="103">
        <f t="shared" si="568"/>
        <v>0</v>
      </c>
      <c r="L2585" s="115">
        <f t="shared" si="569"/>
        <v>0</v>
      </c>
      <c r="M2585" s="111">
        <f t="shared" si="570"/>
        <v>0</v>
      </c>
      <c r="N2585" s="111">
        <f t="shared" si="571"/>
        <v>0</v>
      </c>
      <c r="O2585" s="115">
        <f t="shared" si="572"/>
        <v>0</v>
      </c>
      <c r="P2585" s="111">
        <f t="shared" si="573"/>
        <v>0</v>
      </c>
      <c r="Q2585" s="111">
        <f t="shared" si="574"/>
        <v>0</v>
      </c>
      <c r="R2585" s="115">
        <f t="shared" si="575"/>
        <v>0</v>
      </c>
      <c r="S2585" s="111">
        <f t="shared" si="576"/>
        <v>0</v>
      </c>
      <c r="T2585" s="111">
        <f t="shared" si="577"/>
        <v>0</v>
      </c>
    </row>
    <row r="2586" spans="1:20" ht="11.25" customHeight="1" x14ac:dyDescent="0.2">
      <c r="A2586" s="102" t="str">
        <f>'T09'!A2586</f>
        <v>Valaská</v>
      </c>
      <c r="B2586" s="104">
        <f>'T09'!C2586</f>
        <v>509086</v>
      </c>
      <c r="C2586" s="109">
        <f>'T09'!K2586</f>
        <v>2292190.86</v>
      </c>
      <c r="D2586" s="110">
        <f>'T09'!O2586</f>
        <v>0</v>
      </c>
      <c r="E2586" s="110">
        <f>'T09'!P2586</f>
        <v>0</v>
      </c>
      <c r="F2586" s="110"/>
      <c r="G2586" s="102">
        <f t="shared" si="565"/>
        <v>0</v>
      </c>
      <c r="H2586" s="102">
        <f t="shared" si="566"/>
        <v>0</v>
      </c>
      <c r="I2586" s="102">
        <f t="shared" si="567"/>
        <v>0</v>
      </c>
      <c r="J2586" s="103">
        <f t="shared" si="568"/>
        <v>0</v>
      </c>
      <c r="L2586" s="115">
        <f t="shared" si="569"/>
        <v>0</v>
      </c>
      <c r="M2586" s="111">
        <f t="shared" si="570"/>
        <v>0</v>
      </c>
      <c r="N2586" s="111">
        <f t="shared" si="571"/>
        <v>0</v>
      </c>
      <c r="O2586" s="115">
        <f t="shared" si="572"/>
        <v>0</v>
      </c>
      <c r="P2586" s="111">
        <f t="shared" si="573"/>
        <v>0</v>
      </c>
      <c r="Q2586" s="111">
        <f t="shared" si="574"/>
        <v>0</v>
      </c>
      <c r="R2586" s="115">
        <f t="shared" si="575"/>
        <v>0</v>
      </c>
      <c r="S2586" s="111">
        <f t="shared" si="576"/>
        <v>0</v>
      </c>
      <c r="T2586" s="111">
        <f t="shared" si="577"/>
        <v>0</v>
      </c>
    </row>
    <row r="2587" spans="1:20" ht="11.25" customHeight="1" x14ac:dyDescent="0.2">
      <c r="A2587" s="102" t="str">
        <f>'T09'!A2587</f>
        <v>Valaská Belá</v>
      </c>
      <c r="B2587" s="104">
        <f>'T09'!C2587</f>
        <v>514420</v>
      </c>
      <c r="C2587" s="109">
        <f>'T09'!K2587</f>
        <v>898756.66</v>
      </c>
      <c r="D2587" s="110">
        <f>'T09'!O2587</f>
        <v>0</v>
      </c>
      <c r="E2587" s="110">
        <f>'T09'!P2587</f>
        <v>2.0202353771709463E-2</v>
      </c>
      <c r="F2587" s="110"/>
      <c r="G2587" s="102">
        <f t="shared" si="565"/>
        <v>0</v>
      </c>
      <c r="H2587" s="102">
        <f t="shared" si="566"/>
        <v>0</v>
      </c>
      <c r="I2587" s="102">
        <f t="shared" si="567"/>
        <v>0</v>
      </c>
      <c r="J2587" s="103">
        <f t="shared" si="568"/>
        <v>0</v>
      </c>
      <c r="L2587" s="115">
        <f t="shared" si="569"/>
        <v>0</v>
      </c>
      <c r="M2587" s="111">
        <f t="shared" si="570"/>
        <v>0</v>
      </c>
      <c r="N2587" s="111">
        <f t="shared" si="571"/>
        <v>0</v>
      </c>
      <c r="O2587" s="115">
        <f t="shared" si="572"/>
        <v>0</v>
      </c>
      <c r="P2587" s="111">
        <f t="shared" si="573"/>
        <v>0</v>
      </c>
      <c r="Q2587" s="111">
        <f t="shared" si="574"/>
        <v>0</v>
      </c>
      <c r="R2587" s="115">
        <f t="shared" si="575"/>
        <v>0</v>
      </c>
      <c r="S2587" s="111">
        <f t="shared" si="576"/>
        <v>0</v>
      </c>
      <c r="T2587" s="111">
        <f t="shared" si="577"/>
        <v>0</v>
      </c>
    </row>
    <row r="2588" spans="1:20" ht="11.25" customHeight="1" x14ac:dyDescent="0.2">
      <c r="A2588" s="102" t="str">
        <f>'T09'!A2588</f>
        <v>Valaská Dubová</v>
      </c>
      <c r="B2588" s="104">
        <f>'T09'!C2588</f>
        <v>511102</v>
      </c>
      <c r="C2588" s="109">
        <f>'T09'!K2588</f>
        <v>265525.73</v>
      </c>
      <c r="D2588" s="110">
        <f>'T09'!O2588</f>
        <v>14.7034</v>
      </c>
      <c r="E2588" s="110">
        <f>'T09'!P2588</f>
        <v>3.8528733166461868</v>
      </c>
      <c r="F2588" s="110"/>
      <c r="G2588" s="102">
        <f t="shared" si="565"/>
        <v>0</v>
      </c>
      <c r="H2588" s="102">
        <f t="shared" si="566"/>
        <v>0</v>
      </c>
      <c r="I2588" s="102">
        <f t="shared" si="567"/>
        <v>0</v>
      </c>
      <c r="J2588" s="103">
        <f t="shared" si="568"/>
        <v>0</v>
      </c>
      <c r="L2588" s="115">
        <f t="shared" si="569"/>
        <v>0</v>
      </c>
      <c r="M2588" s="111">
        <f t="shared" si="570"/>
        <v>0</v>
      </c>
      <c r="N2588" s="111">
        <f t="shared" si="571"/>
        <v>0</v>
      </c>
      <c r="O2588" s="115">
        <f t="shared" si="572"/>
        <v>0</v>
      </c>
      <c r="P2588" s="111">
        <f t="shared" si="573"/>
        <v>0</v>
      </c>
      <c r="Q2588" s="111">
        <f t="shared" si="574"/>
        <v>0</v>
      </c>
      <c r="R2588" s="115">
        <f t="shared" si="575"/>
        <v>0</v>
      </c>
      <c r="S2588" s="111">
        <f t="shared" si="576"/>
        <v>0</v>
      </c>
      <c r="T2588" s="111">
        <f t="shared" si="577"/>
        <v>0</v>
      </c>
    </row>
    <row r="2589" spans="1:20" ht="11.25" customHeight="1" x14ac:dyDescent="0.2">
      <c r="A2589" s="102" t="str">
        <f>'T09'!A2589</f>
        <v>Valča</v>
      </c>
      <c r="B2589" s="104">
        <f>'T09'!C2589</f>
        <v>512761</v>
      </c>
      <c r="C2589" s="109">
        <f>'T09'!K2589</f>
        <v>1639356.13</v>
      </c>
      <c r="D2589" s="110">
        <f>'T09'!O2589</f>
        <v>5.8535000000000004</v>
      </c>
      <c r="E2589" s="110">
        <f>'T09'!P2589</f>
        <v>4.4456929562949812</v>
      </c>
      <c r="F2589" s="110"/>
      <c r="G2589" s="102">
        <f t="shared" si="565"/>
        <v>0</v>
      </c>
      <c r="H2589" s="102">
        <f t="shared" si="566"/>
        <v>0</v>
      </c>
      <c r="I2589" s="102">
        <f t="shared" si="567"/>
        <v>0</v>
      </c>
      <c r="J2589" s="103">
        <f t="shared" si="568"/>
        <v>0</v>
      </c>
      <c r="L2589" s="115">
        <f t="shared" si="569"/>
        <v>0</v>
      </c>
      <c r="M2589" s="111">
        <f t="shared" si="570"/>
        <v>0</v>
      </c>
      <c r="N2589" s="111">
        <f t="shared" si="571"/>
        <v>0</v>
      </c>
      <c r="O2589" s="115">
        <f t="shared" si="572"/>
        <v>0</v>
      </c>
      <c r="P2589" s="111">
        <f t="shared" si="573"/>
        <v>0</v>
      </c>
      <c r="Q2589" s="111">
        <f t="shared" si="574"/>
        <v>0</v>
      </c>
      <c r="R2589" s="115">
        <f t="shared" si="575"/>
        <v>0</v>
      </c>
      <c r="S2589" s="111">
        <f t="shared" si="576"/>
        <v>0</v>
      </c>
      <c r="T2589" s="111">
        <f t="shared" si="577"/>
        <v>0</v>
      </c>
    </row>
    <row r="2590" spans="1:20" ht="11.25" customHeight="1" x14ac:dyDescent="0.2">
      <c r="A2590" s="102" t="str">
        <f>'T09'!A2590</f>
        <v>Valentovce</v>
      </c>
      <c r="B2590" s="104">
        <f>'T09'!C2590</f>
        <v>520951</v>
      </c>
      <c r="C2590" s="109">
        <f>'T09'!K2590</f>
        <v>15043.71</v>
      </c>
      <c r="D2590" s="110">
        <f>'T09'!O2590</f>
        <v>0</v>
      </c>
      <c r="E2590" s="110">
        <f>'T09'!P2590</f>
        <v>0</v>
      </c>
      <c r="F2590" s="110"/>
      <c r="G2590" s="102">
        <f t="shared" si="565"/>
        <v>0</v>
      </c>
      <c r="H2590" s="102">
        <f t="shared" si="566"/>
        <v>0</v>
      </c>
      <c r="I2590" s="102">
        <f t="shared" si="567"/>
        <v>0</v>
      </c>
      <c r="J2590" s="103">
        <f t="shared" si="568"/>
        <v>0</v>
      </c>
      <c r="L2590" s="115">
        <f t="shared" si="569"/>
        <v>0</v>
      </c>
      <c r="M2590" s="111">
        <f t="shared" si="570"/>
        <v>0</v>
      </c>
      <c r="N2590" s="111">
        <f t="shared" si="571"/>
        <v>0</v>
      </c>
      <c r="O2590" s="115">
        <f t="shared" si="572"/>
        <v>0</v>
      </c>
      <c r="P2590" s="111">
        <f t="shared" si="573"/>
        <v>0</v>
      </c>
      <c r="Q2590" s="111">
        <f t="shared" si="574"/>
        <v>0</v>
      </c>
      <c r="R2590" s="115">
        <f t="shared" si="575"/>
        <v>0</v>
      </c>
      <c r="S2590" s="111">
        <f t="shared" si="576"/>
        <v>0</v>
      </c>
      <c r="T2590" s="111">
        <f t="shared" si="577"/>
        <v>0</v>
      </c>
    </row>
    <row r="2591" spans="1:20" ht="11.25" customHeight="1" x14ac:dyDescent="0.2">
      <c r="A2591" s="102" t="str">
        <f>'T09'!A2591</f>
        <v>Valice</v>
      </c>
      <c r="B2591" s="104">
        <f>'T09'!C2591</f>
        <v>515795</v>
      </c>
      <c r="C2591" s="109">
        <f>'T09'!K2591</f>
        <v>92786.86</v>
      </c>
      <c r="D2591" s="110">
        <f>'T09'!O2591</f>
        <v>0</v>
      </c>
      <c r="E2591" s="110">
        <f>'T09'!P2591</f>
        <v>0</v>
      </c>
      <c r="F2591" s="110"/>
      <c r="G2591" s="102">
        <f t="shared" si="565"/>
        <v>0</v>
      </c>
      <c r="H2591" s="102">
        <f t="shared" si="566"/>
        <v>0</v>
      </c>
      <c r="I2591" s="102">
        <f t="shared" si="567"/>
        <v>0</v>
      </c>
      <c r="J2591" s="103">
        <f t="shared" si="568"/>
        <v>0</v>
      </c>
      <c r="L2591" s="115">
        <f t="shared" si="569"/>
        <v>0</v>
      </c>
      <c r="M2591" s="111">
        <f t="shared" si="570"/>
        <v>0</v>
      </c>
      <c r="N2591" s="111">
        <f t="shared" si="571"/>
        <v>0</v>
      </c>
      <c r="O2591" s="115">
        <f t="shared" si="572"/>
        <v>0</v>
      </c>
      <c r="P2591" s="111">
        <f t="shared" si="573"/>
        <v>0</v>
      </c>
      <c r="Q2591" s="111">
        <f t="shared" si="574"/>
        <v>0</v>
      </c>
      <c r="R2591" s="115">
        <f t="shared" si="575"/>
        <v>0</v>
      </c>
      <c r="S2591" s="111">
        <f t="shared" si="576"/>
        <v>0</v>
      </c>
      <c r="T2591" s="111">
        <f t="shared" si="577"/>
        <v>0</v>
      </c>
    </row>
    <row r="2592" spans="1:20" ht="11.25" customHeight="1" x14ac:dyDescent="0.2">
      <c r="A2592" s="102" t="str">
        <f>'T09'!A2592</f>
        <v>Valkovce</v>
      </c>
      <c r="B2592" s="104">
        <f>'T09'!C2592</f>
        <v>527955</v>
      </c>
      <c r="C2592" s="109">
        <f>'T09'!K2592</f>
        <v>89307.1</v>
      </c>
      <c r="D2592" s="110">
        <f>'T09'!O2592</f>
        <v>1.6656</v>
      </c>
      <c r="E2592" s="110">
        <f>'T09'!P2592</f>
        <v>0</v>
      </c>
      <c r="F2592" s="110"/>
      <c r="G2592" s="102">
        <f t="shared" si="565"/>
        <v>0</v>
      </c>
      <c r="H2592" s="102">
        <f t="shared" si="566"/>
        <v>0</v>
      </c>
      <c r="I2592" s="102">
        <f t="shared" si="567"/>
        <v>0</v>
      </c>
      <c r="J2592" s="103">
        <f t="shared" si="568"/>
        <v>0</v>
      </c>
      <c r="L2592" s="115">
        <f t="shared" si="569"/>
        <v>0</v>
      </c>
      <c r="M2592" s="111">
        <f t="shared" si="570"/>
        <v>0</v>
      </c>
      <c r="N2592" s="111">
        <f t="shared" si="571"/>
        <v>0</v>
      </c>
      <c r="O2592" s="115">
        <f t="shared" si="572"/>
        <v>0</v>
      </c>
      <c r="P2592" s="111">
        <f t="shared" si="573"/>
        <v>0</v>
      </c>
      <c r="Q2592" s="111">
        <f t="shared" si="574"/>
        <v>0</v>
      </c>
      <c r="R2592" s="115">
        <f t="shared" si="575"/>
        <v>0</v>
      </c>
      <c r="S2592" s="111">
        <f t="shared" si="576"/>
        <v>0</v>
      </c>
      <c r="T2592" s="111">
        <f t="shared" si="577"/>
        <v>0</v>
      </c>
    </row>
    <row r="2593" spans="1:20" ht="11.25" customHeight="1" x14ac:dyDescent="0.2">
      <c r="A2593" s="102" t="str">
        <f>'T09'!A2593</f>
        <v>Vaľkovňa</v>
      </c>
      <c r="B2593" s="104">
        <f>'T09'!C2593</f>
        <v>509094</v>
      </c>
      <c r="C2593" s="109">
        <f>'T09'!K2593</f>
        <v>222379.4</v>
      </c>
      <c r="D2593" s="110">
        <f>'T09'!O2593</f>
        <v>0</v>
      </c>
      <c r="E2593" s="110">
        <f>'T09'!P2593</f>
        <v>2.6990089909407078</v>
      </c>
      <c r="F2593" s="110"/>
      <c r="G2593" s="102">
        <f t="shared" si="565"/>
        <v>0</v>
      </c>
      <c r="H2593" s="102">
        <f t="shared" si="566"/>
        <v>0</v>
      </c>
      <c r="I2593" s="102">
        <f t="shared" si="567"/>
        <v>0</v>
      </c>
      <c r="J2593" s="103">
        <f t="shared" si="568"/>
        <v>0</v>
      </c>
      <c r="L2593" s="115">
        <f t="shared" si="569"/>
        <v>0</v>
      </c>
      <c r="M2593" s="111">
        <f t="shared" si="570"/>
        <v>0</v>
      </c>
      <c r="N2593" s="111">
        <f t="shared" si="571"/>
        <v>0</v>
      </c>
      <c r="O2593" s="115">
        <f t="shared" si="572"/>
        <v>0</v>
      </c>
      <c r="P2593" s="111">
        <f t="shared" si="573"/>
        <v>0</v>
      </c>
      <c r="Q2593" s="111">
        <f t="shared" si="574"/>
        <v>0</v>
      </c>
      <c r="R2593" s="115">
        <f t="shared" si="575"/>
        <v>0</v>
      </c>
      <c r="S2593" s="111">
        <f t="shared" si="576"/>
        <v>0</v>
      </c>
      <c r="T2593" s="111">
        <f t="shared" si="577"/>
        <v>0</v>
      </c>
    </row>
    <row r="2594" spans="1:20" ht="11.25" customHeight="1" x14ac:dyDescent="0.2">
      <c r="A2594" s="102" t="str">
        <f>'T09'!A2594</f>
        <v>Vaniškovce</v>
      </c>
      <c r="B2594" s="104">
        <f>'T09'!C2594</f>
        <v>518964</v>
      </c>
      <c r="C2594" s="109">
        <f>'T09'!K2594</f>
        <v>98914.58</v>
      </c>
      <c r="D2594" s="110">
        <f>'T09'!O2594</f>
        <v>4.1999999999999997E-3</v>
      </c>
      <c r="E2594" s="110">
        <f>'T09'!P2594</f>
        <v>4.6371222523514737</v>
      </c>
      <c r="F2594" s="110"/>
      <c r="G2594" s="102">
        <f t="shared" si="565"/>
        <v>0</v>
      </c>
      <c r="H2594" s="102">
        <f t="shared" si="566"/>
        <v>0</v>
      </c>
      <c r="I2594" s="102">
        <f t="shared" si="567"/>
        <v>0</v>
      </c>
      <c r="J2594" s="103">
        <f t="shared" si="568"/>
        <v>0</v>
      </c>
      <c r="L2594" s="115">
        <f t="shared" si="569"/>
        <v>0</v>
      </c>
      <c r="M2594" s="111">
        <f t="shared" si="570"/>
        <v>0</v>
      </c>
      <c r="N2594" s="111">
        <f t="shared" si="571"/>
        <v>0</v>
      </c>
      <c r="O2594" s="115">
        <f t="shared" si="572"/>
        <v>0</v>
      </c>
      <c r="P2594" s="111">
        <f t="shared" si="573"/>
        <v>0</v>
      </c>
      <c r="Q2594" s="111">
        <f t="shared" si="574"/>
        <v>0</v>
      </c>
      <c r="R2594" s="115">
        <f t="shared" si="575"/>
        <v>0</v>
      </c>
      <c r="S2594" s="111">
        <f t="shared" si="576"/>
        <v>0</v>
      </c>
      <c r="T2594" s="111">
        <f t="shared" si="577"/>
        <v>0</v>
      </c>
    </row>
    <row r="2595" spans="1:20" ht="11.25" customHeight="1" x14ac:dyDescent="0.2">
      <c r="A2595" s="102" t="str">
        <f>'T09'!A2595</f>
        <v>Vápeník</v>
      </c>
      <c r="B2595" s="104">
        <f>'T09'!C2595</f>
        <v>527963</v>
      </c>
      <c r="C2595" s="109">
        <f>'T09'!K2595</f>
        <v>8426.33</v>
      </c>
      <c r="D2595" s="110">
        <f>'T09'!O2595</f>
        <v>0</v>
      </c>
      <c r="E2595" s="110">
        <f>'T09'!P2595</f>
        <v>0</v>
      </c>
      <c r="F2595" s="110"/>
      <c r="G2595" s="102">
        <f t="shared" si="565"/>
        <v>0</v>
      </c>
      <c r="H2595" s="102">
        <f t="shared" si="566"/>
        <v>0</v>
      </c>
      <c r="I2595" s="102">
        <f t="shared" si="567"/>
        <v>0</v>
      </c>
      <c r="J2595" s="103">
        <f t="shared" si="568"/>
        <v>0</v>
      </c>
      <c r="L2595" s="115">
        <f t="shared" si="569"/>
        <v>0</v>
      </c>
      <c r="M2595" s="111">
        <f t="shared" si="570"/>
        <v>0</v>
      </c>
      <c r="N2595" s="111">
        <f t="shared" si="571"/>
        <v>0</v>
      </c>
      <c r="O2595" s="115">
        <f t="shared" si="572"/>
        <v>0</v>
      </c>
      <c r="P2595" s="111">
        <f t="shared" si="573"/>
        <v>0</v>
      </c>
      <c r="Q2595" s="111">
        <f t="shared" si="574"/>
        <v>0</v>
      </c>
      <c r="R2595" s="115">
        <f t="shared" si="575"/>
        <v>0</v>
      </c>
      <c r="S2595" s="111">
        <f t="shared" si="576"/>
        <v>0</v>
      </c>
      <c r="T2595" s="111">
        <f t="shared" si="577"/>
        <v>0</v>
      </c>
    </row>
    <row r="2596" spans="1:20" ht="11.25" customHeight="1" x14ac:dyDescent="0.2">
      <c r="A2596" s="102" t="str">
        <f>'T09'!A2596</f>
        <v>Varadka</v>
      </c>
      <c r="B2596" s="104">
        <f>'T09'!C2596</f>
        <v>519901</v>
      </c>
      <c r="C2596" s="109">
        <f>'T09'!K2596</f>
        <v>38217.61</v>
      </c>
      <c r="D2596" s="110">
        <f>'T09'!O2596</f>
        <v>43.533299999999997</v>
      </c>
      <c r="E2596" s="110">
        <f>'T09'!P2596</f>
        <v>5.9254621102680156</v>
      </c>
      <c r="F2596" s="110"/>
      <c r="G2596" s="102">
        <f t="shared" si="565"/>
        <v>0</v>
      </c>
      <c r="H2596" s="102">
        <f t="shared" si="566"/>
        <v>0</v>
      </c>
      <c r="I2596" s="102">
        <f t="shared" si="567"/>
        <v>0</v>
      </c>
      <c r="J2596" s="103">
        <f t="shared" si="568"/>
        <v>0</v>
      </c>
      <c r="L2596" s="115">
        <f t="shared" si="569"/>
        <v>0</v>
      </c>
      <c r="M2596" s="111">
        <f t="shared" si="570"/>
        <v>0</v>
      </c>
      <c r="N2596" s="111">
        <f t="shared" si="571"/>
        <v>0</v>
      </c>
      <c r="O2596" s="115">
        <f t="shared" si="572"/>
        <v>0</v>
      </c>
      <c r="P2596" s="111">
        <f t="shared" si="573"/>
        <v>0</v>
      </c>
      <c r="Q2596" s="111">
        <f t="shared" si="574"/>
        <v>0</v>
      </c>
      <c r="R2596" s="115">
        <f t="shared" si="575"/>
        <v>0</v>
      </c>
      <c r="S2596" s="111">
        <f t="shared" si="576"/>
        <v>0</v>
      </c>
      <c r="T2596" s="111">
        <f t="shared" si="577"/>
        <v>0</v>
      </c>
    </row>
    <row r="2597" spans="1:20" ht="11.25" customHeight="1" x14ac:dyDescent="0.2">
      <c r="A2597" s="102" t="str">
        <f>'T09'!A2597</f>
        <v>Varechovce</v>
      </c>
      <c r="B2597" s="104">
        <f>'T09'!C2597</f>
        <v>527971</v>
      </c>
      <c r="C2597" s="109">
        <f>'T09'!K2597</f>
        <v>55863.270000000004</v>
      </c>
      <c r="D2597" s="110">
        <f>'T09'!O2597</f>
        <v>36.744599999999998</v>
      </c>
      <c r="E2597" s="110">
        <f>'T09'!P2597</f>
        <v>2.9944899394539561</v>
      </c>
      <c r="F2597" s="110"/>
      <c r="G2597" s="102">
        <f t="shared" si="565"/>
        <v>0</v>
      </c>
      <c r="H2597" s="102">
        <f t="shared" si="566"/>
        <v>0</v>
      </c>
      <c r="I2597" s="102">
        <f t="shared" si="567"/>
        <v>0</v>
      </c>
      <c r="J2597" s="103">
        <f t="shared" si="568"/>
        <v>0</v>
      </c>
      <c r="L2597" s="115">
        <f t="shared" si="569"/>
        <v>0</v>
      </c>
      <c r="M2597" s="111">
        <f t="shared" si="570"/>
        <v>0</v>
      </c>
      <c r="N2597" s="111">
        <f t="shared" si="571"/>
        <v>0</v>
      </c>
      <c r="O2597" s="115">
        <f t="shared" si="572"/>
        <v>0</v>
      </c>
      <c r="P2597" s="111">
        <f t="shared" si="573"/>
        <v>0</v>
      </c>
      <c r="Q2597" s="111">
        <f t="shared" si="574"/>
        <v>0</v>
      </c>
      <c r="R2597" s="115">
        <f t="shared" si="575"/>
        <v>0</v>
      </c>
      <c r="S2597" s="111">
        <f t="shared" si="576"/>
        <v>0</v>
      </c>
      <c r="T2597" s="111">
        <f t="shared" si="577"/>
        <v>0</v>
      </c>
    </row>
    <row r="2598" spans="1:20" ht="11.25" customHeight="1" x14ac:dyDescent="0.2">
      <c r="A2598" s="102" t="str">
        <f>'T09'!A2598</f>
        <v>Varhaňovce</v>
      </c>
      <c r="B2598" s="104">
        <f>'T09'!C2598</f>
        <v>525383</v>
      </c>
      <c r="C2598" s="109">
        <f>'T09'!K2598</f>
        <v>547252.43000000005</v>
      </c>
      <c r="D2598" s="110">
        <f>'T09'!O2598</f>
        <v>19.7728</v>
      </c>
      <c r="E2598" s="110">
        <f>'T09'!P2598</f>
        <v>5.8334615343782019</v>
      </c>
      <c r="F2598" s="110"/>
      <c r="G2598" s="102">
        <f t="shared" si="565"/>
        <v>0</v>
      </c>
      <c r="H2598" s="102">
        <f t="shared" si="566"/>
        <v>0</v>
      </c>
      <c r="I2598" s="102">
        <f t="shared" si="567"/>
        <v>0</v>
      </c>
      <c r="J2598" s="103">
        <f t="shared" si="568"/>
        <v>0</v>
      </c>
      <c r="L2598" s="115">
        <f t="shared" si="569"/>
        <v>0</v>
      </c>
      <c r="M2598" s="111">
        <f t="shared" si="570"/>
        <v>0</v>
      </c>
      <c r="N2598" s="111">
        <f t="shared" si="571"/>
        <v>0</v>
      </c>
      <c r="O2598" s="115">
        <f t="shared" si="572"/>
        <v>0</v>
      </c>
      <c r="P2598" s="111">
        <f t="shared" si="573"/>
        <v>0</v>
      </c>
      <c r="Q2598" s="111">
        <f t="shared" si="574"/>
        <v>0</v>
      </c>
      <c r="R2598" s="115">
        <f t="shared" si="575"/>
        <v>0</v>
      </c>
      <c r="S2598" s="111">
        <f t="shared" si="576"/>
        <v>0</v>
      </c>
      <c r="T2598" s="111">
        <f t="shared" si="577"/>
        <v>0</v>
      </c>
    </row>
    <row r="2599" spans="1:20" ht="11.25" customHeight="1" x14ac:dyDescent="0.2">
      <c r="A2599" s="102" t="str">
        <f>'T09'!A2599</f>
        <v>Varín</v>
      </c>
      <c r="B2599" s="104">
        <f>'T09'!C2599</f>
        <v>518069</v>
      </c>
      <c r="C2599" s="109">
        <f>'T09'!K2599</f>
        <v>2373404.2599999998</v>
      </c>
      <c r="D2599" s="110">
        <f>'T09'!O2599</f>
        <v>0</v>
      </c>
      <c r="E2599" s="110">
        <f>'T09'!P2599</f>
        <v>10.676813228606914</v>
      </c>
      <c r="F2599" s="110"/>
      <c r="G2599" s="102">
        <f t="shared" si="565"/>
        <v>0</v>
      </c>
      <c r="H2599" s="102">
        <f t="shared" si="566"/>
        <v>0</v>
      </c>
      <c r="I2599" s="102">
        <f t="shared" si="567"/>
        <v>0</v>
      </c>
      <c r="J2599" s="103">
        <f t="shared" si="568"/>
        <v>0</v>
      </c>
      <c r="L2599" s="115">
        <f t="shared" si="569"/>
        <v>0</v>
      </c>
      <c r="M2599" s="111">
        <f t="shared" si="570"/>
        <v>0</v>
      </c>
      <c r="N2599" s="111">
        <f t="shared" si="571"/>
        <v>0</v>
      </c>
      <c r="O2599" s="115">
        <f t="shared" si="572"/>
        <v>0</v>
      </c>
      <c r="P2599" s="111">
        <f t="shared" si="573"/>
        <v>0</v>
      </c>
      <c r="Q2599" s="111">
        <f t="shared" si="574"/>
        <v>0</v>
      </c>
      <c r="R2599" s="115">
        <f t="shared" si="575"/>
        <v>0</v>
      </c>
      <c r="S2599" s="111">
        <f t="shared" si="576"/>
        <v>0</v>
      </c>
      <c r="T2599" s="111">
        <f t="shared" si="577"/>
        <v>0</v>
      </c>
    </row>
    <row r="2600" spans="1:20" ht="11.25" customHeight="1" x14ac:dyDescent="0.2">
      <c r="A2600" s="102" t="str">
        <f>'T09'!A2600</f>
        <v>Vasiľov</v>
      </c>
      <c r="B2600" s="104">
        <f>'T09'!C2600</f>
        <v>510149</v>
      </c>
      <c r="C2600" s="109">
        <f>'T09'!K2600</f>
        <v>296268.31</v>
      </c>
      <c r="D2600" s="110">
        <f>'T09'!O2600</f>
        <v>0</v>
      </c>
      <c r="E2600" s="110">
        <f>'T09'!P2600</f>
        <v>0</v>
      </c>
      <c r="F2600" s="110"/>
      <c r="G2600" s="102">
        <f t="shared" si="565"/>
        <v>0</v>
      </c>
      <c r="H2600" s="102">
        <f t="shared" si="566"/>
        <v>0</v>
      </c>
      <c r="I2600" s="102">
        <f t="shared" si="567"/>
        <v>0</v>
      </c>
      <c r="J2600" s="103">
        <f t="shared" si="568"/>
        <v>0</v>
      </c>
      <c r="L2600" s="115">
        <f t="shared" si="569"/>
        <v>0</v>
      </c>
      <c r="M2600" s="111">
        <f t="shared" si="570"/>
        <v>0</v>
      </c>
      <c r="N2600" s="111">
        <f t="shared" si="571"/>
        <v>0</v>
      </c>
      <c r="O2600" s="115">
        <f t="shared" si="572"/>
        <v>0</v>
      </c>
      <c r="P2600" s="111">
        <f t="shared" si="573"/>
        <v>0</v>
      </c>
      <c r="Q2600" s="111">
        <f t="shared" si="574"/>
        <v>0</v>
      </c>
      <c r="R2600" s="115">
        <f t="shared" si="575"/>
        <v>0</v>
      </c>
      <c r="S2600" s="111">
        <f t="shared" si="576"/>
        <v>0</v>
      </c>
      <c r="T2600" s="111">
        <f t="shared" si="577"/>
        <v>0</v>
      </c>
    </row>
    <row r="2601" spans="1:20" ht="11.25" customHeight="1" x14ac:dyDescent="0.2">
      <c r="A2601" s="102" t="str">
        <f>'T09'!A2601</f>
        <v>Vavrečka</v>
      </c>
      <c r="B2601" s="104">
        <f>'T09'!C2601</f>
        <v>510157</v>
      </c>
      <c r="C2601" s="109">
        <f>'T09'!K2601</f>
        <v>593534.71999999997</v>
      </c>
      <c r="D2601" s="110">
        <f>'T09'!O2601</f>
        <v>0</v>
      </c>
      <c r="E2601" s="110">
        <f>'T09'!P2601</f>
        <v>0</v>
      </c>
      <c r="F2601" s="110"/>
      <c r="G2601" s="102">
        <f t="shared" si="565"/>
        <v>0</v>
      </c>
      <c r="H2601" s="102">
        <f t="shared" si="566"/>
        <v>0</v>
      </c>
      <c r="I2601" s="102">
        <f t="shared" si="567"/>
        <v>0</v>
      </c>
      <c r="J2601" s="103">
        <f t="shared" si="568"/>
        <v>0</v>
      </c>
      <c r="L2601" s="115">
        <f t="shared" si="569"/>
        <v>0</v>
      </c>
      <c r="M2601" s="111">
        <f t="shared" si="570"/>
        <v>0</v>
      </c>
      <c r="N2601" s="111">
        <f t="shared" si="571"/>
        <v>0</v>
      </c>
      <c r="O2601" s="115">
        <f t="shared" si="572"/>
        <v>0</v>
      </c>
      <c r="P2601" s="111">
        <f t="shared" si="573"/>
        <v>0</v>
      </c>
      <c r="Q2601" s="111">
        <f t="shared" si="574"/>
        <v>0</v>
      </c>
      <c r="R2601" s="115">
        <f t="shared" si="575"/>
        <v>0</v>
      </c>
      <c r="S2601" s="111">
        <f t="shared" si="576"/>
        <v>0</v>
      </c>
      <c r="T2601" s="111">
        <f t="shared" si="577"/>
        <v>0</v>
      </c>
    </row>
    <row r="2602" spans="1:20" ht="11.25" customHeight="1" x14ac:dyDescent="0.2">
      <c r="A2602" s="102" t="str">
        <f>'T09'!A2602</f>
        <v>Vavrinec</v>
      </c>
      <c r="B2602" s="104">
        <f>'T09'!C2602</f>
        <v>529214</v>
      </c>
      <c r="C2602" s="109">
        <f>'T09'!K2602</f>
        <v>12395.58</v>
      </c>
      <c r="D2602" s="110">
        <f>'T09'!O2602</f>
        <v>0</v>
      </c>
      <c r="E2602" s="110">
        <f>'T09'!P2602</f>
        <v>0</v>
      </c>
      <c r="F2602" s="110"/>
      <c r="G2602" s="102">
        <f t="shared" si="565"/>
        <v>0</v>
      </c>
      <c r="H2602" s="102">
        <f t="shared" si="566"/>
        <v>0</v>
      </c>
      <c r="I2602" s="102">
        <f t="shared" si="567"/>
        <v>0</v>
      </c>
      <c r="J2602" s="103">
        <f t="shared" si="568"/>
        <v>0</v>
      </c>
      <c r="L2602" s="115">
        <f t="shared" si="569"/>
        <v>0</v>
      </c>
      <c r="M2602" s="111">
        <f t="shared" si="570"/>
        <v>0</v>
      </c>
      <c r="N2602" s="111">
        <f t="shared" si="571"/>
        <v>0</v>
      </c>
      <c r="O2602" s="115">
        <f t="shared" si="572"/>
        <v>0</v>
      </c>
      <c r="P2602" s="111">
        <f t="shared" si="573"/>
        <v>0</v>
      </c>
      <c r="Q2602" s="111">
        <f t="shared" si="574"/>
        <v>0</v>
      </c>
      <c r="R2602" s="115">
        <f t="shared" si="575"/>
        <v>0</v>
      </c>
      <c r="S2602" s="111">
        <f t="shared" si="576"/>
        <v>0</v>
      </c>
      <c r="T2602" s="111">
        <f t="shared" si="577"/>
        <v>0</v>
      </c>
    </row>
    <row r="2603" spans="1:20" ht="11.25" customHeight="1" x14ac:dyDescent="0.2">
      <c r="A2603" s="102" t="str">
        <f>'T09'!A2603</f>
        <v>Vavrišovo</v>
      </c>
      <c r="B2603" s="104">
        <f>'T09'!C2603</f>
        <v>511111</v>
      </c>
      <c r="C2603" s="109">
        <f>'T09'!K2603</f>
        <v>328486.8</v>
      </c>
      <c r="D2603" s="110">
        <f>'T09'!O2603</f>
        <v>0</v>
      </c>
      <c r="E2603" s="110">
        <f>'T09'!P2603</f>
        <v>25.823625180676974</v>
      </c>
      <c r="F2603" s="110"/>
      <c r="G2603" s="102">
        <f t="shared" si="565"/>
        <v>0</v>
      </c>
      <c r="H2603" s="102">
        <f t="shared" si="566"/>
        <v>1</v>
      </c>
      <c r="I2603" s="102">
        <f t="shared" si="567"/>
        <v>0</v>
      </c>
      <c r="J2603" s="103">
        <f t="shared" si="568"/>
        <v>1</v>
      </c>
      <c r="L2603" s="115">
        <f t="shared" si="569"/>
        <v>0</v>
      </c>
      <c r="M2603" s="111">
        <f t="shared" si="570"/>
        <v>0</v>
      </c>
      <c r="N2603" s="111">
        <f t="shared" si="571"/>
        <v>0</v>
      </c>
      <c r="O2603" s="115">
        <f t="shared" si="572"/>
        <v>328486.8</v>
      </c>
      <c r="P2603" s="111">
        <f t="shared" si="573"/>
        <v>0</v>
      </c>
      <c r="Q2603" s="111">
        <f t="shared" si="574"/>
        <v>0.25823625180676973</v>
      </c>
      <c r="R2603" s="115">
        <f t="shared" si="575"/>
        <v>0</v>
      </c>
      <c r="S2603" s="111">
        <f t="shared" si="576"/>
        <v>0</v>
      </c>
      <c r="T2603" s="111">
        <f t="shared" si="577"/>
        <v>0</v>
      </c>
    </row>
    <row r="2604" spans="1:20" ht="11.25" customHeight="1" x14ac:dyDescent="0.2">
      <c r="A2604" s="102" t="str">
        <f>'T09'!A2604</f>
        <v>Važec</v>
      </c>
      <c r="B2604" s="104">
        <f>'T09'!C2604</f>
        <v>511129</v>
      </c>
      <c r="C2604" s="109">
        <f>'T09'!K2604</f>
        <v>1211328.05</v>
      </c>
      <c r="D2604" s="110">
        <f>'T09'!O2604</f>
        <v>3.1315</v>
      </c>
      <c r="E2604" s="110">
        <f>'T09'!P2604</f>
        <v>29.032594432201915</v>
      </c>
      <c r="F2604" s="110"/>
      <c r="G2604" s="102">
        <f t="shared" si="565"/>
        <v>0</v>
      </c>
      <c r="H2604" s="102">
        <f t="shared" si="566"/>
        <v>1</v>
      </c>
      <c r="I2604" s="102">
        <f t="shared" si="567"/>
        <v>0</v>
      </c>
      <c r="J2604" s="103">
        <f t="shared" si="568"/>
        <v>1</v>
      </c>
      <c r="L2604" s="115">
        <f t="shared" si="569"/>
        <v>0</v>
      </c>
      <c r="M2604" s="111">
        <f t="shared" si="570"/>
        <v>0</v>
      </c>
      <c r="N2604" s="111">
        <f t="shared" si="571"/>
        <v>0</v>
      </c>
      <c r="O2604" s="115">
        <f t="shared" si="572"/>
        <v>1211328.05</v>
      </c>
      <c r="P2604" s="111">
        <f t="shared" si="573"/>
        <v>3.1315000000000003E-2</v>
      </c>
      <c r="Q2604" s="111">
        <f t="shared" si="574"/>
        <v>0.29032594432201914</v>
      </c>
      <c r="R2604" s="115">
        <f t="shared" si="575"/>
        <v>0</v>
      </c>
      <c r="S2604" s="111">
        <f t="shared" si="576"/>
        <v>0</v>
      </c>
      <c r="T2604" s="111">
        <f t="shared" si="577"/>
        <v>0</v>
      </c>
    </row>
    <row r="2605" spans="1:20" ht="11.25" customHeight="1" x14ac:dyDescent="0.2">
      <c r="A2605" s="102" t="str">
        <f>'T09'!A2605</f>
        <v>Včelince</v>
      </c>
      <c r="B2605" s="104">
        <f>'T09'!C2605</f>
        <v>515710</v>
      </c>
      <c r="C2605" s="109">
        <f>'T09'!K2605</f>
        <v>322493.41000000003</v>
      </c>
      <c r="D2605" s="110">
        <f>'T09'!O2605</f>
        <v>0</v>
      </c>
      <c r="E2605" s="110">
        <f>'T09'!P2605</f>
        <v>2.821787893278191</v>
      </c>
      <c r="F2605" s="110"/>
      <c r="G2605" s="102">
        <f t="shared" si="565"/>
        <v>0</v>
      </c>
      <c r="H2605" s="102">
        <f t="shared" si="566"/>
        <v>0</v>
      </c>
      <c r="I2605" s="102">
        <f t="shared" si="567"/>
        <v>0</v>
      </c>
      <c r="J2605" s="103">
        <f t="shared" si="568"/>
        <v>0</v>
      </c>
      <c r="L2605" s="115">
        <f t="shared" si="569"/>
        <v>0</v>
      </c>
      <c r="M2605" s="111">
        <f t="shared" si="570"/>
        <v>0</v>
      </c>
      <c r="N2605" s="111">
        <f t="shared" si="571"/>
        <v>0</v>
      </c>
      <c r="O2605" s="115">
        <f t="shared" si="572"/>
        <v>0</v>
      </c>
      <c r="P2605" s="111">
        <f t="shared" si="573"/>
        <v>0</v>
      </c>
      <c r="Q2605" s="111">
        <f t="shared" si="574"/>
        <v>0</v>
      </c>
      <c r="R2605" s="115">
        <f t="shared" si="575"/>
        <v>0</v>
      </c>
      <c r="S2605" s="111">
        <f t="shared" si="576"/>
        <v>0</v>
      </c>
      <c r="T2605" s="111">
        <f t="shared" si="577"/>
        <v>0</v>
      </c>
    </row>
    <row r="2606" spans="1:20" ht="11.25" customHeight="1" x14ac:dyDescent="0.2">
      <c r="A2606" s="102" t="str">
        <f>'T09'!A2606</f>
        <v>Večelkov</v>
      </c>
      <c r="B2606" s="104">
        <f>'T09'!C2606</f>
        <v>515728</v>
      </c>
      <c r="C2606" s="109">
        <f>'T09'!K2606</f>
        <v>43673.49</v>
      </c>
      <c r="D2606" s="110">
        <f>'T09'!O2606</f>
        <v>0</v>
      </c>
      <c r="E2606" s="110">
        <f>'T09'!P2606</f>
        <v>0</v>
      </c>
      <c r="F2606" s="110"/>
      <c r="G2606" s="102">
        <f t="shared" si="565"/>
        <v>0</v>
      </c>
      <c r="H2606" s="102">
        <f t="shared" si="566"/>
        <v>0</v>
      </c>
      <c r="I2606" s="102">
        <f t="shared" si="567"/>
        <v>0</v>
      </c>
      <c r="J2606" s="103">
        <f t="shared" si="568"/>
        <v>0</v>
      </c>
      <c r="L2606" s="115">
        <f t="shared" si="569"/>
        <v>0</v>
      </c>
      <c r="M2606" s="111">
        <f t="shared" si="570"/>
        <v>0</v>
      </c>
      <c r="N2606" s="111">
        <f t="shared" si="571"/>
        <v>0</v>
      </c>
      <c r="O2606" s="115">
        <f t="shared" si="572"/>
        <v>0</v>
      </c>
      <c r="P2606" s="111">
        <f t="shared" si="573"/>
        <v>0</v>
      </c>
      <c r="Q2606" s="111">
        <f t="shared" si="574"/>
        <v>0</v>
      </c>
      <c r="R2606" s="115">
        <f t="shared" si="575"/>
        <v>0</v>
      </c>
      <c r="S2606" s="111">
        <f t="shared" si="576"/>
        <v>0</v>
      </c>
      <c r="T2606" s="111">
        <f t="shared" si="577"/>
        <v>0</v>
      </c>
    </row>
    <row r="2607" spans="1:20" ht="11.25" customHeight="1" x14ac:dyDescent="0.2">
      <c r="A2607" s="102" t="str">
        <f>'T09'!A2607</f>
        <v>Vechec</v>
      </c>
      <c r="B2607" s="104">
        <f>'T09'!C2607</f>
        <v>529222</v>
      </c>
      <c r="C2607" s="109">
        <f>'T09'!K2607</f>
        <v>983514.26</v>
      </c>
      <c r="D2607" s="110">
        <f>'T09'!O2607</f>
        <v>0</v>
      </c>
      <c r="E2607" s="110">
        <f>'T09'!P2607</f>
        <v>0</v>
      </c>
      <c r="F2607" s="110"/>
      <c r="G2607" s="102">
        <f t="shared" si="565"/>
        <v>0</v>
      </c>
      <c r="H2607" s="102">
        <f t="shared" si="566"/>
        <v>0</v>
      </c>
      <c r="I2607" s="102">
        <f t="shared" si="567"/>
        <v>0</v>
      </c>
      <c r="J2607" s="103">
        <f t="shared" si="568"/>
        <v>0</v>
      </c>
      <c r="L2607" s="115">
        <f t="shared" si="569"/>
        <v>0</v>
      </c>
      <c r="M2607" s="111">
        <f t="shared" si="570"/>
        <v>0</v>
      </c>
      <c r="N2607" s="111">
        <f t="shared" si="571"/>
        <v>0</v>
      </c>
      <c r="O2607" s="115">
        <f t="shared" si="572"/>
        <v>0</v>
      </c>
      <c r="P2607" s="111">
        <f t="shared" si="573"/>
        <v>0</v>
      </c>
      <c r="Q2607" s="111">
        <f t="shared" si="574"/>
        <v>0</v>
      </c>
      <c r="R2607" s="115">
        <f t="shared" si="575"/>
        <v>0</v>
      </c>
      <c r="S2607" s="111">
        <f t="shared" si="576"/>
        <v>0</v>
      </c>
      <c r="T2607" s="111">
        <f t="shared" si="577"/>
        <v>0</v>
      </c>
    </row>
    <row r="2608" spans="1:20" ht="11.25" customHeight="1" x14ac:dyDescent="0.2">
      <c r="A2608" s="102" t="str">
        <f>'T09'!A2608</f>
        <v>Veľaty</v>
      </c>
      <c r="B2608" s="104">
        <f>'T09'!C2608</f>
        <v>543845</v>
      </c>
      <c r="C2608" s="109">
        <f>'T09'!K2608</f>
        <v>230123.95</v>
      </c>
      <c r="D2608" s="110">
        <f>'T09'!O2608</f>
        <v>34.7346</v>
      </c>
      <c r="E2608" s="110">
        <f>'T09'!P2608</f>
        <v>2.2174223934536146</v>
      </c>
      <c r="F2608" s="110"/>
      <c r="G2608" s="102">
        <f t="shared" si="565"/>
        <v>0</v>
      </c>
      <c r="H2608" s="102">
        <f t="shared" si="566"/>
        <v>0</v>
      </c>
      <c r="I2608" s="102">
        <f t="shared" si="567"/>
        <v>0</v>
      </c>
      <c r="J2608" s="103">
        <f t="shared" si="568"/>
        <v>0</v>
      </c>
      <c r="L2608" s="115">
        <f t="shared" si="569"/>
        <v>0</v>
      </c>
      <c r="M2608" s="111">
        <f t="shared" si="570"/>
        <v>0</v>
      </c>
      <c r="N2608" s="111">
        <f t="shared" si="571"/>
        <v>0</v>
      </c>
      <c r="O2608" s="115">
        <f t="shared" si="572"/>
        <v>0</v>
      </c>
      <c r="P2608" s="111">
        <f t="shared" si="573"/>
        <v>0</v>
      </c>
      <c r="Q2608" s="111">
        <f t="shared" si="574"/>
        <v>0</v>
      </c>
      <c r="R2608" s="115">
        <f t="shared" si="575"/>
        <v>0</v>
      </c>
      <c r="S2608" s="111">
        <f t="shared" si="576"/>
        <v>0</v>
      </c>
      <c r="T2608" s="111">
        <f t="shared" si="577"/>
        <v>0</v>
      </c>
    </row>
    <row r="2609" spans="1:20" ht="11.25" customHeight="1" x14ac:dyDescent="0.2">
      <c r="A2609" s="102" t="str">
        <f>'T09'!A2609</f>
        <v>Velčice</v>
      </c>
      <c r="B2609" s="104">
        <f>'T09'!C2609</f>
        <v>500836</v>
      </c>
      <c r="C2609" s="109">
        <f>'T09'!K2609</f>
        <v>272442.98</v>
      </c>
      <c r="D2609" s="110">
        <f>'T09'!O2609</f>
        <v>42.305900000000001</v>
      </c>
      <c r="E2609" s="110">
        <f>'T09'!P2609</f>
        <v>7.7567753810356947</v>
      </c>
      <c r="F2609" s="110"/>
      <c r="G2609" s="102">
        <f t="shared" si="565"/>
        <v>0</v>
      </c>
      <c r="H2609" s="102">
        <f t="shared" si="566"/>
        <v>0</v>
      </c>
      <c r="I2609" s="102">
        <f t="shared" si="567"/>
        <v>0</v>
      </c>
      <c r="J2609" s="103">
        <f t="shared" si="568"/>
        <v>0</v>
      </c>
      <c r="L2609" s="115">
        <f t="shared" si="569"/>
        <v>0</v>
      </c>
      <c r="M2609" s="111">
        <f t="shared" si="570"/>
        <v>0</v>
      </c>
      <c r="N2609" s="111">
        <f t="shared" si="571"/>
        <v>0</v>
      </c>
      <c r="O2609" s="115">
        <f t="shared" si="572"/>
        <v>0</v>
      </c>
      <c r="P2609" s="111">
        <f t="shared" si="573"/>
        <v>0</v>
      </c>
      <c r="Q2609" s="111">
        <f t="shared" si="574"/>
        <v>0</v>
      </c>
      <c r="R2609" s="115">
        <f t="shared" si="575"/>
        <v>0</v>
      </c>
      <c r="S2609" s="111">
        <f t="shared" si="576"/>
        <v>0</v>
      </c>
      <c r="T2609" s="111">
        <f t="shared" si="577"/>
        <v>0</v>
      </c>
    </row>
    <row r="2610" spans="1:20" ht="11.25" customHeight="1" x14ac:dyDescent="0.2">
      <c r="A2610" s="102" t="str">
        <f>'T09'!A2610</f>
        <v>Veličná</v>
      </c>
      <c r="B2610" s="104">
        <f>'T09'!C2610</f>
        <v>510165</v>
      </c>
      <c r="C2610" s="109">
        <f>'T09'!K2610</f>
        <v>267693.48</v>
      </c>
      <c r="D2610" s="110">
        <f>'T09'!O2610</f>
        <v>0</v>
      </c>
      <c r="E2610" s="110">
        <f>'T09'!P2610</f>
        <v>0.55277028039681808</v>
      </c>
      <c r="F2610" s="110"/>
      <c r="G2610" s="102">
        <f t="shared" si="565"/>
        <v>0</v>
      </c>
      <c r="H2610" s="102">
        <f t="shared" si="566"/>
        <v>0</v>
      </c>
      <c r="I2610" s="102">
        <f t="shared" si="567"/>
        <v>0</v>
      </c>
      <c r="J2610" s="103">
        <f t="shared" si="568"/>
        <v>0</v>
      </c>
      <c r="L2610" s="115">
        <f t="shared" si="569"/>
        <v>0</v>
      </c>
      <c r="M2610" s="111">
        <f t="shared" si="570"/>
        <v>0</v>
      </c>
      <c r="N2610" s="111">
        <f t="shared" si="571"/>
        <v>0</v>
      </c>
      <c r="O2610" s="115">
        <f t="shared" si="572"/>
        <v>0</v>
      </c>
      <c r="P2610" s="111">
        <f t="shared" si="573"/>
        <v>0</v>
      </c>
      <c r="Q2610" s="111">
        <f t="shared" si="574"/>
        <v>0</v>
      </c>
      <c r="R2610" s="115">
        <f t="shared" si="575"/>
        <v>0</v>
      </c>
      <c r="S2610" s="111">
        <f t="shared" si="576"/>
        <v>0</v>
      </c>
      <c r="T2610" s="111">
        <f t="shared" si="577"/>
        <v>0</v>
      </c>
    </row>
    <row r="2611" spans="1:20" ht="11.25" customHeight="1" x14ac:dyDescent="0.2">
      <c r="A2611" s="102" t="str">
        <f>'T09'!A2611</f>
        <v>Veľká Čalomija</v>
      </c>
      <c r="B2611" s="104">
        <f>'T09'!C2611</f>
        <v>516465</v>
      </c>
      <c r="C2611" s="109">
        <f>'T09'!K2611</f>
        <v>610026.23999999999</v>
      </c>
      <c r="D2611" s="110">
        <f>'T09'!O2611</f>
        <v>0</v>
      </c>
      <c r="E2611" s="110">
        <f>'T09'!P2611</f>
        <v>0.88345707882992053</v>
      </c>
      <c r="F2611" s="110"/>
      <c r="G2611" s="102">
        <f t="shared" si="565"/>
        <v>0</v>
      </c>
      <c r="H2611" s="102">
        <f t="shared" si="566"/>
        <v>0</v>
      </c>
      <c r="I2611" s="102">
        <f t="shared" si="567"/>
        <v>0</v>
      </c>
      <c r="J2611" s="103">
        <f t="shared" si="568"/>
        <v>0</v>
      </c>
      <c r="L2611" s="115">
        <f t="shared" si="569"/>
        <v>0</v>
      </c>
      <c r="M2611" s="111">
        <f t="shared" si="570"/>
        <v>0</v>
      </c>
      <c r="N2611" s="111">
        <f t="shared" si="571"/>
        <v>0</v>
      </c>
      <c r="O2611" s="115">
        <f t="shared" si="572"/>
        <v>0</v>
      </c>
      <c r="P2611" s="111">
        <f t="shared" si="573"/>
        <v>0</v>
      </c>
      <c r="Q2611" s="111">
        <f t="shared" si="574"/>
        <v>0</v>
      </c>
      <c r="R2611" s="115">
        <f t="shared" si="575"/>
        <v>0</v>
      </c>
      <c r="S2611" s="111">
        <f t="shared" si="576"/>
        <v>0</v>
      </c>
      <c r="T2611" s="111">
        <f t="shared" si="577"/>
        <v>0</v>
      </c>
    </row>
    <row r="2612" spans="1:20" ht="11.25" customHeight="1" x14ac:dyDescent="0.2">
      <c r="A2612" s="102" t="str">
        <f>'T09'!A2612</f>
        <v>Veľká Čausa</v>
      </c>
      <c r="B2612" s="104">
        <f>'T09'!C2612</f>
        <v>514438</v>
      </c>
      <c r="C2612" s="109">
        <f>'T09'!K2612</f>
        <v>124167.62</v>
      </c>
      <c r="D2612" s="110">
        <f>'T09'!O2612</f>
        <v>34.904400000000003</v>
      </c>
      <c r="E2612" s="110">
        <f>'T09'!P2612</f>
        <v>15.26071772979139</v>
      </c>
      <c r="F2612" s="110"/>
      <c r="G2612" s="102">
        <f t="shared" si="565"/>
        <v>0</v>
      </c>
      <c r="H2612" s="102">
        <f t="shared" si="566"/>
        <v>0</v>
      </c>
      <c r="I2612" s="102">
        <f t="shared" si="567"/>
        <v>0</v>
      </c>
      <c r="J2612" s="103">
        <f t="shared" si="568"/>
        <v>0</v>
      </c>
      <c r="L2612" s="115">
        <f t="shared" si="569"/>
        <v>0</v>
      </c>
      <c r="M2612" s="111">
        <f t="shared" si="570"/>
        <v>0</v>
      </c>
      <c r="N2612" s="111">
        <f t="shared" si="571"/>
        <v>0</v>
      </c>
      <c r="O2612" s="115">
        <f t="shared" si="572"/>
        <v>0</v>
      </c>
      <c r="P2612" s="111">
        <f t="shared" si="573"/>
        <v>0</v>
      </c>
      <c r="Q2612" s="111">
        <f t="shared" si="574"/>
        <v>0</v>
      </c>
      <c r="R2612" s="115">
        <f t="shared" si="575"/>
        <v>0</v>
      </c>
      <c r="S2612" s="111">
        <f t="shared" si="576"/>
        <v>0</v>
      </c>
      <c r="T2612" s="111">
        <f t="shared" si="577"/>
        <v>0</v>
      </c>
    </row>
    <row r="2613" spans="1:20" ht="11.25" customHeight="1" x14ac:dyDescent="0.2">
      <c r="A2613" s="102" t="str">
        <f>'T09'!A2613</f>
        <v>Veľká Čierna</v>
      </c>
      <c r="B2613" s="104">
        <f>'T09'!C2613</f>
        <v>518077</v>
      </c>
      <c r="C2613" s="109">
        <f>'T09'!K2613</f>
        <v>151755.35999999999</v>
      </c>
      <c r="D2613" s="110">
        <f>'T09'!O2613</f>
        <v>46.760800000000003</v>
      </c>
      <c r="E2613" s="110">
        <f>'T09'!P2613</f>
        <v>7.6959654011561778</v>
      </c>
      <c r="F2613" s="110"/>
      <c r="G2613" s="102">
        <f t="shared" si="565"/>
        <v>0</v>
      </c>
      <c r="H2613" s="102">
        <f t="shared" si="566"/>
        <v>0</v>
      </c>
      <c r="I2613" s="102">
        <f t="shared" si="567"/>
        <v>0</v>
      </c>
      <c r="J2613" s="103">
        <f t="shared" si="568"/>
        <v>0</v>
      </c>
      <c r="L2613" s="115">
        <f t="shared" si="569"/>
        <v>0</v>
      </c>
      <c r="M2613" s="111">
        <f t="shared" si="570"/>
        <v>0</v>
      </c>
      <c r="N2613" s="111">
        <f t="shared" si="571"/>
        <v>0</v>
      </c>
      <c r="O2613" s="115">
        <f t="shared" si="572"/>
        <v>0</v>
      </c>
      <c r="P2613" s="111">
        <f t="shared" si="573"/>
        <v>0</v>
      </c>
      <c r="Q2613" s="111">
        <f t="shared" si="574"/>
        <v>0</v>
      </c>
      <c r="R2613" s="115">
        <f t="shared" si="575"/>
        <v>0</v>
      </c>
      <c r="S2613" s="111">
        <f t="shared" si="576"/>
        <v>0</v>
      </c>
      <c r="T2613" s="111">
        <f t="shared" si="577"/>
        <v>0</v>
      </c>
    </row>
    <row r="2614" spans="1:20" ht="11.25" customHeight="1" x14ac:dyDescent="0.2">
      <c r="A2614" s="102" t="str">
        <f>'T09'!A2614</f>
        <v>Veľká Dolina</v>
      </c>
      <c r="B2614" s="104">
        <f>'T09'!C2614</f>
        <v>500844</v>
      </c>
      <c r="C2614" s="109">
        <f>'T09'!K2614</f>
        <v>226457.21</v>
      </c>
      <c r="D2614" s="110">
        <f>'T09'!O2614</f>
        <v>0</v>
      </c>
      <c r="E2614" s="110">
        <f>'T09'!P2614</f>
        <v>8.1660990171167445</v>
      </c>
      <c r="F2614" s="110"/>
      <c r="G2614" s="102">
        <f t="shared" si="565"/>
        <v>0</v>
      </c>
      <c r="H2614" s="102">
        <f t="shared" si="566"/>
        <v>0</v>
      </c>
      <c r="I2614" s="102">
        <f t="shared" si="567"/>
        <v>0</v>
      </c>
      <c r="J2614" s="103">
        <f t="shared" si="568"/>
        <v>0</v>
      </c>
      <c r="L2614" s="115">
        <f t="shared" si="569"/>
        <v>0</v>
      </c>
      <c r="M2614" s="111">
        <f t="shared" si="570"/>
        <v>0</v>
      </c>
      <c r="N2614" s="111">
        <f t="shared" si="571"/>
        <v>0</v>
      </c>
      <c r="O2614" s="115">
        <f t="shared" si="572"/>
        <v>0</v>
      </c>
      <c r="P2614" s="111">
        <f t="shared" si="573"/>
        <v>0</v>
      </c>
      <c r="Q2614" s="111">
        <f t="shared" si="574"/>
        <v>0</v>
      </c>
      <c r="R2614" s="115">
        <f t="shared" si="575"/>
        <v>0</v>
      </c>
      <c r="S2614" s="111">
        <f t="shared" si="576"/>
        <v>0</v>
      </c>
      <c r="T2614" s="111">
        <f t="shared" si="577"/>
        <v>0</v>
      </c>
    </row>
    <row r="2615" spans="1:20" ht="11.25" customHeight="1" x14ac:dyDescent="0.2">
      <c r="A2615" s="102" t="str">
        <f>'T09'!A2615</f>
        <v>Veľká Franková</v>
      </c>
      <c r="B2615" s="104">
        <f>'T09'!C2615</f>
        <v>523992</v>
      </c>
      <c r="C2615" s="109">
        <f>'T09'!K2615</f>
        <v>191384.57</v>
      </c>
      <c r="D2615" s="110">
        <f>'T09'!O2615</f>
        <v>24.1069</v>
      </c>
      <c r="E2615" s="110">
        <f>'T09'!P2615</f>
        <v>0.18898075221006583</v>
      </c>
      <c r="F2615" s="110"/>
      <c r="G2615" s="102">
        <f t="shared" si="565"/>
        <v>0</v>
      </c>
      <c r="H2615" s="102">
        <f t="shared" si="566"/>
        <v>0</v>
      </c>
      <c r="I2615" s="102">
        <f t="shared" si="567"/>
        <v>0</v>
      </c>
      <c r="J2615" s="103">
        <f t="shared" si="568"/>
        <v>0</v>
      </c>
      <c r="L2615" s="115">
        <f t="shared" si="569"/>
        <v>0</v>
      </c>
      <c r="M2615" s="111">
        <f t="shared" si="570"/>
        <v>0</v>
      </c>
      <c r="N2615" s="111">
        <f t="shared" si="571"/>
        <v>0</v>
      </c>
      <c r="O2615" s="115">
        <f t="shared" si="572"/>
        <v>0</v>
      </c>
      <c r="P2615" s="111">
        <f t="shared" si="573"/>
        <v>0</v>
      </c>
      <c r="Q2615" s="111">
        <f t="shared" si="574"/>
        <v>0</v>
      </c>
      <c r="R2615" s="115">
        <f t="shared" si="575"/>
        <v>0</v>
      </c>
      <c r="S2615" s="111">
        <f t="shared" si="576"/>
        <v>0</v>
      </c>
      <c r="T2615" s="111">
        <f t="shared" si="577"/>
        <v>0</v>
      </c>
    </row>
    <row r="2616" spans="1:20" ht="11.25" customHeight="1" x14ac:dyDescent="0.2">
      <c r="A2616" s="102" t="str">
        <f>'T09'!A2616</f>
        <v>Veľká Hradná</v>
      </c>
      <c r="B2616" s="104">
        <f>'T09'!C2616</f>
        <v>506648</v>
      </c>
      <c r="C2616" s="109">
        <f>'T09'!K2616</f>
        <v>280304.20999999996</v>
      </c>
      <c r="D2616" s="110">
        <f>'T09'!O2616</f>
        <v>0</v>
      </c>
      <c r="E2616" s="110">
        <f>'T09'!P2616</f>
        <v>7.8241564762798257</v>
      </c>
      <c r="F2616" s="110"/>
      <c r="G2616" s="102">
        <f t="shared" si="565"/>
        <v>0</v>
      </c>
      <c r="H2616" s="102">
        <f t="shared" si="566"/>
        <v>0</v>
      </c>
      <c r="I2616" s="102">
        <f t="shared" si="567"/>
        <v>0</v>
      </c>
      <c r="J2616" s="103">
        <f t="shared" si="568"/>
        <v>0</v>
      </c>
      <c r="L2616" s="115">
        <f t="shared" si="569"/>
        <v>0</v>
      </c>
      <c r="M2616" s="111">
        <f t="shared" si="570"/>
        <v>0</v>
      </c>
      <c r="N2616" s="111">
        <f t="shared" si="571"/>
        <v>0</v>
      </c>
      <c r="O2616" s="115">
        <f t="shared" si="572"/>
        <v>0</v>
      </c>
      <c r="P2616" s="111">
        <f t="shared" si="573"/>
        <v>0</v>
      </c>
      <c r="Q2616" s="111">
        <f t="shared" si="574"/>
        <v>0</v>
      </c>
      <c r="R2616" s="115">
        <f t="shared" si="575"/>
        <v>0</v>
      </c>
      <c r="S2616" s="111">
        <f t="shared" si="576"/>
        <v>0</v>
      </c>
      <c r="T2616" s="111">
        <f t="shared" si="577"/>
        <v>0</v>
      </c>
    </row>
    <row r="2617" spans="1:20" ht="11.25" customHeight="1" x14ac:dyDescent="0.2">
      <c r="A2617" s="102" t="str">
        <f>'T09'!A2617</f>
        <v>Veľká Ida</v>
      </c>
      <c r="B2617" s="104">
        <f>'T09'!C2617</f>
        <v>522147</v>
      </c>
      <c r="C2617" s="109">
        <f>'T09'!K2617</f>
        <v>2064143.14</v>
      </c>
      <c r="D2617" s="110">
        <f>'T09'!O2617</f>
        <v>3.7801</v>
      </c>
      <c r="E2617" s="110">
        <f>'T09'!P2617</f>
        <v>0.45244003766134172</v>
      </c>
      <c r="F2617" s="110"/>
      <c r="G2617" s="102">
        <f t="shared" si="565"/>
        <v>0</v>
      </c>
      <c r="H2617" s="102">
        <f t="shared" si="566"/>
        <v>0</v>
      </c>
      <c r="I2617" s="102">
        <f t="shared" si="567"/>
        <v>0</v>
      </c>
      <c r="J2617" s="103">
        <f t="shared" si="568"/>
        <v>0</v>
      </c>
      <c r="L2617" s="115">
        <f t="shared" si="569"/>
        <v>0</v>
      </c>
      <c r="M2617" s="111">
        <f t="shared" si="570"/>
        <v>0</v>
      </c>
      <c r="N2617" s="111">
        <f t="shared" si="571"/>
        <v>0</v>
      </c>
      <c r="O2617" s="115">
        <f t="shared" si="572"/>
        <v>0</v>
      </c>
      <c r="P2617" s="111">
        <f t="shared" si="573"/>
        <v>0</v>
      </c>
      <c r="Q2617" s="111">
        <f t="shared" si="574"/>
        <v>0</v>
      </c>
      <c r="R2617" s="115">
        <f t="shared" si="575"/>
        <v>0</v>
      </c>
      <c r="S2617" s="111">
        <f t="shared" si="576"/>
        <v>0</v>
      </c>
      <c r="T2617" s="111">
        <f t="shared" si="577"/>
        <v>0</v>
      </c>
    </row>
    <row r="2618" spans="1:20" ht="11.25" customHeight="1" x14ac:dyDescent="0.2">
      <c r="A2618" s="102" t="str">
        <f>'T09'!A2618</f>
        <v>Veľká Lehota</v>
      </c>
      <c r="B2618" s="104">
        <f>'T09'!C2618</f>
        <v>517330</v>
      </c>
      <c r="C2618" s="109">
        <f>'T09'!K2618</f>
        <v>505277.49</v>
      </c>
      <c r="D2618" s="110">
        <f>'T09'!O2618</f>
        <v>0</v>
      </c>
      <c r="E2618" s="110">
        <f>'T09'!P2618</f>
        <v>0</v>
      </c>
      <c r="F2618" s="110"/>
      <c r="G2618" s="102">
        <f t="shared" si="565"/>
        <v>0</v>
      </c>
      <c r="H2618" s="102">
        <f t="shared" si="566"/>
        <v>0</v>
      </c>
      <c r="I2618" s="102">
        <f t="shared" si="567"/>
        <v>0</v>
      </c>
      <c r="J2618" s="103">
        <f t="shared" si="568"/>
        <v>0</v>
      </c>
      <c r="L2618" s="115">
        <f t="shared" si="569"/>
        <v>0</v>
      </c>
      <c r="M2618" s="111">
        <f t="shared" si="570"/>
        <v>0</v>
      </c>
      <c r="N2618" s="111">
        <f t="shared" si="571"/>
        <v>0</v>
      </c>
      <c r="O2618" s="115">
        <f t="shared" si="572"/>
        <v>0</v>
      </c>
      <c r="P2618" s="111">
        <f t="shared" si="573"/>
        <v>0</v>
      </c>
      <c r="Q2618" s="111">
        <f t="shared" si="574"/>
        <v>0</v>
      </c>
      <c r="R2618" s="115">
        <f t="shared" si="575"/>
        <v>0</v>
      </c>
      <c r="S2618" s="111">
        <f t="shared" si="576"/>
        <v>0</v>
      </c>
      <c r="T2618" s="111">
        <f t="shared" si="577"/>
        <v>0</v>
      </c>
    </row>
    <row r="2619" spans="1:20" ht="11.25" customHeight="1" x14ac:dyDescent="0.2">
      <c r="A2619" s="102" t="str">
        <f>'T09'!A2619</f>
        <v>Veľká Lesná</v>
      </c>
      <c r="B2619" s="104">
        <f>'T09'!C2619</f>
        <v>527068</v>
      </c>
      <c r="C2619" s="109">
        <f>'T09'!K2619</f>
        <v>118416.01</v>
      </c>
      <c r="D2619" s="110">
        <f>'T09'!O2619</f>
        <v>0</v>
      </c>
      <c r="E2619" s="110">
        <f>'T09'!P2619</f>
        <v>0</v>
      </c>
      <c r="F2619" s="110"/>
      <c r="G2619" s="102">
        <f t="shared" si="565"/>
        <v>0</v>
      </c>
      <c r="H2619" s="102">
        <f t="shared" si="566"/>
        <v>0</v>
      </c>
      <c r="I2619" s="102">
        <f t="shared" si="567"/>
        <v>0</v>
      </c>
      <c r="J2619" s="103">
        <f t="shared" si="568"/>
        <v>0</v>
      </c>
      <c r="L2619" s="115">
        <f t="shared" si="569"/>
        <v>0</v>
      </c>
      <c r="M2619" s="111">
        <f t="shared" si="570"/>
        <v>0</v>
      </c>
      <c r="N2619" s="111">
        <f t="shared" si="571"/>
        <v>0</v>
      </c>
      <c r="O2619" s="115">
        <f t="shared" si="572"/>
        <v>0</v>
      </c>
      <c r="P2619" s="111">
        <f t="shared" si="573"/>
        <v>0</v>
      </c>
      <c r="Q2619" s="111">
        <f t="shared" si="574"/>
        <v>0</v>
      </c>
      <c r="R2619" s="115">
        <f t="shared" si="575"/>
        <v>0</v>
      </c>
      <c r="S2619" s="111">
        <f t="shared" si="576"/>
        <v>0</v>
      </c>
      <c r="T2619" s="111">
        <f t="shared" si="577"/>
        <v>0</v>
      </c>
    </row>
    <row r="2620" spans="1:20" ht="11.25" customHeight="1" x14ac:dyDescent="0.2">
      <c r="A2620" s="102" t="str">
        <f>'T09'!A2620</f>
        <v>Veľká Lodina</v>
      </c>
      <c r="B2620" s="104">
        <f>'T09'!C2620</f>
        <v>522155</v>
      </c>
      <c r="C2620" s="109">
        <f>'T09'!K2620</f>
        <v>63599.78</v>
      </c>
      <c r="D2620" s="110">
        <f>'T09'!O2620</f>
        <v>0</v>
      </c>
      <c r="E2620" s="110">
        <f>'T09'!P2620</f>
        <v>0</v>
      </c>
      <c r="F2620" s="110"/>
      <c r="G2620" s="102">
        <f t="shared" si="565"/>
        <v>0</v>
      </c>
      <c r="H2620" s="102">
        <f t="shared" si="566"/>
        <v>0</v>
      </c>
      <c r="I2620" s="102">
        <f t="shared" si="567"/>
        <v>0</v>
      </c>
      <c r="J2620" s="103">
        <f t="shared" si="568"/>
        <v>0</v>
      </c>
      <c r="L2620" s="115">
        <f t="shared" si="569"/>
        <v>0</v>
      </c>
      <c r="M2620" s="111">
        <f t="shared" si="570"/>
        <v>0</v>
      </c>
      <c r="N2620" s="111">
        <f t="shared" si="571"/>
        <v>0</v>
      </c>
      <c r="O2620" s="115">
        <f t="shared" si="572"/>
        <v>0</v>
      </c>
      <c r="P2620" s="111">
        <f t="shared" si="573"/>
        <v>0</v>
      </c>
      <c r="Q2620" s="111">
        <f t="shared" si="574"/>
        <v>0</v>
      </c>
      <c r="R2620" s="115">
        <f t="shared" si="575"/>
        <v>0</v>
      </c>
      <c r="S2620" s="111">
        <f t="shared" si="576"/>
        <v>0</v>
      </c>
      <c r="T2620" s="111">
        <f t="shared" si="577"/>
        <v>0</v>
      </c>
    </row>
    <row r="2621" spans="1:20" ht="11.25" customHeight="1" x14ac:dyDescent="0.2">
      <c r="A2621" s="102" t="str">
        <f>'T09'!A2621</f>
        <v>Veľká Lomnica</v>
      </c>
      <c r="B2621" s="104">
        <f>'T09'!C2621</f>
        <v>524000</v>
      </c>
      <c r="C2621" s="109">
        <f>'T09'!K2621</f>
        <v>2197630.69</v>
      </c>
      <c r="D2621" s="110">
        <f>'T09'!O2621</f>
        <v>10.2384</v>
      </c>
      <c r="E2621" s="110">
        <f>'T09'!P2621</f>
        <v>8.628845641029887</v>
      </c>
      <c r="F2621" s="110"/>
      <c r="G2621" s="102">
        <f t="shared" si="565"/>
        <v>0</v>
      </c>
      <c r="H2621" s="102">
        <f t="shared" si="566"/>
        <v>0</v>
      </c>
      <c r="I2621" s="102">
        <f t="shared" si="567"/>
        <v>0</v>
      </c>
      <c r="J2621" s="103">
        <f t="shared" si="568"/>
        <v>0</v>
      </c>
      <c r="L2621" s="115">
        <f t="shared" si="569"/>
        <v>0</v>
      </c>
      <c r="M2621" s="111">
        <f t="shared" si="570"/>
        <v>0</v>
      </c>
      <c r="N2621" s="111">
        <f t="shared" si="571"/>
        <v>0</v>
      </c>
      <c r="O2621" s="115">
        <f t="shared" si="572"/>
        <v>0</v>
      </c>
      <c r="P2621" s="111">
        <f t="shared" si="573"/>
        <v>0</v>
      </c>
      <c r="Q2621" s="111">
        <f t="shared" si="574"/>
        <v>0</v>
      </c>
      <c r="R2621" s="115">
        <f t="shared" si="575"/>
        <v>0</v>
      </c>
      <c r="S2621" s="111">
        <f t="shared" si="576"/>
        <v>0</v>
      </c>
      <c r="T2621" s="111">
        <f t="shared" si="577"/>
        <v>0</v>
      </c>
    </row>
    <row r="2622" spans="1:20" ht="11.25" customHeight="1" x14ac:dyDescent="0.2">
      <c r="A2622" s="102" t="str">
        <f>'T09'!A2622</f>
        <v>Veľká Lúka</v>
      </c>
      <c r="B2622" s="104">
        <f>'T09'!C2622</f>
        <v>581585</v>
      </c>
      <c r="C2622" s="109">
        <f>'T09'!K2622</f>
        <v>147069.35999999999</v>
      </c>
      <c r="D2622" s="110">
        <f>'T09'!O2622</f>
        <v>0</v>
      </c>
      <c r="E2622" s="110">
        <f>'T09'!P2622</f>
        <v>0</v>
      </c>
      <c r="F2622" s="110"/>
      <c r="G2622" s="102">
        <f t="shared" si="565"/>
        <v>0</v>
      </c>
      <c r="H2622" s="102">
        <f t="shared" si="566"/>
        <v>0</v>
      </c>
      <c r="I2622" s="102">
        <f t="shared" si="567"/>
        <v>0</v>
      </c>
      <c r="J2622" s="103">
        <f t="shared" si="568"/>
        <v>0</v>
      </c>
      <c r="L2622" s="115">
        <f t="shared" si="569"/>
        <v>0</v>
      </c>
      <c r="M2622" s="111">
        <f t="shared" si="570"/>
        <v>0</v>
      </c>
      <c r="N2622" s="111">
        <f t="shared" si="571"/>
        <v>0</v>
      </c>
      <c r="O2622" s="115">
        <f t="shared" si="572"/>
        <v>0</v>
      </c>
      <c r="P2622" s="111">
        <f t="shared" si="573"/>
        <v>0</v>
      </c>
      <c r="Q2622" s="111">
        <f t="shared" si="574"/>
        <v>0</v>
      </c>
      <c r="R2622" s="115">
        <f t="shared" si="575"/>
        <v>0</v>
      </c>
      <c r="S2622" s="111">
        <f t="shared" si="576"/>
        <v>0</v>
      </c>
      <c r="T2622" s="111">
        <f t="shared" si="577"/>
        <v>0</v>
      </c>
    </row>
    <row r="2623" spans="1:20" ht="11.25" customHeight="1" x14ac:dyDescent="0.2">
      <c r="A2623" s="102" t="str">
        <f>'T09'!A2623</f>
        <v>Veľká Mača</v>
      </c>
      <c r="B2623" s="104">
        <f>'T09'!C2623</f>
        <v>504122</v>
      </c>
      <c r="C2623" s="109">
        <f>'T09'!K2623</f>
        <v>1284532.54</v>
      </c>
      <c r="D2623" s="110">
        <f>'T09'!O2623</f>
        <v>0</v>
      </c>
      <c r="E2623" s="110">
        <f>'T09'!P2623</f>
        <v>31.010578369622305</v>
      </c>
      <c r="F2623" s="110"/>
      <c r="G2623" s="102">
        <f t="shared" si="565"/>
        <v>0</v>
      </c>
      <c r="H2623" s="102">
        <f t="shared" si="566"/>
        <v>1</v>
      </c>
      <c r="I2623" s="102">
        <f t="shared" si="567"/>
        <v>0</v>
      </c>
      <c r="J2623" s="103">
        <f t="shared" si="568"/>
        <v>1</v>
      </c>
      <c r="L2623" s="115">
        <f t="shared" si="569"/>
        <v>0</v>
      </c>
      <c r="M2623" s="111">
        <f t="shared" si="570"/>
        <v>0</v>
      </c>
      <c r="N2623" s="111">
        <f t="shared" si="571"/>
        <v>0</v>
      </c>
      <c r="O2623" s="115">
        <f t="shared" si="572"/>
        <v>1284532.54</v>
      </c>
      <c r="P2623" s="111">
        <f t="shared" si="573"/>
        <v>0</v>
      </c>
      <c r="Q2623" s="111">
        <f t="shared" si="574"/>
        <v>0.31010578369622305</v>
      </c>
      <c r="R2623" s="115">
        <f t="shared" si="575"/>
        <v>0</v>
      </c>
      <c r="S2623" s="111">
        <f t="shared" si="576"/>
        <v>0</v>
      </c>
      <c r="T2623" s="111">
        <f t="shared" si="577"/>
        <v>0</v>
      </c>
    </row>
    <row r="2624" spans="1:20" ht="11.25" customHeight="1" x14ac:dyDescent="0.2">
      <c r="A2624" s="102" t="str">
        <f>'T09'!A2624</f>
        <v>Veľká nad Ipľom</v>
      </c>
      <c r="B2624" s="104">
        <f>'T09'!C2624</f>
        <v>511994</v>
      </c>
      <c r="C2624" s="109">
        <f>'T09'!K2624</f>
        <v>430194.05</v>
      </c>
      <c r="D2624" s="110">
        <f>'T09'!O2624</f>
        <v>5.6425000000000001</v>
      </c>
      <c r="E2624" s="110">
        <f>'T09'!P2624</f>
        <v>3.0523574187044193</v>
      </c>
      <c r="F2624" s="110"/>
      <c r="G2624" s="102">
        <f t="shared" si="565"/>
        <v>0</v>
      </c>
      <c r="H2624" s="102">
        <f t="shared" si="566"/>
        <v>0</v>
      </c>
      <c r="I2624" s="102">
        <f t="shared" si="567"/>
        <v>0</v>
      </c>
      <c r="J2624" s="103">
        <f t="shared" si="568"/>
        <v>0</v>
      </c>
      <c r="L2624" s="115">
        <f t="shared" si="569"/>
        <v>0</v>
      </c>
      <c r="M2624" s="111">
        <f t="shared" si="570"/>
        <v>0</v>
      </c>
      <c r="N2624" s="111">
        <f t="shared" si="571"/>
        <v>0</v>
      </c>
      <c r="O2624" s="115">
        <f t="shared" si="572"/>
        <v>0</v>
      </c>
      <c r="P2624" s="111">
        <f t="shared" si="573"/>
        <v>0</v>
      </c>
      <c r="Q2624" s="111">
        <f t="shared" si="574"/>
        <v>0</v>
      </c>
      <c r="R2624" s="115">
        <f t="shared" si="575"/>
        <v>0</v>
      </c>
      <c r="S2624" s="111">
        <f t="shared" si="576"/>
        <v>0</v>
      </c>
      <c r="T2624" s="111">
        <f t="shared" si="577"/>
        <v>0</v>
      </c>
    </row>
    <row r="2625" spans="1:20" ht="11.25" customHeight="1" x14ac:dyDescent="0.2">
      <c r="A2625" s="102" t="str">
        <f>'T09'!A2625</f>
        <v>Veľká Paka</v>
      </c>
      <c r="B2625" s="104">
        <f>'T09'!C2625</f>
        <v>501972</v>
      </c>
      <c r="C2625" s="109">
        <f>'T09'!K2625</f>
        <v>492215.51</v>
      </c>
      <c r="D2625" s="110">
        <f>'T09'!O2625</f>
        <v>0</v>
      </c>
      <c r="E2625" s="110">
        <f>'T09'!P2625</f>
        <v>2.0759687154108573</v>
      </c>
      <c r="F2625" s="110"/>
      <c r="G2625" s="102">
        <f t="shared" si="565"/>
        <v>0</v>
      </c>
      <c r="H2625" s="102">
        <f t="shared" si="566"/>
        <v>0</v>
      </c>
      <c r="I2625" s="102">
        <f t="shared" si="567"/>
        <v>0</v>
      </c>
      <c r="J2625" s="103">
        <f t="shared" si="568"/>
        <v>0</v>
      </c>
      <c r="L2625" s="115">
        <f t="shared" si="569"/>
        <v>0</v>
      </c>
      <c r="M2625" s="111">
        <f t="shared" si="570"/>
        <v>0</v>
      </c>
      <c r="N2625" s="111">
        <f t="shared" si="571"/>
        <v>0</v>
      </c>
      <c r="O2625" s="115">
        <f t="shared" si="572"/>
        <v>0</v>
      </c>
      <c r="P2625" s="111">
        <f t="shared" si="573"/>
        <v>0</v>
      </c>
      <c r="Q2625" s="111">
        <f t="shared" si="574"/>
        <v>0</v>
      </c>
      <c r="R2625" s="115">
        <f t="shared" si="575"/>
        <v>0</v>
      </c>
      <c r="S2625" s="111">
        <f t="shared" si="576"/>
        <v>0</v>
      </c>
      <c r="T2625" s="111">
        <f t="shared" si="577"/>
        <v>0</v>
      </c>
    </row>
    <row r="2626" spans="1:20" ht="11.25" customHeight="1" x14ac:dyDescent="0.2">
      <c r="A2626" s="102" t="str">
        <f>'T09'!A2626</f>
        <v>Veľká Tŕňa</v>
      </c>
      <c r="B2626" s="104">
        <f>'T09'!C2626</f>
        <v>513806</v>
      </c>
      <c r="C2626" s="109">
        <f>'T09'!K2626</f>
        <v>100517.33</v>
      </c>
      <c r="D2626" s="110">
        <f>'T09'!O2626</f>
        <v>22.028700000000001</v>
      </c>
      <c r="E2626" s="110">
        <f>'T09'!P2626</f>
        <v>0</v>
      </c>
      <c r="F2626" s="110"/>
      <c r="G2626" s="102">
        <f t="shared" si="565"/>
        <v>0</v>
      </c>
      <c r="H2626" s="102">
        <f t="shared" si="566"/>
        <v>0</v>
      </c>
      <c r="I2626" s="102">
        <f t="shared" si="567"/>
        <v>0</v>
      </c>
      <c r="J2626" s="103">
        <f t="shared" si="568"/>
        <v>0</v>
      </c>
      <c r="L2626" s="115">
        <f t="shared" si="569"/>
        <v>0</v>
      </c>
      <c r="M2626" s="111">
        <f t="shared" si="570"/>
        <v>0</v>
      </c>
      <c r="N2626" s="111">
        <f t="shared" si="571"/>
        <v>0</v>
      </c>
      <c r="O2626" s="115">
        <f t="shared" si="572"/>
        <v>0</v>
      </c>
      <c r="P2626" s="111">
        <f t="shared" si="573"/>
        <v>0</v>
      </c>
      <c r="Q2626" s="111">
        <f t="shared" si="574"/>
        <v>0</v>
      </c>
      <c r="R2626" s="115">
        <f t="shared" si="575"/>
        <v>0</v>
      </c>
      <c r="S2626" s="111">
        <f t="shared" si="576"/>
        <v>0</v>
      </c>
      <c r="T2626" s="111">
        <f t="shared" si="577"/>
        <v>0</v>
      </c>
    </row>
    <row r="2627" spans="1:20" ht="11.25" customHeight="1" x14ac:dyDescent="0.2">
      <c r="A2627" s="102" t="str">
        <f>'T09'!A2627</f>
        <v>Veľká Ves</v>
      </c>
      <c r="B2627" s="104">
        <f>'T09'!C2627</f>
        <v>512001</v>
      </c>
      <c r="C2627" s="109">
        <f>'T09'!K2627</f>
        <v>93088.82</v>
      </c>
      <c r="D2627" s="110">
        <f>'T09'!O2627</f>
        <v>0</v>
      </c>
      <c r="E2627" s="110">
        <f>'T09'!P2627</f>
        <v>8.5617155744374032E-3</v>
      </c>
      <c r="F2627" s="110"/>
      <c r="G2627" s="102">
        <f t="shared" si="565"/>
        <v>0</v>
      </c>
      <c r="H2627" s="102">
        <f t="shared" si="566"/>
        <v>0</v>
      </c>
      <c r="I2627" s="102">
        <f t="shared" si="567"/>
        <v>0</v>
      </c>
      <c r="J2627" s="103">
        <f t="shared" si="568"/>
        <v>0</v>
      </c>
      <c r="L2627" s="115">
        <f t="shared" si="569"/>
        <v>0</v>
      </c>
      <c r="M2627" s="111">
        <f t="shared" si="570"/>
        <v>0</v>
      </c>
      <c r="N2627" s="111">
        <f t="shared" si="571"/>
        <v>0</v>
      </c>
      <c r="O2627" s="115">
        <f t="shared" si="572"/>
        <v>0</v>
      </c>
      <c r="P2627" s="111">
        <f t="shared" si="573"/>
        <v>0</v>
      </c>
      <c r="Q2627" s="111">
        <f t="shared" si="574"/>
        <v>0</v>
      </c>
      <c r="R2627" s="115">
        <f t="shared" si="575"/>
        <v>0</v>
      </c>
      <c r="S2627" s="111">
        <f t="shared" si="576"/>
        <v>0</v>
      </c>
      <c r="T2627" s="111">
        <f t="shared" si="577"/>
        <v>0</v>
      </c>
    </row>
    <row r="2628" spans="1:20" ht="11.25" customHeight="1" x14ac:dyDescent="0.2">
      <c r="A2628" s="102" t="str">
        <f>'T09'!A2628</f>
        <v>Veľká Ves nad Ipľom</v>
      </c>
      <c r="B2628" s="104">
        <f>'T09'!C2628</f>
        <v>516473</v>
      </c>
      <c r="C2628" s="109">
        <f>'T09'!K2628</f>
        <v>144393.5</v>
      </c>
      <c r="D2628" s="110">
        <f>'T09'!O2628</f>
        <v>0</v>
      </c>
      <c r="E2628" s="110">
        <f>'T09'!P2628</f>
        <v>0</v>
      </c>
      <c r="F2628" s="110"/>
      <c r="G2628" s="102">
        <f t="shared" ref="G2628:G2691" si="578">IF(AND(ISNUMBER(D2628),D2628&gt;=$D$1),1,0)</f>
        <v>0</v>
      </c>
      <c r="H2628" s="102">
        <f t="shared" ref="H2628:H2691" si="579">IF(AND(ISNUMBER(E2628),E2628&gt;=$E$1),1,0)</f>
        <v>0</v>
      </c>
      <c r="I2628" s="102">
        <f t="shared" ref="I2628:I2691" si="580">IF(AND(AND(ISNUMBER(D2628),D2628&gt;=$D$1),AND(ISNUMBER(E2628),E2628&gt;=$E$1)),1,0)</f>
        <v>0</v>
      </c>
      <c r="J2628" s="103">
        <f t="shared" ref="J2628:J2691" si="581">IF(OR(AND(ISNUMBER(D2628),D2628&gt;=$D$1),AND(ISNUMBER(E2628),E2628&gt;=$E$1)),1,0)</f>
        <v>0</v>
      </c>
      <c r="L2628" s="115">
        <f t="shared" ref="L2628:L2691" si="582">IF($G2628=1,C2628,0)</f>
        <v>0</v>
      </c>
      <c r="M2628" s="111">
        <f t="shared" ref="M2628:M2691" si="583">IF($G2628=1,D2628,0)/100</f>
        <v>0</v>
      </c>
      <c r="N2628" s="111">
        <f t="shared" ref="N2628:N2691" si="584">IF($G2628=1,E2628,0)/100</f>
        <v>0</v>
      </c>
      <c r="O2628" s="115">
        <f t="shared" ref="O2628:O2691" si="585">IF($H2628=1,C2628,0)</f>
        <v>0</v>
      </c>
      <c r="P2628" s="111">
        <f t="shared" ref="P2628:P2691" si="586">IF($H2628=1,D2628,0)/100</f>
        <v>0</v>
      </c>
      <c r="Q2628" s="111">
        <f t="shared" ref="Q2628:Q2691" si="587">IF($H2628=1,E2628,0)/100</f>
        <v>0</v>
      </c>
      <c r="R2628" s="115">
        <f t="shared" ref="R2628:R2691" si="588">IF($I2628=1,C2628,0)</f>
        <v>0</v>
      </c>
      <c r="S2628" s="111">
        <f t="shared" ref="S2628:S2691" si="589">IF($I2628=1,D2628,0)/100</f>
        <v>0</v>
      </c>
      <c r="T2628" s="111">
        <f t="shared" ref="T2628:T2691" si="590">IF($I2628=1,E2628,0)/100</f>
        <v>0</v>
      </c>
    </row>
    <row r="2629" spans="1:20" ht="11.25" customHeight="1" x14ac:dyDescent="0.2">
      <c r="A2629" s="102" t="str">
        <f>'T09'!A2629</f>
        <v>Veľké Bierovce</v>
      </c>
      <c r="B2629" s="104">
        <f>'T09'!C2629</f>
        <v>506656</v>
      </c>
      <c r="C2629" s="109">
        <f>'T09'!K2629</f>
        <v>211630.67</v>
      </c>
      <c r="D2629" s="110">
        <f>'T09'!O2629</f>
        <v>24.892499999999998</v>
      </c>
      <c r="E2629" s="110">
        <f>'T09'!P2629</f>
        <v>3.6354182501052419</v>
      </c>
      <c r="F2629" s="110"/>
      <c r="G2629" s="102">
        <f t="shared" si="578"/>
        <v>0</v>
      </c>
      <c r="H2629" s="102">
        <f t="shared" si="579"/>
        <v>0</v>
      </c>
      <c r="I2629" s="102">
        <f t="shared" si="580"/>
        <v>0</v>
      </c>
      <c r="J2629" s="103">
        <f t="shared" si="581"/>
        <v>0</v>
      </c>
      <c r="L2629" s="115">
        <f t="shared" si="582"/>
        <v>0</v>
      </c>
      <c r="M2629" s="111">
        <f t="shared" si="583"/>
        <v>0</v>
      </c>
      <c r="N2629" s="111">
        <f t="shared" si="584"/>
        <v>0</v>
      </c>
      <c r="O2629" s="115">
        <f t="shared" si="585"/>
        <v>0</v>
      </c>
      <c r="P2629" s="111">
        <f t="shared" si="586"/>
        <v>0</v>
      </c>
      <c r="Q2629" s="111">
        <f t="shared" si="587"/>
        <v>0</v>
      </c>
      <c r="R2629" s="115">
        <f t="shared" si="588"/>
        <v>0</v>
      </c>
      <c r="S2629" s="111">
        <f t="shared" si="589"/>
        <v>0</v>
      </c>
      <c r="T2629" s="111">
        <f t="shared" si="590"/>
        <v>0</v>
      </c>
    </row>
    <row r="2630" spans="1:20" ht="11.25" customHeight="1" x14ac:dyDescent="0.2">
      <c r="A2630" s="102" t="str">
        <f>'T09'!A2630</f>
        <v>Veľké Blahovo</v>
      </c>
      <c r="B2630" s="104">
        <f>'T09'!C2630</f>
        <v>501981</v>
      </c>
      <c r="C2630" s="109">
        <f>'T09'!K2630</f>
        <v>549144</v>
      </c>
      <c r="D2630" s="110">
        <f>'T09'!O2630</f>
        <v>9.4161000000000001</v>
      </c>
      <c r="E2630" s="110">
        <f>'T09'!P2630</f>
        <v>12.168453083344259</v>
      </c>
      <c r="F2630" s="110"/>
      <c r="G2630" s="102">
        <f t="shared" si="578"/>
        <v>0</v>
      </c>
      <c r="H2630" s="102">
        <f t="shared" si="579"/>
        <v>0</v>
      </c>
      <c r="I2630" s="102">
        <f t="shared" si="580"/>
        <v>0</v>
      </c>
      <c r="J2630" s="103">
        <f t="shared" si="581"/>
        <v>0</v>
      </c>
      <c r="L2630" s="115">
        <f t="shared" si="582"/>
        <v>0</v>
      </c>
      <c r="M2630" s="111">
        <f t="shared" si="583"/>
        <v>0</v>
      </c>
      <c r="N2630" s="111">
        <f t="shared" si="584"/>
        <v>0</v>
      </c>
      <c r="O2630" s="115">
        <f t="shared" si="585"/>
        <v>0</v>
      </c>
      <c r="P2630" s="111">
        <f t="shared" si="586"/>
        <v>0</v>
      </c>
      <c r="Q2630" s="111">
        <f t="shared" si="587"/>
        <v>0</v>
      </c>
      <c r="R2630" s="115">
        <f t="shared" si="588"/>
        <v>0</v>
      </c>
      <c r="S2630" s="111">
        <f t="shared" si="589"/>
        <v>0</v>
      </c>
      <c r="T2630" s="111">
        <f t="shared" si="590"/>
        <v>0</v>
      </c>
    </row>
    <row r="2631" spans="1:20" ht="11.25" customHeight="1" x14ac:dyDescent="0.2">
      <c r="A2631" s="102" t="str">
        <f>'T09'!A2631</f>
        <v>Veľké Borové</v>
      </c>
      <c r="B2631" s="104">
        <f>'T09'!C2631</f>
        <v>511137</v>
      </c>
      <c r="C2631" s="109">
        <f>'T09'!K2631</f>
        <v>22955.39</v>
      </c>
      <c r="D2631" s="110">
        <f>'T09'!O2631</f>
        <v>0</v>
      </c>
      <c r="E2631" s="110">
        <f>'T09'!P2631</f>
        <v>0</v>
      </c>
      <c r="F2631" s="110"/>
      <c r="G2631" s="102">
        <f t="shared" si="578"/>
        <v>0</v>
      </c>
      <c r="H2631" s="102">
        <f t="shared" si="579"/>
        <v>0</v>
      </c>
      <c r="I2631" s="102">
        <f t="shared" si="580"/>
        <v>0</v>
      </c>
      <c r="J2631" s="103">
        <f t="shared" si="581"/>
        <v>0</v>
      </c>
      <c r="L2631" s="115">
        <f t="shared" si="582"/>
        <v>0</v>
      </c>
      <c r="M2631" s="111">
        <f t="shared" si="583"/>
        <v>0</v>
      </c>
      <c r="N2631" s="111">
        <f t="shared" si="584"/>
        <v>0</v>
      </c>
      <c r="O2631" s="115">
        <f t="shared" si="585"/>
        <v>0</v>
      </c>
      <c r="P2631" s="111">
        <f t="shared" si="586"/>
        <v>0</v>
      </c>
      <c r="Q2631" s="111">
        <f t="shared" si="587"/>
        <v>0</v>
      </c>
      <c r="R2631" s="115">
        <f t="shared" si="588"/>
        <v>0</v>
      </c>
      <c r="S2631" s="111">
        <f t="shared" si="589"/>
        <v>0</v>
      </c>
      <c r="T2631" s="111">
        <f t="shared" si="590"/>
        <v>0</v>
      </c>
    </row>
    <row r="2632" spans="1:20" ht="11.25" customHeight="1" x14ac:dyDescent="0.2">
      <c r="A2632" s="102" t="str">
        <f>'T09'!A2632</f>
        <v>Veľké Dravce</v>
      </c>
      <c r="B2632" s="104">
        <f>'T09'!C2632</f>
        <v>512010</v>
      </c>
      <c r="C2632" s="109">
        <f>'T09'!K2632</f>
        <v>383557.82999999996</v>
      </c>
      <c r="D2632" s="110">
        <f>'T09'!O2632</f>
        <v>0</v>
      </c>
      <c r="E2632" s="110">
        <f>'T09'!P2632</f>
        <v>0</v>
      </c>
      <c r="F2632" s="110"/>
      <c r="G2632" s="102">
        <f t="shared" si="578"/>
        <v>0</v>
      </c>
      <c r="H2632" s="102">
        <f t="shared" si="579"/>
        <v>0</v>
      </c>
      <c r="I2632" s="102">
        <f t="shared" si="580"/>
        <v>0</v>
      </c>
      <c r="J2632" s="103">
        <f t="shared" si="581"/>
        <v>0</v>
      </c>
      <c r="L2632" s="115">
        <f t="shared" si="582"/>
        <v>0</v>
      </c>
      <c r="M2632" s="111">
        <f t="shared" si="583"/>
        <v>0</v>
      </c>
      <c r="N2632" s="111">
        <f t="shared" si="584"/>
        <v>0</v>
      </c>
      <c r="O2632" s="115">
        <f t="shared" si="585"/>
        <v>0</v>
      </c>
      <c r="P2632" s="111">
        <f t="shared" si="586"/>
        <v>0</v>
      </c>
      <c r="Q2632" s="111">
        <f t="shared" si="587"/>
        <v>0</v>
      </c>
      <c r="R2632" s="115">
        <f t="shared" si="588"/>
        <v>0</v>
      </c>
      <c r="S2632" s="111">
        <f t="shared" si="589"/>
        <v>0</v>
      </c>
      <c r="T2632" s="111">
        <f t="shared" si="590"/>
        <v>0</v>
      </c>
    </row>
    <row r="2633" spans="1:20" ht="11.25" customHeight="1" x14ac:dyDescent="0.2">
      <c r="A2633" s="102" t="str">
        <f>'T09'!A2633</f>
        <v>Veľké Držkovce</v>
      </c>
      <c r="B2633" s="104">
        <f>'T09'!C2633</f>
        <v>545651</v>
      </c>
      <c r="C2633" s="109">
        <f>'T09'!K2633</f>
        <v>170334.21000000002</v>
      </c>
      <c r="D2633" s="110">
        <f>'T09'!O2633</f>
        <v>0</v>
      </c>
      <c r="E2633" s="110">
        <f>'T09'!P2633</f>
        <v>0</v>
      </c>
      <c r="F2633" s="110"/>
      <c r="G2633" s="102">
        <f t="shared" si="578"/>
        <v>0</v>
      </c>
      <c r="H2633" s="102">
        <f t="shared" si="579"/>
        <v>0</v>
      </c>
      <c r="I2633" s="102">
        <f t="shared" si="580"/>
        <v>0</v>
      </c>
      <c r="J2633" s="103">
        <f t="shared" si="581"/>
        <v>0</v>
      </c>
      <c r="L2633" s="115">
        <f t="shared" si="582"/>
        <v>0</v>
      </c>
      <c r="M2633" s="111">
        <f t="shared" si="583"/>
        <v>0</v>
      </c>
      <c r="N2633" s="111">
        <f t="shared" si="584"/>
        <v>0</v>
      </c>
      <c r="O2633" s="115">
        <f t="shared" si="585"/>
        <v>0</v>
      </c>
      <c r="P2633" s="111">
        <f t="shared" si="586"/>
        <v>0</v>
      </c>
      <c r="Q2633" s="111">
        <f t="shared" si="587"/>
        <v>0</v>
      </c>
      <c r="R2633" s="115">
        <f t="shared" si="588"/>
        <v>0</v>
      </c>
      <c r="S2633" s="111">
        <f t="shared" si="589"/>
        <v>0</v>
      </c>
      <c r="T2633" s="111">
        <f t="shared" si="590"/>
        <v>0</v>
      </c>
    </row>
    <row r="2634" spans="1:20" ht="11.25" customHeight="1" x14ac:dyDescent="0.2">
      <c r="A2634" s="102" t="str">
        <f>'T09'!A2634</f>
        <v>Veľké Dvorany</v>
      </c>
      <c r="B2634" s="104">
        <f>'T09'!C2634</f>
        <v>505676</v>
      </c>
      <c r="C2634" s="109">
        <f>'T09'!K2634</f>
        <v>281421.59000000003</v>
      </c>
      <c r="D2634" s="110">
        <f>'T09'!O2634</f>
        <v>23.880800000000001</v>
      </c>
      <c r="E2634" s="110">
        <f>'T09'!P2634</f>
        <v>12.590530101119818</v>
      </c>
      <c r="F2634" s="110"/>
      <c r="G2634" s="102">
        <f t="shared" si="578"/>
        <v>0</v>
      </c>
      <c r="H2634" s="102">
        <f t="shared" si="579"/>
        <v>0</v>
      </c>
      <c r="I2634" s="102">
        <f t="shared" si="580"/>
        <v>0</v>
      </c>
      <c r="J2634" s="103">
        <f t="shared" si="581"/>
        <v>0</v>
      </c>
      <c r="L2634" s="115">
        <f t="shared" si="582"/>
        <v>0</v>
      </c>
      <c r="M2634" s="111">
        <f t="shared" si="583"/>
        <v>0</v>
      </c>
      <c r="N2634" s="111">
        <f t="shared" si="584"/>
        <v>0</v>
      </c>
      <c r="O2634" s="115">
        <f t="shared" si="585"/>
        <v>0</v>
      </c>
      <c r="P2634" s="111">
        <f t="shared" si="586"/>
        <v>0</v>
      </c>
      <c r="Q2634" s="111">
        <f t="shared" si="587"/>
        <v>0</v>
      </c>
      <c r="R2634" s="115">
        <f t="shared" si="588"/>
        <v>0</v>
      </c>
      <c r="S2634" s="111">
        <f t="shared" si="589"/>
        <v>0</v>
      </c>
      <c r="T2634" s="111">
        <f t="shared" si="590"/>
        <v>0</v>
      </c>
    </row>
    <row r="2635" spans="1:20" ht="11.25" customHeight="1" x14ac:dyDescent="0.2">
      <c r="A2635" s="102" t="str">
        <f>'T09'!A2635</f>
        <v>Veľké Dvorníky</v>
      </c>
      <c r="B2635" s="104">
        <f>'T09'!C2635</f>
        <v>555673</v>
      </c>
      <c r="C2635" s="109">
        <f>'T09'!K2635</f>
        <v>333297.82</v>
      </c>
      <c r="D2635" s="110">
        <f>'T09'!O2635</f>
        <v>6.2210000000000001</v>
      </c>
      <c r="E2635" s="110">
        <f>'T09'!P2635</f>
        <v>21.524431212901423</v>
      </c>
      <c r="F2635" s="110"/>
      <c r="G2635" s="102">
        <f t="shared" si="578"/>
        <v>0</v>
      </c>
      <c r="H2635" s="102">
        <f t="shared" si="579"/>
        <v>0</v>
      </c>
      <c r="I2635" s="102">
        <f t="shared" si="580"/>
        <v>0</v>
      </c>
      <c r="J2635" s="103">
        <f t="shared" si="581"/>
        <v>0</v>
      </c>
      <c r="L2635" s="115">
        <f t="shared" si="582"/>
        <v>0</v>
      </c>
      <c r="M2635" s="111">
        <f t="shared" si="583"/>
        <v>0</v>
      </c>
      <c r="N2635" s="111">
        <f t="shared" si="584"/>
        <v>0</v>
      </c>
      <c r="O2635" s="115">
        <f t="shared" si="585"/>
        <v>0</v>
      </c>
      <c r="P2635" s="111">
        <f t="shared" si="586"/>
        <v>0</v>
      </c>
      <c r="Q2635" s="111">
        <f t="shared" si="587"/>
        <v>0</v>
      </c>
      <c r="R2635" s="115">
        <f t="shared" si="588"/>
        <v>0</v>
      </c>
      <c r="S2635" s="111">
        <f t="shared" si="589"/>
        <v>0</v>
      </c>
      <c r="T2635" s="111">
        <f t="shared" si="590"/>
        <v>0</v>
      </c>
    </row>
    <row r="2636" spans="1:20" ht="11.25" customHeight="1" x14ac:dyDescent="0.2">
      <c r="A2636" s="102" t="str">
        <f>'T09'!A2636</f>
        <v>Veľké Hoste</v>
      </c>
      <c r="B2636" s="104">
        <f>'T09'!C2636</f>
        <v>505684</v>
      </c>
      <c r="C2636" s="109">
        <f>'T09'!K2636</f>
        <v>145787.47</v>
      </c>
      <c r="D2636" s="110">
        <f>'T09'!O2636</f>
        <v>0</v>
      </c>
      <c r="E2636" s="110">
        <f>'T09'!P2636</f>
        <v>3.1924142726394793</v>
      </c>
      <c r="F2636" s="110"/>
      <c r="G2636" s="102">
        <f t="shared" si="578"/>
        <v>0</v>
      </c>
      <c r="H2636" s="102">
        <f t="shared" si="579"/>
        <v>0</v>
      </c>
      <c r="I2636" s="102">
        <f t="shared" si="580"/>
        <v>0</v>
      </c>
      <c r="J2636" s="103">
        <f t="shared" si="581"/>
        <v>0</v>
      </c>
      <c r="L2636" s="115">
        <f t="shared" si="582"/>
        <v>0</v>
      </c>
      <c r="M2636" s="111">
        <f t="shared" si="583"/>
        <v>0</v>
      </c>
      <c r="N2636" s="111">
        <f t="shared" si="584"/>
        <v>0</v>
      </c>
      <c r="O2636" s="115">
        <f t="shared" si="585"/>
        <v>0</v>
      </c>
      <c r="P2636" s="111">
        <f t="shared" si="586"/>
        <v>0</v>
      </c>
      <c r="Q2636" s="111">
        <f t="shared" si="587"/>
        <v>0</v>
      </c>
      <c r="R2636" s="115">
        <f t="shared" si="588"/>
        <v>0</v>
      </c>
      <c r="S2636" s="111">
        <f t="shared" si="589"/>
        <v>0</v>
      </c>
      <c r="T2636" s="111">
        <f t="shared" si="590"/>
        <v>0</v>
      </c>
    </row>
    <row r="2637" spans="1:20" ht="11.25" customHeight="1" x14ac:dyDescent="0.2">
      <c r="A2637" s="102" t="str">
        <f>'T09'!A2637</f>
        <v>Veľké Chlievany</v>
      </c>
      <c r="B2637" s="104">
        <f>'T09'!C2637</f>
        <v>505692</v>
      </c>
      <c r="C2637" s="109">
        <f>'T09'!K2637</f>
        <v>89617.48</v>
      </c>
      <c r="D2637" s="110">
        <f>'T09'!O2637</f>
        <v>0</v>
      </c>
      <c r="E2637" s="110">
        <f>'T09'!P2637</f>
        <v>0</v>
      </c>
      <c r="F2637" s="110"/>
      <c r="G2637" s="102">
        <f t="shared" si="578"/>
        <v>0</v>
      </c>
      <c r="H2637" s="102">
        <f t="shared" si="579"/>
        <v>0</v>
      </c>
      <c r="I2637" s="102">
        <f t="shared" si="580"/>
        <v>0</v>
      </c>
      <c r="J2637" s="103">
        <f t="shared" si="581"/>
        <v>0</v>
      </c>
      <c r="L2637" s="115">
        <f t="shared" si="582"/>
        <v>0</v>
      </c>
      <c r="M2637" s="111">
        <f t="shared" si="583"/>
        <v>0</v>
      </c>
      <c r="N2637" s="111">
        <f t="shared" si="584"/>
        <v>0</v>
      </c>
      <c r="O2637" s="115">
        <f t="shared" si="585"/>
        <v>0</v>
      </c>
      <c r="P2637" s="111">
        <f t="shared" si="586"/>
        <v>0</v>
      </c>
      <c r="Q2637" s="111">
        <f t="shared" si="587"/>
        <v>0</v>
      </c>
      <c r="R2637" s="115">
        <f t="shared" si="588"/>
        <v>0</v>
      </c>
      <c r="S2637" s="111">
        <f t="shared" si="589"/>
        <v>0</v>
      </c>
      <c r="T2637" s="111">
        <f t="shared" si="590"/>
        <v>0</v>
      </c>
    </row>
    <row r="2638" spans="1:20" ht="11.25" customHeight="1" x14ac:dyDescent="0.2">
      <c r="A2638" s="102" t="str">
        <f>'T09'!A2638</f>
        <v>Veľké Chyndice</v>
      </c>
      <c r="B2638" s="104">
        <f>'T09'!C2638</f>
        <v>500518</v>
      </c>
      <c r="C2638" s="109">
        <f>'T09'!K2638</f>
        <v>112903.99</v>
      </c>
      <c r="D2638" s="110">
        <f>'T09'!O2638</f>
        <v>0</v>
      </c>
      <c r="E2638" s="110">
        <f>'T09'!P2638</f>
        <v>0</v>
      </c>
      <c r="F2638" s="110"/>
      <c r="G2638" s="102">
        <f t="shared" si="578"/>
        <v>0</v>
      </c>
      <c r="H2638" s="102">
        <f t="shared" si="579"/>
        <v>0</v>
      </c>
      <c r="I2638" s="102">
        <f t="shared" si="580"/>
        <v>0</v>
      </c>
      <c r="J2638" s="103">
        <f t="shared" si="581"/>
        <v>0</v>
      </c>
      <c r="L2638" s="115">
        <f t="shared" si="582"/>
        <v>0</v>
      </c>
      <c r="M2638" s="111">
        <f t="shared" si="583"/>
        <v>0</v>
      </c>
      <c r="N2638" s="111">
        <f t="shared" si="584"/>
        <v>0</v>
      </c>
      <c r="O2638" s="115">
        <f t="shared" si="585"/>
        <v>0</v>
      </c>
      <c r="P2638" s="111">
        <f t="shared" si="586"/>
        <v>0</v>
      </c>
      <c r="Q2638" s="111">
        <f t="shared" si="587"/>
        <v>0</v>
      </c>
      <c r="R2638" s="115">
        <f t="shared" si="588"/>
        <v>0</v>
      </c>
      <c r="S2638" s="111">
        <f t="shared" si="589"/>
        <v>0</v>
      </c>
      <c r="T2638" s="111">
        <f t="shared" si="590"/>
        <v>0</v>
      </c>
    </row>
    <row r="2639" spans="1:20" ht="11.25" customHeight="1" x14ac:dyDescent="0.2">
      <c r="A2639" s="102" t="str">
        <f>'T09'!A2639</f>
        <v>Veľké Kapušany</v>
      </c>
      <c r="B2639" s="104">
        <f>'T09'!C2639</f>
        <v>543853</v>
      </c>
      <c r="C2639" s="109">
        <f>'T09'!K2639</f>
        <v>5462141.8700000001</v>
      </c>
      <c r="D2639" s="110">
        <f>'T09'!O2639</f>
        <v>0.623</v>
      </c>
      <c r="E2639" s="110">
        <f>'T09'!P2639</f>
        <v>2.1910809504477409</v>
      </c>
      <c r="F2639" s="110"/>
      <c r="G2639" s="102">
        <f t="shared" si="578"/>
        <v>0</v>
      </c>
      <c r="H2639" s="102">
        <f t="shared" si="579"/>
        <v>0</v>
      </c>
      <c r="I2639" s="102">
        <f t="shared" si="580"/>
        <v>0</v>
      </c>
      <c r="J2639" s="103">
        <f t="shared" si="581"/>
        <v>0</v>
      </c>
      <c r="L2639" s="115">
        <f t="shared" si="582"/>
        <v>0</v>
      </c>
      <c r="M2639" s="111">
        <f t="shared" si="583"/>
        <v>0</v>
      </c>
      <c r="N2639" s="111">
        <f t="shared" si="584"/>
        <v>0</v>
      </c>
      <c r="O2639" s="115">
        <f t="shared" si="585"/>
        <v>0</v>
      </c>
      <c r="P2639" s="111">
        <f t="shared" si="586"/>
        <v>0</v>
      </c>
      <c r="Q2639" s="111">
        <f t="shared" si="587"/>
        <v>0</v>
      </c>
      <c r="R2639" s="115">
        <f t="shared" si="588"/>
        <v>0</v>
      </c>
      <c r="S2639" s="111">
        <f t="shared" si="589"/>
        <v>0</v>
      </c>
      <c r="T2639" s="111">
        <f t="shared" si="590"/>
        <v>0</v>
      </c>
    </row>
    <row r="2640" spans="1:20" ht="11.25" customHeight="1" x14ac:dyDescent="0.2">
      <c r="A2640" s="102" t="str">
        <f>'T09'!A2640</f>
        <v>Veľké Kosihy</v>
      </c>
      <c r="B2640" s="104">
        <f>'T09'!C2640</f>
        <v>501387</v>
      </c>
      <c r="C2640" s="109">
        <f>'T09'!K2640</f>
        <v>539686.87</v>
      </c>
      <c r="D2640" s="110">
        <f>'T09'!O2640</f>
        <v>29.7973</v>
      </c>
      <c r="E2640" s="110">
        <f>'T09'!P2640</f>
        <v>19.362351728141913</v>
      </c>
      <c r="F2640" s="110"/>
      <c r="G2640" s="102">
        <f t="shared" si="578"/>
        <v>0</v>
      </c>
      <c r="H2640" s="102">
        <f t="shared" si="579"/>
        <v>0</v>
      </c>
      <c r="I2640" s="102">
        <f t="shared" si="580"/>
        <v>0</v>
      </c>
      <c r="J2640" s="103">
        <f t="shared" si="581"/>
        <v>0</v>
      </c>
      <c r="L2640" s="115">
        <f t="shared" si="582"/>
        <v>0</v>
      </c>
      <c r="M2640" s="111">
        <f t="shared" si="583"/>
        <v>0</v>
      </c>
      <c r="N2640" s="111">
        <f t="shared" si="584"/>
        <v>0</v>
      </c>
      <c r="O2640" s="115">
        <f t="shared" si="585"/>
        <v>0</v>
      </c>
      <c r="P2640" s="111">
        <f t="shared" si="586"/>
        <v>0</v>
      </c>
      <c r="Q2640" s="111">
        <f t="shared" si="587"/>
        <v>0</v>
      </c>
      <c r="R2640" s="115">
        <f t="shared" si="588"/>
        <v>0</v>
      </c>
      <c r="S2640" s="111">
        <f t="shared" si="589"/>
        <v>0</v>
      </c>
      <c r="T2640" s="111">
        <f t="shared" si="590"/>
        <v>0</v>
      </c>
    </row>
    <row r="2641" spans="1:20" ht="11.25" customHeight="1" x14ac:dyDescent="0.2">
      <c r="A2641" s="102" t="str">
        <f>'T09'!A2641</f>
        <v>Veľké Kostoľany</v>
      </c>
      <c r="B2641" s="104">
        <f>'T09'!C2641</f>
        <v>507709</v>
      </c>
      <c r="C2641" s="109">
        <f>'T09'!K2641</f>
        <v>1626595.39</v>
      </c>
      <c r="D2641" s="110">
        <f>'T09'!O2641</f>
        <v>0.31430000000000002</v>
      </c>
      <c r="E2641" s="110">
        <f>'T09'!P2641</f>
        <v>9.1355435355070078</v>
      </c>
      <c r="F2641" s="110"/>
      <c r="G2641" s="102">
        <f t="shared" si="578"/>
        <v>0</v>
      </c>
      <c r="H2641" s="102">
        <f t="shared" si="579"/>
        <v>0</v>
      </c>
      <c r="I2641" s="102">
        <f t="shared" si="580"/>
        <v>0</v>
      </c>
      <c r="J2641" s="103">
        <f t="shared" si="581"/>
        <v>0</v>
      </c>
      <c r="L2641" s="115">
        <f t="shared" si="582"/>
        <v>0</v>
      </c>
      <c r="M2641" s="111">
        <f t="shared" si="583"/>
        <v>0</v>
      </c>
      <c r="N2641" s="111">
        <f t="shared" si="584"/>
        <v>0</v>
      </c>
      <c r="O2641" s="115">
        <f t="shared" si="585"/>
        <v>0</v>
      </c>
      <c r="P2641" s="111">
        <f t="shared" si="586"/>
        <v>0</v>
      </c>
      <c r="Q2641" s="111">
        <f t="shared" si="587"/>
        <v>0</v>
      </c>
      <c r="R2641" s="115">
        <f t="shared" si="588"/>
        <v>0</v>
      </c>
      <c r="S2641" s="111">
        <f t="shared" si="589"/>
        <v>0</v>
      </c>
      <c r="T2641" s="111">
        <f t="shared" si="590"/>
        <v>0</v>
      </c>
    </row>
    <row r="2642" spans="1:20" ht="11.25" customHeight="1" x14ac:dyDescent="0.2">
      <c r="A2642" s="102" t="str">
        <f>'T09'!A2642</f>
        <v>Veľké Kozmálovce</v>
      </c>
      <c r="B2642" s="104">
        <f>'T09'!C2642</f>
        <v>581160</v>
      </c>
      <c r="C2642" s="109">
        <f>'T09'!K2642</f>
        <v>253632.55</v>
      </c>
      <c r="D2642" s="110">
        <f>'T09'!O2642</f>
        <v>0</v>
      </c>
      <c r="E2642" s="110">
        <f>'T09'!P2642</f>
        <v>0</v>
      </c>
      <c r="F2642" s="110"/>
      <c r="G2642" s="102">
        <f t="shared" si="578"/>
        <v>0</v>
      </c>
      <c r="H2642" s="102">
        <f t="shared" si="579"/>
        <v>0</v>
      </c>
      <c r="I2642" s="102">
        <f t="shared" si="580"/>
        <v>0</v>
      </c>
      <c r="J2642" s="103">
        <f t="shared" si="581"/>
        <v>0</v>
      </c>
      <c r="L2642" s="115">
        <f t="shared" si="582"/>
        <v>0</v>
      </c>
      <c r="M2642" s="111">
        <f t="shared" si="583"/>
        <v>0</v>
      </c>
      <c r="N2642" s="111">
        <f t="shared" si="584"/>
        <v>0</v>
      </c>
      <c r="O2642" s="115">
        <f t="shared" si="585"/>
        <v>0</v>
      </c>
      <c r="P2642" s="111">
        <f t="shared" si="586"/>
        <v>0</v>
      </c>
      <c r="Q2642" s="111">
        <f t="shared" si="587"/>
        <v>0</v>
      </c>
      <c r="R2642" s="115">
        <f t="shared" si="588"/>
        <v>0</v>
      </c>
      <c r="S2642" s="111">
        <f t="shared" si="589"/>
        <v>0</v>
      </c>
      <c r="T2642" s="111">
        <f t="shared" si="590"/>
        <v>0</v>
      </c>
    </row>
    <row r="2643" spans="1:20" ht="11.25" customHeight="1" x14ac:dyDescent="0.2">
      <c r="A2643" s="102" t="str">
        <f>'T09'!A2643</f>
        <v>Veľké Kršteňany</v>
      </c>
      <c r="B2643" s="104">
        <f>'T09'!C2643</f>
        <v>505706</v>
      </c>
      <c r="C2643" s="109">
        <f>'T09'!K2643</f>
        <v>200677.29</v>
      </c>
      <c r="D2643" s="110">
        <f>'T09'!O2643</f>
        <v>20.532</v>
      </c>
      <c r="E2643" s="110">
        <f>'T09'!P2643</f>
        <v>11.661025520127364</v>
      </c>
      <c r="F2643" s="110"/>
      <c r="G2643" s="102">
        <f t="shared" si="578"/>
        <v>0</v>
      </c>
      <c r="H2643" s="102">
        <f t="shared" si="579"/>
        <v>0</v>
      </c>
      <c r="I2643" s="102">
        <f t="shared" si="580"/>
        <v>0</v>
      </c>
      <c r="J2643" s="103">
        <f t="shared" si="581"/>
        <v>0</v>
      </c>
      <c r="L2643" s="115">
        <f t="shared" si="582"/>
        <v>0</v>
      </c>
      <c r="M2643" s="111">
        <f t="shared" si="583"/>
        <v>0</v>
      </c>
      <c r="N2643" s="111">
        <f t="shared" si="584"/>
        <v>0</v>
      </c>
      <c r="O2643" s="115">
        <f t="shared" si="585"/>
        <v>0</v>
      </c>
      <c r="P2643" s="111">
        <f t="shared" si="586"/>
        <v>0</v>
      </c>
      <c r="Q2643" s="111">
        <f t="shared" si="587"/>
        <v>0</v>
      </c>
      <c r="R2643" s="115">
        <f t="shared" si="588"/>
        <v>0</v>
      </c>
      <c r="S2643" s="111">
        <f t="shared" si="589"/>
        <v>0</v>
      </c>
      <c r="T2643" s="111">
        <f t="shared" si="590"/>
        <v>0</v>
      </c>
    </row>
    <row r="2644" spans="1:20" ht="11.25" customHeight="1" x14ac:dyDescent="0.2">
      <c r="A2644" s="102" t="str">
        <f>'T09'!A2644</f>
        <v>Veľké Leváre</v>
      </c>
      <c r="B2644" s="104">
        <f>'T09'!C2644</f>
        <v>504947</v>
      </c>
      <c r="C2644" s="109">
        <f>'T09'!K2644</f>
        <v>1520497.99</v>
      </c>
      <c r="D2644" s="110">
        <f>'T09'!O2644</f>
        <v>0</v>
      </c>
      <c r="E2644" s="110">
        <f>'T09'!P2644</f>
        <v>0</v>
      </c>
      <c r="F2644" s="110"/>
      <c r="G2644" s="102">
        <f t="shared" si="578"/>
        <v>0</v>
      </c>
      <c r="H2644" s="102">
        <f t="shared" si="579"/>
        <v>0</v>
      </c>
      <c r="I2644" s="102">
        <f t="shared" si="580"/>
        <v>0</v>
      </c>
      <c r="J2644" s="103">
        <f t="shared" si="581"/>
        <v>0</v>
      </c>
      <c r="L2644" s="115">
        <f t="shared" si="582"/>
        <v>0</v>
      </c>
      <c r="M2644" s="111">
        <f t="shared" si="583"/>
        <v>0</v>
      </c>
      <c r="N2644" s="111">
        <f t="shared" si="584"/>
        <v>0</v>
      </c>
      <c r="O2644" s="115">
        <f t="shared" si="585"/>
        <v>0</v>
      </c>
      <c r="P2644" s="111">
        <f t="shared" si="586"/>
        <v>0</v>
      </c>
      <c r="Q2644" s="111">
        <f t="shared" si="587"/>
        <v>0</v>
      </c>
      <c r="R2644" s="115">
        <f t="shared" si="588"/>
        <v>0</v>
      </c>
      <c r="S2644" s="111">
        <f t="shared" si="589"/>
        <v>0</v>
      </c>
      <c r="T2644" s="111">
        <f t="shared" si="590"/>
        <v>0</v>
      </c>
    </row>
    <row r="2645" spans="1:20" ht="11.25" customHeight="1" x14ac:dyDescent="0.2">
      <c r="A2645" s="102" t="str">
        <f>'T09'!A2645</f>
        <v>Veľké Lovce</v>
      </c>
      <c r="B2645" s="104">
        <f>'T09'!C2645</f>
        <v>503631</v>
      </c>
      <c r="C2645" s="109">
        <f>'T09'!K2645</f>
        <v>754097.84000000008</v>
      </c>
      <c r="D2645" s="110">
        <f>'T09'!O2645</f>
        <v>4.1433999999999997</v>
      </c>
      <c r="E2645" s="110">
        <f>'T09'!P2645</f>
        <v>5.937704316988893</v>
      </c>
      <c r="F2645" s="110"/>
      <c r="G2645" s="102">
        <f t="shared" si="578"/>
        <v>0</v>
      </c>
      <c r="H2645" s="102">
        <f t="shared" si="579"/>
        <v>0</v>
      </c>
      <c r="I2645" s="102">
        <f t="shared" si="580"/>
        <v>0</v>
      </c>
      <c r="J2645" s="103">
        <f t="shared" si="581"/>
        <v>0</v>
      </c>
      <c r="L2645" s="115">
        <f t="shared" si="582"/>
        <v>0</v>
      </c>
      <c r="M2645" s="111">
        <f t="shared" si="583"/>
        <v>0</v>
      </c>
      <c r="N2645" s="111">
        <f t="shared" si="584"/>
        <v>0</v>
      </c>
      <c r="O2645" s="115">
        <f t="shared" si="585"/>
        <v>0</v>
      </c>
      <c r="P2645" s="111">
        <f t="shared" si="586"/>
        <v>0</v>
      </c>
      <c r="Q2645" s="111">
        <f t="shared" si="587"/>
        <v>0</v>
      </c>
      <c r="R2645" s="115">
        <f t="shared" si="588"/>
        <v>0</v>
      </c>
      <c r="S2645" s="111">
        <f t="shared" si="589"/>
        <v>0</v>
      </c>
      <c r="T2645" s="111">
        <f t="shared" si="590"/>
        <v>0</v>
      </c>
    </row>
    <row r="2646" spans="1:20" ht="11.25" customHeight="1" x14ac:dyDescent="0.2">
      <c r="A2646" s="102" t="str">
        <f>'T09'!A2646</f>
        <v>Veľké Ludince</v>
      </c>
      <c r="B2646" s="104">
        <f>'T09'!C2646</f>
        <v>502910</v>
      </c>
      <c r="C2646" s="109">
        <f>'T09'!K2646</f>
        <v>723198.26</v>
      </c>
      <c r="D2646" s="110">
        <f>'T09'!O2646</f>
        <v>9.8493999999999993</v>
      </c>
      <c r="E2646" s="110">
        <f>'T09'!P2646</f>
        <v>9.4004650951455542</v>
      </c>
      <c r="F2646" s="110"/>
      <c r="G2646" s="102">
        <f t="shared" si="578"/>
        <v>0</v>
      </c>
      <c r="H2646" s="102">
        <f t="shared" si="579"/>
        <v>0</v>
      </c>
      <c r="I2646" s="102">
        <f t="shared" si="580"/>
        <v>0</v>
      </c>
      <c r="J2646" s="103">
        <f t="shared" si="581"/>
        <v>0</v>
      </c>
      <c r="L2646" s="115">
        <f t="shared" si="582"/>
        <v>0</v>
      </c>
      <c r="M2646" s="111">
        <f t="shared" si="583"/>
        <v>0</v>
      </c>
      <c r="N2646" s="111">
        <f t="shared" si="584"/>
        <v>0</v>
      </c>
      <c r="O2646" s="115">
        <f t="shared" si="585"/>
        <v>0</v>
      </c>
      <c r="P2646" s="111">
        <f t="shared" si="586"/>
        <v>0</v>
      </c>
      <c r="Q2646" s="111">
        <f t="shared" si="587"/>
        <v>0</v>
      </c>
      <c r="R2646" s="115">
        <f t="shared" si="588"/>
        <v>0</v>
      </c>
      <c r="S2646" s="111">
        <f t="shared" si="589"/>
        <v>0</v>
      </c>
      <c r="T2646" s="111">
        <f t="shared" si="590"/>
        <v>0</v>
      </c>
    </row>
    <row r="2647" spans="1:20" ht="11.25" customHeight="1" x14ac:dyDescent="0.2">
      <c r="A2647" s="102" t="str">
        <f>'T09'!A2647</f>
        <v>Veľké Orvište</v>
      </c>
      <c r="B2647" s="104">
        <f>'T09'!C2647</f>
        <v>556572</v>
      </c>
      <c r="C2647" s="109">
        <f>'T09'!K2647</f>
        <v>319188.09000000003</v>
      </c>
      <c r="D2647" s="110">
        <f>'T09'!O2647</f>
        <v>4.9953000000000003</v>
      </c>
      <c r="E2647" s="110">
        <f>'T09'!P2647</f>
        <v>0</v>
      </c>
      <c r="F2647" s="110"/>
      <c r="G2647" s="102">
        <f t="shared" si="578"/>
        <v>0</v>
      </c>
      <c r="H2647" s="102">
        <f t="shared" si="579"/>
        <v>0</v>
      </c>
      <c r="I2647" s="102">
        <f t="shared" si="580"/>
        <v>0</v>
      </c>
      <c r="J2647" s="103">
        <f t="shared" si="581"/>
        <v>0</v>
      </c>
      <c r="L2647" s="115">
        <f t="shared" si="582"/>
        <v>0</v>
      </c>
      <c r="M2647" s="111">
        <f t="shared" si="583"/>
        <v>0</v>
      </c>
      <c r="N2647" s="111">
        <f t="shared" si="584"/>
        <v>0</v>
      </c>
      <c r="O2647" s="115">
        <f t="shared" si="585"/>
        <v>0</v>
      </c>
      <c r="P2647" s="111">
        <f t="shared" si="586"/>
        <v>0</v>
      </c>
      <c r="Q2647" s="111">
        <f t="shared" si="587"/>
        <v>0</v>
      </c>
      <c r="R2647" s="115">
        <f t="shared" si="588"/>
        <v>0</v>
      </c>
      <c r="S2647" s="111">
        <f t="shared" si="589"/>
        <v>0</v>
      </c>
      <c r="T2647" s="111">
        <f t="shared" si="590"/>
        <v>0</v>
      </c>
    </row>
    <row r="2648" spans="1:20" ht="11.25" customHeight="1" x14ac:dyDescent="0.2">
      <c r="A2648" s="102" t="str">
        <f>'T09'!A2648</f>
        <v>Veľké Ozorovce</v>
      </c>
      <c r="B2648" s="104">
        <f>'T09'!C2648</f>
        <v>543861</v>
      </c>
      <c r="C2648" s="109">
        <f>'T09'!K2648</f>
        <v>230513.65</v>
      </c>
      <c r="D2648" s="110">
        <f>'T09'!O2648</f>
        <v>1.6415999999999999</v>
      </c>
      <c r="E2648" s="110">
        <f>'T09'!P2648</f>
        <v>2.8522128732940542</v>
      </c>
      <c r="F2648" s="110"/>
      <c r="G2648" s="102">
        <f t="shared" si="578"/>
        <v>0</v>
      </c>
      <c r="H2648" s="102">
        <f t="shared" si="579"/>
        <v>0</v>
      </c>
      <c r="I2648" s="102">
        <f t="shared" si="580"/>
        <v>0</v>
      </c>
      <c r="J2648" s="103">
        <f t="shared" si="581"/>
        <v>0</v>
      </c>
      <c r="L2648" s="115">
        <f t="shared" si="582"/>
        <v>0</v>
      </c>
      <c r="M2648" s="111">
        <f t="shared" si="583"/>
        <v>0</v>
      </c>
      <c r="N2648" s="111">
        <f t="shared" si="584"/>
        <v>0</v>
      </c>
      <c r="O2648" s="115">
        <f t="shared" si="585"/>
        <v>0</v>
      </c>
      <c r="P2648" s="111">
        <f t="shared" si="586"/>
        <v>0</v>
      </c>
      <c r="Q2648" s="111">
        <f t="shared" si="587"/>
        <v>0</v>
      </c>
      <c r="R2648" s="115">
        <f t="shared" si="588"/>
        <v>0</v>
      </c>
      <c r="S2648" s="111">
        <f t="shared" si="589"/>
        <v>0</v>
      </c>
      <c r="T2648" s="111">
        <f t="shared" si="590"/>
        <v>0</v>
      </c>
    </row>
    <row r="2649" spans="1:20" ht="11.25" customHeight="1" x14ac:dyDescent="0.2">
      <c r="A2649" s="102" t="str">
        <f>'T09'!A2649</f>
        <v>Veľké Pole</v>
      </c>
      <c r="B2649" s="104">
        <f>'T09'!C2649</f>
        <v>517348</v>
      </c>
      <c r="C2649" s="109">
        <f>'T09'!K2649</f>
        <v>329383</v>
      </c>
      <c r="D2649" s="110">
        <f>'T09'!O2649</f>
        <v>0.2016</v>
      </c>
      <c r="E2649" s="110">
        <f>'T09'!P2649</f>
        <v>0</v>
      </c>
      <c r="F2649" s="110"/>
      <c r="G2649" s="102">
        <f t="shared" si="578"/>
        <v>0</v>
      </c>
      <c r="H2649" s="102">
        <f t="shared" si="579"/>
        <v>0</v>
      </c>
      <c r="I2649" s="102">
        <f t="shared" si="580"/>
        <v>0</v>
      </c>
      <c r="J2649" s="103">
        <f t="shared" si="581"/>
        <v>0</v>
      </c>
      <c r="L2649" s="115">
        <f t="shared" si="582"/>
        <v>0</v>
      </c>
      <c r="M2649" s="111">
        <f t="shared" si="583"/>
        <v>0</v>
      </c>
      <c r="N2649" s="111">
        <f t="shared" si="584"/>
        <v>0</v>
      </c>
      <c r="O2649" s="115">
        <f t="shared" si="585"/>
        <v>0</v>
      </c>
      <c r="P2649" s="111">
        <f t="shared" si="586"/>
        <v>0</v>
      </c>
      <c r="Q2649" s="111">
        <f t="shared" si="587"/>
        <v>0</v>
      </c>
      <c r="R2649" s="115">
        <f t="shared" si="588"/>
        <v>0</v>
      </c>
      <c r="S2649" s="111">
        <f t="shared" si="589"/>
        <v>0</v>
      </c>
      <c r="T2649" s="111">
        <f t="shared" si="590"/>
        <v>0</v>
      </c>
    </row>
    <row r="2650" spans="1:20" ht="11.25" customHeight="1" x14ac:dyDescent="0.2">
      <c r="A2650" s="102" t="str">
        <f>'T09'!A2650</f>
        <v>Veľké Raškovce</v>
      </c>
      <c r="B2650" s="104">
        <f>'T09'!C2650</f>
        <v>543870</v>
      </c>
      <c r="C2650" s="109">
        <f>'T09'!K2650</f>
        <v>110912.75</v>
      </c>
      <c r="D2650" s="110">
        <f>'T09'!O2650</f>
        <v>0</v>
      </c>
      <c r="E2650" s="110">
        <f>'T09'!P2650</f>
        <v>0</v>
      </c>
      <c r="F2650" s="110"/>
      <c r="G2650" s="102">
        <f t="shared" si="578"/>
        <v>0</v>
      </c>
      <c r="H2650" s="102">
        <f t="shared" si="579"/>
        <v>0</v>
      </c>
      <c r="I2650" s="102">
        <f t="shared" si="580"/>
        <v>0</v>
      </c>
      <c r="J2650" s="103">
        <f t="shared" si="581"/>
        <v>0</v>
      </c>
      <c r="L2650" s="115">
        <f t="shared" si="582"/>
        <v>0</v>
      </c>
      <c r="M2650" s="111">
        <f t="shared" si="583"/>
        <v>0</v>
      </c>
      <c r="N2650" s="111">
        <f t="shared" si="584"/>
        <v>0</v>
      </c>
      <c r="O2650" s="115">
        <f t="shared" si="585"/>
        <v>0</v>
      </c>
      <c r="P2650" s="111">
        <f t="shared" si="586"/>
        <v>0</v>
      </c>
      <c r="Q2650" s="111">
        <f t="shared" si="587"/>
        <v>0</v>
      </c>
      <c r="R2650" s="115">
        <f t="shared" si="588"/>
        <v>0</v>
      </c>
      <c r="S2650" s="111">
        <f t="shared" si="589"/>
        <v>0</v>
      </c>
      <c r="T2650" s="111">
        <f t="shared" si="590"/>
        <v>0</v>
      </c>
    </row>
    <row r="2651" spans="1:20" ht="11.25" customHeight="1" x14ac:dyDescent="0.2">
      <c r="A2651" s="102" t="str">
        <f>'T09'!A2651</f>
        <v>Veľké Revištia</v>
      </c>
      <c r="B2651" s="104">
        <f>'T09'!C2651</f>
        <v>523232</v>
      </c>
      <c r="C2651" s="109">
        <f>'T09'!K2651</f>
        <v>249645.61</v>
      </c>
      <c r="D2651" s="110">
        <f>'T09'!O2651</f>
        <v>0</v>
      </c>
      <c r="E2651" s="110">
        <f>'T09'!P2651</f>
        <v>0</v>
      </c>
      <c r="F2651" s="110"/>
      <c r="G2651" s="102">
        <f t="shared" si="578"/>
        <v>0</v>
      </c>
      <c r="H2651" s="102">
        <f t="shared" si="579"/>
        <v>0</v>
      </c>
      <c r="I2651" s="102">
        <f t="shared" si="580"/>
        <v>0</v>
      </c>
      <c r="J2651" s="103">
        <f t="shared" si="581"/>
        <v>0</v>
      </c>
      <c r="L2651" s="115">
        <f t="shared" si="582"/>
        <v>0</v>
      </c>
      <c r="M2651" s="111">
        <f t="shared" si="583"/>
        <v>0</v>
      </c>
      <c r="N2651" s="111">
        <f t="shared" si="584"/>
        <v>0</v>
      </c>
      <c r="O2651" s="115">
        <f t="shared" si="585"/>
        <v>0</v>
      </c>
      <c r="P2651" s="111">
        <f t="shared" si="586"/>
        <v>0</v>
      </c>
      <c r="Q2651" s="111">
        <f t="shared" si="587"/>
        <v>0</v>
      </c>
      <c r="R2651" s="115">
        <f t="shared" si="588"/>
        <v>0</v>
      </c>
      <c r="S2651" s="111">
        <f t="shared" si="589"/>
        <v>0</v>
      </c>
      <c r="T2651" s="111">
        <f t="shared" si="590"/>
        <v>0</v>
      </c>
    </row>
    <row r="2652" spans="1:20" ht="11.25" customHeight="1" x14ac:dyDescent="0.2">
      <c r="A2652" s="102" t="str">
        <f>'T09'!A2652</f>
        <v>Veľké Ripňany</v>
      </c>
      <c r="B2652" s="104">
        <f>'T09'!C2652</f>
        <v>505714</v>
      </c>
      <c r="C2652" s="109">
        <f>'T09'!K2652</f>
        <v>1109071.9099999999</v>
      </c>
      <c r="D2652" s="110">
        <f>'T09'!O2652</f>
        <v>12.4132</v>
      </c>
      <c r="E2652" s="110">
        <f>'T09'!P2652</f>
        <v>13.818811802744152</v>
      </c>
      <c r="F2652" s="110"/>
      <c r="G2652" s="102">
        <f t="shared" si="578"/>
        <v>0</v>
      </c>
      <c r="H2652" s="102">
        <f t="shared" si="579"/>
        <v>0</v>
      </c>
      <c r="I2652" s="102">
        <f t="shared" si="580"/>
        <v>0</v>
      </c>
      <c r="J2652" s="103">
        <f t="shared" si="581"/>
        <v>0</v>
      </c>
      <c r="L2652" s="115">
        <f t="shared" si="582"/>
        <v>0</v>
      </c>
      <c r="M2652" s="111">
        <f t="shared" si="583"/>
        <v>0</v>
      </c>
      <c r="N2652" s="111">
        <f t="shared" si="584"/>
        <v>0</v>
      </c>
      <c r="O2652" s="115">
        <f t="shared" si="585"/>
        <v>0</v>
      </c>
      <c r="P2652" s="111">
        <f t="shared" si="586"/>
        <v>0</v>
      </c>
      <c r="Q2652" s="111">
        <f t="shared" si="587"/>
        <v>0</v>
      </c>
      <c r="R2652" s="115">
        <f t="shared" si="588"/>
        <v>0</v>
      </c>
      <c r="S2652" s="111">
        <f t="shared" si="589"/>
        <v>0</v>
      </c>
      <c r="T2652" s="111">
        <f t="shared" si="590"/>
        <v>0</v>
      </c>
    </row>
    <row r="2653" spans="1:20" ht="11.25" customHeight="1" x14ac:dyDescent="0.2">
      <c r="A2653" s="102" t="str">
        <f>'T09'!A2653</f>
        <v>Veľké Rovné</v>
      </c>
      <c r="B2653" s="104">
        <f>'T09'!C2653</f>
        <v>518085</v>
      </c>
      <c r="C2653" s="109">
        <f>'T09'!K2653</f>
        <v>1576940.87</v>
      </c>
      <c r="D2653" s="110">
        <f>'T09'!O2653</f>
        <v>10.7576</v>
      </c>
      <c r="E2653" s="110">
        <f>'T09'!P2653</f>
        <v>30.138213108776867</v>
      </c>
      <c r="F2653" s="110"/>
      <c r="G2653" s="102">
        <f t="shared" si="578"/>
        <v>0</v>
      </c>
      <c r="H2653" s="102">
        <f t="shared" si="579"/>
        <v>1</v>
      </c>
      <c r="I2653" s="102">
        <f t="shared" si="580"/>
        <v>0</v>
      </c>
      <c r="J2653" s="103">
        <f t="shared" si="581"/>
        <v>1</v>
      </c>
      <c r="L2653" s="115">
        <f t="shared" si="582"/>
        <v>0</v>
      </c>
      <c r="M2653" s="111">
        <f t="shared" si="583"/>
        <v>0</v>
      </c>
      <c r="N2653" s="111">
        <f t="shared" si="584"/>
        <v>0</v>
      </c>
      <c r="O2653" s="115">
        <f t="shared" si="585"/>
        <v>1576940.87</v>
      </c>
      <c r="P2653" s="111">
        <f t="shared" si="586"/>
        <v>0.107576</v>
      </c>
      <c r="Q2653" s="111">
        <f t="shared" si="587"/>
        <v>0.30138213108776868</v>
      </c>
      <c r="R2653" s="115">
        <f t="shared" si="588"/>
        <v>0</v>
      </c>
      <c r="S2653" s="111">
        <f t="shared" si="589"/>
        <v>0</v>
      </c>
      <c r="T2653" s="111">
        <f t="shared" si="590"/>
        <v>0</v>
      </c>
    </row>
    <row r="2654" spans="1:20" ht="11.25" customHeight="1" x14ac:dyDescent="0.2">
      <c r="A2654" s="102" t="str">
        <f>'T09'!A2654</f>
        <v>Veľké Slemence</v>
      </c>
      <c r="B2654" s="104">
        <f>'T09'!C2654</f>
        <v>543888</v>
      </c>
      <c r="C2654" s="109">
        <f>'T09'!K2654</f>
        <v>558335.49</v>
      </c>
      <c r="D2654" s="110">
        <f>'T09'!O2654</f>
        <v>0</v>
      </c>
      <c r="E2654" s="110">
        <f>'T09'!P2654</f>
        <v>0</v>
      </c>
      <c r="F2654" s="110"/>
      <c r="G2654" s="102">
        <f t="shared" si="578"/>
        <v>0</v>
      </c>
      <c r="H2654" s="102">
        <f t="shared" si="579"/>
        <v>0</v>
      </c>
      <c r="I2654" s="102">
        <f t="shared" si="580"/>
        <v>0</v>
      </c>
      <c r="J2654" s="103">
        <f t="shared" si="581"/>
        <v>0</v>
      </c>
      <c r="L2654" s="115">
        <f t="shared" si="582"/>
        <v>0</v>
      </c>
      <c r="M2654" s="111">
        <f t="shared" si="583"/>
        <v>0</v>
      </c>
      <c r="N2654" s="111">
        <f t="shared" si="584"/>
        <v>0</v>
      </c>
      <c r="O2654" s="115">
        <f t="shared" si="585"/>
        <v>0</v>
      </c>
      <c r="P2654" s="111">
        <f t="shared" si="586"/>
        <v>0</v>
      </c>
      <c r="Q2654" s="111">
        <f t="shared" si="587"/>
        <v>0</v>
      </c>
      <c r="R2654" s="115">
        <f t="shared" si="588"/>
        <v>0</v>
      </c>
      <c r="S2654" s="111">
        <f t="shared" si="589"/>
        <v>0</v>
      </c>
      <c r="T2654" s="111">
        <f t="shared" si="590"/>
        <v>0</v>
      </c>
    </row>
    <row r="2655" spans="1:20" ht="11.25" customHeight="1" x14ac:dyDescent="0.2">
      <c r="A2655" s="102" t="str">
        <f>'T09'!A2655</f>
        <v>Veľké Straciny</v>
      </c>
      <c r="B2655" s="104">
        <f>'T09'!C2655</f>
        <v>558214</v>
      </c>
      <c r="C2655" s="109">
        <f>'T09'!K2655</f>
        <v>52731.19</v>
      </c>
      <c r="D2655" s="110">
        <f>'T09'!O2655</f>
        <v>0</v>
      </c>
      <c r="E2655" s="110">
        <f>'T09'!P2655</f>
        <v>0</v>
      </c>
      <c r="F2655" s="110"/>
      <c r="G2655" s="102">
        <f t="shared" si="578"/>
        <v>0</v>
      </c>
      <c r="H2655" s="102">
        <f t="shared" si="579"/>
        <v>0</v>
      </c>
      <c r="I2655" s="102">
        <f t="shared" si="580"/>
        <v>0</v>
      </c>
      <c r="J2655" s="103">
        <f t="shared" si="581"/>
        <v>0</v>
      </c>
      <c r="L2655" s="115">
        <f t="shared" si="582"/>
        <v>0</v>
      </c>
      <c r="M2655" s="111">
        <f t="shared" si="583"/>
        <v>0</v>
      </c>
      <c r="N2655" s="111">
        <f t="shared" si="584"/>
        <v>0</v>
      </c>
      <c r="O2655" s="115">
        <f t="shared" si="585"/>
        <v>0</v>
      </c>
      <c r="P2655" s="111">
        <f t="shared" si="586"/>
        <v>0</v>
      </c>
      <c r="Q2655" s="111">
        <f t="shared" si="587"/>
        <v>0</v>
      </c>
      <c r="R2655" s="115">
        <f t="shared" si="588"/>
        <v>0</v>
      </c>
      <c r="S2655" s="111">
        <f t="shared" si="589"/>
        <v>0</v>
      </c>
      <c r="T2655" s="111">
        <f t="shared" si="590"/>
        <v>0</v>
      </c>
    </row>
    <row r="2656" spans="1:20" ht="11.25" customHeight="1" x14ac:dyDescent="0.2">
      <c r="A2656" s="102" t="str">
        <f>'T09'!A2656</f>
        <v>Veľké Teriakovce</v>
      </c>
      <c r="B2656" s="104">
        <f>'T09'!C2656</f>
        <v>515736</v>
      </c>
      <c r="C2656" s="109">
        <f>'T09'!K2656</f>
        <v>175980.57</v>
      </c>
      <c r="D2656" s="110">
        <f>'T09'!O2656</f>
        <v>0</v>
      </c>
      <c r="E2656" s="110">
        <f>'T09'!P2656</f>
        <v>15.213190865332461</v>
      </c>
      <c r="F2656" s="110"/>
      <c r="G2656" s="102">
        <f t="shared" si="578"/>
        <v>0</v>
      </c>
      <c r="H2656" s="102">
        <f t="shared" si="579"/>
        <v>0</v>
      </c>
      <c r="I2656" s="102">
        <f t="shared" si="580"/>
        <v>0</v>
      </c>
      <c r="J2656" s="103">
        <f t="shared" si="581"/>
        <v>0</v>
      </c>
      <c r="L2656" s="115">
        <f t="shared" si="582"/>
        <v>0</v>
      </c>
      <c r="M2656" s="111">
        <f t="shared" si="583"/>
        <v>0</v>
      </c>
      <c r="N2656" s="111">
        <f t="shared" si="584"/>
        <v>0</v>
      </c>
      <c r="O2656" s="115">
        <f t="shared" si="585"/>
        <v>0</v>
      </c>
      <c r="P2656" s="111">
        <f t="shared" si="586"/>
        <v>0</v>
      </c>
      <c r="Q2656" s="111">
        <f t="shared" si="587"/>
        <v>0</v>
      </c>
      <c r="R2656" s="115">
        <f t="shared" si="588"/>
        <v>0</v>
      </c>
      <c r="S2656" s="111">
        <f t="shared" si="589"/>
        <v>0</v>
      </c>
      <c r="T2656" s="111">
        <f t="shared" si="590"/>
        <v>0</v>
      </c>
    </row>
    <row r="2657" spans="1:20" ht="11.25" customHeight="1" x14ac:dyDescent="0.2">
      <c r="A2657" s="102" t="str">
        <f>'T09'!A2657</f>
        <v>Veľké Trakany</v>
      </c>
      <c r="B2657" s="104">
        <f>'T09'!C2657</f>
        <v>543896</v>
      </c>
      <c r="C2657" s="109">
        <f>'T09'!K2657</f>
        <v>843460.67</v>
      </c>
      <c r="D2657" s="110">
        <f>'T09'!O2657</f>
        <v>3.1048</v>
      </c>
      <c r="E2657" s="110">
        <f>'T09'!P2657</f>
        <v>18.959194623739833</v>
      </c>
      <c r="F2657" s="110"/>
      <c r="G2657" s="102">
        <f t="shared" si="578"/>
        <v>0</v>
      </c>
      <c r="H2657" s="102">
        <f t="shared" si="579"/>
        <v>0</v>
      </c>
      <c r="I2657" s="102">
        <f t="shared" si="580"/>
        <v>0</v>
      </c>
      <c r="J2657" s="103">
        <f t="shared" si="581"/>
        <v>0</v>
      </c>
      <c r="L2657" s="115">
        <f t="shared" si="582"/>
        <v>0</v>
      </c>
      <c r="M2657" s="111">
        <f t="shared" si="583"/>
        <v>0</v>
      </c>
      <c r="N2657" s="111">
        <f t="shared" si="584"/>
        <v>0</v>
      </c>
      <c r="O2657" s="115">
        <f t="shared" si="585"/>
        <v>0</v>
      </c>
      <c r="P2657" s="111">
        <f t="shared" si="586"/>
        <v>0</v>
      </c>
      <c r="Q2657" s="111">
        <f t="shared" si="587"/>
        <v>0</v>
      </c>
      <c r="R2657" s="115">
        <f t="shared" si="588"/>
        <v>0</v>
      </c>
      <c r="S2657" s="111">
        <f t="shared" si="589"/>
        <v>0</v>
      </c>
      <c r="T2657" s="111">
        <f t="shared" si="590"/>
        <v>0</v>
      </c>
    </row>
    <row r="2658" spans="1:20" ht="11.25" customHeight="1" x14ac:dyDescent="0.2">
      <c r="A2658" s="102" t="str">
        <f>'T09'!A2658</f>
        <v>Veľké Turovce</v>
      </c>
      <c r="B2658" s="104">
        <f>'T09'!C2658</f>
        <v>502928</v>
      </c>
      <c r="C2658" s="109">
        <f>'T09'!K2658</f>
        <v>197085.44</v>
      </c>
      <c r="D2658" s="110">
        <f>'T09'!O2658</f>
        <v>0</v>
      </c>
      <c r="E2658" s="110">
        <f>'T09'!P2658</f>
        <v>0</v>
      </c>
      <c r="F2658" s="110"/>
      <c r="G2658" s="102">
        <f t="shared" si="578"/>
        <v>0</v>
      </c>
      <c r="H2658" s="102">
        <f t="shared" si="579"/>
        <v>0</v>
      </c>
      <c r="I2658" s="102">
        <f t="shared" si="580"/>
        <v>0</v>
      </c>
      <c r="J2658" s="103">
        <f t="shared" si="581"/>
        <v>0</v>
      </c>
      <c r="L2658" s="115">
        <f t="shared" si="582"/>
        <v>0</v>
      </c>
      <c r="M2658" s="111">
        <f t="shared" si="583"/>
        <v>0</v>
      </c>
      <c r="N2658" s="111">
        <f t="shared" si="584"/>
        <v>0</v>
      </c>
      <c r="O2658" s="115">
        <f t="shared" si="585"/>
        <v>0</v>
      </c>
      <c r="P2658" s="111">
        <f t="shared" si="586"/>
        <v>0</v>
      </c>
      <c r="Q2658" s="111">
        <f t="shared" si="587"/>
        <v>0</v>
      </c>
      <c r="R2658" s="115">
        <f t="shared" si="588"/>
        <v>0</v>
      </c>
      <c r="S2658" s="111">
        <f t="shared" si="589"/>
        <v>0</v>
      </c>
      <c r="T2658" s="111">
        <f t="shared" si="590"/>
        <v>0</v>
      </c>
    </row>
    <row r="2659" spans="1:20" ht="11.25" customHeight="1" x14ac:dyDescent="0.2">
      <c r="A2659" s="102" t="str">
        <f>'T09'!A2659</f>
        <v>Veľké Uherce</v>
      </c>
      <c r="B2659" s="104">
        <f>'T09'!C2659</f>
        <v>505722</v>
      </c>
      <c r="C2659" s="109">
        <f>'T09'!K2659</f>
        <v>1814105.37</v>
      </c>
      <c r="D2659" s="110">
        <f>'T09'!O2659</f>
        <v>0</v>
      </c>
      <c r="E2659" s="110">
        <f>'T09'!P2659</f>
        <v>0</v>
      </c>
      <c r="F2659" s="110"/>
      <c r="G2659" s="102">
        <f t="shared" si="578"/>
        <v>0</v>
      </c>
      <c r="H2659" s="102">
        <f t="shared" si="579"/>
        <v>0</v>
      </c>
      <c r="I2659" s="102">
        <f t="shared" si="580"/>
        <v>0</v>
      </c>
      <c r="J2659" s="103">
        <f t="shared" si="581"/>
        <v>0</v>
      </c>
      <c r="L2659" s="115">
        <f t="shared" si="582"/>
        <v>0</v>
      </c>
      <c r="M2659" s="111">
        <f t="shared" si="583"/>
        <v>0</v>
      </c>
      <c r="N2659" s="111">
        <f t="shared" si="584"/>
        <v>0</v>
      </c>
      <c r="O2659" s="115">
        <f t="shared" si="585"/>
        <v>0</v>
      </c>
      <c r="P2659" s="111">
        <f t="shared" si="586"/>
        <v>0</v>
      </c>
      <c r="Q2659" s="111">
        <f t="shared" si="587"/>
        <v>0</v>
      </c>
      <c r="R2659" s="115">
        <f t="shared" si="588"/>
        <v>0</v>
      </c>
      <c r="S2659" s="111">
        <f t="shared" si="589"/>
        <v>0</v>
      </c>
      <c r="T2659" s="111">
        <f t="shared" si="590"/>
        <v>0</v>
      </c>
    </row>
    <row r="2660" spans="1:20" ht="11.25" customHeight="1" x14ac:dyDescent="0.2">
      <c r="A2660" s="102" t="str">
        <f>'T09'!A2660</f>
        <v>Veľké Úľany</v>
      </c>
      <c r="B2660" s="104">
        <f>'T09'!C2660</f>
        <v>504131</v>
      </c>
      <c r="C2660" s="109">
        <f>'T09'!K2660</f>
        <v>2241624.8000000003</v>
      </c>
      <c r="D2660" s="110">
        <f>'T09'!O2660</f>
        <v>10.397500000000001</v>
      </c>
      <c r="E2660" s="110">
        <f>'T09'!P2660</f>
        <v>8.5392867709172382</v>
      </c>
      <c r="F2660" s="110"/>
      <c r="G2660" s="102">
        <f t="shared" si="578"/>
        <v>0</v>
      </c>
      <c r="H2660" s="102">
        <f t="shared" si="579"/>
        <v>0</v>
      </c>
      <c r="I2660" s="102">
        <f t="shared" si="580"/>
        <v>0</v>
      </c>
      <c r="J2660" s="103">
        <f t="shared" si="581"/>
        <v>0</v>
      </c>
      <c r="L2660" s="115">
        <f t="shared" si="582"/>
        <v>0</v>
      </c>
      <c r="M2660" s="111">
        <f t="shared" si="583"/>
        <v>0</v>
      </c>
      <c r="N2660" s="111">
        <f t="shared" si="584"/>
        <v>0</v>
      </c>
      <c r="O2660" s="115">
        <f t="shared" si="585"/>
        <v>0</v>
      </c>
      <c r="P2660" s="111">
        <f t="shared" si="586"/>
        <v>0</v>
      </c>
      <c r="Q2660" s="111">
        <f t="shared" si="587"/>
        <v>0</v>
      </c>
      <c r="R2660" s="115">
        <f t="shared" si="588"/>
        <v>0</v>
      </c>
      <c r="S2660" s="111">
        <f t="shared" si="589"/>
        <v>0</v>
      </c>
      <c r="T2660" s="111">
        <f t="shared" si="590"/>
        <v>0</v>
      </c>
    </row>
    <row r="2661" spans="1:20" ht="11.25" customHeight="1" x14ac:dyDescent="0.2">
      <c r="A2661" s="102" t="str">
        <f>'T09'!A2661</f>
        <v>Veľké Vozokany</v>
      </c>
      <c r="B2661" s="104">
        <f>'T09'!C2661</f>
        <v>555932</v>
      </c>
      <c r="C2661" s="109">
        <f>'T09'!K2661</f>
        <v>354422.01</v>
      </c>
      <c r="D2661" s="110">
        <f>'T09'!O2661</f>
        <v>18.410799999999998</v>
      </c>
      <c r="E2661" s="110">
        <f>'T09'!P2661</f>
        <v>2.009189553436594</v>
      </c>
      <c r="F2661" s="110"/>
      <c r="G2661" s="102">
        <f t="shared" si="578"/>
        <v>0</v>
      </c>
      <c r="H2661" s="102">
        <f t="shared" si="579"/>
        <v>0</v>
      </c>
      <c r="I2661" s="102">
        <f t="shared" si="580"/>
        <v>0</v>
      </c>
      <c r="J2661" s="103">
        <f t="shared" si="581"/>
        <v>0</v>
      </c>
      <c r="L2661" s="115">
        <f t="shared" si="582"/>
        <v>0</v>
      </c>
      <c r="M2661" s="111">
        <f t="shared" si="583"/>
        <v>0</v>
      </c>
      <c r="N2661" s="111">
        <f t="shared" si="584"/>
        <v>0</v>
      </c>
      <c r="O2661" s="115">
        <f t="shared" si="585"/>
        <v>0</v>
      </c>
      <c r="P2661" s="111">
        <f t="shared" si="586"/>
        <v>0</v>
      </c>
      <c r="Q2661" s="111">
        <f t="shared" si="587"/>
        <v>0</v>
      </c>
      <c r="R2661" s="115">
        <f t="shared" si="588"/>
        <v>0</v>
      </c>
      <c r="S2661" s="111">
        <f t="shared" si="589"/>
        <v>0</v>
      </c>
      <c r="T2661" s="111">
        <f t="shared" si="590"/>
        <v>0</v>
      </c>
    </row>
    <row r="2662" spans="1:20" ht="11.25" customHeight="1" x14ac:dyDescent="0.2">
      <c r="A2662" s="102" t="str">
        <f>'T09'!A2662</f>
        <v>Veľké Zálužie</v>
      </c>
      <c r="B2662" s="104">
        <f>'T09'!C2662</f>
        <v>500887</v>
      </c>
      <c r="C2662" s="109">
        <f>'T09'!K2662</f>
        <v>2294964.73</v>
      </c>
      <c r="D2662" s="110">
        <f>'T09'!O2662</f>
        <v>0</v>
      </c>
      <c r="E2662" s="110">
        <f>'T09'!P2662</f>
        <v>4.1229038844531614</v>
      </c>
      <c r="F2662" s="110"/>
      <c r="G2662" s="102">
        <f t="shared" si="578"/>
        <v>0</v>
      </c>
      <c r="H2662" s="102">
        <f t="shared" si="579"/>
        <v>0</v>
      </c>
      <c r="I2662" s="102">
        <f t="shared" si="580"/>
        <v>0</v>
      </c>
      <c r="J2662" s="103">
        <f t="shared" si="581"/>
        <v>0</v>
      </c>
      <c r="L2662" s="115">
        <f t="shared" si="582"/>
        <v>0</v>
      </c>
      <c r="M2662" s="111">
        <f t="shared" si="583"/>
        <v>0</v>
      </c>
      <c r="N2662" s="111">
        <f t="shared" si="584"/>
        <v>0</v>
      </c>
      <c r="O2662" s="115">
        <f t="shared" si="585"/>
        <v>0</v>
      </c>
      <c r="P2662" s="111">
        <f t="shared" si="586"/>
        <v>0</v>
      </c>
      <c r="Q2662" s="111">
        <f t="shared" si="587"/>
        <v>0</v>
      </c>
      <c r="R2662" s="115">
        <f t="shared" si="588"/>
        <v>0</v>
      </c>
      <c r="S2662" s="111">
        <f t="shared" si="589"/>
        <v>0</v>
      </c>
      <c r="T2662" s="111">
        <f t="shared" si="590"/>
        <v>0</v>
      </c>
    </row>
    <row r="2663" spans="1:20" ht="11.25" customHeight="1" x14ac:dyDescent="0.2">
      <c r="A2663" s="102" t="str">
        <f>'T09'!A2663</f>
        <v>Veľké Zlievce</v>
      </c>
      <c r="B2663" s="104">
        <f>'T09'!C2663</f>
        <v>516490</v>
      </c>
      <c r="C2663" s="109">
        <f>'T09'!K2663</f>
        <v>230965.52</v>
      </c>
      <c r="D2663" s="110">
        <f>'T09'!O2663</f>
        <v>14.2303</v>
      </c>
      <c r="E2663" s="110">
        <f>'T09'!P2663</f>
        <v>2.5770946243404644</v>
      </c>
      <c r="F2663" s="110"/>
      <c r="G2663" s="102">
        <f t="shared" si="578"/>
        <v>0</v>
      </c>
      <c r="H2663" s="102">
        <f t="shared" si="579"/>
        <v>0</v>
      </c>
      <c r="I2663" s="102">
        <f t="shared" si="580"/>
        <v>0</v>
      </c>
      <c r="J2663" s="103">
        <f t="shared" si="581"/>
        <v>0</v>
      </c>
      <c r="L2663" s="115">
        <f t="shared" si="582"/>
        <v>0</v>
      </c>
      <c r="M2663" s="111">
        <f t="shared" si="583"/>
        <v>0</v>
      </c>
      <c r="N2663" s="111">
        <f t="shared" si="584"/>
        <v>0</v>
      </c>
      <c r="O2663" s="115">
        <f t="shared" si="585"/>
        <v>0</v>
      </c>
      <c r="P2663" s="111">
        <f t="shared" si="586"/>
        <v>0</v>
      </c>
      <c r="Q2663" s="111">
        <f t="shared" si="587"/>
        <v>0</v>
      </c>
      <c r="R2663" s="115">
        <f t="shared" si="588"/>
        <v>0</v>
      </c>
      <c r="S2663" s="111">
        <f t="shared" si="589"/>
        <v>0</v>
      </c>
      <c r="T2663" s="111">
        <f t="shared" si="590"/>
        <v>0</v>
      </c>
    </row>
    <row r="2664" spans="1:20" ht="11.25" customHeight="1" x14ac:dyDescent="0.2">
      <c r="A2664" s="102" t="str">
        <f>'T09'!A2664</f>
        <v>Veľkrop</v>
      </c>
      <c r="B2664" s="104">
        <f>'T09'!C2664</f>
        <v>527980</v>
      </c>
      <c r="C2664" s="109">
        <f>'T09'!K2664</f>
        <v>106058.79</v>
      </c>
      <c r="D2664" s="110">
        <f>'T09'!O2664</f>
        <v>0</v>
      </c>
      <c r="E2664" s="110">
        <f>'T09'!P2664</f>
        <v>0</v>
      </c>
      <c r="F2664" s="110"/>
      <c r="G2664" s="102">
        <f t="shared" si="578"/>
        <v>0</v>
      </c>
      <c r="H2664" s="102">
        <f t="shared" si="579"/>
        <v>0</v>
      </c>
      <c r="I2664" s="102">
        <f t="shared" si="580"/>
        <v>0</v>
      </c>
      <c r="J2664" s="103">
        <f t="shared" si="581"/>
        <v>0</v>
      </c>
      <c r="L2664" s="115">
        <f t="shared" si="582"/>
        <v>0</v>
      </c>
      <c r="M2664" s="111">
        <f t="shared" si="583"/>
        <v>0</v>
      </c>
      <c r="N2664" s="111">
        <f t="shared" si="584"/>
        <v>0</v>
      </c>
      <c r="O2664" s="115">
        <f t="shared" si="585"/>
        <v>0</v>
      </c>
      <c r="P2664" s="111">
        <f t="shared" si="586"/>
        <v>0</v>
      </c>
      <c r="Q2664" s="111">
        <f t="shared" si="587"/>
        <v>0</v>
      </c>
      <c r="R2664" s="115">
        <f t="shared" si="588"/>
        <v>0</v>
      </c>
      <c r="S2664" s="111">
        <f t="shared" si="589"/>
        <v>0</v>
      </c>
      <c r="T2664" s="111">
        <f t="shared" si="590"/>
        <v>0</v>
      </c>
    </row>
    <row r="2665" spans="1:20" ht="11.25" customHeight="1" x14ac:dyDescent="0.2">
      <c r="A2665" s="102" t="str">
        <f>'T09'!A2665</f>
        <v>Veľký Biel</v>
      </c>
      <c r="B2665" s="104">
        <f>'T09'!C2665</f>
        <v>508292</v>
      </c>
      <c r="C2665" s="109">
        <f>'T09'!K2665</f>
        <v>1039354.83</v>
      </c>
      <c r="D2665" s="110">
        <f>'T09'!O2665</f>
        <v>3.8542000000000001</v>
      </c>
      <c r="E2665" s="110">
        <f>'T09'!P2665</f>
        <v>2.0375466961557298</v>
      </c>
      <c r="F2665" s="110"/>
      <c r="G2665" s="102">
        <f t="shared" si="578"/>
        <v>0</v>
      </c>
      <c r="H2665" s="102">
        <f t="shared" si="579"/>
        <v>0</v>
      </c>
      <c r="I2665" s="102">
        <f t="shared" si="580"/>
        <v>0</v>
      </c>
      <c r="J2665" s="103">
        <f t="shared" si="581"/>
        <v>0</v>
      </c>
      <c r="L2665" s="115">
        <f t="shared" si="582"/>
        <v>0</v>
      </c>
      <c r="M2665" s="111">
        <f t="shared" si="583"/>
        <v>0</v>
      </c>
      <c r="N2665" s="111">
        <f t="shared" si="584"/>
        <v>0</v>
      </c>
      <c r="O2665" s="115">
        <f t="shared" si="585"/>
        <v>0</v>
      </c>
      <c r="P2665" s="111">
        <f t="shared" si="586"/>
        <v>0</v>
      </c>
      <c r="Q2665" s="111">
        <f t="shared" si="587"/>
        <v>0</v>
      </c>
      <c r="R2665" s="115">
        <f t="shared" si="588"/>
        <v>0</v>
      </c>
      <c r="S2665" s="111">
        <f t="shared" si="589"/>
        <v>0</v>
      </c>
      <c r="T2665" s="111">
        <f t="shared" si="590"/>
        <v>0</v>
      </c>
    </row>
    <row r="2666" spans="1:20" ht="11.25" customHeight="1" x14ac:dyDescent="0.2">
      <c r="A2666" s="102" t="str">
        <f>'T09'!A2666</f>
        <v>Veľký Blh</v>
      </c>
      <c r="B2666" s="104">
        <f>'T09'!C2666</f>
        <v>515744</v>
      </c>
      <c r="C2666" s="109">
        <f>'T09'!K2666</f>
        <v>527656.81999999995</v>
      </c>
      <c r="D2666" s="110">
        <f>'T09'!O2666</f>
        <v>0</v>
      </c>
      <c r="E2666" s="110">
        <f>'T09'!P2666</f>
        <v>0</v>
      </c>
      <c r="F2666" s="110"/>
      <c r="G2666" s="102">
        <f t="shared" si="578"/>
        <v>0</v>
      </c>
      <c r="H2666" s="102">
        <f t="shared" si="579"/>
        <v>0</v>
      </c>
      <c r="I2666" s="102">
        <f t="shared" si="580"/>
        <v>0</v>
      </c>
      <c r="J2666" s="103">
        <f t="shared" si="581"/>
        <v>0</v>
      </c>
      <c r="L2666" s="115">
        <f t="shared" si="582"/>
        <v>0</v>
      </c>
      <c r="M2666" s="111">
        <f t="shared" si="583"/>
        <v>0</v>
      </c>
      <c r="N2666" s="111">
        <f t="shared" si="584"/>
        <v>0</v>
      </c>
      <c r="O2666" s="115">
        <f t="shared" si="585"/>
        <v>0</v>
      </c>
      <c r="P2666" s="111">
        <f t="shared" si="586"/>
        <v>0</v>
      </c>
      <c r="Q2666" s="111">
        <f t="shared" si="587"/>
        <v>0</v>
      </c>
      <c r="R2666" s="115">
        <f t="shared" si="588"/>
        <v>0</v>
      </c>
      <c r="S2666" s="111">
        <f t="shared" si="589"/>
        <v>0</v>
      </c>
      <c r="T2666" s="111">
        <f t="shared" si="590"/>
        <v>0</v>
      </c>
    </row>
    <row r="2667" spans="1:20" ht="11.25" customHeight="1" x14ac:dyDescent="0.2">
      <c r="A2667" s="102" t="str">
        <f>'T09'!A2667</f>
        <v>Veľký Cetín</v>
      </c>
      <c r="B2667" s="104">
        <f>'T09'!C2667</f>
        <v>500895</v>
      </c>
      <c r="C2667" s="109">
        <f>'T09'!K2667</f>
        <v>780882.53</v>
      </c>
      <c r="D2667" s="110">
        <f>'T09'!O2667</f>
        <v>15.4894</v>
      </c>
      <c r="E2667" s="110">
        <f>'T09'!P2667</f>
        <v>21.174143824167764</v>
      </c>
      <c r="F2667" s="110"/>
      <c r="G2667" s="102">
        <f t="shared" si="578"/>
        <v>0</v>
      </c>
      <c r="H2667" s="102">
        <f t="shared" si="579"/>
        <v>0</v>
      </c>
      <c r="I2667" s="102">
        <f t="shared" si="580"/>
        <v>0</v>
      </c>
      <c r="J2667" s="103">
        <f t="shared" si="581"/>
        <v>0</v>
      </c>
      <c r="L2667" s="115">
        <f t="shared" si="582"/>
        <v>0</v>
      </c>
      <c r="M2667" s="111">
        <f t="shared" si="583"/>
        <v>0</v>
      </c>
      <c r="N2667" s="111">
        <f t="shared" si="584"/>
        <v>0</v>
      </c>
      <c r="O2667" s="115">
        <f t="shared" si="585"/>
        <v>0</v>
      </c>
      <c r="P2667" s="111">
        <f t="shared" si="586"/>
        <v>0</v>
      </c>
      <c r="Q2667" s="111">
        <f t="shared" si="587"/>
        <v>0</v>
      </c>
      <c r="R2667" s="115">
        <f t="shared" si="588"/>
        <v>0</v>
      </c>
      <c r="S2667" s="111">
        <f t="shared" si="589"/>
        <v>0</v>
      </c>
      <c r="T2667" s="111">
        <f t="shared" si="590"/>
        <v>0</v>
      </c>
    </row>
    <row r="2668" spans="1:20" ht="11.25" customHeight="1" x14ac:dyDescent="0.2">
      <c r="A2668" s="102" t="str">
        <f>'T09'!A2668</f>
        <v>Veľký Čepčín</v>
      </c>
      <c r="B2668" s="104">
        <f>'T09'!C2668</f>
        <v>512788</v>
      </c>
      <c r="C2668" s="109">
        <f>'T09'!K2668</f>
        <v>43646.1</v>
      </c>
      <c r="D2668" s="110">
        <f>'T09'!O2668</f>
        <v>0</v>
      </c>
      <c r="E2668" s="110">
        <f>'T09'!P2668</f>
        <v>0.34413154898146686</v>
      </c>
      <c r="F2668" s="110"/>
      <c r="G2668" s="102">
        <f t="shared" si="578"/>
        <v>0</v>
      </c>
      <c r="H2668" s="102">
        <f t="shared" si="579"/>
        <v>0</v>
      </c>
      <c r="I2668" s="102">
        <f t="shared" si="580"/>
        <v>0</v>
      </c>
      <c r="J2668" s="103">
        <f t="shared" si="581"/>
        <v>0</v>
      </c>
      <c r="L2668" s="115">
        <f t="shared" si="582"/>
        <v>0</v>
      </c>
      <c r="M2668" s="111">
        <f t="shared" si="583"/>
        <v>0</v>
      </c>
      <c r="N2668" s="111">
        <f t="shared" si="584"/>
        <v>0</v>
      </c>
      <c r="O2668" s="115">
        <f t="shared" si="585"/>
        <v>0</v>
      </c>
      <c r="P2668" s="111">
        <f t="shared" si="586"/>
        <v>0</v>
      </c>
      <c r="Q2668" s="111">
        <f t="shared" si="587"/>
        <v>0</v>
      </c>
      <c r="R2668" s="115">
        <f t="shared" si="588"/>
        <v>0</v>
      </c>
      <c r="S2668" s="111">
        <f t="shared" si="589"/>
        <v>0</v>
      </c>
      <c r="T2668" s="111">
        <f t="shared" si="590"/>
        <v>0</v>
      </c>
    </row>
    <row r="2669" spans="1:20" ht="11.25" customHeight="1" x14ac:dyDescent="0.2">
      <c r="A2669" s="102" t="str">
        <f>'T09'!A2669</f>
        <v>Veľký Ďur</v>
      </c>
      <c r="B2669" s="104">
        <f>'T09'!C2669</f>
        <v>502936</v>
      </c>
      <c r="C2669" s="109">
        <f>'T09'!K2669</f>
        <v>644703.65</v>
      </c>
      <c r="D2669" s="110">
        <f>'T09'!O2669</f>
        <v>0</v>
      </c>
      <c r="E2669" s="110">
        <f>'T09'!P2669</f>
        <v>0</v>
      </c>
      <c r="F2669" s="110"/>
      <c r="G2669" s="102">
        <f t="shared" si="578"/>
        <v>0</v>
      </c>
      <c r="H2669" s="102">
        <f t="shared" si="579"/>
        <v>0</v>
      </c>
      <c r="I2669" s="102">
        <f t="shared" si="580"/>
        <v>0</v>
      </c>
      <c r="J2669" s="103">
        <f t="shared" si="581"/>
        <v>0</v>
      </c>
      <c r="L2669" s="115">
        <f t="shared" si="582"/>
        <v>0</v>
      </c>
      <c r="M2669" s="111">
        <f t="shared" si="583"/>
        <v>0</v>
      </c>
      <c r="N2669" s="111">
        <f t="shared" si="584"/>
        <v>0</v>
      </c>
      <c r="O2669" s="115">
        <f t="shared" si="585"/>
        <v>0</v>
      </c>
      <c r="P2669" s="111">
        <f t="shared" si="586"/>
        <v>0</v>
      </c>
      <c r="Q2669" s="111">
        <f t="shared" si="587"/>
        <v>0</v>
      </c>
      <c r="R2669" s="115">
        <f t="shared" si="588"/>
        <v>0</v>
      </c>
      <c r="S2669" s="111">
        <f t="shared" si="589"/>
        <v>0</v>
      </c>
      <c r="T2669" s="111">
        <f t="shared" si="590"/>
        <v>0</v>
      </c>
    </row>
    <row r="2670" spans="1:20" ht="11.25" customHeight="1" x14ac:dyDescent="0.2">
      <c r="A2670" s="102" t="str">
        <f>'T09'!A2670</f>
        <v>Veľký Folkmar</v>
      </c>
      <c r="B2670" s="104">
        <f>'T09'!C2670</f>
        <v>543705</v>
      </c>
      <c r="C2670" s="109">
        <f>'T09'!K2670</f>
        <v>746880.34</v>
      </c>
      <c r="D2670" s="110">
        <f>'T09'!O2670</f>
        <v>0</v>
      </c>
      <c r="E2670" s="110">
        <f>'T09'!P2670</f>
        <v>4.5854467129232503</v>
      </c>
      <c r="F2670" s="110"/>
      <c r="G2670" s="102">
        <f t="shared" si="578"/>
        <v>0</v>
      </c>
      <c r="H2670" s="102">
        <f t="shared" si="579"/>
        <v>0</v>
      </c>
      <c r="I2670" s="102">
        <f t="shared" si="580"/>
        <v>0</v>
      </c>
      <c r="J2670" s="103">
        <f t="shared" si="581"/>
        <v>0</v>
      </c>
      <c r="L2670" s="115">
        <f t="shared" si="582"/>
        <v>0</v>
      </c>
      <c r="M2670" s="111">
        <f t="shared" si="583"/>
        <v>0</v>
      </c>
      <c r="N2670" s="111">
        <f t="shared" si="584"/>
        <v>0</v>
      </c>
      <c r="O2670" s="115">
        <f t="shared" si="585"/>
        <v>0</v>
      </c>
      <c r="P2670" s="111">
        <f t="shared" si="586"/>
        <v>0</v>
      </c>
      <c r="Q2670" s="111">
        <f t="shared" si="587"/>
        <v>0</v>
      </c>
      <c r="R2670" s="115">
        <f t="shared" si="588"/>
        <v>0</v>
      </c>
      <c r="S2670" s="111">
        <f t="shared" si="589"/>
        <v>0</v>
      </c>
      <c r="T2670" s="111">
        <f t="shared" si="590"/>
        <v>0</v>
      </c>
    </row>
    <row r="2671" spans="1:20" ht="11.25" customHeight="1" x14ac:dyDescent="0.2">
      <c r="A2671" s="102" t="str">
        <f>'T09'!A2671</f>
        <v>Veľký Grob</v>
      </c>
      <c r="B2671" s="104">
        <f>'T09'!C2671</f>
        <v>504149</v>
      </c>
      <c r="C2671" s="109">
        <f>'T09'!K2671</f>
        <v>516869.89</v>
      </c>
      <c r="D2671" s="110">
        <f>'T09'!O2671</f>
        <v>0</v>
      </c>
      <c r="E2671" s="110">
        <f>'T09'!P2671</f>
        <v>0</v>
      </c>
      <c r="F2671" s="110"/>
      <c r="G2671" s="102">
        <f t="shared" si="578"/>
        <v>0</v>
      </c>
      <c r="H2671" s="102">
        <f t="shared" si="579"/>
        <v>0</v>
      </c>
      <c r="I2671" s="102">
        <f t="shared" si="580"/>
        <v>0</v>
      </c>
      <c r="J2671" s="103">
        <f t="shared" si="581"/>
        <v>0</v>
      </c>
      <c r="L2671" s="115">
        <f t="shared" si="582"/>
        <v>0</v>
      </c>
      <c r="M2671" s="111">
        <f t="shared" si="583"/>
        <v>0</v>
      </c>
      <c r="N2671" s="111">
        <f t="shared" si="584"/>
        <v>0</v>
      </c>
      <c r="O2671" s="115">
        <f t="shared" si="585"/>
        <v>0</v>
      </c>
      <c r="P2671" s="111">
        <f t="shared" si="586"/>
        <v>0</v>
      </c>
      <c r="Q2671" s="111">
        <f t="shared" si="587"/>
        <v>0</v>
      </c>
      <c r="R2671" s="115">
        <f t="shared" si="588"/>
        <v>0</v>
      </c>
      <c r="S2671" s="111">
        <f t="shared" si="589"/>
        <v>0</v>
      </c>
      <c r="T2671" s="111">
        <f t="shared" si="590"/>
        <v>0</v>
      </c>
    </row>
    <row r="2672" spans="1:20" ht="11.25" customHeight="1" x14ac:dyDescent="0.2">
      <c r="A2672" s="102" t="str">
        <f>'T09'!A2672</f>
        <v>Veľký Horeš</v>
      </c>
      <c r="B2672" s="104">
        <f>'T09'!C2672</f>
        <v>543900</v>
      </c>
      <c r="C2672" s="109">
        <f>'T09'!K2672</f>
        <v>449424.87</v>
      </c>
      <c r="D2672" s="110">
        <f>'T09'!O2672</f>
        <v>19.073399999999999</v>
      </c>
      <c r="E2672" s="110">
        <f>'T09'!P2672</f>
        <v>0.60707588345077557</v>
      </c>
      <c r="F2672" s="110"/>
      <c r="G2672" s="102">
        <f t="shared" si="578"/>
        <v>0</v>
      </c>
      <c r="H2672" s="102">
        <f t="shared" si="579"/>
        <v>0</v>
      </c>
      <c r="I2672" s="102">
        <f t="shared" si="580"/>
        <v>0</v>
      </c>
      <c r="J2672" s="103">
        <f t="shared" si="581"/>
        <v>0</v>
      </c>
      <c r="L2672" s="115">
        <f t="shared" si="582"/>
        <v>0</v>
      </c>
      <c r="M2672" s="111">
        <f t="shared" si="583"/>
        <v>0</v>
      </c>
      <c r="N2672" s="111">
        <f t="shared" si="584"/>
        <v>0</v>
      </c>
      <c r="O2672" s="115">
        <f t="shared" si="585"/>
        <v>0</v>
      </c>
      <c r="P2672" s="111">
        <f t="shared" si="586"/>
        <v>0</v>
      </c>
      <c r="Q2672" s="111">
        <f t="shared" si="587"/>
        <v>0</v>
      </c>
      <c r="R2672" s="115">
        <f t="shared" si="588"/>
        <v>0</v>
      </c>
      <c r="S2672" s="111">
        <f t="shared" si="589"/>
        <v>0</v>
      </c>
      <c r="T2672" s="111">
        <f t="shared" si="590"/>
        <v>0</v>
      </c>
    </row>
    <row r="2673" spans="1:20" ht="11.25" customHeight="1" x14ac:dyDescent="0.2">
      <c r="A2673" s="102" t="str">
        <f>'T09'!A2673</f>
        <v>Veľký Kamenec</v>
      </c>
      <c r="B2673" s="104">
        <f>'T09'!C2673</f>
        <v>543918</v>
      </c>
      <c r="C2673" s="109">
        <f>'T09'!K2673</f>
        <v>270374.38</v>
      </c>
      <c r="D2673" s="110">
        <f>'T09'!O2673</f>
        <v>8.1904000000000003</v>
      </c>
      <c r="E2673" s="110">
        <f>'T09'!P2673</f>
        <v>123.81990482974017</v>
      </c>
      <c r="F2673" s="110"/>
      <c r="G2673" s="102">
        <f t="shared" si="578"/>
        <v>0</v>
      </c>
      <c r="H2673" s="102">
        <f t="shared" si="579"/>
        <v>1</v>
      </c>
      <c r="I2673" s="102">
        <f t="shared" si="580"/>
        <v>0</v>
      </c>
      <c r="J2673" s="103">
        <f t="shared" si="581"/>
        <v>1</v>
      </c>
      <c r="L2673" s="115">
        <f t="shared" si="582"/>
        <v>0</v>
      </c>
      <c r="M2673" s="111">
        <f t="shared" si="583"/>
        <v>0</v>
      </c>
      <c r="N2673" s="111">
        <f t="shared" si="584"/>
        <v>0</v>
      </c>
      <c r="O2673" s="115">
        <f t="shared" si="585"/>
        <v>270374.38</v>
      </c>
      <c r="P2673" s="111">
        <f t="shared" si="586"/>
        <v>8.1904000000000005E-2</v>
      </c>
      <c r="Q2673" s="111">
        <f t="shared" si="587"/>
        <v>1.2381990482974017</v>
      </c>
      <c r="R2673" s="115">
        <f t="shared" si="588"/>
        <v>0</v>
      </c>
      <c r="S2673" s="111">
        <f t="shared" si="589"/>
        <v>0</v>
      </c>
      <c r="T2673" s="111">
        <f t="shared" si="590"/>
        <v>0</v>
      </c>
    </row>
    <row r="2674" spans="1:20" ht="11.25" customHeight="1" x14ac:dyDescent="0.2">
      <c r="A2674" s="102" t="str">
        <f>'T09'!A2674</f>
        <v>Veľký Klíž</v>
      </c>
      <c r="B2674" s="104">
        <f>'T09'!C2674</f>
        <v>505731</v>
      </c>
      <c r="C2674" s="109">
        <f>'T09'!K2674</f>
        <v>260790.66</v>
      </c>
      <c r="D2674" s="110">
        <f>'T09'!O2674</f>
        <v>0</v>
      </c>
      <c r="E2674" s="110">
        <f>'T09'!P2674</f>
        <v>3.7631562418684781</v>
      </c>
      <c r="F2674" s="110"/>
      <c r="G2674" s="102">
        <f t="shared" si="578"/>
        <v>0</v>
      </c>
      <c r="H2674" s="102">
        <f t="shared" si="579"/>
        <v>0</v>
      </c>
      <c r="I2674" s="102">
        <f t="shared" si="580"/>
        <v>0</v>
      </c>
      <c r="J2674" s="103">
        <f t="shared" si="581"/>
        <v>0</v>
      </c>
      <c r="L2674" s="115">
        <f t="shared" si="582"/>
        <v>0</v>
      </c>
      <c r="M2674" s="111">
        <f t="shared" si="583"/>
        <v>0</v>
      </c>
      <c r="N2674" s="111">
        <f t="shared" si="584"/>
        <v>0</v>
      </c>
      <c r="O2674" s="115">
        <f t="shared" si="585"/>
        <v>0</v>
      </c>
      <c r="P2674" s="111">
        <f t="shared" si="586"/>
        <v>0</v>
      </c>
      <c r="Q2674" s="111">
        <f t="shared" si="587"/>
        <v>0</v>
      </c>
      <c r="R2674" s="115">
        <f t="shared" si="588"/>
        <v>0</v>
      </c>
      <c r="S2674" s="111">
        <f t="shared" si="589"/>
        <v>0</v>
      </c>
      <c r="T2674" s="111">
        <f t="shared" si="590"/>
        <v>0</v>
      </c>
    </row>
    <row r="2675" spans="1:20" ht="11.25" customHeight="1" x14ac:dyDescent="0.2">
      <c r="A2675" s="102" t="str">
        <f>'T09'!A2675</f>
        <v>Veľký Krtíš</v>
      </c>
      <c r="B2675" s="104">
        <f>'T09'!C2675</f>
        <v>515850</v>
      </c>
      <c r="C2675" s="109">
        <f>'T09'!K2675</f>
        <v>6292844.2000000002</v>
      </c>
      <c r="D2675" s="110">
        <f>'T09'!O2675</f>
        <v>52.747300000000003</v>
      </c>
      <c r="E2675" s="110">
        <f>'T09'!P2675</f>
        <v>1.7634318675806404</v>
      </c>
      <c r="F2675" s="110"/>
      <c r="G2675" s="102">
        <f t="shared" si="578"/>
        <v>0</v>
      </c>
      <c r="H2675" s="102">
        <f t="shared" si="579"/>
        <v>0</v>
      </c>
      <c r="I2675" s="102">
        <f t="shared" si="580"/>
        <v>0</v>
      </c>
      <c r="J2675" s="103">
        <f t="shared" si="581"/>
        <v>0</v>
      </c>
      <c r="L2675" s="115">
        <f t="shared" si="582"/>
        <v>0</v>
      </c>
      <c r="M2675" s="111">
        <f t="shared" si="583"/>
        <v>0</v>
      </c>
      <c r="N2675" s="111">
        <f t="shared" si="584"/>
        <v>0</v>
      </c>
      <c r="O2675" s="115">
        <f t="shared" si="585"/>
        <v>0</v>
      </c>
      <c r="P2675" s="111">
        <f t="shared" si="586"/>
        <v>0</v>
      </c>
      <c r="Q2675" s="111">
        <f t="shared" si="587"/>
        <v>0</v>
      </c>
      <c r="R2675" s="115">
        <f t="shared" si="588"/>
        <v>0</v>
      </c>
      <c r="S2675" s="111">
        <f t="shared" si="589"/>
        <v>0</v>
      </c>
      <c r="T2675" s="111">
        <f t="shared" si="590"/>
        <v>0</v>
      </c>
    </row>
    <row r="2676" spans="1:20" ht="11.25" customHeight="1" x14ac:dyDescent="0.2">
      <c r="A2676" s="102" t="str">
        <f>'T09'!A2676</f>
        <v>Veľký Kýr</v>
      </c>
      <c r="B2676" s="104">
        <f>'T09'!C2676</f>
        <v>503380</v>
      </c>
      <c r="C2676" s="109">
        <f>'T09'!K2676</f>
        <v>1166827.25</v>
      </c>
      <c r="D2676" s="110">
        <f>'T09'!O2676</f>
        <v>6.1940999999999997</v>
      </c>
      <c r="E2676" s="110">
        <f>'T09'!P2676</f>
        <v>5.3235901029908241</v>
      </c>
      <c r="F2676" s="110"/>
      <c r="G2676" s="102">
        <f t="shared" si="578"/>
        <v>0</v>
      </c>
      <c r="H2676" s="102">
        <f t="shared" si="579"/>
        <v>0</v>
      </c>
      <c r="I2676" s="102">
        <f t="shared" si="580"/>
        <v>0</v>
      </c>
      <c r="J2676" s="103">
        <f t="shared" si="581"/>
        <v>0</v>
      </c>
      <c r="L2676" s="115">
        <f t="shared" si="582"/>
        <v>0</v>
      </c>
      <c r="M2676" s="111">
        <f t="shared" si="583"/>
        <v>0</v>
      </c>
      <c r="N2676" s="111">
        <f t="shared" si="584"/>
        <v>0</v>
      </c>
      <c r="O2676" s="115">
        <f t="shared" si="585"/>
        <v>0</v>
      </c>
      <c r="P2676" s="111">
        <f t="shared" si="586"/>
        <v>0</v>
      </c>
      <c r="Q2676" s="111">
        <f t="shared" si="587"/>
        <v>0</v>
      </c>
      <c r="R2676" s="115">
        <f t="shared" si="588"/>
        <v>0</v>
      </c>
      <c r="S2676" s="111">
        <f t="shared" si="589"/>
        <v>0</v>
      </c>
      <c r="T2676" s="111">
        <f t="shared" si="590"/>
        <v>0</v>
      </c>
    </row>
    <row r="2677" spans="1:20" ht="11.25" customHeight="1" x14ac:dyDescent="0.2">
      <c r="A2677" s="102" t="str">
        <f>'T09'!A2677</f>
        <v>Veľký Lapáš</v>
      </c>
      <c r="B2677" s="104">
        <f>'T09'!C2677</f>
        <v>555860</v>
      </c>
      <c r="C2677" s="109">
        <f>'T09'!K2677</f>
        <v>550371.43000000005</v>
      </c>
      <c r="D2677" s="110">
        <f>'T09'!O2677</f>
        <v>39.143700000000003</v>
      </c>
      <c r="E2677" s="110">
        <f>'T09'!P2677</f>
        <v>3.0757465008676044</v>
      </c>
      <c r="F2677" s="110"/>
      <c r="G2677" s="102">
        <f t="shared" si="578"/>
        <v>0</v>
      </c>
      <c r="H2677" s="102">
        <f t="shared" si="579"/>
        <v>0</v>
      </c>
      <c r="I2677" s="102">
        <f t="shared" si="580"/>
        <v>0</v>
      </c>
      <c r="J2677" s="103">
        <f t="shared" si="581"/>
        <v>0</v>
      </c>
      <c r="L2677" s="115">
        <f t="shared" si="582"/>
        <v>0</v>
      </c>
      <c r="M2677" s="111">
        <f t="shared" si="583"/>
        <v>0</v>
      </c>
      <c r="N2677" s="111">
        <f t="shared" si="584"/>
        <v>0</v>
      </c>
      <c r="O2677" s="115">
        <f t="shared" si="585"/>
        <v>0</v>
      </c>
      <c r="P2677" s="111">
        <f t="shared" si="586"/>
        <v>0</v>
      </c>
      <c r="Q2677" s="111">
        <f t="shared" si="587"/>
        <v>0</v>
      </c>
      <c r="R2677" s="115">
        <f t="shared" si="588"/>
        <v>0</v>
      </c>
      <c r="S2677" s="111">
        <f t="shared" si="589"/>
        <v>0</v>
      </c>
      <c r="T2677" s="111">
        <f t="shared" si="590"/>
        <v>0</v>
      </c>
    </row>
    <row r="2678" spans="1:20" ht="11.25" customHeight="1" x14ac:dyDescent="0.2">
      <c r="A2678" s="102" t="str">
        <f>'T09'!A2678</f>
        <v>Veľký Lipník</v>
      </c>
      <c r="B2678" s="104">
        <f>'T09'!C2678</f>
        <v>527076</v>
      </c>
      <c r="C2678" s="109">
        <f>'T09'!K2678</f>
        <v>653255.7300000001</v>
      </c>
      <c r="D2678" s="110">
        <f>'T09'!O2678</f>
        <v>1.532</v>
      </c>
      <c r="E2678" s="110">
        <f>'T09'!P2678</f>
        <v>1.6016070766038286</v>
      </c>
      <c r="F2678" s="110"/>
      <c r="G2678" s="102">
        <f t="shared" si="578"/>
        <v>0</v>
      </c>
      <c r="H2678" s="102">
        <f t="shared" si="579"/>
        <v>0</v>
      </c>
      <c r="I2678" s="102">
        <f t="shared" si="580"/>
        <v>0</v>
      </c>
      <c r="J2678" s="103">
        <f t="shared" si="581"/>
        <v>0</v>
      </c>
      <c r="L2678" s="115">
        <f t="shared" si="582"/>
        <v>0</v>
      </c>
      <c r="M2678" s="111">
        <f t="shared" si="583"/>
        <v>0</v>
      </c>
      <c r="N2678" s="111">
        <f t="shared" si="584"/>
        <v>0</v>
      </c>
      <c r="O2678" s="115">
        <f t="shared" si="585"/>
        <v>0</v>
      </c>
      <c r="P2678" s="111">
        <f t="shared" si="586"/>
        <v>0</v>
      </c>
      <c r="Q2678" s="111">
        <f t="shared" si="587"/>
        <v>0</v>
      </c>
      <c r="R2678" s="115">
        <f t="shared" si="588"/>
        <v>0</v>
      </c>
      <c r="S2678" s="111">
        <f t="shared" si="589"/>
        <v>0</v>
      </c>
      <c r="T2678" s="111">
        <f t="shared" si="590"/>
        <v>0</v>
      </c>
    </row>
    <row r="2679" spans="1:20" ht="11.25" customHeight="1" x14ac:dyDescent="0.2">
      <c r="A2679" s="102" t="str">
        <f>'T09'!A2679</f>
        <v>Veľký Lom</v>
      </c>
      <c r="B2679" s="104">
        <f>'T09'!C2679</f>
        <v>516503</v>
      </c>
      <c r="C2679" s="109">
        <f>'T09'!K2679</f>
        <v>38547.25</v>
      </c>
      <c r="D2679" s="110">
        <f>'T09'!O2679</f>
        <v>0</v>
      </c>
      <c r="E2679" s="110">
        <f>'T09'!P2679</f>
        <v>0</v>
      </c>
      <c r="F2679" s="110"/>
      <c r="G2679" s="102">
        <f t="shared" si="578"/>
        <v>0</v>
      </c>
      <c r="H2679" s="102">
        <f t="shared" si="579"/>
        <v>0</v>
      </c>
      <c r="I2679" s="102">
        <f t="shared" si="580"/>
        <v>0</v>
      </c>
      <c r="J2679" s="103">
        <f t="shared" si="581"/>
        <v>0</v>
      </c>
      <c r="L2679" s="115">
        <f t="shared" si="582"/>
        <v>0</v>
      </c>
      <c r="M2679" s="111">
        <f t="shared" si="583"/>
        <v>0</v>
      </c>
      <c r="N2679" s="111">
        <f t="shared" si="584"/>
        <v>0</v>
      </c>
      <c r="O2679" s="115">
        <f t="shared" si="585"/>
        <v>0</v>
      </c>
      <c r="P2679" s="111">
        <f t="shared" si="586"/>
        <v>0</v>
      </c>
      <c r="Q2679" s="111">
        <f t="shared" si="587"/>
        <v>0</v>
      </c>
      <c r="R2679" s="115">
        <f t="shared" si="588"/>
        <v>0</v>
      </c>
      <c r="S2679" s="111">
        <f t="shared" si="589"/>
        <v>0</v>
      </c>
      <c r="T2679" s="111">
        <f t="shared" si="590"/>
        <v>0</v>
      </c>
    </row>
    <row r="2680" spans="1:20" ht="11.25" customHeight="1" x14ac:dyDescent="0.2">
      <c r="A2680" s="102" t="str">
        <f>'T09'!A2680</f>
        <v>Veľký Meder</v>
      </c>
      <c r="B2680" s="104">
        <f>'T09'!C2680</f>
        <v>501522</v>
      </c>
      <c r="C2680" s="109">
        <f>'T09'!K2680</f>
        <v>4748828.67</v>
      </c>
      <c r="D2680" s="110">
        <f>'T09'!O2680</f>
        <v>27.679600000000001</v>
      </c>
      <c r="E2680" s="110">
        <f>'T09'!P2680</f>
        <v>16.386081580829067</v>
      </c>
      <c r="F2680" s="110"/>
      <c r="G2680" s="102">
        <f t="shared" si="578"/>
        <v>0</v>
      </c>
      <c r="H2680" s="102">
        <f t="shared" si="579"/>
        <v>0</v>
      </c>
      <c r="I2680" s="102">
        <f t="shared" si="580"/>
        <v>0</v>
      </c>
      <c r="J2680" s="103">
        <f t="shared" si="581"/>
        <v>0</v>
      </c>
      <c r="L2680" s="115">
        <f t="shared" si="582"/>
        <v>0</v>
      </c>
      <c r="M2680" s="111">
        <f t="shared" si="583"/>
        <v>0</v>
      </c>
      <c r="N2680" s="111">
        <f t="shared" si="584"/>
        <v>0</v>
      </c>
      <c r="O2680" s="115">
        <f t="shared" si="585"/>
        <v>0</v>
      </c>
      <c r="P2680" s="111">
        <f t="shared" si="586"/>
        <v>0</v>
      </c>
      <c r="Q2680" s="111">
        <f t="shared" si="587"/>
        <v>0</v>
      </c>
      <c r="R2680" s="115">
        <f t="shared" si="588"/>
        <v>0</v>
      </c>
      <c r="S2680" s="111">
        <f t="shared" si="589"/>
        <v>0</v>
      </c>
      <c r="T2680" s="111">
        <f t="shared" si="590"/>
        <v>0</v>
      </c>
    </row>
    <row r="2681" spans="1:20" ht="11.25" customHeight="1" x14ac:dyDescent="0.2">
      <c r="A2681" s="102" t="str">
        <f>'T09'!A2681</f>
        <v>Veľký Slavkov</v>
      </c>
      <c r="B2681" s="104">
        <f>'T09'!C2681</f>
        <v>524018</v>
      </c>
      <c r="C2681" s="109">
        <f>'T09'!K2681</f>
        <v>722717.91999999993</v>
      </c>
      <c r="D2681" s="110">
        <f>'T09'!O2681</f>
        <v>11.135400000000001</v>
      </c>
      <c r="E2681" s="110">
        <f>'T09'!P2681</f>
        <v>2.373999526675636</v>
      </c>
      <c r="F2681" s="110"/>
      <c r="G2681" s="102">
        <f t="shared" si="578"/>
        <v>0</v>
      </c>
      <c r="H2681" s="102">
        <f t="shared" si="579"/>
        <v>0</v>
      </c>
      <c r="I2681" s="102">
        <f t="shared" si="580"/>
        <v>0</v>
      </c>
      <c r="J2681" s="103">
        <f t="shared" si="581"/>
        <v>0</v>
      </c>
      <c r="L2681" s="115">
        <f t="shared" si="582"/>
        <v>0</v>
      </c>
      <c r="M2681" s="111">
        <f t="shared" si="583"/>
        <v>0</v>
      </c>
      <c r="N2681" s="111">
        <f t="shared" si="584"/>
        <v>0</v>
      </c>
      <c r="O2681" s="115">
        <f t="shared" si="585"/>
        <v>0</v>
      </c>
      <c r="P2681" s="111">
        <f t="shared" si="586"/>
        <v>0</v>
      </c>
      <c r="Q2681" s="111">
        <f t="shared" si="587"/>
        <v>0</v>
      </c>
      <c r="R2681" s="115">
        <f t="shared" si="588"/>
        <v>0</v>
      </c>
      <c r="S2681" s="111">
        <f t="shared" si="589"/>
        <v>0</v>
      </c>
      <c r="T2681" s="111">
        <f t="shared" si="590"/>
        <v>0</v>
      </c>
    </row>
    <row r="2682" spans="1:20" ht="11.25" customHeight="1" x14ac:dyDescent="0.2">
      <c r="A2682" s="102" t="str">
        <f>'T09'!A2682</f>
        <v>Veľký Slivník</v>
      </c>
      <c r="B2682" s="104">
        <f>'T09'!C2682</f>
        <v>525391</v>
      </c>
      <c r="C2682" s="109">
        <f>'T09'!K2682</f>
        <v>104865.26999999999</v>
      </c>
      <c r="D2682" s="110">
        <f>'T09'!O2682</f>
        <v>14.546200000000001</v>
      </c>
      <c r="E2682" s="110">
        <f>'T09'!P2682</f>
        <v>4.0756296150288849</v>
      </c>
      <c r="F2682" s="110"/>
      <c r="G2682" s="102">
        <f t="shared" si="578"/>
        <v>0</v>
      </c>
      <c r="H2682" s="102">
        <f t="shared" si="579"/>
        <v>0</v>
      </c>
      <c r="I2682" s="102">
        <f t="shared" si="580"/>
        <v>0</v>
      </c>
      <c r="J2682" s="103">
        <f t="shared" si="581"/>
        <v>0</v>
      </c>
      <c r="L2682" s="115">
        <f t="shared" si="582"/>
        <v>0</v>
      </c>
      <c r="M2682" s="111">
        <f t="shared" si="583"/>
        <v>0</v>
      </c>
      <c r="N2682" s="111">
        <f t="shared" si="584"/>
        <v>0</v>
      </c>
      <c r="O2682" s="115">
        <f t="shared" si="585"/>
        <v>0</v>
      </c>
      <c r="P2682" s="111">
        <f t="shared" si="586"/>
        <v>0</v>
      </c>
      <c r="Q2682" s="111">
        <f t="shared" si="587"/>
        <v>0</v>
      </c>
      <c r="R2682" s="115">
        <f t="shared" si="588"/>
        <v>0</v>
      </c>
      <c r="S2682" s="111">
        <f t="shared" si="589"/>
        <v>0</v>
      </c>
      <c r="T2682" s="111">
        <f t="shared" si="590"/>
        <v>0</v>
      </c>
    </row>
    <row r="2683" spans="1:20" ht="11.25" customHeight="1" x14ac:dyDescent="0.2">
      <c r="A2683" s="102" t="str">
        <f>'T09'!A2683</f>
        <v>Veľký Šariš</v>
      </c>
      <c r="B2683" s="104">
        <f>'T09'!C2683</f>
        <v>525405</v>
      </c>
      <c r="C2683" s="109">
        <f>'T09'!K2683</f>
        <v>3079881.9899999998</v>
      </c>
      <c r="D2683" s="110">
        <f>'T09'!O2683</f>
        <v>0</v>
      </c>
      <c r="E2683" s="110">
        <f>'T09'!P2683</f>
        <v>27.680915787296122</v>
      </c>
      <c r="F2683" s="110"/>
      <c r="G2683" s="102">
        <f t="shared" si="578"/>
        <v>0</v>
      </c>
      <c r="H2683" s="102">
        <f t="shared" si="579"/>
        <v>1</v>
      </c>
      <c r="I2683" s="102">
        <f t="shared" si="580"/>
        <v>0</v>
      </c>
      <c r="J2683" s="103">
        <f t="shared" si="581"/>
        <v>1</v>
      </c>
      <c r="L2683" s="115">
        <f t="shared" si="582"/>
        <v>0</v>
      </c>
      <c r="M2683" s="111">
        <f t="shared" si="583"/>
        <v>0</v>
      </c>
      <c r="N2683" s="111">
        <f t="shared" si="584"/>
        <v>0</v>
      </c>
      <c r="O2683" s="115">
        <f t="shared" si="585"/>
        <v>3079881.9899999998</v>
      </c>
      <c r="P2683" s="111">
        <f t="shared" si="586"/>
        <v>0</v>
      </c>
      <c r="Q2683" s="111">
        <f t="shared" si="587"/>
        <v>0.27680915787296123</v>
      </c>
      <c r="R2683" s="115">
        <f t="shared" si="588"/>
        <v>0</v>
      </c>
      <c r="S2683" s="111">
        <f t="shared" si="589"/>
        <v>0</v>
      </c>
      <c r="T2683" s="111">
        <f t="shared" si="590"/>
        <v>0</v>
      </c>
    </row>
    <row r="2684" spans="1:20" ht="11.25" customHeight="1" x14ac:dyDescent="0.2">
      <c r="A2684" s="102" t="str">
        <f>'T09'!A2684</f>
        <v>Veľopolie</v>
      </c>
      <c r="B2684" s="104">
        <f>'T09'!C2684</f>
        <v>520977</v>
      </c>
      <c r="C2684" s="109">
        <f>'T09'!K2684</f>
        <v>82971.58</v>
      </c>
      <c r="D2684" s="110">
        <f>'T09'!O2684</f>
        <v>10.9687</v>
      </c>
      <c r="E2684" s="110">
        <f>'T09'!P2684</f>
        <v>2.7884969769166741</v>
      </c>
      <c r="F2684" s="110"/>
      <c r="G2684" s="102">
        <f t="shared" si="578"/>
        <v>0</v>
      </c>
      <c r="H2684" s="102">
        <f t="shared" si="579"/>
        <v>0</v>
      </c>
      <c r="I2684" s="102">
        <f t="shared" si="580"/>
        <v>0</v>
      </c>
      <c r="J2684" s="103">
        <f t="shared" si="581"/>
        <v>0</v>
      </c>
      <c r="L2684" s="115">
        <f t="shared" si="582"/>
        <v>0</v>
      </c>
      <c r="M2684" s="111">
        <f t="shared" si="583"/>
        <v>0</v>
      </c>
      <c r="N2684" s="111">
        <f t="shared" si="584"/>
        <v>0</v>
      </c>
      <c r="O2684" s="115">
        <f t="shared" si="585"/>
        <v>0</v>
      </c>
      <c r="P2684" s="111">
        <f t="shared" si="586"/>
        <v>0</v>
      </c>
      <c r="Q2684" s="111">
        <f t="shared" si="587"/>
        <v>0</v>
      </c>
      <c r="R2684" s="115">
        <f t="shared" si="588"/>
        <v>0</v>
      </c>
      <c r="S2684" s="111">
        <f t="shared" si="589"/>
        <v>0</v>
      </c>
      <c r="T2684" s="111">
        <f t="shared" si="590"/>
        <v>0</v>
      </c>
    </row>
    <row r="2685" spans="1:20" ht="11.25" customHeight="1" x14ac:dyDescent="0.2">
      <c r="A2685" s="102" t="str">
        <f>'T09'!A2685</f>
        <v>Velušovce</v>
      </c>
      <c r="B2685" s="104">
        <f>'T09'!C2685</f>
        <v>505749</v>
      </c>
      <c r="C2685" s="109">
        <f>'T09'!K2685</f>
        <v>88493.97</v>
      </c>
      <c r="D2685" s="110">
        <f>'T09'!O2685</f>
        <v>18.753499999999999</v>
      </c>
      <c r="E2685" s="110">
        <f>'T09'!P2685</f>
        <v>0.76963436039766331</v>
      </c>
      <c r="F2685" s="110"/>
      <c r="G2685" s="102">
        <f t="shared" si="578"/>
        <v>0</v>
      </c>
      <c r="H2685" s="102">
        <f t="shared" si="579"/>
        <v>0</v>
      </c>
      <c r="I2685" s="102">
        <f t="shared" si="580"/>
        <v>0</v>
      </c>
      <c r="J2685" s="103">
        <f t="shared" si="581"/>
        <v>0</v>
      </c>
      <c r="L2685" s="115">
        <f t="shared" si="582"/>
        <v>0</v>
      </c>
      <c r="M2685" s="111">
        <f t="shared" si="583"/>
        <v>0</v>
      </c>
      <c r="N2685" s="111">
        <f t="shared" si="584"/>
        <v>0</v>
      </c>
      <c r="O2685" s="115">
        <f t="shared" si="585"/>
        <v>0</v>
      </c>
      <c r="P2685" s="111">
        <f t="shared" si="586"/>
        <v>0</v>
      </c>
      <c r="Q2685" s="111">
        <f t="shared" si="587"/>
        <v>0</v>
      </c>
      <c r="R2685" s="115">
        <f t="shared" si="588"/>
        <v>0</v>
      </c>
      <c r="S2685" s="111">
        <f t="shared" si="589"/>
        <v>0</v>
      </c>
      <c r="T2685" s="111">
        <f t="shared" si="590"/>
        <v>0</v>
      </c>
    </row>
    <row r="2686" spans="1:20" ht="11.25" customHeight="1" x14ac:dyDescent="0.2">
      <c r="A2686" s="102" t="str">
        <f>'T09'!A2686</f>
        <v>Vernár</v>
      </c>
      <c r="B2686" s="104">
        <f>'T09'!C2686</f>
        <v>524026</v>
      </c>
      <c r="C2686" s="109">
        <f>'T09'!K2686</f>
        <v>236214.67</v>
      </c>
      <c r="D2686" s="110">
        <f>'T09'!O2686</f>
        <v>0</v>
      </c>
      <c r="E2686" s="110">
        <f>'T09'!P2686</f>
        <v>0</v>
      </c>
      <c r="F2686" s="110"/>
      <c r="G2686" s="102">
        <f t="shared" si="578"/>
        <v>0</v>
      </c>
      <c r="H2686" s="102">
        <f t="shared" si="579"/>
        <v>0</v>
      </c>
      <c r="I2686" s="102">
        <f t="shared" si="580"/>
        <v>0</v>
      </c>
      <c r="J2686" s="103">
        <f t="shared" si="581"/>
        <v>0</v>
      </c>
      <c r="L2686" s="115">
        <f t="shared" si="582"/>
        <v>0</v>
      </c>
      <c r="M2686" s="111">
        <f t="shared" si="583"/>
        <v>0</v>
      </c>
      <c r="N2686" s="111">
        <f t="shared" si="584"/>
        <v>0</v>
      </c>
      <c r="O2686" s="115">
        <f t="shared" si="585"/>
        <v>0</v>
      </c>
      <c r="P2686" s="111">
        <f t="shared" si="586"/>
        <v>0</v>
      </c>
      <c r="Q2686" s="111">
        <f t="shared" si="587"/>
        <v>0</v>
      </c>
      <c r="R2686" s="115">
        <f t="shared" si="588"/>
        <v>0</v>
      </c>
      <c r="S2686" s="111">
        <f t="shared" si="589"/>
        <v>0</v>
      </c>
      <c r="T2686" s="111">
        <f t="shared" si="590"/>
        <v>0</v>
      </c>
    </row>
    <row r="2687" spans="1:20" ht="11.25" customHeight="1" x14ac:dyDescent="0.2">
      <c r="A2687" s="102" t="str">
        <f>'T09'!A2687</f>
        <v>Veselé</v>
      </c>
      <c r="B2687" s="104">
        <f>'T09'!C2687</f>
        <v>507725</v>
      </c>
      <c r="C2687" s="109">
        <f>'T09'!K2687</f>
        <v>479409.41</v>
      </c>
      <c r="D2687" s="110">
        <f>'T09'!O2687</f>
        <v>19.398900000000001</v>
      </c>
      <c r="E2687" s="110">
        <f>'T09'!P2687</f>
        <v>9.8131782603099094</v>
      </c>
      <c r="F2687" s="110"/>
      <c r="G2687" s="102">
        <f t="shared" si="578"/>
        <v>0</v>
      </c>
      <c r="H2687" s="102">
        <f t="shared" si="579"/>
        <v>0</v>
      </c>
      <c r="I2687" s="102">
        <f t="shared" si="580"/>
        <v>0</v>
      </c>
      <c r="J2687" s="103">
        <f t="shared" si="581"/>
        <v>0</v>
      </c>
      <c r="L2687" s="115">
        <f t="shared" si="582"/>
        <v>0</v>
      </c>
      <c r="M2687" s="111">
        <f t="shared" si="583"/>
        <v>0</v>
      </c>
      <c r="N2687" s="111">
        <f t="shared" si="584"/>
        <v>0</v>
      </c>
      <c r="O2687" s="115">
        <f t="shared" si="585"/>
        <v>0</v>
      </c>
      <c r="P2687" s="111">
        <f t="shared" si="586"/>
        <v>0</v>
      </c>
      <c r="Q2687" s="111">
        <f t="shared" si="587"/>
        <v>0</v>
      </c>
      <c r="R2687" s="115">
        <f t="shared" si="588"/>
        <v>0</v>
      </c>
      <c r="S2687" s="111">
        <f t="shared" si="589"/>
        <v>0</v>
      </c>
      <c r="T2687" s="111">
        <f t="shared" si="590"/>
        <v>0</v>
      </c>
    </row>
    <row r="2688" spans="1:20" ht="11.25" customHeight="1" x14ac:dyDescent="0.2">
      <c r="A2688" s="102" t="str">
        <f>'T09'!A2688</f>
        <v>Veterná Poruba</v>
      </c>
      <c r="B2688" s="104">
        <f>'T09'!C2688</f>
        <v>511145</v>
      </c>
      <c r="C2688" s="109">
        <f>'T09'!K2688</f>
        <v>138236.63</v>
      </c>
      <c r="D2688" s="110">
        <f>'T09'!O2688</f>
        <v>14.707700000000001</v>
      </c>
      <c r="E2688" s="110">
        <f>'T09'!P2688</f>
        <v>5.3815620360536851</v>
      </c>
      <c r="F2688" s="110"/>
      <c r="G2688" s="102">
        <f t="shared" si="578"/>
        <v>0</v>
      </c>
      <c r="H2688" s="102">
        <f t="shared" si="579"/>
        <v>0</v>
      </c>
      <c r="I2688" s="102">
        <f t="shared" si="580"/>
        <v>0</v>
      </c>
      <c r="J2688" s="103">
        <f t="shared" si="581"/>
        <v>0</v>
      </c>
      <c r="L2688" s="115">
        <f t="shared" si="582"/>
        <v>0</v>
      </c>
      <c r="M2688" s="111">
        <f t="shared" si="583"/>
        <v>0</v>
      </c>
      <c r="N2688" s="111">
        <f t="shared" si="584"/>
        <v>0</v>
      </c>
      <c r="O2688" s="115">
        <f t="shared" si="585"/>
        <v>0</v>
      </c>
      <c r="P2688" s="111">
        <f t="shared" si="586"/>
        <v>0</v>
      </c>
      <c r="Q2688" s="111">
        <f t="shared" si="587"/>
        <v>0</v>
      </c>
      <c r="R2688" s="115">
        <f t="shared" si="588"/>
        <v>0</v>
      </c>
      <c r="S2688" s="111">
        <f t="shared" si="589"/>
        <v>0</v>
      </c>
      <c r="T2688" s="111">
        <f t="shared" si="590"/>
        <v>0</v>
      </c>
    </row>
    <row r="2689" spans="1:20" ht="11.25" customHeight="1" x14ac:dyDescent="0.2">
      <c r="A2689" s="102" t="str">
        <f>'T09'!A2689</f>
        <v>Vidiná</v>
      </c>
      <c r="B2689" s="104">
        <f>'T09'!C2689</f>
        <v>557307</v>
      </c>
      <c r="C2689" s="109">
        <f>'T09'!K2689</f>
        <v>343888.21</v>
      </c>
      <c r="D2689" s="110">
        <f>'T09'!O2689</f>
        <v>0</v>
      </c>
      <c r="E2689" s="110">
        <f>'T09'!P2689</f>
        <v>2.9079217342170581E-2</v>
      </c>
      <c r="F2689" s="110"/>
      <c r="G2689" s="102">
        <f t="shared" si="578"/>
        <v>0</v>
      </c>
      <c r="H2689" s="102">
        <f t="shared" si="579"/>
        <v>0</v>
      </c>
      <c r="I2689" s="102">
        <f t="shared" si="580"/>
        <v>0</v>
      </c>
      <c r="J2689" s="103">
        <f t="shared" si="581"/>
        <v>0</v>
      </c>
      <c r="L2689" s="115">
        <f t="shared" si="582"/>
        <v>0</v>
      </c>
      <c r="M2689" s="111">
        <f t="shared" si="583"/>
        <v>0</v>
      </c>
      <c r="N2689" s="111">
        <f t="shared" si="584"/>
        <v>0</v>
      </c>
      <c r="O2689" s="115">
        <f t="shared" si="585"/>
        <v>0</v>
      </c>
      <c r="P2689" s="111">
        <f t="shared" si="586"/>
        <v>0</v>
      </c>
      <c r="Q2689" s="111">
        <f t="shared" si="587"/>
        <v>0</v>
      </c>
      <c r="R2689" s="115">
        <f t="shared" si="588"/>
        <v>0</v>
      </c>
      <c r="S2689" s="111">
        <f t="shared" si="589"/>
        <v>0</v>
      </c>
      <c r="T2689" s="111">
        <f t="shared" si="590"/>
        <v>0</v>
      </c>
    </row>
    <row r="2690" spans="1:20" ht="11.25" customHeight="1" x14ac:dyDescent="0.2">
      <c r="A2690" s="102" t="str">
        <f>'T09'!A2690</f>
        <v>Vieska</v>
      </c>
      <c r="B2690" s="104">
        <f>'T09'!C2690</f>
        <v>516511</v>
      </c>
      <c r="C2690" s="109">
        <f>'T09'!K2690</f>
        <v>55456.26</v>
      </c>
      <c r="D2690" s="110">
        <f>'T09'!O2690</f>
        <v>7.7502000000000004</v>
      </c>
      <c r="E2690" s="110">
        <f>'T09'!P2690</f>
        <v>2.1171460174198549</v>
      </c>
      <c r="F2690" s="110"/>
      <c r="G2690" s="102">
        <f t="shared" si="578"/>
        <v>0</v>
      </c>
      <c r="H2690" s="102">
        <f t="shared" si="579"/>
        <v>0</v>
      </c>
      <c r="I2690" s="102">
        <f t="shared" si="580"/>
        <v>0</v>
      </c>
      <c r="J2690" s="103">
        <f t="shared" si="581"/>
        <v>0</v>
      </c>
      <c r="L2690" s="115">
        <f t="shared" si="582"/>
        <v>0</v>
      </c>
      <c r="M2690" s="111">
        <f t="shared" si="583"/>
        <v>0</v>
      </c>
      <c r="N2690" s="111">
        <f t="shared" si="584"/>
        <v>0</v>
      </c>
      <c r="O2690" s="115">
        <f t="shared" si="585"/>
        <v>0</v>
      </c>
      <c r="P2690" s="111">
        <f t="shared" si="586"/>
        <v>0</v>
      </c>
      <c r="Q2690" s="111">
        <f t="shared" si="587"/>
        <v>0</v>
      </c>
      <c r="R2690" s="115">
        <f t="shared" si="588"/>
        <v>0</v>
      </c>
      <c r="S2690" s="111">
        <f t="shared" si="589"/>
        <v>0</v>
      </c>
      <c r="T2690" s="111">
        <f t="shared" si="590"/>
        <v>0</v>
      </c>
    </row>
    <row r="2691" spans="1:20" ht="11.25" customHeight="1" x14ac:dyDescent="0.2">
      <c r="A2691" s="102" t="str">
        <f>'T09'!A2691</f>
        <v>Vieska</v>
      </c>
      <c r="B2691" s="104">
        <f>'T09'!C2691</f>
        <v>555746</v>
      </c>
      <c r="C2691" s="109">
        <f>'T09'!K2691</f>
        <v>119729.47</v>
      </c>
      <c r="D2691" s="110">
        <f>'T09'!O2691</f>
        <v>16.274100000000001</v>
      </c>
      <c r="E2691" s="110">
        <f>'T09'!P2691</f>
        <v>1.6689040718212484</v>
      </c>
      <c r="F2691" s="110"/>
      <c r="G2691" s="102">
        <f t="shared" si="578"/>
        <v>0</v>
      </c>
      <c r="H2691" s="102">
        <f t="shared" si="579"/>
        <v>0</v>
      </c>
      <c r="I2691" s="102">
        <f t="shared" si="580"/>
        <v>0</v>
      </c>
      <c r="J2691" s="103">
        <f t="shared" si="581"/>
        <v>0</v>
      </c>
      <c r="L2691" s="115">
        <f t="shared" si="582"/>
        <v>0</v>
      </c>
      <c r="M2691" s="111">
        <f t="shared" si="583"/>
        <v>0</v>
      </c>
      <c r="N2691" s="111">
        <f t="shared" si="584"/>
        <v>0</v>
      </c>
      <c r="O2691" s="115">
        <f t="shared" si="585"/>
        <v>0</v>
      </c>
      <c r="P2691" s="111">
        <f t="shared" si="586"/>
        <v>0</v>
      </c>
      <c r="Q2691" s="111">
        <f t="shared" si="587"/>
        <v>0</v>
      </c>
      <c r="R2691" s="115">
        <f t="shared" si="588"/>
        <v>0</v>
      </c>
      <c r="S2691" s="111">
        <f t="shared" si="589"/>
        <v>0</v>
      </c>
      <c r="T2691" s="111">
        <f t="shared" si="590"/>
        <v>0</v>
      </c>
    </row>
    <row r="2692" spans="1:20" ht="11.25" customHeight="1" x14ac:dyDescent="0.2">
      <c r="A2692" s="102" t="str">
        <f>'T09'!A2692</f>
        <v>Vieska nad Blhom</v>
      </c>
      <c r="B2692" s="104">
        <f>'T09'!C2692</f>
        <v>515752</v>
      </c>
      <c r="C2692" s="109">
        <f>'T09'!K2692</f>
        <v>28962.82</v>
      </c>
      <c r="D2692" s="110">
        <f>'T09'!O2692</f>
        <v>0</v>
      </c>
      <c r="E2692" s="110">
        <f>'T09'!P2692</f>
        <v>3.4527024647461816E-5</v>
      </c>
      <c r="F2692" s="110"/>
      <c r="G2692" s="102">
        <f t="shared" ref="G2692:G2755" si="591">IF(AND(ISNUMBER(D2692),D2692&gt;=$D$1),1,0)</f>
        <v>0</v>
      </c>
      <c r="H2692" s="102">
        <f t="shared" ref="H2692:H2755" si="592">IF(AND(ISNUMBER(E2692),E2692&gt;=$E$1),1,0)</f>
        <v>0</v>
      </c>
      <c r="I2692" s="102">
        <f t="shared" ref="I2692:I2755" si="593">IF(AND(AND(ISNUMBER(D2692),D2692&gt;=$D$1),AND(ISNUMBER(E2692),E2692&gt;=$E$1)),1,0)</f>
        <v>0</v>
      </c>
      <c r="J2692" s="103">
        <f t="shared" ref="J2692:J2755" si="594">IF(OR(AND(ISNUMBER(D2692),D2692&gt;=$D$1),AND(ISNUMBER(E2692),E2692&gt;=$E$1)),1,0)</f>
        <v>0</v>
      </c>
      <c r="L2692" s="115">
        <f t="shared" ref="L2692:L2755" si="595">IF($G2692=1,C2692,0)</f>
        <v>0</v>
      </c>
      <c r="M2692" s="111">
        <f t="shared" ref="M2692:M2755" si="596">IF($G2692=1,D2692,0)/100</f>
        <v>0</v>
      </c>
      <c r="N2692" s="111">
        <f t="shared" ref="N2692:N2755" si="597">IF($G2692=1,E2692,0)/100</f>
        <v>0</v>
      </c>
      <c r="O2692" s="115">
        <f t="shared" ref="O2692:O2755" si="598">IF($H2692=1,C2692,0)</f>
        <v>0</v>
      </c>
      <c r="P2692" s="111">
        <f t="shared" ref="P2692:P2755" si="599">IF($H2692=1,D2692,0)/100</f>
        <v>0</v>
      </c>
      <c r="Q2692" s="111">
        <f t="shared" ref="Q2692:Q2755" si="600">IF($H2692=1,E2692,0)/100</f>
        <v>0</v>
      </c>
      <c r="R2692" s="115">
        <f t="shared" ref="R2692:R2755" si="601">IF($I2692=1,C2692,0)</f>
        <v>0</v>
      </c>
      <c r="S2692" s="111">
        <f t="shared" ref="S2692:S2755" si="602">IF($I2692=1,D2692,0)/100</f>
        <v>0</v>
      </c>
      <c r="T2692" s="111">
        <f t="shared" ref="T2692:T2755" si="603">IF($I2692=1,E2692,0)/100</f>
        <v>0</v>
      </c>
    </row>
    <row r="2693" spans="1:20" ht="11.25" customHeight="1" x14ac:dyDescent="0.2">
      <c r="A2693" s="102" t="str">
        <f>'T09'!A2693</f>
        <v>Vieska nad Žitavou</v>
      </c>
      <c r="B2693" s="104">
        <f>'T09'!C2693</f>
        <v>500909</v>
      </c>
      <c r="C2693" s="109">
        <f>'T09'!K2693</f>
        <v>151126.78</v>
      </c>
      <c r="D2693" s="110">
        <f>'T09'!O2693</f>
        <v>29.075500000000002</v>
      </c>
      <c r="E2693" s="110">
        <f>'T09'!P2693</f>
        <v>15.378108367028002</v>
      </c>
      <c r="F2693" s="110"/>
      <c r="G2693" s="102">
        <f t="shared" si="591"/>
        <v>0</v>
      </c>
      <c r="H2693" s="102">
        <f t="shared" si="592"/>
        <v>0</v>
      </c>
      <c r="I2693" s="102">
        <f t="shared" si="593"/>
        <v>0</v>
      </c>
      <c r="J2693" s="103">
        <f t="shared" si="594"/>
        <v>0</v>
      </c>
      <c r="L2693" s="115">
        <f t="shared" si="595"/>
        <v>0</v>
      </c>
      <c r="M2693" s="111">
        <f t="shared" si="596"/>
        <v>0</v>
      </c>
      <c r="N2693" s="111">
        <f t="shared" si="597"/>
        <v>0</v>
      </c>
      <c r="O2693" s="115">
        <f t="shared" si="598"/>
        <v>0</v>
      </c>
      <c r="P2693" s="111">
        <f t="shared" si="599"/>
        <v>0</v>
      </c>
      <c r="Q2693" s="111">
        <f t="shared" si="600"/>
        <v>0</v>
      </c>
      <c r="R2693" s="115">
        <f t="shared" si="601"/>
        <v>0</v>
      </c>
      <c r="S2693" s="111">
        <f t="shared" si="602"/>
        <v>0</v>
      </c>
      <c r="T2693" s="111">
        <f t="shared" si="603"/>
        <v>0</v>
      </c>
    </row>
    <row r="2694" spans="1:20" ht="11.25" customHeight="1" x14ac:dyDescent="0.2">
      <c r="A2694" s="102" t="str">
        <f>'T09'!A2694</f>
        <v>Vígľaš</v>
      </c>
      <c r="B2694" s="104">
        <f>'T09'!C2694</f>
        <v>518921</v>
      </c>
      <c r="C2694" s="109">
        <f>'T09'!K2694</f>
        <v>855662.52</v>
      </c>
      <c r="D2694" s="110">
        <f>'T09'!O2694</f>
        <v>0</v>
      </c>
      <c r="E2694" s="110">
        <f>'T09'!P2694</f>
        <v>0</v>
      </c>
      <c r="F2694" s="110"/>
      <c r="G2694" s="102">
        <f t="shared" si="591"/>
        <v>0</v>
      </c>
      <c r="H2694" s="102">
        <f t="shared" si="592"/>
        <v>0</v>
      </c>
      <c r="I2694" s="102">
        <f t="shared" si="593"/>
        <v>0</v>
      </c>
      <c r="J2694" s="103">
        <f t="shared" si="594"/>
        <v>0</v>
      </c>
      <c r="L2694" s="115">
        <f t="shared" si="595"/>
        <v>0</v>
      </c>
      <c r="M2694" s="111">
        <f t="shared" si="596"/>
        <v>0</v>
      </c>
      <c r="N2694" s="111">
        <f t="shared" si="597"/>
        <v>0</v>
      </c>
      <c r="O2694" s="115">
        <f t="shared" si="598"/>
        <v>0</v>
      </c>
      <c r="P2694" s="111">
        <f t="shared" si="599"/>
        <v>0</v>
      </c>
      <c r="Q2694" s="111">
        <f t="shared" si="600"/>
        <v>0</v>
      </c>
      <c r="R2694" s="115">
        <f t="shared" si="601"/>
        <v>0</v>
      </c>
      <c r="S2694" s="111">
        <f t="shared" si="602"/>
        <v>0</v>
      </c>
      <c r="T2694" s="111">
        <f t="shared" si="603"/>
        <v>0</v>
      </c>
    </row>
    <row r="2695" spans="1:20" ht="11.25" customHeight="1" x14ac:dyDescent="0.2">
      <c r="A2695" s="102" t="str">
        <f>'T09'!A2695</f>
        <v>Vígľašská Huta - Kalinka</v>
      </c>
      <c r="B2695" s="104">
        <f>'T09'!C2695</f>
        <v>518930</v>
      </c>
      <c r="C2695" s="109">
        <f>'T09'!K2695</f>
        <v>146932.40999999997</v>
      </c>
      <c r="D2695" s="110">
        <f>'T09'!O2695</f>
        <v>0</v>
      </c>
      <c r="E2695" s="110">
        <f>'T09'!P2695</f>
        <v>0</v>
      </c>
      <c r="F2695" s="110"/>
      <c r="G2695" s="102">
        <f t="shared" si="591"/>
        <v>0</v>
      </c>
      <c r="H2695" s="102">
        <f t="shared" si="592"/>
        <v>0</v>
      </c>
      <c r="I2695" s="102">
        <f t="shared" si="593"/>
        <v>0</v>
      </c>
      <c r="J2695" s="103">
        <f t="shared" si="594"/>
        <v>0</v>
      </c>
      <c r="L2695" s="115">
        <f t="shared" si="595"/>
        <v>0</v>
      </c>
      <c r="M2695" s="111">
        <f t="shared" si="596"/>
        <v>0</v>
      </c>
      <c r="N2695" s="111">
        <f t="shared" si="597"/>
        <v>0</v>
      </c>
      <c r="O2695" s="115">
        <f t="shared" si="598"/>
        <v>0</v>
      </c>
      <c r="P2695" s="111">
        <f t="shared" si="599"/>
        <v>0</v>
      </c>
      <c r="Q2695" s="111">
        <f t="shared" si="600"/>
        <v>0</v>
      </c>
      <c r="R2695" s="115">
        <f t="shared" si="601"/>
        <v>0</v>
      </c>
      <c r="S2695" s="111">
        <f t="shared" si="602"/>
        <v>0</v>
      </c>
      <c r="T2695" s="111">
        <f t="shared" si="603"/>
        <v>0</v>
      </c>
    </row>
    <row r="2696" spans="1:20" ht="11.25" customHeight="1" x14ac:dyDescent="0.2">
      <c r="A2696" s="102" t="str">
        <f>'T09'!A2696</f>
        <v>Vikartovce</v>
      </c>
      <c r="B2696" s="104">
        <f>'T09'!C2696</f>
        <v>524034</v>
      </c>
      <c r="C2696" s="109">
        <f>'T09'!K2696</f>
        <v>1031681.43</v>
      </c>
      <c r="D2696" s="110">
        <f>'T09'!O2696</f>
        <v>0</v>
      </c>
      <c r="E2696" s="110">
        <f>'T09'!P2696</f>
        <v>0</v>
      </c>
      <c r="F2696" s="110"/>
      <c r="G2696" s="102">
        <f t="shared" si="591"/>
        <v>0</v>
      </c>
      <c r="H2696" s="102">
        <f t="shared" si="592"/>
        <v>0</v>
      </c>
      <c r="I2696" s="102">
        <f t="shared" si="593"/>
        <v>0</v>
      </c>
      <c r="J2696" s="103">
        <f t="shared" si="594"/>
        <v>0</v>
      </c>
      <c r="L2696" s="115">
        <f t="shared" si="595"/>
        <v>0</v>
      </c>
      <c r="M2696" s="111">
        <f t="shared" si="596"/>
        <v>0</v>
      </c>
      <c r="N2696" s="111">
        <f t="shared" si="597"/>
        <v>0</v>
      </c>
      <c r="O2696" s="115">
        <f t="shared" si="598"/>
        <v>0</v>
      </c>
      <c r="P2696" s="111">
        <f t="shared" si="599"/>
        <v>0</v>
      </c>
      <c r="Q2696" s="111">
        <f t="shared" si="600"/>
        <v>0</v>
      </c>
      <c r="R2696" s="115">
        <f t="shared" si="601"/>
        <v>0</v>
      </c>
      <c r="S2696" s="111">
        <f t="shared" si="602"/>
        <v>0</v>
      </c>
      <c r="T2696" s="111">
        <f t="shared" si="603"/>
        <v>0</v>
      </c>
    </row>
    <row r="2697" spans="1:20" ht="11.25" customHeight="1" x14ac:dyDescent="0.2">
      <c r="A2697" s="102" t="str">
        <f>'T09'!A2697</f>
        <v>Vinica</v>
      </c>
      <c r="B2697" s="104">
        <f>'T09'!C2697</f>
        <v>516520</v>
      </c>
      <c r="C2697" s="109">
        <f>'T09'!K2697</f>
        <v>910935.09</v>
      </c>
      <c r="D2697" s="110">
        <f>'T09'!O2697</f>
        <v>0</v>
      </c>
      <c r="E2697" s="110">
        <f>'T09'!P2697</f>
        <v>3.3192441845664336</v>
      </c>
      <c r="F2697" s="110"/>
      <c r="G2697" s="102">
        <f t="shared" si="591"/>
        <v>0</v>
      </c>
      <c r="H2697" s="102">
        <f t="shared" si="592"/>
        <v>0</v>
      </c>
      <c r="I2697" s="102">
        <f t="shared" si="593"/>
        <v>0</v>
      </c>
      <c r="J2697" s="103">
        <f t="shared" si="594"/>
        <v>0</v>
      </c>
      <c r="L2697" s="115">
        <f t="shared" si="595"/>
        <v>0</v>
      </c>
      <c r="M2697" s="111">
        <f t="shared" si="596"/>
        <v>0</v>
      </c>
      <c r="N2697" s="111">
        <f t="shared" si="597"/>
        <v>0</v>
      </c>
      <c r="O2697" s="115">
        <f t="shared" si="598"/>
        <v>0</v>
      </c>
      <c r="P2697" s="111">
        <f t="shared" si="599"/>
        <v>0</v>
      </c>
      <c r="Q2697" s="111">
        <f t="shared" si="600"/>
        <v>0</v>
      </c>
      <c r="R2697" s="115">
        <f t="shared" si="601"/>
        <v>0</v>
      </c>
      <c r="S2697" s="111">
        <f t="shared" si="602"/>
        <v>0</v>
      </c>
      <c r="T2697" s="111">
        <f t="shared" si="603"/>
        <v>0</v>
      </c>
    </row>
    <row r="2698" spans="1:20" ht="11.25" customHeight="1" x14ac:dyDescent="0.2">
      <c r="A2698" s="102" t="str">
        <f>'T09'!A2698</f>
        <v>Viničky</v>
      </c>
      <c r="B2698" s="104">
        <f>'T09'!C2698</f>
        <v>543926</v>
      </c>
      <c r="C2698" s="109">
        <f>'T09'!K2698</f>
        <v>162824.76</v>
      </c>
      <c r="D2698" s="110">
        <f>'T09'!O2698</f>
        <v>5.8215000000000003</v>
      </c>
      <c r="E2698" s="110">
        <f>'T09'!P2698</f>
        <v>15.419301094010518</v>
      </c>
      <c r="F2698" s="110"/>
      <c r="G2698" s="102">
        <f t="shared" si="591"/>
        <v>0</v>
      </c>
      <c r="H2698" s="102">
        <f t="shared" si="592"/>
        <v>0</v>
      </c>
      <c r="I2698" s="102">
        <f t="shared" si="593"/>
        <v>0</v>
      </c>
      <c r="J2698" s="103">
        <f t="shared" si="594"/>
        <v>0</v>
      </c>
      <c r="L2698" s="115">
        <f t="shared" si="595"/>
        <v>0</v>
      </c>
      <c r="M2698" s="111">
        <f t="shared" si="596"/>
        <v>0</v>
      </c>
      <c r="N2698" s="111">
        <f t="shared" si="597"/>
        <v>0</v>
      </c>
      <c r="O2698" s="115">
        <f t="shared" si="598"/>
        <v>0</v>
      </c>
      <c r="P2698" s="111">
        <f t="shared" si="599"/>
        <v>0</v>
      </c>
      <c r="Q2698" s="111">
        <f t="shared" si="600"/>
        <v>0</v>
      </c>
      <c r="R2698" s="115">
        <f t="shared" si="601"/>
        <v>0</v>
      </c>
      <c r="S2698" s="111">
        <f t="shared" si="602"/>
        <v>0</v>
      </c>
      <c r="T2698" s="111">
        <f t="shared" si="603"/>
        <v>0</v>
      </c>
    </row>
    <row r="2699" spans="1:20" ht="11.25" customHeight="1" x14ac:dyDescent="0.2">
      <c r="A2699" s="102" t="str">
        <f>'T09'!A2699</f>
        <v>Viničné</v>
      </c>
      <c r="B2699" s="104">
        <f>'T09'!C2699</f>
        <v>508306</v>
      </c>
      <c r="C2699" s="109">
        <f>'T09'!K2699</f>
        <v>830204</v>
      </c>
      <c r="D2699" s="110">
        <f>'T09'!O2699</f>
        <v>0</v>
      </c>
      <c r="E2699" s="110">
        <f>'T09'!P2699</f>
        <v>0</v>
      </c>
      <c r="F2699" s="110"/>
      <c r="G2699" s="102">
        <f t="shared" si="591"/>
        <v>0</v>
      </c>
      <c r="H2699" s="102">
        <f t="shared" si="592"/>
        <v>0</v>
      </c>
      <c r="I2699" s="102">
        <f t="shared" si="593"/>
        <v>0</v>
      </c>
      <c r="J2699" s="103">
        <f t="shared" si="594"/>
        <v>0</v>
      </c>
      <c r="L2699" s="115">
        <f t="shared" si="595"/>
        <v>0</v>
      </c>
      <c r="M2699" s="111">
        <f t="shared" si="596"/>
        <v>0</v>
      </c>
      <c r="N2699" s="111">
        <f t="shared" si="597"/>
        <v>0</v>
      </c>
      <c r="O2699" s="115">
        <f t="shared" si="598"/>
        <v>0</v>
      </c>
      <c r="P2699" s="111">
        <f t="shared" si="599"/>
        <v>0</v>
      </c>
      <c r="Q2699" s="111">
        <f t="shared" si="600"/>
        <v>0</v>
      </c>
      <c r="R2699" s="115">
        <f t="shared" si="601"/>
        <v>0</v>
      </c>
      <c r="S2699" s="111">
        <f t="shared" si="602"/>
        <v>0</v>
      </c>
      <c r="T2699" s="111">
        <f t="shared" si="603"/>
        <v>0</v>
      </c>
    </row>
    <row r="2700" spans="1:20" ht="11.25" customHeight="1" x14ac:dyDescent="0.2">
      <c r="A2700" s="102" t="str">
        <f>'T09'!A2700</f>
        <v>Vinné</v>
      </c>
      <c r="B2700" s="104">
        <f>'T09'!C2700</f>
        <v>523259</v>
      </c>
      <c r="C2700" s="109">
        <f>'T09'!K2700</f>
        <v>972783.76</v>
      </c>
      <c r="D2700" s="110">
        <f>'T09'!O2700</f>
        <v>8.7035</v>
      </c>
      <c r="E2700" s="110">
        <f>'T09'!P2700</f>
        <v>3.9313361892472387</v>
      </c>
      <c r="F2700" s="110"/>
      <c r="G2700" s="102">
        <f t="shared" si="591"/>
        <v>0</v>
      </c>
      <c r="H2700" s="102">
        <f t="shared" si="592"/>
        <v>0</v>
      </c>
      <c r="I2700" s="102">
        <f t="shared" si="593"/>
        <v>0</v>
      </c>
      <c r="J2700" s="103">
        <f t="shared" si="594"/>
        <v>0</v>
      </c>
      <c r="L2700" s="115">
        <f t="shared" si="595"/>
        <v>0</v>
      </c>
      <c r="M2700" s="111">
        <f t="shared" si="596"/>
        <v>0</v>
      </c>
      <c r="N2700" s="111">
        <f t="shared" si="597"/>
        <v>0</v>
      </c>
      <c r="O2700" s="115">
        <f t="shared" si="598"/>
        <v>0</v>
      </c>
      <c r="P2700" s="111">
        <f t="shared" si="599"/>
        <v>0</v>
      </c>
      <c r="Q2700" s="111">
        <f t="shared" si="600"/>
        <v>0</v>
      </c>
      <c r="R2700" s="115">
        <f t="shared" si="601"/>
        <v>0</v>
      </c>
      <c r="S2700" s="111">
        <f t="shared" si="602"/>
        <v>0</v>
      </c>
      <c r="T2700" s="111">
        <f t="shared" si="603"/>
        <v>0</v>
      </c>
    </row>
    <row r="2701" spans="1:20" ht="11.25" customHeight="1" x14ac:dyDescent="0.2">
      <c r="A2701" s="102" t="str">
        <f>'T09'!A2701</f>
        <v>Vinodol</v>
      </c>
      <c r="B2701" s="104">
        <f>'T09'!C2701</f>
        <v>500917</v>
      </c>
      <c r="C2701" s="109">
        <f>'T09'!K2701</f>
        <v>885702.52</v>
      </c>
      <c r="D2701" s="110">
        <f>'T09'!O2701</f>
        <v>0</v>
      </c>
      <c r="E2701" s="110">
        <f>'T09'!P2701</f>
        <v>0</v>
      </c>
      <c r="F2701" s="110"/>
      <c r="G2701" s="102">
        <f t="shared" si="591"/>
        <v>0</v>
      </c>
      <c r="H2701" s="102">
        <f t="shared" si="592"/>
        <v>0</v>
      </c>
      <c r="I2701" s="102">
        <f t="shared" si="593"/>
        <v>0</v>
      </c>
      <c r="J2701" s="103">
        <f t="shared" si="594"/>
        <v>0</v>
      </c>
      <c r="L2701" s="115">
        <f t="shared" si="595"/>
        <v>0</v>
      </c>
      <c r="M2701" s="111">
        <f t="shared" si="596"/>
        <v>0</v>
      </c>
      <c r="N2701" s="111">
        <f t="shared" si="597"/>
        <v>0</v>
      </c>
      <c r="O2701" s="115">
        <f t="shared" si="598"/>
        <v>0</v>
      </c>
      <c r="P2701" s="111">
        <f t="shared" si="599"/>
        <v>0</v>
      </c>
      <c r="Q2701" s="111">
        <f t="shared" si="600"/>
        <v>0</v>
      </c>
      <c r="R2701" s="115">
        <f t="shared" si="601"/>
        <v>0</v>
      </c>
      <c r="S2701" s="111">
        <f t="shared" si="602"/>
        <v>0</v>
      </c>
      <c r="T2701" s="111">
        <f t="shared" si="603"/>
        <v>0</v>
      </c>
    </row>
    <row r="2702" spans="1:20" ht="11.25" customHeight="1" x14ac:dyDescent="0.2">
      <c r="A2702" s="102" t="str">
        <f>'T09'!A2702</f>
        <v>Vinohrady nad Váhom</v>
      </c>
      <c r="B2702" s="104">
        <f>'T09'!C2702</f>
        <v>504157</v>
      </c>
      <c r="C2702" s="109">
        <f>'T09'!K2702</f>
        <v>749022.12</v>
      </c>
      <c r="D2702" s="110">
        <f>'T09'!O2702</f>
        <v>0</v>
      </c>
      <c r="E2702" s="110">
        <f>'T09'!P2702</f>
        <v>0</v>
      </c>
      <c r="F2702" s="110"/>
      <c r="G2702" s="102">
        <f t="shared" si="591"/>
        <v>0</v>
      </c>
      <c r="H2702" s="102">
        <f t="shared" si="592"/>
        <v>0</v>
      </c>
      <c r="I2702" s="102">
        <f t="shared" si="593"/>
        <v>0</v>
      </c>
      <c r="J2702" s="103">
        <f t="shared" si="594"/>
        <v>0</v>
      </c>
      <c r="L2702" s="115">
        <f t="shared" si="595"/>
        <v>0</v>
      </c>
      <c r="M2702" s="111">
        <f t="shared" si="596"/>
        <v>0</v>
      </c>
      <c r="N2702" s="111">
        <f t="shared" si="597"/>
        <v>0</v>
      </c>
      <c r="O2702" s="115">
        <f t="shared" si="598"/>
        <v>0</v>
      </c>
      <c r="P2702" s="111">
        <f t="shared" si="599"/>
        <v>0</v>
      </c>
      <c r="Q2702" s="111">
        <f t="shared" si="600"/>
        <v>0</v>
      </c>
      <c r="R2702" s="115">
        <f t="shared" si="601"/>
        <v>0</v>
      </c>
      <c r="S2702" s="111">
        <f t="shared" si="602"/>
        <v>0</v>
      </c>
      <c r="T2702" s="111">
        <f t="shared" si="603"/>
        <v>0</v>
      </c>
    </row>
    <row r="2703" spans="1:20" ht="11.25" customHeight="1" x14ac:dyDescent="0.2">
      <c r="A2703" s="102" t="str">
        <f>'T09'!A2703</f>
        <v>Vinosady</v>
      </c>
      <c r="B2703" s="104">
        <f>'T09'!C2703</f>
        <v>508314</v>
      </c>
      <c r="C2703" s="109">
        <f>'T09'!K2703</f>
        <v>471744.89</v>
      </c>
      <c r="D2703" s="110">
        <f>'T09'!O2703</f>
        <v>0</v>
      </c>
      <c r="E2703" s="110">
        <f>'T09'!P2703</f>
        <v>3.3595785213486891</v>
      </c>
      <c r="F2703" s="110"/>
      <c r="G2703" s="102">
        <f t="shared" si="591"/>
        <v>0</v>
      </c>
      <c r="H2703" s="102">
        <f t="shared" si="592"/>
        <v>0</v>
      </c>
      <c r="I2703" s="102">
        <f t="shared" si="593"/>
        <v>0</v>
      </c>
      <c r="J2703" s="103">
        <f t="shared" si="594"/>
        <v>0</v>
      </c>
      <c r="L2703" s="115">
        <f t="shared" si="595"/>
        <v>0</v>
      </c>
      <c r="M2703" s="111">
        <f t="shared" si="596"/>
        <v>0</v>
      </c>
      <c r="N2703" s="111">
        <f t="shared" si="597"/>
        <v>0</v>
      </c>
      <c r="O2703" s="115">
        <f t="shared" si="598"/>
        <v>0</v>
      </c>
      <c r="P2703" s="111">
        <f t="shared" si="599"/>
        <v>0</v>
      </c>
      <c r="Q2703" s="111">
        <f t="shared" si="600"/>
        <v>0</v>
      </c>
      <c r="R2703" s="115">
        <f t="shared" si="601"/>
        <v>0</v>
      </c>
      <c r="S2703" s="111">
        <f t="shared" si="602"/>
        <v>0</v>
      </c>
      <c r="T2703" s="111">
        <f t="shared" si="603"/>
        <v>0</v>
      </c>
    </row>
    <row r="2704" spans="1:20" ht="11.25" customHeight="1" x14ac:dyDescent="0.2">
      <c r="A2704" s="102" t="str">
        <f>'T09'!A2704</f>
        <v>Virt</v>
      </c>
      <c r="B2704" s="104">
        <f>'T09'!C2704</f>
        <v>555827</v>
      </c>
      <c r="C2704" s="109">
        <f>'T09'!K2704</f>
        <v>82890.22</v>
      </c>
      <c r="D2704" s="110">
        <f>'T09'!O2704</f>
        <v>21.037199999999999</v>
      </c>
      <c r="E2704" s="110">
        <f>'T09'!P2704</f>
        <v>3.759249281760864</v>
      </c>
      <c r="F2704" s="110"/>
      <c r="G2704" s="102">
        <f t="shared" si="591"/>
        <v>0</v>
      </c>
      <c r="H2704" s="102">
        <f t="shared" si="592"/>
        <v>0</v>
      </c>
      <c r="I2704" s="102">
        <f t="shared" si="593"/>
        <v>0</v>
      </c>
      <c r="J2704" s="103">
        <f t="shared" si="594"/>
        <v>0</v>
      </c>
      <c r="L2704" s="115">
        <f t="shared" si="595"/>
        <v>0</v>
      </c>
      <c r="M2704" s="111">
        <f t="shared" si="596"/>
        <v>0</v>
      </c>
      <c r="N2704" s="111">
        <f t="shared" si="597"/>
        <v>0</v>
      </c>
      <c r="O2704" s="115">
        <f t="shared" si="598"/>
        <v>0</v>
      </c>
      <c r="P2704" s="111">
        <f t="shared" si="599"/>
        <v>0</v>
      </c>
      <c r="Q2704" s="111">
        <f t="shared" si="600"/>
        <v>0</v>
      </c>
      <c r="R2704" s="115">
        <f t="shared" si="601"/>
        <v>0</v>
      </c>
      <c r="S2704" s="111">
        <f t="shared" si="602"/>
        <v>0</v>
      </c>
      <c r="T2704" s="111">
        <f t="shared" si="603"/>
        <v>0</v>
      </c>
    </row>
    <row r="2705" spans="1:20" ht="11.25" customHeight="1" x14ac:dyDescent="0.2">
      <c r="A2705" s="102" t="str">
        <f>'T09'!A2705</f>
        <v>Vislanka</v>
      </c>
      <c r="B2705" s="104">
        <f>'T09'!C2705</f>
        <v>527084</v>
      </c>
      <c r="C2705" s="109">
        <f>'T09'!K2705</f>
        <v>206128.4</v>
      </c>
      <c r="D2705" s="110">
        <f>'T09'!O2705</f>
        <v>0.27100000000000002</v>
      </c>
      <c r="E2705" s="110">
        <f>'T09'!P2705</f>
        <v>15.144477907944756</v>
      </c>
      <c r="F2705" s="110"/>
      <c r="G2705" s="102">
        <f t="shared" si="591"/>
        <v>0</v>
      </c>
      <c r="H2705" s="102">
        <f t="shared" si="592"/>
        <v>0</v>
      </c>
      <c r="I2705" s="102">
        <f t="shared" si="593"/>
        <v>0</v>
      </c>
      <c r="J2705" s="103">
        <f t="shared" si="594"/>
        <v>0</v>
      </c>
      <c r="L2705" s="115">
        <f t="shared" si="595"/>
        <v>0</v>
      </c>
      <c r="M2705" s="111">
        <f t="shared" si="596"/>
        <v>0</v>
      </c>
      <c r="N2705" s="111">
        <f t="shared" si="597"/>
        <v>0</v>
      </c>
      <c r="O2705" s="115">
        <f t="shared" si="598"/>
        <v>0</v>
      </c>
      <c r="P2705" s="111">
        <f t="shared" si="599"/>
        <v>0</v>
      </c>
      <c r="Q2705" s="111">
        <f t="shared" si="600"/>
        <v>0</v>
      </c>
      <c r="R2705" s="115">
        <f t="shared" si="601"/>
        <v>0</v>
      </c>
      <c r="S2705" s="111">
        <f t="shared" si="602"/>
        <v>0</v>
      </c>
      <c r="T2705" s="111">
        <f t="shared" si="603"/>
        <v>0</v>
      </c>
    </row>
    <row r="2706" spans="1:20" ht="11.25" customHeight="1" x14ac:dyDescent="0.2">
      <c r="A2706" s="102" t="str">
        <f>'T09'!A2706</f>
        <v>Vislava</v>
      </c>
      <c r="B2706" s="104">
        <f>'T09'!C2706</f>
        <v>527998</v>
      </c>
      <c r="C2706" s="109">
        <f>'T09'!K2706</f>
        <v>45959.46</v>
      </c>
      <c r="D2706" s="110">
        <f>'T09'!O2706</f>
        <v>0</v>
      </c>
      <c r="E2706" s="110">
        <f>'T09'!P2706</f>
        <v>0</v>
      </c>
      <c r="F2706" s="110"/>
      <c r="G2706" s="102">
        <f t="shared" si="591"/>
        <v>0</v>
      </c>
      <c r="H2706" s="102">
        <f t="shared" si="592"/>
        <v>0</v>
      </c>
      <c r="I2706" s="102">
        <f t="shared" si="593"/>
        <v>0</v>
      </c>
      <c r="J2706" s="103">
        <f t="shared" si="594"/>
        <v>0</v>
      </c>
      <c r="L2706" s="115">
        <f t="shared" si="595"/>
        <v>0</v>
      </c>
      <c r="M2706" s="111">
        <f t="shared" si="596"/>
        <v>0</v>
      </c>
      <c r="N2706" s="111">
        <f t="shared" si="597"/>
        <v>0</v>
      </c>
      <c r="O2706" s="115">
        <f t="shared" si="598"/>
        <v>0</v>
      </c>
      <c r="P2706" s="111">
        <f t="shared" si="599"/>
        <v>0</v>
      </c>
      <c r="Q2706" s="111">
        <f t="shared" si="600"/>
        <v>0</v>
      </c>
      <c r="R2706" s="115">
        <f t="shared" si="601"/>
        <v>0</v>
      </c>
      <c r="S2706" s="111">
        <f t="shared" si="602"/>
        <v>0</v>
      </c>
      <c r="T2706" s="111">
        <f t="shared" si="603"/>
        <v>0</v>
      </c>
    </row>
    <row r="2707" spans="1:20" ht="11.25" customHeight="1" x14ac:dyDescent="0.2">
      <c r="A2707" s="102" t="str">
        <f>'T09'!A2707</f>
        <v>Visolaje</v>
      </c>
      <c r="B2707" s="104">
        <f>'T09'!C2707</f>
        <v>513776</v>
      </c>
      <c r="C2707" s="109">
        <f>'T09'!K2707</f>
        <v>272252.81</v>
      </c>
      <c r="D2707" s="110">
        <f>'T09'!O2707</f>
        <v>0</v>
      </c>
      <c r="E2707" s="110">
        <f>'T09'!P2707</f>
        <v>0</v>
      </c>
      <c r="F2707" s="110"/>
      <c r="G2707" s="102">
        <f t="shared" si="591"/>
        <v>0</v>
      </c>
      <c r="H2707" s="102">
        <f t="shared" si="592"/>
        <v>0</v>
      </c>
      <c r="I2707" s="102">
        <f t="shared" si="593"/>
        <v>0</v>
      </c>
      <c r="J2707" s="103">
        <f t="shared" si="594"/>
        <v>0</v>
      </c>
      <c r="L2707" s="115">
        <f t="shared" si="595"/>
        <v>0</v>
      </c>
      <c r="M2707" s="111">
        <f t="shared" si="596"/>
        <v>0</v>
      </c>
      <c r="N2707" s="111">
        <f t="shared" si="597"/>
        <v>0</v>
      </c>
      <c r="O2707" s="115">
        <f t="shared" si="598"/>
        <v>0</v>
      </c>
      <c r="P2707" s="111">
        <f t="shared" si="599"/>
        <v>0</v>
      </c>
      <c r="Q2707" s="111">
        <f t="shared" si="600"/>
        <v>0</v>
      </c>
      <c r="R2707" s="115">
        <f t="shared" si="601"/>
        <v>0</v>
      </c>
      <c r="S2707" s="111">
        <f t="shared" si="602"/>
        <v>0</v>
      </c>
      <c r="T2707" s="111">
        <f t="shared" si="603"/>
        <v>0</v>
      </c>
    </row>
    <row r="2708" spans="1:20" ht="11.25" customHeight="1" x14ac:dyDescent="0.2">
      <c r="A2708" s="102" t="str">
        <f>'T09'!A2708</f>
        <v>Višňov</v>
      </c>
      <c r="B2708" s="104">
        <f>'T09'!C2708</f>
        <v>543934</v>
      </c>
      <c r="C2708" s="109">
        <f>'T09'!K2708</f>
        <v>46720.28</v>
      </c>
      <c r="D2708" s="110">
        <f>'T09'!O2708</f>
        <v>0</v>
      </c>
      <c r="E2708" s="110">
        <f>'T09'!P2708</f>
        <v>0</v>
      </c>
      <c r="F2708" s="110"/>
      <c r="G2708" s="102">
        <f t="shared" si="591"/>
        <v>0</v>
      </c>
      <c r="H2708" s="102">
        <f t="shared" si="592"/>
        <v>0</v>
      </c>
      <c r="I2708" s="102">
        <f t="shared" si="593"/>
        <v>0</v>
      </c>
      <c r="J2708" s="103">
        <f t="shared" si="594"/>
        <v>0</v>
      </c>
      <c r="L2708" s="115">
        <f t="shared" si="595"/>
        <v>0</v>
      </c>
      <c r="M2708" s="111">
        <f t="shared" si="596"/>
        <v>0</v>
      </c>
      <c r="N2708" s="111">
        <f t="shared" si="597"/>
        <v>0</v>
      </c>
      <c r="O2708" s="115">
        <f t="shared" si="598"/>
        <v>0</v>
      </c>
      <c r="P2708" s="111">
        <f t="shared" si="599"/>
        <v>0</v>
      </c>
      <c r="Q2708" s="111">
        <f t="shared" si="600"/>
        <v>0</v>
      </c>
      <c r="R2708" s="115">
        <f t="shared" si="601"/>
        <v>0</v>
      </c>
      <c r="S2708" s="111">
        <f t="shared" si="602"/>
        <v>0</v>
      </c>
      <c r="T2708" s="111">
        <f t="shared" si="603"/>
        <v>0</v>
      </c>
    </row>
    <row r="2709" spans="1:20" ht="11.25" customHeight="1" x14ac:dyDescent="0.2">
      <c r="A2709" s="102" t="str">
        <f>'T09'!A2709</f>
        <v>Višňové</v>
      </c>
      <c r="B2709" s="104">
        <f>'T09'!C2709</f>
        <v>506672</v>
      </c>
      <c r="C2709" s="109">
        <f>'T09'!K2709</f>
        <v>40101.53</v>
      </c>
      <c r="D2709" s="110">
        <f>'T09'!O2709</f>
        <v>0</v>
      </c>
      <c r="E2709" s="110">
        <f>'T09'!P2709</f>
        <v>0</v>
      </c>
      <c r="F2709" s="110"/>
      <c r="G2709" s="102">
        <f t="shared" si="591"/>
        <v>0</v>
      </c>
      <c r="H2709" s="102">
        <f t="shared" si="592"/>
        <v>0</v>
      </c>
      <c r="I2709" s="102">
        <f t="shared" si="593"/>
        <v>0</v>
      </c>
      <c r="J2709" s="103">
        <f t="shared" si="594"/>
        <v>0</v>
      </c>
      <c r="L2709" s="115">
        <f t="shared" si="595"/>
        <v>0</v>
      </c>
      <c r="M2709" s="111">
        <f t="shared" si="596"/>
        <v>0</v>
      </c>
      <c r="N2709" s="111">
        <f t="shared" si="597"/>
        <v>0</v>
      </c>
      <c r="O2709" s="115">
        <f t="shared" si="598"/>
        <v>0</v>
      </c>
      <c r="P2709" s="111">
        <f t="shared" si="599"/>
        <v>0</v>
      </c>
      <c r="Q2709" s="111">
        <f t="shared" si="600"/>
        <v>0</v>
      </c>
      <c r="R2709" s="115">
        <f t="shared" si="601"/>
        <v>0</v>
      </c>
      <c r="S2709" s="111">
        <f t="shared" si="602"/>
        <v>0</v>
      </c>
      <c r="T2709" s="111">
        <f t="shared" si="603"/>
        <v>0</v>
      </c>
    </row>
    <row r="2710" spans="1:20" ht="11.25" customHeight="1" x14ac:dyDescent="0.2">
      <c r="A2710" s="102" t="str">
        <f>'T09'!A2710</f>
        <v>Višňové</v>
      </c>
      <c r="B2710" s="104">
        <f>'T09'!C2710</f>
        <v>515761</v>
      </c>
      <c r="C2710" s="109">
        <f>'T09'!K2710</f>
        <v>16393.150000000001</v>
      </c>
      <c r="D2710" s="110">
        <f>'T09'!O2710</f>
        <v>0</v>
      </c>
      <c r="E2710" s="110">
        <f>'T09'!P2710</f>
        <v>0</v>
      </c>
      <c r="F2710" s="110"/>
      <c r="G2710" s="102">
        <f t="shared" si="591"/>
        <v>0</v>
      </c>
      <c r="H2710" s="102">
        <f t="shared" si="592"/>
        <v>0</v>
      </c>
      <c r="I2710" s="102">
        <f t="shared" si="593"/>
        <v>0</v>
      </c>
      <c r="J2710" s="103">
        <f t="shared" si="594"/>
        <v>0</v>
      </c>
      <c r="L2710" s="115">
        <f t="shared" si="595"/>
        <v>0</v>
      </c>
      <c r="M2710" s="111">
        <f t="shared" si="596"/>
        <v>0</v>
      </c>
      <c r="N2710" s="111">
        <f t="shared" si="597"/>
        <v>0</v>
      </c>
      <c r="O2710" s="115">
        <f t="shared" si="598"/>
        <v>0</v>
      </c>
      <c r="P2710" s="111">
        <f t="shared" si="599"/>
        <v>0</v>
      </c>
      <c r="Q2710" s="111">
        <f t="shared" si="600"/>
        <v>0</v>
      </c>
      <c r="R2710" s="115">
        <f t="shared" si="601"/>
        <v>0</v>
      </c>
      <c r="S2710" s="111">
        <f t="shared" si="602"/>
        <v>0</v>
      </c>
      <c r="T2710" s="111">
        <f t="shared" si="603"/>
        <v>0</v>
      </c>
    </row>
    <row r="2711" spans="1:20" ht="11.25" customHeight="1" x14ac:dyDescent="0.2">
      <c r="A2711" s="102" t="str">
        <f>'T09'!A2711</f>
        <v>Višňové</v>
      </c>
      <c r="B2711" s="104">
        <f>'T09'!C2711</f>
        <v>518093</v>
      </c>
      <c r="C2711" s="109">
        <f>'T09'!K2711</f>
        <v>1013455.03</v>
      </c>
      <c r="D2711" s="110">
        <f>'T09'!O2711</f>
        <v>0</v>
      </c>
      <c r="E2711" s="110">
        <f>'T09'!P2711</f>
        <v>0</v>
      </c>
      <c r="F2711" s="110"/>
      <c r="G2711" s="102">
        <f t="shared" si="591"/>
        <v>0</v>
      </c>
      <c r="H2711" s="102">
        <f t="shared" si="592"/>
        <v>0</v>
      </c>
      <c r="I2711" s="102">
        <f t="shared" si="593"/>
        <v>0</v>
      </c>
      <c r="J2711" s="103">
        <f t="shared" si="594"/>
        <v>0</v>
      </c>
      <c r="L2711" s="115">
        <f t="shared" si="595"/>
        <v>0</v>
      </c>
      <c r="M2711" s="111">
        <f t="shared" si="596"/>
        <v>0</v>
      </c>
      <c r="N2711" s="111">
        <f t="shared" si="597"/>
        <v>0</v>
      </c>
      <c r="O2711" s="115">
        <f t="shared" si="598"/>
        <v>0</v>
      </c>
      <c r="P2711" s="111">
        <f t="shared" si="599"/>
        <v>0</v>
      </c>
      <c r="Q2711" s="111">
        <f t="shared" si="600"/>
        <v>0</v>
      </c>
      <c r="R2711" s="115">
        <f t="shared" si="601"/>
        <v>0</v>
      </c>
      <c r="S2711" s="111">
        <f t="shared" si="602"/>
        <v>0</v>
      </c>
      <c r="T2711" s="111">
        <f t="shared" si="603"/>
        <v>0</v>
      </c>
    </row>
    <row r="2712" spans="1:20" ht="11.25" customHeight="1" x14ac:dyDescent="0.2">
      <c r="A2712" s="102" t="str">
        <f>'T09'!A2712</f>
        <v>Vištuk</v>
      </c>
      <c r="B2712" s="104">
        <f>'T09'!C2712</f>
        <v>508322</v>
      </c>
      <c r="C2712" s="109">
        <f>'T09'!K2712</f>
        <v>620346.46000000008</v>
      </c>
      <c r="D2712" s="110">
        <f>'T09'!O2712</f>
        <v>0</v>
      </c>
      <c r="E2712" s="110">
        <f>'T09'!P2712</f>
        <v>0</v>
      </c>
      <c r="F2712" s="110"/>
      <c r="G2712" s="102">
        <f t="shared" si="591"/>
        <v>0</v>
      </c>
      <c r="H2712" s="102">
        <f t="shared" si="592"/>
        <v>0</v>
      </c>
      <c r="I2712" s="102">
        <f t="shared" si="593"/>
        <v>0</v>
      </c>
      <c r="J2712" s="103">
        <f t="shared" si="594"/>
        <v>0</v>
      </c>
      <c r="L2712" s="115">
        <f t="shared" si="595"/>
        <v>0</v>
      </c>
      <c r="M2712" s="111">
        <f t="shared" si="596"/>
        <v>0</v>
      </c>
      <c r="N2712" s="111">
        <f t="shared" si="597"/>
        <v>0</v>
      </c>
      <c r="O2712" s="115">
        <f t="shared" si="598"/>
        <v>0</v>
      </c>
      <c r="P2712" s="111">
        <f t="shared" si="599"/>
        <v>0</v>
      </c>
      <c r="Q2712" s="111">
        <f t="shared" si="600"/>
        <v>0</v>
      </c>
      <c r="R2712" s="115">
        <f t="shared" si="601"/>
        <v>0</v>
      </c>
      <c r="S2712" s="111">
        <f t="shared" si="602"/>
        <v>0</v>
      </c>
      <c r="T2712" s="111">
        <f t="shared" si="603"/>
        <v>0</v>
      </c>
    </row>
    <row r="2713" spans="1:20" ht="11.25" customHeight="1" x14ac:dyDescent="0.2">
      <c r="A2713" s="102" t="str">
        <f>'T09'!A2713</f>
        <v>Vitanová</v>
      </c>
      <c r="B2713" s="104">
        <f>'T09'!C2713</f>
        <v>510173</v>
      </c>
      <c r="C2713" s="109">
        <f>'T09'!K2713</f>
        <v>638982.82999999996</v>
      </c>
      <c r="D2713" s="110">
        <f>'T09'!O2713</f>
        <v>0.94399999999999995</v>
      </c>
      <c r="E2713" s="110">
        <f>'T09'!P2713</f>
        <v>1.6404415749324597</v>
      </c>
      <c r="F2713" s="110"/>
      <c r="G2713" s="102">
        <f t="shared" si="591"/>
        <v>0</v>
      </c>
      <c r="H2713" s="102">
        <f t="shared" si="592"/>
        <v>0</v>
      </c>
      <c r="I2713" s="102">
        <f t="shared" si="593"/>
        <v>0</v>
      </c>
      <c r="J2713" s="103">
        <f t="shared" si="594"/>
        <v>0</v>
      </c>
      <c r="L2713" s="115">
        <f t="shared" si="595"/>
        <v>0</v>
      </c>
      <c r="M2713" s="111">
        <f t="shared" si="596"/>
        <v>0</v>
      </c>
      <c r="N2713" s="111">
        <f t="shared" si="597"/>
        <v>0</v>
      </c>
      <c r="O2713" s="115">
        <f t="shared" si="598"/>
        <v>0</v>
      </c>
      <c r="P2713" s="111">
        <f t="shared" si="599"/>
        <v>0</v>
      </c>
      <c r="Q2713" s="111">
        <f t="shared" si="600"/>
        <v>0</v>
      </c>
      <c r="R2713" s="115">
        <f t="shared" si="601"/>
        <v>0</v>
      </c>
      <c r="S2713" s="111">
        <f t="shared" si="602"/>
        <v>0</v>
      </c>
      <c r="T2713" s="111">
        <f t="shared" si="603"/>
        <v>0</v>
      </c>
    </row>
    <row r="2714" spans="1:20" ht="11.25" customHeight="1" x14ac:dyDescent="0.2">
      <c r="A2714" s="102" t="str">
        <f>'T09'!A2714</f>
        <v>Víťaz</v>
      </c>
      <c r="B2714" s="104">
        <f>'T09'!C2714</f>
        <v>525413</v>
      </c>
      <c r="C2714" s="109">
        <f>'T09'!K2714</f>
        <v>731971.29</v>
      </c>
      <c r="D2714" s="110">
        <f>'T09'!O2714</f>
        <v>0</v>
      </c>
      <c r="E2714" s="110">
        <f>'T09'!P2714</f>
        <v>0</v>
      </c>
      <c r="F2714" s="110"/>
      <c r="G2714" s="102">
        <f t="shared" si="591"/>
        <v>0</v>
      </c>
      <c r="H2714" s="102">
        <f t="shared" si="592"/>
        <v>0</v>
      </c>
      <c r="I2714" s="102">
        <f t="shared" si="593"/>
        <v>0</v>
      </c>
      <c r="J2714" s="103">
        <f t="shared" si="594"/>
        <v>0</v>
      </c>
      <c r="L2714" s="115">
        <f t="shared" si="595"/>
        <v>0</v>
      </c>
      <c r="M2714" s="111">
        <f t="shared" si="596"/>
        <v>0</v>
      </c>
      <c r="N2714" s="111">
        <f t="shared" si="597"/>
        <v>0</v>
      </c>
      <c r="O2714" s="115">
        <f t="shared" si="598"/>
        <v>0</v>
      </c>
      <c r="P2714" s="111">
        <f t="shared" si="599"/>
        <v>0</v>
      </c>
      <c r="Q2714" s="111">
        <f t="shared" si="600"/>
        <v>0</v>
      </c>
      <c r="R2714" s="115">
        <f t="shared" si="601"/>
        <v>0</v>
      </c>
      <c r="S2714" s="111">
        <f t="shared" si="602"/>
        <v>0</v>
      </c>
      <c r="T2714" s="111">
        <f t="shared" si="603"/>
        <v>0</v>
      </c>
    </row>
    <row r="2715" spans="1:20" ht="11.25" customHeight="1" x14ac:dyDescent="0.2">
      <c r="A2715" s="102" t="str">
        <f>'T09'!A2715</f>
        <v>Víťazovce</v>
      </c>
      <c r="B2715" s="104">
        <f>'T09'!C2715</f>
        <v>520985</v>
      </c>
      <c r="C2715" s="109">
        <f>'T09'!K2715</f>
        <v>63698.77</v>
      </c>
      <c r="D2715" s="110">
        <f>'T09'!O2715</f>
        <v>40.747799999999998</v>
      </c>
      <c r="E2715" s="110">
        <f>'T09'!P2715</f>
        <v>5.7680077652990791</v>
      </c>
      <c r="F2715" s="110"/>
      <c r="G2715" s="102">
        <f t="shared" si="591"/>
        <v>0</v>
      </c>
      <c r="H2715" s="102">
        <f t="shared" si="592"/>
        <v>0</v>
      </c>
      <c r="I2715" s="102">
        <f t="shared" si="593"/>
        <v>0</v>
      </c>
      <c r="J2715" s="103">
        <f t="shared" si="594"/>
        <v>0</v>
      </c>
      <c r="L2715" s="115">
        <f t="shared" si="595"/>
        <v>0</v>
      </c>
      <c r="M2715" s="111">
        <f t="shared" si="596"/>
        <v>0</v>
      </c>
      <c r="N2715" s="111">
        <f t="shared" si="597"/>
        <v>0</v>
      </c>
      <c r="O2715" s="115">
        <f t="shared" si="598"/>
        <v>0</v>
      </c>
      <c r="P2715" s="111">
        <f t="shared" si="599"/>
        <v>0</v>
      </c>
      <c r="Q2715" s="111">
        <f t="shared" si="600"/>
        <v>0</v>
      </c>
      <c r="R2715" s="115">
        <f t="shared" si="601"/>
        <v>0</v>
      </c>
      <c r="S2715" s="111">
        <f t="shared" si="602"/>
        <v>0</v>
      </c>
      <c r="T2715" s="111">
        <f t="shared" si="603"/>
        <v>0</v>
      </c>
    </row>
    <row r="2716" spans="1:20" ht="11.25" customHeight="1" x14ac:dyDescent="0.2">
      <c r="A2716" s="102" t="str">
        <f>'T09'!A2716</f>
        <v>Vítkovce</v>
      </c>
      <c r="B2716" s="104">
        <f>'T09'!C2716</f>
        <v>543713</v>
      </c>
      <c r="C2716" s="109">
        <f>'T09'!K2716</f>
        <v>231058.13</v>
      </c>
      <c r="D2716" s="110">
        <f>'T09'!O2716</f>
        <v>0</v>
      </c>
      <c r="E2716" s="110">
        <f>'T09'!P2716</f>
        <v>0</v>
      </c>
      <c r="F2716" s="110"/>
      <c r="G2716" s="102">
        <f t="shared" si="591"/>
        <v>0</v>
      </c>
      <c r="H2716" s="102">
        <f t="shared" si="592"/>
        <v>0</v>
      </c>
      <c r="I2716" s="102">
        <f t="shared" si="593"/>
        <v>0</v>
      </c>
      <c r="J2716" s="103">
        <f t="shared" si="594"/>
        <v>0</v>
      </c>
      <c r="L2716" s="115">
        <f t="shared" si="595"/>
        <v>0</v>
      </c>
      <c r="M2716" s="111">
        <f t="shared" si="596"/>
        <v>0</v>
      </c>
      <c r="N2716" s="111">
        <f t="shared" si="597"/>
        <v>0</v>
      </c>
      <c r="O2716" s="115">
        <f t="shared" si="598"/>
        <v>0</v>
      </c>
      <c r="P2716" s="111">
        <f t="shared" si="599"/>
        <v>0</v>
      </c>
      <c r="Q2716" s="111">
        <f t="shared" si="600"/>
        <v>0</v>
      </c>
      <c r="R2716" s="115">
        <f t="shared" si="601"/>
        <v>0</v>
      </c>
      <c r="S2716" s="111">
        <f t="shared" si="602"/>
        <v>0</v>
      </c>
      <c r="T2716" s="111">
        <f t="shared" si="603"/>
        <v>0</v>
      </c>
    </row>
    <row r="2717" spans="1:20" ht="11.25" customHeight="1" x14ac:dyDescent="0.2">
      <c r="A2717" s="102" t="str">
        <f>'T09'!A2717</f>
        <v>Vlača</v>
      </c>
      <c r="B2717" s="104">
        <f>'T09'!C2717</f>
        <v>529231</v>
      </c>
      <c r="C2717" s="109">
        <f>'T09'!K2717</f>
        <v>36881.93</v>
      </c>
      <c r="D2717" s="110">
        <f>'T09'!O2717</f>
        <v>0</v>
      </c>
      <c r="E2717" s="110">
        <f>'T09'!P2717</f>
        <v>0</v>
      </c>
      <c r="F2717" s="110"/>
      <c r="G2717" s="102">
        <f t="shared" si="591"/>
        <v>0</v>
      </c>
      <c r="H2717" s="102">
        <f t="shared" si="592"/>
        <v>0</v>
      </c>
      <c r="I2717" s="102">
        <f t="shared" si="593"/>
        <v>0</v>
      </c>
      <c r="J2717" s="103">
        <f t="shared" si="594"/>
        <v>0</v>
      </c>
      <c r="L2717" s="115">
        <f t="shared" si="595"/>
        <v>0</v>
      </c>
      <c r="M2717" s="111">
        <f t="shared" si="596"/>
        <v>0</v>
      </c>
      <c r="N2717" s="111">
        <f t="shared" si="597"/>
        <v>0</v>
      </c>
      <c r="O2717" s="115">
        <f t="shared" si="598"/>
        <v>0</v>
      </c>
      <c r="P2717" s="111">
        <f t="shared" si="599"/>
        <v>0</v>
      </c>
      <c r="Q2717" s="111">
        <f t="shared" si="600"/>
        <v>0</v>
      </c>
      <c r="R2717" s="115">
        <f t="shared" si="601"/>
        <v>0</v>
      </c>
      <c r="S2717" s="111">
        <f t="shared" si="602"/>
        <v>0</v>
      </c>
      <c r="T2717" s="111">
        <f t="shared" si="603"/>
        <v>0</v>
      </c>
    </row>
    <row r="2718" spans="1:20" ht="11.25" customHeight="1" x14ac:dyDescent="0.2">
      <c r="A2718" s="102" t="str">
        <f>'T09'!A2718</f>
        <v>Vladiča</v>
      </c>
      <c r="B2718" s="104">
        <f>'T09'!C2718</f>
        <v>528005</v>
      </c>
      <c r="C2718" s="109">
        <f>'T09'!K2718</f>
        <v>18870.45</v>
      </c>
      <c r="D2718" s="110">
        <f>'T09'!O2718</f>
        <v>0</v>
      </c>
      <c r="E2718" s="110">
        <f>'T09'!P2718</f>
        <v>0</v>
      </c>
      <c r="F2718" s="110"/>
      <c r="G2718" s="102">
        <f t="shared" si="591"/>
        <v>0</v>
      </c>
      <c r="H2718" s="102">
        <f t="shared" si="592"/>
        <v>0</v>
      </c>
      <c r="I2718" s="102">
        <f t="shared" si="593"/>
        <v>0</v>
      </c>
      <c r="J2718" s="103">
        <f t="shared" si="594"/>
        <v>0</v>
      </c>
      <c r="L2718" s="115">
        <f t="shared" si="595"/>
        <v>0</v>
      </c>
      <c r="M2718" s="111">
        <f t="shared" si="596"/>
        <v>0</v>
      </c>
      <c r="N2718" s="111">
        <f t="shared" si="597"/>
        <v>0</v>
      </c>
      <c r="O2718" s="115">
        <f t="shared" si="598"/>
        <v>0</v>
      </c>
      <c r="P2718" s="111">
        <f t="shared" si="599"/>
        <v>0</v>
      </c>
      <c r="Q2718" s="111">
        <f t="shared" si="600"/>
        <v>0</v>
      </c>
      <c r="R2718" s="115">
        <f t="shared" si="601"/>
        <v>0</v>
      </c>
      <c r="S2718" s="111">
        <f t="shared" si="602"/>
        <v>0</v>
      </c>
      <c r="T2718" s="111">
        <f t="shared" si="603"/>
        <v>0</v>
      </c>
    </row>
    <row r="2719" spans="1:20" ht="11.25" customHeight="1" x14ac:dyDescent="0.2">
      <c r="A2719" s="102" t="str">
        <f>'T09'!A2719</f>
        <v>Vlachovo</v>
      </c>
      <c r="B2719" s="104">
        <f>'T09'!C2719</f>
        <v>526339</v>
      </c>
      <c r="C2719" s="109">
        <f>'T09'!K2719</f>
        <v>291570.21000000002</v>
      </c>
      <c r="D2719" s="110">
        <f>'T09'!O2719</f>
        <v>8.4757999999999996</v>
      </c>
      <c r="E2719" s="110">
        <f>'T09'!P2719</f>
        <v>6.4590034763839554</v>
      </c>
      <c r="F2719" s="110"/>
      <c r="G2719" s="102">
        <f t="shared" si="591"/>
        <v>0</v>
      </c>
      <c r="H2719" s="102">
        <f t="shared" si="592"/>
        <v>0</v>
      </c>
      <c r="I2719" s="102">
        <f t="shared" si="593"/>
        <v>0</v>
      </c>
      <c r="J2719" s="103">
        <f t="shared" si="594"/>
        <v>0</v>
      </c>
      <c r="L2719" s="115">
        <f t="shared" si="595"/>
        <v>0</v>
      </c>
      <c r="M2719" s="111">
        <f t="shared" si="596"/>
        <v>0</v>
      </c>
      <c r="N2719" s="111">
        <f t="shared" si="597"/>
        <v>0</v>
      </c>
      <c r="O2719" s="115">
        <f t="shared" si="598"/>
        <v>0</v>
      </c>
      <c r="P2719" s="111">
        <f t="shared" si="599"/>
        <v>0</v>
      </c>
      <c r="Q2719" s="111">
        <f t="shared" si="600"/>
        <v>0</v>
      </c>
      <c r="R2719" s="115">
        <f t="shared" si="601"/>
        <v>0</v>
      </c>
      <c r="S2719" s="111">
        <f t="shared" si="602"/>
        <v>0</v>
      </c>
      <c r="T2719" s="111">
        <f t="shared" si="603"/>
        <v>0</v>
      </c>
    </row>
    <row r="2720" spans="1:20" ht="11.25" customHeight="1" x14ac:dyDescent="0.2">
      <c r="A2720" s="102" t="str">
        <f>'T09'!A2720</f>
        <v>Vlachy</v>
      </c>
      <c r="B2720" s="104">
        <f>'T09'!C2720</f>
        <v>511153</v>
      </c>
      <c r="C2720" s="109">
        <f>'T09'!K2720</f>
        <v>190897.31</v>
      </c>
      <c r="D2720" s="110">
        <f>'T09'!O2720</f>
        <v>20.506799999999998</v>
      </c>
      <c r="E2720" s="110">
        <f>'T09'!P2720</f>
        <v>6.2988106013646821</v>
      </c>
      <c r="F2720" s="110"/>
      <c r="G2720" s="102">
        <f t="shared" si="591"/>
        <v>0</v>
      </c>
      <c r="H2720" s="102">
        <f t="shared" si="592"/>
        <v>0</v>
      </c>
      <c r="I2720" s="102">
        <f t="shared" si="593"/>
        <v>0</v>
      </c>
      <c r="J2720" s="103">
        <f t="shared" si="594"/>
        <v>0</v>
      </c>
      <c r="L2720" s="115">
        <f t="shared" si="595"/>
        <v>0</v>
      </c>
      <c r="M2720" s="111">
        <f t="shared" si="596"/>
        <v>0</v>
      </c>
      <c r="N2720" s="111">
        <f t="shared" si="597"/>
        <v>0</v>
      </c>
      <c r="O2720" s="115">
        <f t="shared" si="598"/>
        <v>0</v>
      </c>
      <c r="P2720" s="111">
        <f t="shared" si="599"/>
        <v>0</v>
      </c>
      <c r="Q2720" s="111">
        <f t="shared" si="600"/>
        <v>0</v>
      </c>
      <c r="R2720" s="115">
        <f t="shared" si="601"/>
        <v>0</v>
      </c>
      <c r="S2720" s="111">
        <f t="shared" si="602"/>
        <v>0</v>
      </c>
      <c r="T2720" s="111">
        <f t="shared" si="603"/>
        <v>0</v>
      </c>
    </row>
    <row r="2721" spans="1:20" ht="11.25" customHeight="1" x14ac:dyDescent="0.2">
      <c r="A2721" s="102" t="str">
        <f>'T09'!A2721</f>
        <v>Vlčany</v>
      </c>
      <c r="B2721" s="104">
        <f>'T09'!C2721</f>
        <v>504165</v>
      </c>
      <c r="C2721" s="109">
        <f>'T09'!K2721</f>
        <v>1852027</v>
      </c>
      <c r="D2721" s="110">
        <f>'T09'!O2721</f>
        <v>4.7831999999999999</v>
      </c>
      <c r="E2721" s="110">
        <f>'T09'!P2721</f>
        <v>5.1762576895477226</v>
      </c>
      <c r="F2721" s="110"/>
      <c r="G2721" s="102">
        <f t="shared" si="591"/>
        <v>0</v>
      </c>
      <c r="H2721" s="102">
        <f t="shared" si="592"/>
        <v>0</v>
      </c>
      <c r="I2721" s="102">
        <f t="shared" si="593"/>
        <v>0</v>
      </c>
      <c r="J2721" s="103">
        <f t="shared" si="594"/>
        <v>0</v>
      </c>
      <c r="L2721" s="115">
        <f t="shared" si="595"/>
        <v>0</v>
      </c>
      <c r="M2721" s="111">
        <f t="shared" si="596"/>
        <v>0</v>
      </c>
      <c r="N2721" s="111">
        <f t="shared" si="597"/>
        <v>0</v>
      </c>
      <c r="O2721" s="115">
        <f t="shared" si="598"/>
        <v>0</v>
      </c>
      <c r="P2721" s="111">
        <f t="shared" si="599"/>
        <v>0</v>
      </c>
      <c r="Q2721" s="111">
        <f t="shared" si="600"/>
        <v>0</v>
      </c>
      <c r="R2721" s="115">
        <f t="shared" si="601"/>
        <v>0</v>
      </c>
      <c r="S2721" s="111">
        <f t="shared" si="602"/>
        <v>0</v>
      </c>
      <c r="T2721" s="111">
        <f t="shared" si="603"/>
        <v>0</v>
      </c>
    </row>
    <row r="2722" spans="1:20" ht="11.25" customHeight="1" x14ac:dyDescent="0.2">
      <c r="A2722" s="102" t="str">
        <f>'T09'!A2722</f>
        <v>Vlčkovce</v>
      </c>
      <c r="B2722" s="104">
        <f>'T09'!C2722</f>
        <v>556513</v>
      </c>
      <c r="C2722" s="109">
        <f>'T09'!K2722</f>
        <v>606995.09</v>
      </c>
      <c r="D2722" s="110">
        <f>'T09'!O2722</f>
        <v>0</v>
      </c>
      <c r="E2722" s="110">
        <f>'T09'!P2722</f>
        <v>0</v>
      </c>
      <c r="F2722" s="110"/>
      <c r="G2722" s="102">
        <f t="shared" si="591"/>
        <v>0</v>
      </c>
      <c r="H2722" s="102">
        <f t="shared" si="592"/>
        <v>0</v>
      </c>
      <c r="I2722" s="102">
        <f t="shared" si="593"/>
        <v>0</v>
      </c>
      <c r="J2722" s="103">
        <f t="shared" si="594"/>
        <v>0</v>
      </c>
      <c r="L2722" s="115">
        <f t="shared" si="595"/>
        <v>0</v>
      </c>
      <c r="M2722" s="111">
        <f t="shared" si="596"/>
        <v>0</v>
      </c>
      <c r="N2722" s="111">
        <f t="shared" si="597"/>
        <v>0</v>
      </c>
      <c r="O2722" s="115">
        <f t="shared" si="598"/>
        <v>0</v>
      </c>
      <c r="P2722" s="111">
        <f t="shared" si="599"/>
        <v>0</v>
      </c>
      <c r="Q2722" s="111">
        <f t="shared" si="600"/>
        <v>0</v>
      </c>
      <c r="R2722" s="115">
        <f t="shared" si="601"/>
        <v>0</v>
      </c>
      <c r="S2722" s="111">
        <f t="shared" si="602"/>
        <v>0</v>
      </c>
      <c r="T2722" s="111">
        <f t="shared" si="603"/>
        <v>0</v>
      </c>
    </row>
    <row r="2723" spans="1:20" ht="11.25" customHeight="1" x14ac:dyDescent="0.2">
      <c r="A2723" s="102" t="str">
        <f>'T09'!A2723</f>
        <v>Vlkanová</v>
      </c>
      <c r="B2723" s="104">
        <f>'T09'!C2723</f>
        <v>557293</v>
      </c>
      <c r="C2723" s="109">
        <f>'T09'!K2723</f>
        <v>509377.98</v>
      </c>
      <c r="D2723" s="110">
        <f>'T09'!O2723</f>
        <v>0</v>
      </c>
      <c r="E2723" s="110">
        <f>'T09'!P2723</f>
        <v>0</v>
      </c>
      <c r="F2723" s="110"/>
      <c r="G2723" s="102">
        <f t="shared" si="591"/>
        <v>0</v>
      </c>
      <c r="H2723" s="102">
        <f t="shared" si="592"/>
        <v>0</v>
      </c>
      <c r="I2723" s="102">
        <f t="shared" si="593"/>
        <v>0</v>
      </c>
      <c r="J2723" s="103">
        <f t="shared" si="594"/>
        <v>0</v>
      </c>
      <c r="L2723" s="115">
        <f t="shared" si="595"/>
        <v>0</v>
      </c>
      <c r="M2723" s="111">
        <f t="shared" si="596"/>
        <v>0</v>
      </c>
      <c r="N2723" s="111">
        <f t="shared" si="597"/>
        <v>0</v>
      </c>
      <c r="O2723" s="115">
        <f t="shared" si="598"/>
        <v>0</v>
      </c>
      <c r="P2723" s="111">
        <f t="shared" si="599"/>
        <v>0</v>
      </c>
      <c r="Q2723" s="111">
        <f t="shared" si="600"/>
        <v>0</v>
      </c>
      <c r="R2723" s="115">
        <f t="shared" si="601"/>
        <v>0</v>
      </c>
      <c r="S2723" s="111">
        <f t="shared" si="602"/>
        <v>0</v>
      </c>
      <c r="T2723" s="111">
        <f t="shared" si="603"/>
        <v>0</v>
      </c>
    </row>
    <row r="2724" spans="1:20" ht="11.25" customHeight="1" x14ac:dyDescent="0.2">
      <c r="A2724" s="102" t="str">
        <f>'T09'!A2724</f>
        <v>Vlkas</v>
      </c>
      <c r="B2724" s="104">
        <f>'T09'!C2724</f>
        <v>556025</v>
      </c>
      <c r="C2724" s="109">
        <f>'T09'!K2724</f>
        <v>103624.65</v>
      </c>
      <c r="D2724" s="110">
        <f>'T09'!O2724</f>
        <v>16.634399999999999</v>
      </c>
      <c r="E2724" s="110">
        <f>'T09'!P2724</f>
        <v>2.9463066944013803</v>
      </c>
      <c r="F2724" s="110"/>
      <c r="G2724" s="102">
        <f t="shared" si="591"/>
        <v>0</v>
      </c>
      <c r="H2724" s="102">
        <f t="shared" si="592"/>
        <v>0</v>
      </c>
      <c r="I2724" s="102">
        <f t="shared" si="593"/>
        <v>0</v>
      </c>
      <c r="J2724" s="103">
        <f t="shared" si="594"/>
        <v>0</v>
      </c>
      <c r="L2724" s="115">
        <f t="shared" si="595"/>
        <v>0</v>
      </c>
      <c r="M2724" s="111">
        <f t="shared" si="596"/>
        <v>0</v>
      </c>
      <c r="N2724" s="111">
        <f t="shared" si="597"/>
        <v>0</v>
      </c>
      <c r="O2724" s="115">
        <f t="shared" si="598"/>
        <v>0</v>
      </c>
      <c r="P2724" s="111">
        <f t="shared" si="599"/>
        <v>0</v>
      </c>
      <c r="Q2724" s="111">
        <f t="shared" si="600"/>
        <v>0</v>
      </c>
      <c r="R2724" s="115">
        <f t="shared" si="601"/>
        <v>0</v>
      </c>
      <c r="S2724" s="111">
        <f t="shared" si="602"/>
        <v>0</v>
      </c>
      <c r="T2724" s="111">
        <f t="shared" si="603"/>
        <v>0</v>
      </c>
    </row>
    <row r="2725" spans="1:20" ht="11.25" customHeight="1" x14ac:dyDescent="0.2">
      <c r="A2725" s="102" t="str">
        <f>'T09'!A2725</f>
        <v>Vlková</v>
      </c>
      <c r="B2725" s="104">
        <f>'T09'!C2725</f>
        <v>524042</v>
      </c>
      <c r="C2725" s="109">
        <f>'T09'!K2725</f>
        <v>283383.93</v>
      </c>
      <c r="D2725" s="110">
        <f>'T09'!O2725</f>
        <v>17.279199999999999</v>
      </c>
      <c r="E2725" s="110">
        <f>'T09'!P2725</f>
        <v>3.1503056648272185</v>
      </c>
      <c r="F2725" s="110"/>
      <c r="G2725" s="102">
        <f t="shared" si="591"/>
        <v>0</v>
      </c>
      <c r="H2725" s="102">
        <f t="shared" si="592"/>
        <v>0</v>
      </c>
      <c r="I2725" s="102">
        <f t="shared" si="593"/>
        <v>0</v>
      </c>
      <c r="J2725" s="103">
        <f t="shared" si="594"/>
        <v>0</v>
      </c>
      <c r="L2725" s="115">
        <f t="shared" si="595"/>
        <v>0</v>
      </c>
      <c r="M2725" s="111">
        <f t="shared" si="596"/>
        <v>0</v>
      </c>
      <c r="N2725" s="111">
        <f t="shared" si="597"/>
        <v>0</v>
      </c>
      <c r="O2725" s="115">
        <f t="shared" si="598"/>
        <v>0</v>
      </c>
      <c r="P2725" s="111">
        <f t="shared" si="599"/>
        <v>0</v>
      </c>
      <c r="Q2725" s="111">
        <f t="shared" si="600"/>
        <v>0</v>
      </c>
      <c r="R2725" s="115">
        <f t="shared" si="601"/>
        <v>0</v>
      </c>
      <c r="S2725" s="111">
        <f t="shared" si="602"/>
        <v>0</v>
      </c>
      <c r="T2725" s="111">
        <f t="shared" si="603"/>
        <v>0</v>
      </c>
    </row>
    <row r="2726" spans="1:20" ht="11.25" customHeight="1" x14ac:dyDescent="0.2">
      <c r="A2726" s="102" t="str">
        <f>'T09'!A2726</f>
        <v>Vlkovce</v>
      </c>
      <c r="B2726" s="104">
        <f>'T09'!C2726</f>
        <v>524051</v>
      </c>
      <c r="C2726" s="109">
        <f>'T09'!K2726</f>
        <v>1581693.53</v>
      </c>
      <c r="D2726" s="110">
        <f>'T09'!O2726</f>
        <v>0</v>
      </c>
      <c r="E2726" s="110">
        <f>'T09'!P2726</f>
        <v>0</v>
      </c>
      <c r="F2726" s="110"/>
      <c r="G2726" s="102">
        <f t="shared" si="591"/>
        <v>0</v>
      </c>
      <c r="H2726" s="102">
        <f t="shared" si="592"/>
        <v>0</v>
      </c>
      <c r="I2726" s="102">
        <f t="shared" si="593"/>
        <v>0</v>
      </c>
      <c r="J2726" s="103">
        <f t="shared" si="594"/>
        <v>0</v>
      </c>
      <c r="L2726" s="115">
        <f t="shared" si="595"/>
        <v>0</v>
      </c>
      <c r="M2726" s="111">
        <f t="shared" si="596"/>
        <v>0</v>
      </c>
      <c r="N2726" s="111">
        <f t="shared" si="597"/>
        <v>0</v>
      </c>
      <c r="O2726" s="115">
        <f t="shared" si="598"/>
        <v>0</v>
      </c>
      <c r="P2726" s="111">
        <f t="shared" si="599"/>
        <v>0</v>
      </c>
      <c r="Q2726" s="111">
        <f t="shared" si="600"/>
        <v>0</v>
      </c>
      <c r="R2726" s="115">
        <f t="shared" si="601"/>
        <v>0</v>
      </c>
      <c r="S2726" s="111">
        <f t="shared" si="602"/>
        <v>0</v>
      </c>
      <c r="T2726" s="111">
        <f t="shared" si="603"/>
        <v>0</v>
      </c>
    </row>
    <row r="2727" spans="1:20" ht="11.25" customHeight="1" x14ac:dyDescent="0.2">
      <c r="A2727" s="102" t="str">
        <f>'T09'!A2727</f>
        <v>Vlky</v>
      </c>
      <c r="B2727" s="104">
        <f>'T09'!C2727</f>
        <v>508331</v>
      </c>
      <c r="C2727" s="109">
        <f>'T09'!K2727</f>
        <v>125847.86</v>
      </c>
      <c r="D2727" s="110">
        <f>'T09'!O2727</f>
        <v>0</v>
      </c>
      <c r="E2727" s="110">
        <f>'T09'!P2727</f>
        <v>4.7794853245816018</v>
      </c>
      <c r="F2727" s="110"/>
      <c r="G2727" s="102">
        <f t="shared" si="591"/>
        <v>0</v>
      </c>
      <c r="H2727" s="102">
        <f t="shared" si="592"/>
        <v>0</v>
      </c>
      <c r="I2727" s="102">
        <f t="shared" si="593"/>
        <v>0</v>
      </c>
      <c r="J2727" s="103">
        <f t="shared" si="594"/>
        <v>0</v>
      </c>
      <c r="L2727" s="115">
        <f t="shared" si="595"/>
        <v>0</v>
      </c>
      <c r="M2727" s="111">
        <f t="shared" si="596"/>
        <v>0</v>
      </c>
      <c r="N2727" s="111">
        <f t="shared" si="597"/>
        <v>0</v>
      </c>
      <c r="O2727" s="115">
        <f t="shared" si="598"/>
        <v>0</v>
      </c>
      <c r="P2727" s="111">
        <f t="shared" si="599"/>
        <v>0</v>
      </c>
      <c r="Q2727" s="111">
        <f t="shared" si="600"/>
        <v>0</v>
      </c>
      <c r="R2727" s="115">
        <f t="shared" si="601"/>
        <v>0</v>
      </c>
      <c r="S2727" s="111">
        <f t="shared" si="602"/>
        <v>0</v>
      </c>
      <c r="T2727" s="111">
        <f t="shared" si="603"/>
        <v>0</v>
      </c>
    </row>
    <row r="2728" spans="1:20" ht="11.25" customHeight="1" x14ac:dyDescent="0.2">
      <c r="A2728" s="102" t="str">
        <f>'T09'!A2728</f>
        <v>Vlkyňa</v>
      </c>
      <c r="B2728" s="104">
        <f>'T09'!C2728</f>
        <v>515779</v>
      </c>
      <c r="C2728" s="109">
        <f>'T09'!K2728</f>
        <v>106381.72</v>
      </c>
      <c r="D2728" s="110">
        <f>'T09'!O2728</f>
        <v>0</v>
      </c>
      <c r="E2728" s="110">
        <f>'T09'!P2728</f>
        <v>0</v>
      </c>
      <c r="F2728" s="110"/>
      <c r="G2728" s="102">
        <f t="shared" si="591"/>
        <v>0</v>
      </c>
      <c r="H2728" s="102">
        <f t="shared" si="592"/>
        <v>0</v>
      </c>
      <c r="I2728" s="102">
        <f t="shared" si="593"/>
        <v>0</v>
      </c>
      <c r="J2728" s="103">
        <f t="shared" si="594"/>
        <v>0</v>
      </c>
      <c r="L2728" s="115">
        <f t="shared" si="595"/>
        <v>0</v>
      </c>
      <c r="M2728" s="111">
        <f t="shared" si="596"/>
        <v>0</v>
      </c>
      <c r="N2728" s="111">
        <f t="shared" si="597"/>
        <v>0</v>
      </c>
      <c r="O2728" s="115">
        <f t="shared" si="598"/>
        <v>0</v>
      </c>
      <c r="P2728" s="111">
        <f t="shared" si="599"/>
        <v>0</v>
      </c>
      <c r="Q2728" s="111">
        <f t="shared" si="600"/>
        <v>0</v>
      </c>
      <c r="R2728" s="115">
        <f t="shared" si="601"/>
        <v>0</v>
      </c>
      <c r="S2728" s="111">
        <f t="shared" si="602"/>
        <v>0</v>
      </c>
      <c r="T2728" s="111">
        <f t="shared" si="603"/>
        <v>0</v>
      </c>
    </row>
    <row r="2729" spans="1:20" ht="11.25" customHeight="1" x14ac:dyDescent="0.2">
      <c r="A2729" s="102" t="str">
        <f>'T09'!A2729</f>
        <v>Voderady</v>
      </c>
      <c r="B2729" s="104">
        <f>'T09'!C2729</f>
        <v>507741</v>
      </c>
      <c r="C2729" s="109">
        <f>'T09'!K2729</f>
        <v>1718295.61</v>
      </c>
      <c r="D2729" s="110">
        <f>'T09'!O2729</f>
        <v>35.828400000000002</v>
      </c>
      <c r="E2729" s="110">
        <f>'T09'!P2729</f>
        <v>19.234261443524261</v>
      </c>
      <c r="F2729" s="110"/>
      <c r="G2729" s="102">
        <f t="shared" si="591"/>
        <v>0</v>
      </c>
      <c r="H2729" s="102">
        <f t="shared" si="592"/>
        <v>0</v>
      </c>
      <c r="I2729" s="102">
        <f t="shared" si="593"/>
        <v>0</v>
      </c>
      <c r="J2729" s="103">
        <f t="shared" si="594"/>
        <v>0</v>
      </c>
      <c r="L2729" s="115">
        <f t="shared" si="595"/>
        <v>0</v>
      </c>
      <c r="M2729" s="111">
        <f t="shared" si="596"/>
        <v>0</v>
      </c>
      <c r="N2729" s="111">
        <f t="shared" si="597"/>
        <v>0</v>
      </c>
      <c r="O2729" s="115">
        <f t="shared" si="598"/>
        <v>0</v>
      </c>
      <c r="P2729" s="111">
        <f t="shared" si="599"/>
        <v>0</v>
      </c>
      <c r="Q2729" s="111">
        <f t="shared" si="600"/>
        <v>0</v>
      </c>
      <c r="R2729" s="115">
        <f t="shared" si="601"/>
        <v>0</v>
      </c>
      <c r="S2729" s="111">
        <f t="shared" si="602"/>
        <v>0</v>
      </c>
      <c r="T2729" s="111">
        <f t="shared" si="603"/>
        <v>0</v>
      </c>
    </row>
    <row r="2730" spans="1:20" ht="11.25" customHeight="1" x14ac:dyDescent="0.2">
      <c r="A2730" s="102" t="str">
        <f>'T09'!A2730</f>
        <v>Vojany</v>
      </c>
      <c r="B2730" s="104">
        <f>'T09'!C2730</f>
        <v>543942</v>
      </c>
      <c r="C2730" s="109">
        <f>'T09'!K2730</f>
        <v>494840.19</v>
      </c>
      <c r="D2730" s="110">
        <f>'T09'!O2730</f>
        <v>0</v>
      </c>
      <c r="E2730" s="110">
        <f>'T09'!P2730</f>
        <v>0</v>
      </c>
      <c r="F2730" s="110"/>
      <c r="G2730" s="102">
        <f t="shared" si="591"/>
        <v>0</v>
      </c>
      <c r="H2730" s="102">
        <f t="shared" si="592"/>
        <v>0</v>
      </c>
      <c r="I2730" s="102">
        <f t="shared" si="593"/>
        <v>0</v>
      </c>
      <c r="J2730" s="103">
        <f t="shared" si="594"/>
        <v>0</v>
      </c>
      <c r="L2730" s="115">
        <f t="shared" si="595"/>
        <v>0</v>
      </c>
      <c r="M2730" s="111">
        <f t="shared" si="596"/>
        <v>0</v>
      </c>
      <c r="N2730" s="111">
        <f t="shared" si="597"/>
        <v>0</v>
      </c>
      <c r="O2730" s="115">
        <f t="shared" si="598"/>
        <v>0</v>
      </c>
      <c r="P2730" s="111">
        <f t="shared" si="599"/>
        <v>0</v>
      </c>
      <c r="Q2730" s="111">
        <f t="shared" si="600"/>
        <v>0</v>
      </c>
      <c r="R2730" s="115">
        <f t="shared" si="601"/>
        <v>0</v>
      </c>
      <c r="S2730" s="111">
        <f t="shared" si="602"/>
        <v>0</v>
      </c>
      <c r="T2730" s="111">
        <f t="shared" si="603"/>
        <v>0</v>
      </c>
    </row>
    <row r="2731" spans="1:20" ht="11.25" customHeight="1" x14ac:dyDescent="0.2">
      <c r="A2731" s="102" t="str">
        <f>'T09'!A2731</f>
        <v>Vojčice</v>
      </c>
      <c r="B2731" s="104">
        <f>'T09'!C2731</f>
        <v>543951</v>
      </c>
      <c r="C2731" s="109">
        <f>'T09'!K2731</f>
        <v>1020352.7999999999</v>
      </c>
      <c r="D2731" s="110">
        <f>'T09'!O2731</f>
        <v>15.460100000000001</v>
      </c>
      <c r="E2731" s="110">
        <f>'T09'!P2731</f>
        <v>12.698372562901774</v>
      </c>
      <c r="F2731" s="110"/>
      <c r="G2731" s="102">
        <f t="shared" si="591"/>
        <v>0</v>
      </c>
      <c r="H2731" s="102">
        <f t="shared" si="592"/>
        <v>0</v>
      </c>
      <c r="I2731" s="102">
        <f t="shared" si="593"/>
        <v>0</v>
      </c>
      <c r="J2731" s="103">
        <f t="shared" si="594"/>
        <v>0</v>
      </c>
      <c r="L2731" s="115">
        <f t="shared" si="595"/>
        <v>0</v>
      </c>
      <c r="M2731" s="111">
        <f t="shared" si="596"/>
        <v>0</v>
      </c>
      <c r="N2731" s="111">
        <f t="shared" si="597"/>
        <v>0</v>
      </c>
      <c r="O2731" s="115">
        <f t="shared" si="598"/>
        <v>0</v>
      </c>
      <c r="P2731" s="111">
        <f t="shared" si="599"/>
        <v>0</v>
      </c>
      <c r="Q2731" s="111">
        <f t="shared" si="600"/>
        <v>0</v>
      </c>
      <c r="R2731" s="115">
        <f t="shared" si="601"/>
        <v>0</v>
      </c>
      <c r="S2731" s="111">
        <f t="shared" si="602"/>
        <v>0</v>
      </c>
      <c r="T2731" s="111">
        <f t="shared" si="603"/>
        <v>0</v>
      </c>
    </row>
    <row r="2732" spans="1:20" ht="11.25" customHeight="1" x14ac:dyDescent="0.2">
      <c r="A2732" s="102" t="str">
        <f>'T09'!A2732</f>
        <v>Vojka</v>
      </c>
      <c r="B2732" s="104">
        <f>'T09'!C2732</f>
        <v>543969</v>
      </c>
      <c r="C2732" s="109">
        <f>'T09'!K2732</f>
        <v>134457.13</v>
      </c>
      <c r="D2732" s="110">
        <f>'T09'!O2732</f>
        <v>0</v>
      </c>
      <c r="E2732" s="110">
        <f>'T09'!P2732</f>
        <v>0</v>
      </c>
      <c r="F2732" s="110"/>
      <c r="G2732" s="102">
        <f t="shared" si="591"/>
        <v>0</v>
      </c>
      <c r="H2732" s="102">
        <f t="shared" si="592"/>
        <v>0</v>
      </c>
      <c r="I2732" s="102">
        <f t="shared" si="593"/>
        <v>0</v>
      </c>
      <c r="J2732" s="103">
        <f t="shared" si="594"/>
        <v>0</v>
      </c>
      <c r="L2732" s="115">
        <f t="shared" si="595"/>
        <v>0</v>
      </c>
      <c r="M2732" s="111">
        <f t="shared" si="596"/>
        <v>0</v>
      </c>
      <c r="N2732" s="111">
        <f t="shared" si="597"/>
        <v>0</v>
      </c>
      <c r="O2732" s="115">
        <f t="shared" si="598"/>
        <v>0</v>
      </c>
      <c r="P2732" s="111">
        <f t="shared" si="599"/>
        <v>0</v>
      </c>
      <c r="Q2732" s="111">
        <f t="shared" si="600"/>
        <v>0</v>
      </c>
      <c r="R2732" s="115">
        <f t="shared" si="601"/>
        <v>0</v>
      </c>
      <c r="S2732" s="111">
        <f t="shared" si="602"/>
        <v>0</v>
      </c>
      <c r="T2732" s="111">
        <f t="shared" si="603"/>
        <v>0</v>
      </c>
    </row>
    <row r="2733" spans="1:20" ht="11.25" customHeight="1" x14ac:dyDescent="0.2">
      <c r="A2733" s="102" t="str">
        <f>'T09'!A2733</f>
        <v>Vojka nad Dunajom</v>
      </c>
      <c r="B2733" s="104">
        <f>'T09'!C2733</f>
        <v>501999</v>
      </c>
      <c r="C2733" s="109">
        <f>'T09'!K2733</f>
        <v>231437.42</v>
      </c>
      <c r="D2733" s="110">
        <f>'T09'!O2733</f>
        <v>0</v>
      </c>
      <c r="E2733" s="110">
        <f>'T09'!P2733</f>
        <v>28.537213212971345</v>
      </c>
      <c r="F2733" s="110"/>
      <c r="G2733" s="102">
        <f t="shared" si="591"/>
        <v>0</v>
      </c>
      <c r="H2733" s="102">
        <f t="shared" si="592"/>
        <v>1</v>
      </c>
      <c r="I2733" s="102">
        <f t="shared" si="593"/>
        <v>0</v>
      </c>
      <c r="J2733" s="103">
        <f t="shared" si="594"/>
        <v>1</v>
      </c>
      <c r="L2733" s="115">
        <f t="shared" si="595"/>
        <v>0</v>
      </c>
      <c r="M2733" s="111">
        <f t="shared" si="596"/>
        <v>0</v>
      </c>
      <c r="N2733" s="111">
        <f t="shared" si="597"/>
        <v>0</v>
      </c>
      <c r="O2733" s="115">
        <f t="shared" si="598"/>
        <v>231437.42</v>
      </c>
      <c r="P2733" s="111">
        <f t="shared" si="599"/>
        <v>0</v>
      </c>
      <c r="Q2733" s="111">
        <f t="shared" si="600"/>
        <v>0.28537213212971346</v>
      </c>
      <c r="R2733" s="115">
        <f t="shared" si="601"/>
        <v>0</v>
      </c>
      <c r="S2733" s="111">
        <f t="shared" si="602"/>
        <v>0</v>
      </c>
      <c r="T2733" s="111">
        <f t="shared" si="603"/>
        <v>0</v>
      </c>
    </row>
    <row r="2734" spans="1:20" ht="11.25" customHeight="1" x14ac:dyDescent="0.2">
      <c r="A2734" s="102" t="str">
        <f>'T09'!A2734</f>
        <v>Vojkovce</v>
      </c>
      <c r="B2734" s="104">
        <f>'T09'!C2734</f>
        <v>543721</v>
      </c>
      <c r="C2734" s="109">
        <f>'T09'!K2734</f>
        <v>132589.51</v>
      </c>
      <c r="D2734" s="110">
        <f>'T09'!O2734</f>
        <v>0</v>
      </c>
      <c r="E2734" s="110">
        <f>'T09'!P2734</f>
        <v>0</v>
      </c>
      <c r="F2734" s="110"/>
      <c r="G2734" s="102">
        <f t="shared" si="591"/>
        <v>0</v>
      </c>
      <c r="H2734" s="102">
        <f t="shared" si="592"/>
        <v>0</v>
      </c>
      <c r="I2734" s="102">
        <f t="shared" si="593"/>
        <v>0</v>
      </c>
      <c r="J2734" s="103">
        <f t="shared" si="594"/>
        <v>0</v>
      </c>
      <c r="L2734" s="115">
        <f t="shared" si="595"/>
        <v>0</v>
      </c>
      <c r="M2734" s="111">
        <f t="shared" si="596"/>
        <v>0</v>
      </c>
      <c r="N2734" s="111">
        <f t="shared" si="597"/>
        <v>0</v>
      </c>
      <c r="O2734" s="115">
        <f t="shared" si="598"/>
        <v>0</v>
      </c>
      <c r="P2734" s="111">
        <f t="shared" si="599"/>
        <v>0</v>
      </c>
      <c r="Q2734" s="111">
        <f t="shared" si="600"/>
        <v>0</v>
      </c>
      <c r="R2734" s="115">
        <f t="shared" si="601"/>
        <v>0</v>
      </c>
      <c r="S2734" s="111">
        <f t="shared" si="602"/>
        <v>0</v>
      </c>
      <c r="T2734" s="111">
        <f t="shared" si="603"/>
        <v>0</v>
      </c>
    </row>
    <row r="2735" spans="1:20" ht="11.25" customHeight="1" x14ac:dyDescent="0.2">
      <c r="A2735" s="102" t="str">
        <f>'T09'!A2735</f>
        <v>Vojňany</v>
      </c>
      <c r="B2735" s="104">
        <f>'T09'!C2735</f>
        <v>524069</v>
      </c>
      <c r="C2735" s="109">
        <f>'T09'!K2735</f>
        <v>85354.91</v>
      </c>
      <c r="D2735" s="110">
        <f>'T09'!O2735</f>
        <v>0</v>
      </c>
      <c r="E2735" s="110">
        <f>'T09'!P2735</f>
        <v>0</v>
      </c>
      <c r="F2735" s="110"/>
      <c r="G2735" s="102">
        <f t="shared" si="591"/>
        <v>0</v>
      </c>
      <c r="H2735" s="102">
        <f t="shared" si="592"/>
        <v>0</v>
      </c>
      <c r="I2735" s="102">
        <f t="shared" si="593"/>
        <v>0</v>
      </c>
      <c r="J2735" s="103">
        <f t="shared" si="594"/>
        <v>0</v>
      </c>
      <c r="L2735" s="115">
        <f t="shared" si="595"/>
        <v>0</v>
      </c>
      <c r="M2735" s="111">
        <f t="shared" si="596"/>
        <v>0</v>
      </c>
      <c r="N2735" s="111">
        <f t="shared" si="597"/>
        <v>0</v>
      </c>
      <c r="O2735" s="115">
        <f t="shared" si="598"/>
        <v>0</v>
      </c>
      <c r="P2735" s="111">
        <f t="shared" si="599"/>
        <v>0</v>
      </c>
      <c r="Q2735" s="111">
        <f t="shared" si="600"/>
        <v>0</v>
      </c>
      <c r="R2735" s="115">
        <f t="shared" si="601"/>
        <v>0</v>
      </c>
      <c r="S2735" s="111">
        <f t="shared" si="602"/>
        <v>0</v>
      </c>
      <c r="T2735" s="111">
        <f t="shared" si="603"/>
        <v>0</v>
      </c>
    </row>
    <row r="2736" spans="1:20" ht="11.25" customHeight="1" x14ac:dyDescent="0.2">
      <c r="A2736" s="102" t="str">
        <f>'T09'!A2736</f>
        <v>Vojnatina</v>
      </c>
      <c r="B2736" s="104">
        <f>'T09'!C2736</f>
        <v>523267</v>
      </c>
      <c r="C2736" s="109">
        <f>'T09'!K2736</f>
        <v>50204.94</v>
      </c>
      <c r="D2736" s="110">
        <f>'T09'!O2736</f>
        <v>20.595400000000001</v>
      </c>
      <c r="E2736" s="110">
        <f>'T09'!P2736</f>
        <v>1.239061335398469</v>
      </c>
      <c r="F2736" s="110"/>
      <c r="G2736" s="102">
        <f t="shared" si="591"/>
        <v>0</v>
      </c>
      <c r="H2736" s="102">
        <f t="shared" si="592"/>
        <v>0</v>
      </c>
      <c r="I2736" s="102">
        <f t="shared" si="593"/>
        <v>0</v>
      </c>
      <c r="J2736" s="103">
        <f t="shared" si="594"/>
        <v>0</v>
      </c>
      <c r="L2736" s="115">
        <f t="shared" si="595"/>
        <v>0</v>
      </c>
      <c r="M2736" s="111">
        <f t="shared" si="596"/>
        <v>0</v>
      </c>
      <c r="N2736" s="111">
        <f t="shared" si="597"/>
        <v>0</v>
      </c>
      <c r="O2736" s="115">
        <f t="shared" si="598"/>
        <v>0</v>
      </c>
      <c r="P2736" s="111">
        <f t="shared" si="599"/>
        <v>0</v>
      </c>
      <c r="Q2736" s="111">
        <f t="shared" si="600"/>
        <v>0</v>
      </c>
      <c r="R2736" s="115">
        <f t="shared" si="601"/>
        <v>0</v>
      </c>
      <c r="S2736" s="111">
        <f t="shared" si="602"/>
        <v>0</v>
      </c>
      <c r="T2736" s="111">
        <f t="shared" si="603"/>
        <v>0</v>
      </c>
    </row>
    <row r="2737" spans="1:20" ht="11.25" customHeight="1" x14ac:dyDescent="0.2">
      <c r="A2737" s="102" t="str">
        <f>'T09'!A2737</f>
        <v>Vojtovce</v>
      </c>
      <c r="B2737" s="104">
        <f>'T09'!C2737</f>
        <v>528013</v>
      </c>
      <c r="C2737" s="109">
        <f>'T09'!K2737</f>
        <v>24301.26</v>
      </c>
      <c r="D2737" s="110">
        <f>'T09'!O2737</f>
        <v>0</v>
      </c>
      <c r="E2737" s="110">
        <f>'T09'!P2737</f>
        <v>0</v>
      </c>
      <c r="F2737" s="110"/>
      <c r="G2737" s="102">
        <f t="shared" si="591"/>
        <v>0</v>
      </c>
      <c r="H2737" s="102">
        <f t="shared" si="592"/>
        <v>0</v>
      </c>
      <c r="I2737" s="102">
        <f t="shared" si="593"/>
        <v>0</v>
      </c>
      <c r="J2737" s="103">
        <f t="shared" si="594"/>
        <v>0</v>
      </c>
      <c r="L2737" s="115">
        <f t="shared" si="595"/>
        <v>0</v>
      </c>
      <c r="M2737" s="111">
        <f t="shared" si="596"/>
        <v>0</v>
      </c>
      <c r="N2737" s="111">
        <f t="shared" si="597"/>
        <v>0</v>
      </c>
      <c r="O2737" s="115">
        <f t="shared" si="598"/>
        <v>0</v>
      </c>
      <c r="P2737" s="111">
        <f t="shared" si="599"/>
        <v>0</v>
      </c>
      <c r="Q2737" s="111">
        <f t="shared" si="600"/>
        <v>0</v>
      </c>
      <c r="R2737" s="115">
        <f t="shared" si="601"/>
        <v>0</v>
      </c>
      <c r="S2737" s="111">
        <f t="shared" si="602"/>
        <v>0</v>
      </c>
      <c r="T2737" s="111">
        <f t="shared" si="603"/>
        <v>0</v>
      </c>
    </row>
    <row r="2738" spans="1:20" ht="11.25" customHeight="1" x14ac:dyDescent="0.2">
      <c r="A2738" s="102" t="str">
        <f>'T09'!A2738</f>
        <v>Voľa</v>
      </c>
      <c r="B2738" s="104">
        <f>'T09'!C2738</f>
        <v>523275</v>
      </c>
      <c r="C2738" s="109">
        <f>'T09'!K2738</f>
        <v>73905.23</v>
      </c>
      <c r="D2738" s="110">
        <f>'T09'!O2738</f>
        <v>41.614100000000001</v>
      </c>
      <c r="E2738" s="110">
        <f>'T09'!P2738</f>
        <v>3.0210987774478211</v>
      </c>
      <c r="F2738" s="110"/>
      <c r="G2738" s="102">
        <f t="shared" si="591"/>
        <v>0</v>
      </c>
      <c r="H2738" s="102">
        <f t="shared" si="592"/>
        <v>0</v>
      </c>
      <c r="I2738" s="102">
        <f t="shared" si="593"/>
        <v>0</v>
      </c>
      <c r="J2738" s="103">
        <f t="shared" si="594"/>
        <v>0</v>
      </c>
      <c r="L2738" s="115">
        <f t="shared" si="595"/>
        <v>0</v>
      </c>
      <c r="M2738" s="111">
        <f t="shared" si="596"/>
        <v>0</v>
      </c>
      <c r="N2738" s="111">
        <f t="shared" si="597"/>
        <v>0</v>
      </c>
      <c r="O2738" s="115">
        <f t="shared" si="598"/>
        <v>0</v>
      </c>
      <c r="P2738" s="111">
        <f t="shared" si="599"/>
        <v>0</v>
      </c>
      <c r="Q2738" s="111">
        <f t="shared" si="600"/>
        <v>0</v>
      </c>
      <c r="R2738" s="115">
        <f t="shared" si="601"/>
        <v>0</v>
      </c>
      <c r="S2738" s="111">
        <f t="shared" si="602"/>
        <v>0</v>
      </c>
      <c r="T2738" s="111">
        <f t="shared" si="603"/>
        <v>0</v>
      </c>
    </row>
    <row r="2739" spans="1:20" ht="11.25" customHeight="1" x14ac:dyDescent="0.2">
      <c r="A2739" s="102" t="str">
        <f>'T09'!A2739</f>
        <v>Volica</v>
      </c>
      <c r="B2739" s="104">
        <f>'T09'!C2739</f>
        <v>520993</v>
      </c>
      <c r="C2739" s="109">
        <f>'T09'!K2739</f>
        <v>83009.88</v>
      </c>
      <c r="D2739" s="110">
        <f>'T09'!O2739</f>
        <v>0</v>
      </c>
      <c r="E2739" s="110">
        <f>'T09'!P2739</f>
        <v>0</v>
      </c>
      <c r="F2739" s="110"/>
      <c r="G2739" s="102">
        <f t="shared" si="591"/>
        <v>0</v>
      </c>
      <c r="H2739" s="102">
        <f t="shared" si="592"/>
        <v>0</v>
      </c>
      <c r="I2739" s="102">
        <f t="shared" si="593"/>
        <v>0</v>
      </c>
      <c r="J2739" s="103">
        <f t="shared" si="594"/>
        <v>0</v>
      </c>
      <c r="L2739" s="115">
        <f t="shared" si="595"/>
        <v>0</v>
      </c>
      <c r="M2739" s="111">
        <f t="shared" si="596"/>
        <v>0</v>
      </c>
      <c r="N2739" s="111">
        <f t="shared" si="597"/>
        <v>0</v>
      </c>
      <c r="O2739" s="115">
        <f t="shared" si="598"/>
        <v>0</v>
      </c>
      <c r="P2739" s="111">
        <f t="shared" si="599"/>
        <v>0</v>
      </c>
      <c r="Q2739" s="111">
        <f t="shared" si="600"/>
        <v>0</v>
      </c>
      <c r="R2739" s="115">
        <f t="shared" si="601"/>
        <v>0</v>
      </c>
      <c r="S2739" s="111">
        <f t="shared" si="602"/>
        <v>0</v>
      </c>
      <c r="T2739" s="111">
        <f t="shared" si="603"/>
        <v>0</v>
      </c>
    </row>
    <row r="2740" spans="1:20" ht="11.25" customHeight="1" x14ac:dyDescent="0.2">
      <c r="A2740" s="102" t="str">
        <f>'T09'!A2740</f>
        <v>Volkovce</v>
      </c>
      <c r="B2740" s="104">
        <f>'T09'!C2740</f>
        <v>500925</v>
      </c>
      <c r="C2740" s="109">
        <f>'T09'!K2740</f>
        <v>404436.01</v>
      </c>
      <c r="D2740" s="110">
        <f>'T09'!O2740</f>
        <v>25.0991</v>
      </c>
      <c r="E2740" s="110">
        <f>'T09'!P2740</f>
        <v>7.9831664841120347</v>
      </c>
      <c r="F2740" s="110"/>
      <c r="G2740" s="102">
        <f t="shared" si="591"/>
        <v>0</v>
      </c>
      <c r="H2740" s="102">
        <f t="shared" si="592"/>
        <v>0</v>
      </c>
      <c r="I2740" s="102">
        <f t="shared" si="593"/>
        <v>0</v>
      </c>
      <c r="J2740" s="103">
        <f t="shared" si="594"/>
        <v>0</v>
      </c>
      <c r="L2740" s="115">
        <f t="shared" si="595"/>
        <v>0</v>
      </c>
      <c r="M2740" s="111">
        <f t="shared" si="596"/>
        <v>0</v>
      </c>
      <c r="N2740" s="111">
        <f t="shared" si="597"/>
        <v>0</v>
      </c>
      <c r="O2740" s="115">
        <f t="shared" si="598"/>
        <v>0</v>
      </c>
      <c r="P2740" s="111">
        <f t="shared" si="599"/>
        <v>0</v>
      </c>
      <c r="Q2740" s="111">
        <f t="shared" si="600"/>
        <v>0</v>
      </c>
      <c r="R2740" s="115">
        <f t="shared" si="601"/>
        <v>0</v>
      </c>
      <c r="S2740" s="111">
        <f t="shared" si="602"/>
        <v>0</v>
      </c>
      <c r="T2740" s="111">
        <f t="shared" si="603"/>
        <v>0</v>
      </c>
    </row>
    <row r="2741" spans="1:20" ht="11.25" customHeight="1" x14ac:dyDescent="0.2">
      <c r="A2741" s="102" t="str">
        <f>'T09'!A2741</f>
        <v>Voznica</v>
      </c>
      <c r="B2741" s="104">
        <f>'T09'!C2741</f>
        <v>517356</v>
      </c>
      <c r="C2741" s="109">
        <f>'T09'!K2741</f>
        <v>175121.66</v>
      </c>
      <c r="D2741" s="110">
        <f>'T09'!O2741</f>
        <v>0</v>
      </c>
      <c r="E2741" s="110">
        <f>'T09'!P2741</f>
        <v>0</v>
      </c>
      <c r="F2741" s="110"/>
      <c r="G2741" s="102">
        <f t="shared" si="591"/>
        <v>0</v>
      </c>
      <c r="H2741" s="102">
        <f t="shared" si="592"/>
        <v>0</v>
      </c>
      <c r="I2741" s="102">
        <f t="shared" si="593"/>
        <v>0</v>
      </c>
      <c r="J2741" s="103">
        <f t="shared" si="594"/>
        <v>0</v>
      </c>
      <c r="L2741" s="115">
        <f t="shared" si="595"/>
        <v>0</v>
      </c>
      <c r="M2741" s="111">
        <f t="shared" si="596"/>
        <v>0</v>
      </c>
      <c r="N2741" s="111">
        <f t="shared" si="597"/>
        <v>0</v>
      </c>
      <c r="O2741" s="115">
        <f t="shared" si="598"/>
        <v>0</v>
      </c>
      <c r="P2741" s="111">
        <f t="shared" si="599"/>
        <v>0</v>
      </c>
      <c r="Q2741" s="111">
        <f t="shared" si="600"/>
        <v>0</v>
      </c>
      <c r="R2741" s="115">
        <f t="shared" si="601"/>
        <v>0</v>
      </c>
      <c r="S2741" s="111">
        <f t="shared" si="602"/>
        <v>0</v>
      </c>
      <c r="T2741" s="111">
        <f t="shared" si="603"/>
        <v>0</v>
      </c>
    </row>
    <row r="2742" spans="1:20" ht="11.25" customHeight="1" x14ac:dyDescent="0.2">
      <c r="A2742" s="102" t="str">
        <f>'T09'!A2742</f>
        <v>Vozokany</v>
      </c>
      <c r="B2742" s="104">
        <f>'T09'!C2742</f>
        <v>504173</v>
      </c>
      <c r="C2742" s="109">
        <f>'T09'!K2742</f>
        <v>451186.57</v>
      </c>
      <c r="D2742" s="110">
        <f>'T09'!O2742</f>
        <v>11.9358</v>
      </c>
      <c r="E2742" s="110">
        <f>'T09'!P2742</f>
        <v>31.825105077928185</v>
      </c>
      <c r="F2742" s="110"/>
      <c r="G2742" s="102">
        <f t="shared" si="591"/>
        <v>0</v>
      </c>
      <c r="H2742" s="102">
        <f t="shared" si="592"/>
        <v>1</v>
      </c>
      <c r="I2742" s="102">
        <f t="shared" si="593"/>
        <v>0</v>
      </c>
      <c r="J2742" s="103">
        <f t="shared" si="594"/>
        <v>1</v>
      </c>
      <c r="L2742" s="115">
        <f t="shared" si="595"/>
        <v>0</v>
      </c>
      <c r="M2742" s="111">
        <f t="shared" si="596"/>
        <v>0</v>
      </c>
      <c r="N2742" s="111">
        <f t="shared" si="597"/>
        <v>0</v>
      </c>
      <c r="O2742" s="115">
        <f t="shared" si="598"/>
        <v>451186.57</v>
      </c>
      <c r="P2742" s="111">
        <f t="shared" si="599"/>
        <v>0.11935800000000001</v>
      </c>
      <c r="Q2742" s="111">
        <f t="shared" si="600"/>
        <v>0.31825105077928184</v>
      </c>
      <c r="R2742" s="115">
        <f t="shared" si="601"/>
        <v>0</v>
      </c>
      <c r="S2742" s="111">
        <f t="shared" si="602"/>
        <v>0</v>
      </c>
      <c r="T2742" s="111">
        <f t="shared" si="603"/>
        <v>0</v>
      </c>
    </row>
    <row r="2743" spans="1:20" ht="11.25" customHeight="1" x14ac:dyDescent="0.2">
      <c r="A2743" s="102" t="str">
        <f>'T09'!A2743</f>
        <v>Vozokany</v>
      </c>
      <c r="B2743" s="104">
        <f>'T09'!C2743</f>
        <v>505757</v>
      </c>
      <c r="C2743" s="109">
        <f>'T09'!K2743</f>
        <v>69701.03</v>
      </c>
      <c r="D2743" s="110">
        <f>'T09'!O2743</f>
        <v>20.5425</v>
      </c>
      <c r="E2743" s="110">
        <f>'T09'!P2743</f>
        <v>10.590948225585763</v>
      </c>
      <c r="F2743" s="110"/>
      <c r="G2743" s="102">
        <f t="shared" si="591"/>
        <v>0</v>
      </c>
      <c r="H2743" s="102">
        <f t="shared" si="592"/>
        <v>0</v>
      </c>
      <c r="I2743" s="102">
        <f t="shared" si="593"/>
        <v>0</v>
      </c>
      <c r="J2743" s="103">
        <f t="shared" si="594"/>
        <v>0</v>
      </c>
      <c r="L2743" s="115">
        <f t="shared" si="595"/>
        <v>0</v>
      </c>
      <c r="M2743" s="111">
        <f t="shared" si="596"/>
        <v>0</v>
      </c>
      <c r="N2743" s="111">
        <f t="shared" si="597"/>
        <v>0</v>
      </c>
      <c r="O2743" s="115">
        <f t="shared" si="598"/>
        <v>0</v>
      </c>
      <c r="P2743" s="111">
        <f t="shared" si="599"/>
        <v>0</v>
      </c>
      <c r="Q2743" s="111">
        <f t="shared" si="600"/>
        <v>0</v>
      </c>
      <c r="R2743" s="115">
        <f t="shared" si="601"/>
        <v>0</v>
      </c>
      <c r="S2743" s="111">
        <f t="shared" si="602"/>
        <v>0</v>
      </c>
      <c r="T2743" s="111">
        <f t="shared" si="603"/>
        <v>0</v>
      </c>
    </row>
    <row r="2744" spans="1:20" ht="11.25" customHeight="1" x14ac:dyDescent="0.2">
      <c r="A2744" s="102" t="str">
        <f>'T09'!A2744</f>
        <v>Vráble</v>
      </c>
      <c r="B2744" s="104">
        <f>'T09'!C2744</f>
        <v>500933</v>
      </c>
      <c r="C2744" s="109">
        <f>'T09'!K2744</f>
        <v>5405652.3700000001</v>
      </c>
      <c r="D2744" s="110">
        <f>'T09'!O2744</f>
        <v>31.963899999999999</v>
      </c>
      <c r="E2744" s="110">
        <f>'T09'!P2744</f>
        <v>5.5872347929025263</v>
      </c>
      <c r="F2744" s="110"/>
      <c r="G2744" s="102">
        <f t="shared" si="591"/>
        <v>0</v>
      </c>
      <c r="H2744" s="102">
        <f t="shared" si="592"/>
        <v>0</v>
      </c>
      <c r="I2744" s="102">
        <f t="shared" si="593"/>
        <v>0</v>
      </c>
      <c r="J2744" s="103">
        <f t="shared" si="594"/>
        <v>0</v>
      </c>
      <c r="L2744" s="115">
        <f t="shared" si="595"/>
        <v>0</v>
      </c>
      <c r="M2744" s="111">
        <f t="shared" si="596"/>
        <v>0</v>
      </c>
      <c r="N2744" s="111">
        <f t="shared" si="597"/>
        <v>0</v>
      </c>
      <c r="O2744" s="115">
        <f t="shared" si="598"/>
        <v>0</v>
      </c>
      <c r="P2744" s="111">
        <f t="shared" si="599"/>
        <v>0</v>
      </c>
      <c r="Q2744" s="111">
        <f t="shared" si="600"/>
        <v>0</v>
      </c>
      <c r="R2744" s="115">
        <f t="shared" si="601"/>
        <v>0</v>
      </c>
      <c r="S2744" s="111">
        <f t="shared" si="602"/>
        <v>0</v>
      </c>
      <c r="T2744" s="111">
        <f t="shared" si="603"/>
        <v>0</v>
      </c>
    </row>
    <row r="2745" spans="1:20" ht="11.25" customHeight="1" x14ac:dyDescent="0.2">
      <c r="A2745" s="102" t="str">
        <f>'T09'!A2745</f>
        <v>Vrádište</v>
      </c>
      <c r="B2745" s="104">
        <f>'T09'!C2745</f>
        <v>504963</v>
      </c>
      <c r="C2745" s="109">
        <f>'T09'!K2745</f>
        <v>255290.81</v>
      </c>
      <c r="D2745" s="110">
        <f>'T09'!O2745</f>
        <v>1.7738</v>
      </c>
      <c r="E2745" s="110">
        <f>'T09'!P2745</f>
        <v>9.5856682032541638</v>
      </c>
      <c r="F2745" s="110"/>
      <c r="G2745" s="102">
        <f t="shared" si="591"/>
        <v>0</v>
      </c>
      <c r="H2745" s="102">
        <f t="shared" si="592"/>
        <v>0</v>
      </c>
      <c r="I2745" s="102">
        <f t="shared" si="593"/>
        <v>0</v>
      </c>
      <c r="J2745" s="103">
        <f t="shared" si="594"/>
        <v>0</v>
      </c>
      <c r="L2745" s="115">
        <f t="shared" si="595"/>
        <v>0</v>
      </c>
      <c r="M2745" s="111">
        <f t="shared" si="596"/>
        <v>0</v>
      </c>
      <c r="N2745" s="111">
        <f t="shared" si="597"/>
        <v>0</v>
      </c>
      <c r="O2745" s="115">
        <f t="shared" si="598"/>
        <v>0</v>
      </c>
      <c r="P2745" s="111">
        <f t="shared" si="599"/>
        <v>0</v>
      </c>
      <c r="Q2745" s="111">
        <f t="shared" si="600"/>
        <v>0</v>
      </c>
      <c r="R2745" s="115">
        <f t="shared" si="601"/>
        <v>0</v>
      </c>
      <c r="S2745" s="111">
        <f t="shared" si="602"/>
        <v>0</v>
      </c>
      <c r="T2745" s="111">
        <f t="shared" si="603"/>
        <v>0</v>
      </c>
    </row>
    <row r="2746" spans="1:20" ht="11.25" customHeight="1" x14ac:dyDescent="0.2">
      <c r="A2746" s="102" t="str">
        <f>'T09'!A2746</f>
        <v>Vrakúň</v>
      </c>
      <c r="B2746" s="104">
        <f>'T09'!C2746</f>
        <v>502006</v>
      </c>
      <c r="C2746" s="109">
        <f>'T09'!K2746</f>
        <v>1281238.22</v>
      </c>
      <c r="D2746" s="110">
        <f>'T09'!O2746</f>
        <v>12.4397</v>
      </c>
      <c r="E2746" s="110">
        <f>'T09'!P2746</f>
        <v>12.584083699907112</v>
      </c>
      <c r="F2746" s="110"/>
      <c r="G2746" s="102">
        <f t="shared" si="591"/>
        <v>0</v>
      </c>
      <c r="H2746" s="102">
        <f t="shared" si="592"/>
        <v>0</v>
      </c>
      <c r="I2746" s="102">
        <f t="shared" si="593"/>
        <v>0</v>
      </c>
      <c r="J2746" s="103">
        <f t="shared" si="594"/>
        <v>0</v>
      </c>
      <c r="L2746" s="115">
        <f t="shared" si="595"/>
        <v>0</v>
      </c>
      <c r="M2746" s="111">
        <f t="shared" si="596"/>
        <v>0</v>
      </c>
      <c r="N2746" s="111">
        <f t="shared" si="597"/>
        <v>0</v>
      </c>
      <c r="O2746" s="115">
        <f t="shared" si="598"/>
        <v>0</v>
      </c>
      <c r="P2746" s="111">
        <f t="shared" si="599"/>
        <v>0</v>
      </c>
      <c r="Q2746" s="111">
        <f t="shared" si="600"/>
        <v>0</v>
      </c>
      <c r="R2746" s="115">
        <f t="shared" si="601"/>
        <v>0</v>
      </c>
      <c r="S2746" s="111">
        <f t="shared" si="602"/>
        <v>0</v>
      </c>
      <c r="T2746" s="111">
        <f t="shared" si="603"/>
        <v>0</v>
      </c>
    </row>
    <row r="2747" spans="1:20" ht="11.25" customHeight="1" x14ac:dyDescent="0.2">
      <c r="A2747" s="102" t="str">
        <f>'T09'!A2747</f>
        <v>Vranov nad Topľou</v>
      </c>
      <c r="B2747" s="104">
        <f>'T09'!C2747</f>
        <v>544051</v>
      </c>
      <c r="C2747" s="109">
        <f>'T09'!K2747</f>
        <v>16136711.359999999</v>
      </c>
      <c r="D2747" s="110">
        <f>'T09'!O2747</f>
        <v>27.644100000000002</v>
      </c>
      <c r="E2747" s="110">
        <f>'T09'!P2747</f>
        <v>16.582775822793177</v>
      </c>
      <c r="F2747" s="110"/>
      <c r="G2747" s="102">
        <f t="shared" si="591"/>
        <v>0</v>
      </c>
      <c r="H2747" s="102">
        <f t="shared" si="592"/>
        <v>0</v>
      </c>
      <c r="I2747" s="102">
        <f t="shared" si="593"/>
        <v>0</v>
      </c>
      <c r="J2747" s="103">
        <f t="shared" si="594"/>
        <v>0</v>
      </c>
      <c r="L2747" s="115">
        <f t="shared" si="595"/>
        <v>0</v>
      </c>
      <c r="M2747" s="111">
        <f t="shared" si="596"/>
        <v>0</v>
      </c>
      <c r="N2747" s="111">
        <f t="shared" si="597"/>
        <v>0</v>
      </c>
      <c r="O2747" s="115">
        <f t="shared" si="598"/>
        <v>0</v>
      </c>
      <c r="P2747" s="111">
        <f t="shared" si="599"/>
        <v>0</v>
      </c>
      <c r="Q2747" s="111">
        <f t="shared" si="600"/>
        <v>0</v>
      </c>
      <c r="R2747" s="115">
        <f t="shared" si="601"/>
        <v>0</v>
      </c>
      <c r="S2747" s="111">
        <f t="shared" si="602"/>
        <v>0</v>
      </c>
      <c r="T2747" s="111">
        <f t="shared" si="603"/>
        <v>0</v>
      </c>
    </row>
    <row r="2748" spans="1:20" ht="11.25" customHeight="1" x14ac:dyDescent="0.2">
      <c r="A2748" s="102" t="str">
        <f>'T09'!A2748</f>
        <v>Vrbnica</v>
      </c>
      <c r="B2748" s="104">
        <f>'T09'!C2748</f>
        <v>523283</v>
      </c>
      <c r="C2748" s="109">
        <f>'T09'!K2748</f>
        <v>433951.85</v>
      </c>
      <c r="D2748" s="110">
        <f>'T09'!O2748</f>
        <v>4.4762000000000004</v>
      </c>
      <c r="E2748" s="110">
        <f>'T09'!P2748</f>
        <v>0.96296628301043086</v>
      </c>
      <c r="F2748" s="110"/>
      <c r="G2748" s="102">
        <f t="shared" si="591"/>
        <v>0</v>
      </c>
      <c r="H2748" s="102">
        <f t="shared" si="592"/>
        <v>0</v>
      </c>
      <c r="I2748" s="102">
        <f t="shared" si="593"/>
        <v>0</v>
      </c>
      <c r="J2748" s="103">
        <f t="shared" si="594"/>
        <v>0</v>
      </c>
      <c r="L2748" s="115">
        <f t="shared" si="595"/>
        <v>0</v>
      </c>
      <c r="M2748" s="111">
        <f t="shared" si="596"/>
        <v>0</v>
      </c>
      <c r="N2748" s="111">
        <f t="shared" si="597"/>
        <v>0</v>
      </c>
      <c r="O2748" s="115">
        <f t="shared" si="598"/>
        <v>0</v>
      </c>
      <c r="P2748" s="111">
        <f t="shared" si="599"/>
        <v>0</v>
      </c>
      <c r="Q2748" s="111">
        <f t="shared" si="600"/>
        <v>0</v>
      </c>
      <c r="R2748" s="115">
        <f t="shared" si="601"/>
        <v>0</v>
      </c>
      <c r="S2748" s="111">
        <f t="shared" si="602"/>
        <v>0</v>
      </c>
      <c r="T2748" s="111">
        <f t="shared" si="603"/>
        <v>0</v>
      </c>
    </row>
    <row r="2749" spans="1:20" ht="11.25" customHeight="1" x14ac:dyDescent="0.2">
      <c r="A2749" s="102" t="str">
        <f>'T09'!A2749</f>
        <v>Vrbov</v>
      </c>
      <c r="B2749" s="104">
        <f>'T09'!C2749</f>
        <v>524077</v>
      </c>
      <c r="C2749" s="109">
        <f>'T09'!K2749</f>
        <v>976265.34000000008</v>
      </c>
      <c r="D2749" s="110">
        <f>'T09'!O2749</f>
        <v>28.678699999999999</v>
      </c>
      <c r="E2749" s="110">
        <f>'T09'!P2749</f>
        <v>5.0613657963110725</v>
      </c>
      <c r="F2749" s="110"/>
      <c r="G2749" s="102">
        <f t="shared" si="591"/>
        <v>0</v>
      </c>
      <c r="H2749" s="102">
        <f t="shared" si="592"/>
        <v>0</v>
      </c>
      <c r="I2749" s="102">
        <f t="shared" si="593"/>
        <v>0</v>
      </c>
      <c r="J2749" s="103">
        <f t="shared" si="594"/>
        <v>0</v>
      </c>
      <c r="L2749" s="115">
        <f t="shared" si="595"/>
        <v>0</v>
      </c>
      <c r="M2749" s="111">
        <f t="shared" si="596"/>
        <v>0</v>
      </c>
      <c r="N2749" s="111">
        <f t="shared" si="597"/>
        <v>0</v>
      </c>
      <c r="O2749" s="115">
        <f t="shared" si="598"/>
        <v>0</v>
      </c>
      <c r="P2749" s="111">
        <f t="shared" si="599"/>
        <v>0</v>
      </c>
      <c r="Q2749" s="111">
        <f t="shared" si="600"/>
        <v>0</v>
      </c>
      <c r="R2749" s="115">
        <f t="shared" si="601"/>
        <v>0</v>
      </c>
      <c r="S2749" s="111">
        <f t="shared" si="602"/>
        <v>0</v>
      </c>
      <c r="T2749" s="111">
        <f t="shared" si="603"/>
        <v>0</v>
      </c>
    </row>
    <row r="2750" spans="1:20" ht="11.25" customHeight="1" x14ac:dyDescent="0.2">
      <c r="A2750" s="102" t="str">
        <f>'T09'!A2750</f>
        <v>Vrbová nad Váhom</v>
      </c>
      <c r="B2750" s="104">
        <f>'T09'!C2750</f>
        <v>501409</v>
      </c>
      <c r="C2750" s="109">
        <f>'T09'!K2750</f>
        <v>232934.94</v>
      </c>
      <c r="D2750" s="110">
        <f>'T09'!O2750</f>
        <v>11.3576</v>
      </c>
      <c r="E2750" s="110">
        <f>'T09'!P2750</f>
        <v>0.23346862432917967</v>
      </c>
      <c r="F2750" s="110"/>
      <c r="G2750" s="102">
        <f t="shared" si="591"/>
        <v>0</v>
      </c>
      <c r="H2750" s="102">
        <f t="shared" si="592"/>
        <v>0</v>
      </c>
      <c r="I2750" s="102">
        <f t="shared" si="593"/>
        <v>0</v>
      </c>
      <c r="J2750" s="103">
        <f t="shared" si="594"/>
        <v>0</v>
      </c>
      <c r="L2750" s="115">
        <f t="shared" si="595"/>
        <v>0</v>
      </c>
      <c r="M2750" s="111">
        <f t="shared" si="596"/>
        <v>0</v>
      </c>
      <c r="N2750" s="111">
        <f t="shared" si="597"/>
        <v>0</v>
      </c>
      <c r="O2750" s="115">
        <f t="shared" si="598"/>
        <v>0</v>
      </c>
      <c r="P2750" s="111">
        <f t="shared" si="599"/>
        <v>0</v>
      </c>
      <c r="Q2750" s="111">
        <f t="shared" si="600"/>
        <v>0</v>
      </c>
      <c r="R2750" s="115">
        <f t="shared" si="601"/>
        <v>0</v>
      </c>
      <c r="S2750" s="111">
        <f t="shared" si="602"/>
        <v>0</v>
      </c>
      <c r="T2750" s="111">
        <f t="shared" si="603"/>
        <v>0</v>
      </c>
    </row>
    <row r="2751" spans="1:20" ht="11.25" customHeight="1" x14ac:dyDescent="0.2">
      <c r="A2751" s="102" t="str">
        <f>'T09'!A2751</f>
        <v>Vrbovce</v>
      </c>
      <c r="B2751" s="104">
        <f>'T09'!C2751</f>
        <v>504971</v>
      </c>
      <c r="C2751" s="109">
        <f>'T09'!K2751</f>
        <v>760895.36</v>
      </c>
      <c r="D2751" s="110">
        <f>'T09'!O2751</f>
        <v>11.4297</v>
      </c>
      <c r="E2751" s="110">
        <f>'T09'!P2751</f>
        <v>4.2164969963806849</v>
      </c>
      <c r="F2751" s="110"/>
      <c r="G2751" s="102">
        <f t="shared" si="591"/>
        <v>0</v>
      </c>
      <c r="H2751" s="102">
        <f t="shared" si="592"/>
        <v>0</v>
      </c>
      <c r="I2751" s="102">
        <f t="shared" si="593"/>
        <v>0</v>
      </c>
      <c r="J2751" s="103">
        <f t="shared" si="594"/>
        <v>0</v>
      </c>
      <c r="L2751" s="115">
        <f t="shared" si="595"/>
        <v>0</v>
      </c>
      <c r="M2751" s="111">
        <f t="shared" si="596"/>
        <v>0</v>
      </c>
      <c r="N2751" s="111">
        <f t="shared" si="597"/>
        <v>0</v>
      </c>
      <c r="O2751" s="115">
        <f t="shared" si="598"/>
        <v>0</v>
      </c>
      <c r="P2751" s="111">
        <f t="shared" si="599"/>
        <v>0</v>
      </c>
      <c r="Q2751" s="111">
        <f t="shared" si="600"/>
        <v>0</v>
      </c>
      <c r="R2751" s="115">
        <f t="shared" si="601"/>
        <v>0</v>
      </c>
      <c r="S2751" s="111">
        <f t="shared" si="602"/>
        <v>0</v>
      </c>
      <c r="T2751" s="111">
        <f t="shared" si="603"/>
        <v>0</v>
      </c>
    </row>
    <row r="2752" spans="1:20" ht="11.25" customHeight="1" x14ac:dyDescent="0.2">
      <c r="A2752" s="102" t="str">
        <f>'T09'!A2752</f>
        <v>Vrbové</v>
      </c>
      <c r="B2752" s="104">
        <f>'T09'!C2752</f>
        <v>507750</v>
      </c>
      <c r="C2752" s="109">
        <f>'T09'!K2752</f>
        <v>3750834.9499999997</v>
      </c>
      <c r="D2752" s="110">
        <f>'T09'!O2752</f>
        <v>4.4869000000000003</v>
      </c>
      <c r="E2752" s="110">
        <f>'T09'!P2752</f>
        <v>15.988315348293321</v>
      </c>
      <c r="F2752" s="110"/>
      <c r="G2752" s="102">
        <f t="shared" si="591"/>
        <v>0</v>
      </c>
      <c r="H2752" s="102">
        <f t="shared" si="592"/>
        <v>0</v>
      </c>
      <c r="I2752" s="102">
        <f t="shared" si="593"/>
        <v>0</v>
      </c>
      <c r="J2752" s="103">
        <f t="shared" si="594"/>
        <v>0</v>
      </c>
      <c r="L2752" s="115">
        <f t="shared" si="595"/>
        <v>0</v>
      </c>
      <c r="M2752" s="111">
        <f t="shared" si="596"/>
        <v>0</v>
      </c>
      <c r="N2752" s="111">
        <f t="shared" si="597"/>
        <v>0</v>
      </c>
      <c r="O2752" s="115">
        <f t="shared" si="598"/>
        <v>0</v>
      </c>
      <c r="P2752" s="111">
        <f t="shared" si="599"/>
        <v>0</v>
      </c>
      <c r="Q2752" s="111">
        <f t="shared" si="600"/>
        <v>0</v>
      </c>
      <c r="R2752" s="115">
        <f t="shared" si="601"/>
        <v>0</v>
      </c>
      <c r="S2752" s="111">
        <f t="shared" si="602"/>
        <v>0</v>
      </c>
      <c r="T2752" s="111">
        <f t="shared" si="603"/>
        <v>0</v>
      </c>
    </row>
    <row r="2753" spans="1:20" ht="11.25" customHeight="1" x14ac:dyDescent="0.2">
      <c r="A2753" s="102" t="str">
        <f>'T09'!A2753</f>
        <v>Vrbovka</v>
      </c>
      <c r="B2753" s="104">
        <f>'T09'!C2753</f>
        <v>516538</v>
      </c>
      <c r="C2753" s="109">
        <f>'T09'!K2753</f>
        <v>167020.32999999999</v>
      </c>
      <c r="D2753" s="110">
        <f>'T09'!O2753</f>
        <v>0</v>
      </c>
      <c r="E2753" s="110">
        <f>'T09'!P2753</f>
        <v>29.912496281141344</v>
      </c>
      <c r="F2753" s="110"/>
      <c r="G2753" s="102">
        <f t="shared" si="591"/>
        <v>0</v>
      </c>
      <c r="H2753" s="102">
        <f t="shared" si="592"/>
        <v>1</v>
      </c>
      <c r="I2753" s="102">
        <f t="shared" si="593"/>
        <v>0</v>
      </c>
      <c r="J2753" s="103">
        <f t="shared" si="594"/>
        <v>1</v>
      </c>
      <c r="L2753" s="115">
        <f t="shared" si="595"/>
        <v>0</v>
      </c>
      <c r="M2753" s="111">
        <f t="shared" si="596"/>
        <v>0</v>
      </c>
      <c r="N2753" s="111">
        <f t="shared" si="597"/>
        <v>0</v>
      </c>
      <c r="O2753" s="115">
        <f t="shared" si="598"/>
        <v>167020.32999999999</v>
      </c>
      <c r="P2753" s="111">
        <f t="shared" si="599"/>
        <v>0</v>
      </c>
      <c r="Q2753" s="111">
        <f t="shared" si="600"/>
        <v>0.29912496281141343</v>
      </c>
      <c r="R2753" s="115">
        <f t="shared" si="601"/>
        <v>0</v>
      </c>
      <c r="S2753" s="111">
        <f t="shared" si="602"/>
        <v>0</v>
      </c>
      <c r="T2753" s="111">
        <f t="shared" si="603"/>
        <v>0</v>
      </c>
    </row>
    <row r="2754" spans="1:20" ht="11.25" customHeight="1" x14ac:dyDescent="0.2">
      <c r="A2754" s="102" t="str">
        <f>'T09'!A2754</f>
        <v>Vrchteplá</v>
      </c>
      <c r="B2754" s="104">
        <f>'T09'!C2754</f>
        <v>513784</v>
      </c>
      <c r="C2754" s="109">
        <f>'T09'!K2754</f>
        <v>51616.42</v>
      </c>
      <c r="D2754" s="110">
        <f>'T09'!O2754</f>
        <v>29.355899999999998</v>
      </c>
      <c r="E2754" s="110">
        <f>'T09'!P2754</f>
        <v>0</v>
      </c>
      <c r="F2754" s="110"/>
      <c r="G2754" s="102">
        <f t="shared" si="591"/>
        <v>0</v>
      </c>
      <c r="H2754" s="102">
        <f t="shared" si="592"/>
        <v>0</v>
      </c>
      <c r="I2754" s="102">
        <f t="shared" si="593"/>
        <v>0</v>
      </c>
      <c r="J2754" s="103">
        <f t="shared" si="594"/>
        <v>0</v>
      </c>
      <c r="L2754" s="115">
        <f t="shared" si="595"/>
        <v>0</v>
      </c>
      <c r="M2754" s="111">
        <f t="shared" si="596"/>
        <v>0</v>
      </c>
      <c r="N2754" s="111">
        <f t="shared" si="597"/>
        <v>0</v>
      </c>
      <c r="O2754" s="115">
        <f t="shared" si="598"/>
        <v>0</v>
      </c>
      <c r="P2754" s="111">
        <f t="shared" si="599"/>
        <v>0</v>
      </c>
      <c r="Q2754" s="111">
        <f t="shared" si="600"/>
        <v>0</v>
      </c>
      <c r="R2754" s="115">
        <f t="shared" si="601"/>
        <v>0</v>
      </c>
      <c r="S2754" s="111">
        <f t="shared" si="602"/>
        <v>0</v>
      </c>
      <c r="T2754" s="111">
        <f t="shared" si="603"/>
        <v>0</v>
      </c>
    </row>
    <row r="2755" spans="1:20" ht="11.25" customHeight="1" x14ac:dyDescent="0.2">
      <c r="A2755" s="102" t="str">
        <f>'T09'!A2755</f>
        <v>Vrícko</v>
      </c>
      <c r="B2755" s="104">
        <f>'T09'!C2755</f>
        <v>512796</v>
      </c>
      <c r="C2755" s="109">
        <f>'T09'!K2755</f>
        <v>124188.65</v>
      </c>
      <c r="D2755" s="110">
        <f>'T09'!O2755</f>
        <v>0</v>
      </c>
      <c r="E2755" s="110">
        <f>'T09'!P2755</f>
        <v>2.1474587250928328</v>
      </c>
      <c r="F2755" s="110"/>
      <c r="G2755" s="102">
        <f t="shared" si="591"/>
        <v>0</v>
      </c>
      <c r="H2755" s="102">
        <f t="shared" si="592"/>
        <v>0</v>
      </c>
      <c r="I2755" s="102">
        <f t="shared" si="593"/>
        <v>0</v>
      </c>
      <c r="J2755" s="103">
        <f t="shared" si="594"/>
        <v>0</v>
      </c>
      <c r="L2755" s="115">
        <f t="shared" si="595"/>
        <v>0</v>
      </c>
      <c r="M2755" s="111">
        <f t="shared" si="596"/>
        <v>0</v>
      </c>
      <c r="N2755" s="111">
        <f t="shared" si="597"/>
        <v>0</v>
      </c>
      <c r="O2755" s="115">
        <f t="shared" si="598"/>
        <v>0</v>
      </c>
      <c r="P2755" s="111">
        <f t="shared" si="599"/>
        <v>0</v>
      </c>
      <c r="Q2755" s="111">
        <f t="shared" si="600"/>
        <v>0</v>
      </c>
      <c r="R2755" s="115">
        <f t="shared" si="601"/>
        <v>0</v>
      </c>
      <c r="S2755" s="111">
        <f t="shared" si="602"/>
        <v>0</v>
      </c>
      <c r="T2755" s="111">
        <f t="shared" si="603"/>
        <v>0</v>
      </c>
    </row>
    <row r="2756" spans="1:20" ht="11.25" customHeight="1" x14ac:dyDescent="0.2">
      <c r="A2756" s="102" t="str">
        <f>'T09'!A2756</f>
        <v>Vršatské Podhradie</v>
      </c>
      <c r="B2756" s="104">
        <f>'T09'!C2756</f>
        <v>557625</v>
      </c>
      <c r="C2756" s="109">
        <f>'T09'!K2756</f>
        <v>43494.16</v>
      </c>
      <c r="D2756" s="110">
        <f>'T09'!O2756</f>
        <v>59.775799999999997</v>
      </c>
      <c r="E2756" s="110">
        <f>'T09'!P2756</f>
        <v>6.453900937505173</v>
      </c>
      <c r="F2756" s="110"/>
      <c r="G2756" s="102">
        <f t="shared" ref="G2756:G2819" si="604">IF(AND(ISNUMBER(D2756),D2756&gt;=$D$1),1,0)</f>
        <v>0</v>
      </c>
      <c r="H2756" s="102">
        <f t="shared" ref="H2756:H2819" si="605">IF(AND(ISNUMBER(E2756),E2756&gt;=$E$1),1,0)</f>
        <v>0</v>
      </c>
      <c r="I2756" s="102">
        <f t="shared" ref="I2756:I2819" si="606">IF(AND(AND(ISNUMBER(D2756),D2756&gt;=$D$1),AND(ISNUMBER(E2756),E2756&gt;=$E$1)),1,0)</f>
        <v>0</v>
      </c>
      <c r="J2756" s="103">
        <f t="shared" ref="J2756:J2819" si="607">IF(OR(AND(ISNUMBER(D2756),D2756&gt;=$D$1),AND(ISNUMBER(E2756),E2756&gt;=$E$1)),1,0)</f>
        <v>0</v>
      </c>
      <c r="L2756" s="115">
        <f t="shared" ref="L2756:L2819" si="608">IF($G2756=1,C2756,0)</f>
        <v>0</v>
      </c>
      <c r="M2756" s="111">
        <f t="shared" ref="M2756:M2819" si="609">IF($G2756=1,D2756,0)/100</f>
        <v>0</v>
      </c>
      <c r="N2756" s="111">
        <f t="shared" ref="N2756:N2819" si="610">IF($G2756=1,E2756,0)/100</f>
        <v>0</v>
      </c>
      <c r="O2756" s="115">
        <f t="shared" ref="O2756:O2819" si="611">IF($H2756=1,C2756,0)</f>
        <v>0</v>
      </c>
      <c r="P2756" s="111">
        <f t="shared" ref="P2756:P2819" si="612">IF($H2756=1,D2756,0)/100</f>
        <v>0</v>
      </c>
      <c r="Q2756" s="111">
        <f t="shared" ref="Q2756:Q2819" si="613">IF($H2756=1,E2756,0)/100</f>
        <v>0</v>
      </c>
      <c r="R2756" s="115">
        <f t="shared" ref="R2756:R2819" si="614">IF($I2756=1,C2756,0)</f>
        <v>0</v>
      </c>
      <c r="S2756" s="111">
        <f t="shared" ref="S2756:S2819" si="615">IF($I2756=1,D2756,0)/100</f>
        <v>0</v>
      </c>
      <c r="T2756" s="111">
        <f t="shared" ref="T2756:T2819" si="616">IF($I2756=1,E2756,0)/100</f>
        <v>0</v>
      </c>
    </row>
    <row r="2757" spans="1:20" ht="11.25" customHeight="1" x14ac:dyDescent="0.2">
      <c r="A2757" s="102" t="str">
        <f>'T09'!A2757</f>
        <v>Vrútky</v>
      </c>
      <c r="B2757" s="104">
        <f>'T09'!C2757</f>
        <v>557358</v>
      </c>
      <c r="C2757" s="109">
        <f>'T09'!K2757</f>
        <v>5320554.09</v>
      </c>
      <c r="D2757" s="110">
        <f>'T09'!O2757</f>
        <v>2.0390999999999999</v>
      </c>
      <c r="E2757" s="110">
        <f>'T09'!P2757</f>
        <v>1.4334382981528904</v>
      </c>
      <c r="F2757" s="110"/>
      <c r="G2757" s="102">
        <f t="shared" si="604"/>
        <v>0</v>
      </c>
      <c r="H2757" s="102">
        <f t="shared" si="605"/>
        <v>0</v>
      </c>
      <c r="I2757" s="102">
        <f t="shared" si="606"/>
        <v>0</v>
      </c>
      <c r="J2757" s="103">
        <f t="shared" si="607"/>
        <v>0</v>
      </c>
      <c r="L2757" s="115">
        <f t="shared" si="608"/>
        <v>0</v>
      </c>
      <c r="M2757" s="111">
        <f t="shared" si="609"/>
        <v>0</v>
      </c>
      <c r="N2757" s="111">
        <f t="shared" si="610"/>
        <v>0</v>
      </c>
      <c r="O2757" s="115">
        <f t="shared" si="611"/>
        <v>0</v>
      </c>
      <c r="P2757" s="111">
        <f t="shared" si="612"/>
        <v>0</v>
      </c>
      <c r="Q2757" s="111">
        <f t="shared" si="613"/>
        <v>0</v>
      </c>
      <c r="R2757" s="115">
        <f t="shared" si="614"/>
        <v>0</v>
      </c>
      <c r="S2757" s="111">
        <f t="shared" si="615"/>
        <v>0</v>
      </c>
      <c r="T2757" s="111">
        <f t="shared" si="616"/>
        <v>0</v>
      </c>
    </row>
    <row r="2758" spans="1:20" ht="11.25" customHeight="1" x14ac:dyDescent="0.2">
      <c r="A2758" s="102" t="str">
        <f>'T09'!A2758</f>
        <v>Vtáčkovce</v>
      </c>
      <c r="B2758" s="104">
        <f>'T09'!C2758</f>
        <v>522163</v>
      </c>
      <c r="C2758" s="109">
        <f>'T09'!K2758</f>
        <v>425267.7</v>
      </c>
      <c r="D2758" s="110">
        <f>'T09'!O2758</f>
        <v>0</v>
      </c>
      <c r="E2758" s="110">
        <f>'T09'!P2758</f>
        <v>0</v>
      </c>
      <c r="F2758" s="110"/>
      <c r="G2758" s="102">
        <f t="shared" si="604"/>
        <v>0</v>
      </c>
      <c r="H2758" s="102">
        <f t="shared" si="605"/>
        <v>0</v>
      </c>
      <c r="I2758" s="102">
        <f t="shared" si="606"/>
        <v>0</v>
      </c>
      <c r="J2758" s="103">
        <f t="shared" si="607"/>
        <v>0</v>
      </c>
      <c r="L2758" s="115">
        <f t="shared" si="608"/>
        <v>0</v>
      </c>
      <c r="M2758" s="111">
        <f t="shared" si="609"/>
        <v>0</v>
      </c>
      <c r="N2758" s="111">
        <f t="shared" si="610"/>
        <v>0</v>
      </c>
      <c r="O2758" s="115">
        <f t="shared" si="611"/>
        <v>0</v>
      </c>
      <c r="P2758" s="111">
        <f t="shared" si="612"/>
        <v>0</v>
      </c>
      <c r="Q2758" s="111">
        <f t="shared" si="613"/>
        <v>0</v>
      </c>
      <c r="R2758" s="115">
        <f t="shared" si="614"/>
        <v>0</v>
      </c>
      <c r="S2758" s="111">
        <f t="shared" si="615"/>
        <v>0</v>
      </c>
      <c r="T2758" s="111">
        <f t="shared" si="616"/>
        <v>0</v>
      </c>
    </row>
    <row r="2759" spans="1:20" ht="11.25" customHeight="1" x14ac:dyDescent="0.2">
      <c r="A2759" s="102" t="str">
        <f>'T09'!A2759</f>
        <v>Výborná</v>
      </c>
      <c r="B2759" s="104">
        <f>'T09'!C2759</f>
        <v>524085</v>
      </c>
      <c r="C2759" s="109">
        <f>'T09'!K2759</f>
        <v>288779.76</v>
      </c>
      <c r="D2759" s="110">
        <f>'T09'!O2759</f>
        <v>18.998200000000001</v>
      </c>
      <c r="E2759" s="110">
        <f>'T09'!P2759</f>
        <v>1.3874033277124407</v>
      </c>
      <c r="F2759" s="110"/>
      <c r="G2759" s="102">
        <f t="shared" si="604"/>
        <v>0</v>
      </c>
      <c r="H2759" s="102">
        <f t="shared" si="605"/>
        <v>0</v>
      </c>
      <c r="I2759" s="102">
        <f t="shared" si="606"/>
        <v>0</v>
      </c>
      <c r="J2759" s="103">
        <f t="shared" si="607"/>
        <v>0</v>
      </c>
      <c r="L2759" s="115">
        <f t="shared" si="608"/>
        <v>0</v>
      </c>
      <c r="M2759" s="111">
        <f t="shared" si="609"/>
        <v>0</v>
      </c>
      <c r="N2759" s="111">
        <f t="shared" si="610"/>
        <v>0</v>
      </c>
      <c r="O2759" s="115">
        <f t="shared" si="611"/>
        <v>0</v>
      </c>
      <c r="P2759" s="111">
        <f t="shared" si="612"/>
        <v>0</v>
      </c>
      <c r="Q2759" s="111">
        <f t="shared" si="613"/>
        <v>0</v>
      </c>
      <c r="R2759" s="115">
        <f t="shared" si="614"/>
        <v>0</v>
      </c>
      <c r="S2759" s="111">
        <f t="shared" si="615"/>
        <v>0</v>
      </c>
      <c r="T2759" s="111">
        <f t="shared" si="616"/>
        <v>0</v>
      </c>
    </row>
    <row r="2760" spans="1:20" ht="11.25" customHeight="1" x14ac:dyDescent="0.2">
      <c r="A2760" s="102" t="str">
        <f>'T09'!A2760</f>
        <v>Výčapy - Opatovce</v>
      </c>
      <c r="B2760" s="104">
        <f>'T09'!C2760</f>
        <v>500941</v>
      </c>
      <c r="C2760" s="109">
        <f>'T09'!K2760</f>
        <v>1118705.18</v>
      </c>
      <c r="D2760" s="110">
        <f>'T09'!O2760</f>
        <v>20.698599999999999</v>
      </c>
      <c r="E2760" s="110">
        <f>'T09'!P2760</f>
        <v>23.712284053248059</v>
      </c>
      <c r="F2760" s="110"/>
      <c r="G2760" s="102">
        <f t="shared" si="604"/>
        <v>0</v>
      </c>
      <c r="H2760" s="102">
        <f t="shared" si="605"/>
        <v>0</v>
      </c>
      <c r="I2760" s="102">
        <f t="shared" si="606"/>
        <v>0</v>
      </c>
      <c r="J2760" s="103">
        <f t="shared" si="607"/>
        <v>0</v>
      </c>
      <c r="L2760" s="115">
        <f t="shared" si="608"/>
        <v>0</v>
      </c>
      <c r="M2760" s="111">
        <f t="shared" si="609"/>
        <v>0</v>
      </c>
      <c r="N2760" s="111">
        <f t="shared" si="610"/>
        <v>0</v>
      </c>
      <c r="O2760" s="115">
        <f t="shared" si="611"/>
        <v>0</v>
      </c>
      <c r="P2760" s="111">
        <f t="shared" si="612"/>
        <v>0</v>
      </c>
      <c r="Q2760" s="111">
        <f t="shared" si="613"/>
        <v>0</v>
      </c>
      <c r="R2760" s="115">
        <f t="shared" si="614"/>
        <v>0</v>
      </c>
      <c r="S2760" s="111">
        <f t="shared" si="615"/>
        <v>0</v>
      </c>
      <c r="T2760" s="111">
        <f t="shared" si="616"/>
        <v>0</v>
      </c>
    </row>
    <row r="2761" spans="1:20" ht="11.25" customHeight="1" x14ac:dyDescent="0.2">
      <c r="A2761" s="102" t="str">
        <f>'T09'!A2761</f>
        <v>Vydrany</v>
      </c>
      <c r="B2761" s="104">
        <f>'T09'!C2761</f>
        <v>502014</v>
      </c>
      <c r="C2761" s="109">
        <f>'T09'!K2761</f>
        <v>681749.7300000001</v>
      </c>
      <c r="D2761" s="110">
        <f>'T09'!O2761</f>
        <v>18.3353</v>
      </c>
      <c r="E2761" s="110">
        <f>'T09'!P2761</f>
        <v>18.102081243215157</v>
      </c>
      <c r="F2761" s="110"/>
      <c r="G2761" s="102">
        <f t="shared" si="604"/>
        <v>0</v>
      </c>
      <c r="H2761" s="102">
        <f t="shared" si="605"/>
        <v>0</v>
      </c>
      <c r="I2761" s="102">
        <f t="shared" si="606"/>
        <v>0</v>
      </c>
      <c r="J2761" s="103">
        <f t="shared" si="607"/>
        <v>0</v>
      </c>
      <c r="L2761" s="115">
        <f t="shared" si="608"/>
        <v>0</v>
      </c>
      <c r="M2761" s="111">
        <f t="shared" si="609"/>
        <v>0</v>
      </c>
      <c r="N2761" s="111">
        <f t="shared" si="610"/>
        <v>0</v>
      </c>
      <c r="O2761" s="115">
        <f t="shared" si="611"/>
        <v>0</v>
      </c>
      <c r="P2761" s="111">
        <f t="shared" si="612"/>
        <v>0</v>
      </c>
      <c r="Q2761" s="111">
        <f t="shared" si="613"/>
        <v>0</v>
      </c>
      <c r="R2761" s="115">
        <f t="shared" si="614"/>
        <v>0</v>
      </c>
      <c r="S2761" s="111">
        <f t="shared" si="615"/>
        <v>0</v>
      </c>
      <c r="T2761" s="111">
        <f t="shared" si="616"/>
        <v>0</v>
      </c>
    </row>
    <row r="2762" spans="1:20" ht="11.25" customHeight="1" x14ac:dyDescent="0.2">
      <c r="A2762" s="102" t="str">
        <f>'T09'!A2762</f>
        <v>Vydrná</v>
      </c>
      <c r="B2762" s="104">
        <f>'T09'!C2762</f>
        <v>557498</v>
      </c>
      <c r="C2762" s="109">
        <f>'T09'!K2762</f>
        <v>69015.97</v>
      </c>
      <c r="D2762" s="110">
        <f>'T09'!O2762</f>
        <v>28.1629</v>
      </c>
      <c r="E2762" s="110">
        <f>'T09'!P2762</f>
        <v>0</v>
      </c>
      <c r="F2762" s="110"/>
      <c r="G2762" s="102">
        <f t="shared" si="604"/>
        <v>0</v>
      </c>
      <c r="H2762" s="102">
        <f t="shared" si="605"/>
        <v>0</v>
      </c>
      <c r="I2762" s="102">
        <f t="shared" si="606"/>
        <v>0</v>
      </c>
      <c r="J2762" s="103">
        <f t="shared" si="607"/>
        <v>0</v>
      </c>
      <c r="L2762" s="115">
        <f t="shared" si="608"/>
        <v>0</v>
      </c>
      <c r="M2762" s="111">
        <f t="shared" si="609"/>
        <v>0</v>
      </c>
      <c r="N2762" s="111">
        <f t="shared" si="610"/>
        <v>0</v>
      </c>
      <c r="O2762" s="115">
        <f t="shared" si="611"/>
        <v>0</v>
      </c>
      <c r="P2762" s="111">
        <f t="shared" si="612"/>
        <v>0</v>
      </c>
      <c r="Q2762" s="111">
        <f t="shared" si="613"/>
        <v>0</v>
      </c>
      <c r="R2762" s="115">
        <f t="shared" si="614"/>
        <v>0</v>
      </c>
      <c r="S2762" s="111">
        <f t="shared" si="615"/>
        <v>0</v>
      </c>
      <c r="T2762" s="111">
        <f t="shared" si="616"/>
        <v>0</v>
      </c>
    </row>
    <row r="2763" spans="1:20" ht="11.25" customHeight="1" x14ac:dyDescent="0.2">
      <c r="A2763" s="102" t="str">
        <f>'T09'!A2763</f>
        <v>Vydrník</v>
      </c>
      <c r="B2763" s="104">
        <f>'T09'!C2763</f>
        <v>524093</v>
      </c>
      <c r="C2763" s="109">
        <f>'T09'!K2763</f>
        <v>554702.78</v>
      </c>
      <c r="D2763" s="110">
        <f>'T09'!O2763</f>
        <v>26.202999999999999</v>
      </c>
      <c r="E2763" s="110">
        <f>'T09'!P2763</f>
        <v>5.1788977873880491</v>
      </c>
      <c r="F2763" s="110"/>
      <c r="G2763" s="102">
        <f t="shared" si="604"/>
        <v>0</v>
      </c>
      <c r="H2763" s="102">
        <f t="shared" si="605"/>
        <v>0</v>
      </c>
      <c r="I2763" s="102">
        <f t="shared" si="606"/>
        <v>0</v>
      </c>
      <c r="J2763" s="103">
        <f t="shared" si="607"/>
        <v>0</v>
      </c>
      <c r="L2763" s="115">
        <f t="shared" si="608"/>
        <v>0</v>
      </c>
      <c r="M2763" s="111">
        <f t="shared" si="609"/>
        <v>0</v>
      </c>
      <c r="N2763" s="111">
        <f t="shared" si="610"/>
        <v>0</v>
      </c>
      <c r="O2763" s="115">
        <f t="shared" si="611"/>
        <v>0</v>
      </c>
      <c r="P2763" s="111">
        <f t="shared" si="612"/>
        <v>0</v>
      </c>
      <c r="Q2763" s="111">
        <f t="shared" si="613"/>
        <v>0</v>
      </c>
      <c r="R2763" s="115">
        <f t="shared" si="614"/>
        <v>0</v>
      </c>
      <c r="S2763" s="111">
        <f t="shared" si="615"/>
        <v>0</v>
      </c>
      <c r="T2763" s="111">
        <f t="shared" si="616"/>
        <v>0</v>
      </c>
    </row>
    <row r="2764" spans="1:20" ht="11.25" customHeight="1" x14ac:dyDescent="0.2">
      <c r="A2764" s="102" t="str">
        <f>'T09'!A2764</f>
        <v>Vyhne</v>
      </c>
      <c r="B2764" s="104">
        <f>'T09'!C2764</f>
        <v>517364</v>
      </c>
      <c r="C2764" s="109">
        <f>'T09'!K2764</f>
        <v>1646328.26</v>
      </c>
      <c r="D2764" s="110">
        <f>'T09'!O2764</f>
        <v>10.8811</v>
      </c>
      <c r="E2764" s="110">
        <f>'T09'!P2764</f>
        <v>2.0615931114491102</v>
      </c>
      <c r="F2764" s="110"/>
      <c r="G2764" s="102">
        <f t="shared" si="604"/>
        <v>0</v>
      </c>
      <c r="H2764" s="102">
        <f t="shared" si="605"/>
        <v>0</v>
      </c>
      <c r="I2764" s="102">
        <f t="shared" si="606"/>
        <v>0</v>
      </c>
      <c r="J2764" s="103">
        <f t="shared" si="607"/>
        <v>0</v>
      </c>
      <c r="L2764" s="115">
        <f t="shared" si="608"/>
        <v>0</v>
      </c>
      <c r="M2764" s="111">
        <f t="shared" si="609"/>
        <v>0</v>
      </c>
      <c r="N2764" s="111">
        <f t="shared" si="610"/>
        <v>0</v>
      </c>
      <c r="O2764" s="115">
        <f t="shared" si="611"/>
        <v>0</v>
      </c>
      <c r="P2764" s="111">
        <f t="shared" si="612"/>
        <v>0</v>
      </c>
      <c r="Q2764" s="111">
        <f t="shared" si="613"/>
        <v>0</v>
      </c>
      <c r="R2764" s="115">
        <f t="shared" si="614"/>
        <v>0</v>
      </c>
      <c r="S2764" s="111">
        <f t="shared" si="615"/>
        <v>0</v>
      </c>
      <c r="T2764" s="111">
        <f t="shared" si="616"/>
        <v>0</v>
      </c>
    </row>
    <row r="2765" spans="1:20" ht="11.25" customHeight="1" x14ac:dyDescent="0.2">
      <c r="A2765" s="102" t="str">
        <f>'T09'!A2765</f>
        <v>Východná</v>
      </c>
      <c r="B2765" s="104">
        <f>'T09'!C2765</f>
        <v>511170</v>
      </c>
      <c r="C2765" s="109">
        <f>'T09'!K2765</f>
        <v>964296.37</v>
      </c>
      <c r="D2765" s="110">
        <f>'T09'!O2765</f>
        <v>0</v>
      </c>
      <c r="E2765" s="110">
        <f>'T09'!P2765</f>
        <v>1.3040596637318047E-2</v>
      </c>
      <c r="F2765" s="110"/>
      <c r="G2765" s="102">
        <f t="shared" si="604"/>
        <v>0</v>
      </c>
      <c r="H2765" s="102">
        <f t="shared" si="605"/>
        <v>0</v>
      </c>
      <c r="I2765" s="102">
        <f t="shared" si="606"/>
        <v>0</v>
      </c>
      <c r="J2765" s="103">
        <f t="shared" si="607"/>
        <v>0</v>
      </c>
      <c r="L2765" s="115">
        <f t="shared" si="608"/>
        <v>0</v>
      </c>
      <c r="M2765" s="111">
        <f t="shared" si="609"/>
        <v>0</v>
      </c>
      <c r="N2765" s="111">
        <f t="shared" si="610"/>
        <v>0</v>
      </c>
      <c r="O2765" s="115">
        <f t="shared" si="611"/>
        <v>0</v>
      </c>
      <c r="P2765" s="111">
        <f t="shared" si="612"/>
        <v>0</v>
      </c>
      <c r="Q2765" s="111">
        <f t="shared" si="613"/>
        <v>0</v>
      </c>
      <c r="R2765" s="115">
        <f t="shared" si="614"/>
        <v>0</v>
      </c>
      <c r="S2765" s="111">
        <f t="shared" si="615"/>
        <v>0</v>
      </c>
      <c r="T2765" s="111">
        <f t="shared" si="616"/>
        <v>0</v>
      </c>
    </row>
    <row r="2766" spans="1:20" ht="11.25" customHeight="1" x14ac:dyDescent="0.2">
      <c r="A2766" s="102" t="str">
        <f>'T09'!A2766</f>
        <v>Výrava</v>
      </c>
      <c r="B2766" s="104">
        <f>'T09'!C2766</f>
        <v>521001</v>
      </c>
      <c r="C2766" s="109">
        <f>'T09'!K2766</f>
        <v>87547.88</v>
      </c>
      <c r="D2766" s="110">
        <f>'T09'!O2766</f>
        <v>48.596200000000003</v>
      </c>
      <c r="E2766" s="110">
        <f>'T09'!P2766</f>
        <v>6.2531382827316895</v>
      </c>
      <c r="F2766" s="110"/>
      <c r="G2766" s="102">
        <f t="shared" si="604"/>
        <v>0</v>
      </c>
      <c r="H2766" s="102">
        <f t="shared" si="605"/>
        <v>0</v>
      </c>
      <c r="I2766" s="102">
        <f t="shared" si="606"/>
        <v>0</v>
      </c>
      <c r="J2766" s="103">
        <f t="shared" si="607"/>
        <v>0</v>
      </c>
      <c r="L2766" s="115">
        <f t="shared" si="608"/>
        <v>0</v>
      </c>
      <c r="M2766" s="111">
        <f t="shared" si="609"/>
        <v>0</v>
      </c>
      <c r="N2766" s="111">
        <f t="shared" si="610"/>
        <v>0</v>
      </c>
      <c r="O2766" s="115">
        <f t="shared" si="611"/>
        <v>0</v>
      </c>
      <c r="P2766" s="111">
        <f t="shared" si="612"/>
        <v>0</v>
      </c>
      <c r="Q2766" s="111">
        <f t="shared" si="613"/>
        <v>0</v>
      </c>
      <c r="R2766" s="115">
        <f t="shared" si="614"/>
        <v>0</v>
      </c>
      <c r="S2766" s="111">
        <f t="shared" si="615"/>
        <v>0</v>
      </c>
      <c r="T2766" s="111">
        <f t="shared" si="616"/>
        <v>0</v>
      </c>
    </row>
    <row r="2767" spans="1:20" ht="11.25" customHeight="1" x14ac:dyDescent="0.2">
      <c r="A2767" s="102" t="str">
        <f>'T09'!A2767</f>
        <v>Vysočany</v>
      </c>
      <c r="B2767" s="104">
        <f>'T09'!C2767</f>
        <v>505765</v>
      </c>
      <c r="C2767" s="109">
        <f>'T09'!K2767</f>
        <v>38216.21</v>
      </c>
      <c r="D2767" s="110">
        <f>'T09'!O2767</f>
        <v>28.988099999999999</v>
      </c>
      <c r="E2767" s="110">
        <f>'T09'!P2767</f>
        <v>12.364020398673755</v>
      </c>
      <c r="F2767" s="110"/>
      <c r="G2767" s="102">
        <f t="shared" si="604"/>
        <v>0</v>
      </c>
      <c r="H2767" s="102">
        <f t="shared" si="605"/>
        <v>0</v>
      </c>
      <c r="I2767" s="102">
        <f t="shared" si="606"/>
        <v>0</v>
      </c>
      <c r="J2767" s="103">
        <f t="shared" si="607"/>
        <v>0</v>
      </c>
      <c r="L2767" s="115">
        <f t="shared" si="608"/>
        <v>0</v>
      </c>
      <c r="M2767" s="111">
        <f t="shared" si="609"/>
        <v>0</v>
      </c>
      <c r="N2767" s="111">
        <f t="shared" si="610"/>
        <v>0</v>
      </c>
      <c r="O2767" s="115">
        <f t="shared" si="611"/>
        <v>0</v>
      </c>
      <c r="P2767" s="111">
        <f t="shared" si="612"/>
        <v>0</v>
      </c>
      <c r="Q2767" s="111">
        <f t="shared" si="613"/>
        <v>0</v>
      </c>
      <c r="R2767" s="115">
        <f t="shared" si="614"/>
        <v>0</v>
      </c>
      <c r="S2767" s="111">
        <f t="shared" si="615"/>
        <v>0</v>
      </c>
      <c r="T2767" s="111">
        <f t="shared" si="616"/>
        <v>0</v>
      </c>
    </row>
    <row r="2768" spans="1:20" ht="11.25" customHeight="1" x14ac:dyDescent="0.2">
      <c r="A2768" s="102" t="str">
        <f>'T09'!A2768</f>
        <v>Vysoká</v>
      </c>
      <c r="B2768" s="104">
        <f>'T09'!C2768</f>
        <v>517372</v>
      </c>
      <c r="C2768" s="109">
        <f>'T09'!K2768</f>
        <v>40927</v>
      </c>
      <c r="D2768" s="110">
        <f>'T09'!O2768</f>
        <v>0</v>
      </c>
      <c r="E2768" s="110">
        <f>'T09'!P2768</f>
        <v>48.401788550345742</v>
      </c>
      <c r="F2768" s="110"/>
      <c r="G2768" s="102">
        <f t="shared" si="604"/>
        <v>0</v>
      </c>
      <c r="H2768" s="102">
        <f t="shared" si="605"/>
        <v>1</v>
      </c>
      <c r="I2768" s="102">
        <f t="shared" si="606"/>
        <v>0</v>
      </c>
      <c r="J2768" s="103">
        <f t="shared" si="607"/>
        <v>1</v>
      </c>
      <c r="L2768" s="115">
        <f t="shared" si="608"/>
        <v>0</v>
      </c>
      <c r="M2768" s="111">
        <f t="shared" si="609"/>
        <v>0</v>
      </c>
      <c r="N2768" s="111">
        <f t="shared" si="610"/>
        <v>0</v>
      </c>
      <c r="O2768" s="115">
        <f t="shared" si="611"/>
        <v>40927</v>
      </c>
      <c r="P2768" s="111">
        <f t="shared" si="612"/>
        <v>0</v>
      </c>
      <c r="Q2768" s="111">
        <f t="shared" si="613"/>
        <v>0.48401788550345742</v>
      </c>
      <c r="R2768" s="115">
        <f t="shared" si="614"/>
        <v>0</v>
      </c>
      <c r="S2768" s="111">
        <f t="shared" si="615"/>
        <v>0</v>
      </c>
      <c r="T2768" s="111">
        <f t="shared" si="616"/>
        <v>0</v>
      </c>
    </row>
    <row r="2769" spans="1:20" ht="11.25" customHeight="1" x14ac:dyDescent="0.2">
      <c r="A2769" s="102" t="str">
        <f>'T09'!A2769</f>
        <v>Vysoká</v>
      </c>
      <c r="B2769" s="104">
        <f>'T09'!C2769</f>
        <v>525421</v>
      </c>
      <c r="C2769" s="109">
        <f>'T09'!K2769</f>
        <v>25290.799999999999</v>
      </c>
      <c r="D2769" s="110">
        <f>'T09'!O2769</f>
        <v>0</v>
      </c>
      <c r="E2769" s="110">
        <f>'T09'!P2769</f>
        <v>0</v>
      </c>
      <c r="F2769" s="110"/>
      <c r="G2769" s="102">
        <f t="shared" si="604"/>
        <v>0</v>
      </c>
      <c r="H2769" s="102">
        <f t="shared" si="605"/>
        <v>0</v>
      </c>
      <c r="I2769" s="102">
        <f t="shared" si="606"/>
        <v>0</v>
      </c>
      <c r="J2769" s="103">
        <f t="shared" si="607"/>
        <v>0</v>
      </c>
      <c r="L2769" s="115">
        <f t="shared" si="608"/>
        <v>0</v>
      </c>
      <c r="M2769" s="111">
        <f t="shared" si="609"/>
        <v>0</v>
      </c>
      <c r="N2769" s="111">
        <f t="shared" si="610"/>
        <v>0</v>
      </c>
      <c r="O2769" s="115">
        <f t="shared" si="611"/>
        <v>0</v>
      </c>
      <c r="P2769" s="111">
        <f t="shared" si="612"/>
        <v>0</v>
      </c>
      <c r="Q2769" s="111">
        <f t="shared" si="613"/>
        <v>0</v>
      </c>
      <c r="R2769" s="115">
        <f t="shared" si="614"/>
        <v>0</v>
      </c>
      <c r="S2769" s="111">
        <f t="shared" si="615"/>
        <v>0</v>
      </c>
      <c r="T2769" s="111">
        <f t="shared" si="616"/>
        <v>0</v>
      </c>
    </row>
    <row r="2770" spans="1:20" ht="11.25" customHeight="1" x14ac:dyDescent="0.2">
      <c r="A2770" s="102" t="str">
        <f>'T09'!A2770</f>
        <v>Vysoká nad Kysucou</v>
      </c>
      <c r="B2770" s="104">
        <f>'T09'!C2770</f>
        <v>509515</v>
      </c>
      <c r="C2770" s="109">
        <f>'T09'!K2770</f>
        <v>1349469.65</v>
      </c>
      <c r="D2770" s="110">
        <f>'T09'!O2770</f>
        <v>4.2706999999999997</v>
      </c>
      <c r="E2770" s="110">
        <f>'T09'!P2770</f>
        <v>1.9874415108187131</v>
      </c>
      <c r="F2770" s="110"/>
      <c r="G2770" s="102">
        <f t="shared" si="604"/>
        <v>0</v>
      </c>
      <c r="H2770" s="102">
        <f t="shared" si="605"/>
        <v>0</v>
      </c>
      <c r="I2770" s="102">
        <f t="shared" si="606"/>
        <v>0</v>
      </c>
      <c r="J2770" s="103">
        <f t="shared" si="607"/>
        <v>0</v>
      </c>
      <c r="L2770" s="115">
        <f t="shared" si="608"/>
        <v>0</v>
      </c>
      <c r="M2770" s="111">
        <f t="shared" si="609"/>
        <v>0</v>
      </c>
      <c r="N2770" s="111">
        <f t="shared" si="610"/>
        <v>0</v>
      </c>
      <c r="O2770" s="115">
        <f t="shared" si="611"/>
        <v>0</v>
      </c>
      <c r="P2770" s="111">
        <f t="shared" si="612"/>
        <v>0</v>
      </c>
      <c r="Q2770" s="111">
        <f t="shared" si="613"/>
        <v>0</v>
      </c>
      <c r="R2770" s="115">
        <f t="shared" si="614"/>
        <v>0</v>
      </c>
      <c r="S2770" s="111">
        <f t="shared" si="615"/>
        <v>0</v>
      </c>
      <c r="T2770" s="111">
        <f t="shared" si="616"/>
        <v>0</v>
      </c>
    </row>
    <row r="2771" spans="1:20" ht="11.25" customHeight="1" x14ac:dyDescent="0.2">
      <c r="A2771" s="102" t="str">
        <f>'T09'!A2771</f>
        <v>Vysoká nad Uhom</v>
      </c>
      <c r="B2771" s="104">
        <f>'T09'!C2771</f>
        <v>523291</v>
      </c>
      <c r="C2771" s="109">
        <f>'T09'!K2771</f>
        <v>282181.86</v>
      </c>
      <c r="D2771" s="110">
        <f>'T09'!O2771</f>
        <v>4.7030000000000003</v>
      </c>
      <c r="E2771" s="110">
        <f>'T09'!P2771</f>
        <v>5.2748925816847345</v>
      </c>
      <c r="F2771" s="110"/>
      <c r="G2771" s="102">
        <f t="shared" si="604"/>
        <v>0</v>
      </c>
      <c r="H2771" s="102">
        <f t="shared" si="605"/>
        <v>0</v>
      </c>
      <c r="I2771" s="102">
        <f t="shared" si="606"/>
        <v>0</v>
      </c>
      <c r="J2771" s="103">
        <f t="shared" si="607"/>
        <v>0</v>
      </c>
      <c r="L2771" s="115">
        <f t="shared" si="608"/>
        <v>0</v>
      </c>
      <c r="M2771" s="111">
        <f t="shared" si="609"/>
        <v>0</v>
      </c>
      <c r="N2771" s="111">
        <f t="shared" si="610"/>
        <v>0</v>
      </c>
      <c r="O2771" s="115">
        <f t="shared" si="611"/>
        <v>0</v>
      </c>
      <c r="P2771" s="111">
        <f t="shared" si="612"/>
        <v>0</v>
      </c>
      <c r="Q2771" s="111">
        <f t="shared" si="613"/>
        <v>0</v>
      </c>
      <c r="R2771" s="115">
        <f t="shared" si="614"/>
        <v>0</v>
      </c>
      <c r="S2771" s="111">
        <f t="shared" si="615"/>
        <v>0</v>
      </c>
      <c r="T2771" s="111">
        <f t="shared" si="616"/>
        <v>0</v>
      </c>
    </row>
    <row r="2772" spans="1:20" ht="11.25" customHeight="1" x14ac:dyDescent="0.2">
      <c r="A2772" s="102" t="str">
        <f>'T09'!A2772</f>
        <v>Vysoká pri Morave</v>
      </c>
      <c r="B2772" s="104">
        <f>'T09'!C2772</f>
        <v>508349</v>
      </c>
      <c r="C2772" s="109">
        <f>'T09'!K2772</f>
        <v>1015842.6</v>
      </c>
      <c r="D2772" s="110">
        <f>'T09'!O2772</f>
        <v>5.9063999999999997</v>
      </c>
      <c r="E2772" s="110">
        <f>'T09'!P2772</f>
        <v>2.5619766290565096</v>
      </c>
      <c r="F2772" s="110"/>
      <c r="G2772" s="102">
        <f t="shared" si="604"/>
        <v>0</v>
      </c>
      <c r="H2772" s="102">
        <f t="shared" si="605"/>
        <v>0</v>
      </c>
      <c r="I2772" s="102">
        <f t="shared" si="606"/>
        <v>0</v>
      </c>
      <c r="J2772" s="103">
        <f t="shared" si="607"/>
        <v>0</v>
      </c>
      <c r="L2772" s="115">
        <f t="shared" si="608"/>
        <v>0</v>
      </c>
      <c r="M2772" s="111">
        <f t="shared" si="609"/>
        <v>0</v>
      </c>
      <c r="N2772" s="111">
        <f t="shared" si="610"/>
        <v>0</v>
      </c>
      <c r="O2772" s="115">
        <f t="shared" si="611"/>
        <v>0</v>
      </c>
      <c r="P2772" s="111">
        <f t="shared" si="612"/>
        <v>0</v>
      </c>
      <c r="Q2772" s="111">
        <f t="shared" si="613"/>
        <v>0</v>
      </c>
      <c r="R2772" s="115">
        <f t="shared" si="614"/>
        <v>0</v>
      </c>
      <c r="S2772" s="111">
        <f t="shared" si="615"/>
        <v>0</v>
      </c>
      <c r="T2772" s="111">
        <f t="shared" si="616"/>
        <v>0</v>
      </c>
    </row>
    <row r="2773" spans="1:20" ht="11.25" customHeight="1" x14ac:dyDescent="0.2">
      <c r="A2773" s="102" t="str">
        <f>'T09'!A2773</f>
        <v>Vysoké Tatry</v>
      </c>
      <c r="B2773" s="104">
        <f>'T09'!C2773</f>
        <v>560103</v>
      </c>
      <c r="C2773" s="109">
        <f>'T09'!K2773</f>
        <v>4632378.59</v>
      </c>
      <c r="D2773" s="110">
        <f>'T09'!O2773</f>
        <v>5.8071000000000002</v>
      </c>
      <c r="E2773" s="110">
        <f>'T09'!P2773</f>
        <v>6.3236349168948216</v>
      </c>
      <c r="F2773" s="110"/>
      <c r="G2773" s="102">
        <f t="shared" si="604"/>
        <v>0</v>
      </c>
      <c r="H2773" s="102">
        <f t="shared" si="605"/>
        <v>0</v>
      </c>
      <c r="I2773" s="102">
        <f t="shared" si="606"/>
        <v>0</v>
      </c>
      <c r="J2773" s="103">
        <f t="shared" si="607"/>
        <v>0</v>
      </c>
      <c r="L2773" s="115">
        <f t="shared" si="608"/>
        <v>0</v>
      </c>
      <c r="M2773" s="111">
        <f t="shared" si="609"/>
        <v>0</v>
      </c>
      <c r="N2773" s="111">
        <f t="shared" si="610"/>
        <v>0</v>
      </c>
      <c r="O2773" s="115">
        <f t="shared" si="611"/>
        <v>0</v>
      </c>
      <c r="P2773" s="111">
        <f t="shared" si="612"/>
        <v>0</v>
      </c>
      <c r="Q2773" s="111">
        <f t="shared" si="613"/>
        <v>0</v>
      </c>
      <c r="R2773" s="115">
        <f t="shared" si="614"/>
        <v>0</v>
      </c>
      <c r="S2773" s="111">
        <f t="shared" si="615"/>
        <v>0</v>
      </c>
      <c r="T2773" s="111">
        <f t="shared" si="616"/>
        <v>0</v>
      </c>
    </row>
    <row r="2774" spans="1:20" ht="11.25" customHeight="1" x14ac:dyDescent="0.2">
      <c r="A2774" s="102" t="str">
        <f>'T09'!A2774</f>
        <v>Vyškovce</v>
      </c>
      <c r="B2774" s="104">
        <f>'T09'!C2774</f>
        <v>528021</v>
      </c>
      <c r="C2774" s="109">
        <f>'T09'!K2774</f>
        <v>39043.599999999999</v>
      </c>
      <c r="D2774" s="110">
        <f>'T09'!O2774</f>
        <v>0</v>
      </c>
      <c r="E2774" s="110">
        <f>'T09'!P2774</f>
        <v>0</v>
      </c>
      <c r="F2774" s="110"/>
      <c r="G2774" s="102">
        <f t="shared" si="604"/>
        <v>0</v>
      </c>
      <c r="H2774" s="102">
        <f t="shared" si="605"/>
        <v>0</v>
      </c>
      <c r="I2774" s="102">
        <f t="shared" si="606"/>
        <v>0</v>
      </c>
      <c r="J2774" s="103">
        <f t="shared" si="607"/>
        <v>0</v>
      </c>
      <c r="L2774" s="115">
        <f t="shared" si="608"/>
        <v>0</v>
      </c>
      <c r="M2774" s="111">
        <f t="shared" si="609"/>
        <v>0</v>
      </c>
      <c r="N2774" s="111">
        <f t="shared" si="610"/>
        <v>0</v>
      </c>
      <c r="O2774" s="115">
        <f t="shared" si="611"/>
        <v>0</v>
      </c>
      <c r="P2774" s="111">
        <f t="shared" si="612"/>
        <v>0</v>
      </c>
      <c r="Q2774" s="111">
        <f t="shared" si="613"/>
        <v>0</v>
      </c>
      <c r="R2774" s="115">
        <f t="shared" si="614"/>
        <v>0</v>
      </c>
      <c r="S2774" s="111">
        <f t="shared" si="615"/>
        <v>0</v>
      </c>
      <c r="T2774" s="111">
        <f t="shared" si="616"/>
        <v>0</v>
      </c>
    </row>
    <row r="2775" spans="1:20" ht="11.25" customHeight="1" x14ac:dyDescent="0.2">
      <c r="A2775" s="102" t="str">
        <f>'T09'!A2775</f>
        <v>Vyškovce nad Ipľom</v>
      </c>
      <c r="B2775" s="104">
        <f>'T09'!C2775</f>
        <v>502944</v>
      </c>
      <c r="C2775" s="109">
        <f>'T09'!K2775</f>
        <v>250156.12</v>
      </c>
      <c r="D2775" s="110">
        <f>'T09'!O2775</f>
        <v>0</v>
      </c>
      <c r="E2775" s="110">
        <f>'T09'!P2775</f>
        <v>0</v>
      </c>
      <c r="F2775" s="110"/>
      <c r="G2775" s="102">
        <f t="shared" si="604"/>
        <v>0</v>
      </c>
      <c r="H2775" s="102">
        <f t="shared" si="605"/>
        <v>0</v>
      </c>
      <c r="I2775" s="102">
        <f t="shared" si="606"/>
        <v>0</v>
      </c>
      <c r="J2775" s="103">
        <f t="shared" si="607"/>
        <v>0</v>
      </c>
      <c r="L2775" s="115">
        <f t="shared" si="608"/>
        <v>0</v>
      </c>
      <c r="M2775" s="111">
        <f t="shared" si="609"/>
        <v>0</v>
      </c>
      <c r="N2775" s="111">
        <f t="shared" si="610"/>
        <v>0</v>
      </c>
      <c r="O2775" s="115">
        <f t="shared" si="611"/>
        <v>0</v>
      </c>
      <c r="P2775" s="111">
        <f t="shared" si="612"/>
        <v>0</v>
      </c>
      <c r="Q2775" s="111">
        <f t="shared" si="613"/>
        <v>0</v>
      </c>
      <c r="R2775" s="115">
        <f t="shared" si="614"/>
        <v>0</v>
      </c>
      <c r="S2775" s="111">
        <f t="shared" si="615"/>
        <v>0</v>
      </c>
      <c r="T2775" s="111">
        <f t="shared" si="616"/>
        <v>0</v>
      </c>
    </row>
    <row r="2776" spans="1:20" ht="11.25" customHeight="1" x14ac:dyDescent="0.2">
      <c r="A2776" s="102" t="str">
        <f>'T09'!A2776</f>
        <v>Vyšná Boca</v>
      </c>
      <c r="B2776" s="104">
        <f>'T09'!C2776</f>
        <v>511188</v>
      </c>
      <c r="C2776" s="109">
        <f>'T09'!K2776</f>
        <v>104765.37</v>
      </c>
      <c r="D2776" s="110">
        <f>'T09'!O2776</f>
        <v>0</v>
      </c>
      <c r="E2776" s="110">
        <f>'T09'!P2776</f>
        <v>0</v>
      </c>
      <c r="F2776" s="110"/>
      <c r="G2776" s="102">
        <f t="shared" si="604"/>
        <v>0</v>
      </c>
      <c r="H2776" s="102">
        <f t="shared" si="605"/>
        <v>0</v>
      </c>
      <c r="I2776" s="102">
        <f t="shared" si="606"/>
        <v>0</v>
      </c>
      <c r="J2776" s="103">
        <f t="shared" si="607"/>
        <v>0</v>
      </c>
      <c r="L2776" s="115">
        <f t="shared" si="608"/>
        <v>0</v>
      </c>
      <c r="M2776" s="111">
        <f t="shared" si="609"/>
        <v>0</v>
      </c>
      <c r="N2776" s="111">
        <f t="shared" si="610"/>
        <v>0</v>
      </c>
      <c r="O2776" s="115">
        <f t="shared" si="611"/>
        <v>0</v>
      </c>
      <c r="P2776" s="111">
        <f t="shared" si="612"/>
        <v>0</v>
      </c>
      <c r="Q2776" s="111">
        <f t="shared" si="613"/>
        <v>0</v>
      </c>
      <c r="R2776" s="115">
        <f t="shared" si="614"/>
        <v>0</v>
      </c>
      <c r="S2776" s="111">
        <f t="shared" si="615"/>
        <v>0</v>
      </c>
      <c r="T2776" s="111">
        <f t="shared" si="616"/>
        <v>0</v>
      </c>
    </row>
    <row r="2777" spans="1:20" ht="11.25" customHeight="1" x14ac:dyDescent="0.2">
      <c r="A2777" s="102" t="str">
        <f>'T09'!A2777</f>
        <v>Vyšná Hutka</v>
      </c>
      <c r="B2777" s="104">
        <f>'T09'!C2777</f>
        <v>522171</v>
      </c>
      <c r="C2777" s="109">
        <f>'T09'!K2777</f>
        <v>121678.03</v>
      </c>
      <c r="D2777" s="110">
        <f>'T09'!O2777</f>
        <v>0</v>
      </c>
      <c r="E2777" s="110">
        <f>'T09'!P2777</f>
        <v>0</v>
      </c>
      <c r="F2777" s="110"/>
      <c r="G2777" s="102">
        <f t="shared" si="604"/>
        <v>0</v>
      </c>
      <c r="H2777" s="102">
        <f t="shared" si="605"/>
        <v>0</v>
      </c>
      <c r="I2777" s="102">
        <f t="shared" si="606"/>
        <v>0</v>
      </c>
      <c r="J2777" s="103">
        <f t="shared" si="607"/>
        <v>0</v>
      </c>
      <c r="L2777" s="115">
        <f t="shared" si="608"/>
        <v>0</v>
      </c>
      <c r="M2777" s="111">
        <f t="shared" si="609"/>
        <v>0</v>
      </c>
      <c r="N2777" s="111">
        <f t="shared" si="610"/>
        <v>0</v>
      </c>
      <c r="O2777" s="115">
        <f t="shared" si="611"/>
        <v>0</v>
      </c>
      <c r="P2777" s="111">
        <f t="shared" si="612"/>
        <v>0</v>
      </c>
      <c r="Q2777" s="111">
        <f t="shared" si="613"/>
        <v>0</v>
      </c>
      <c r="R2777" s="115">
        <f t="shared" si="614"/>
        <v>0</v>
      </c>
      <c r="S2777" s="111">
        <f t="shared" si="615"/>
        <v>0</v>
      </c>
      <c r="T2777" s="111">
        <f t="shared" si="616"/>
        <v>0</v>
      </c>
    </row>
    <row r="2778" spans="1:20" ht="11.25" customHeight="1" x14ac:dyDescent="0.2">
      <c r="A2778" s="102" t="str">
        <f>'T09'!A2778</f>
        <v>Vyšná Jablonka</v>
      </c>
      <c r="B2778" s="104">
        <f>'T09'!C2778</f>
        <v>521019</v>
      </c>
      <c r="C2778" s="109">
        <f>'T09'!K2778</f>
        <v>30488.76</v>
      </c>
      <c r="D2778" s="110">
        <f>'T09'!O2778</f>
        <v>0</v>
      </c>
      <c r="E2778" s="110">
        <f>'T09'!P2778</f>
        <v>0</v>
      </c>
      <c r="F2778" s="110"/>
      <c r="G2778" s="102">
        <f t="shared" si="604"/>
        <v>0</v>
      </c>
      <c r="H2778" s="102">
        <f t="shared" si="605"/>
        <v>0</v>
      </c>
      <c r="I2778" s="102">
        <f t="shared" si="606"/>
        <v>0</v>
      </c>
      <c r="J2778" s="103">
        <f t="shared" si="607"/>
        <v>0</v>
      </c>
      <c r="L2778" s="115">
        <f t="shared" si="608"/>
        <v>0</v>
      </c>
      <c r="M2778" s="111">
        <f t="shared" si="609"/>
        <v>0</v>
      </c>
      <c r="N2778" s="111">
        <f t="shared" si="610"/>
        <v>0</v>
      </c>
      <c r="O2778" s="115">
        <f t="shared" si="611"/>
        <v>0</v>
      </c>
      <c r="P2778" s="111">
        <f t="shared" si="612"/>
        <v>0</v>
      </c>
      <c r="Q2778" s="111">
        <f t="shared" si="613"/>
        <v>0</v>
      </c>
      <c r="R2778" s="115">
        <f t="shared" si="614"/>
        <v>0</v>
      </c>
      <c r="S2778" s="111">
        <f t="shared" si="615"/>
        <v>0</v>
      </c>
      <c r="T2778" s="111">
        <f t="shared" si="616"/>
        <v>0</v>
      </c>
    </row>
    <row r="2779" spans="1:20" ht="11.25" customHeight="1" x14ac:dyDescent="0.2">
      <c r="A2779" s="102" t="str">
        <f>'T09'!A2779</f>
        <v>Vyšná Jedľová</v>
      </c>
      <c r="B2779" s="104">
        <f>'T09'!C2779</f>
        <v>528030</v>
      </c>
      <c r="C2779" s="109">
        <f>'T09'!K2779</f>
        <v>37290.75</v>
      </c>
      <c r="D2779" s="110">
        <f>'T09'!O2779</f>
        <v>27.293600000000001</v>
      </c>
      <c r="E2779" s="110">
        <f>'T09'!P2779</f>
        <v>6.374529876712054</v>
      </c>
      <c r="F2779" s="110"/>
      <c r="G2779" s="102">
        <f t="shared" si="604"/>
        <v>0</v>
      </c>
      <c r="H2779" s="102">
        <f t="shared" si="605"/>
        <v>0</v>
      </c>
      <c r="I2779" s="102">
        <f t="shared" si="606"/>
        <v>0</v>
      </c>
      <c r="J2779" s="103">
        <f t="shared" si="607"/>
        <v>0</v>
      </c>
      <c r="L2779" s="115">
        <f t="shared" si="608"/>
        <v>0</v>
      </c>
      <c r="M2779" s="111">
        <f t="shared" si="609"/>
        <v>0</v>
      </c>
      <c r="N2779" s="111">
        <f t="shared" si="610"/>
        <v>0</v>
      </c>
      <c r="O2779" s="115">
        <f t="shared" si="611"/>
        <v>0</v>
      </c>
      <c r="P2779" s="111">
        <f t="shared" si="612"/>
        <v>0</v>
      </c>
      <c r="Q2779" s="111">
        <f t="shared" si="613"/>
        <v>0</v>
      </c>
      <c r="R2779" s="115">
        <f t="shared" si="614"/>
        <v>0</v>
      </c>
      <c r="S2779" s="111">
        <f t="shared" si="615"/>
        <v>0</v>
      </c>
      <c r="T2779" s="111">
        <f t="shared" si="616"/>
        <v>0</v>
      </c>
    </row>
    <row r="2780" spans="1:20" ht="11.25" customHeight="1" x14ac:dyDescent="0.2">
      <c r="A2780" s="102" t="str">
        <f>'T09'!A2780</f>
        <v>Vyšná Kamenica</v>
      </c>
      <c r="B2780" s="104">
        <f>'T09'!C2780</f>
        <v>522180</v>
      </c>
      <c r="C2780" s="109">
        <f>'T09'!K2780</f>
        <v>90359.6</v>
      </c>
      <c r="D2780" s="110">
        <f>'T09'!O2780</f>
        <v>0</v>
      </c>
      <c r="E2780" s="110">
        <f>'T09'!P2780</f>
        <v>0</v>
      </c>
      <c r="F2780" s="110"/>
      <c r="G2780" s="102">
        <f t="shared" si="604"/>
        <v>0</v>
      </c>
      <c r="H2780" s="102">
        <f t="shared" si="605"/>
        <v>0</v>
      </c>
      <c r="I2780" s="102">
        <f t="shared" si="606"/>
        <v>0</v>
      </c>
      <c r="J2780" s="103">
        <f t="shared" si="607"/>
        <v>0</v>
      </c>
      <c r="L2780" s="115">
        <f t="shared" si="608"/>
        <v>0</v>
      </c>
      <c r="M2780" s="111">
        <f t="shared" si="609"/>
        <v>0</v>
      </c>
      <c r="N2780" s="111">
        <f t="shared" si="610"/>
        <v>0</v>
      </c>
      <c r="O2780" s="115">
        <f t="shared" si="611"/>
        <v>0</v>
      </c>
      <c r="P2780" s="111">
        <f t="shared" si="612"/>
        <v>0</v>
      </c>
      <c r="Q2780" s="111">
        <f t="shared" si="613"/>
        <v>0</v>
      </c>
      <c r="R2780" s="115">
        <f t="shared" si="614"/>
        <v>0</v>
      </c>
      <c r="S2780" s="111">
        <f t="shared" si="615"/>
        <v>0</v>
      </c>
      <c r="T2780" s="111">
        <f t="shared" si="616"/>
        <v>0</v>
      </c>
    </row>
    <row r="2781" spans="1:20" ht="11.25" customHeight="1" x14ac:dyDescent="0.2">
      <c r="A2781" s="102" t="str">
        <f>'T09'!A2781</f>
        <v>Vyšná Myšľa</v>
      </c>
      <c r="B2781" s="104">
        <f>'T09'!C2781</f>
        <v>522198</v>
      </c>
      <c r="C2781" s="109">
        <f>'T09'!K2781</f>
        <v>292112.92</v>
      </c>
      <c r="D2781" s="110">
        <f>'T09'!O2781</f>
        <v>3.5297000000000001</v>
      </c>
      <c r="E2781" s="110">
        <f>'T09'!P2781</f>
        <v>13.639061223310492</v>
      </c>
      <c r="F2781" s="110"/>
      <c r="G2781" s="102">
        <f t="shared" si="604"/>
        <v>0</v>
      </c>
      <c r="H2781" s="102">
        <f t="shared" si="605"/>
        <v>0</v>
      </c>
      <c r="I2781" s="102">
        <f t="shared" si="606"/>
        <v>0</v>
      </c>
      <c r="J2781" s="103">
        <f t="shared" si="607"/>
        <v>0</v>
      </c>
      <c r="L2781" s="115">
        <f t="shared" si="608"/>
        <v>0</v>
      </c>
      <c r="M2781" s="111">
        <f t="shared" si="609"/>
        <v>0</v>
      </c>
      <c r="N2781" s="111">
        <f t="shared" si="610"/>
        <v>0</v>
      </c>
      <c r="O2781" s="115">
        <f t="shared" si="611"/>
        <v>0</v>
      </c>
      <c r="P2781" s="111">
        <f t="shared" si="612"/>
        <v>0</v>
      </c>
      <c r="Q2781" s="111">
        <f t="shared" si="613"/>
        <v>0</v>
      </c>
      <c r="R2781" s="115">
        <f t="shared" si="614"/>
        <v>0</v>
      </c>
      <c r="S2781" s="111">
        <f t="shared" si="615"/>
        <v>0</v>
      </c>
      <c r="T2781" s="111">
        <f t="shared" si="616"/>
        <v>0</v>
      </c>
    </row>
    <row r="2782" spans="1:20" ht="11.25" customHeight="1" x14ac:dyDescent="0.2">
      <c r="A2782" s="102" t="str">
        <f>'T09'!A2782</f>
        <v>Vyšná Olšava</v>
      </c>
      <c r="B2782" s="104">
        <f>'T09'!C2782</f>
        <v>528048</v>
      </c>
      <c r="C2782" s="109">
        <f>'T09'!K2782</f>
        <v>287996.67</v>
      </c>
      <c r="D2782" s="110">
        <f>'T09'!O2782</f>
        <v>0.11940000000000001</v>
      </c>
      <c r="E2782" s="110">
        <f>'T09'!P2782</f>
        <v>0</v>
      </c>
      <c r="F2782" s="110"/>
      <c r="G2782" s="102">
        <f t="shared" si="604"/>
        <v>0</v>
      </c>
      <c r="H2782" s="102">
        <f t="shared" si="605"/>
        <v>0</v>
      </c>
      <c r="I2782" s="102">
        <f t="shared" si="606"/>
        <v>0</v>
      </c>
      <c r="J2782" s="103">
        <f t="shared" si="607"/>
        <v>0</v>
      </c>
      <c r="L2782" s="115">
        <f t="shared" si="608"/>
        <v>0</v>
      </c>
      <c r="M2782" s="111">
        <f t="shared" si="609"/>
        <v>0</v>
      </c>
      <c r="N2782" s="111">
        <f t="shared" si="610"/>
        <v>0</v>
      </c>
      <c r="O2782" s="115">
        <f t="shared" si="611"/>
        <v>0</v>
      </c>
      <c r="P2782" s="111">
        <f t="shared" si="612"/>
        <v>0</v>
      </c>
      <c r="Q2782" s="111">
        <f t="shared" si="613"/>
        <v>0</v>
      </c>
      <c r="R2782" s="115">
        <f t="shared" si="614"/>
        <v>0</v>
      </c>
      <c r="S2782" s="111">
        <f t="shared" si="615"/>
        <v>0</v>
      </c>
      <c r="T2782" s="111">
        <f t="shared" si="616"/>
        <v>0</v>
      </c>
    </row>
    <row r="2783" spans="1:20" ht="11.25" customHeight="1" x14ac:dyDescent="0.2">
      <c r="A2783" s="102" t="str">
        <f>'T09'!A2783</f>
        <v>Vyšná Pisaná</v>
      </c>
      <c r="B2783" s="104">
        <f>'T09'!C2783</f>
        <v>528056</v>
      </c>
      <c r="C2783" s="109">
        <f>'T09'!K2783</f>
        <v>18088.400000000001</v>
      </c>
      <c r="D2783" s="110">
        <f>'T09'!O2783</f>
        <v>0</v>
      </c>
      <c r="E2783" s="110">
        <f>'T09'!P2783</f>
        <v>0</v>
      </c>
      <c r="F2783" s="110"/>
      <c r="G2783" s="102">
        <f t="shared" si="604"/>
        <v>0</v>
      </c>
      <c r="H2783" s="102">
        <f t="shared" si="605"/>
        <v>0</v>
      </c>
      <c r="I2783" s="102">
        <f t="shared" si="606"/>
        <v>0</v>
      </c>
      <c r="J2783" s="103">
        <f t="shared" si="607"/>
        <v>0</v>
      </c>
      <c r="L2783" s="115">
        <f t="shared" si="608"/>
        <v>0</v>
      </c>
      <c r="M2783" s="111">
        <f t="shared" si="609"/>
        <v>0</v>
      </c>
      <c r="N2783" s="111">
        <f t="shared" si="610"/>
        <v>0</v>
      </c>
      <c r="O2783" s="115">
        <f t="shared" si="611"/>
        <v>0</v>
      </c>
      <c r="P2783" s="111">
        <f t="shared" si="612"/>
        <v>0</v>
      </c>
      <c r="Q2783" s="111">
        <f t="shared" si="613"/>
        <v>0</v>
      </c>
      <c r="R2783" s="115">
        <f t="shared" si="614"/>
        <v>0</v>
      </c>
      <c r="S2783" s="111">
        <f t="shared" si="615"/>
        <v>0</v>
      </c>
      <c r="T2783" s="111">
        <f t="shared" si="616"/>
        <v>0</v>
      </c>
    </row>
    <row r="2784" spans="1:20" ht="11.25" customHeight="1" x14ac:dyDescent="0.2">
      <c r="A2784" s="102" t="str">
        <f>'T09'!A2784</f>
        <v>Vyšná Polianka</v>
      </c>
      <c r="B2784" s="104">
        <f>'T09'!C2784</f>
        <v>519910</v>
      </c>
      <c r="C2784" s="109">
        <f>'T09'!K2784</f>
        <v>23994.33</v>
      </c>
      <c r="D2784" s="110">
        <f>'T09'!O2784</f>
        <v>0</v>
      </c>
      <c r="E2784" s="110">
        <f>'T09'!P2784</f>
        <v>0</v>
      </c>
      <c r="F2784" s="110"/>
      <c r="G2784" s="102">
        <f t="shared" si="604"/>
        <v>0</v>
      </c>
      <c r="H2784" s="102">
        <f t="shared" si="605"/>
        <v>0</v>
      </c>
      <c r="I2784" s="102">
        <f t="shared" si="606"/>
        <v>0</v>
      </c>
      <c r="J2784" s="103">
        <f t="shared" si="607"/>
        <v>0</v>
      </c>
      <c r="L2784" s="115">
        <f t="shared" si="608"/>
        <v>0</v>
      </c>
      <c r="M2784" s="111">
        <f t="shared" si="609"/>
        <v>0</v>
      </c>
      <c r="N2784" s="111">
        <f t="shared" si="610"/>
        <v>0</v>
      </c>
      <c r="O2784" s="115">
        <f t="shared" si="611"/>
        <v>0</v>
      </c>
      <c r="P2784" s="111">
        <f t="shared" si="612"/>
        <v>0</v>
      </c>
      <c r="Q2784" s="111">
        <f t="shared" si="613"/>
        <v>0</v>
      </c>
      <c r="R2784" s="115">
        <f t="shared" si="614"/>
        <v>0</v>
      </c>
      <c r="S2784" s="111">
        <f t="shared" si="615"/>
        <v>0</v>
      </c>
      <c r="T2784" s="111">
        <f t="shared" si="616"/>
        <v>0</v>
      </c>
    </row>
    <row r="2785" spans="1:20" ht="11.25" customHeight="1" x14ac:dyDescent="0.2">
      <c r="A2785" s="102" t="str">
        <f>'T09'!A2785</f>
        <v>Vyšná Rybnica</v>
      </c>
      <c r="B2785" s="104">
        <f>'T09'!C2785</f>
        <v>523305</v>
      </c>
      <c r="C2785" s="109">
        <f>'T09'!K2785</f>
        <v>217768.81999999998</v>
      </c>
      <c r="D2785" s="110">
        <f>'T09'!O2785</f>
        <v>0</v>
      </c>
      <c r="E2785" s="110">
        <f>'T09'!P2785</f>
        <v>0</v>
      </c>
      <c r="F2785" s="110"/>
      <c r="G2785" s="102">
        <f t="shared" si="604"/>
        <v>0</v>
      </c>
      <c r="H2785" s="102">
        <f t="shared" si="605"/>
        <v>0</v>
      </c>
      <c r="I2785" s="102">
        <f t="shared" si="606"/>
        <v>0</v>
      </c>
      <c r="J2785" s="103">
        <f t="shared" si="607"/>
        <v>0</v>
      </c>
      <c r="L2785" s="115">
        <f t="shared" si="608"/>
        <v>0</v>
      </c>
      <c r="M2785" s="111">
        <f t="shared" si="609"/>
        <v>0</v>
      </c>
      <c r="N2785" s="111">
        <f t="shared" si="610"/>
        <v>0</v>
      </c>
      <c r="O2785" s="115">
        <f t="shared" si="611"/>
        <v>0</v>
      </c>
      <c r="P2785" s="111">
        <f t="shared" si="612"/>
        <v>0</v>
      </c>
      <c r="Q2785" s="111">
        <f t="shared" si="613"/>
        <v>0</v>
      </c>
      <c r="R2785" s="115">
        <f t="shared" si="614"/>
        <v>0</v>
      </c>
      <c r="S2785" s="111">
        <f t="shared" si="615"/>
        <v>0</v>
      </c>
      <c r="T2785" s="111">
        <f t="shared" si="616"/>
        <v>0</v>
      </c>
    </row>
    <row r="2786" spans="1:20" ht="11.25" customHeight="1" x14ac:dyDescent="0.2">
      <c r="A2786" s="102" t="str">
        <f>'T09'!A2786</f>
        <v>Vyšná Sitnica</v>
      </c>
      <c r="B2786" s="104">
        <f>'T09'!C2786</f>
        <v>529249</v>
      </c>
      <c r="C2786" s="109">
        <f>'T09'!K2786</f>
        <v>126522.92</v>
      </c>
      <c r="D2786" s="110">
        <f>'T09'!O2786</f>
        <v>25.9466</v>
      </c>
      <c r="E2786" s="110">
        <f>'T09'!P2786</f>
        <v>0.55565426406535667</v>
      </c>
      <c r="F2786" s="110"/>
      <c r="G2786" s="102">
        <f t="shared" si="604"/>
        <v>0</v>
      </c>
      <c r="H2786" s="102">
        <f t="shared" si="605"/>
        <v>0</v>
      </c>
      <c r="I2786" s="102">
        <f t="shared" si="606"/>
        <v>0</v>
      </c>
      <c r="J2786" s="103">
        <f t="shared" si="607"/>
        <v>0</v>
      </c>
      <c r="L2786" s="115">
        <f t="shared" si="608"/>
        <v>0</v>
      </c>
      <c r="M2786" s="111">
        <f t="shared" si="609"/>
        <v>0</v>
      </c>
      <c r="N2786" s="111">
        <f t="shared" si="610"/>
        <v>0</v>
      </c>
      <c r="O2786" s="115">
        <f t="shared" si="611"/>
        <v>0</v>
      </c>
      <c r="P2786" s="111">
        <f t="shared" si="612"/>
        <v>0</v>
      </c>
      <c r="Q2786" s="111">
        <f t="shared" si="613"/>
        <v>0</v>
      </c>
      <c r="R2786" s="115">
        <f t="shared" si="614"/>
        <v>0</v>
      </c>
      <c r="S2786" s="111">
        <f t="shared" si="615"/>
        <v>0</v>
      </c>
      <c r="T2786" s="111">
        <f t="shared" si="616"/>
        <v>0</v>
      </c>
    </row>
    <row r="2787" spans="1:20" ht="11.25" customHeight="1" x14ac:dyDescent="0.2">
      <c r="A2787" s="102" t="str">
        <f>'T09'!A2787</f>
        <v>Vyšná Slaná</v>
      </c>
      <c r="B2787" s="104">
        <f>'T09'!C2787</f>
        <v>526347</v>
      </c>
      <c r="C2787" s="109">
        <f>'T09'!K2787</f>
        <v>192107.13</v>
      </c>
      <c r="D2787" s="110">
        <f>'T09'!O2787</f>
        <v>8.7682000000000002</v>
      </c>
      <c r="E2787" s="110">
        <f>'T09'!P2787</f>
        <v>1.2364715458504845</v>
      </c>
      <c r="F2787" s="110"/>
      <c r="G2787" s="102">
        <f t="shared" si="604"/>
        <v>0</v>
      </c>
      <c r="H2787" s="102">
        <f t="shared" si="605"/>
        <v>0</v>
      </c>
      <c r="I2787" s="102">
        <f t="shared" si="606"/>
        <v>0</v>
      </c>
      <c r="J2787" s="103">
        <f t="shared" si="607"/>
        <v>0</v>
      </c>
      <c r="L2787" s="115">
        <f t="shared" si="608"/>
        <v>0</v>
      </c>
      <c r="M2787" s="111">
        <f t="shared" si="609"/>
        <v>0</v>
      </c>
      <c r="N2787" s="111">
        <f t="shared" si="610"/>
        <v>0</v>
      </c>
      <c r="O2787" s="115">
        <f t="shared" si="611"/>
        <v>0</v>
      </c>
      <c r="P2787" s="111">
        <f t="shared" si="612"/>
        <v>0</v>
      </c>
      <c r="Q2787" s="111">
        <f t="shared" si="613"/>
        <v>0</v>
      </c>
      <c r="R2787" s="115">
        <f t="shared" si="614"/>
        <v>0</v>
      </c>
      <c r="S2787" s="111">
        <f t="shared" si="615"/>
        <v>0</v>
      </c>
      <c r="T2787" s="111">
        <f t="shared" si="616"/>
        <v>0</v>
      </c>
    </row>
    <row r="2788" spans="1:20" ht="11.25" customHeight="1" x14ac:dyDescent="0.2">
      <c r="A2788" s="102" t="str">
        <f>'T09'!A2788</f>
        <v>Vyšná Šebastová</v>
      </c>
      <c r="B2788" s="104">
        <f>'T09'!C2788</f>
        <v>525430</v>
      </c>
      <c r="C2788" s="109">
        <f>'T09'!K2788</f>
        <v>257423.89</v>
      </c>
      <c r="D2788" s="110">
        <f>'T09'!O2788</f>
        <v>6.6233000000000004</v>
      </c>
      <c r="E2788" s="110">
        <f>'T09'!P2788</f>
        <v>0.38877122088396687</v>
      </c>
      <c r="F2788" s="110"/>
      <c r="G2788" s="102">
        <f t="shared" si="604"/>
        <v>0</v>
      </c>
      <c r="H2788" s="102">
        <f t="shared" si="605"/>
        <v>0</v>
      </c>
      <c r="I2788" s="102">
        <f t="shared" si="606"/>
        <v>0</v>
      </c>
      <c r="J2788" s="103">
        <f t="shared" si="607"/>
        <v>0</v>
      </c>
      <c r="L2788" s="115">
        <f t="shared" si="608"/>
        <v>0</v>
      </c>
      <c r="M2788" s="111">
        <f t="shared" si="609"/>
        <v>0</v>
      </c>
      <c r="N2788" s="111">
        <f t="shared" si="610"/>
        <v>0</v>
      </c>
      <c r="O2788" s="115">
        <f t="shared" si="611"/>
        <v>0</v>
      </c>
      <c r="P2788" s="111">
        <f t="shared" si="612"/>
        <v>0</v>
      </c>
      <c r="Q2788" s="111">
        <f t="shared" si="613"/>
        <v>0</v>
      </c>
      <c r="R2788" s="115">
        <f t="shared" si="614"/>
        <v>0</v>
      </c>
      <c r="S2788" s="111">
        <f t="shared" si="615"/>
        <v>0</v>
      </c>
      <c r="T2788" s="111">
        <f t="shared" si="616"/>
        <v>0</v>
      </c>
    </row>
    <row r="2789" spans="1:20" ht="11.25" customHeight="1" x14ac:dyDescent="0.2">
      <c r="A2789" s="102" t="str">
        <f>'T09'!A2789</f>
        <v>Vyšná Voľa</v>
      </c>
      <c r="B2789" s="104">
        <f>'T09'!C2789</f>
        <v>519928</v>
      </c>
      <c r="C2789" s="109">
        <f>'T09'!K2789</f>
        <v>130389.64</v>
      </c>
      <c r="D2789" s="110">
        <f>'T09'!O2789</f>
        <v>0</v>
      </c>
      <c r="E2789" s="110">
        <f>'T09'!P2789</f>
        <v>0</v>
      </c>
      <c r="F2789" s="110"/>
      <c r="G2789" s="102">
        <f t="shared" si="604"/>
        <v>0</v>
      </c>
      <c r="H2789" s="102">
        <f t="shared" si="605"/>
        <v>0</v>
      </c>
      <c r="I2789" s="102">
        <f t="shared" si="606"/>
        <v>0</v>
      </c>
      <c r="J2789" s="103">
        <f t="shared" si="607"/>
        <v>0</v>
      </c>
      <c r="L2789" s="115">
        <f t="shared" si="608"/>
        <v>0</v>
      </c>
      <c r="M2789" s="111">
        <f t="shared" si="609"/>
        <v>0</v>
      </c>
      <c r="N2789" s="111">
        <f t="shared" si="610"/>
        <v>0</v>
      </c>
      <c r="O2789" s="115">
        <f t="shared" si="611"/>
        <v>0</v>
      </c>
      <c r="P2789" s="111">
        <f t="shared" si="612"/>
        <v>0</v>
      </c>
      <c r="Q2789" s="111">
        <f t="shared" si="613"/>
        <v>0</v>
      </c>
      <c r="R2789" s="115">
        <f t="shared" si="614"/>
        <v>0</v>
      </c>
      <c r="S2789" s="111">
        <f t="shared" si="615"/>
        <v>0</v>
      </c>
      <c r="T2789" s="111">
        <f t="shared" si="616"/>
        <v>0</v>
      </c>
    </row>
    <row r="2790" spans="1:20" ht="11.25" customHeight="1" x14ac:dyDescent="0.2">
      <c r="A2790" s="102" t="str">
        <f>'T09'!A2790</f>
        <v>Vyšné Ladičkovce</v>
      </c>
      <c r="B2790" s="104">
        <f>'T09'!C2790</f>
        <v>521027</v>
      </c>
      <c r="C2790" s="109">
        <f>'T09'!K2790</f>
        <v>46251.040000000001</v>
      </c>
      <c r="D2790" s="110">
        <f>'T09'!O2790</f>
        <v>47.42</v>
      </c>
      <c r="E2790" s="110">
        <f>'T09'!P2790</f>
        <v>1.3527912021005364</v>
      </c>
      <c r="F2790" s="110"/>
      <c r="G2790" s="102">
        <f t="shared" si="604"/>
        <v>0</v>
      </c>
      <c r="H2790" s="102">
        <f t="shared" si="605"/>
        <v>0</v>
      </c>
      <c r="I2790" s="102">
        <f t="shared" si="606"/>
        <v>0</v>
      </c>
      <c r="J2790" s="103">
        <f t="shared" si="607"/>
        <v>0</v>
      </c>
      <c r="L2790" s="115">
        <f t="shared" si="608"/>
        <v>0</v>
      </c>
      <c r="M2790" s="111">
        <f t="shared" si="609"/>
        <v>0</v>
      </c>
      <c r="N2790" s="111">
        <f t="shared" si="610"/>
        <v>0</v>
      </c>
      <c r="O2790" s="115">
        <f t="shared" si="611"/>
        <v>0</v>
      </c>
      <c r="P2790" s="111">
        <f t="shared" si="612"/>
        <v>0</v>
      </c>
      <c r="Q2790" s="111">
        <f t="shared" si="613"/>
        <v>0</v>
      </c>
      <c r="R2790" s="115">
        <f t="shared" si="614"/>
        <v>0</v>
      </c>
      <c r="S2790" s="111">
        <f t="shared" si="615"/>
        <v>0</v>
      </c>
      <c r="T2790" s="111">
        <f t="shared" si="616"/>
        <v>0</v>
      </c>
    </row>
    <row r="2791" spans="1:20" ht="11.25" customHeight="1" x14ac:dyDescent="0.2">
      <c r="A2791" s="102" t="str">
        <f>'T09'!A2791</f>
        <v>Vyšné nad Hronom</v>
      </c>
      <c r="B2791" s="104">
        <f>'T09'!C2791</f>
        <v>502952</v>
      </c>
      <c r="C2791" s="109">
        <f>'T09'!K2791</f>
        <v>46887.38</v>
      </c>
      <c r="D2791" s="110">
        <f>'T09'!O2791</f>
        <v>0</v>
      </c>
      <c r="E2791" s="110">
        <f>'T09'!P2791</f>
        <v>0</v>
      </c>
      <c r="F2791" s="110"/>
      <c r="G2791" s="102">
        <f t="shared" si="604"/>
        <v>0</v>
      </c>
      <c r="H2791" s="102">
        <f t="shared" si="605"/>
        <v>0</v>
      </c>
      <c r="I2791" s="102">
        <f t="shared" si="606"/>
        <v>0</v>
      </c>
      <c r="J2791" s="103">
        <f t="shared" si="607"/>
        <v>0</v>
      </c>
      <c r="L2791" s="115">
        <f t="shared" si="608"/>
        <v>0</v>
      </c>
      <c r="M2791" s="111">
        <f t="shared" si="609"/>
        <v>0</v>
      </c>
      <c r="N2791" s="111">
        <f t="shared" si="610"/>
        <v>0</v>
      </c>
      <c r="O2791" s="115">
        <f t="shared" si="611"/>
        <v>0</v>
      </c>
      <c r="P2791" s="111">
        <f t="shared" si="612"/>
        <v>0</v>
      </c>
      <c r="Q2791" s="111">
        <f t="shared" si="613"/>
        <v>0</v>
      </c>
      <c r="R2791" s="115">
        <f t="shared" si="614"/>
        <v>0</v>
      </c>
      <c r="S2791" s="111">
        <f t="shared" si="615"/>
        <v>0</v>
      </c>
      <c r="T2791" s="111">
        <f t="shared" si="616"/>
        <v>0</v>
      </c>
    </row>
    <row r="2792" spans="1:20" ht="11.25" customHeight="1" x14ac:dyDescent="0.2">
      <c r="A2792" s="102" t="str">
        <f>'T09'!A2792</f>
        <v>Vyšné Nemecké</v>
      </c>
      <c r="B2792" s="104">
        <f>'T09'!C2792</f>
        <v>523313</v>
      </c>
      <c r="C2792" s="109">
        <f>'T09'!K2792</f>
        <v>82979.759999999995</v>
      </c>
      <c r="D2792" s="110">
        <f>'T09'!O2792</f>
        <v>61.363100000000003</v>
      </c>
      <c r="E2792" s="110">
        <f>'T09'!P2792</f>
        <v>99.254167522296996</v>
      </c>
      <c r="F2792" s="110"/>
      <c r="G2792" s="102">
        <f t="shared" si="604"/>
        <v>1</v>
      </c>
      <c r="H2792" s="102">
        <f t="shared" si="605"/>
        <v>1</v>
      </c>
      <c r="I2792" s="102">
        <f t="shared" si="606"/>
        <v>1</v>
      </c>
      <c r="J2792" s="103">
        <f t="shared" si="607"/>
        <v>1</v>
      </c>
      <c r="L2792" s="115">
        <f t="shared" si="608"/>
        <v>82979.759999999995</v>
      </c>
      <c r="M2792" s="111">
        <f t="shared" si="609"/>
        <v>0.61363100000000004</v>
      </c>
      <c r="N2792" s="111">
        <f t="shared" si="610"/>
        <v>0.99254167522296999</v>
      </c>
      <c r="O2792" s="115">
        <f t="shared" si="611"/>
        <v>82979.759999999995</v>
      </c>
      <c r="P2792" s="111">
        <f t="shared" si="612"/>
        <v>0.61363100000000004</v>
      </c>
      <c r="Q2792" s="111">
        <f t="shared" si="613"/>
        <v>0.99254167522296999</v>
      </c>
      <c r="R2792" s="115">
        <f t="shared" si="614"/>
        <v>82979.759999999995</v>
      </c>
      <c r="S2792" s="111">
        <f t="shared" si="615"/>
        <v>0.61363100000000004</v>
      </c>
      <c r="T2792" s="111">
        <f t="shared" si="616"/>
        <v>0.99254167522296999</v>
      </c>
    </row>
    <row r="2793" spans="1:20" ht="11.25" customHeight="1" x14ac:dyDescent="0.2">
      <c r="A2793" s="102" t="str">
        <f>'T09'!A2793</f>
        <v>Vyšné Remety</v>
      </c>
      <c r="B2793" s="104">
        <f>'T09'!C2793</f>
        <v>523321</v>
      </c>
      <c r="C2793" s="109">
        <f>'T09'!K2793</f>
        <v>120402.16</v>
      </c>
      <c r="D2793" s="110">
        <f>'T09'!O2793</f>
        <v>11.678699999999999</v>
      </c>
      <c r="E2793" s="110">
        <f>'T09'!P2793</f>
        <v>2.8435868592390698</v>
      </c>
      <c r="F2793" s="110"/>
      <c r="G2793" s="102">
        <f t="shared" si="604"/>
        <v>0</v>
      </c>
      <c r="H2793" s="102">
        <f t="shared" si="605"/>
        <v>0</v>
      </c>
      <c r="I2793" s="102">
        <f t="shared" si="606"/>
        <v>0</v>
      </c>
      <c r="J2793" s="103">
        <f t="shared" si="607"/>
        <v>0</v>
      </c>
      <c r="L2793" s="115">
        <f t="shared" si="608"/>
        <v>0</v>
      </c>
      <c r="M2793" s="111">
        <f t="shared" si="609"/>
        <v>0</v>
      </c>
      <c r="N2793" s="111">
        <f t="shared" si="610"/>
        <v>0</v>
      </c>
      <c r="O2793" s="115">
        <f t="shared" si="611"/>
        <v>0</v>
      </c>
      <c r="P2793" s="111">
        <f t="shared" si="612"/>
        <v>0</v>
      </c>
      <c r="Q2793" s="111">
        <f t="shared" si="613"/>
        <v>0</v>
      </c>
      <c r="R2793" s="115">
        <f t="shared" si="614"/>
        <v>0</v>
      </c>
      <c r="S2793" s="111">
        <f t="shared" si="615"/>
        <v>0</v>
      </c>
      <c r="T2793" s="111">
        <f t="shared" si="616"/>
        <v>0</v>
      </c>
    </row>
    <row r="2794" spans="1:20" ht="11.25" customHeight="1" x14ac:dyDescent="0.2">
      <c r="A2794" s="102" t="str">
        <f>'T09'!A2794</f>
        <v>Vyšné Repaše</v>
      </c>
      <c r="B2794" s="104">
        <f>'T09'!C2794</f>
        <v>526606</v>
      </c>
      <c r="C2794" s="109">
        <f>'T09'!K2794</f>
        <v>33272.53</v>
      </c>
      <c r="D2794" s="110">
        <f>'T09'!O2794</f>
        <v>0</v>
      </c>
      <c r="E2794" s="110">
        <f>'T09'!P2794</f>
        <v>4.3293972535301641</v>
      </c>
      <c r="F2794" s="110"/>
      <c r="G2794" s="102">
        <f t="shared" si="604"/>
        <v>0</v>
      </c>
      <c r="H2794" s="102">
        <f t="shared" si="605"/>
        <v>0</v>
      </c>
      <c r="I2794" s="102">
        <f t="shared" si="606"/>
        <v>0</v>
      </c>
      <c r="J2794" s="103">
        <f t="shared" si="607"/>
        <v>0</v>
      </c>
      <c r="L2794" s="115">
        <f t="shared" si="608"/>
        <v>0</v>
      </c>
      <c r="M2794" s="111">
        <f t="shared" si="609"/>
        <v>0</v>
      </c>
      <c r="N2794" s="111">
        <f t="shared" si="610"/>
        <v>0</v>
      </c>
      <c r="O2794" s="115">
        <f t="shared" si="611"/>
        <v>0</v>
      </c>
      <c r="P2794" s="111">
        <f t="shared" si="612"/>
        <v>0</v>
      </c>
      <c r="Q2794" s="111">
        <f t="shared" si="613"/>
        <v>0</v>
      </c>
      <c r="R2794" s="115">
        <f t="shared" si="614"/>
        <v>0</v>
      </c>
      <c r="S2794" s="111">
        <f t="shared" si="615"/>
        <v>0</v>
      </c>
      <c r="T2794" s="111">
        <f t="shared" si="616"/>
        <v>0</v>
      </c>
    </row>
    <row r="2795" spans="1:20" ht="11.25" customHeight="1" x14ac:dyDescent="0.2">
      <c r="A2795" s="102" t="str">
        <f>'T09'!A2795</f>
        <v>Vyšné Ružbachy</v>
      </c>
      <c r="B2795" s="104">
        <f>'T09'!C2795</f>
        <v>527092</v>
      </c>
      <c r="C2795" s="109">
        <f>'T09'!K2795</f>
        <v>824511.49</v>
      </c>
      <c r="D2795" s="110">
        <f>'T09'!O2795</f>
        <v>8.9413</v>
      </c>
      <c r="E2795" s="110">
        <f>'T09'!P2795</f>
        <v>17.477713985526147</v>
      </c>
      <c r="F2795" s="110"/>
      <c r="G2795" s="102">
        <f t="shared" si="604"/>
        <v>0</v>
      </c>
      <c r="H2795" s="102">
        <f t="shared" si="605"/>
        <v>0</v>
      </c>
      <c r="I2795" s="102">
        <f t="shared" si="606"/>
        <v>0</v>
      </c>
      <c r="J2795" s="103">
        <f t="shared" si="607"/>
        <v>0</v>
      </c>
      <c r="L2795" s="115">
        <f t="shared" si="608"/>
        <v>0</v>
      </c>
      <c r="M2795" s="111">
        <f t="shared" si="609"/>
        <v>0</v>
      </c>
      <c r="N2795" s="111">
        <f t="shared" si="610"/>
        <v>0</v>
      </c>
      <c r="O2795" s="115">
        <f t="shared" si="611"/>
        <v>0</v>
      </c>
      <c r="P2795" s="111">
        <f t="shared" si="612"/>
        <v>0</v>
      </c>
      <c r="Q2795" s="111">
        <f t="shared" si="613"/>
        <v>0</v>
      </c>
      <c r="R2795" s="115">
        <f t="shared" si="614"/>
        <v>0</v>
      </c>
      <c r="S2795" s="111">
        <f t="shared" si="615"/>
        <v>0</v>
      </c>
      <c r="T2795" s="111">
        <f t="shared" si="616"/>
        <v>0</v>
      </c>
    </row>
    <row r="2796" spans="1:20" ht="11.25" customHeight="1" x14ac:dyDescent="0.2">
      <c r="A2796" s="102" t="str">
        <f>'T09'!A2796</f>
        <v>Vyšné Valice</v>
      </c>
      <c r="B2796" s="104">
        <f>'T09'!C2796</f>
        <v>557901</v>
      </c>
      <c r="C2796" s="109">
        <f>'T09'!K2796</f>
        <v>62534.14</v>
      </c>
      <c r="D2796" s="110">
        <f>'T09'!O2796</f>
        <v>50.555199999999999</v>
      </c>
      <c r="E2796" s="110">
        <f>'T09'!P2796</f>
        <v>8.0842720472369187</v>
      </c>
      <c r="F2796" s="110"/>
      <c r="G2796" s="102">
        <f t="shared" si="604"/>
        <v>0</v>
      </c>
      <c r="H2796" s="102">
        <f t="shared" si="605"/>
        <v>0</v>
      </c>
      <c r="I2796" s="102">
        <f t="shared" si="606"/>
        <v>0</v>
      </c>
      <c r="J2796" s="103">
        <f t="shared" si="607"/>
        <v>0</v>
      </c>
      <c r="L2796" s="115">
        <f t="shared" si="608"/>
        <v>0</v>
      </c>
      <c r="M2796" s="111">
        <f t="shared" si="609"/>
        <v>0</v>
      </c>
      <c r="N2796" s="111">
        <f t="shared" si="610"/>
        <v>0</v>
      </c>
      <c r="O2796" s="115">
        <f t="shared" si="611"/>
        <v>0</v>
      </c>
      <c r="P2796" s="111">
        <f t="shared" si="612"/>
        <v>0</v>
      </c>
      <c r="Q2796" s="111">
        <f t="shared" si="613"/>
        <v>0</v>
      </c>
      <c r="R2796" s="115">
        <f t="shared" si="614"/>
        <v>0</v>
      </c>
      <c r="S2796" s="111">
        <f t="shared" si="615"/>
        <v>0</v>
      </c>
      <c r="T2796" s="111">
        <f t="shared" si="616"/>
        <v>0</v>
      </c>
    </row>
    <row r="2797" spans="1:20" ht="11.25" customHeight="1" x14ac:dyDescent="0.2">
      <c r="A2797" s="102" t="str">
        <f>'T09'!A2797</f>
        <v>Vyšný Čaj</v>
      </c>
      <c r="B2797" s="104">
        <f>'T09'!C2797</f>
        <v>522201</v>
      </c>
      <c r="C2797" s="109">
        <f>'T09'!K2797</f>
        <v>53933.79</v>
      </c>
      <c r="D2797" s="110">
        <f>'T09'!O2797</f>
        <v>86.901799999999994</v>
      </c>
      <c r="E2797" s="110">
        <f>'T09'!P2797</f>
        <v>3.8941450248536214</v>
      </c>
      <c r="F2797" s="110"/>
      <c r="G2797" s="102">
        <f t="shared" si="604"/>
        <v>1</v>
      </c>
      <c r="H2797" s="102">
        <f t="shared" si="605"/>
        <v>0</v>
      </c>
      <c r="I2797" s="102">
        <f t="shared" si="606"/>
        <v>0</v>
      </c>
      <c r="J2797" s="103">
        <f t="shared" si="607"/>
        <v>1</v>
      </c>
      <c r="L2797" s="115">
        <f t="shared" si="608"/>
        <v>53933.79</v>
      </c>
      <c r="M2797" s="111">
        <f t="shared" si="609"/>
        <v>0.86901799999999996</v>
      </c>
      <c r="N2797" s="111">
        <f t="shared" si="610"/>
        <v>3.8941450248536215E-2</v>
      </c>
      <c r="O2797" s="115">
        <f t="shared" si="611"/>
        <v>0</v>
      </c>
      <c r="P2797" s="111">
        <f t="shared" si="612"/>
        <v>0</v>
      </c>
      <c r="Q2797" s="111">
        <f t="shared" si="613"/>
        <v>0</v>
      </c>
      <c r="R2797" s="115">
        <f t="shared" si="614"/>
        <v>0</v>
      </c>
      <c r="S2797" s="111">
        <f t="shared" si="615"/>
        <v>0</v>
      </c>
      <c r="T2797" s="111">
        <f t="shared" si="616"/>
        <v>0</v>
      </c>
    </row>
    <row r="2798" spans="1:20" ht="11.25" customHeight="1" x14ac:dyDescent="0.2">
      <c r="A2798" s="102" t="str">
        <f>'T09'!A2798</f>
        <v>Vyšný Hrabovec</v>
      </c>
      <c r="B2798" s="104">
        <f>'T09'!C2798</f>
        <v>560073</v>
      </c>
      <c r="C2798" s="109">
        <f>'T09'!K2798</f>
        <v>57141.84</v>
      </c>
      <c r="D2798" s="110">
        <f>'T09'!O2798</f>
        <v>17.164300000000001</v>
      </c>
      <c r="E2798" s="110">
        <f>'T09'!P2798</f>
        <v>7.8966305600239677</v>
      </c>
      <c r="F2798" s="110"/>
      <c r="G2798" s="102">
        <f t="shared" si="604"/>
        <v>0</v>
      </c>
      <c r="H2798" s="102">
        <f t="shared" si="605"/>
        <v>0</v>
      </c>
      <c r="I2798" s="102">
        <f t="shared" si="606"/>
        <v>0</v>
      </c>
      <c r="J2798" s="103">
        <f t="shared" si="607"/>
        <v>0</v>
      </c>
      <c r="L2798" s="115">
        <f t="shared" si="608"/>
        <v>0</v>
      </c>
      <c r="M2798" s="111">
        <f t="shared" si="609"/>
        <v>0</v>
      </c>
      <c r="N2798" s="111">
        <f t="shared" si="610"/>
        <v>0</v>
      </c>
      <c r="O2798" s="115">
        <f t="shared" si="611"/>
        <v>0</v>
      </c>
      <c r="P2798" s="111">
        <f t="shared" si="612"/>
        <v>0</v>
      </c>
      <c r="Q2798" s="111">
        <f t="shared" si="613"/>
        <v>0</v>
      </c>
      <c r="R2798" s="115">
        <f t="shared" si="614"/>
        <v>0</v>
      </c>
      <c r="S2798" s="111">
        <f t="shared" si="615"/>
        <v>0</v>
      </c>
      <c r="T2798" s="111">
        <f t="shared" si="616"/>
        <v>0</v>
      </c>
    </row>
    <row r="2799" spans="1:20" ht="11.25" customHeight="1" x14ac:dyDescent="0.2">
      <c r="A2799" s="102" t="str">
        <f>'T09'!A2799</f>
        <v>Vyšný Hrušov</v>
      </c>
      <c r="B2799" s="104">
        <f>'T09'!C2799</f>
        <v>521035</v>
      </c>
      <c r="C2799" s="109">
        <f>'T09'!K2799</f>
        <v>413681.83</v>
      </c>
      <c r="D2799" s="110">
        <f>'T09'!O2799</f>
        <v>0.7984</v>
      </c>
      <c r="E2799" s="110">
        <f>'T09'!P2799</f>
        <v>0.87346596779462116</v>
      </c>
      <c r="F2799" s="110"/>
      <c r="G2799" s="102">
        <f t="shared" si="604"/>
        <v>0</v>
      </c>
      <c r="H2799" s="102">
        <f t="shared" si="605"/>
        <v>0</v>
      </c>
      <c r="I2799" s="102">
        <f t="shared" si="606"/>
        <v>0</v>
      </c>
      <c r="J2799" s="103">
        <f t="shared" si="607"/>
        <v>0</v>
      </c>
      <c r="L2799" s="115">
        <f t="shared" si="608"/>
        <v>0</v>
      </c>
      <c r="M2799" s="111">
        <f t="shared" si="609"/>
        <v>0</v>
      </c>
      <c r="N2799" s="111">
        <f t="shared" si="610"/>
        <v>0</v>
      </c>
      <c r="O2799" s="115">
        <f t="shared" si="611"/>
        <v>0</v>
      </c>
      <c r="P2799" s="111">
        <f t="shared" si="612"/>
        <v>0</v>
      </c>
      <c r="Q2799" s="111">
        <f t="shared" si="613"/>
        <v>0</v>
      </c>
      <c r="R2799" s="115">
        <f t="shared" si="614"/>
        <v>0</v>
      </c>
      <c r="S2799" s="111">
        <f t="shared" si="615"/>
        <v>0</v>
      </c>
      <c r="T2799" s="111">
        <f t="shared" si="616"/>
        <v>0</v>
      </c>
    </row>
    <row r="2800" spans="1:20" ht="11.25" customHeight="1" x14ac:dyDescent="0.2">
      <c r="A2800" s="102" t="str">
        <f>'T09'!A2800</f>
        <v>Vyšný Kazimír</v>
      </c>
      <c r="B2800" s="104">
        <f>'T09'!C2800</f>
        <v>529117</v>
      </c>
      <c r="C2800" s="109">
        <f>'T09'!K2800</f>
        <v>57911.229999999996</v>
      </c>
      <c r="D2800" s="110">
        <f>'T09'!O2800</f>
        <v>26.722000000000001</v>
      </c>
      <c r="E2800" s="110">
        <f>'T09'!P2800</f>
        <v>1.3895405088097768</v>
      </c>
      <c r="F2800" s="110"/>
      <c r="G2800" s="102">
        <f t="shared" si="604"/>
        <v>0</v>
      </c>
      <c r="H2800" s="102">
        <f t="shared" si="605"/>
        <v>0</v>
      </c>
      <c r="I2800" s="102">
        <f t="shared" si="606"/>
        <v>0</v>
      </c>
      <c r="J2800" s="103">
        <f t="shared" si="607"/>
        <v>0</v>
      </c>
      <c r="L2800" s="115">
        <f t="shared" si="608"/>
        <v>0</v>
      </c>
      <c r="M2800" s="111">
        <f t="shared" si="609"/>
        <v>0</v>
      </c>
      <c r="N2800" s="111">
        <f t="shared" si="610"/>
        <v>0</v>
      </c>
      <c r="O2800" s="115">
        <f t="shared" si="611"/>
        <v>0</v>
      </c>
      <c r="P2800" s="111">
        <f t="shared" si="612"/>
        <v>0</v>
      </c>
      <c r="Q2800" s="111">
        <f t="shared" si="613"/>
        <v>0</v>
      </c>
      <c r="R2800" s="115">
        <f t="shared" si="614"/>
        <v>0</v>
      </c>
      <c r="S2800" s="111">
        <f t="shared" si="615"/>
        <v>0</v>
      </c>
      <c r="T2800" s="111">
        <f t="shared" si="616"/>
        <v>0</v>
      </c>
    </row>
    <row r="2801" spans="1:20" ht="11.25" customHeight="1" x14ac:dyDescent="0.2">
      <c r="A2801" s="102" t="str">
        <f>'T09'!A2801</f>
        <v>Vyšný Klátov</v>
      </c>
      <c r="B2801" s="104">
        <f>'T09'!C2801</f>
        <v>522210</v>
      </c>
      <c r="C2801" s="109">
        <f>'T09'!K2801</f>
        <v>110758.64</v>
      </c>
      <c r="D2801" s="110">
        <f>'T09'!O2801</f>
        <v>0</v>
      </c>
      <c r="E2801" s="110">
        <f>'T09'!P2801</f>
        <v>0</v>
      </c>
      <c r="F2801" s="110"/>
      <c r="G2801" s="102">
        <f t="shared" si="604"/>
        <v>0</v>
      </c>
      <c r="H2801" s="102">
        <f t="shared" si="605"/>
        <v>0</v>
      </c>
      <c r="I2801" s="102">
        <f t="shared" si="606"/>
        <v>0</v>
      </c>
      <c r="J2801" s="103">
        <f t="shared" si="607"/>
        <v>0</v>
      </c>
      <c r="L2801" s="115">
        <f t="shared" si="608"/>
        <v>0</v>
      </c>
      <c r="M2801" s="111">
        <f t="shared" si="609"/>
        <v>0</v>
      </c>
      <c r="N2801" s="111">
        <f t="shared" si="610"/>
        <v>0</v>
      </c>
      <c r="O2801" s="115">
        <f t="shared" si="611"/>
        <v>0</v>
      </c>
      <c r="P2801" s="111">
        <f t="shared" si="612"/>
        <v>0</v>
      </c>
      <c r="Q2801" s="111">
        <f t="shared" si="613"/>
        <v>0</v>
      </c>
      <c r="R2801" s="115">
        <f t="shared" si="614"/>
        <v>0</v>
      </c>
      <c r="S2801" s="111">
        <f t="shared" si="615"/>
        <v>0</v>
      </c>
      <c r="T2801" s="111">
        <f t="shared" si="616"/>
        <v>0</v>
      </c>
    </row>
    <row r="2802" spans="1:20" ht="11.25" customHeight="1" x14ac:dyDescent="0.2">
      <c r="A2802" s="102" t="str">
        <f>'T09'!A2802</f>
        <v>Vyšný Komárnik</v>
      </c>
      <c r="B2802" s="104">
        <f>'T09'!C2802</f>
        <v>528064</v>
      </c>
      <c r="C2802" s="109">
        <f>'T09'!K2802</f>
        <v>22450.15</v>
      </c>
      <c r="D2802" s="110">
        <f>'T09'!O2802</f>
        <v>0</v>
      </c>
      <c r="E2802" s="110">
        <f>'T09'!P2802</f>
        <v>0</v>
      </c>
      <c r="F2802" s="110"/>
      <c r="G2802" s="102">
        <f t="shared" si="604"/>
        <v>0</v>
      </c>
      <c r="H2802" s="102">
        <f t="shared" si="605"/>
        <v>0</v>
      </c>
      <c r="I2802" s="102">
        <f t="shared" si="606"/>
        <v>0</v>
      </c>
      <c r="J2802" s="103">
        <f t="shared" si="607"/>
        <v>0</v>
      </c>
      <c r="L2802" s="115">
        <f t="shared" si="608"/>
        <v>0</v>
      </c>
      <c r="M2802" s="111">
        <f t="shared" si="609"/>
        <v>0</v>
      </c>
      <c r="N2802" s="111">
        <f t="shared" si="610"/>
        <v>0</v>
      </c>
      <c r="O2802" s="115">
        <f t="shared" si="611"/>
        <v>0</v>
      </c>
      <c r="P2802" s="111">
        <f t="shared" si="612"/>
        <v>0</v>
      </c>
      <c r="Q2802" s="111">
        <f t="shared" si="613"/>
        <v>0</v>
      </c>
      <c r="R2802" s="115">
        <f t="shared" si="614"/>
        <v>0</v>
      </c>
      <c r="S2802" s="111">
        <f t="shared" si="615"/>
        <v>0</v>
      </c>
      <c r="T2802" s="111">
        <f t="shared" si="616"/>
        <v>0</v>
      </c>
    </row>
    <row r="2803" spans="1:20" ht="11.25" customHeight="1" x14ac:dyDescent="0.2">
      <c r="A2803" s="102" t="str">
        <f>'T09'!A2803</f>
        <v>Vyšný Kručov</v>
      </c>
      <c r="B2803" s="104">
        <f>'T09'!C2803</f>
        <v>519944</v>
      </c>
      <c r="C2803" s="109">
        <f>'T09'!K2803</f>
        <v>25051.82</v>
      </c>
      <c r="D2803" s="110">
        <f>'T09'!O2803</f>
        <v>24.6934</v>
      </c>
      <c r="E2803" s="110">
        <f>'T09'!P2803</f>
        <v>9.226355610091403</v>
      </c>
      <c r="F2803" s="110"/>
      <c r="G2803" s="102">
        <f t="shared" si="604"/>
        <v>0</v>
      </c>
      <c r="H2803" s="102">
        <f t="shared" si="605"/>
        <v>0</v>
      </c>
      <c r="I2803" s="102">
        <f t="shared" si="606"/>
        <v>0</v>
      </c>
      <c r="J2803" s="103">
        <f t="shared" si="607"/>
        <v>0</v>
      </c>
      <c r="L2803" s="115">
        <f t="shared" si="608"/>
        <v>0</v>
      </c>
      <c r="M2803" s="111">
        <f t="shared" si="609"/>
        <v>0</v>
      </c>
      <c r="N2803" s="111">
        <f t="shared" si="610"/>
        <v>0</v>
      </c>
      <c r="O2803" s="115">
        <f t="shared" si="611"/>
        <v>0</v>
      </c>
      <c r="P2803" s="111">
        <f t="shared" si="612"/>
        <v>0</v>
      </c>
      <c r="Q2803" s="111">
        <f t="shared" si="613"/>
        <v>0</v>
      </c>
      <c r="R2803" s="115">
        <f t="shared" si="614"/>
        <v>0</v>
      </c>
      <c r="S2803" s="111">
        <f t="shared" si="615"/>
        <v>0</v>
      </c>
      <c r="T2803" s="111">
        <f t="shared" si="616"/>
        <v>0</v>
      </c>
    </row>
    <row r="2804" spans="1:20" ht="11.25" customHeight="1" x14ac:dyDescent="0.2">
      <c r="A2804" s="102" t="str">
        <f>'T09'!A2804</f>
        <v>Vyšný Kubín</v>
      </c>
      <c r="B2804" s="104">
        <f>'T09'!C2804</f>
        <v>510181</v>
      </c>
      <c r="C2804" s="109">
        <f>'T09'!K2804</f>
        <v>224504.74</v>
      </c>
      <c r="D2804" s="110">
        <f>'T09'!O2804</f>
        <v>0</v>
      </c>
      <c r="E2804" s="110">
        <f>'T09'!P2804</f>
        <v>6.7928498970667617</v>
      </c>
      <c r="F2804" s="110"/>
      <c r="G2804" s="102">
        <f t="shared" si="604"/>
        <v>0</v>
      </c>
      <c r="H2804" s="102">
        <f t="shared" si="605"/>
        <v>0</v>
      </c>
      <c r="I2804" s="102">
        <f t="shared" si="606"/>
        <v>0</v>
      </c>
      <c r="J2804" s="103">
        <f t="shared" si="607"/>
        <v>0</v>
      </c>
      <c r="L2804" s="115">
        <f t="shared" si="608"/>
        <v>0</v>
      </c>
      <c r="M2804" s="111">
        <f t="shared" si="609"/>
        <v>0</v>
      </c>
      <c r="N2804" s="111">
        <f t="shared" si="610"/>
        <v>0</v>
      </c>
      <c r="O2804" s="115">
        <f t="shared" si="611"/>
        <v>0</v>
      </c>
      <c r="P2804" s="111">
        <f t="shared" si="612"/>
        <v>0</v>
      </c>
      <c r="Q2804" s="111">
        <f t="shared" si="613"/>
        <v>0</v>
      </c>
      <c r="R2804" s="115">
        <f t="shared" si="614"/>
        <v>0</v>
      </c>
      <c r="S2804" s="111">
        <f t="shared" si="615"/>
        <v>0</v>
      </c>
      <c r="T2804" s="111">
        <f t="shared" si="616"/>
        <v>0</v>
      </c>
    </row>
    <row r="2805" spans="1:20" ht="11.25" customHeight="1" x14ac:dyDescent="0.2">
      <c r="A2805" s="102" t="str">
        <f>'T09'!A2805</f>
        <v>Vyšný Medzev</v>
      </c>
      <c r="B2805" s="104">
        <f>'T09'!C2805</f>
        <v>582093</v>
      </c>
      <c r="C2805" s="109">
        <f>'T09'!K2805</f>
        <v>358774.4</v>
      </c>
      <c r="D2805" s="110">
        <f>'T09'!O2805</f>
        <v>5.4686000000000003</v>
      </c>
      <c r="E2805" s="110">
        <f>'T09'!P2805</f>
        <v>1.6592850548980083</v>
      </c>
      <c r="F2805" s="110"/>
      <c r="G2805" s="102">
        <f t="shared" si="604"/>
        <v>0</v>
      </c>
      <c r="H2805" s="102">
        <f t="shared" si="605"/>
        <v>0</v>
      </c>
      <c r="I2805" s="102">
        <f t="shared" si="606"/>
        <v>0</v>
      </c>
      <c r="J2805" s="103">
        <f t="shared" si="607"/>
        <v>0</v>
      </c>
      <c r="L2805" s="115">
        <f t="shared" si="608"/>
        <v>0</v>
      </c>
      <c r="M2805" s="111">
        <f t="shared" si="609"/>
        <v>0</v>
      </c>
      <c r="N2805" s="111">
        <f t="shared" si="610"/>
        <v>0</v>
      </c>
      <c r="O2805" s="115">
        <f t="shared" si="611"/>
        <v>0</v>
      </c>
      <c r="P2805" s="111">
        <f t="shared" si="612"/>
        <v>0</v>
      </c>
      <c r="Q2805" s="111">
        <f t="shared" si="613"/>
        <v>0</v>
      </c>
      <c r="R2805" s="115">
        <f t="shared" si="614"/>
        <v>0</v>
      </c>
      <c r="S2805" s="111">
        <f t="shared" si="615"/>
        <v>0</v>
      </c>
      <c r="T2805" s="111">
        <f t="shared" si="616"/>
        <v>0</v>
      </c>
    </row>
    <row r="2806" spans="1:20" ht="11.25" customHeight="1" x14ac:dyDescent="0.2">
      <c r="A2806" s="102" t="str">
        <f>'T09'!A2806</f>
        <v>Vyšný Mirošov</v>
      </c>
      <c r="B2806" s="104">
        <f>'T09'!C2806</f>
        <v>528072</v>
      </c>
      <c r="C2806" s="109">
        <f>'T09'!K2806</f>
        <v>211915.68999999997</v>
      </c>
      <c r="D2806" s="110">
        <f>'T09'!O2806</f>
        <v>11.141999999999999</v>
      </c>
      <c r="E2806" s="110">
        <f>'T09'!P2806</f>
        <v>7.1058636573818585</v>
      </c>
      <c r="F2806" s="110"/>
      <c r="G2806" s="102">
        <f t="shared" si="604"/>
        <v>0</v>
      </c>
      <c r="H2806" s="102">
        <f t="shared" si="605"/>
        <v>0</v>
      </c>
      <c r="I2806" s="102">
        <f t="shared" si="606"/>
        <v>0</v>
      </c>
      <c r="J2806" s="103">
        <f t="shared" si="607"/>
        <v>0</v>
      </c>
      <c r="L2806" s="115">
        <f t="shared" si="608"/>
        <v>0</v>
      </c>
      <c r="M2806" s="111">
        <f t="shared" si="609"/>
        <v>0</v>
      </c>
      <c r="N2806" s="111">
        <f t="shared" si="610"/>
        <v>0</v>
      </c>
      <c r="O2806" s="115">
        <f t="shared" si="611"/>
        <v>0</v>
      </c>
      <c r="P2806" s="111">
        <f t="shared" si="612"/>
        <v>0</v>
      </c>
      <c r="Q2806" s="111">
        <f t="shared" si="613"/>
        <v>0</v>
      </c>
      <c r="R2806" s="115">
        <f t="shared" si="614"/>
        <v>0</v>
      </c>
      <c r="S2806" s="111">
        <f t="shared" si="615"/>
        <v>0</v>
      </c>
      <c r="T2806" s="111">
        <f t="shared" si="616"/>
        <v>0</v>
      </c>
    </row>
    <row r="2807" spans="1:20" ht="11.25" customHeight="1" x14ac:dyDescent="0.2">
      <c r="A2807" s="102" t="str">
        <f>'T09'!A2807</f>
        <v>Vyšný Orlík</v>
      </c>
      <c r="B2807" s="104">
        <f>'T09'!C2807</f>
        <v>528081</v>
      </c>
      <c r="C2807" s="109">
        <f>'T09'!K2807</f>
        <v>178606.06</v>
      </c>
      <c r="D2807" s="110">
        <f>'T09'!O2807</f>
        <v>23.661200000000001</v>
      </c>
      <c r="E2807" s="110">
        <f>'T09'!P2807</f>
        <v>4.6656647596391743</v>
      </c>
      <c r="F2807" s="110"/>
      <c r="G2807" s="102">
        <f t="shared" si="604"/>
        <v>0</v>
      </c>
      <c r="H2807" s="102">
        <f t="shared" si="605"/>
        <v>0</v>
      </c>
      <c r="I2807" s="102">
        <f t="shared" si="606"/>
        <v>0</v>
      </c>
      <c r="J2807" s="103">
        <f t="shared" si="607"/>
        <v>0</v>
      </c>
      <c r="L2807" s="115">
        <f t="shared" si="608"/>
        <v>0</v>
      </c>
      <c r="M2807" s="111">
        <f t="shared" si="609"/>
        <v>0</v>
      </c>
      <c r="N2807" s="111">
        <f t="shared" si="610"/>
        <v>0</v>
      </c>
      <c r="O2807" s="115">
        <f t="shared" si="611"/>
        <v>0</v>
      </c>
      <c r="P2807" s="111">
        <f t="shared" si="612"/>
        <v>0</v>
      </c>
      <c r="Q2807" s="111">
        <f t="shared" si="613"/>
        <v>0</v>
      </c>
      <c r="R2807" s="115">
        <f t="shared" si="614"/>
        <v>0</v>
      </c>
      <c r="S2807" s="111">
        <f t="shared" si="615"/>
        <v>0</v>
      </c>
      <c r="T2807" s="111">
        <f t="shared" si="616"/>
        <v>0</v>
      </c>
    </row>
    <row r="2808" spans="1:20" ht="11.25" customHeight="1" x14ac:dyDescent="0.2">
      <c r="A2808" s="102" t="str">
        <f>'T09'!A2808</f>
        <v>Vyšný Skálnik</v>
      </c>
      <c r="B2808" s="104">
        <f>'T09'!C2808</f>
        <v>515809</v>
      </c>
      <c r="C2808" s="109">
        <f>'T09'!K2808</f>
        <v>47051.63</v>
      </c>
      <c r="D2808" s="110">
        <f>'T09'!O2808</f>
        <v>0</v>
      </c>
      <c r="E2808" s="110">
        <f>'T09'!P2808</f>
        <v>0</v>
      </c>
      <c r="F2808" s="110"/>
      <c r="G2808" s="102">
        <f t="shared" si="604"/>
        <v>0</v>
      </c>
      <c r="H2808" s="102">
        <f t="shared" si="605"/>
        <v>0</v>
      </c>
      <c r="I2808" s="102">
        <f t="shared" si="606"/>
        <v>0</v>
      </c>
      <c r="J2808" s="103">
        <f t="shared" si="607"/>
        <v>0</v>
      </c>
      <c r="L2808" s="115">
        <f t="shared" si="608"/>
        <v>0</v>
      </c>
      <c r="M2808" s="111">
        <f t="shared" si="609"/>
        <v>0</v>
      </c>
      <c r="N2808" s="111">
        <f t="shared" si="610"/>
        <v>0</v>
      </c>
      <c r="O2808" s="115">
        <f t="shared" si="611"/>
        <v>0</v>
      </c>
      <c r="P2808" s="111">
        <f t="shared" si="612"/>
        <v>0</v>
      </c>
      <c r="Q2808" s="111">
        <f t="shared" si="613"/>
        <v>0</v>
      </c>
      <c r="R2808" s="115">
        <f t="shared" si="614"/>
        <v>0</v>
      </c>
      <c r="S2808" s="111">
        <f t="shared" si="615"/>
        <v>0</v>
      </c>
      <c r="T2808" s="111">
        <f t="shared" si="616"/>
        <v>0</v>
      </c>
    </row>
    <row r="2809" spans="1:20" ht="11.25" customHeight="1" x14ac:dyDescent="0.2">
      <c r="A2809" s="102" t="str">
        <f>'T09'!A2809</f>
        <v>Vyšný Slavkov</v>
      </c>
      <c r="B2809" s="104">
        <f>'T09'!C2809</f>
        <v>526614</v>
      </c>
      <c r="C2809" s="109">
        <f>'T09'!K2809</f>
        <v>121409.61</v>
      </c>
      <c r="D2809" s="110">
        <f>'T09'!O2809</f>
        <v>45.103700000000003</v>
      </c>
      <c r="E2809" s="110">
        <f>'T09'!P2809</f>
        <v>17.310120673314085</v>
      </c>
      <c r="F2809" s="110"/>
      <c r="G2809" s="102">
        <f t="shared" si="604"/>
        <v>0</v>
      </c>
      <c r="H2809" s="102">
        <f t="shared" si="605"/>
        <v>0</v>
      </c>
      <c r="I2809" s="102">
        <f t="shared" si="606"/>
        <v>0</v>
      </c>
      <c r="J2809" s="103">
        <f t="shared" si="607"/>
        <v>0</v>
      </c>
      <c r="L2809" s="115">
        <f t="shared" si="608"/>
        <v>0</v>
      </c>
      <c r="M2809" s="111">
        <f t="shared" si="609"/>
        <v>0</v>
      </c>
      <c r="N2809" s="111">
        <f t="shared" si="610"/>
        <v>0</v>
      </c>
      <c r="O2809" s="115">
        <f t="shared" si="611"/>
        <v>0</v>
      </c>
      <c r="P2809" s="111">
        <f t="shared" si="612"/>
        <v>0</v>
      </c>
      <c r="Q2809" s="111">
        <f t="shared" si="613"/>
        <v>0</v>
      </c>
      <c r="R2809" s="115">
        <f t="shared" si="614"/>
        <v>0</v>
      </c>
      <c r="S2809" s="111">
        <f t="shared" si="615"/>
        <v>0</v>
      </c>
      <c r="T2809" s="111">
        <f t="shared" si="616"/>
        <v>0</v>
      </c>
    </row>
    <row r="2810" spans="1:20" ht="11.25" customHeight="1" x14ac:dyDescent="0.2">
      <c r="A2810" s="102" t="str">
        <f>'T09'!A2810</f>
        <v>Vyšný Tvarožec</v>
      </c>
      <c r="B2810" s="104">
        <f>'T09'!C2810</f>
        <v>519952</v>
      </c>
      <c r="C2810" s="109">
        <f>'T09'!K2810</f>
        <v>23200.91</v>
      </c>
      <c r="D2810" s="110">
        <f>'T09'!O2810</f>
        <v>41.220100000000002</v>
      </c>
      <c r="E2810" s="110">
        <f>'T09'!P2810</f>
        <v>9.6131143131885768</v>
      </c>
      <c r="F2810" s="110"/>
      <c r="G2810" s="102">
        <f t="shared" si="604"/>
        <v>0</v>
      </c>
      <c r="H2810" s="102">
        <f t="shared" si="605"/>
        <v>0</v>
      </c>
      <c r="I2810" s="102">
        <f t="shared" si="606"/>
        <v>0</v>
      </c>
      <c r="J2810" s="103">
        <f t="shared" si="607"/>
        <v>0</v>
      </c>
      <c r="L2810" s="115">
        <f t="shared" si="608"/>
        <v>0</v>
      </c>
      <c r="M2810" s="111">
        <f t="shared" si="609"/>
        <v>0</v>
      </c>
      <c r="N2810" s="111">
        <f t="shared" si="610"/>
        <v>0</v>
      </c>
      <c r="O2810" s="115">
        <f t="shared" si="611"/>
        <v>0</v>
      </c>
      <c r="P2810" s="111">
        <f t="shared" si="612"/>
        <v>0</v>
      </c>
      <c r="Q2810" s="111">
        <f t="shared" si="613"/>
        <v>0</v>
      </c>
      <c r="R2810" s="115">
        <f t="shared" si="614"/>
        <v>0</v>
      </c>
      <c r="S2810" s="111">
        <f t="shared" si="615"/>
        <v>0</v>
      </c>
      <c r="T2810" s="111">
        <f t="shared" si="616"/>
        <v>0</v>
      </c>
    </row>
    <row r="2811" spans="1:20" ht="11.25" customHeight="1" x14ac:dyDescent="0.2">
      <c r="A2811" s="102" t="str">
        <f>'T09'!A2811</f>
        <v>Vyšný Žipov</v>
      </c>
      <c r="B2811" s="104">
        <f>'T09'!C2811</f>
        <v>529257</v>
      </c>
      <c r="C2811" s="109">
        <f>'T09'!K2811</f>
        <v>661835.66</v>
      </c>
      <c r="D2811" s="110">
        <f>'T09'!O2811</f>
        <v>0.45750000000000002</v>
      </c>
      <c r="E2811" s="110">
        <f>'T09'!P2811</f>
        <v>21.183588082878462</v>
      </c>
      <c r="F2811" s="110"/>
      <c r="G2811" s="102">
        <f t="shared" si="604"/>
        <v>0</v>
      </c>
      <c r="H2811" s="102">
        <f t="shared" si="605"/>
        <v>0</v>
      </c>
      <c r="I2811" s="102">
        <f t="shared" si="606"/>
        <v>0</v>
      </c>
      <c r="J2811" s="103">
        <f t="shared" si="607"/>
        <v>0</v>
      </c>
      <c r="L2811" s="115">
        <f t="shared" si="608"/>
        <v>0</v>
      </c>
      <c r="M2811" s="111">
        <f t="shared" si="609"/>
        <v>0</v>
      </c>
      <c r="N2811" s="111">
        <f t="shared" si="610"/>
        <v>0</v>
      </c>
      <c r="O2811" s="115">
        <f t="shared" si="611"/>
        <v>0</v>
      </c>
      <c r="P2811" s="111">
        <f t="shared" si="612"/>
        <v>0</v>
      </c>
      <c r="Q2811" s="111">
        <f t="shared" si="613"/>
        <v>0</v>
      </c>
      <c r="R2811" s="115">
        <f t="shared" si="614"/>
        <v>0</v>
      </c>
      <c r="S2811" s="111">
        <f t="shared" si="615"/>
        <v>0</v>
      </c>
      <c r="T2811" s="111">
        <f t="shared" si="616"/>
        <v>0</v>
      </c>
    </row>
    <row r="2812" spans="1:20" ht="11.25" customHeight="1" x14ac:dyDescent="0.2">
      <c r="A2812" s="102" t="str">
        <f>'T09'!A2812</f>
        <v>Zábiedovo</v>
      </c>
      <c r="B2812" s="104">
        <f>'T09'!C2812</f>
        <v>510190</v>
      </c>
      <c r="C2812" s="109">
        <f>'T09'!K2812</f>
        <v>288996.08</v>
      </c>
      <c r="D2812" s="110">
        <f>'T09'!O2812</f>
        <v>0</v>
      </c>
      <c r="E2812" s="110">
        <f>'T09'!P2812</f>
        <v>0</v>
      </c>
      <c r="F2812" s="110"/>
      <c r="G2812" s="102">
        <f t="shared" si="604"/>
        <v>0</v>
      </c>
      <c r="H2812" s="102">
        <f t="shared" si="605"/>
        <v>0</v>
      </c>
      <c r="I2812" s="102">
        <f t="shared" si="606"/>
        <v>0</v>
      </c>
      <c r="J2812" s="103">
        <f t="shared" si="607"/>
        <v>0</v>
      </c>
      <c r="L2812" s="115">
        <f t="shared" si="608"/>
        <v>0</v>
      </c>
      <c r="M2812" s="111">
        <f t="shared" si="609"/>
        <v>0</v>
      </c>
      <c r="N2812" s="111">
        <f t="shared" si="610"/>
        <v>0</v>
      </c>
      <c r="O2812" s="115">
        <f t="shared" si="611"/>
        <v>0</v>
      </c>
      <c r="P2812" s="111">
        <f t="shared" si="612"/>
        <v>0</v>
      </c>
      <c r="Q2812" s="111">
        <f t="shared" si="613"/>
        <v>0</v>
      </c>
      <c r="R2812" s="115">
        <f t="shared" si="614"/>
        <v>0</v>
      </c>
      <c r="S2812" s="111">
        <f t="shared" si="615"/>
        <v>0</v>
      </c>
      <c r="T2812" s="111">
        <f t="shared" si="616"/>
        <v>0</v>
      </c>
    </row>
    <row r="2813" spans="1:20" ht="11.25" customHeight="1" x14ac:dyDescent="0.2">
      <c r="A2813" s="102" t="str">
        <f>'T09'!A2813</f>
        <v>Záborie</v>
      </c>
      <c r="B2813" s="104">
        <f>'T09'!C2813</f>
        <v>512818</v>
      </c>
      <c r="C2813" s="109">
        <f>'T09'!K2813</f>
        <v>24428.62</v>
      </c>
      <c r="D2813" s="110">
        <f>'T09'!O2813</f>
        <v>0</v>
      </c>
      <c r="E2813" s="110">
        <f>'T09'!P2813</f>
        <v>0</v>
      </c>
      <c r="F2813" s="110"/>
      <c r="G2813" s="102">
        <f t="shared" si="604"/>
        <v>0</v>
      </c>
      <c r="H2813" s="102">
        <f t="shared" si="605"/>
        <v>0</v>
      </c>
      <c r="I2813" s="102">
        <f t="shared" si="606"/>
        <v>0</v>
      </c>
      <c r="J2813" s="103">
        <f t="shared" si="607"/>
        <v>0</v>
      </c>
      <c r="L2813" s="115">
        <f t="shared" si="608"/>
        <v>0</v>
      </c>
      <c r="M2813" s="111">
        <f t="shared" si="609"/>
        <v>0</v>
      </c>
      <c r="N2813" s="111">
        <f t="shared" si="610"/>
        <v>0</v>
      </c>
      <c r="O2813" s="115">
        <f t="shared" si="611"/>
        <v>0</v>
      </c>
      <c r="P2813" s="111">
        <f t="shared" si="612"/>
        <v>0</v>
      </c>
      <c r="Q2813" s="111">
        <f t="shared" si="613"/>
        <v>0</v>
      </c>
      <c r="R2813" s="115">
        <f t="shared" si="614"/>
        <v>0</v>
      </c>
      <c r="S2813" s="111">
        <f t="shared" si="615"/>
        <v>0</v>
      </c>
      <c r="T2813" s="111">
        <f t="shared" si="616"/>
        <v>0</v>
      </c>
    </row>
    <row r="2814" spans="1:20" ht="11.25" customHeight="1" x14ac:dyDescent="0.2">
      <c r="A2814" s="102" t="str">
        <f>'T09'!A2814</f>
        <v>Záborské</v>
      </c>
      <c r="B2814" s="104">
        <f>'T09'!C2814</f>
        <v>525448</v>
      </c>
      <c r="C2814" s="109">
        <f>'T09'!K2814</f>
        <v>263689.33</v>
      </c>
      <c r="D2814" s="110">
        <f>'T09'!O2814</f>
        <v>0</v>
      </c>
      <c r="E2814" s="110">
        <f>'T09'!P2814</f>
        <v>0</v>
      </c>
      <c r="F2814" s="110"/>
      <c r="G2814" s="102">
        <f t="shared" si="604"/>
        <v>0</v>
      </c>
      <c r="H2814" s="102">
        <f t="shared" si="605"/>
        <v>0</v>
      </c>
      <c r="I2814" s="102">
        <f t="shared" si="606"/>
        <v>0</v>
      </c>
      <c r="J2814" s="103">
        <f t="shared" si="607"/>
        <v>0</v>
      </c>
      <c r="L2814" s="115">
        <f t="shared" si="608"/>
        <v>0</v>
      </c>
      <c r="M2814" s="111">
        <f t="shared" si="609"/>
        <v>0</v>
      </c>
      <c r="N2814" s="111">
        <f t="shared" si="610"/>
        <v>0</v>
      </c>
      <c r="O2814" s="115">
        <f t="shared" si="611"/>
        <v>0</v>
      </c>
      <c r="P2814" s="111">
        <f t="shared" si="612"/>
        <v>0</v>
      </c>
      <c r="Q2814" s="111">
        <f t="shared" si="613"/>
        <v>0</v>
      </c>
      <c r="R2814" s="115">
        <f t="shared" si="614"/>
        <v>0</v>
      </c>
      <c r="S2814" s="111">
        <f t="shared" si="615"/>
        <v>0</v>
      </c>
      <c r="T2814" s="111">
        <f t="shared" si="616"/>
        <v>0</v>
      </c>
    </row>
    <row r="2815" spans="1:20" ht="11.25" customHeight="1" x14ac:dyDescent="0.2">
      <c r="A2815" s="102" t="str">
        <f>'T09'!A2815</f>
        <v>Zádiel</v>
      </c>
      <c r="B2815" s="104">
        <f>'T09'!C2815</f>
        <v>559881</v>
      </c>
      <c r="C2815" s="109">
        <f>'T09'!K2815</f>
        <v>81026.83</v>
      </c>
      <c r="D2815" s="110">
        <f>'T09'!O2815</f>
        <v>0</v>
      </c>
      <c r="E2815" s="110">
        <f>'T09'!P2815</f>
        <v>0.91652357620309222</v>
      </c>
      <c r="F2815" s="110"/>
      <c r="G2815" s="102">
        <f t="shared" si="604"/>
        <v>0</v>
      </c>
      <c r="H2815" s="102">
        <f t="shared" si="605"/>
        <v>0</v>
      </c>
      <c r="I2815" s="102">
        <f t="shared" si="606"/>
        <v>0</v>
      </c>
      <c r="J2815" s="103">
        <f t="shared" si="607"/>
        <v>0</v>
      </c>
      <c r="L2815" s="115">
        <f t="shared" si="608"/>
        <v>0</v>
      </c>
      <c r="M2815" s="111">
        <f t="shared" si="609"/>
        <v>0</v>
      </c>
      <c r="N2815" s="111">
        <f t="shared" si="610"/>
        <v>0</v>
      </c>
      <c r="O2815" s="115">
        <f t="shared" si="611"/>
        <v>0</v>
      </c>
      <c r="P2815" s="111">
        <f t="shared" si="612"/>
        <v>0</v>
      </c>
      <c r="Q2815" s="111">
        <f t="shared" si="613"/>
        <v>0</v>
      </c>
      <c r="R2815" s="115">
        <f t="shared" si="614"/>
        <v>0</v>
      </c>
      <c r="S2815" s="111">
        <f t="shared" si="615"/>
        <v>0</v>
      </c>
      <c r="T2815" s="111">
        <f t="shared" si="616"/>
        <v>0</v>
      </c>
    </row>
    <row r="2816" spans="1:20" ht="11.25" customHeight="1" x14ac:dyDescent="0.2">
      <c r="A2816" s="102" t="str">
        <f>'T09'!A2816</f>
        <v>Zádor</v>
      </c>
      <c r="B2816" s="104">
        <f>'T09'!C2816</f>
        <v>515817</v>
      </c>
      <c r="C2816" s="109">
        <f>'T09'!K2816</f>
        <v>23275.14</v>
      </c>
      <c r="D2816" s="110">
        <f>'T09'!O2816</f>
        <v>0</v>
      </c>
      <c r="E2816" s="110">
        <f>'T09'!P2816</f>
        <v>0</v>
      </c>
      <c r="F2816" s="110"/>
      <c r="G2816" s="102">
        <f t="shared" si="604"/>
        <v>0</v>
      </c>
      <c r="H2816" s="102">
        <f t="shared" si="605"/>
        <v>0</v>
      </c>
      <c r="I2816" s="102">
        <f t="shared" si="606"/>
        <v>0</v>
      </c>
      <c r="J2816" s="103">
        <f t="shared" si="607"/>
        <v>0</v>
      </c>
      <c r="L2816" s="115">
        <f t="shared" si="608"/>
        <v>0</v>
      </c>
      <c r="M2816" s="111">
        <f t="shared" si="609"/>
        <v>0</v>
      </c>
      <c r="N2816" s="111">
        <f t="shared" si="610"/>
        <v>0</v>
      </c>
      <c r="O2816" s="115">
        <f t="shared" si="611"/>
        <v>0</v>
      </c>
      <c r="P2816" s="111">
        <f t="shared" si="612"/>
        <v>0</v>
      </c>
      <c r="Q2816" s="111">
        <f t="shared" si="613"/>
        <v>0</v>
      </c>
      <c r="R2816" s="115">
        <f t="shared" si="614"/>
        <v>0</v>
      </c>
      <c r="S2816" s="111">
        <f t="shared" si="615"/>
        <v>0</v>
      </c>
      <c r="T2816" s="111">
        <f t="shared" si="616"/>
        <v>0</v>
      </c>
    </row>
    <row r="2817" spans="1:20" ht="11.25" customHeight="1" x14ac:dyDescent="0.2">
      <c r="A2817" s="102" t="str">
        <f>'T09'!A2817</f>
        <v>Záhor</v>
      </c>
      <c r="B2817" s="104">
        <f>'T09'!C2817</f>
        <v>523330</v>
      </c>
      <c r="C2817" s="109">
        <f>'T09'!K2817</f>
        <v>213852.94999999998</v>
      </c>
      <c r="D2817" s="110">
        <f>'T09'!O2817</f>
        <v>32.877299999999998</v>
      </c>
      <c r="E2817" s="110">
        <f>'T09'!P2817</f>
        <v>26.452461843523782</v>
      </c>
      <c r="F2817" s="110"/>
      <c r="G2817" s="102">
        <f t="shared" si="604"/>
        <v>0</v>
      </c>
      <c r="H2817" s="102">
        <f t="shared" si="605"/>
        <v>1</v>
      </c>
      <c r="I2817" s="102">
        <f t="shared" si="606"/>
        <v>0</v>
      </c>
      <c r="J2817" s="103">
        <f t="shared" si="607"/>
        <v>1</v>
      </c>
      <c r="L2817" s="115">
        <f t="shared" si="608"/>
        <v>0</v>
      </c>
      <c r="M2817" s="111">
        <f t="shared" si="609"/>
        <v>0</v>
      </c>
      <c r="N2817" s="111">
        <f t="shared" si="610"/>
        <v>0</v>
      </c>
      <c r="O2817" s="115">
        <f t="shared" si="611"/>
        <v>213852.94999999998</v>
      </c>
      <c r="P2817" s="111">
        <f t="shared" si="612"/>
        <v>0.32877299999999998</v>
      </c>
      <c r="Q2817" s="111">
        <f t="shared" si="613"/>
        <v>0.26452461843523783</v>
      </c>
      <c r="R2817" s="115">
        <f t="shared" si="614"/>
        <v>0</v>
      </c>
      <c r="S2817" s="111">
        <f t="shared" si="615"/>
        <v>0</v>
      </c>
      <c r="T2817" s="111">
        <f t="shared" si="616"/>
        <v>0</v>
      </c>
    </row>
    <row r="2818" spans="1:20" ht="11.25" customHeight="1" x14ac:dyDescent="0.2">
      <c r="A2818" s="102" t="str">
        <f>'T09'!A2818</f>
        <v>Záhorce</v>
      </c>
      <c r="B2818" s="104">
        <f>'T09'!C2818</f>
        <v>516546</v>
      </c>
      <c r="C2818" s="109">
        <f>'T09'!K2818</f>
        <v>168215.28999999998</v>
      </c>
      <c r="D2818" s="110">
        <f>'T09'!O2818</f>
        <v>35.226999999999997</v>
      </c>
      <c r="E2818" s="110">
        <f>'T09'!P2818</f>
        <v>17.063121907645854</v>
      </c>
      <c r="F2818" s="110"/>
      <c r="G2818" s="102">
        <f t="shared" si="604"/>
        <v>0</v>
      </c>
      <c r="H2818" s="102">
        <f t="shared" si="605"/>
        <v>0</v>
      </c>
      <c r="I2818" s="102">
        <f t="shared" si="606"/>
        <v>0</v>
      </c>
      <c r="J2818" s="103">
        <f t="shared" si="607"/>
        <v>0</v>
      </c>
      <c r="L2818" s="115">
        <f t="shared" si="608"/>
        <v>0</v>
      </c>
      <c r="M2818" s="111">
        <f t="shared" si="609"/>
        <v>0</v>
      </c>
      <c r="N2818" s="111">
        <f t="shared" si="610"/>
        <v>0</v>
      </c>
      <c r="O2818" s="115">
        <f t="shared" si="611"/>
        <v>0</v>
      </c>
      <c r="P2818" s="111">
        <f t="shared" si="612"/>
        <v>0</v>
      </c>
      <c r="Q2818" s="111">
        <f t="shared" si="613"/>
        <v>0</v>
      </c>
      <c r="R2818" s="115">
        <f t="shared" si="614"/>
        <v>0</v>
      </c>
      <c r="S2818" s="111">
        <f t="shared" si="615"/>
        <v>0</v>
      </c>
      <c r="T2818" s="111">
        <f t="shared" si="616"/>
        <v>0</v>
      </c>
    </row>
    <row r="2819" spans="1:20" ht="11.25" customHeight="1" x14ac:dyDescent="0.2">
      <c r="A2819" s="102" t="str">
        <f>'T09'!A2819</f>
        <v>Záhorská Ves</v>
      </c>
      <c r="B2819" s="104">
        <f>'T09'!C2819</f>
        <v>508365</v>
      </c>
      <c r="C2819" s="109">
        <f>'T09'!K2819</f>
        <v>1101705.24</v>
      </c>
      <c r="D2819" s="110">
        <f>'T09'!O2819</f>
        <v>21.902999999999999</v>
      </c>
      <c r="E2819" s="110">
        <f>'T09'!P2819</f>
        <v>3.6799770508489185</v>
      </c>
      <c r="F2819" s="110"/>
      <c r="G2819" s="102">
        <f t="shared" si="604"/>
        <v>0</v>
      </c>
      <c r="H2819" s="102">
        <f t="shared" si="605"/>
        <v>0</v>
      </c>
      <c r="I2819" s="102">
        <f t="shared" si="606"/>
        <v>0</v>
      </c>
      <c r="J2819" s="103">
        <f t="shared" si="607"/>
        <v>0</v>
      </c>
      <c r="L2819" s="115">
        <f t="shared" si="608"/>
        <v>0</v>
      </c>
      <c r="M2819" s="111">
        <f t="shared" si="609"/>
        <v>0</v>
      </c>
      <c r="N2819" s="111">
        <f t="shared" si="610"/>
        <v>0</v>
      </c>
      <c r="O2819" s="115">
        <f t="shared" si="611"/>
        <v>0</v>
      </c>
      <c r="P2819" s="111">
        <f t="shared" si="612"/>
        <v>0</v>
      </c>
      <c r="Q2819" s="111">
        <f t="shared" si="613"/>
        <v>0</v>
      </c>
      <c r="R2819" s="115">
        <f t="shared" si="614"/>
        <v>0</v>
      </c>
      <c r="S2819" s="111">
        <f t="shared" si="615"/>
        <v>0</v>
      </c>
      <c r="T2819" s="111">
        <f t="shared" si="616"/>
        <v>0</v>
      </c>
    </row>
    <row r="2820" spans="1:20" ht="11.25" customHeight="1" x14ac:dyDescent="0.2">
      <c r="A2820" s="102" t="str">
        <f>'T09'!A2820</f>
        <v>Záhradné</v>
      </c>
      <c r="B2820" s="104">
        <f>'T09'!C2820</f>
        <v>525456</v>
      </c>
      <c r="C2820" s="109">
        <f>'T09'!K2820</f>
        <v>368430.58</v>
      </c>
      <c r="D2820" s="110">
        <f>'T09'!O2820</f>
        <v>22.950500000000002</v>
      </c>
      <c r="E2820" s="110">
        <f>'T09'!P2820</f>
        <v>14.119873002941286</v>
      </c>
      <c r="F2820" s="110"/>
      <c r="G2820" s="102">
        <f t="shared" ref="G2820:G2883" si="617">IF(AND(ISNUMBER(D2820),D2820&gt;=$D$1),1,0)</f>
        <v>0</v>
      </c>
      <c r="H2820" s="102">
        <f t="shared" ref="H2820:H2883" si="618">IF(AND(ISNUMBER(E2820),E2820&gt;=$E$1),1,0)</f>
        <v>0</v>
      </c>
      <c r="I2820" s="102">
        <f t="shared" ref="I2820:I2883" si="619">IF(AND(AND(ISNUMBER(D2820),D2820&gt;=$D$1),AND(ISNUMBER(E2820),E2820&gt;=$E$1)),1,0)</f>
        <v>0</v>
      </c>
      <c r="J2820" s="103">
        <f t="shared" ref="J2820:J2883" si="620">IF(OR(AND(ISNUMBER(D2820),D2820&gt;=$D$1),AND(ISNUMBER(E2820),E2820&gt;=$E$1)),1,0)</f>
        <v>0</v>
      </c>
      <c r="L2820" s="115">
        <f t="shared" ref="L2820:L2883" si="621">IF($G2820=1,C2820,0)</f>
        <v>0</v>
      </c>
      <c r="M2820" s="111">
        <f t="shared" ref="M2820:M2883" si="622">IF($G2820=1,D2820,0)/100</f>
        <v>0</v>
      </c>
      <c r="N2820" s="111">
        <f t="shared" ref="N2820:N2883" si="623">IF($G2820=1,E2820,0)/100</f>
        <v>0</v>
      </c>
      <c r="O2820" s="115">
        <f t="shared" ref="O2820:O2883" si="624">IF($H2820=1,C2820,0)</f>
        <v>0</v>
      </c>
      <c r="P2820" s="111">
        <f t="shared" ref="P2820:P2883" si="625">IF($H2820=1,D2820,0)/100</f>
        <v>0</v>
      </c>
      <c r="Q2820" s="111">
        <f t="shared" ref="Q2820:Q2883" si="626">IF($H2820=1,E2820,0)/100</f>
        <v>0</v>
      </c>
      <c r="R2820" s="115">
        <f t="shared" ref="R2820:R2883" si="627">IF($I2820=1,C2820,0)</f>
        <v>0</v>
      </c>
      <c r="S2820" s="111">
        <f t="shared" ref="S2820:S2883" si="628">IF($I2820=1,D2820,0)/100</f>
        <v>0</v>
      </c>
      <c r="T2820" s="111">
        <f t="shared" ref="T2820:T2883" si="629">IF($I2820=1,E2820,0)/100</f>
        <v>0</v>
      </c>
    </row>
    <row r="2821" spans="1:20" ht="11.25" customHeight="1" x14ac:dyDescent="0.2">
      <c r="A2821" s="102" t="str">
        <f>'T09'!A2821</f>
        <v>Zacharovce</v>
      </c>
      <c r="B2821" s="104">
        <f>'T09'!C2821</f>
        <v>557927</v>
      </c>
      <c r="C2821" s="109">
        <f>'T09'!K2821</f>
        <v>91584.67</v>
      </c>
      <c r="D2821" s="110">
        <f>'T09'!O2821</f>
        <v>32.756599999999999</v>
      </c>
      <c r="E2821" s="110">
        <f>'T09'!P2821</f>
        <v>5.6865412082611637E-2</v>
      </c>
      <c r="F2821" s="110"/>
      <c r="G2821" s="102">
        <f t="shared" si="617"/>
        <v>0</v>
      </c>
      <c r="H2821" s="102">
        <f t="shared" si="618"/>
        <v>0</v>
      </c>
      <c r="I2821" s="102">
        <f t="shared" si="619"/>
        <v>0</v>
      </c>
      <c r="J2821" s="103">
        <f t="shared" si="620"/>
        <v>0</v>
      </c>
      <c r="L2821" s="115">
        <f t="shared" si="621"/>
        <v>0</v>
      </c>
      <c r="M2821" s="111">
        <f t="shared" si="622"/>
        <v>0</v>
      </c>
      <c r="N2821" s="111">
        <f t="shared" si="623"/>
        <v>0</v>
      </c>
      <c r="O2821" s="115">
        <f t="shared" si="624"/>
        <v>0</v>
      </c>
      <c r="P2821" s="111">
        <f t="shared" si="625"/>
        <v>0</v>
      </c>
      <c r="Q2821" s="111">
        <f t="shared" si="626"/>
        <v>0</v>
      </c>
      <c r="R2821" s="115">
        <f t="shared" si="627"/>
        <v>0</v>
      </c>
      <c r="S2821" s="111">
        <f t="shared" si="628"/>
        <v>0</v>
      </c>
      <c r="T2821" s="111">
        <f t="shared" si="629"/>
        <v>0</v>
      </c>
    </row>
    <row r="2822" spans="1:20" ht="11.25" customHeight="1" x14ac:dyDescent="0.2">
      <c r="A2822" s="102" t="str">
        <f>'T09'!A2822</f>
        <v>Zákamenné</v>
      </c>
      <c r="B2822" s="104">
        <f>'T09'!C2822</f>
        <v>510203</v>
      </c>
      <c r="C2822" s="109">
        <f>'T09'!K2822</f>
        <v>2668634.67</v>
      </c>
      <c r="D2822" s="110">
        <f>'T09'!O2822</f>
        <v>0</v>
      </c>
      <c r="E2822" s="110">
        <f>'T09'!P2822</f>
        <v>0.82384150394029021</v>
      </c>
      <c r="F2822" s="110"/>
      <c r="G2822" s="102">
        <f t="shared" si="617"/>
        <v>0</v>
      </c>
      <c r="H2822" s="102">
        <f t="shared" si="618"/>
        <v>0</v>
      </c>
      <c r="I2822" s="102">
        <f t="shared" si="619"/>
        <v>0</v>
      </c>
      <c r="J2822" s="103">
        <f t="shared" si="620"/>
        <v>0</v>
      </c>
      <c r="L2822" s="115">
        <f t="shared" si="621"/>
        <v>0</v>
      </c>
      <c r="M2822" s="111">
        <f t="shared" si="622"/>
        <v>0</v>
      </c>
      <c r="N2822" s="111">
        <f t="shared" si="623"/>
        <v>0</v>
      </c>
      <c r="O2822" s="115">
        <f t="shared" si="624"/>
        <v>0</v>
      </c>
      <c r="P2822" s="111">
        <f t="shared" si="625"/>
        <v>0</v>
      </c>
      <c r="Q2822" s="111">
        <f t="shared" si="626"/>
        <v>0</v>
      </c>
      <c r="R2822" s="115">
        <f t="shared" si="627"/>
        <v>0</v>
      </c>
      <c r="S2822" s="111">
        <f t="shared" si="628"/>
        <v>0</v>
      </c>
      <c r="T2822" s="111">
        <f t="shared" si="629"/>
        <v>0</v>
      </c>
    </row>
    <row r="2823" spans="1:20" ht="11.25" customHeight="1" x14ac:dyDescent="0.2">
      <c r="A2823" s="102" t="str">
        <f>'T09'!A2823</f>
        <v>Zákopčie</v>
      </c>
      <c r="B2823" s="104">
        <f>'T09'!C2823</f>
        <v>509523</v>
      </c>
      <c r="C2823" s="109">
        <f>'T09'!K2823</f>
        <v>804969.06</v>
      </c>
      <c r="D2823" s="110">
        <f>'T09'!O2823</f>
        <v>1.8648</v>
      </c>
      <c r="E2823" s="110">
        <f>'T09'!P2823</f>
        <v>6.8295395104999432</v>
      </c>
      <c r="F2823" s="110"/>
      <c r="G2823" s="102">
        <f t="shared" si="617"/>
        <v>0</v>
      </c>
      <c r="H2823" s="102">
        <f t="shared" si="618"/>
        <v>0</v>
      </c>
      <c r="I2823" s="102">
        <f t="shared" si="619"/>
        <v>0</v>
      </c>
      <c r="J2823" s="103">
        <f t="shared" si="620"/>
        <v>0</v>
      </c>
      <c r="L2823" s="115">
        <f t="shared" si="621"/>
        <v>0</v>
      </c>
      <c r="M2823" s="111">
        <f t="shared" si="622"/>
        <v>0</v>
      </c>
      <c r="N2823" s="111">
        <f t="shared" si="623"/>
        <v>0</v>
      </c>
      <c r="O2823" s="115">
        <f t="shared" si="624"/>
        <v>0</v>
      </c>
      <c r="P2823" s="111">
        <f t="shared" si="625"/>
        <v>0</v>
      </c>
      <c r="Q2823" s="111">
        <f t="shared" si="626"/>
        <v>0</v>
      </c>
      <c r="R2823" s="115">
        <f t="shared" si="627"/>
        <v>0</v>
      </c>
      <c r="S2823" s="111">
        <f t="shared" si="628"/>
        <v>0</v>
      </c>
      <c r="T2823" s="111">
        <f t="shared" si="629"/>
        <v>0</v>
      </c>
    </row>
    <row r="2824" spans="1:20" ht="11.25" customHeight="1" x14ac:dyDescent="0.2">
      <c r="A2824" s="102" t="str">
        <f>'T09'!A2824</f>
        <v>Zalaba</v>
      </c>
      <c r="B2824" s="104">
        <f>'T09'!C2824</f>
        <v>502961</v>
      </c>
      <c r="C2824" s="109">
        <f>'T09'!K2824</f>
        <v>33310.85</v>
      </c>
      <c r="D2824" s="110">
        <f>'T09'!O2824</f>
        <v>26.7623</v>
      </c>
      <c r="E2824" s="110">
        <f>'T09'!P2824</f>
        <v>1.1492351591148229</v>
      </c>
      <c r="F2824" s="110"/>
      <c r="G2824" s="102">
        <f t="shared" si="617"/>
        <v>0</v>
      </c>
      <c r="H2824" s="102">
        <f t="shared" si="618"/>
        <v>0</v>
      </c>
      <c r="I2824" s="102">
        <f t="shared" si="619"/>
        <v>0</v>
      </c>
      <c r="J2824" s="103">
        <f t="shared" si="620"/>
        <v>0</v>
      </c>
      <c r="L2824" s="115">
        <f t="shared" si="621"/>
        <v>0</v>
      </c>
      <c r="M2824" s="111">
        <f t="shared" si="622"/>
        <v>0</v>
      </c>
      <c r="N2824" s="111">
        <f t="shared" si="623"/>
        <v>0</v>
      </c>
      <c r="O2824" s="115">
        <f t="shared" si="624"/>
        <v>0</v>
      </c>
      <c r="P2824" s="111">
        <f t="shared" si="625"/>
        <v>0</v>
      </c>
      <c r="Q2824" s="111">
        <f t="shared" si="626"/>
        <v>0</v>
      </c>
      <c r="R2824" s="115">
        <f t="shared" si="627"/>
        <v>0</v>
      </c>
      <c r="S2824" s="111">
        <f t="shared" si="628"/>
        <v>0</v>
      </c>
      <c r="T2824" s="111">
        <f t="shared" si="629"/>
        <v>0</v>
      </c>
    </row>
    <row r="2825" spans="1:20" ht="11.25" customHeight="1" x14ac:dyDescent="0.2">
      <c r="A2825" s="102" t="str">
        <f>'T09'!A2825</f>
        <v>Zálesie</v>
      </c>
      <c r="B2825" s="104">
        <f>'T09'!C2825</f>
        <v>524115</v>
      </c>
      <c r="C2825" s="109">
        <f>'T09'!K2825</f>
        <v>14295.65</v>
      </c>
      <c r="D2825" s="110">
        <f>'T09'!O2825</f>
        <v>0</v>
      </c>
      <c r="E2825" s="110">
        <f>'T09'!P2825</f>
        <v>0</v>
      </c>
      <c r="F2825" s="110"/>
      <c r="G2825" s="102">
        <f t="shared" si="617"/>
        <v>0</v>
      </c>
      <c r="H2825" s="102">
        <f t="shared" si="618"/>
        <v>0</v>
      </c>
      <c r="I2825" s="102">
        <f t="shared" si="619"/>
        <v>0</v>
      </c>
      <c r="J2825" s="103">
        <f t="shared" si="620"/>
        <v>0</v>
      </c>
      <c r="L2825" s="115">
        <f t="shared" si="621"/>
        <v>0</v>
      </c>
      <c r="M2825" s="111">
        <f t="shared" si="622"/>
        <v>0</v>
      </c>
      <c r="N2825" s="111">
        <f t="shared" si="623"/>
        <v>0</v>
      </c>
      <c r="O2825" s="115">
        <f t="shared" si="624"/>
        <v>0</v>
      </c>
      <c r="P2825" s="111">
        <f t="shared" si="625"/>
        <v>0</v>
      </c>
      <c r="Q2825" s="111">
        <f t="shared" si="626"/>
        <v>0</v>
      </c>
      <c r="R2825" s="115">
        <f t="shared" si="627"/>
        <v>0</v>
      </c>
      <c r="S2825" s="111">
        <f t="shared" si="628"/>
        <v>0</v>
      </c>
      <c r="T2825" s="111">
        <f t="shared" si="629"/>
        <v>0</v>
      </c>
    </row>
    <row r="2826" spans="1:20" ht="11.25" customHeight="1" x14ac:dyDescent="0.2">
      <c r="A2826" s="102" t="str">
        <f>'T09'!A2826</f>
        <v>Zálesie</v>
      </c>
      <c r="B2826" s="104">
        <f>'T09'!C2826</f>
        <v>555509</v>
      </c>
      <c r="C2826" s="109">
        <f>'T09'!K2826</f>
        <v>433036.46</v>
      </c>
      <c r="D2826" s="110">
        <f>'T09'!O2826</f>
        <v>0</v>
      </c>
      <c r="E2826" s="110">
        <f>'T09'!P2826</f>
        <v>0</v>
      </c>
      <c r="F2826" s="110"/>
      <c r="G2826" s="102">
        <f t="shared" si="617"/>
        <v>0</v>
      </c>
      <c r="H2826" s="102">
        <f t="shared" si="618"/>
        <v>0</v>
      </c>
      <c r="I2826" s="102">
        <f t="shared" si="619"/>
        <v>0</v>
      </c>
      <c r="J2826" s="103">
        <f t="shared" si="620"/>
        <v>0</v>
      </c>
      <c r="L2826" s="115">
        <f t="shared" si="621"/>
        <v>0</v>
      </c>
      <c r="M2826" s="111">
        <f t="shared" si="622"/>
        <v>0</v>
      </c>
      <c r="N2826" s="111">
        <f t="shared" si="623"/>
        <v>0</v>
      </c>
      <c r="O2826" s="115">
        <f t="shared" si="624"/>
        <v>0</v>
      </c>
      <c r="P2826" s="111">
        <f t="shared" si="625"/>
        <v>0</v>
      </c>
      <c r="Q2826" s="111">
        <f t="shared" si="626"/>
        <v>0</v>
      </c>
      <c r="R2826" s="115">
        <f t="shared" si="627"/>
        <v>0</v>
      </c>
      <c r="S2826" s="111">
        <f t="shared" si="628"/>
        <v>0</v>
      </c>
      <c r="T2826" s="111">
        <f t="shared" si="629"/>
        <v>0</v>
      </c>
    </row>
    <row r="2827" spans="1:20" ht="11.25" customHeight="1" x14ac:dyDescent="0.2">
      <c r="A2827" s="102" t="str">
        <f>'T09'!A2827</f>
        <v>Zalužice</v>
      </c>
      <c r="B2827" s="104">
        <f>'T09'!C2827</f>
        <v>523241</v>
      </c>
      <c r="C2827" s="109">
        <f>'T09'!K2827</f>
        <v>688832.39</v>
      </c>
      <c r="D2827" s="110">
        <f>'T09'!O2827</f>
        <v>3.5756000000000001</v>
      </c>
      <c r="E2827" s="110">
        <f>'T09'!P2827</f>
        <v>0.8832526008249989</v>
      </c>
      <c r="F2827" s="110"/>
      <c r="G2827" s="102">
        <f t="shared" si="617"/>
        <v>0</v>
      </c>
      <c r="H2827" s="102">
        <f t="shared" si="618"/>
        <v>0</v>
      </c>
      <c r="I2827" s="102">
        <f t="shared" si="619"/>
        <v>0</v>
      </c>
      <c r="J2827" s="103">
        <f t="shared" si="620"/>
        <v>0</v>
      </c>
      <c r="L2827" s="115">
        <f t="shared" si="621"/>
        <v>0</v>
      </c>
      <c r="M2827" s="111">
        <f t="shared" si="622"/>
        <v>0</v>
      </c>
      <c r="N2827" s="111">
        <f t="shared" si="623"/>
        <v>0</v>
      </c>
      <c r="O2827" s="115">
        <f t="shared" si="624"/>
        <v>0</v>
      </c>
      <c r="P2827" s="111">
        <f t="shared" si="625"/>
        <v>0</v>
      </c>
      <c r="Q2827" s="111">
        <f t="shared" si="626"/>
        <v>0</v>
      </c>
      <c r="R2827" s="115">
        <f t="shared" si="627"/>
        <v>0</v>
      </c>
      <c r="S2827" s="111">
        <f t="shared" si="628"/>
        <v>0</v>
      </c>
      <c r="T2827" s="111">
        <f t="shared" si="629"/>
        <v>0</v>
      </c>
    </row>
    <row r="2828" spans="1:20" ht="11.25" customHeight="1" x14ac:dyDescent="0.2">
      <c r="A2828" s="102" t="str">
        <f>'T09'!A2828</f>
        <v>Zamarovce</v>
      </c>
      <c r="B2828" s="104">
        <f>'T09'!C2828</f>
        <v>556475</v>
      </c>
      <c r="C2828" s="109">
        <f>'T09'!K2828</f>
        <v>271039.44</v>
      </c>
      <c r="D2828" s="110">
        <f>'T09'!O2828</f>
        <v>0</v>
      </c>
      <c r="E2828" s="110">
        <f>'T09'!P2828</f>
        <v>0</v>
      </c>
      <c r="F2828" s="110"/>
      <c r="G2828" s="102">
        <f t="shared" si="617"/>
        <v>0</v>
      </c>
      <c r="H2828" s="102">
        <f t="shared" si="618"/>
        <v>0</v>
      </c>
      <c r="I2828" s="102">
        <f t="shared" si="619"/>
        <v>0</v>
      </c>
      <c r="J2828" s="103">
        <f t="shared" si="620"/>
        <v>0</v>
      </c>
      <c r="L2828" s="115">
        <f t="shared" si="621"/>
        <v>0</v>
      </c>
      <c r="M2828" s="111">
        <f t="shared" si="622"/>
        <v>0</v>
      </c>
      <c r="N2828" s="111">
        <f t="shared" si="623"/>
        <v>0</v>
      </c>
      <c r="O2828" s="115">
        <f t="shared" si="624"/>
        <v>0</v>
      </c>
      <c r="P2828" s="111">
        <f t="shared" si="625"/>
        <v>0</v>
      </c>
      <c r="Q2828" s="111">
        <f t="shared" si="626"/>
        <v>0</v>
      </c>
      <c r="R2828" s="115">
        <f t="shared" si="627"/>
        <v>0</v>
      </c>
      <c r="S2828" s="111">
        <f t="shared" si="628"/>
        <v>0</v>
      </c>
      <c r="T2828" s="111">
        <f t="shared" si="629"/>
        <v>0</v>
      </c>
    </row>
    <row r="2829" spans="1:20" ht="11.25" customHeight="1" x14ac:dyDescent="0.2">
      <c r="A2829" s="102" t="str">
        <f>'T09'!A2829</f>
        <v>Zámutov</v>
      </c>
      <c r="B2829" s="104">
        <f>'T09'!C2829</f>
        <v>529265</v>
      </c>
      <c r="C2829" s="109">
        <f>'T09'!K2829</f>
        <v>1479402.48</v>
      </c>
      <c r="D2829" s="110">
        <f>'T09'!O2829</f>
        <v>11.3279</v>
      </c>
      <c r="E2829" s="110">
        <f>'T09'!P2829</f>
        <v>2.5659812331800338</v>
      </c>
      <c r="F2829" s="110"/>
      <c r="G2829" s="102">
        <f t="shared" si="617"/>
        <v>0</v>
      </c>
      <c r="H2829" s="102">
        <f t="shared" si="618"/>
        <v>0</v>
      </c>
      <c r="I2829" s="102">
        <f t="shared" si="619"/>
        <v>0</v>
      </c>
      <c r="J2829" s="103">
        <f t="shared" si="620"/>
        <v>0</v>
      </c>
      <c r="L2829" s="115">
        <f t="shared" si="621"/>
        <v>0</v>
      </c>
      <c r="M2829" s="111">
        <f t="shared" si="622"/>
        <v>0</v>
      </c>
      <c r="N2829" s="111">
        <f t="shared" si="623"/>
        <v>0</v>
      </c>
      <c r="O2829" s="115">
        <f t="shared" si="624"/>
        <v>0</v>
      </c>
      <c r="P2829" s="111">
        <f t="shared" si="625"/>
        <v>0</v>
      </c>
      <c r="Q2829" s="111">
        <f t="shared" si="626"/>
        <v>0</v>
      </c>
      <c r="R2829" s="115">
        <f t="shared" si="627"/>
        <v>0</v>
      </c>
      <c r="S2829" s="111">
        <f t="shared" si="628"/>
        <v>0</v>
      </c>
      <c r="T2829" s="111">
        <f t="shared" si="629"/>
        <v>0</v>
      </c>
    </row>
    <row r="2830" spans="1:20" ht="11.25" customHeight="1" x14ac:dyDescent="0.2">
      <c r="A2830" s="102" t="str">
        <f>'T09'!A2830</f>
        <v>Záriečie</v>
      </c>
      <c r="B2830" s="104">
        <f>'T09'!C2830</f>
        <v>513814</v>
      </c>
      <c r="C2830" s="109">
        <f>'T09'!K2830</f>
        <v>652161.14</v>
      </c>
      <c r="D2830" s="110">
        <f>'T09'!O2830</f>
        <v>1.5334000000000001</v>
      </c>
      <c r="E2830" s="110">
        <f>'T09'!P2830</f>
        <v>5.656703188417513</v>
      </c>
      <c r="F2830" s="110"/>
      <c r="G2830" s="102">
        <f t="shared" si="617"/>
        <v>0</v>
      </c>
      <c r="H2830" s="102">
        <f t="shared" si="618"/>
        <v>0</v>
      </c>
      <c r="I2830" s="102">
        <f t="shared" si="619"/>
        <v>0</v>
      </c>
      <c r="J2830" s="103">
        <f t="shared" si="620"/>
        <v>0</v>
      </c>
      <c r="L2830" s="115">
        <f t="shared" si="621"/>
        <v>0</v>
      </c>
      <c r="M2830" s="111">
        <f t="shared" si="622"/>
        <v>0</v>
      </c>
      <c r="N2830" s="111">
        <f t="shared" si="623"/>
        <v>0</v>
      </c>
      <c r="O2830" s="115">
        <f t="shared" si="624"/>
        <v>0</v>
      </c>
      <c r="P2830" s="111">
        <f t="shared" si="625"/>
        <v>0</v>
      </c>
      <c r="Q2830" s="111">
        <f t="shared" si="626"/>
        <v>0</v>
      </c>
      <c r="R2830" s="115">
        <f t="shared" si="627"/>
        <v>0</v>
      </c>
      <c r="S2830" s="111">
        <f t="shared" si="628"/>
        <v>0</v>
      </c>
      <c r="T2830" s="111">
        <f t="shared" si="629"/>
        <v>0</v>
      </c>
    </row>
    <row r="2831" spans="1:20" ht="11.25" customHeight="1" x14ac:dyDescent="0.2">
      <c r="A2831" s="102" t="str">
        <f>'T09'!A2831</f>
        <v>Záskalie</v>
      </c>
      <c r="B2831" s="104">
        <f>'T09'!C2831</f>
        <v>513822</v>
      </c>
      <c r="C2831" s="109">
        <f>'T09'!K2831</f>
        <v>29928.14</v>
      </c>
      <c r="D2831" s="110">
        <f>'T09'!O2831</f>
        <v>12.087400000000001</v>
      </c>
      <c r="E2831" s="110">
        <f>'T09'!P2831</f>
        <v>6.9893752167692353</v>
      </c>
      <c r="F2831" s="110"/>
      <c r="G2831" s="102">
        <f t="shared" si="617"/>
        <v>0</v>
      </c>
      <c r="H2831" s="102">
        <f t="shared" si="618"/>
        <v>0</v>
      </c>
      <c r="I2831" s="102">
        <f t="shared" si="619"/>
        <v>0</v>
      </c>
      <c r="J2831" s="103">
        <f t="shared" si="620"/>
        <v>0</v>
      </c>
      <c r="L2831" s="115">
        <f t="shared" si="621"/>
        <v>0</v>
      </c>
      <c r="M2831" s="111">
        <f t="shared" si="622"/>
        <v>0</v>
      </c>
      <c r="N2831" s="111">
        <f t="shared" si="623"/>
        <v>0</v>
      </c>
      <c r="O2831" s="115">
        <f t="shared" si="624"/>
        <v>0</v>
      </c>
      <c r="P2831" s="111">
        <f t="shared" si="625"/>
        <v>0</v>
      </c>
      <c r="Q2831" s="111">
        <f t="shared" si="626"/>
        <v>0</v>
      </c>
      <c r="R2831" s="115">
        <f t="shared" si="627"/>
        <v>0</v>
      </c>
      <c r="S2831" s="111">
        <f t="shared" si="628"/>
        <v>0</v>
      </c>
      <c r="T2831" s="111">
        <f t="shared" si="629"/>
        <v>0</v>
      </c>
    </row>
    <row r="2832" spans="1:20" ht="11.25" customHeight="1" x14ac:dyDescent="0.2">
      <c r="A2832" s="102" t="str">
        <f>'T09'!A2832</f>
        <v>Zatín</v>
      </c>
      <c r="B2832" s="104">
        <f>'T09'!C2832</f>
        <v>543977</v>
      </c>
      <c r="C2832" s="109">
        <f>'T09'!K2832</f>
        <v>222174.01</v>
      </c>
      <c r="D2832" s="110">
        <f>'T09'!O2832</f>
        <v>0</v>
      </c>
      <c r="E2832" s="110">
        <f>'T09'!P2832</f>
        <v>0</v>
      </c>
      <c r="F2832" s="110"/>
      <c r="G2832" s="102">
        <f t="shared" si="617"/>
        <v>0</v>
      </c>
      <c r="H2832" s="102">
        <f t="shared" si="618"/>
        <v>0</v>
      </c>
      <c r="I2832" s="102">
        <f t="shared" si="619"/>
        <v>0</v>
      </c>
      <c r="J2832" s="103">
        <f t="shared" si="620"/>
        <v>0</v>
      </c>
      <c r="L2832" s="115">
        <f t="shared" si="621"/>
        <v>0</v>
      </c>
      <c r="M2832" s="111">
        <f t="shared" si="622"/>
        <v>0</v>
      </c>
      <c r="N2832" s="111">
        <f t="shared" si="623"/>
        <v>0</v>
      </c>
      <c r="O2832" s="115">
        <f t="shared" si="624"/>
        <v>0</v>
      </c>
      <c r="P2832" s="111">
        <f t="shared" si="625"/>
        <v>0</v>
      </c>
      <c r="Q2832" s="111">
        <f t="shared" si="626"/>
        <v>0</v>
      </c>
      <c r="R2832" s="115">
        <f t="shared" si="627"/>
        <v>0</v>
      </c>
      <c r="S2832" s="111">
        <f t="shared" si="628"/>
        <v>0</v>
      </c>
      <c r="T2832" s="111">
        <f t="shared" si="629"/>
        <v>0</v>
      </c>
    </row>
    <row r="2833" spans="1:20" ht="11.25" customHeight="1" x14ac:dyDescent="0.2">
      <c r="A2833" s="102" t="str">
        <f>'T09'!A2833</f>
        <v>Závada</v>
      </c>
      <c r="B2833" s="104">
        <f>'T09'!C2833</f>
        <v>505773</v>
      </c>
      <c r="C2833" s="109">
        <f>'T09'!K2833</f>
        <v>172929.12</v>
      </c>
      <c r="D2833" s="110">
        <f>'T09'!O2833</f>
        <v>0</v>
      </c>
      <c r="E2833" s="110">
        <f>'T09'!P2833</f>
        <v>0</v>
      </c>
      <c r="F2833" s="110"/>
      <c r="G2833" s="102">
        <f t="shared" si="617"/>
        <v>0</v>
      </c>
      <c r="H2833" s="102">
        <f t="shared" si="618"/>
        <v>0</v>
      </c>
      <c r="I2833" s="102">
        <f t="shared" si="619"/>
        <v>0</v>
      </c>
      <c r="J2833" s="103">
        <f t="shared" si="620"/>
        <v>0</v>
      </c>
      <c r="L2833" s="115">
        <f t="shared" si="621"/>
        <v>0</v>
      </c>
      <c r="M2833" s="111">
        <f t="shared" si="622"/>
        <v>0</v>
      </c>
      <c r="N2833" s="111">
        <f t="shared" si="623"/>
        <v>0</v>
      </c>
      <c r="O2833" s="115">
        <f t="shared" si="624"/>
        <v>0</v>
      </c>
      <c r="P2833" s="111">
        <f t="shared" si="625"/>
        <v>0</v>
      </c>
      <c r="Q2833" s="111">
        <f t="shared" si="626"/>
        <v>0</v>
      </c>
      <c r="R2833" s="115">
        <f t="shared" si="627"/>
        <v>0</v>
      </c>
      <c r="S2833" s="111">
        <f t="shared" si="628"/>
        <v>0</v>
      </c>
      <c r="T2833" s="111">
        <f t="shared" si="629"/>
        <v>0</v>
      </c>
    </row>
    <row r="2834" spans="1:20" ht="11.25" customHeight="1" x14ac:dyDescent="0.2">
      <c r="A2834" s="102" t="str">
        <f>'T09'!A2834</f>
        <v>Závada</v>
      </c>
      <c r="B2834" s="104">
        <f>'T09'!C2834</f>
        <v>516554</v>
      </c>
      <c r="C2834" s="109">
        <f>'T09'!K2834</f>
        <v>156909.06</v>
      </c>
      <c r="D2834" s="110">
        <f>'T09'!O2834</f>
        <v>28.782499999999999</v>
      </c>
      <c r="E2834" s="110">
        <f>'T09'!P2834</f>
        <v>2.6891691276462941</v>
      </c>
      <c r="F2834" s="110"/>
      <c r="G2834" s="102">
        <f t="shared" si="617"/>
        <v>0</v>
      </c>
      <c r="H2834" s="102">
        <f t="shared" si="618"/>
        <v>0</v>
      </c>
      <c r="I2834" s="102">
        <f t="shared" si="619"/>
        <v>0</v>
      </c>
      <c r="J2834" s="103">
        <f t="shared" si="620"/>
        <v>0</v>
      </c>
      <c r="L2834" s="115">
        <f t="shared" si="621"/>
        <v>0</v>
      </c>
      <c r="M2834" s="111">
        <f t="shared" si="622"/>
        <v>0</v>
      </c>
      <c r="N2834" s="111">
        <f t="shared" si="623"/>
        <v>0</v>
      </c>
      <c r="O2834" s="115">
        <f t="shared" si="624"/>
        <v>0</v>
      </c>
      <c r="P2834" s="111">
        <f t="shared" si="625"/>
        <v>0</v>
      </c>
      <c r="Q2834" s="111">
        <f t="shared" si="626"/>
        <v>0</v>
      </c>
      <c r="R2834" s="115">
        <f t="shared" si="627"/>
        <v>0</v>
      </c>
      <c r="S2834" s="111">
        <f t="shared" si="628"/>
        <v>0</v>
      </c>
      <c r="T2834" s="111">
        <f t="shared" si="629"/>
        <v>0</v>
      </c>
    </row>
    <row r="2835" spans="1:20" ht="11.25" customHeight="1" x14ac:dyDescent="0.2">
      <c r="A2835" s="102" t="str">
        <f>'T09'!A2835</f>
        <v>Závada</v>
      </c>
      <c r="B2835" s="104">
        <f>'T09'!C2835</f>
        <v>529273</v>
      </c>
      <c r="C2835" s="109">
        <f>'T09'!K2835</f>
        <v>18132.810000000001</v>
      </c>
      <c r="D2835" s="110">
        <f>'T09'!O2835</f>
        <v>0</v>
      </c>
      <c r="E2835" s="110">
        <f>'T09'!P2835</f>
        <v>8.2722975644701506</v>
      </c>
      <c r="F2835" s="110"/>
      <c r="G2835" s="102">
        <f t="shared" si="617"/>
        <v>0</v>
      </c>
      <c r="H2835" s="102">
        <f t="shared" si="618"/>
        <v>0</v>
      </c>
      <c r="I2835" s="102">
        <f t="shared" si="619"/>
        <v>0</v>
      </c>
      <c r="J2835" s="103">
        <f t="shared" si="620"/>
        <v>0</v>
      </c>
      <c r="L2835" s="115">
        <f t="shared" si="621"/>
        <v>0</v>
      </c>
      <c r="M2835" s="111">
        <f t="shared" si="622"/>
        <v>0</v>
      </c>
      <c r="N2835" s="111">
        <f t="shared" si="623"/>
        <v>0</v>
      </c>
      <c r="O2835" s="115">
        <f t="shared" si="624"/>
        <v>0</v>
      </c>
      <c r="P2835" s="111">
        <f t="shared" si="625"/>
        <v>0</v>
      </c>
      <c r="Q2835" s="111">
        <f t="shared" si="626"/>
        <v>0</v>
      </c>
      <c r="R2835" s="115">
        <f t="shared" si="627"/>
        <v>0</v>
      </c>
      <c r="S2835" s="111">
        <f t="shared" si="628"/>
        <v>0</v>
      </c>
      <c r="T2835" s="111">
        <f t="shared" si="629"/>
        <v>0</v>
      </c>
    </row>
    <row r="2836" spans="1:20" ht="11.25" customHeight="1" x14ac:dyDescent="0.2">
      <c r="A2836" s="102" t="str">
        <f>'T09'!A2836</f>
        <v>Závadka</v>
      </c>
      <c r="B2836" s="104">
        <f>'T09'!C2836</f>
        <v>521043</v>
      </c>
      <c r="C2836" s="109">
        <f>'T09'!K2836</f>
        <v>151570.70000000001</v>
      </c>
      <c r="D2836" s="110">
        <f>'T09'!O2836</f>
        <v>64.114500000000007</v>
      </c>
      <c r="E2836" s="110">
        <f>'T09'!P2836</f>
        <v>2.8981062962696615</v>
      </c>
      <c r="F2836" s="110"/>
      <c r="G2836" s="102">
        <f t="shared" si="617"/>
        <v>1</v>
      </c>
      <c r="H2836" s="102">
        <f t="shared" si="618"/>
        <v>0</v>
      </c>
      <c r="I2836" s="102">
        <f t="shared" si="619"/>
        <v>0</v>
      </c>
      <c r="J2836" s="103">
        <f t="shared" si="620"/>
        <v>1</v>
      </c>
      <c r="L2836" s="115">
        <f t="shared" si="621"/>
        <v>151570.70000000001</v>
      </c>
      <c r="M2836" s="111">
        <f t="shared" si="622"/>
        <v>0.64114500000000008</v>
      </c>
      <c r="N2836" s="111">
        <f t="shared" si="623"/>
        <v>2.8981062962696615E-2</v>
      </c>
      <c r="O2836" s="115">
        <f t="shared" si="624"/>
        <v>0</v>
      </c>
      <c r="P2836" s="111">
        <f t="shared" si="625"/>
        <v>0</v>
      </c>
      <c r="Q2836" s="111">
        <f t="shared" si="626"/>
        <v>0</v>
      </c>
      <c r="R2836" s="115">
        <f t="shared" si="627"/>
        <v>0</v>
      </c>
      <c r="S2836" s="111">
        <f t="shared" si="628"/>
        <v>0</v>
      </c>
      <c r="T2836" s="111">
        <f t="shared" si="629"/>
        <v>0</v>
      </c>
    </row>
    <row r="2837" spans="1:20" ht="11.25" customHeight="1" x14ac:dyDescent="0.2">
      <c r="A2837" s="102" t="str">
        <f>'T09'!A2837</f>
        <v>Závadka</v>
      </c>
      <c r="B2837" s="104">
        <f>'T09'!C2837</f>
        <v>523348</v>
      </c>
      <c r="C2837" s="109">
        <f>'T09'!K2837</f>
        <v>124879.43000000001</v>
      </c>
      <c r="D2837" s="110">
        <f>'T09'!O2837</f>
        <v>37.238300000000002</v>
      </c>
      <c r="E2837" s="110">
        <f>'T09'!P2837</f>
        <v>3.260793230718622</v>
      </c>
      <c r="F2837" s="110"/>
      <c r="G2837" s="102">
        <f t="shared" si="617"/>
        <v>0</v>
      </c>
      <c r="H2837" s="102">
        <f t="shared" si="618"/>
        <v>0</v>
      </c>
      <c r="I2837" s="102">
        <f t="shared" si="619"/>
        <v>0</v>
      </c>
      <c r="J2837" s="103">
        <f t="shared" si="620"/>
        <v>0</v>
      </c>
      <c r="L2837" s="115">
        <f t="shared" si="621"/>
        <v>0</v>
      </c>
      <c r="M2837" s="111">
        <f t="shared" si="622"/>
        <v>0</v>
      </c>
      <c r="N2837" s="111">
        <f t="shared" si="623"/>
        <v>0</v>
      </c>
      <c r="O2837" s="115">
        <f t="shared" si="624"/>
        <v>0</v>
      </c>
      <c r="P2837" s="111">
        <f t="shared" si="625"/>
        <v>0</v>
      </c>
      <c r="Q2837" s="111">
        <f t="shared" si="626"/>
        <v>0</v>
      </c>
      <c r="R2837" s="115">
        <f t="shared" si="627"/>
        <v>0</v>
      </c>
      <c r="S2837" s="111">
        <f t="shared" si="628"/>
        <v>0</v>
      </c>
      <c r="T2837" s="111">
        <f t="shared" si="629"/>
        <v>0</v>
      </c>
    </row>
    <row r="2838" spans="1:20" ht="11.25" customHeight="1" x14ac:dyDescent="0.2">
      <c r="A2838" s="102" t="str">
        <f>'T09'!A2838</f>
        <v>Závadka</v>
      </c>
      <c r="B2838" s="104">
        <f>'T09'!C2838</f>
        <v>526631</v>
      </c>
      <c r="C2838" s="109">
        <f>'T09'!K2838</f>
        <v>248900.93</v>
      </c>
      <c r="D2838" s="110">
        <f>'T09'!O2838</f>
        <v>0</v>
      </c>
      <c r="E2838" s="110">
        <f>'T09'!P2838</f>
        <v>0</v>
      </c>
      <c r="F2838" s="110"/>
      <c r="G2838" s="102">
        <f t="shared" si="617"/>
        <v>0</v>
      </c>
      <c r="H2838" s="102">
        <f t="shared" si="618"/>
        <v>0</v>
      </c>
      <c r="I2838" s="102">
        <f t="shared" si="619"/>
        <v>0</v>
      </c>
      <c r="J2838" s="103">
        <f t="shared" si="620"/>
        <v>0</v>
      </c>
      <c r="L2838" s="115">
        <f t="shared" si="621"/>
        <v>0</v>
      </c>
      <c r="M2838" s="111">
        <f t="shared" si="622"/>
        <v>0</v>
      </c>
      <c r="N2838" s="111">
        <f t="shared" si="623"/>
        <v>0</v>
      </c>
      <c r="O2838" s="115">
        <f t="shared" si="624"/>
        <v>0</v>
      </c>
      <c r="P2838" s="111">
        <f t="shared" si="625"/>
        <v>0</v>
      </c>
      <c r="Q2838" s="111">
        <f t="shared" si="626"/>
        <v>0</v>
      </c>
      <c r="R2838" s="115">
        <f t="shared" si="627"/>
        <v>0</v>
      </c>
      <c r="S2838" s="111">
        <f t="shared" si="628"/>
        <v>0</v>
      </c>
      <c r="T2838" s="111">
        <f t="shared" si="629"/>
        <v>0</v>
      </c>
    </row>
    <row r="2839" spans="1:20" ht="11.25" customHeight="1" x14ac:dyDescent="0.2">
      <c r="A2839" s="102" t="str">
        <f>'T09'!A2839</f>
        <v>Závadka nad Hronom</v>
      </c>
      <c r="B2839" s="104">
        <f>'T09'!C2839</f>
        <v>509124</v>
      </c>
      <c r="C2839" s="109">
        <f>'T09'!K2839</f>
        <v>1256307.1499999999</v>
      </c>
      <c r="D2839" s="110">
        <f>'T09'!O2839</f>
        <v>11.212999999999999</v>
      </c>
      <c r="E2839" s="110">
        <f>'T09'!P2839</f>
        <v>20.749148008908492</v>
      </c>
      <c r="F2839" s="110"/>
      <c r="G2839" s="102">
        <f t="shared" si="617"/>
        <v>0</v>
      </c>
      <c r="H2839" s="102">
        <f t="shared" si="618"/>
        <v>0</v>
      </c>
      <c r="I2839" s="102">
        <f t="shared" si="619"/>
        <v>0</v>
      </c>
      <c r="J2839" s="103">
        <f t="shared" si="620"/>
        <v>0</v>
      </c>
      <c r="L2839" s="115">
        <f t="shared" si="621"/>
        <v>0</v>
      </c>
      <c r="M2839" s="111">
        <f t="shared" si="622"/>
        <v>0</v>
      </c>
      <c r="N2839" s="111">
        <f t="shared" si="623"/>
        <v>0</v>
      </c>
      <c r="O2839" s="115">
        <f t="shared" si="624"/>
        <v>0</v>
      </c>
      <c r="P2839" s="111">
        <f t="shared" si="625"/>
        <v>0</v>
      </c>
      <c r="Q2839" s="111">
        <f t="shared" si="626"/>
        <v>0</v>
      </c>
      <c r="R2839" s="115">
        <f t="shared" si="627"/>
        <v>0</v>
      </c>
      <c r="S2839" s="111">
        <f t="shared" si="628"/>
        <v>0</v>
      </c>
      <c r="T2839" s="111">
        <f t="shared" si="629"/>
        <v>0</v>
      </c>
    </row>
    <row r="2840" spans="1:20" ht="11.25" customHeight="1" x14ac:dyDescent="0.2">
      <c r="A2840" s="102" t="str">
        <f>'T09'!A2840</f>
        <v>Zavar</v>
      </c>
      <c r="B2840" s="104">
        <f>'T09'!C2840</f>
        <v>507768</v>
      </c>
      <c r="C2840" s="109">
        <f>'T09'!K2840</f>
        <v>2288097.04</v>
      </c>
      <c r="D2840" s="110">
        <f>'T09'!O2840</f>
        <v>0</v>
      </c>
      <c r="E2840" s="110">
        <f>'T09'!P2840</f>
        <v>6.1519257067873312</v>
      </c>
      <c r="F2840" s="110"/>
      <c r="G2840" s="102">
        <f t="shared" si="617"/>
        <v>0</v>
      </c>
      <c r="H2840" s="102">
        <f t="shared" si="618"/>
        <v>0</v>
      </c>
      <c r="I2840" s="102">
        <f t="shared" si="619"/>
        <v>0</v>
      </c>
      <c r="J2840" s="103">
        <f t="shared" si="620"/>
        <v>0</v>
      </c>
      <c r="L2840" s="115">
        <f t="shared" si="621"/>
        <v>0</v>
      </c>
      <c r="M2840" s="111">
        <f t="shared" si="622"/>
        <v>0</v>
      </c>
      <c r="N2840" s="111">
        <f t="shared" si="623"/>
        <v>0</v>
      </c>
      <c r="O2840" s="115">
        <f t="shared" si="624"/>
        <v>0</v>
      </c>
      <c r="P2840" s="111">
        <f t="shared" si="625"/>
        <v>0</v>
      </c>
      <c r="Q2840" s="111">
        <f t="shared" si="626"/>
        <v>0</v>
      </c>
      <c r="R2840" s="115">
        <f t="shared" si="627"/>
        <v>0</v>
      </c>
      <c r="S2840" s="111">
        <f t="shared" si="628"/>
        <v>0</v>
      </c>
      <c r="T2840" s="111">
        <f t="shared" si="629"/>
        <v>0</v>
      </c>
    </row>
    <row r="2841" spans="1:20" ht="11.25" customHeight="1" x14ac:dyDescent="0.2">
      <c r="A2841" s="102" t="str">
        <f>'T09'!A2841</f>
        <v>Závažná Poruba</v>
      </c>
      <c r="B2841" s="104">
        <f>'T09'!C2841</f>
        <v>511196</v>
      </c>
      <c r="C2841" s="109">
        <f>'T09'!K2841</f>
        <v>751446.56</v>
      </c>
      <c r="D2841" s="110">
        <f>'T09'!O2841</f>
        <v>37.225299999999997</v>
      </c>
      <c r="E2841" s="110">
        <f>'T09'!P2841</f>
        <v>40.553018168051764</v>
      </c>
      <c r="F2841" s="110"/>
      <c r="G2841" s="102">
        <f t="shared" si="617"/>
        <v>0</v>
      </c>
      <c r="H2841" s="102">
        <f t="shared" si="618"/>
        <v>1</v>
      </c>
      <c r="I2841" s="102">
        <f t="shared" si="619"/>
        <v>0</v>
      </c>
      <c r="J2841" s="103">
        <f t="shared" si="620"/>
        <v>1</v>
      </c>
      <c r="L2841" s="115">
        <f t="shared" si="621"/>
        <v>0</v>
      </c>
      <c r="M2841" s="111">
        <f t="shared" si="622"/>
        <v>0</v>
      </c>
      <c r="N2841" s="111">
        <f t="shared" si="623"/>
        <v>0</v>
      </c>
      <c r="O2841" s="115">
        <f t="shared" si="624"/>
        <v>751446.56</v>
      </c>
      <c r="P2841" s="111">
        <f t="shared" si="625"/>
        <v>0.37225299999999995</v>
      </c>
      <c r="Q2841" s="111">
        <f t="shared" si="626"/>
        <v>0.40553018168051763</v>
      </c>
      <c r="R2841" s="115">
        <f t="shared" si="627"/>
        <v>0</v>
      </c>
      <c r="S2841" s="111">
        <f t="shared" si="628"/>
        <v>0</v>
      </c>
      <c r="T2841" s="111">
        <f t="shared" si="629"/>
        <v>0</v>
      </c>
    </row>
    <row r="2842" spans="1:20" ht="11.25" customHeight="1" x14ac:dyDescent="0.2">
      <c r="A2842" s="102" t="str">
        <f>'T09'!A2842</f>
        <v>Závod</v>
      </c>
      <c r="B2842" s="104">
        <f>'T09'!C2842</f>
        <v>504980</v>
      </c>
      <c r="C2842" s="109">
        <f>'T09'!K2842</f>
        <v>1153331.77</v>
      </c>
      <c r="D2842" s="110">
        <f>'T09'!O2842</f>
        <v>8.6283999999999992</v>
      </c>
      <c r="E2842" s="110">
        <f>'T09'!P2842</f>
        <v>3.1361374880013928</v>
      </c>
      <c r="F2842" s="110"/>
      <c r="G2842" s="102">
        <f t="shared" si="617"/>
        <v>0</v>
      </c>
      <c r="H2842" s="102">
        <f t="shared" si="618"/>
        <v>0</v>
      </c>
      <c r="I2842" s="102">
        <f t="shared" si="619"/>
        <v>0</v>
      </c>
      <c r="J2842" s="103">
        <f t="shared" si="620"/>
        <v>0</v>
      </c>
      <c r="L2842" s="115">
        <f t="shared" si="621"/>
        <v>0</v>
      </c>
      <c r="M2842" s="111">
        <f t="shared" si="622"/>
        <v>0</v>
      </c>
      <c r="N2842" s="111">
        <f t="shared" si="623"/>
        <v>0</v>
      </c>
      <c r="O2842" s="115">
        <f t="shared" si="624"/>
        <v>0</v>
      </c>
      <c r="P2842" s="111">
        <f t="shared" si="625"/>
        <v>0</v>
      </c>
      <c r="Q2842" s="111">
        <f t="shared" si="626"/>
        <v>0</v>
      </c>
      <c r="R2842" s="115">
        <f t="shared" si="627"/>
        <v>0</v>
      </c>
      <c r="S2842" s="111">
        <f t="shared" si="628"/>
        <v>0</v>
      </c>
      <c r="T2842" s="111">
        <f t="shared" si="629"/>
        <v>0</v>
      </c>
    </row>
    <row r="2843" spans="1:20" ht="11.25" customHeight="1" x14ac:dyDescent="0.2">
      <c r="A2843" s="102" t="str">
        <f>'T09'!A2843</f>
        <v>Zázrivá</v>
      </c>
      <c r="B2843" s="104">
        <f>'T09'!C2843</f>
        <v>510211</v>
      </c>
      <c r="C2843" s="109">
        <f>'T09'!K2843</f>
        <v>1232210.8199999998</v>
      </c>
      <c r="D2843" s="110">
        <f>'T09'!O2843</f>
        <v>0</v>
      </c>
      <c r="E2843" s="110">
        <f>'T09'!P2843</f>
        <v>0</v>
      </c>
      <c r="F2843" s="110"/>
      <c r="G2843" s="102">
        <f t="shared" si="617"/>
        <v>0</v>
      </c>
      <c r="H2843" s="102">
        <f t="shared" si="618"/>
        <v>0</v>
      </c>
      <c r="I2843" s="102">
        <f t="shared" si="619"/>
        <v>0</v>
      </c>
      <c r="J2843" s="103">
        <f t="shared" si="620"/>
        <v>0</v>
      </c>
      <c r="L2843" s="115">
        <f t="shared" si="621"/>
        <v>0</v>
      </c>
      <c r="M2843" s="111">
        <f t="shared" si="622"/>
        <v>0</v>
      </c>
      <c r="N2843" s="111">
        <f t="shared" si="623"/>
        <v>0</v>
      </c>
      <c r="O2843" s="115">
        <f t="shared" si="624"/>
        <v>0</v>
      </c>
      <c r="P2843" s="111">
        <f t="shared" si="625"/>
        <v>0</v>
      </c>
      <c r="Q2843" s="111">
        <f t="shared" si="626"/>
        <v>0</v>
      </c>
      <c r="R2843" s="115">
        <f t="shared" si="627"/>
        <v>0</v>
      </c>
      <c r="S2843" s="111">
        <f t="shared" si="628"/>
        <v>0</v>
      </c>
      <c r="T2843" s="111">
        <f t="shared" si="629"/>
        <v>0</v>
      </c>
    </row>
    <row r="2844" spans="1:20" ht="11.25" customHeight="1" x14ac:dyDescent="0.2">
      <c r="A2844" s="102" t="str">
        <f>'T09'!A2844</f>
        <v>Zbehňov</v>
      </c>
      <c r="B2844" s="104">
        <f>'T09'!C2844</f>
        <v>543985</v>
      </c>
      <c r="C2844" s="109">
        <f>'T09'!K2844</f>
        <v>48715.56</v>
      </c>
      <c r="D2844" s="110">
        <f>'T09'!O2844</f>
        <v>26.525700000000001</v>
      </c>
      <c r="E2844" s="110">
        <f>'T09'!P2844</f>
        <v>7.6104226247219575</v>
      </c>
      <c r="F2844" s="110"/>
      <c r="G2844" s="102">
        <f t="shared" si="617"/>
        <v>0</v>
      </c>
      <c r="H2844" s="102">
        <f t="shared" si="618"/>
        <v>0</v>
      </c>
      <c r="I2844" s="102">
        <f t="shared" si="619"/>
        <v>0</v>
      </c>
      <c r="J2844" s="103">
        <f t="shared" si="620"/>
        <v>0</v>
      </c>
      <c r="L2844" s="115">
        <f t="shared" si="621"/>
        <v>0</v>
      </c>
      <c r="M2844" s="111">
        <f t="shared" si="622"/>
        <v>0</v>
      </c>
      <c r="N2844" s="111">
        <f t="shared" si="623"/>
        <v>0</v>
      </c>
      <c r="O2844" s="115">
        <f t="shared" si="624"/>
        <v>0</v>
      </c>
      <c r="P2844" s="111">
        <f t="shared" si="625"/>
        <v>0</v>
      </c>
      <c r="Q2844" s="111">
        <f t="shared" si="626"/>
        <v>0</v>
      </c>
      <c r="R2844" s="115">
        <f t="shared" si="627"/>
        <v>0</v>
      </c>
      <c r="S2844" s="111">
        <f t="shared" si="628"/>
        <v>0</v>
      </c>
      <c r="T2844" s="111">
        <f t="shared" si="629"/>
        <v>0</v>
      </c>
    </row>
    <row r="2845" spans="1:20" ht="11.25" customHeight="1" x14ac:dyDescent="0.2">
      <c r="A2845" s="102" t="str">
        <f>'T09'!A2845</f>
        <v>Zbehy</v>
      </c>
      <c r="B2845" s="104">
        <f>'T09'!C2845</f>
        <v>500950</v>
      </c>
      <c r="C2845" s="109">
        <f>'T09'!K2845</f>
        <v>1140118.01</v>
      </c>
      <c r="D2845" s="110">
        <f>'T09'!O2845</f>
        <v>8.6234999999999999</v>
      </c>
      <c r="E2845" s="110">
        <f>'T09'!P2845</f>
        <v>12.336295783977661</v>
      </c>
      <c r="F2845" s="110"/>
      <c r="G2845" s="102">
        <f t="shared" si="617"/>
        <v>0</v>
      </c>
      <c r="H2845" s="102">
        <f t="shared" si="618"/>
        <v>0</v>
      </c>
      <c r="I2845" s="102">
        <f t="shared" si="619"/>
        <v>0</v>
      </c>
      <c r="J2845" s="103">
        <f t="shared" si="620"/>
        <v>0</v>
      </c>
      <c r="L2845" s="115">
        <f t="shared" si="621"/>
        <v>0</v>
      </c>
      <c r="M2845" s="111">
        <f t="shared" si="622"/>
        <v>0</v>
      </c>
      <c r="N2845" s="111">
        <f t="shared" si="623"/>
        <v>0</v>
      </c>
      <c r="O2845" s="115">
        <f t="shared" si="624"/>
        <v>0</v>
      </c>
      <c r="P2845" s="111">
        <f t="shared" si="625"/>
        <v>0</v>
      </c>
      <c r="Q2845" s="111">
        <f t="shared" si="626"/>
        <v>0</v>
      </c>
      <c r="R2845" s="115">
        <f t="shared" si="627"/>
        <v>0</v>
      </c>
      <c r="S2845" s="111">
        <f t="shared" si="628"/>
        <v>0</v>
      </c>
      <c r="T2845" s="111">
        <f t="shared" si="629"/>
        <v>0</v>
      </c>
    </row>
    <row r="2846" spans="1:20" ht="11.25" customHeight="1" x14ac:dyDescent="0.2">
      <c r="A2846" s="102" t="str">
        <f>'T09'!A2846</f>
        <v>Zboj</v>
      </c>
      <c r="B2846" s="104">
        <f>'T09'!C2846</f>
        <v>521051</v>
      </c>
      <c r="C2846" s="109">
        <f>'T09'!K2846</f>
        <v>103561.25</v>
      </c>
      <c r="D2846" s="110">
        <f>'T09'!O2846</f>
        <v>6.09</v>
      </c>
      <c r="E2846" s="110">
        <f>'T09'!P2846</f>
        <v>0</v>
      </c>
      <c r="F2846" s="110"/>
      <c r="G2846" s="102">
        <f t="shared" si="617"/>
        <v>0</v>
      </c>
      <c r="H2846" s="102">
        <f t="shared" si="618"/>
        <v>0</v>
      </c>
      <c r="I2846" s="102">
        <f t="shared" si="619"/>
        <v>0</v>
      </c>
      <c r="J2846" s="103">
        <f t="shared" si="620"/>
        <v>0</v>
      </c>
      <c r="L2846" s="115">
        <f t="shared" si="621"/>
        <v>0</v>
      </c>
      <c r="M2846" s="111">
        <f t="shared" si="622"/>
        <v>0</v>
      </c>
      <c r="N2846" s="111">
        <f t="shared" si="623"/>
        <v>0</v>
      </c>
      <c r="O2846" s="115">
        <f t="shared" si="624"/>
        <v>0</v>
      </c>
      <c r="P2846" s="111">
        <f t="shared" si="625"/>
        <v>0</v>
      </c>
      <c r="Q2846" s="111">
        <f t="shared" si="626"/>
        <v>0</v>
      </c>
      <c r="R2846" s="115">
        <f t="shared" si="627"/>
        <v>0</v>
      </c>
      <c r="S2846" s="111">
        <f t="shared" si="628"/>
        <v>0</v>
      </c>
      <c r="T2846" s="111">
        <f t="shared" si="629"/>
        <v>0</v>
      </c>
    </row>
    <row r="2847" spans="1:20" ht="11.25" customHeight="1" x14ac:dyDescent="0.2">
      <c r="A2847" s="102" t="str">
        <f>'T09'!A2847</f>
        <v>Zbojné</v>
      </c>
      <c r="B2847" s="104">
        <f>'T09'!C2847</f>
        <v>521060</v>
      </c>
      <c r="C2847" s="109">
        <f>'T09'!K2847</f>
        <v>79668.19</v>
      </c>
      <c r="D2847" s="110">
        <f>'T09'!O2847</f>
        <v>0</v>
      </c>
      <c r="E2847" s="110">
        <f>'T09'!P2847</f>
        <v>0</v>
      </c>
      <c r="F2847" s="110"/>
      <c r="G2847" s="102">
        <f t="shared" si="617"/>
        <v>0</v>
      </c>
      <c r="H2847" s="102">
        <f t="shared" si="618"/>
        <v>0</v>
      </c>
      <c r="I2847" s="102">
        <f t="shared" si="619"/>
        <v>0</v>
      </c>
      <c r="J2847" s="103">
        <f t="shared" si="620"/>
        <v>0</v>
      </c>
      <c r="L2847" s="115">
        <f t="shared" si="621"/>
        <v>0</v>
      </c>
      <c r="M2847" s="111">
        <f t="shared" si="622"/>
        <v>0</v>
      </c>
      <c r="N2847" s="111">
        <f t="shared" si="623"/>
        <v>0</v>
      </c>
      <c r="O2847" s="115">
        <f t="shared" si="624"/>
        <v>0</v>
      </c>
      <c r="P2847" s="111">
        <f t="shared" si="625"/>
        <v>0</v>
      </c>
      <c r="Q2847" s="111">
        <f t="shared" si="626"/>
        <v>0</v>
      </c>
      <c r="R2847" s="115">
        <f t="shared" si="627"/>
        <v>0</v>
      </c>
      <c r="S2847" s="111">
        <f t="shared" si="628"/>
        <v>0</v>
      </c>
      <c r="T2847" s="111">
        <f t="shared" si="629"/>
        <v>0</v>
      </c>
    </row>
    <row r="2848" spans="1:20" ht="11.25" customHeight="1" x14ac:dyDescent="0.2">
      <c r="A2848" s="102" t="str">
        <f>'T09'!A2848</f>
        <v>Zborov</v>
      </c>
      <c r="B2848" s="104">
        <f>'T09'!C2848</f>
        <v>519961</v>
      </c>
      <c r="C2848" s="109">
        <f>'T09'!K2848</f>
        <v>2203734.42</v>
      </c>
      <c r="D2848" s="110">
        <f>'T09'!O2848</f>
        <v>0</v>
      </c>
      <c r="E2848" s="110">
        <f>'T09'!P2848</f>
        <v>1.2663558615198287</v>
      </c>
      <c r="F2848" s="110"/>
      <c r="G2848" s="102">
        <f t="shared" si="617"/>
        <v>0</v>
      </c>
      <c r="H2848" s="102">
        <f t="shared" si="618"/>
        <v>0</v>
      </c>
      <c r="I2848" s="102">
        <f t="shared" si="619"/>
        <v>0</v>
      </c>
      <c r="J2848" s="103">
        <f t="shared" si="620"/>
        <v>0</v>
      </c>
      <c r="L2848" s="115">
        <f t="shared" si="621"/>
        <v>0</v>
      </c>
      <c r="M2848" s="111">
        <f t="shared" si="622"/>
        <v>0</v>
      </c>
      <c r="N2848" s="111">
        <f t="shared" si="623"/>
        <v>0</v>
      </c>
      <c r="O2848" s="115">
        <f t="shared" si="624"/>
        <v>0</v>
      </c>
      <c r="P2848" s="111">
        <f t="shared" si="625"/>
        <v>0</v>
      </c>
      <c r="Q2848" s="111">
        <f t="shared" si="626"/>
        <v>0</v>
      </c>
      <c r="R2848" s="115">
        <f t="shared" si="627"/>
        <v>0</v>
      </c>
      <c r="S2848" s="111">
        <f t="shared" si="628"/>
        <v>0</v>
      </c>
      <c r="T2848" s="111">
        <f t="shared" si="629"/>
        <v>0</v>
      </c>
    </row>
    <row r="2849" spans="1:20" ht="11.25" customHeight="1" x14ac:dyDescent="0.2">
      <c r="A2849" s="102" t="str">
        <f>'T09'!A2849</f>
        <v>Zborov nad Bystricou</v>
      </c>
      <c r="B2849" s="104">
        <f>'T09'!C2849</f>
        <v>509531</v>
      </c>
      <c r="C2849" s="109">
        <f>'T09'!K2849</f>
        <v>1555028.17</v>
      </c>
      <c r="D2849" s="110">
        <f>'T09'!O2849</f>
        <v>0</v>
      </c>
      <c r="E2849" s="110">
        <f>'T09'!P2849</f>
        <v>3.0994493173715303</v>
      </c>
      <c r="F2849" s="110"/>
      <c r="G2849" s="102">
        <f t="shared" si="617"/>
        <v>0</v>
      </c>
      <c r="H2849" s="102">
        <f t="shared" si="618"/>
        <v>0</v>
      </c>
      <c r="I2849" s="102">
        <f t="shared" si="619"/>
        <v>0</v>
      </c>
      <c r="J2849" s="103">
        <f t="shared" si="620"/>
        <v>0</v>
      </c>
      <c r="L2849" s="115">
        <f t="shared" si="621"/>
        <v>0</v>
      </c>
      <c r="M2849" s="111">
        <f t="shared" si="622"/>
        <v>0</v>
      </c>
      <c r="N2849" s="111">
        <f t="shared" si="623"/>
        <v>0</v>
      </c>
      <c r="O2849" s="115">
        <f t="shared" si="624"/>
        <v>0</v>
      </c>
      <c r="P2849" s="111">
        <f t="shared" si="625"/>
        <v>0</v>
      </c>
      <c r="Q2849" s="111">
        <f t="shared" si="626"/>
        <v>0</v>
      </c>
      <c r="R2849" s="115">
        <f t="shared" si="627"/>
        <v>0</v>
      </c>
      <c r="S2849" s="111">
        <f t="shared" si="628"/>
        <v>0</v>
      </c>
      <c r="T2849" s="111">
        <f t="shared" si="629"/>
        <v>0</v>
      </c>
    </row>
    <row r="2850" spans="1:20" ht="11.25" customHeight="1" x14ac:dyDescent="0.2">
      <c r="A2850" s="102" t="str">
        <f>'T09'!A2850</f>
        <v>Zbrojníky</v>
      </c>
      <c r="B2850" s="104">
        <f>'T09'!C2850</f>
        <v>502979</v>
      </c>
      <c r="C2850" s="109">
        <f>'T09'!K2850</f>
        <v>388804.18</v>
      </c>
      <c r="D2850" s="110">
        <f>'T09'!O2850</f>
        <v>7.3981000000000003</v>
      </c>
      <c r="E2850" s="110">
        <f>'T09'!P2850</f>
        <v>2.0680538979802123</v>
      </c>
      <c r="F2850" s="110"/>
      <c r="G2850" s="102">
        <f t="shared" si="617"/>
        <v>0</v>
      </c>
      <c r="H2850" s="102">
        <f t="shared" si="618"/>
        <v>0</v>
      </c>
      <c r="I2850" s="102">
        <f t="shared" si="619"/>
        <v>0</v>
      </c>
      <c r="J2850" s="103">
        <f t="shared" si="620"/>
        <v>0</v>
      </c>
      <c r="L2850" s="115">
        <f t="shared" si="621"/>
        <v>0</v>
      </c>
      <c r="M2850" s="111">
        <f t="shared" si="622"/>
        <v>0</v>
      </c>
      <c r="N2850" s="111">
        <f t="shared" si="623"/>
        <v>0</v>
      </c>
      <c r="O2850" s="115">
        <f t="shared" si="624"/>
        <v>0</v>
      </c>
      <c r="P2850" s="111">
        <f t="shared" si="625"/>
        <v>0</v>
      </c>
      <c r="Q2850" s="111">
        <f t="shared" si="626"/>
        <v>0</v>
      </c>
      <c r="R2850" s="115">
        <f t="shared" si="627"/>
        <v>0</v>
      </c>
      <c r="S2850" s="111">
        <f t="shared" si="628"/>
        <v>0</v>
      </c>
      <c r="T2850" s="111">
        <f t="shared" si="629"/>
        <v>0</v>
      </c>
    </row>
    <row r="2851" spans="1:20" ht="11.25" customHeight="1" x14ac:dyDescent="0.2">
      <c r="A2851" s="102" t="str">
        <f>'T09'!A2851</f>
        <v>Zbudská Belá</v>
      </c>
      <c r="B2851" s="104">
        <f>'T09'!C2851</f>
        <v>521078</v>
      </c>
      <c r="C2851" s="109">
        <f>'T09'!K2851</f>
        <v>26648.560000000001</v>
      </c>
      <c r="D2851" s="110">
        <f>'T09'!O2851</f>
        <v>7.5050999999999997</v>
      </c>
      <c r="E2851" s="110">
        <f>'T09'!P2851</f>
        <v>17.365065879732335</v>
      </c>
      <c r="F2851" s="110"/>
      <c r="G2851" s="102">
        <f t="shared" si="617"/>
        <v>0</v>
      </c>
      <c r="H2851" s="102">
        <f t="shared" si="618"/>
        <v>0</v>
      </c>
      <c r="I2851" s="102">
        <f t="shared" si="619"/>
        <v>0</v>
      </c>
      <c r="J2851" s="103">
        <f t="shared" si="620"/>
        <v>0</v>
      </c>
      <c r="L2851" s="115">
        <f t="shared" si="621"/>
        <v>0</v>
      </c>
      <c r="M2851" s="111">
        <f t="shared" si="622"/>
        <v>0</v>
      </c>
      <c r="N2851" s="111">
        <f t="shared" si="623"/>
        <v>0</v>
      </c>
      <c r="O2851" s="115">
        <f t="shared" si="624"/>
        <v>0</v>
      </c>
      <c r="P2851" s="111">
        <f t="shared" si="625"/>
        <v>0</v>
      </c>
      <c r="Q2851" s="111">
        <f t="shared" si="626"/>
        <v>0</v>
      </c>
      <c r="R2851" s="115">
        <f t="shared" si="627"/>
        <v>0</v>
      </c>
      <c r="S2851" s="111">
        <f t="shared" si="628"/>
        <v>0</v>
      </c>
      <c r="T2851" s="111">
        <f t="shared" si="629"/>
        <v>0</v>
      </c>
    </row>
    <row r="2852" spans="1:20" ht="11.25" customHeight="1" x14ac:dyDescent="0.2">
      <c r="A2852" s="102" t="str">
        <f>'T09'!A2852</f>
        <v>Zbudské Dlhé</v>
      </c>
      <c r="B2852" s="104">
        <f>'T09'!C2852</f>
        <v>521086</v>
      </c>
      <c r="C2852" s="109">
        <f>'T09'!K2852</f>
        <v>354059.04000000004</v>
      </c>
      <c r="D2852" s="110">
        <f>'T09'!O2852</f>
        <v>17.0151</v>
      </c>
      <c r="E2852" s="110">
        <f>'T09'!P2852</f>
        <v>2.5733222346194009</v>
      </c>
      <c r="F2852" s="110"/>
      <c r="G2852" s="102">
        <f t="shared" si="617"/>
        <v>0</v>
      </c>
      <c r="H2852" s="102">
        <f t="shared" si="618"/>
        <v>0</v>
      </c>
      <c r="I2852" s="102">
        <f t="shared" si="619"/>
        <v>0</v>
      </c>
      <c r="J2852" s="103">
        <f t="shared" si="620"/>
        <v>0</v>
      </c>
      <c r="L2852" s="115">
        <f t="shared" si="621"/>
        <v>0</v>
      </c>
      <c r="M2852" s="111">
        <f t="shared" si="622"/>
        <v>0</v>
      </c>
      <c r="N2852" s="111">
        <f t="shared" si="623"/>
        <v>0</v>
      </c>
      <c r="O2852" s="115">
        <f t="shared" si="624"/>
        <v>0</v>
      </c>
      <c r="P2852" s="111">
        <f t="shared" si="625"/>
        <v>0</v>
      </c>
      <c r="Q2852" s="111">
        <f t="shared" si="626"/>
        <v>0</v>
      </c>
      <c r="R2852" s="115">
        <f t="shared" si="627"/>
        <v>0</v>
      </c>
      <c r="S2852" s="111">
        <f t="shared" si="628"/>
        <v>0</v>
      </c>
      <c r="T2852" s="111">
        <f t="shared" si="629"/>
        <v>0</v>
      </c>
    </row>
    <row r="2853" spans="1:20" ht="11.25" customHeight="1" x14ac:dyDescent="0.2">
      <c r="A2853" s="102" t="str">
        <f>'T09'!A2853</f>
        <v>Zbudza</v>
      </c>
      <c r="B2853" s="104">
        <f>'T09'!C2853</f>
        <v>523356</v>
      </c>
      <c r="C2853" s="109">
        <f>'T09'!K2853</f>
        <v>135492.18</v>
      </c>
      <c r="D2853" s="110">
        <f>'T09'!O2853</f>
        <v>0</v>
      </c>
      <c r="E2853" s="110">
        <f>'T09'!P2853</f>
        <v>0</v>
      </c>
      <c r="F2853" s="110"/>
      <c r="G2853" s="102">
        <f t="shared" si="617"/>
        <v>0</v>
      </c>
      <c r="H2853" s="102">
        <f t="shared" si="618"/>
        <v>0</v>
      </c>
      <c r="I2853" s="102">
        <f t="shared" si="619"/>
        <v>0</v>
      </c>
      <c r="J2853" s="103">
        <f t="shared" si="620"/>
        <v>0</v>
      </c>
      <c r="L2853" s="115">
        <f t="shared" si="621"/>
        <v>0</v>
      </c>
      <c r="M2853" s="111">
        <f t="shared" si="622"/>
        <v>0</v>
      </c>
      <c r="N2853" s="111">
        <f t="shared" si="623"/>
        <v>0</v>
      </c>
      <c r="O2853" s="115">
        <f t="shared" si="624"/>
        <v>0</v>
      </c>
      <c r="P2853" s="111">
        <f t="shared" si="625"/>
        <v>0</v>
      </c>
      <c r="Q2853" s="111">
        <f t="shared" si="626"/>
        <v>0</v>
      </c>
      <c r="R2853" s="115">
        <f t="shared" si="627"/>
        <v>0</v>
      </c>
      <c r="S2853" s="111">
        <f t="shared" si="628"/>
        <v>0</v>
      </c>
      <c r="T2853" s="111">
        <f t="shared" si="629"/>
        <v>0</v>
      </c>
    </row>
    <row r="2854" spans="1:20" ht="11.25" customHeight="1" x14ac:dyDescent="0.2">
      <c r="A2854" s="102" t="str">
        <f>'T09'!A2854</f>
        <v>Zbyňov</v>
      </c>
      <c r="B2854" s="104">
        <f>'T09'!C2854</f>
        <v>518131</v>
      </c>
      <c r="C2854" s="109">
        <f>'T09'!K2854</f>
        <v>219582.81</v>
      </c>
      <c r="D2854" s="110">
        <f>'T09'!O2854</f>
        <v>0</v>
      </c>
      <c r="E2854" s="110">
        <f>'T09'!P2854</f>
        <v>0</v>
      </c>
      <c r="F2854" s="110"/>
      <c r="G2854" s="102">
        <f t="shared" si="617"/>
        <v>0</v>
      </c>
      <c r="H2854" s="102">
        <f t="shared" si="618"/>
        <v>0</v>
      </c>
      <c r="I2854" s="102">
        <f t="shared" si="619"/>
        <v>0</v>
      </c>
      <c r="J2854" s="103">
        <f t="shared" si="620"/>
        <v>0</v>
      </c>
      <c r="L2854" s="115">
        <f t="shared" si="621"/>
        <v>0</v>
      </c>
      <c r="M2854" s="111">
        <f t="shared" si="622"/>
        <v>0</v>
      </c>
      <c r="N2854" s="111">
        <f t="shared" si="623"/>
        <v>0</v>
      </c>
      <c r="O2854" s="115">
        <f t="shared" si="624"/>
        <v>0</v>
      </c>
      <c r="P2854" s="111">
        <f t="shared" si="625"/>
        <v>0</v>
      </c>
      <c r="Q2854" s="111">
        <f t="shared" si="626"/>
        <v>0</v>
      </c>
      <c r="R2854" s="115">
        <f t="shared" si="627"/>
        <v>0</v>
      </c>
      <c r="S2854" s="111">
        <f t="shared" si="628"/>
        <v>0</v>
      </c>
      <c r="T2854" s="111">
        <f t="shared" si="629"/>
        <v>0</v>
      </c>
    </row>
    <row r="2855" spans="1:20" ht="11.25" customHeight="1" x14ac:dyDescent="0.2">
      <c r="A2855" s="102" t="str">
        <f>'T09'!A2855</f>
        <v>Zeleneč</v>
      </c>
      <c r="B2855" s="104">
        <f>'T09'!C2855</f>
        <v>507776</v>
      </c>
      <c r="C2855" s="109">
        <f>'T09'!K2855</f>
        <v>1218523.8199999998</v>
      </c>
      <c r="D2855" s="110">
        <f>'T09'!O2855</f>
        <v>15.3629</v>
      </c>
      <c r="E2855" s="110">
        <f>'T09'!P2855</f>
        <v>12.330790546220099</v>
      </c>
      <c r="F2855" s="110"/>
      <c r="G2855" s="102">
        <f t="shared" si="617"/>
        <v>0</v>
      </c>
      <c r="H2855" s="102">
        <f t="shared" si="618"/>
        <v>0</v>
      </c>
      <c r="I2855" s="102">
        <f t="shared" si="619"/>
        <v>0</v>
      </c>
      <c r="J2855" s="103">
        <f t="shared" si="620"/>
        <v>0</v>
      </c>
      <c r="L2855" s="115">
        <f t="shared" si="621"/>
        <v>0</v>
      </c>
      <c r="M2855" s="111">
        <f t="shared" si="622"/>
        <v>0</v>
      </c>
      <c r="N2855" s="111">
        <f t="shared" si="623"/>
        <v>0</v>
      </c>
      <c r="O2855" s="115">
        <f t="shared" si="624"/>
        <v>0</v>
      </c>
      <c r="P2855" s="111">
        <f t="shared" si="625"/>
        <v>0</v>
      </c>
      <c r="Q2855" s="111">
        <f t="shared" si="626"/>
        <v>0</v>
      </c>
      <c r="R2855" s="115">
        <f t="shared" si="627"/>
        <v>0</v>
      </c>
      <c r="S2855" s="111">
        <f t="shared" si="628"/>
        <v>0</v>
      </c>
      <c r="T2855" s="111">
        <f t="shared" si="629"/>
        <v>0</v>
      </c>
    </row>
    <row r="2856" spans="1:20" ht="11.25" customHeight="1" x14ac:dyDescent="0.2">
      <c r="A2856" s="102" t="str">
        <f>'T09'!A2856</f>
        <v>Zemianska Olča</v>
      </c>
      <c r="B2856" s="104">
        <f>'T09'!C2856</f>
        <v>501417</v>
      </c>
      <c r="C2856" s="109">
        <f>'T09'!K2856</f>
        <v>1289066.4500000002</v>
      </c>
      <c r="D2856" s="110">
        <f>'T09'!O2856</f>
        <v>12.482900000000001</v>
      </c>
      <c r="E2856" s="110">
        <f>'T09'!P2856</f>
        <v>10.07101922480412</v>
      </c>
      <c r="F2856" s="110"/>
      <c r="G2856" s="102">
        <f t="shared" si="617"/>
        <v>0</v>
      </c>
      <c r="H2856" s="102">
        <f t="shared" si="618"/>
        <v>0</v>
      </c>
      <c r="I2856" s="102">
        <f t="shared" si="619"/>
        <v>0</v>
      </c>
      <c r="J2856" s="103">
        <f t="shared" si="620"/>
        <v>0</v>
      </c>
      <c r="L2856" s="115">
        <f t="shared" si="621"/>
        <v>0</v>
      </c>
      <c r="M2856" s="111">
        <f t="shared" si="622"/>
        <v>0</v>
      </c>
      <c r="N2856" s="111">
        <f t="shared" si="623"/>
        <v>0</v>
      </c>
      <c r="O2856" s="115">
        <f t="shared" si="624"/>
        <v>0</v>
      </c>
      <c r="P2856" s="111">
        <f t="shared" si="625"/>
        <v>0</v>
      </c>
      <c r="Q2856" s="111">
        <f t="shared" si="626"/>
        <v>0</v>
      </c>
      <c r="R2856" s="115">
        <f t="shared" si="627"/>
        <v>0</v>
      </c>
      <c r="S2856" s="111">
        <f t="shared" si="628"/>
        <v>0</v>
      </c>
      <c r="T2856" s="111">
        <f t="shared" si="629"/>
        <v>0</v>
      </c>
    </row>
    <row r="2857" spans="1:20" ht="11.25" customHeight="1" x14ac:dyDescent="0.2">
      <c r="A2857" s="102" t="str">
        <f>'T09'!A2857</f>
        <v>Zemianske Kostoľany</v>
      </c>
      <c r="B2857" s="104">
        <f>'T09'!C2857</f>
        <v>514454</v>
      </c>
      <c r="C2857" s="109">
        <f>'T09'!K2857</f>
        <v>1233518.49</v>
      </c>
      <c r="D2857" s="110">
        <f>'T09'!O2857</f>
        <v>2.6741999999999999</v>
      </c>
      <c r="E2857" s="110">
        <f>'T09'!P2857</f>
        <v>2.0713447108522871</v>
      </c>
      <c r="F2857" s="110"/>
      <c r="G2857" s="102">
        <f t="shared" si="617"/>
        <v>0</v>
      </c>
      <c r="H2857" s="102">
        <f t="shared" si="618"/>
        <v>0</v>
      </c>
      <c r="I2857" s="102">
        <f t="shared" si="619"/>
        <v>0</v>
      </c>
      <c r="J2857" s="103">
        <f t="shared" si="620"/>
        <v>0</v>
      </c>
      <c r="L2857" s="115">
        <f t="shared" si="621"/>
        <v>0</v>
      </c>
      <c r="M2857" s="111">
        <f t="shared" si="622"/>
        <v>0</v>
      </c>
      <c r="N2857" s="111">
        <f t="shared" si="623"/>
        <v>0</v>
      </c>
      <c r="O2857" s="115">
        <f t="shared" si="624"/>
        <v>0</v>
      </c>
      <c r="P2857" s="111">
        <f t="shared" si="625"/>
        <v>0</v>
      </c>
      <c r="Q2857" s="111">
        <f t="shared" si="626"/>
        <v>0</v>
      </c>
      <c r="R2857" s="115">
        <f t="shared" si="627"/>
        <v>0</v>
      </c>
      <c r="S2857" s="111">
        <f t="shared" si="628"/>
        <v>0</v>
      </c>
      <c r="T2857" s="111">
        <f t="shared" si="629"/>
        <v>0</v>
      </c>
    </row>
    <row r="2858" spans="1:20" ht="11.25" customHeight="1" x14ac:dyDescent="0.2">
      <c r="A2858" s="102" t="str">
        <f>'T09'!A2858</f>
        <v>Zemianske Podhradie</v>
      </c>
      <c r="B2858" s="104">
        <f>'T09'!C2858</f>
        <v>556441</v>
      </c>
      <c r="C2858" s="109">
        <f>'T09'!K2858</f>
        <v>166606.14000000001</v>
      </c>
      <c r="D2858" s="110">
        <f>'T09'!O2858</f>
        <v>0</v>
      </c>
      <c r="E2858" s="110">
        <f>'T09'!P2858</f>
        <v>0</v>
      </c>
      <c r="F2858" s="110"/>
      <c r="G2858" s="102">
        <f t="shared" si="617"/>
        <v>0</v>
      </c>
      <c r="H2858" s="102">
        <f t="shared" si="618"/>
        <v>0</v>
      </c>
      <c r="I2858" s="102">
        <f t="shared" si="619"/>
        <v>0</v>
      </c>
      <c r="J2858" s="103">
        <f t="shared" si="620"/>
        <v>0</v>
      </c>
      <c r="L2858" s="115">
        <f t="shared" si="621"/>
        <v>0</v>
      </c>
      <c r="M2858" s="111">
        <f t="shared" si="622"/>
        <v>0</v>
      </c>
      <c r="N2858" s="111">
        <f t="shared" si="623"/>
        <v>0</v>
      </c>
      <c r="O2858" s="115">
        <f t="shared" si="624"/>
        <v>0</v>
      </c>
      <c r="P2858" s="111">
        <f t="shared" si="625"/>
        <v>0</v>
      </c>
      <c r="Q2858" s="111">
        <f t="shared" si="626"/>
        <v>0</v>
      </c>
      <c r="R2858" s="115">
        <f t="shared" si="627"/>
        <v>0</v>
      </c>
      <c r="S2858" s="111">
        <f t="shared" si="628"/>
        <v>0</v>
      </c>
      <c r="T2858" s="111">
        <f t="shared" si="629"/>
        <v>0</v>
      </c>
    </row>
    <row r="2859" spans="1:20" ht="11.25" customHeight="1" x14ac:dyDescent="0.2">
      <c r="A2859" s="102" t="str">
        <f>'T09'!A2859</f>
        <v>Zemianske Sady</v>
      </c>
      <c r="B2859" s="104">
        <f>'T09'!C2859</f>
        <v>504181</v>
      </c>
      <c r="C2859" s="109">
        <f>'T09'!K2859</f>
        <v>532784.78</v>
      </c>
      <c r="D2859" s="110">
        <f>'T09'!O2859</f>
        <v>2.5592999999999999</v>
      </c>
      <c r="E2859" s="110">
        <f>'T09'!P2859</f>
        <v>3.4635505165894567</v>
      </c>
      <c r="F2859" s="110"/>
      <c r="G2859" s="102">
        <f t="shared" si="617"/>
        <v>0</v>
      </c>
      <c r="H2859" s="102">
        <f t="shared" si="618"/>
        <v>0</v>
      </c>
      <c r="I2859" s="102">
        <f t="shared" si="619"/>
        <v>0</v>
      </c>
      <c r="J2859" s="103">
        <f t="shared" si="620"/>
        <v>0</v>
      </c>
      <c r="L2859" s="115">
        <f t="shared" si="621"/>
        <v>0</v>
      </c>
      <c r="M2859" s="111">
        <f t="shared" si="622"/>
        <v>0</v>
      </c>
      <c r="N2859" s="111">
        <f t="shared" si="623"/>
        <v>0</v>
      </c>
      <c r="O2859" s="115">
        <f t="shared" si="624"/>
        <v>0</v>
      </c>
      <c r="P2859" s="111">
        <f t="shared" si="625"/>
        <v>0</v>
      </c>
      <c r="Q2859" s="111">
        <f t="shared" si="626"/>
        <v>0</v>
      </c>
      <c r="R2859" s="115">
        <f t="shared" si="627"/>
        <v>0</v>
      </c>
      <c r="S2859" s="111">
        <f t="shared" si="628"/>
        <v>0</v>
      </c>
      <c r="T2859" s="111">
        <f t="shared" si="629"/>
        <v>0</v>
      </c>
    </row>
    <row r="2860" spans="1:20" ht="11.25" customHeight="1" x14ac:dyDescent="0.2">
      <c r="A2860" s="102" t="str">
        <f>'T09'!A2860</f>
        <v>Zemiansky Vrbovok</v>
      </c>
      <c r="B2860" s="104">
        <f>'T09'!C2860</f>
        <v>518956</v>
      </c>
      <c r="C2860" s="109">
        <f>'T09'!K2860</f>
        <v>26272.34</v>
      </c>
      <c r="D2860" s="110">
        <f>'T09'!O2860</f>
        <v>0</v>
      </c>
      <c r="E2860" s="110">
        <f>'T09'!P2860</f>
        <v>0</v>
      </c>
      <c r="F2860" s="110"/>
      <c r="G2860" s="102">
        <f t="shared" si="617"/>
        <v>0</v>
      </c>
      <c r="H2860" s="102">
        <f t="shared" si="618"/>
        <v>0</v>
      </c>
      <c r="I2860" s="102">
        <f t="shared" si="619"/>
        <v>0</v>
      </c>
      <c r="J2860" s="103">
        <f t="shared" si="620"/>
        <v>0</v>
      </c>
      <c r="L2860" s="115">
        <f t="shared" si="621"/>
        <v>0</v>
      </c>
      <c r="M2860" s="111">
        <f t="shared" si="622"/>
        <v>0</v>
      </c>
      <c r="N2860" s="111">
        <f t="shared" si="623"/>
        <v>0</v>
      </c>
      <c r="O2860" s="115">
        <f t="shared" si="624"/>
        <v>0</v>
      </c>
      <c r="P2860" s="111">
        <f t="shared" si="625"/>
        <v>0</v>
      </c>
      <c r="Q2860" s="111">
        <f t="shared" si="626"/>
        <v>0</v>
      </c>
      <c r="R2860" s="115">
        <f t="shared" si="627"/>
        <v>0</v>
      </c>
      <c r="S2860" s="111">
        <f t="shared" si="628"/>
        <v>0</v>
      </c>
      <c r="T2860" s="111">
        <f t="shared" si="629"/>
        <v>0</v>
      </c>
    </row>
    <row r="2861" spans="1:20" ht="11.25" customHeight="1" x14ac:dyDescent="0.2">
      <c r="A2861" s="102" t="str">
        <f>'T09'!A2861</f>
        <v>Zemné</v>
      </c>
      <c r="B2861" s="104">
        <f>'T09'!C2861</f>
        <v>503649</v>
      </c>
      <c r="C2861" s="109">
        <f>'T09'!K2861</f>
        <v>1072643.8700000001</v>
      </c>
      <c r="D2861" s="110">
        <f>'T09'!O2861</f>
        <v>5.7145000000000001</v>
      </c>
      <c r="E2861" s="110">
        <f>'T09'!P2861</f>
        <v>6.5968689123259523</v>
      </c>
      <c r="F2861" s="110"/>
      <c r="G2861" s="102">
        <f t="shared" si="617"/>
        <v>0</v>
      </c>
      <c r="H2861" s="102">
        <f t="shared" si="618"/>
        <v>0</v>
      </c>
      <c r="I2861" s="102">
        <f t="shared" si="619"/>
        <v>0</v>
      </c>
      <c r="J2861" s="103">
        <f t="shared" si="620"/>
        <v>0</v>
      </c>
      <c r="L2861" s="115">
        <f t="shared" si="621"/>
        <v>0</v>
      </c>
      <c r="M2861" s="111">
        <f t="shared" si="622"/>
        <v>0</v>
      </c>
      <c r="N2861" s="111">
        <f t="shared" si="623"/>
        <v>0</v>
      </c>
      <c r="O2861" s="115">
        <f t="shared" si="624"/>
        <v>0</v>
      </c>
      <c r="P2861" s="111">
        <f t="shared" si="625"/>
        <v>0</v>
      </c>
      <c r="Q2861" s="111">
        <f t="shared" si="626"/>
        <v>0</v>
      </c>
      <c r="R2861" s="115">
        <f t="shared" si="627"/>
        <v>0</v>
      </c>
      <c r="S2861" s="111">
        <f t="shared" si="628"/>
        <v>0</v>
      </c>
      <c r="T2861" s="111">
        <f t="shared" si="629"/>
        <v>0</v>
      </c>
    </row>
    <row r="2862" spans="1:20" ht="11.25" customHeight="1" x14ac:dyDescent="0.2">
      <c r="A2862" s="102" t="str">
        <f>'T09'!A2862</f>
        <v>Zemplín</v>
      </c>
      <c r="B2862" s="104">
        <f>'T09'!C2862</f>
        <v>543993</v>
      </c>
      <c r="C2862" s="109">
        <f>'T09'!K2862</f>
        <v>152531.13999999998</v>
      </c>
      <c r="D2862" s="110">
        <f>'T09'!O2862</f>
        <v>0</v>
      </c>
      <c r="E2862" s="110">
        <f>'T09'!P2862</f>
        <v>6.5560383276490306</v>
      </c>
      <c r="F2862" s="110"/>
      <c r="G2862" s="102">
        <f t="shared" si="617"/>
        <v>0</v>
      </c>
      <c r="H2862" s="102">
        <f t="shared" si="618"/>
        <v>0</v>
      </c>
      <c r="I2862" s="102">
        <f t="shared" si="619"/>
        <v>0</v>
      </c>
      <c r="J2862" s="103">
        <f t="shared" si="620"/>
        <v>0</v>
      </c>
      <c r="L2862" s="115">
        <f t="shared" si="621"/>
        <v>0</v>
      </c>
      <c r="M2862" s="111">
        <f t="shared" si="622"/>
        <v>0</v>
      </c>
      <c r="N2862" s="111">
        <f t="shared" si="623"/>
        <v>0</v>
      </c>
      <c r="O2862" s="115">
        <f t="shared" si="624"/>
        <v>0</v>
      </c>
      <c r="P2862" s="111">
        <f t="shared" si="625"/>
        <v>0</v>
      </c>
      <c r="Q2862" s="111">
        <f t="shared" si="626"/>
        <v>0</v>
      </c>
      <c r="R2862" s="115">
        <f t="shared" si="627"/>
        <v>0</v>
      </c>
      <c r="S2862" s="111">
        <f t="shared" si="628"/>
        <v>0</v>
      </c>
      <c r="T2862" s="111">
        <f t="shared" si="629"/>
        <v>0</v>
      </c>
    </row>
    <row r="2863" spans="1:20" ht="11.25" customHeight="1" x14ac:dyDescent="0.2">
      <c r="A2863" s="102" t="str">
        <f>'T09'!A2863</f>
        <v>Zemplínska Nová Ves</v>
      </c>
      <c r="B2863" s="104">
        <f>'T09'!C2863</f>
        <v>544001</v>
      </c>
      <c r="C2863" s="109">
        <f>'T09'!K2863</f>
        <v>301606.09999999998</v>
      </c>
      <c r="D2863" s="110">
        <f>'T09'!O2863</f>
        <v>13.431900000000001</v>
      </c>
      <c r="E2863" s="110">
        <f>'T09'!P2863</f>
        <v>3.8412618312428028</v>
      </c>
      <c r="F2863" s="110"/>
      <c r="G2863" s="102">
        <f t="shared" si="617"/>
        <v>0</v>
      </c>
      <c r="H2863" s="102">
        <f t="shared" si="618"/>
        <v>0</v>
      </c>
      <c r="I2863" s="102">
        <f t="shared" si="619"/>
        <v>0</v>
      </c>
      <c r="J2863" s="103">
        <f t="shared" si="620"/>
        <v>0</v>
      </c>
      <c r="L2863" s="115">
        <f t="shared" si="621"/>
        <v>0</v>
      </c>
      <c r="M2863" s="111">
        <f t="shared" si="622"/>
        <v>0</v>
      </c>
      <c r="N2863" s="111">
        <f t="shared" si="623"/>
        <v>0</v>
      </c>
      <c r="O2863" s="115">
        <f t="shared" si="624"/>
        <v>0</v>
      </c>
      <c r="P2863" s="111">
        <f t="shared" si="625"/>
        <v>0</v>
      </c>
      <c r="Q2863" s="111">
        <f t="shared" si="626"/>
        <v>0</v>
      </c>
      <c r="R2863" s="115">
        <f t="shared" si="627"/>
        <v>0</v>
      </c>
      <c r="S2863" s="111">
        <f t="shared" si="628"/>
        <v>0</v>
      </c>
      <c r="T2863" s="111">
        <f t="shared" si="629"/>
        <v>0</v>
      </c>
    </row>
    <row r="2864" spans="1:20" ht="11.25" customHeight="1" x14ac:dyDescent="0.2">
      <c r="A2864" s="102" t="str">
        <f>'T09'!A2864</f>
        <v>Zemplínska Široká</v>
      </c>
      <c r="B2864" s="104">
        <f>'T09'!C2864</f>
        <v>523364</v>
      </c>
      <c r="C2864" s="109">
        <f>'T09'!K2864</f>
        <v>323993.8</v>
      </c>
      <c r="D2864" s="110">
        <f>'T09'!O2864</f>
        <v>22.960100000000001</v>
      </c>
      <c r="E2864" s="110">
        <f>'T09'!P2864</f>
        <v>6.873153128238874</v>
      </c>
      <c r="F2864" s="110"/>
      <c r="G2864" s="102">
        <f t="shared" si="617"/>
        <v>0</v>
      </c>
      <c r="H2864" s="102">
        <f t="shared" si="618"/>
        <v>0</v>
      </c>
      <c r="I2864" s="102">
        <f t="shared" si="619"/>
        <v>0</v>
      </c>
      <c r="J2864" s="103">
        <f t="shared" si="620"/>
        <v>0</v>
      </c>
      <c r="L2864" s="115">
        <f t="shared" si="621"/>
        <v>0</v>
      </c>
      <c r="M2864" s="111">
        <f t="shared" si="622"/>
        <v>0</v>
      </c>
      <c r="N2864" s="111">
        <f t="shared" si="623"/>
        <v>0</v>
      </c>
      <c r="O2864" s="115">
        <f t="shared" si="624"/>
        <v>0</v>
      </c>
      <c r="P2864" s="111">
        <f t="shared" si="625"/>
        <v>0</v>
      </c>
      <c r="Q2864" s="111">
        <f t="shared" si="626"/>
        <v>0</v>
      </c>
      <c r="R2864" s="115">
        <f t="shared" si="627"/>
        <v>0</v>
      </c>
      <c r="S2864" s="111">
        <f t="shared" si="628"/>
        <v>0</v>
      </c>
      <c r="T2864" s="111">
        <f t="shared" si="629"/>
        <v>0</v>
      </c>
    </row>
    <row r="2865" spans="1:20" ht="11.25" customHeight="1" x14ac:dyDescent="0.2">
      <c r="A2865" s="102" t="str">
        <f>'T09'!A2865</f>
        <v>Zemplínska Teplica</v>
      </c>
      <c r="B2865" s="104">
        <f>'T09'!C2865</f>
        <v>544019</v>
      </c>
      <c r="C2865" s="109">
        <f>'T09'!K2865</f>
        <v>993254.39</v>
      </c>
      <c r="D2865" s="110">
        <f>'T09'!O2865</f>
        <v>11.488300000000001</v>
      </c>
      <c r="E2865" s="110">
        <f>'T09'!P2865</f>
        <v>5.2866526973014434</v>
      </c>
      <c r="F2865" s="110"/>
      <c r="G2865" s="102">
        <f t="shared" si="617"/>
        <v>0</v>
      </c>
      <c r="H2865" s="102">
        <f t="shared" si="618"/>
        <v>0</v>
      </c>
      <c r="I2865" s="102">
        <f t="shared" si="619"/>
        <v>0</v>
      </c>
      <c r="J2865" s="103">
        <f t="shared" si="620"/>
        <v>0</v>
      </c>
      <c r="L2865" s="115">
        <f t="shared" si="621"/>
        <v>0</v>
      </c>
      <c r="M2865" s="111">
        <f t="shared" si="622"/>
        <v>0</v>
      </c>
      <c r="N2865" s="111">
        <f t="shared" si="623"/>
        <v>0</v>
      </c>
      <c r="O2865" s="115">
        <f t="shared" si="624"/>
        <v>0</v>
      </c>
      <c r="P2865" s="111">
        <f t="shared" si="625"/>
        <v>0</v>
      </c>
      <c r="Q2865" s="111">
        <f t="shared" si="626"/>
        <v>0</v>
      </c>
      <c r="R2865" s="115">
        <f t="shared" si="627"/>
        <v>0</v>
      </c>
      <c r="S2865" s="111">
        <f t="shared" si="628"/>
        <v>0</v>
      </c>
      <c r="T2865" s="111">
        <f t="shared" si="629"/>
        <v>0</v>
      </c>
    </row>
    <row r="2866" spans="1:20" ht="11.25" customHeight="1" x14ac:dyDescent="0.2">
      <c r="A2866" s="102" t="str">
        <f>'T09'!A2866</f>
        <v>Zemplínske Hámre</v>
      </c>
      <c r="B2866" s="104">
        <f>'T09'!C2866</f>
        <v>521108</v>
      </c>
      <c r="C2866" s="109">
        <f>'T09'!K2866</f>
        <v>549576.02</v>
      </c>
      <c r="D2866" s="110">
        <f>'T09'!O2866</f>
        <v>0</v>
      </c>
      <c r="E2866" s="110">
        <f>'T09'!P2866</f>
        <v>11.718766404691383</v>
      </c>
      <c r="F2866" s="110"/>
      <c r="G2866" s="102">
        <f t="shared" si="617"/>
        <v>0</v>
      </c>
      <c r="H2866" s="102">
        <f t="shared" si="618"/>
        <v>0</v>
      </c>
      <c r="I2866" s="102">
        <f t="shared" si="619"/>
        <v>0</v>
      </c>
      <c r="J2866" s="103">
        <f t="shared" si="620"/>
        <v>0</v>
      </c>
      <c r="L2866" s="115">
        <f t="shared" si="621"/>
        <v>0</v>
      </c>
      <c r="M2866" s="111">
        <f t="shared" si="622"/>
        <v>0</v>
      </c>
      <c r="N2866" s="111">
        <f t="shared" si="623"/>
        <v>0</v>
      </c>
      <c r="O2866" s="115">
        <f t="shared" si="624"/>
        <v>0</v>
      </c>
      <c r="P2866" s="111">
        <f t="shared" si="625"/>
        <v>0</v>
      </c>
      <c r="Q2866" s="111">
        <f t="shared" si="626"/>
        <v>0</v>
      </c>
      <c r="R2866" s="115">
        <f t="shared" si="627"/>
        <v>0</v>
      </c>
      <c r="S2866" s="111">
        <f t="shared" si="628"/>
        <v>0</v>
      </c>
      <c r="T2866" s="111">
        <f t="shared" si="629"/>
        <v>0</v>
      </c>
    </row>
    <row r="2867" spans="1:20" ht="11.25" customHeight="1" x14ac:dyDescent="0.2">
      <c r="A2867" s="102" t="str">
        <f>'T09'!A2867</f>
        <v>Zemplínske Hradište</v>
      </c>
      <c r="B2867" s="104">
        <f>'T09'!C2867</f>
        <v>544027</v>
      </c>
      <c r="C2867" s="109">
        <f>'T09'!K2867</f>
        <v>229405.99</v>
      </c>
      <c r="D2867" s="110">
        <f>'T09'!O2867</f>
        <v>1.9376</v>
      </c>
      <c r="E2867" s="110">
        <f>'T09'!P2867</f>
        <v>1.0521695619194598</v>
      </c>
      <c r="F2867" s="110"/>
      <c r="G2867" s="102">
        <f t="shared" si="617"/>
        <v>0</v>
      </c>
      <c r="H2867" s="102">
        <f t="shared" si="618"/>
        <v>0</v>
      </c>
      <c r="I2867" s="102">
        <f t="shared" si="619"/>
        <v>0</v>
      </c>
      <c r="J2867" s="103">
        <f t="shared" si="620"/>
        <v>0</v>
      </c>
      <c r="L2867" s="115">
        <f t="shared" si="621"/>
        <v>0</v>
      </c>
      <c r="M2867" s="111">
        <f t="shared" si="622"/>
        <v>0</v>
      </c>
      <c r="N2867" s="111">
        <f t="shared" si="623"/>
        <v>0</v>
      </c>
      <c r="O2867" s="115">
        <f t="shared" si="624"/>
        <v>0</v>
      </c>
      <c r="P2867" s="111">
        <f t="shared" si="625"/>
        <v>0</v>
      </c>
      <c r="Q2867" s="111">
        <f t="shared" si="626"/>
        <v>0</v>
      </c>
      <c r="R2867" s="115">
        <f t="shared" si="627"/>
        <v>0</v>
      </c>
      <c r="S2867" s="111">
        <f t="shared" si="628"/>
        <v>0</v>
      </c>
      <c r="T2867" s="111">
        <f t="shared" si="629"/>
        <v>0</v>
      </c>
    </row>
    <row r="2868" spans="1:20" ht="11.25" customHeight="1" x14ac:dyDescent="0.2">
      <c r="A2868" s="102" t="str">
        <f>'T09'!A2868</f>
        <v>Zemplínske Jastrabie</v>
      </c>
      <c r="B2868" s="104">
        <f>'T09'!C2868</f>
        <v>544035</v>
      </c>
      <c r="C2868" s="109">
        <f>'T09'!K2868</f>
        <v>185494.08000000002</v>
      </c>
      <c r="D2868" s="110">
        <f>'T09'!O2868</f>
        <v>0</v>
      </c>
      <c r="E2868" s="110">
        <f>'T09'!P2868</f>
        <v>0</v>
      </c>
      <c r="F2868" s="110"/>
      <c r="G2868" s="102">
        <f t="shared" si="617"/>
        <v>0</v>
      </c>
      <c r="H2868" s="102">
        <f t="shared" si="618"/>
        <v>0</v>
      </c>
      <c r="I2868" s="102">
        <f t="shared" si="619"/>
        <v>0</v>
      </c>
      <c r="J2868" s="103">
        <f t="shared" si="620"/>
        <v>0</v>
      </c>
      <c r="L2868" s="115">
        <f t="shared" si="621"/>
        <v>0</v>
      </c>
      <c r="M2868" s="111">
        <f t="shared" si="622"/>
        <v>0</v>
      </c>
      <c r="N2868" s="111">
        <f t="shared" si="623"/>
        <v>0</v>
      </c>
      <c r="O2868" s="115">
        <f t="shared" si="624"/>
        <v>0</v>
      </c>
      <c r="P2868" s="111">
        <f t="shared" si="625"/>
        <v>0</v>
      </c>
      <c r="Q2868" s="111">
        <f t="shared" si="626"/>
        <v>0</v>
      </c>
      <c r="R2868" s="115">
        <f t="shared" si="627"/>
        <v>0</v>
      </c>
      <c r="S2868" s="111">
        <f t="shared" si="628"/>
        <v>0</v>
      </c>
      <c r="T2868" s="111">
        <f t="shared" si="629"/>
        <v>0</v>
      </c>
    </row>
    <row r="2869" spans="1:20" ht="11.25" customHeight="1" x14ac:dyDescent="0.2">
      <c r="A2869" s="102" t="str">
        <f>'T09'!A2869</f>
        <v>Zemplínske Kopčany</v>
      </c>
      <c r="B2869" s="104">
        <f>'T09'!C2869</f>
        <v>522635</v>
      </c>
      <c r="C2869" s="109">
        <f>'T09'!K2869</f>
        <v>81139.539999999994</v>
      </c>
      <c r="D2869" s="110">
        <f>'T09'!O2869</f>
        <v>22.180900000000001</v>
      </c>
      <c r="E2869" s="110">
        <f>'T09'!P2869</f>
        <v>2.0871451822379079</v>
      </c>
      <c r="F2869" s="110"/>
      <c r="G2869" s="102">
        <f t="shared" si="617"/>
        <v>0</v>
      </c>
      <c r="H2869" s="102">
        <f t="shared" si="618"/>
        <v>0</v>
      </c>
      <c r="I2869" s="102">
        <f t="shared" si="619"/>
        <v>0</v>
      </c>
      <c r="J2869" s="103">
        <f t="shared" si="620"/>
        <v>0</v>
      </c>
      <c r="L2869" s="115">
        <f t="shared" si="621"/>
        <v>0</v>
      </c>
      <c r="M2869" s="111">
        <f t="shared" si="622"/>
        <v>0</v>
      </c>
      <c r="N2869" s="111">
        <f t="shared" si="623"/>
        <v>0</v>
      </c>
      <c r="O2869" s="115">
        <f t="shared" si="624"/>
        <v>0</v>
      </c>
      <c r="P2869" s="111">
        <f t="shared" si="625"/>
        <v>0</v>
      </c>
      <c r="Q2869" s="111">
        <f t="shared" si="626"/>
        <v>0</v>
      </c>
      <c r="R2869" s="115">
        <f t="shared" si="627"/>
        <v>0</v>
      </c>
      <c r="S2869" s="111">
        <f t="shared" si="628"/>
        <v>0</v>
      </c>
      <c r="T2869" s="111">
        <f t="shared" si="629"/>
        <v>0</v>
      </c>
    </row>
    <row r="2870" spans="1:20" ht="11.25" customHeight="1" x14ac:dyDescent="0.2">
      <c r="A2870" s="102" t="str">
        <f>'T09'!A2870</f>
        <v>Zemplínsky Branč</v>
      </c>
      <c r="B2870" s="104">
        <f>'T09'!C2870</f>
        <v>544043</v>
      </c>
      <c r="C2870" s="109">
        <f>'T09'!K2870</f>
        <v>73987.58</v>
      </c>
      <c r="D2870" s="110">
        <f>'T09'!O2870</f>
        <v>0</v>
      </c>
      <c r="E2870" s="110">
        <f>'T09'!P2870</f>
        <v>4.6174236270465938</v>
      </c>
      <c r="F2870" s="110"/>
      <c r="G2870" s="102">
        <f t="shared" si="617"/>
        <v>0</v>
      </c>
      <c r="H2870" s="102">
        <f t="shared" si="618"/>
        <v>0</v>
      </c>
      <c r="I2870" s="102">
        <f t="shared" si="619"/>
        <v>0</v>
      </c>
      <c r="J2870" s="103">
        <f t="shared" si="620"/>
        <v>0</v>
      </c>
      <c r="L2870" s="115">
        <f t="shared" si="621"/>
        <v>0</v>
      </c>
      <c r="M2870" s="111">
        <f t="shared" si="622"/>
        <v>0</v>
      </c>
      <c r="N2870" s="111">
        <f t="shared" si="623"/>
        <v>0</v>
      </c>
      <c r="O2870" s="115">
        <f t="shared" si="624"/>
        <v>0</v>
      </c>
      <c r="P2870" s="111">
        <f t="shared" si="625"/>
        <v>0</v>
      </c>
      <c r="Q2870" s="111">
        <f t="shared" si="626"/>
        <v>0</v>
      </c>
      <c r="R2870" s="115">
        <f t="shared" si="627"/>
        <v>0</v>
      </c>
      <c r="S2870" s="111">
        <f t="shared" si="628"/>
        <v>0</v>
      </c>
      <c r="T2870" s="111">
        <f t="shared" si="629"/>
        <v>0</v>
      </c>
    </row>
    <row r="2871" spans="1:20" ht="11.25" customHeight="1" x14ac:dyDescent="0.2">
      <c r="A2871" s="102" t="str">
        <f>'T09'!A2871</f>
        <v>Zlatá Baňa</v>
      </c>
      <c r="B2871" s="104">
        <f>'T09'!C2871</f>
        <v>525472</v>
      </c>
      <c r="C2871" s="109">
        <f>'T09'!K2871</f>
        <v>190574.16</v>
      </c>
      <c r="D2871" s="110">
        <f>'T09'!O2871</f>
        <v>0</v>
      </c>
      <c r="E2871" s="110">
        <f>'T09'!P2871</f>
        <v>0</v>
      </c>
      <c r="F2871" s="110"/>
      <c r="G2871" s="102">
        <f t="shared" si="617"/>
        <v>0</v>
      </c>
      <c r="H2871" s="102">
        <f t="shared" si="618"/>
        <v>0</v>
      </c>
      <c r="I2871" s="102">
        <f t="shared" si="619"/>
        <v>0</v>
      </c>
      <c r="J2871" s="103">
        <f t="shared" si="620"/>
        <v>0</v>
      </c>
      <c r="L2871" s="115">
        <f t="shared" si="621"/>
        <v>0</v>
      </c>
      <c r="M2871" s="111">
        <f t="shared" si="622"/>
        <v>0</v>
      </c>
      <c r="N2871" s="111">
        <f t="shared" si="623"/>
        <v>0</v>
      </c>
      <c r="O2871" s="115">
        <f t="shared" si="624"/>
        <v>0</v>
      </c>
      <c r="P2871" s="111">
        <f t="shared" si="625"/>
        <v>0</v>
      </c>
      <c r="Q2871" s="111">
        <f t="shared" si="626"/>
        <v>0</v>
      </c>
      <c r="R2871" s="115">
        <f t="shared" si="627"/>
        <v>0</v>
      </c>
      <c r="S2871" s="111">
        <f t="shared" si="628"/>
        <v>0</v>
      </c>
      <c r="T2871" s="111">
        <f t="shared" si="629"/>
        <v>0</v>
      </c>
    </row>
    <row r="2872" spans="1:20" ht="11.25" customHeight="1" x14ac:dyDescent="0.2">
      <c r="A2872" s="102" t="str">
        <f>'T09'!A2872</f>
        <v>Zlatá Idka</v>
      </c>
      <c r="B2872" s="104">
        <f>'T09'!C2872</f>
        <v>522244</v>
      </c>
      <c r="C2872" s="109">
        <f>'T09'!K2872</f>
        <v>134984.10999999999</v>
      </c>
      <c r="D2872" s="110">
        <f>'T09'!O2872</f>
        <v>43.7241</v>
      </c>
      <c r="E2872" s="110">
        <f>'T09'!P2872</f>
        <v>39.254916745385813</v>
      </c>
      <c r="F2872" s="110"/>
      <c r="G2872" s="102">
        <f t="shared" si="617"/>
        <v>0</v>
      </c>
      <c r="H2872" s="102">
        <f t="shared" si="618"/>
        <v>1</v>
      </c>
      <c r="I2872" s="102">
        <f t="shared" si="619"/>
        <v>0</v>
      </c>
      <c r="J2872" s="103">
        <f t="shared" si="620"/>
        <v>1</v>
      </c>
      <c r="L2872" s="115">
        <f t="shared" si="621"/>
        <v>0</v>
      </c>
      <c r="M2872" s="111">
        <f t="shared" si="622"/>
        <v>0</v>
      </c>
      <c r="N2872" s="111">
        <f t="shared" si="623"/>
        <v>0</v>
      </c>
      <c r="O2872" s="115">
        <f t="shared" si="624"/>
        <v>134984.10999999999</v>
      </c>
      <c r="P2872" s="111">
        <f t="shared" si="625"/>
        <v>0.43724099999999999</v>
      </c>
      <c r="Q2872" s="111">
        <f t="shared" si="626"/>
        <v>0.39254916745385815</v>
      </c>
      <c r="R2872" s="115">
        <f t="shared" si="627"/>
        <v>0</v>
      </c>
      <c r="S2872" s="111">
        <f t="shared" si="628"/>
        <v>0</v>
      </c>
      <c r="T2872" s="111">
        <f t="shared" si="629"/>
        <v>0</v>
      </c>
    </row>
    <row r="2873" spans="1:20" ht="11.25" customHeight="1" x14ac:dyDescent="0.2">
      <c r="A2873" s="102" t="str">
        <f>'T09'!A2873</f>
        <v>Zlaté</v>
      </c>
      <c r="B2873" s="104">
        <f>'T09'!C2873</f>
        <v>519979</v>
      </c>
      <c r="C2873" s="109">
        <f>'T09'!K2873</f>
        <v>273683.29000000004</v>
      </c>
      <c r="D2873" s="110">
        <f>'T09'!O2873</f>
        <v>0</v>
      </c>
      <c r="E2873" s="110">
        <f>'T09'!P2873</f>
        <v>2.7442084608088422</v>
      </c>
      <c r="F2873" s="110"/>
      <c r="G2873" s="102">
        <f t="shared" si="617"/>
        <v>0</v>
      </c>
      <c r="H2873" s="102">
        <f t="shared" si="618"/>
        <v>0</v>
      </c>
      <c r="I2873" s="102">
        <f t="shared" si="619"/>
        <v>0</v>
      </c>
      <c r="J2873" s="103">
        <f t="shared" si="620"/>
        <v>0</v>
      </c>
      <c r="L2873" s="115">
        <f t="shared" si="621"/>
        <v>0</v>
      </c>
      <c r="M2873" s="111">
        <f t="shared" si="622"/>
        <v>0</v>
      </c>
      <c r="N2873" s="111">
        <f t="shared" si="623"/>
        <v>0</v>
      </c>
      <c r="O2873" s="115">
        <f t="shared" si="624"/>
        <v>0</v>
      </c>
      <c r="P2873" s="111">
        <f t="shared" si="625"/>
        <v>0</v>
      </c>
      <c r="Q2873" s="111">
        <f t="shared" si="626"/>
        <v>0</v>
      </c>
      <c r="R2873" s="115">
        <f t="shared" si="627"/>
        <v>0</v>
      </c>
      <c r="S2873" s="111">
        <f t="shared" si="628"/>
        <v>0</v>
      </c>
      <c r="T2873" s="111">
        <f t="shared" si="629"/>
        <v>0</v>
      </c>
    </row>
    <row r="2874" spans="1:20" ht="11.25" customHeight="1" x14ac:dyDescent="0.2">
      <c r="A2874" s="102" t="str">
        <f>'T09'!A2874</f>
        <v>Zlaté Klasy</v>
      </c>
      <c r="B2874" s="104">
        <f>'T09'!C2874</f>
        <v>502022</v>
      </c>
      <c r="C2874" s="109">
        <f>'T09'!K2874</f>
        <v>2209449.5500000003</v>
      </c>
      <c r="D2874" s="110">
        <f>'T09'!O2874</f>
        <v>0</v>
      </c>
      <c r="E2874" s="110">
        <f>'T09'!P2874</f>
        <v>0.84949348583225159</v>
      </c>
      <c r="F2874" s="110"/>
      <c r="G2874" s="102">
        <f t="shared" si="617"/>
        <v>0</v>
      </c>
      <c r="H2874" s="102">
        <f t="shared" si="618"/>
        <v>0</v>
      </c>
      <c r="I2874" s="102">
        <f t="shared" si="619"/>
        <v>0</v>
      </c>
      <c r="J2874" s="103">
        <f t="shared" si="620"/>
        <v>0</v>
      </c>
      <c r="L2874" s="115">
        <f t="shared" si="621"/>
        <v>0</v>
      </c>
      <c r="M2874" s="111">
        <f t="shared" si="622"/>
        <v>0</v>
      </c>
      <c r="N2874" s="111">
        <f t="shared" si="623"/>
        <v>0</v>
      </c>
      <c r="O2874" s="115">
        <f t="shared" si="624"/>
        <v>0</v>
      </c>
      <c r="P2874" s="111">
        <f t="shared" si="625"/>
        <v>0</v>
      </c>
      <c r="Q2874" s="111">
        <f t="shared" si="626"/>
        <v>0</v>
      </c>
      <c r="R2874" s="115">
        <f t="shared" si="627"/>
        <v>0</v>
      </c>
      <c r="S2874" s="111">
        <f t="shared" si="628"/>
        <v>0</v>
      </c>
      <c r="T2874" s="111">
        <f t="shared" si="629"/>
        <v>0</v>
      </c>
    </row>
    <row r="2875" spans="1:20" ht="11.25" customHeight="1" x14ac:dyDescent="0.2">
      <c r="A2875" s="102" t="str">
        <f>'T09'!A2875</f>
        <v>Zlaté Moravce</v>
      </c>
      <c r="B2875" s="104">
        <f>'T09'!C2875</f>
        <v>500968</v>
      </c>
      <c r="C2875" s="109">
        <f>'T09'!K2875</f>
        <v>6375133.4900000002</v>
      </c>
      <c r="D2875" s="110">
        <f>'T09'!O2875</f>
        <v>22.181999999999999</v>
      </c>
      <c r="E2875" s="110">
        <f>'T09'!P2875</f>
        <v>3.9230924402180638</v>
      </c>
      <c r="F2875" s="110"/>
      <c r="G2875" s="102">
        <f t="shared" si="617"/>
        <v>0</v>
      </c>
      <c r="H2875" s="102">
        <f t="shared" si="618"/>
        <v>0</v>
      </c>
      <c r="I2875" s="102">
        <f t="shared" si="619"/>
        <v>0</v>
      </c>
      <c r="J2875" s="103">
        <f t="shared" si="620"/>
        <v>0</v>
      </c>
      <c r="L2875" s="115">
        <f t="shared" si="621"/>
        <v>0</v>
      </c>
      <c r="M2875" s="111">
        <f t="shared" si="622"/>
        <v>0</v>
      </c>
      <c r="N2875" s="111">
        <f t="shared" si="623"/>
        <v>0</v>
      </c>
      <c r="O2875" s="115">
        <f t="shared" si="624"/>
        <v>0</v>
      </c>
      <c r="P2875" s="111">
        <f t="shared" si="625"/>
        <v>0</v>
      </c>
      <c r="Q2875" s="111">
        <f t="shared" si="626"/>
        <v>0</v>
      </c>
      <c r="R2875" s="115">
        <f t="shared" si="627"/>
        <v>0</v>
      </c>
      <c r="S2875" s="111">
        <f t="shared" si="628"/>
        <v>0</v>
      </c>
      <c r="T2875" s="111">
        <f t="shared" si="629"/>
        <v>0</v>
      </c>
    </row>
    <row r="2876" spans="1:20" ht="11.25" customHeight="1" x14ac:dyDescent="0.2">
      <c r="A2876" s="102" t="str">
        <f>'T09'!A2876</f>
        <v>Zlatná na Ostrove</v>
      </c>
      <c r="B2876" s="104">
        <f>'T09'!C2876</f>
        <v>501425</v>
      </c>
      <c r="C2876" s="109">
        <f>'T09'!K2876</f>
        <v>1301448.5</v>
      </c>
      <c r="D2876" s="110">
        <f>'T09'!O2876</f>
        <v>18.1586</v>
      </c>
      <c r="E2876" s="110">
        <f>'T09'!P2876</f>
        <v>4.6429021202145151</v>
      </c>
      <c r="F2876" s="110"/>
      <c r="G2876" s="102">
        <f t="shared" si="617"/>
        <v>0</v>
      </c>
      <c r="H2876" s="102">
        <f t="shared" si="618"/>
        <v>0</v>
      </c>
      <c r="I2876" s="102">
        <f t="shared" si="619"/>
        <v>0</v>
      </c>
      <c r="J2876" s="103">
        <f t="shared" si="620"/>
        <v>0</v>
      </c>
      <c r="L2876" s="115">
        <f t="shared" si="621"/>
        <v>0</v>
      </c>
      <c r="M2876" s="111">
        <f t="shared" si="622"/>
        <v>0</v>
      </c>
      <c r="N2876" s="111">
        <f t="shared" si="623"/>
        <v>0</v>
      </c>
      <c r="O2876" s="115">
        <f t="shared" si="624"/>
        <v>0</v>
      </c>
      <c r="P2876" s="111">
        <f t="shared" si="625"/>
        <v>0</v>
      </c>
      <c r="Q2876" s="111">
        <f t="shared" si="626"/>
        <v>0</v>
      </c>
      <c r="R2876" s="115">
        <f t="shared" si="627"/>
        <v>0</v>
      </c>
      <c r="S2876" s="111">
        <f t="shared" si="628"/>
        <v>0</v>
      </c>
      <c r="T2876" s="111">
        <f t="shared" si="629"/>
        <v>0</v>
      </c>
    </row>
    <row r="2877" spans="1:20" ht="11.25" customHeight="1" x14ac:dyDescent="0.2">
      <c r="A2877" s="102" t="str">
        <f>'T09'!A2877</f>
        <v>Zlatník</v>
      </c>
      <c r="B2877" s="104">
        <f>'T09'!C2877</f>
        <v>529281</v>
      </c>
      <c r="C2877" s="109">
        <f>'T09'!K2877</f>
        <v>18803.27</v>
      </c>
      <c r="D2877" s="110">
        <f>'T09'!O2877</f>
        <v>0</v>
      </c>
      <c r="E2877" s="110">
        <f>'T09'!P2877</f>
        <v>0</v>
      </c>
      <c r="F2877" s="110"/>
      <c r="G2877" s="102">
        <f t="shared" si="617"/>
        <v>0</v>
      </c>
      <c r="H2877" s="102">
        <f t="shared" si="618"/>
        <v>0</v>
      </c>
      <c r="I2877" s="102">
        <f t="shared" si="619"/>
        <v>0</v>
      </c>
      <c r="J2877" s="103">
        <f t="shared" si="620"/>
        <v>0</v>
      </c>
      <c r="L2877" s="115">
        <f t="shared" si="621"/>
        <v>0</v>
      </c>
      <c r="M2877" s="111">
        <f t="shared" si="622"/>
        <v>0</v>
      </c>
      <c r="N2877" s="111">
        <f t="shared" si="623"/>
        <v>0</v>
      </c>
      <c r="O2877" s="115">
        <f t="shared" si="624"/>
        <v>0</v>
      </c>
      <c r="P2877" s="111">
        <f t="shared" si="625"/>
        <v>0</v>
      </c>
      <c r="Q2877" s="111">
        <f t="shared" si="626"/>
        <v>0</v>
      </c>
      <c r="R2877" s="115">
        <f t="shared" si="627"/>
        <v>0</v>
      </c>
      <c r="S2877" s="111">
        <f t="shared" si="628"/>
        <v>0</v>
      </c>
      <c r="T2877" s="111">
        <f t="shared" si="629"/>
        <v>0</v>
      </c>
    </row>
    <row r="2878" spans="1:20" ht="11.25" customHeight="1" x14ac:dyDescent="0.2">
      <c r="A2878" s="102" t="str">
        <f>'T09'!A2878</f>
        <v>Zlatníky</v>
      </c>
      <c r="B2878" s="104">
        <f>'T09'!C2878</f>
        <v>505790</v>
      </c>
      <c r="C2878" s="109">
        <f>'T09'!K2878</f>
        <v>538603.59</v>
      </c>
      <c r="D2878" s="110">
        <f>'T09'!O2878</f>
        <v>1.3654999999999999</v>
      </c>
      <c r="E2878" s="110">
        <f>'T09'!P2878</f>
        <v>1.456767118837808</v>
      </c>
      <c r="F2878" s="110"/>
      <c r="G2878" s="102">
        <f t="shared" si="617"/>
        <v>0</v>
      </c>
      <c r="H2878" s="102">
        <f t="shared" si="618"/>
        <v>0</v>
      </c>
      <c r="I2878" s="102">
        <f t="shared" si="619"/>
        <v>0</v>
      </c>
      <c r="J2878" s="103">
        <f t="shared" si="620"/>
        <v>0</v>
      </c>
      <c r="L2878" s="115">
        <f t="shared" si="621"/>
        <v>0</v>
      </c>
      <c r="M2878" s="111">
        <f t="shared" si="622"/>
        <v>0</v>
      </c>
      <c r="N2878" s="111">
        <f t="shared" si="623"/>
        <v>0</v>
      </c>
      <c r="O2878" s="115">
        <f t="shared" si="624"/>
        <v>0</v>
      </c>
      <c r="P2878" s="111">
        <f t="shared" si="625"/>
        <v>0</v>
      </c>
      <c r="Q2878" s="111">
        <f t="shared" si="626"/>
        <v>0</v>
      </c>
      <c r="R2878" s="115">
        <f t="shared" si="627"/>
        <v>0</v>
      </c>
      <c r="S2878" s="111">
        <f t="shared" si="628"/>
        <v>0</v>
      </c>
      <c r="T2878" s="111">
        <f t="shared" si="629"/>
        <v>0</v>
      </c>
    </row>
    <row r="2879" spans="1:20" ht="11.25" customHeight="1" x14ac:dyDescent="0.2">
      <c r="A2879" s="102" t="str">
        <f>'T09'!A2879</f>
        <v>Zlatno</v>
      </c>
      <c r="B2879" s="104">
        <f>'T09'!C2879</f>
        <v>500976</v>
      </c>
      <c r="C2879" s="109">
        <f>'T09'!K2879</f>
        <v>45752.39</v>
      </c>
      <c r="D2879" s="110">
        <f>'T09'!O2879</f>
        <v>0</v>
      </c>
      <c r="E2879" s="110">
        <f>'T09'!P2879</f>
        <v>0</v>
      </c>
      <c r="F2879" s="110"/>
      <c r="G2879" s="102">
        <f t="shared" si="617"/>
        <v>0</v>
      </c>
      <c r="H2879" s="102">
        <f t="shared" si="618"/>
        <v>0</v>
      </c>
      <c r="I2879" s="102">
        <f t="shared" si="619"/>
        <v>0</v>
      </c>
      <c r="J2879" s="103">
        <f t="shared" si="620"/>
        <v>0</v>
      </c>
      <c r="L2879" s="115">
        <f t="shared" si="621"/>
        <v>0</v>
      </c>
      <c r="M2879" s="111">
        <f t="shared" si="622"/>
        <v>0</v>
      </c>
      <c r="N2879" s="111">
        <f t="shared" si="623"/>
        <v>0</v>
      </c>
      <c r="O2879" s="115">
        <f t="shared" si="624"/>
        <v>0</v>
      </c>
      <c r="P2879" s="111">
        <f t="shared" si="625"/>
        <v>0</v>
      </c>
      <c r="Q2879" s="111">
        <f t="shared" si="626"/>
        <v>0</v>
      </c>
      <c r="R2879" s="115">
        <f t="shared" si="627"/>
        <v>0</v>
      </c>
      <c r="S2879" s="111">
        <f t="shared" si="628"/>
        <v>0</v>
      </c>
      <c r="T2879" s="111">
        <f t="shared" si="629"/>
        <v>0</v>
      </c>
    </row>
    <row r="2880" spans="1:20" ht="11.25" customHeight="1" x14ac:dyDescent="0.2">
      <c r="A2880" s="102" t="str">
        <f>'T09'!A2880</f>
        <v>Zlatno</v>
      </c>
      <c r="B2880" s="104">
        <f>'T09'!C2880</f>
        <v>582051</v>
      </c>
      <c r="C2880" s="109">
        <f>'T09'!K2880</f>
        <v>122915.18</v>
      </c>
      <c r="D2880" s="110">
        <f>'T09'!O2880</f>
        <v>8.9655000000000005</v>
      </c>
      <c r="E2880" s="110">
        <f>'T09'!P2880</f>
        <v>1.1661700369311587</v>
      </c>
      <c r="F2880" s="110"/>
      <c r="G2880" s="102">
        <f t="shared" si="617"/>
        <v>0</v>
      </c>
      <c r="H2880" s="102">
        <f t="shared" si="618"/>
        <v>0</v>
      </c>
      <c r="I2880" s="102">
        <f t="shared" si="619"/>
        <v>0</v>
      </c>
      <c r="J2880" s="103">
        <f t="shared" si="620"/>
        <v>0</v>
      </c>
      <c r="L2880" s="115">
        <f t="shared" si="621"/>
        <v>0</v>
      </c>
      <c r="M2880" s="111">
        <f t="shared" si="622"/>
        <v>0</v>
      </c>
      <c r="N2880" s="111">
        <f t="shared" si="623"/>
        <v>0</v>
      </c>
      <c r="O2880" s="115">
        <f t="shared" si="624"/>
        <v>0</v>
      </c>
      <c r="P2880" s="111">
        <f t="shared" si="625"/>
        <v>0</v>
      </c>
      <c r="Q2880" s="111">
        <f t="shared" si="626"/>
        <v>0</v>
      </c>
      <c r="R2880" s="115">
        <f t="shared" si="627"/>
        <v>0</v>
      </c>
      <c r="S2880" s="111">
        <f t="shared" si="628"/>
        <v>0</v>
      </c>
      <c r="T2880" s="111">
        <f t="shared" si="629"/>
        <v>0</v>
      </c>
    </row>
    <row r="2881" spans="1:20" ht="11.25" customHeight="1" x14ac:dyDescent="0.2">
      <c r="A2881" s="102" t="str">
        <f>'T09'!A2881</f>
        <v>Zliechov</v>
      </c>
      <c r="B2881" s="104">
        <f>'T09'!C2881</f>
        <v>513865</v>
      </c>
      <c r="C2881" s="109">
        <f>'T09'!K2881</f>
        <v>297187.36</v>
      </c>
      <c r="D2881" s="110">
        <f>'T09'!O2881</f>
        <v>28.6585</v>
      </c>
      <c r="E2881" s="110">
        <f>'T09'!P2881</f>
        <v>10.198101965036468</v>
      </c>
      <c r="F2881" s="110"/>
      <c r="G2881" s="102">
        <f t="shared" si="617"/>
        <v>0</v>
      </c>
      <c r="H2881" s="102">
        <f t="shared" si="618"/>
        <v>0</v>
      </c>
      <c r="I2881" s="102">
        <f t="shared" si="619"/>
        <v>0</v>
      </c>
      <c r="J2881" s="103">
        <f t="shared" si="620"/>
        <v>0</v>
      </c>
      <c r="L2881" s="115">
        <f t="shared" si="621"/>
        <v>0</v>
      </c>
      <c r="M2881" s="111">
        <f t="shared" si="622"/>
        <v>0</v>
      </c>
      <c r="N2881" s="111">
        <f t="shared" si="623"/>
        <v>0</v>
      </c>
      <c r="O2881" s="115">
        <f t="shared" si="624"/>
        <v>0</v>
      </c>
      <c r="P2881" s="111">
        <f t="shared" si="625"/>
        <v>0</v>
      </c>
      <c r="Q2881" s="111">
        <f t="shared" si="626"/>
        <v>0</v>
      </c>
      <c r="R2881" s="115">
        <f t="shared" si="627"/>
        <v>0</v>
      </c>
      <c r="S2881" s="111">
        <f t="shared" si="628"/>
        <v>0</v>
      </c>
      <c r="T2881" s="111">
        <f t="shared" si="629"/>
        <v>0</v>
      </c>
    </row>
    <row r="2882" spans="1:20" ht="11.25" customHeight="1" x14ac:dyDescent="0.2">
      <c r="A2882" s="102" t="str">
        <f>'T09'!A2882</f>
        <v>Zohor</v>
      </c>
      <c r="B2882" s="104">
        <f>'T09'!C2882</f>
        <v>508381</v>
      </c>
      <c r="C2882" s="109">
        <f>'T09'!K2882</f>
        <v>2197230.4900000002</v>
      </c>
      <c r="D2882" s="110">
        <f>'T09'!O2882</f>
        <v>0</v>
      </c>
      <c r="E2882" s="110">
        <f>'T09'!P2882</f>
        <v>0</v>
      </c>
      <c r="F2882" s="110"/>
      <c r="G2882" s="102">
        <f t="shared" si="617"/>
        <v>0</v>
      </c>
      <c r="H2882" s="102">
        <f t="shared" si="618"/>
        <v>0</v>
      </c>
      <c r="I2882" s="102">
        <f t="shared" si="619"/>
        <v>0</v>
      </c>
      <c r="J2882" s="103">
        <f t="shared" si="620"/>
        <v>0</v>
      </c>
      <c r="L2882" s="115">
        <f t="shared" si="621"/>
        <v>0</v>
      </c>
      <c r="M2882" s="111">
        <f t="shared" si="622"/>
        <v>0</v>
      </c>
      <c r="N2882" s="111">
        <f t="shared" si="623"/>
        <v>0</v>
      </c>
      <c r="O2882" s="115">
        <f t="shared" si="624"/>
        <v>0</v>
      </c>
      <c r="P2882" s="111">
        <f t="shared" si="625"/>
        <v>0</v>
      </c>
      <c r="Q2882" s="111">
        <f t="shared" si="626"/>
        <v>0</v>
      </c>
      <c r="R2882" s="115">
        <f t="shared" si="627"/>
        <v>0</v>
      </c>
      <c r="S2882" s="111">
        <f t="shared" si="628"/>
        <v>0</v>
      </c>
      <c r="T2882" s="111">
        <f t="shared" si="629"/>
        <v>0</v>
      </c>
    </row>
    <row r="2883" spans="1:20" ht="11.25" customHeight="1" x14ac:dyDescent="0.2">
      <c r="A2883" s="102" t="str">
        <f>'T09'!A2883</f>
        <v>Zombor</v>
      </c>
      <c r="B2883" s="104">
        <f>'T09'!C2883</f>
        <v>516562</v>
      </c>
      <c r="C2883" s="109">
        <f>'T09'!K2883</f>
        <v>23702.560000000001</v>
      </c>
      <c r="D2883" s="110">
        <f>'T09'!O2883</f>
        <v>231.81880000000001</v>
      </c>
      <c r="E2883" s="110">
        <f>'T09'!P2883</f>
        <v>1.5975489567371624</v>
      </c>
      <c r="F2883" s="110"/>
      <c r="G2883" s="102">
        <f t="shared" si="617"/>
        <v>1</v>
      </c>
      <c r="H2883" s="102">
        <f t="shared" si="618"/>
        <v>0</v>
      </c>
      <c r="I2883" s="102">
        <f t="shared" si="619"/>
        <v>0</v>
      </c>
      <c r="J2883" s="103">
        <f t="shared" si="620"/>
        <v>1</v>
      </c>
      <c r="L2883" s="115">
        <f t="shared" si="621"/>
        <v>23702.560000000001</v>
      </c>
      <c r="M2883" s="111">
        <f t="shared" si="622"/>
        <v>2.3181880000000001</v>
      </c>
      <c r="N2883" s="111">
        <f t="shared" si="623"/>
        <v>1.5975489567371624E-2</v>
      </c>
      <c r="O2883" s="115">
        <f t="shared" si="624"/>
        <v>0</v>
      </c>
      <c r="P2883" s="111">
        <f t="shared" si="625"/>
        <v>0</v>
      </c>
      <c r="Q2883" s="111">
        <f t="shared" si="626"/>
        <v>0</v>
      </c>
      <c r="R2883" s="115">
        <f t="shared" si="627"/>
        <v>0</v>
      </c>
      <c r="S2883" s="111">
        <f t="shared" si="628"/>
        <v>0</v>
      </c>
      <c r="T2883" s="111">
        <f t="shared" si="629"/>
        <v>0</v>
      </c>
    </row>
    <row r="2884" spans="1:20" ht="11.25" customHeight="1" x14ac:dyDescent="0.2">
      <c r="A2884" s="102" t="str">
        <f>'T09'!A2884</f>
        <v>Zubák</v>
      </c>
      <c r="B2884" s="104">
        <f>'T09'!C2884</f>
        <v>500348</v>
      </c>
      <c r="C2884" s="109">
        <f>'T09'!K2884</f>
        <v>499324.83999999997</v>
      </c>
      <c r="D2884" s="110">
        <f>'T09'!O2884</f>
        <v>0</v>
      </c>
      <c r="E2884" s="110">
        <f>'T09'!P2884</f>
        <v>0</v>
      </c>
      <c r="F2884" s="110"/>
      <c r="G2884" s="102">
        <f t="shared" ref="G2884:G2926" si="630">IF(AND(ISNUMBER(D2884),D2884&gt;=$D$1),1,0)</f>
        <v>0</v>
      </c>
      <c r="H2884" s="102">
        <f t="shared" ref="H2884:H2926" si="631">IF(AND(ISNUMBER(E2884),E2884&gt;=$E$1),1,0)</f>
        <v>0</v>
      </c>
      <c r="I2884" s="102">
        <f t="shared" ref="I2884:I2926" si="632">IF(AND(AND(ISNUMBER(D2884),D2884&gt;=$D$1),AND(ISNUMBER(E2884),E2884&gt;=$E$1)),1,0)</f>
        <v>0</v>
      </c>
      <c r="J2884" s="103">
        <f t="shared" ref="J2884:J2926" si="633">IF(OR(AND(ISNUMBER(D2884),D2884&gt;=$D$1),AND(ISNUMBER(E2884),E2884&gt;=$E$1)),1,0)</f>
        <v>0</v>
      </c>
      <c r="L2884" s="115">
        <f t="shared" ref="L2884:L2926" si="634">IF($G2884=1,C2884,0)</f>
        <v>0</v>
      </c>
      <c r="M2884" s="111">
        <f t="shared" ref="M2884:M2926" si="635">IF($G2884=1,D2884,0)/100</f>
        <v>0</v>
      </c>
      <c r="N2884" s="111">
        <f t="shared" ref="N2884:N2926" si="636">IF($G2884=1,E2884,0)/100</f>
        <v>0</v>
      </c>
      <c r="O2884" s="115">
        <f t="shared" ref="O2884:O2926" si="637">IF($H2884=1,C2884,0)</f>
        <v>0</v>
      </c>
      <c r="P2884" s="111">
        <f t="shared" ref="P2884:P2926" si="638">IF($H2884=1,D2884,0)/100</f>
        <v>0</v>
      </c>
      <c r="Q2884" s="111">
        <f t="shared" ref="Q2884:Q2926" si="639">IF($H2884=1,E2884,0)/100</f>
        <v>0</v>
      </c>
      <c r="R2884" s="115">
        <f t="shared" ref="R2884:R2926" si="640">IF($I2884=1,C2884,0)</f>
        <v>0</v>
      </c>
      <c r="S2884" s="111">
        <f t="shared" ref="S2884:S2926" si="641">IF($I2884=1,D2884,0)/100</f>
        <v>0</v>
      </c>
      <c r="T2884" s="111">
        <f t="shared" ref="T2884:T2926" si="642">IF($I2884=1,E2884,0)/100</f>
        <v>0</v>
      </c>
    </row>
    <row r="2885" spans="1:20" ht="11.25" customHeight="1" x14ac:dyDescent="0.2">
      <c r="A2885" s="102" t="str">
        <f>'T09'!A2885</f>
        <v>Zuberec</v>
      </c>
      <c r="B2885" s="104">
        <f>'T09'!C2885</f>
        <v>510238</v>
      </c>
      <c r="C2885" s="109">
        <f>'T09'!K2885</f>
        <v>1408686.72</v>
      </c>
      <c r="D2885" s="110">
        <f>'T09'!O2885</f>
        <v>1.391</v>
      </c>
      <c r="E2885" s="110">
        <f>'T09'!P2885</f>
        <v>4.9330144888424874</v>
      </c>
      <c r="F2885" s="110"/>
      <c r="G2885" s="102">
        <f t="shared" si="630"/>
        <v>0</v>
      </c>
      <c r="H2885" s="102">
        <f t="shared" si="631"/>
        <v>0</v>
      </c>
      <c r="I2885" s="102">
        <f t="shared" si="632"/>
        <v>0</v>
      </c>
      <c r="J2885" s="103">
        <f t="shared" si="633"/>
        <v>0</v>
      </c>
      <c r="L2885" s="115">
        <f t="shared" si="634"/>
        <v>0</v>
      </c>
      <c r="M2885" s="111">
        <f t="shared" si="635"/>
        <v>0</v>
      </c>
      <c r="N2885" s="111">
        <f t="shared" si="636"/>
        <v>0</v>
      </c>
      <c r="O2885" s="115">
        <f t="shared" si="637"/>
        <v>0</v>
      </c>
      <c r="P2885" s="111">
        <f t="shared" si="638"/>
        <v>0</v>
      </c>
      <c r="Q2885" s="111">
        <f t="shared" si="639"/>
        <v>0</v>
      </c>
      <c r="R2885" s="115">
        <f t="shared" si="640"/>
        <v>0</v>
      </c>
      <c r="S2885" s="111">
        <f t="shared" si="641"/>
        <v>0</v>
      </c>
      <c r="T2885" s="111">
        <f t="shared" si="642"/>
        <v>0</v>
      </c>
    </row>
    <row r="2886" spans="1:20" ht="11.25" customHeight="1" x14ac:dyDescent="0.2">
      <c r="A2886" s="102" t="str">
        <f>'T09'!A2886</f>
        <v>Zubné</v>
      </c>
      <c r="B2886" s="104">
        <f>'T09'!C2886</f>
        <v>521116</v>
      </c>
      <c r="C2886" s="109">
        <f>'T09'!K2886</f>
        <v>136196.54999999999</v>
      </c>
      <c r="D2886" s="110">
        <f>'T09'!O2886</f>
        <v>18.400099999999998</v>
      </c>
      <c r="E2886" s="110">
        <f>'T09'!P2886</f>
        <v>0.89159380322041937</v>
      </c>
      <c r="F2886" s="110"/>
      <c r="G2886" s="102">
        <f t="shared" si="630"/>
        <v>0</v>
      </c>
      <c r="H2886" s="102">
        <f t="shared" si="631"/>
        <v>0</v>
      </c>
      <c r="I2886" s="102">
        <f t="shared" si="632"/>
        <v>0</v>
      </c>
      <c r="J2886" s="103">
        <f t="shared" si="633"/>
        <v>0</v>
      </c>
      <c r="L2886" s="115">
        <f t="shared" si="634"/>
        <v>0</v>
      </c>
      <c r="M2886" s="111">
        <f t="shared" si="635"/>
        <v>0</v>
      </c>
      <c r="N2886" s="111">
        <f t="shared" si="636"/>
        <v>0</v>
      </c>
      <c r="O2886" s="115">
        <f t="shared" si="637"/>
        <v>0</v>
      </c>
      <c r="P2886" s="111">
        <f t="shared" si="638"/>
        <v>0</v>
      </c>
      <c r="Q2886" s="111">
        <f t="shared" si="639"/>
        <v>0</v>
      </c>
      <c r="R2886" s="115">
        <f t="shared" si="640"/>
        <v>0</v>
      </c>
      <c r="S2886" s="111">
        <f t="shared" si="641"/>
        <v>0</v>
      </c>
      <c r="T2886" s="111">
        <f t="shared" si="642"/>
        <v>0</v>
      </c>
    </row>
    <row r="2887" spans="1:20" ht="11.25" customHeight="1" x14ac:dyDescent="0.2">
      <c r="A2887" s="102" t="str">
        <f>'T09'!A2887</f>
        <v>Zubrohlava</v>
      </c>
      <c r="B2887" s="104">
        <f>'T09'!C2887</f>
        <v>510246</v>
      </c>
      <c r="C2887" s="109">
        <f>'T09'!K2887</f>
        <v>978525.39</v>
      </c>
      <c r="D2887" s="110">
        <f>'T09'!O2887</f>
        <v>0</v>
      </c>
      <c r="E2887" s="110">
        <f>'T09'!P2887</f>
        <v>0</v>
      </c>
      <c r="F2887" s="110"/>
      <c r="G2887" s="102">
        <f t="shared" si="630"/>
        <v>0</v>
      </c>
      <c r="H2887" s="102">
        <f t="shared" si="631"/>
        <v>0</v>
      </c>
      <c r="I2887" s="102">
        <f t="shared" si="632"/>
        <v>0</v>
      </c>
      <c r="J2887" s="103">
        <f t="shared" si="633"/>
        <v>0</v>
      </c>
      <c r="L2887" s="115">
        <f t="shared" si="634"/>
        <v>0</v>
      </c>
      <c r="M2887" s="111">
        <f t="shared" si="635"/>
        <v>0</v>
      </c>
      <c r="N2887" s="111">
        <f t="shared" si="636"/>
        <v>0</v>
      </c>
      <c r="O2887" s="115">
        <f t="shared" si="637"/>
        <v>0</v>
      </c>
      <c r="P2887" s="111">
        <f t="shared" si="638"/>
        <v>0</v>
      </c>
      <c r="Q2887" s="111">
        <f t="shared" si="639"/>
        <v>0</v>
      </c>
      <c r="R2887" s="115">
        <f t="shared" si="640"/>
        <v>0</v>
      </c>
      <c r="S2887" s="111">
        <f t="shared" si="641"/>
        <v>0</v>
      </c>
      <c r="T2887" s="111">
        <f t="shared" si="642"/>
        <v>0</v>
      </c>
    </row>
    <row r="2888" spans="1:20" ht="11.25" customHeight="1" x14ac:dyDescent="0.2">
      <c r="A2888" s="102" t="str">
        <f>'T09'!A2888</f>
        <v>Zvolen</v>
      </c>
      <c r="B2888" s="104">
        <f>'T09'!C2888</f>
        <v>518158</v>
      </c>
      <c r="C2888" s="109">
        <f>'T09'!K2888</f>
        <v>24505282.84</v>
      </c>
      <c r="D2888" s="110">
        <f>'T09'!O2888</f>
        <v>22.076799999999999</v>
      </c>
      <c r="E2888" s="110">
        <f>'T09'!P2888</f>
        <v>4.8114863545888369</v>
      </c>
      <c r="F2888" s="110"/>
      <c r="G2888" s="102">
        <f t="shared" si="630"/>
        <v>0</v>
      </c>
      <c r="H2888" s="102">
        <f t="shared" si="631"/>
        <v>0</v>
      </c>
      <c r="I2888" s="102">
        <f t="shared" si="632"/>
        <v>0</v>
      </c>
      <c r="J2888" s="103">
        <f t="shared" si="633"/>
        <v>0</v>
      </c>
      <c r="L2888" s="115">
        <f t="shared" si="634"/>
        <v>0</v>
      </c>
      <c r="M2888" s="111">
        <f t="shared" si="635"/>
        <v>0</v>
      </c>
      <c r="N2888" s="111">
        <f t="shared" si="636"/>
        <v>0</v>
      </c>
      <c r="O2888" s="115">
        <f t="shared" si="637"/>
        <v>0</v>
      </c>
      <c r="P2888" s="111">
        <f t="shared" si="638"/>
        <v>0</v>
      </c>
      <c r="Q2888" s="111">
        <f t="shared" si="639"/>
        <v>0</v>
      </c>
      <c r="R2888" s="115">
        <f t="shared" si="640"/>
        <v>0</v>
      </c>
      <c r="S2888" s="111">
        <f t="shared" si="641"/>
        <v>0</v>
      </c>
      <c r="T2888" s="111">
        <f t="shared" si="642"/>
        <v>0</v>
      </c>
    </row>
    <row r="2889" spans="1:20" ht="11.25" customHeight="1" x14ac:dyDescent="0.2">
      <c r="A2889" s="102" t="str">
        <f>'T09'!A2889</f>
        <v>Zvolenská Slatina</v>
      </c>
      <c r="B2889" s="104">
        <f>'T09'!C2889</f>
        <v>518972</v>
      </c>
      <c r="C2889" s="109">
        <f>'T09'!K2889</f>
        <v>1590999.6700000002</v>
      </c>
      <c r="D2889" s="110">
        <f>'T09'!O2889</f>
        <v>0</v>
      </c>
      <c r="E2889" s="110">
        <f>'T09'!P2889</f>
        <v>4.7844937642256076</v>
      </c>
      <c r="F2889" s="110"/>
      <c r="G2889" s="102">
        <f t="shared" si="630"/>
        <v>0</v>
      </c>
      <c r="H2889" s="102">
        <f t="shared" si="631"/>
        <v>0</v>
      </c>
      <c r="I2889" s="102">
        <f t="shared" si="632"/>
        <v>0</v>
      </c>
      <c r="J2889" s="103">
        <f t="shared" si="633"/>
        <v>0</v>
      </c>
      <c r="L2889" s="115">
        <f t="shared" si="634"/>
        <v>0</v>
      </c>
      <c r="M2889" s="111">
        <f t="shared" si="635"/>
        <v>0</v>
      </c>
      <c r="N2889" s="111">
        <f t="shared" si="636"/>
        <v>0</v>
      </c>
      <c r="O2889" s="115">
        <f t="shared" si="637"/>
        <v>0</v>
      </c>
      <c r="P2889" s="111">
        <f t="shared" si="638"/>
        <v>0</v>
      </c>
      <c r="Q2889" s="111">
        <f t="shared" si="639"/>
        <v>0</v>
      </c>
      <c r="R2889" s="115">
        <f t="shared" si="640"/>
        <v>0</v>
      </c>
      <c r="S2889" s="111">
        <f t="shared" si="641"/>
        <v>0</v>
      </c>
      <c r="T2889" s="111">
        <f t="shared" si="642"/>
        <v>0</v>
      </c>
    </row>
    <row r="2890" spans="1:20" ht="11.25" customHeight="1" x14ac:dyDescent="0.2">
      <c r="A2890" s="102" t="str">
        <f>'T09'!A2890</f>
        <v>Zvončín</v>
      </c>
      <c r="B2890" s="104">
        <f>'T09'!C2890</f>
        <v>581488</v>
      </c>
      <c r="C2890" s="109">
        <f>'T09'!K2890</f>
        <v>220220.44999999998</v>
      </c>
      <c r="D2890" s="110">
        <f>'T09'!O2890</f>
        <v>0</v>
      </c>
      <c r="E2890" s="110">
        <f>'T09'!P2890</f>
        <v>0</v>
      </c>
      <c r="F2890" s="110"/>
      <c r="G2890" s="102">
        <f t="shared" si="630"/>
        <v>0</v>
      </c>
      <c r="H2890" s="102">
        <f t="shared" si="631"/>
        <v>0</v>
      </c>
      <c r="I2890" s="102">
        <f t="shared" si="632"/>
        <v>0</v>
      </c>
      <c r="J2890" s="103">
        <f t="shared" si="633"/>
        <v>0</v>
      </c>
      <c r="L2890" s="115">
        <f t="shared" si="634"/>
        <v>0</v>
      </c>
      <c r="M2890" s="111">
        <f t="shared" si="635"/>
        <v>0</v>
      </c>
      <c r="N2890" s="111">
        <f t="shared" si="636"/>
        <v>0</v>
      </c>
      <c r="O2890" s="115">
        <f t="shared" si="637"/>
        <v>0</v>
      </c>
      <c r="P2890" s="111">
        <f t="shared" si="638"/>
        <v>0</v>
      </c>
      <c r="Q2890" s="111">
        <f t="shared" si="639"/>
        <v>0</v>
      </c>
      <c r="R2890" s="115">
        <f t="shared" si="640"/>
        <v>0</v>
      </c>
      <c r="S2890" s="111">
        <f t="shared" si="641"/>
        <v>0</v>
      </c>
      <c r="T2890" s="111">
        <f t="shared" si="642"/>
        <v>0</v>
      </c>
    </row>
    <row r="2891" spans="1:20" ht="11.25" customHeight="1" x14ac:dyDescent="0.2">
      <c r="A2891" s="102" t="str">
        <f>'T09'!A2891</f>
        <v>Žabokreky</v>
      </c>
      <c r="B2891" s="104">
        <f>'T09'!C2891</f>
        <v>512834</v>
      </c>
      <c r="C2891" s="109">
        <f>'T09'!K2891</f>
        <v>459872.7</v>
      </c>
      <c r="D2891" s="110">
        <f>'T09'!O2891</f>
        <v>0</v>
      </c>
      <c r="E2891" s="110">
        <f>'T09'!P2891</f>
        <v>0</v>
      </c>
      <c r="F2891" s="110"/>
      <c r="G2891" s="102">
        <f t="shared" si="630"/>
        <v>0</v>
      </c>
      <c r="H2891" s="102">
        <f t="shared" si="631"/>
        <v>0</v>
      </c>
      <c r="I2891" s="102">
        <f t="shared" si="632"/>
        <v>0</v>
      </c>
      <c r="J2891" s="103">
        <f t="shared" si="633"/>
        <v>0</v>
      </c>
      <c r="L2891" s="115">
        <f t="shared" si="634"/>
        <v>0</v>
      </c>
      <c r="M2891" s="111">
        <f t="shared" si="635"/>
        <v>0</v>
      </c>
      <c r="N2891" s="111">
        <f t="shared" si="636"/>
        <v>0</v>
      </c>
      <c r="O2891" s="115">
        <f t="shared" si="637"/>
        <v>0</v>
      </c>
      <c r="P2891" s="111">
        <f t="shared" si="638"/>
        <v>0</v>
      </c>
      <c r="Q2891" s="111">
        <f t="shared" si="639"/>
        <v>0</v>
      </c>
      <c r="R2891" s="115">
        <f t="shared" si="640"/>
        <v>0</v>
      </c>
      <c r="S2891" s="111">
        <f t="shared" si="641"/>
        <v>0</v>
      </c>
      <c r="T2891" s="111">
        <f t="shared" si="642"/>
        <v>0</v>
      </c>
    </row>
    <row r="2892" spans="1:20" ht="11.25" customHeight="1" x14ac:dyDescent="0.2">
      <c r="A2892" s="102" t="str">
        <f>'T09'!A2892</f>
        <v>Žabokreky nad Nitrou</v>
      </c>
      <c r="B2892" s="104">
        <f>'T09'!C2892</f>
        <v>505803</v>
      </c>
      <c r="C2892" s="109">
        <f>'T09'!K2892</f>
        <v>752477.07</v>
      </c>
      <c r="D2892" s="110">
        <f>'T09'!O2892</f>
        <v>0</v>
      </c>
      <c r="E2892" s="110">
        <f>'T09'!P2892</f>
        <v>0</v>
      </c>
      <c r="F2892" s="110"/>
      <c r="G2892" s="102">
        <f t="shared" si="630"/>
        <v>0</v>
      </c>
      <c r="H2892" s="102">
        <f t="shared" si="631"/>
        <v>0</v>
      </c>
      <c r="I2892" s="102">
        <f t="shared" si="632"/>
        <v>0</v>
      </c>
      <c r="J2892" s="103">
        <f t="shared" si="633"/>
        <v>0</v>
      </c>
      <c r="L2892" s="115">
        <f t="shared" si="634"/>
        <v>0</v>
      </c>
      <c r="M2892" s="111">
        <f t="shared" si="635"/>
        <v>0</v>
      </c>
      <c r="N2892" s="111">
        <f t="shared" si="636"/>
        <v>0</v>
      </c>
      <c r="O2892" s="115">
        <f t="shared" si="637"/>
        <v>0</v>
      </c>
      <c r="P2892" s="111">
        <f t="shared" si="638"/>
        <v>0</v>
      </c>
      <c r="Q2892" s="111">
        <f t="shared" si="639"/>
        <v>0</v>
      </c>
      <c r="R2892" s="115">
        <f t="shared" si="640"/>
        <v>0</v>
      </c>
      <c r="S2892" s="111">
        <f t="shared" si="641"/>
        <v>0</v>
      </c>
      <c r="T2892" s="111">
        <f t="shared" si="642"/>
        <v>0</v>
      </c>
    </row>
    <row r="2893" spans="1:20" ht="11.25" customHeight="1" x14ac:dyDescent="0.2">
      <c r="A2893" s="102" t="str">
        <f>'T09'!A2893</f>
        <v>Žakarovce</v>
      </c>
      <c r="B2893" s="104">
        <f>'T09'!C2893</f>
        <v>526649</v>
      </c>
      <c r="C2893" s="109">
        <f>'T09'!K2893</f>
        <v>251139.55</v>
      </c>
      <c r="D2893" s="110">
        <f>'T09'!O2893</f>
        <v>0</v>
      </c>
      <c r="E2893" s="110">
        <f>'T09'!P2893</f>
        <v>0</v>
      </c>
      <c r="F2893" s="110"/>
      <c r="G2893" s="102">
        <f t="shared" si="630"/>
        <v>0</v>
      </c>
      <c r="H2893" s="102">
        <f t="shared" si="631"/>
        <v>0</v>
      </c>
      <c r="I2893" s="102">
        <f t="shared" si="632"/>
        <v>0</v>
      </c>
      <c r="J2893" s="103">
        <f t="shared" si="633"/>
        <v>0</v>
      </c>
      <c r="L2893" s="115">
        <f t="shared" si="634"/>
        <v>0</v>
      </c>
      <c r="M2893" s="111">
        <f t="shared" si="635"/>
        <v>0</v>
      </c>
      <c r="N2893" s="111">
        <f t="shared" si="636"/>
        <v>0</v>
      </c>
      <c r="O2893" s="115">
        <f t="shared" si="637"/>
        <v>0</v>
      </c>
      <c r="P2893" s="111">
        <f t="shared" si="638"/>
        <v>0</v>
      </c>
      <c r="Q2893" s="111">
        <f t="shared" si="639"/>
        <v>0</v>
      </c>
      <c r="R2893" s="115">
        <f t="shared" si="640"/>
        <v>0</v>
      </c>
      <c r="S2893" s="111">
        <f t="shared" si="641"/>
        <v>0</v>
      </c>
      <c r="T2893" s="111">
        <f t="shared" si="642"/>
        <v>0</v>
      </c>
    </row>
    <row r="2894" spans="1:20" ht="11.25" customHeight="1" x14ac:dyDescent="0.2">
      <c r="A2894" s="102" t="str">
        <f>'T09'!A2894</f>
        <v>Žakovce</v>
      </c>
      <c r="B2894" s="104">
        <f>'T09'!C2894</f>
        <v>524123</v>
      </c>
      <c r="C2894" s="109">
        <f>'T09'!K2894</f>
        <v>543901.24</v>
      </c>
      <c r="D2894" s="110">
        <f>'T09'!O2894</f>
        <v>41.040999999999997</v>
      </c>
      <c r="E2894" s="110">
        <f>'T09'!P2894</f>
        <v>4.7257844089489476</v>
      </c>
      <c r="F2894" s="110"/>
      <c r="G2894" s="102">
        <f t="shared" si="630"/>
        <v>0</v>
      </c>
      <c r="H2894" s="102">
        <f t="shared" si="631"/>
        <v>0</v>
      </c>
      <c r="I2894" s="102">
        <f t="shared" si="632"/>
        <v>0</v>
      </c>
      <c r="J2894" s="103">
        <f t="shared" si="633"/>
        <v>0</v>
      </c>
      <c r="L2894" s="115">
        <f t="shared" si="634"/>
        <v>0</v>
      </c>
      <c r="M2894" s="111">
        <f t="shared" si="635"/>
        <v>0</v>
      </c>
      <c r="N2894" s="111">
        <f t="shared" si="636"/>
        <v>0</v>
      </c>
      <c r="O2894" s="115">
        <f t="shared" si="637"/>
        <v>0</v>
      </c>
      <c r="P2894" s="111">
        <f t="shared" si="638"/>
        <v>0</v>
      </c>
      <c r="Q2894" s="111">
        <f t="shared" si="639"/>
        <v>0</v>
      </c>
      <c r="R2894" s="115">
        <f t="shared" si="640"/>
        <v>0</v>
      </c>
      <c r="S2894" s="111">
        <f t="shared" si="641"/>
        <v>0</v>
      </c>
      <c r="T2894" s="111">
        <f t="shared" si="642"/>
        <v>0</v>
      </c>
    </row>
    <row r="2895" spans="1:20" ht="11.25" customHeight="1" x14ac:dyDescent="0.2">
      <c r="A2895" s="102" t="str">
        <f>'T09'!A2895</f>
        <v>Žalobín</v>
      </c>
      <c r="B2895" s="104">
        <f>'T09'!C2895</f>
        <v>529290</v>
      </c>
      <c r="C2895" s="109">
        <f>'T09'!K2895</f>
        <v>371025.05</v>
      </c>
      <c r="D2895" s="110">
        <f>'T09'!O2895</f>
        <v>23.741900000000001</v>
      </c>
      <c r="E2895" s="110">
        <f>'T09'!P2895</f>
        <v>5.1206946808578024</v>
      </c>
      <c r="F2895" s="110"/>
      <c r="G2895" s="102">
        <f t="shared" si="630"/>
        <v>0</v>
      </c>
      <c r="H2895" s="102">
        <f t="shared" si="631"/>
        <v>0</v>
      </c>
      <c r="I2895" s="102">
        <f t="shared" si="632"/>
        <v>0</v>
      </c>
      <c r="J2895" s="103">
        <f t="shared" si="633"/>
        <v>0</v>
      </c>
      <c r="L2895" s="115">
        <f t="shared" si="634"/>
        <v>0</v>
      </c>
      <c r="M2895" s="111">
        <f t="shared" si="635"/>
        <v>0</v>
      </c>
      <c r="N2895" s="111">
        <f t="shared" si="636"/>
        <v>0</v>
      </c>
      <c r="O2895" s="115">
        <f t="shared" si="637"/>
        <v>0</v>
      </c>
      <c r="P2895" s="111">
        <f t="shared" si="638"/>
        <v>0</v>
      </c>
      <c r="Q2895" s="111">
        <f t="shared" si="639"/>
        <v>0</v>
      </c>
      <c r="R2895" s="115">
        <f t="shared" si="640"/>
        <v>0</v>
      </c>
      <c r="S2895" s="111">
        <f t="shared" si="641"/>
        <v>0</v>
      </c>
      <c r="T2895" s="111">
        <f t="shared" si="642"/>
        <v>0</v>
      </c>
    </row>
    <row r="2896" spans="1:20" ht="11.25" customHeight="1" x14ac:dyDescent="0.2">
      <c r="A2896" s="102" t="str">
        <f>'T09'!A2896</f>
        <v>Žarnov</v>
      </c>
      <c r="B2896" s="104">
        <f>'T09'!C2896</f>
        <v>522252</v>
      </c>
      <c r="C2896" s="109">
        <f>'T09'!K2896</f>
        <v>69843.48</v>
      </c>
      <c r="D2896" s="110">
        <f>'T09'!O2896</f>
        <v>0</v>
      </c>
      <c r="E2896" s="110">
        <f>'T09'!P2896</f>
        <v>0</v>
      </c>
      <c r="F2896" s="110"/>
      <c r="G2896" s="102">
        <f t="shared" si="630"/>
        <v>0</v>
      </c>
      <c r="H2896" s="102">
        <f t="shared" si="631"/>
        <v>0</v>
      </c>
      <c r="I2896" s="102">
        <f t="shared" si="632"/>
        <v>0</v>
      </c>
      <c r="J2896" s="103">
        <f t="shared" si="633"/>
        <v>0</v>
      </c>
      <c r="L2896" s="115">
        <f t="shared" si="634"/>
        <v>0</v>
      </c>
      <c r="M2896" s="111">
        <f t="shared" si="635"/>
        <v>0</v>
      </c>
      <c r="N2896" s="111">
        <f t="shared" si="636"/>
        <v>0</v>
      </c>
      <c r="O2896" s="115">
        <f t="shared" si="637"/>
        <v>0</v>
      </c>
      <c r="P2896" s="111">
        <f t="shared" si="638"/>
        <v>0</v>
      </c>
      <c r="Q2896" s="111">
        <f t="shared" si="639"/>
        <v>0</v>
      </c>
      <c r="R2896" s="115">
        <f t="shared" si="640"/>
        <v>0</v>
      </c>
      <c r="S2896" s="111">
        <f t="shared" si="641"/>
        <v>0</v>
      </c>
      <c r="T2896" s="111">
        <f t="shared" si="642"/>
        <v>0</v>
      </c>
    </row>
    <row r="2897" spans="1:20" ht="11.25" customHeight="1" x14ac:dyDescent="0.2">
      <c r="A2897" s="102" t="str">
        <f>'T09'!A2897</f>
        <v>Žarnovica</v>
      </c>
      <c r="B2897" s="104">
        <f>'T09'!C2897</f>
        <v>517381</v>
      </c>
      <c r="C2897" s="109">
        <f>'T09'!K2897</f>
        <v>3215028.69</v>
      </c>
      <c r="D2897" s="110">
        <f>'T09'!O2897</f>
        <v>16.0609</v>
      </c>
      <c r="E2897" s="110">
        <f>'T09'!P2897</f>
        <v>2.4843893383732141</v>
      </c>
      <c r="F2897" s="110"/>
      <c r="G2897" s="102">
        <f t="shared" si="630"/>
        <v>0</v>
      </c>
      <c r="H2897" s="102">
        <f t="shared" si="631"/>
        <v>0</v>
      </c>
      <c r="I2897" s="102">
        <f t="shared" si="632"/>
        <v>0</v>
      </c>
      <c r="J2897" s="103">
        <f t="shared" si="633"/>
        <v>0</v>
      </c>
      <c r="L2897" s="115">
        <f t="shared" si="634"/>
        <v>0</v>
      </c>
      <c r="M2897" s="111">
        <f t="shared" si="635"/>
        <v>0</v>
      </c>
      <c r="N2897" s="111">
        <f t="shared" si="636"/>
        <v>0</v>
      </c>
      <c r="O2897" s="115">
        <f t="shared" si="637"/>
        <v>0</v>
      </c>
      <c r="P2897" s="111">
        <f t="shared" si="638"/>
        <v>0</v>
      </c>
      <c r="Q2897" s="111">
        <f t="shared" si="639"/>
        <v>0</v>
      </c>
      <c r="R2897" s="115">
        <f t="shared" si="640"/>
        <v>0</v>
      </c>
      <c r="S2897" s="111">
        <f t="shared" si="641"/>
        <v>0</v>
      </c>
      <c r="T2897" s="111">
        <f t="shared" si="642"/>
        <v>0</v>
      </c>
    </row>
    <row r="2898" spans="1:20" ht="11.25" customHeight="1" x14ac:dyDescent="0.2">
      <c r="A2898" s="102" t="str">
        <f>'T09'!A2898</f>
        <v>Žaškov</v>
      </c>
      <c r="B2898" s="104">
        <f>'T09'!C2898</f>
        <v>510254</v>
      </c>
      <c r="C2898" s="109">
        <f>'T09'!K2898</f>
        <v>764461.71000000008</v>
      </c>
      <c r="D2898" s="110">
        <f>'T09'!O2898</f>
        <v>0</v>
      </c>
      <c r="E2898" s="110">
        <f>'T09'!P2898</f>
        <v>0</v>
      </c>
      <c r="F2898" s="110"/>
      <c r="G2898" s="102">
        <f t="shared" si="630"/>
        <v>0</v>
      </c>
      <c r="H2898" s="102">
        <f t="shared" si="631"/>
        <v>0</v>
      </c>
      <c r="I2898" s="102">
        <f t="shared" si="632"/>
        <v>0</v>
      </c>
      <c r="J2898" s="103">
        <f t="shared" si="633"/>
        <v>0</v>
      </c>
      <c r="L2898" s="115">
        <f t="shared" si="634"/>
        <v>0</v>
      </c>
      <c r="M2898" s="111">
        <f t="shared" si="635"/>
        <v>0</v>
      </c>
      <c r="N2898" s="111">
        <f t="shared" si="636"/>
        <v>0</v>
      </c>
      <c r="O2898" s="115">
        <f t="shared" si="637"/>
        <v>0</v>
      </c>
      <c r="P2898" s="111">
        <f t="shared" si="638"/>
        <v>0</v>
      </c>
      <c r="Q2898" s="111">
        <f t="shared" si="639"/>
        <v>0</v>
      </c>
      <c r="R2898" s="115">
        <f t="shared" si="640"/>
        <v>0</v>
      </c>
      <c r="S2898" s="111">
        <f t="shared" si="641"/>
        <v>0</v>
      </c>
      <c r="T2898" s="111">
        <f t="shared" si="642"/>
        <v>0</v>
      </c>
    </row>
    <row r="2899" spans="1:20" ht="11.25" customHeight="1" x14ac:dyDescent="0.2">
      <c r="A2899" s="102" t="str">
        <f>'T09'!A2899</f>
        <v>Žbince</v>
      </c>
      <c r="B2899" s="104">
        <f>'T09'!C2899</f>
        <v>523372</v>
      </c>
      <c r="C2899" s="109">
        <f>'T09'!K2899</f>
        <v>672023.87</v>
      </c>
      <c r="D2899" s="110">
        <f>'T09'!O2899</f>
        <v>0</v>
      </c>
      <c r="E2899" s="110">
        <f>'T09'!P2899</f>
        <v>0</v>
      </c>
      <c r="F2899" s="110"/>
      <c r="G2899" s="102">
        <f t="shared" si="630"/>
        <v>0</v>
      </c>
      <c r="H2899" s="102">
        <f t="shared" si="631"/>
        <v>0</v>
      </c>
      <c r="I2899" s="102">
        <f t="shared" si="632"/>
        <v>0</v>
      </c>
      <c r="J2899" s="103">
        <f t="shared" si="633"/>
        <v>0</v>
      </c>
      <c r="L2899" s="115">
        <f t="shared" si="634"/>
        <v>0</v>
      </c>
      <c r="M2899" s="111">
        <f t="shared" si="635"/>
        <v>0</v>
      </c>
      <c r="N2899" s="111">
        <f t="shared" si="636"/>
        <v>0</v>
      </c>
      <c r="O2899" s="115">
        <f t="shared" si="637"/>
        <v>0</v>
      </c>
      <c r="P2899" s="111">
        <f t="shared" si="638"/>
        <v>0</v>
      </c>
      <c r="Q2899" s="111">
        <f t="shared" si="639"/>
        <v>0</v>
      </c>
      <c r="R2899" s="115">
        <f t="shared" si="640"/>
        <v>0</v>
      </c>
      <c r="S2899" s="111">
        <f t="shared" si="641"/>
        <v>0</v>
      </c>
      <c r="T2899" s="111">
        <f t="shared" si="642"/>
        <v>0</v>
      </c>
    </row>
    <row r="2900" spans="1:20" ht="11.25" customHeight="1" x14ac:dyDescent="0.2">
      <c r="A2900" s="102" t="str">
        <f>'T09'!A2900</f>
        <v>Ždaňa</v>
      </c>
      <c r="B2900" s="104">
        <f>'T09'!C2900</f>
        <v>522261</v>
      </c>
      <c r="C2900" s="109">
        <f>'T09'!K2900</f>
        <v>928239.39999999991</v>
      </c>
      <c r="D2900" s="110">
        <f>'T09'!O2900</f>
        <v>41.8977</v>
      </c>
      <c r="E2900" s="110">
        <f>'T09'!P2900</f>
        <v>10.453736396020251</v>
      </c>
      <c r="F2900" s="110"/>
      <c r="G2900" s="102">
        <f t="shared" si="630"/>
        <v>0</v>
      </c>
      <c r="H2900" s="102">
        <f t="shared" si="631"/>
        <v>0</v>
      </c>
      <c r="I2900" s="102">
        <f t="shared" si="632"/>
        <v>0</v>
      </c>
      <c r="J2900" s="103">
        <f t="shared" si="633"/>
        <v>0</v>
      </c>
      <c r="L2900" s="115">
        <f t="shared" si="634"/>
        <v>0</v>
      </c>
      <c r="M2900" s="111">
        <f t="shared" si="635"/>
        <v>0</v>
      </c>
      <c r="N2900" s="111">
        <f t="shared" si="636"/>
        <v>0</v>
      </c>
      <c r="O2900" s="115">
        <f t="shared" si="637"/>
        <v>0</v>
      </c>
      <c r="P2900" s="111">
        <f t="shared" si="638"/>
        <v>0</v>
      </c>
      <c r="Q2900" s="111">
        <f t="shared" si="639"/>
        <v>0</v>
      </c>
      <c r="R2900" s="115">
        <f t="shared" si="640"/>
        <v>0</v>
      </c>
      <c r="S2900" s="111">
        <f t="shared" si="641"/>
        <v>0</v>
      </c>
      <c r="T2900" s="111">
        <f t="shared" si="642"/>
        <v>0</v>
      </c>
    </row>
    <row r="2901" spans="1:20" ht="11.25" customHeight="1" x14ac:dyDescent="0.2">
      <c r="A2901" s="102" t="str">
        <f>'T09'!A2901</f>
        <v>Ždiar</v>
      </c>
      <c r="B2901" s="104">
        <f>'T09'!C2901</f>
        <v>524131</v>
      </c>
      <c r="C2901" s="109">
        <f>'T09'!K2901</f>
        <v>1016513.42</v>
      </c>
      <c r="D2901" s="110">
        <f>'T09'!O2901</f>
        <v>0</v>
      </c>
      <c r="E2901" s="110">
        <f>'T09'!P2901</f>
        <v>0</v>
      </c>
      <c r="F2901" s="110"/>
      <c r="G2901" s="102">
        <f t="shared" si="630"/>
        <v>0</v>
      </c>
      <c r="H2901" s="102">
        <f t="shared" si="631"/>
        <v>0</v>
      </c>
      <c r="I2901" s="102">
        <f t="shared" si="632"/>
        <v>0</v>
      </c>
      <c r="J2901" s="103">
        <f t="shared" si="633"/>
        <v>0</v>
      </c>
      <c r="L2901" s="115">
        <f t="shared" si="634"/>
        <v>0</v>
      </c>
      <c r="M2901" s="111">
        <f t="shared" si="635"/>
        <v>0</v>
      </c>
      <c r="N2901" s="111">
        <f t="shared" si="636"/>
        <v>0</v>
      </c>
      <c r="O2901" s="115">
        <f t="shared" si="637"/>
        <v>0</v>
      </c>
      <c r="P2901" s="111">
        <f t="shared" si="638"/>
        <v>0</v>
      </c>
      <c r="Q2901" s="111">
        <f t="shared" si="639"/>
        <v>0</v>
      </c>
      <c r="R2901" s="115">
        <f t="shared" si="640"/>
        <v>0</v>
      </c>
      <c r="S2901" s="111">
        <f t="shared" si="641"/>
        <v>0</v>
      </c>
      <c r="T2901" s="111">
        <f t="shared" si="642"/>
        <v>0</v>
      </c>
    </row>
    <row r="2902" spans="1:20" ht="11.25" customHeight="1" x14ac:dyDescent="0.2">
      <c r="A2902" s="102" t="str">
        <f>'T09'!A2902</f>
        <v>Žehňa</v>
      </c>
      <c r="B2902" s="104">
        <f>'T09'!C2902</f>
        <v>525499</v>
      </c>
      <c r="C2902" s="109">
        <f>'T09'!K2902</f>
        <v>508518.36</v>
      </c>
      <c r="D2902" s="110">
        <f>'T09'!O2902</f>
        <v>0</v>
      </c>
      <c r="E2902" s="110">
        <f>'T09'!P2902</f>
        <v>0</v>
      </c>
      <c r="F2902" s="110"/>
      <c r="G2902" s="102">
        <f t="shared" si="630"/>
        <v>0</v>
      </c>
      <c r="H2902" s="102">
        <f t="shared" si="631"/>
        <v>0</v>
      </c>
      <c r="I2902" s="102">
        <f t="shared" si="632"/>
        <v>0</v>
      </c>
      <c r="J2902" s="103">
        <f t="shared" si="633"/>
        <v>0</v>
      </c>
      <c r="L2902" s="115">
        <f t="shared" si="634"/>
        <v>0</v>
      </c>
      <c r="M2902" s="111">
        <f t="shared" si="635"/>
        <v>0</v>
      </c>
      <c r="N2902" s="111">
        <f t="shared" si="636"/>
        <v>0</v>
      </c>
      <c r="O2902" s="115">
        <f t="shared" si="637"/>
        <v>0</v>
      </c>
      <c r="P2902" s="111">
        <f t="shared" si="638"/>
        <v>0</v>
      </c>
      <c r="Q2902" s="111">
        <f t="shared" si="639"/>
        <v>0</v>
      </c>
      <c r="R2902" s="115">
        <f t="shared" si="640"/>
        <v>0</v>
      </c>
      <c r="S2902" s="111">
        <f t="shared" si="641"/>
        <v>0</v>
      </c>
      <c r="T2902" s="111">
        <f t="shared" si="642"/>
        <v>0</v>
      </c>
    </row>
    <row r="2903" spans="1:20" ht="11.25" customHeight="1" x14ac:dyDescent="0.2">
      <c r="A2903" s="102" t="str">
        <f>'T09'!A2903</f>
        <v>Žehra</v>
      </c>
      <c r="B2903" s="104">
        <f>'T09'!C2903</f>
        <v>526657</v>
      </c>
      <c r="C2903" s="109">
        <f>'T09'!K2903</f>
        <v>555877.11</v>
      </c>
      <c r="D2903" s="110">
        <f>'T09'!O2903</f>
        <v>12.2014</v>
      </c>
      <c r="E2903" s="110">
        <f>'T09'!P2903</f>
        <v>4.1318628860252948</v>
      </c>
      <c r="F2903" s="110"/>
      <c r="G2903" s="102">
        <f t="shared" si="630"/>
        <v>0</v>
      </c>
      <c r="H2903" s="102">
        <f t="shared" si="631"/>
        <v>0</v>
      </c>
      <c r="I2903" s="102">
        <f t="shared" si="632"/>
        <v>0</v>
      </c>
      <c r="J2903" s="103">
        <f t="shared" si="633"/>
        <v>0</v>
      </c>
      <c r="L2903" s="115">
        <f t="shared" si="634"/>
        <v>0</v>
      </c>
      <c r="M2903" s="111">
        <f t="shared" si="635"/>
        <v>0</v>
      </c>
      <c r="N2903" s="111">
        <f t="shared" si="636"/>
        <v>0</v>
      </c>
      <c r="O2903" s="115">
        <f t="shared" si="637"/>
        <v>0</v>
      </c>
      <c r="P2903" s="111">
        <f t="shared" si="638"/>
        <v>0</v>
      </c>
      <c r="Q2903" s="111">
        <f t="shared" si="639"/>
        <v>0</v>
      </c>
      <c r="R2903" s="115">
        <f t="shared" si="640"/>
        <v>0</v>
      </c>
      <c r="S2903" s="111">
        <f t="shared" si="641"/>
        <v>0</v>
      </c>
      <c r="T2903" s="111">
        <f t="shared" si="642"/>
        <v>0</v>
      </c>
    </row>
    <row r="2904" spans="1:20" ht="11.25" customHeight="1" x14ac:dyDescent="0.2">
      <c r="A2904" s="102" t="str">
        <f>'T09'!A2904</f>
        <v>Železná Breznica</v>
      </c>
      <c r="B2904" s="104">
        <f>'T09'!C2904</f>
        <v>518981</v>
      </c>
      <c r="C2904" s="109">
        <f>'T09'!K2904</f>
        <v>153986.00999999998</v>
      </c>
      <c r="D2904" s="110">
        <f>'T09'!O2904</f>
        <v>0</v>
      </c>
      <c r="E2904" s="110">
        <f>'T09'!P2904</f>
        <v>0</v>
      </c>
      <c r="F2904" s="110"/>
      <c r="G2904" s="102">
        <f t="shared" si="630"/>
        <v>0</v>
      </c>
      <c r="H2904" s="102">
        <f t="shared" si="631"/>
        <v>0</v>
      </c>
      <c r="I2904" s="102">
        <f t="shared" si="632"/>
        <v>0</v>
      </c>
      <c r="J2904" s="103">
        <f t="shared" si="633"/>
        <v>0</v>
      </c>
      <c r="L2904" s="115">
        <f t="shared" si="634"/>
        <v>0</v>
      </c>
      <c r="M2904" s="111">
        <f t="shared" si="635"/>
        <v>0</v>
      </c>
      <c r="N2904" s="111">
        <f t="shared" si="636"/>
        <v>0</v>
      </c>
      <c r="O2904" s="115">
        <f t="shared" si="637"/>
        <v>0</v>
      </c>
      <c r="P2904" s="111">
        <f t="shared" si="638"/>
        <v>0</v>
      </c>
      <c r="Q2904" s="111">
        <f t="shared" si="639"/>
        <v>0</v>
      </c>
      <c r="R2904" s="115">
        <f t="shared" si="640"/>
        <v>0</v>
      </c>
      <c r="S2904" s="111">
        <f t="shared" si="641"/>
        <v>0</v>
      </c>
      <c r="T2904" s="111">
        <f t="shared" si="642"/>
        <v>0</v>
      </c>
    </row>
    <row r="2905" spans="1:20" ht="11.25" customHeight="1" x14ac:dyDescent="0.2">
      <c r="A2905" s="102" t="str">
        <f>'T09'!A2905</f>
        <v>Železník</v>
      </c>
      <c r="B2905" s="104">
        <f>'T09'!C2905</f>
        <v>519987</v>
      </c>
      <c r="C2905" s="109">
        <f>'T09'!K2905</f>
        <v>123467.74</v>
      </c>
      <c r="D2905" s="110">
        <f>'T09'!O2905</f>
        <v>47.376100000000001</v>
      </c>
      <c r="E2905" s="110">
        <f>'T09'!P2905</f>
        <v>14.799444778044856</v>
      </c>
      <c r="F2905" s="110"/>
      <c r="G2905" s="102">
        <f t="shared" si="630"/>
        <v>0</v>
      </c>
      <c r="H2905" s="102">
        <f t="shared" si="631"/>
        <v>0</v>
      </c>
      <c r="I2905" s="102">
        <f t="shared" si="632"/>
        <v>0</v>
      </c>
      <c r="J2905" s="103">
        <f t="shared" si="633"/>
        <v>0</v>
      </c>
      <c r="L2905" s="115">
        <f t="shared" si="634"/>
        <v>0</v>
      </c>
      <c r="M2905" s="111">
        <f t="shared" si="635"/>
        <v>0</v>
      </c>
      <c r="N2905" s="111">
        <f t="shared" si="636"/>
        <v>0</v>
      </c>
      <c r="O2905" s="115">
        <f t="shared" si="637"/>
        <v>0</v>
      </c>
      <c r="P2905" s="111">
        <f t="shared" si="638"/>
        <v>0</v>
      </c>
      <c r="Q2905" s="111">
        <f t="shared" si="639"/>
        <v>0</v>
      </c>
      <c r="R2905" s="115">
        <f t="shared" si="640"/>
        <v>0</v>
      </c>
      <c r="S2905" s="111">
        <f t="shared" si="641"/>
        <v>0</v>
      </c>
      <c r="T2905" s="111">
        <f t="shared" si="642"/>
        <v>0</v>
      </c>
    </row>
    <row r="2906" spans="1:20" ht="11.25" customHeight="1" x14ac:dyDescent="0.2">
      <c r="A2906" s="102" t="str">
        <f>'T09'!A2906</f>
        <v>Želiezovce</v>
      </c>
      <c r="B2906" s="104">
        <f>'T09'!C2906</f>
        <v>502987</v>
      </c>
      <c r="C2906" s="109">
        <f>'T09'!K2906</f>
        <v>4016767.08</v>
      </c>
      <c r="D2906" s="110">
        <f>'T09'!O2906</f>
        <v>33.330300000000001</v>
      </c>
      <c r="E2906" s="110">
        <f>'T09'!P2906</f>
        <v>17.280785173134809</v>
      </c>
      <c r="F2906" s="110"/>
      <c r="G2906" s="102">
        <f t="shared" si="630"/>
        <v>0</v>
      </c>
      <c r="H2906" s="102">
        <f t="shared" si="631"/>
        <v>0</v>
      </c>
      <c r="I2906" s="102">
        <f t="shared" si="632"/>
        <v>0</v>
      </c>
      <c r="J2906" s="103">
        <f t="shared" si="633"/>
        <v>0</v>
      </c>
      <c r="L2906" s="115">
        <f t="shared" si="634"/>
        <v>0</v>
      </c>
      <c r="M2906" s="111">
        <f t="shared" si="635"/>
        <v>0</v>
      </c>
      <c r="N2906" s="111">
        <f t="shared" si="636"/>
        <v>0</v>
      </c>
      <c r="O2906" s="115">
        <f t="shared" si="637"/>
        <v>0</v>
      </c>
      <c r="P2906" s="111">
        <f t="shared" si="638"/>
        <v>0</v>
      </c>
      <c r="Q2906" s="111">
        <f t="shared" si="639"/>
        <v>0</v>
      </c>
      <c r="R2906" s="115">
        <f t="shared" si="640"/>
        <v>0</v>
      </c>
      <c r="S2906" s="111">
        <f t="shared" si="641"/>
        <v>0</v>
      </c>
      <c r="T2906" s="111">
        <f t="shared" si="642"/>
        <v>0</v>
      </c>
    </row>
    <row r="2907" spans="1:20" ht="11.25" customHeight="1" x14ac:dyDescent="0.2">
      <c r="A2907" s="102" t="str">
        <f>'T09'!A2907</f>
        <v>Želmanovce</v>
      </c>
      <c r="B2907" s="104">
        <f>'T09'!C2907</f>
        <v>519995</v>
      </c>
      <c r="C2907" s="109">
        <f>'T09'!K2907</f>
        <v>155473.15</v>
      </c>
      <c r="D2907" s="110">
        <f>'T09'!O2907</f>
        <v>47.876600000000003</v>
      </c>
      <c r="E2907" s="110">
        <f>'T09'!P2907</f>
        <v>12.745274666397382</v>
      </c>
      <c r="F2907" s="110"/>
      <c r="G2907" s="102">
        <f t="shared" si="630"/>
        <v>0</v>
      </c>
      <c r="H2907" s="102">
        <f t="shared" si="631"/>
        <v>0</v>
      </c>
      <c r="I2907" s="102">
        <f t="shared" si="632"/>
        <v>0</v>
      </c>
      <c r="J2907" s="103">
        <f t="shared" si="633"/>
        <v>0</v>
      </c>
      <c r="L2907" s="115">
        <f t="shared" si="634"/>
        <v>0</v>
      </c>
      <c r="M2907" s="111">
        <f t="shared" si="635"/>
        <v>0</v>
      </c>
      <c r="N2907" s="111">
        <f t="shared" si="636"/>
        <v>0</v>
      </c>
      <c r="O2907" s="115">
        <f t="shared" si="637"/>
        <v>0</v>
      </c>
      <c r="P2907" s="111">
        <f t="shared" si="638"/>
        <v>0</v>
      </c>
      <c r="Q2907" s="111">
        <f t="shared" si="639"/>
        <v>0</v>
      </c>
      <c r="R2907" s="115">
        <f t="shared" si="640"/>
        <v>0</v>
      </c>
      <c r="S2907" s="111">
        <f t="shared" si="641"/>
        <v>0</v>
      </c>
      <c r="T2907" s="111">
        <f t="shared" si="642"/>
        <v>0</v>
      </c>
    </row>
    <row r="2908" spans="1:20" ht="11.25" customHeight="1" x14ac:dyDescent="0.2">
      <c r="A2908" s="102" t="str">
        <f>'T09'!A2908</f>
        <v>Želovce</v>
      </c>
      <c r="B2908" s="104">
        <f>'T09'!C2908</f>
        <v>516571</v>
      </c>
      <c r="C2908" s="109">
        <f>'T09'!K2908</f>
        <v>668025.59</v>
      </c>
      <c r="D2908" s="110">
        <f>'T09'!O2908</f>
        <v>27.049600000000002</v>
      </c>
      <c r="E2908" s="110">
        <f>'T09'!P2908</f>
        <v>0.90743978834703032</v>
      </c>
      <c r="F2908" s="110"/>
      <c r="G2908" s="102">
        <f t="shared" si="630"/>
        <v>0</v>
      </c>
      <c r="H2908" s="102">
        <f t="shared" si="631"/>
        <v>0</v>
      </c>
      <c r="I2908" s="102">
        <f t="shared" si="632"/>
        <v>0</v>
      </c>
      <c r="J2908" s="103">
        <f t="shared" si="633"/>
        <v>0</v>
      </c>
      <c r="L2908" s="115">
        <f t="shared" si="634"/>
        <v>0</v>
      </c>
      <c r="M2908" s="111">
        <f t="shared" si="635"/>
        <v>0</v>
      </c>
      <c r="N2908" s="111">
        <f t="shared" si="636"/>
        <v>0</v>
      </c>
      <c r="O2908" s="115">
        <f t="shared" si="637"/>
        <v>0</v>
      </c>
      <c r="P2908" s="111">
        <f t="shared" si="638"/>
        <v>0</v>
      </c>
      <c r="Q2908" s="111">
        <f t="shared" si="639"/>
        <v>0</v>
      </c>
      <c r="R2908" s="115">
        <f t="shared" si="640"/>
        <v>0</v>
      </c>
      <c r="S2908" s="111">
        <f t="shared" si="641"/>
        <v>0</v>
      </c>
      <c r="T2908" s="111">
        <f t="shared" si="642"/>
        <v>0</v>
      </c>
    </row>
    <row r="2909" spans="1:20" ht="11.25" customHeight="1" x14ac:dyDescent="0.2">
      <c r="A2909" s="102" t="str">
        <f>'T09'!A2909</f>
        <v>Žemberovce</v>
      </c>
      <c r="B2909" s="104">
        <f>'T09'!C2909</f>
        <v>502995</v>
      </c>
      <c r="C2909" s="109">
        <f>'T09'!K2909</f>
        <v>644197.05000000005</v>
      </c>
      <c r="D2909" s="110">
        <f>'T09'!O2909</f>
        <v>12.4338</v>
      </c>
      <c r="E2909" s="110">
        <f>'T09'!P2909</f>
        <v>8.2019189625286231</v>
      </c>
      <c r="F2909" s="110"/>
      <c r="G2909" s="102">
        <f t="shared" si="630"/>
        <v>0</v>
      </c>
      <c r="H2909" s="102">
        <f t="shared" si="631"/>
        <v>0</v>
      </c>
      <c r="I2909" s="102">
        <f t="shared" si="632"/>
        <v>0</v>
      </c>
      <c r="J2909" s="103">
        <f t="shared" si="633"/>
        <v>0</v>
      </c>
      <c r="L2909" s="115">
        <f t="shared" si="634"/>
        <v>0</v>
      </c>
      <c r="M2909" s="111">
        <f t="shared" si="635"/>
        <v>0</v>
      </c>
      <c r="N2909" s="111">
        <f t="shared" si="636"/>
        <v>0</v>
      </c>
      <c r="O2909" s="115">
        <f t="shared" si="637"/>
        <v>0</v>
      </c>
      <c r="P2909" s="111">
        <f t="shared" si="638"/>
        <v>0</v>
      </c>
      <c r="Q2909" s="111">
        <f t="shared" si="639"/>
        <v>0</v>
      </c>
      <c r="R2909" s="115">
        <f t="shared" si="640"/>
        <v>0</v>
      </c>
      <c r="S2909" s="111">
        <f t="shared" si="641"/>
        <v>0</v>
      </c>
      <c r="T2909" s="111">
        <f t="shared" si="642"/>
        <v>0</v>
      </c>
    </row>
    <row r="2910" spans="1:20" ht="11.25" customHeight="1" x14ac:dyDescent="0.2">
      <c r="A2910" s="102" t="str">
        <f>'T09'!A2910</f>
        <v>Žemliare</v>
      </c>
      <c r="B2910" s="104">
        <f>'T09'!C2910</f>
        <v>503002</v>
      </c>
      <c r="C2910" s="109">
        <f>'T09'!K2910</f>
        <v>44133.08</v>
      </c>
      <c r="D2910" s="110">
        <f>'T09'!O2910</f>
        <v>0</v>
      </c>
      <c r="E2910" s="110">
        <f>'T09'!P2910</f>
        <v>0</v>
      </c>
      <c r="F2910" s="110"/>
      <c r="G2910" s="102">
        <f t="shared" si="630"/>
        <v>0</v>
      </c>
      <c r="H2910" s="102">
        <f t="shared" si="631"/>
        <v>0</v>
      </c>
      <c r="I2910" s="102">
        <f t="shared" si="632"/>
        <v>0</v>
      </c>
      <c r="J2910" s="103">
        <f t="shared" si="633"/>
        <v>0</v>
      </c>
      <c r="L2910" s="115">
        <f t="shared" si="634"/>
        <v>0</v>
      </c>
      <c r="M2910" s="111">
        <f t="shared" si="635"/>
        <v>0</v>
      </c>
      <c r="N2910" s="111">
        <f t="shared" si="636"/>
        <v>0</v>
      </c>
      <c r="O2910" s="115">
        <f t="shared" si="637"/>
        <v>0</v>
      </c>
      <c r="P2910" s="111">
        <f t="shared" si="638"/>
        <v>0</v>
      </c>
      <c r="Q2910" s="111">
        <f t="shared" si="639"/>
        <v>0</v>
      </c>
      <c r="R2910" s="115">
        <f t="shared" si="640"/>
        <v>0</v>
      </c>
      <c r="S2910" s="111">
        <f t="shared" si="641"/>
        <v>0</v>
      </c>
      <c r="T2910" s="111">
        <f t="shared" si="642"/>
        <v>0</v>
      </c>
    </row>
    <row r="2911" spans="1:20" ht="11.25" customHeight="1" x14ac:dyDescent="0.2">
      <c r="A2911" s="102" t="str">
        <f>'T09'!A2911</f>
        <v>Žiar</v>
      </c>
      <c r="B2911" s="104">
        <f>'T09'!C2911</f>
        <v>511200</v>
      </c>
      <c r="C2911" s="109">
        <f>'T09'!K2911</f>
        <v>129812.74</v>
      </c>
      <c r="D2911" s="110">
        <f>'T09'!O2911</f>
        <v>27.537199999999999</v>
      </c>
      <c r="E2911" s="110">
        <f>'T09'!P2911</f>
        <v>22.563994874463013</v>
      </c>
      <c r="F2911" s="110"/>
      <c r="G2911" s="102">
        <f t="shared" si="630"/>
        <v>0</v>
      </c>
      <c r="H2911" s="102">
        <f t="shared" si="631"/>
        <v>0</v>
      </c>
      <c r="I2911" s="102">
        <f t="shared" si="632"/>
        <v>0</v>
      </c>
      <c r="J2911" s="103">
        <f t="shared" si="633"/>
        <v>0</v>
      </c>
      <c r="L2911" s="115">
        <f t="shared" si="634"/>
        <v>0</v>
      </c>
      <c r="M2911" s="111">
        <f t="shared" si="635"/>
        <v>0</v>
      </c>
      <c r="N2911" s="111">
        <f t="shared" si="636"/>
        <v>0</v>
      </c>
      <c r="O2911" s="115">
        <f t="shared" si="637"/>
        <v>0</v>
      </c>
      <c r="P2911" s="111">
        <f t="shared" si="638"/>
        <v>0</v>
      </c>
      <c r="Q2911" s="111">
        <f t="shared" si="639"/>
        <v>0</v>
      </c>
      <c r="R2911" s="115">
        <f t="shared" si="640"/>
        <v>0</v>
      </c>
      <c r="S2911" s="111">
        <f t="shared" si="641"/>
        <v>0</v>
      </c>
      <c r="T2911" s="111">
        <f t="shared" si="642"/>
        <v>0</v>
      </c>
    </row>
    <row r="2912" spans="1:20" ht="11.25" customHeight="1" x14ac:dyDescent="0.2">
      <c r="A2912" s="102" t="str">
        <f>'T09'!A2912</f>
        <v>Žiar</v>
      </c>
      <c r="B2912" s="104">
        <f>'T09'!C2912</f>
        <v>515833</v>
      </c>
      <c r="C2912" s="109">
        <f>'T09'!K2912</f>
        <v>42930.52</v>
      </c>
      <c r="D2912" s="110">
        <f>'T09'!O2912</f>
        <v>0</v>
      </c>
      <c r="E2912" s="110">
        <f>'T09'!P2912</f>
        <v>0</v>
      </c>
      <c r="F2912" s="110"/>
      <c r="G2912" s="102">
        <f t="shared" si="630"/>
        <v>0</v>
      </c>
      <c r="H2912" s="102">
        <f t="shared" si="631"/>
        <v>0</v>
      </c>
      <c r="I2912" s="102">
        <f t="shared" si="632"/>
        <v>0</v>
      </c>
      <c r="J2912" s="103">
        <f t="shared" si="633"/>
        <v>0</v>
      </c>
      <c r="L2912" s="115">
        <f t="shared" si="634"/>
        <v>0</v>
      </c>
      <c r="M2912" s="111">
        <f t="shared" si="635"/>
        <v>0</v>
      </c>
      <c r="N2912" s="111">
        <f t="shared" si="636"/>
        <v>0</v>
      </c>
      <c r="O2912" s="115">
        <f t="shared" si="637"/>
        <v>0</v>
      </c>
      <c r="P2912" s="111">
        <f t="shared" si="638"/>
        <v>0</v>
      </c>
      <c r="Q2912" s="111">
        <f t="shared" si="639"/>
        <v>0</v>
      </c>
      <c r="R2912" s="115">
        <f t="shared" si="640"/>
        <v>0</v>
      </c>
      <c r="S2912" s="111">
        <f t="shared" si="641"/>
        <v>0</v>
      </c>
      <c r="T2912" s="111">
        <f t="shared" si="642"/>
        <v>0</v>
      </c>
    </row>
    <row r="2913" spans="1:20" ht="11.25" customHeight="1" x14ac:dyDescent="0.2">
      <c r="A2913" s="102" t="str">
        <f>'T09'!A2913</f>
        <v>Žiar nad Hronom</v>
      </c>
      <c r="B2913" s="104">
        <f>'T09'!C2913</f>
        <v>516589</v>
      </c>
      <c r="C2913" s="109">
        <f>'T09'!K2913</f>
        <v>11379394.130000001</v>
      </c>
      <c r="D2913" s="110">
        <f>'T09'!O2913</f>
        <v>27.922000000000001</v>
      </c>
      <c r="E2913" s="110">
        <f>'T09'!P2913</f>
        <v>2.9489768626196615</v>
      </c>
      <c r="F2913" s="110"/>
      <c r="G2913" s="102">
        <f t="shared" si="630"/>
        <v>0</v>
      </c>
      <c r="H2913" s="102">
        <f t="shared" si="631"/>
        <v>0</v>
      </c>
      <c r="I2913" s="102">
        <f t="shared" si="632"/>
        <v>0</v>
      </c>
      <c r="J2913" s="103">
        <f t="shared" si="633"/>
        <v>0</v>
      </c>
      <c r="L2913" s="115">
        <f t="shared" si="634"/>
        <v>0</v>
      </c>
      <c r="M2913" s="111">
        <f t="shared" si="635"/>
        <v>0</v>
      </c>
      <c r="N2913" s="111">
        <f t="shared" si="636"/>
        <v>0</v>
      </c>
      <c r="O2913" s="115">
        <f t="shared" si="637"/>
        <v>0</v>
      </c>
      <c r="P2913" s="111">
        <f t="shared" si="638"/>
        <v>0</v>
      </c>
      <c r="Q2913" s="111">
        <f t="shared" si="639"/>
        <v>0</v>
      </c>
      <c r="R2913" s="115">
        <f t="shared" si="640"/>
        <v>0</v>
      </c>
      <c r="S2913" s="111">
        <f t="shared" si="641"/>
        <v>0</v>
      </c>
      <c r="T2913" s="111">
        <f t="shared" si="642"/>
        <v>0</v>
      </c>
    </row>
    <row r="2914" spans="1:20" ht="11.25" customHeight="1" x14ac:dyDescent="0.2">
      <c r="A2914" s="102" t="str">
        <f>'T09'!A2914</f>
        <v>Žibritov</v>
      </c>
      <c r="B2914" s="104">
        <f>'T09'!C2914</f>
        <v>518999</v>
      </c>
      <c r="C2914" s="109">
        <f>'T09'!K2914</f>
        <v>14720.59</v>
      </c>
      <c r="D2914" s="110">
        <f>'T09'!O2914</f>
        <v>0</v>
      </c>
      <c r="E2914" s="110">
        <f>'T09'!P2914</f>
        <v>0</v>
      </c>
      <c r="F2914" s="110"/>
      <c r="G2914" s="102">
        <f t="shared" si="630"/>
        <v>0</v>
      </c>
      <c r="H2914" s="102">
        <f t="shared" si="631"/>
        <v>0</v>
      </c>
      <c r="I2914" s="102">
        <f t="shared" si="632"/>
        <v>0</v>
      </c>
      <c r="J2914" s="103">
        <f t="shared" si="633"/>
        <v>0</v>
      </c>
      <c r="L2914" s="115">
        <f t="shared" si="634"/>
        <v>0</v>
      </c>
      <c r="M2914" s="111">
        <f t="shared" si="635"/>
        <v>0</v>
      </c>
      <c r="N2914" s="111">
        <f t="shared" si="636"/>
        <v>0</v>
      </c>
      <c r="O2914" s="115">
        <f t="shared" si="637"/>
        <v>0</v>
      </c>
      <c r="P2914" s="111">
        <f t="shared" si="638"/>
        <v>0</v>
      </c>
      <c r="Q2914" s="111">
        <f t="shared" si="639"/>
        <v>0</v>
      </c>
      <c r="R2914" s="115">
        <f t="shared" si="640"/>
        <v>0</v>
      </c>
      <c r="S2914" s="111">
        <f t="shared" si="641"/>
        <v>0</v>
      </c>
      <c r="T2914" s="111">
        <f t="shared" si="642"/>
        <v>0</v>
      </c>
    </row>
    <row r="2915" spans="1:20" ht="11.25" customHeight="1" x14ac:dyDescent="0.2">
      <c r="A2915" s="102" t="str">
        <f>'T09'!A2915</f>
        <v>Žihárec</v>
      </c>
      <c r="B2915" s="104">
        <f>'T09'!C2915</f>
        <v>504190</v>
      </c>
      <c r="C2915" s="109">
        <f>'T09'!K2915</f>
        <v>1028720.45</v>
      </c>
      <c r="D2915" s="110">
        <f>'T09'!O2915</f>
        <v>33.966700000000003</v>
      </c>
      <c r="E2915" s="110">
        <f>'T09'!P2915</f>
        <v>9.3008601121908292</v>
      </c>
      <c r="F2915" s="110"/>
      <c r="G2915" s="102">
        <f t="shared" si="630"/>
        <v>0</v>
      </c>
      <c r="H2915" s="102">
        <f t="shared" si="631"/>
        <v>0</v>
      </c>
      <c r="I2915" s="102">
        <f t="shared" si="632"/>
        <v>0</v>
      </c>
      <c r="J2915" s="103">
        <f t="shared" si="633"/>
        <v>0</v>
      </c>
      <c r="L2915" s="115">
        <f t="shared" si="634"/>
        <v>0</v>
      </c>
      <c r="M2915" s="111">
        <f t="shared" si="635"/>
        <v>0</v>
      </c>
      <c r="N2915" s="111">
        <f t="shared" si="636"/>
        <v>0</v>
      </c>
      <c r="O2915" s="115">
        <f t="shared" si="637"/>
        <v>0</v>
      </c>
      <c r="P2915" s="111">
        <f t="shared" si="638"/>
        <v>0</v>
      </c>
      <c r="Q2915" s="111">
        <f t="shared" si="639"/>
        <v>0</v>
      </c>
      <c r="R2915" s="115">
        <f t="shared" si="640"/>
        <v>0</v>
      </c>
      <c r="S2915" s="111">
        <f t="shared" si="641"/>
        <v>0</v>
      </c>
      <c r="T2915" s="111">
        <f t="shared" si="642"/>
        <v>0</v>
      </c>
    </row>
    <row r="2916" spans="1:20" ht="11.25" customHeight="1" x14ac:dyDescent="0.2">
      <c r="A2916" s="102" t="str">
        <f>'T09'!A2916</f>
        <v>Žikava</v>
      </c>
      <c r="B2916" s="104">
        <f>'T09'!C2916</f>
        <v>500984</v>
      </c>
      <c r="C2916" s="109">
        <f>'T09'!K2916</f>
        <v>146035.76</v>
      </c>
      <c r="D2916" s="110">
        <f>'T09'!O2916</f>
        <v>17.1191</v>
      </c>
      <c r="E2916" s="110">
        <f>'T09'!P2916</f>
        <v>7.6326373759413437</v>
      </c>
      <c r="F2916" s="110"/>
      <c r="G2916" s="102">
        <f t="shared" si="630"/>
        <v>0</v>
      </c>
      <c r="H2916" s="102">
        <f t="shared" si="631"/>
        <v>0</v>
      </c>
      <c r="I2916" s="102">
        <f t="shared" si="632"/>
        <v>0</v>
      </c>
      <c r="J2916" s="103">
        <f t="shared" si="633"/>
        <v>0</v>
      </c>
      <c r="L2916" s="115">
        <f t="shared" si="634"/>
        <v>0</v>
      </c>
      <c r="M2916" s="111">
        <f t="shared" si="635"/>
        <v>0</v>
      </c>
      <c r="N2916" s="111">
        <f t="shared" si="636"/>
        <v>0</v>
      </c>
      <c r="O2916" s="115">
        <f t="shared" si="637"/>
        <v>0</v>
      </c>
      <c r="P2916" s="111">
        <f t="shared" si="638"/>
        <v>0</v>
      </c>
      <c r="Q2916" s="111">
        <f t="shared" si="639"/>
        <v>0</v>
      </c>
      <c r="R2916" s="115">
        <f t="shared" si="640"/>
        <v>0</v>
      </c>
      <c r="S2916" s="111">
        <f t="shared" si="641"/>
        <v>0</v>
      </c>
      <c r="T2916" s="111">
        <f t="shared" si="642"/>
        <v>0</v>
      </c>
    </row>
    <row r="2917" spans="1:20" ht="11.25" customHeight="1" x14ac:dyDescent="0.2">
      <c r="A2917" s="102" t="str">
        <f>'T09'!A2917</f>
        <v>Žilina</v>
      </c>
      <c r="B2917" s="104">
        <f>'T09'!C2917</f>
        <v>517402</v>
      </c>
      <c r="C2917" s="109">
        <f>'T09'!K2917</f>
        <v>50475960.910000004</v>
      </c>
      <c r="D2917" s="110">
        <f>'T09'!O2917</f>
        <v>74.665300000000002</v>
      </c>
      <c r="E2917" s="110">
        <f>'T09'!P2917</f>
        <v>6.7785488147530142</v>
      </c>
      <c r="F2917" s="110"/>
      <c r="G2917" s="102">
        <f t="shared" si="630"/>
        <v>1</v>
      </c>
      <c r="H2917" s="102">
        <f t="shared" si="631"/>
        <v>0</v>
      </c>
      <c r="I2917" s="102">
        <f t="shared" si="632"/>
        <v>0</v>
      </c>
      <c r="J2917" s="103">
        <f t="shared" si="633"/>
        <v>1</v>
      </c>
      <c r="L2917" s="115">
        <f t="shared" si="634"/>
        <v>50475960.910000004</v>
      </c>
      <c r="M2917" s="111">
        <f t="shared" si="635"/>
        <v>0.74665300000000001</v>
      </c>
      <c r="N2917" s="111">
        <f t="shared" si="636"/>
        <v>6.7785488147530146E-2</v>
      </c>
      <c r="O2917" s="115">
        <f t="shared" si="637"/>
        <v>0</v>
      </c>
      <c r="P2917" s="111">
        <f t="shared" si="638"/>
        <v>0</v>
      </c>
      <c r="Q2917" s="111">
        <f t="shared" si="639"/>
        <v>0</v>
      </c>
      <c r="R2917" s="115">
        <f t="shared" si="640"/>
        <v>0</v>
      </c>
      <c r="S2917" s="111">
        <f t="shared" si="641"/>
        <v>0</v>
      </c>
      <c r="T2917" s="111">
        <f t="shared" si="642"/>
        <v>0</v>
      </c>
    </row>
    <row r="2918" spans="1:20" ht="11.25" customHeight="1" x14ac:dyDescent="0.2">
      <c r="A2918" s="102" t="str">
        <f>'T09'!A2918</f>
        <v>Žíp</v>
      </c>
      <c r="B2918" s="104">
        <f>'T09'!C2918</f>
        <v>515841</v>
      </c>
      <c r="C2918" s="109">
        <f>'T09'!K2918</f>
        <v>41479.629999999997</v>
      </c>
      <c r="D2918" s="110">
        <f>'T09'!O2918</f>
        <v>0</v>
      </c>
      <c r="E2918" s="110">
        <f>'T09'!P2918</f>
        <v>0</v>
      </c>
      <c r="F2918" s="110"/>
      <c r="G2918" s="102">
        <f t="shared" si="630"/>
        <v>0</v>
      </c>
      <c r="H2918" s="102">
        <f t="shared" si="631"/>
        <v>0</v>
      </c>
      <c r="I2918" s="102">
        <f t="shared" si="632"/>
        <v>0</v>
      </c>
      <c r="J2918" s="103">
        <f t="shared" si="633"/>
        <v>0</v>
      </c>
      <c r="L2918" s="115">
        <f t="shared" si="634"/>
        <v>0</v>
      </c>
      <c r="M2918" s="111">
        <f t="shared" si="635"/>
        <v>0</v>
      </c>
      <c r="N2918" s="111">
        <f t="shared" si="636"/>
        <v>0</v>
      </c>
      <c r="O2918" s="115">
        <f t="shared" si="637"/>
        <v>0</v>
      </c>
      <c r="P2918" s="111">
        <f t="shared" si="638"/>
        <v>0</v>
      </c>
      <c r="Q2918" s="111">
        <f t="shared" si="639"/>
        <v>0</v>
      </c>
      <c r="R2918" s="115">
        <f t="shared" si="640"/>
        <v>0</v>
      </c>
      <c r="S2918" s="111">
        <f t="shared" si="641"/>
        <v>0</v>
      </c>
      <c r="T2918" s="111">
        <f t="shared" si="642"/>
        <v>0</v>
      </c>
    </row>
    <row r="2919" spans="1:20" ht="11.25" customHeight="1" x14ac:dyDescent="0.2">
      <c r="A2919" s="102" t="str">
        <f>'T09'!A2919</f>
        <v>Žipov</v>
      </c>
      <c r="B2919" s="104">
        <f>'T09'!C2919</f>
        <v>525502</v>
      </c>
      <c r="C2919" s="109">
        <f>'T09'!K2919</f>
        <v>93185.19</v>
      </c>
      <c r="D2919" s="110">
        <f>'T09'!O2919</f>
        <v>1.3595999999999999</v>
      </c>
      <c r="E2919" s="110">
        <f>'T09'!P2919</f>
        <v>1.4165341080487146</v>
      </c>
      <c r="F2919" s="110"/>
      <c r="G2919" s="102">
        <f t="shared" si="630"/>
        <v>0</v>
      </c>
      <c r="H2919" s="102">
        <f t="shared" si="631"/>
        <v>0</v>
      </c>
      <c r="I2919" s="102">
        <f t="shared" si="632"/>
        <v>0</v>
      </c>
      <c r="J2919" s="103">
        <f t="shared" si="633"/>
        <v>0</v>
      </c>
      <c r="L2919" s="115">
        <f t="shared" si="634"/>
        <v>0</v>
      </c>
      <c r="M2919" s="111">
        <f t="shared" si="635"/>
        <v>0</v>
      </c>
      <c r="N2919" s="111">
        <f t="shared" si="636"/>
        <v>0</v>
      </c>
      <c r="O2919" s="115">
        <f t="shared" si="637"/>
        <v>0</v>
      </c>
      <c r="P2919" s="111">
        <f t="shared" si="638"/>
        <v>0</v>
      </c>
      <c r="Q2919" s="111">
        <f t="shared" si="639"/>
        <v>0</v>
      </c>
      <c r="R2919" s="115">
        <f t="shared" si="640"/>
        <v>0</v>
      </c>
      <c r="S2919" s="111">
        <f t="shared" si="641"/>
        <v>0</v>
      </c>
      <c r="T2919" s="111">
        <f t="shared" si="642"/>
        <v>0</v>
      </c>
    </row>
    <row r="2920" spans="1:20" ht="11.25" customHeight="1" x14ac:dyDescent="0.2">
      <c r="A2920" s="102" t="str">
        <f>'T09'!A2920</f>
        <v>Žirany</v>
      </c>
      <c r="B2920" s="104">
        <f>'T09'!C2920</f>
        <v>500992</v>
      </c>
      <c r="C2920" s="109">
        <f>'T09'!K2920</f>
        <v>502966.11</v>
      </c>
      <c r="D2920" s="110">
        <f>'T09'!O2920</f>
        <v>6.9295999999999998</v>
      </c>
      <c r="E2920" s="110">
        <f>'T09'!P2920</f>
        <v>3.2308598287069481</v>
      </c>
      <c r="F2920" s="110"/>
      <c r="G2920" s="102">
        <f t="shared" si="630"/>
        <v>0</v>
      </c>
      <c r="H2920" s="102">
        <f t="shared" si="631"/>
        <v>0</v>
      </c>
      <c r="I2920" s="102">
        <f t="shared" si="632"/>
        <v>0</v>
      </c>
      <c r="J2920" s="103">
        <f t="shared" si="633"/>
        <v>0</v>
      </c>
      <c r="L2920" s="115">
        <f t="shared" si="634"/>
        <v>0</v>
      </c>
      <c r="M2920" s="111">
        <f t="shared" si="635"/>
        <v>0</v>
      </c>
      <c r="N2920" s="111">
        <f t="shared" si="636"/>
        <v>0</v>
      </c>
      <c r="O2920" s="115">
        <f t="shared" si="637"/>
        <v>0</v>
      </c>
      <c r="P2920" s="111">
        <f t="shared" si="638"/>
        <v>0</v>
      </c>
      <c r="Q2920" s="111">
        <f t="shared" si="639"/>
        <v>0</v>
      </c>
      <c r="R2920" s="115">
        <f t="shared" si="640"/>
        <v>0</v>
      </c>
      <c r="S2920" s="111">
        <f t="shared" si="641"/>
        <v>0</v>
      </c>
      <c r="T2920" s="111">
        <f t="shared" si="642"/>
        <v>0</v>
      </c>
    </row>
    <row r="2921" spans="1:20" ht="11.25" customHeight="1" x14ac:dyDescent="0.2">
      <c r="A2921" s="102" t="str">
        <f>'T09'!A2921</f>
        <v>Žitavany</v>
      </c>
      <c r="B2921" s="104">
        <f>'T09'!C2921</f>
        <v>582816</v>
      </c>
      <c r="C2921" s="109">
        <f>'T09'!K2921</f>
        <v>799328.81</v>
      </c>
      <c r="D2921" s="110">
        <f>'T09'!O2921</f>
        <v>49.374099999999999</v>
      </c>
      <c r="E2921" s="110">
        <f>'T09'!P2921</f>
        <v>12.511318089485602</v>
      </c>
      <c r="F2921" s="110"/>
      <c r="G2921" s="102">
        <f t="shared" si="630"/>
        <v>0</v>
      </c>
      <c r="H2921" s="102">
        <f t="shared" si="631"/>
        <v>0</v>
      </c>
      <c r="I2921" s="102">
        <f t="shared" si="632"/>
        <v>0</v>
      </c>
      <c r="J2921" s="103">
        <f t="shared" si="633"/>
        <v>0</v>
      </c>
      <c r="L2921" s="115">
        <f t="shared" si="634"/>
        <v>0</v>
      </c>
      <c r="M2921" s="111">
        <f t="shared" si="635"/>
        <v>0</v>
      </c>
      <c r="N2921" s="111">
        <f t="shared" si="636"/>
        <v>0</v>
      </c>
      <c r="O2921" s="115">
        <f t="shared" si="637"/>
        <v>0</v>
      </c>
      <c r="P2921" s="111">
        <f t="shared" si="638"/>
        <v>0</v>
      </c>
      <c r="Q2921" s="111">
        <f t="shared" si="639"/>
        <v>0</v>
      </c>
      <c r="R2921" s="115">
        <f t="shared" si="640"/>
        <v>0</v>
      </c>
      <c r="S2921" s="111">
        <f t="shared" si="641"/>
        <v>0</v>
      </c>
      <c r="T2921" s="111">
        <f t="shared" si="642"/>
        <v>0</v>
      </c>
    </row>
    <row r="2922" spans="1:20" ht="11.25" customHeight="1" x14ac:dyDescent="0.2">
      <c r="A2922" s="102" t="str">
        <f>'T09'!A2922</f>
        <v>Žitavce</v>
      </c>
      <c r="B2922" s="104">
        <f>'T09'!C2922</f>
        <v>501018</v>
      </c>
      <c r="C2922" s="109">
        <f>'T09'!K2922</f>
        <v>103235.12</v>
      </c>
      <c r="D2922" s="110">
        <f>'T09'!O2922</f>
        <v>0</v>
      </c>
      <c r="E2922" s="110">
        <f>'T09'!P2922</f>
        <v>0</v>
      </c>
      <c r="F2922" s="110"/>
      <c r="G2922" s="102">
        <f t="shared" si="630"/>
        <v>0</v>
      </c>
      <c r="H2922" s="102">
        <f t="shared" si="631"/>
        <v>0</v>
      </c>
      <c r="I2922" s="102">
        <f t="shared" si="632"/>
        <v>0</v>
      </c>
      <c r="J2922" s="103">
        <f t="shared" si="633"/>
        <v>0</v>
      </c>
      <c r="L2922" s="115">
        <f t="shared" si="634"/>
        <v>0</v>
      </c>
      <c r="M2922" s="111">
        <f t="shared" si="635"/>
        <v>0</v>
      </c>
      <c r="N2922" s="111">
        <f t="shared" si="636"/>
        <v>0</v>
      </c>
      <c r="O2922" s="115">
        <f t="shared" si="637"/>
        <v>0</v>
      </c>
      <c r="P2922" s="111">
        <f t="shared" si="638"/>
        <v>0</v>
      </c>
      <c r="Q2922" s="111">
        <f t="shared" si="639"/>
        <v>0</v>
      </c>
      <c r="R2922" s="115">
        <f t="shared" si="640"/>
        <v>0</v>
      </c>
      <c r="S2922" s="111">
        <f t="shared" si="641"/>
        <v>0</v>
      </c>
      <c r="T2922" s="111">
        <f t="shared" si="642"/>
        <v>0</v>
      </c>
    </row>
    <row r="2923" spans="1:20" ht="11.25" customHeight="1" x14ac:dyDescent="0.2">
      <c r="A2923" s="102" t="str">
        <f>'T09'!A2923</f>
        <v>Žitná - Radiša</v>
      </c>
      <c r="B2923" s="104">
        <f>'T09'!C2923</f>
        <v>505811</v>
      </c>
      <c r="C2923" s="109">
        <f>'T09'!K2923</f>
        <v>171805.78999999998</v>
      </c>
      <c r="D2923" s="110">
        <f>'T09'!O2923</f>
        <v>9.7972000000000001</v>
      </c>
      <c r="E2923" s="110">
        <f>'T09'!P2923</f>
        <v>1.3524340477698686</v>
      </c>
      <c r="F2923" s="110"/>
      <c r="G2923" s="102">
        <f t="shared" si="630"/>
        <v>0</v>
      </c>
      <c r="H2923" s="102">
        <f t="shared" si="631"/>
        <v>0</v>
      </c>
      <c r="I2923" s="102">
        <f t="shared" si="632"/>
        <v>0</v>
      </c>
      <c r="J2923" s="103">
        <f t="shared" si="633"/>
        <v>0</v>
      </c>
      <c r="L2923" s="115">
        <f t="shared" si="634"/>
        <v>0</v>
      </c>
      <c r="M2923" s="111">
        <f t="shared" si="635"/>
        <v>0</v>
      </c>
      <c r="N2923" s="111">
        <f t="shared" si="636"/>
        <v>0</v>
      </c>
      <c r="O2923" s="115">
        <f t="shared" si="637"/>
        <v>0</v>
      </c>
      <c r="P2923" s="111">
        <f t="shared" si="638"/>
        <v>0</v>
      </c>
      <c r="Q2923" s="111">
        <f t="shared" si="639"/>
        <v>0</v>
      </c>
      <c r="R2923" s="115">
        <f t="shared" si="640"/>
        <v>0</v>
      </c>
      <c r="S2923" s="111">
        <f t="shared" si="641"/>
        <v>0</v>
      </c>
      <c r="T2923" s="111">
        <f t="shared" si="642"/>
        <v>0</v>
      </c>
    </row>
    <row r="2924" spans="1:20" ht="11.25" customHeight="1" x14ac:dyDescent="0.2">
      <c r="A2924" s="102" t="str">
        <f>'T09'!A2924</f>
        <v>Žlkovce</v>
      </c>
      <c r="B2924" s="104">
        <f>'T09'!C2924</f>
        <v>507792</v>
      </c>
      <c r="C2924" s="109">
        <f>'T09'!K2924</f>
        <v>398674.39</v>
      </c>
      <c r="D2924" s="110">
        <f>'T09'!O2924</f>
        <v>0</v>
      </c>
      <c r="E2924" s="110">
        <f>'T09'!P2924</f>
        <v>3.4314443925028639</v>
      </c>
      <c r="F2924" s="110"/>
      <c r="G2924" s="102">
        <f t="shared" si="630"/>
        <v>0</v>
      </c>
      <c r="H2924" s="102">
        <f t="shared" si="631"/>
        <v>0</v>
      </c>
      <c r="I2924" s="102">
        <f t="shared" si="632"/>
        <v>0</v>
      </c>
      <c r="J2924" s="103">
        <f t="shared" si="633"/>
        <v>0</v>
      </c>
      <c r="L2924" s="115">
        <f t="shared" si="634"/>
        <v>0</v>
      </c>
      <c r="M2924" s="111">
        <f t="shared" si="635"/>
        <v>0</v>
      </c>
      <c r="N2924" s="111">
        <f t="shared" si="636"/>
        <v>0</v>
      </c>
      <c r="O2924" s="115">
        <f t="shared" si="637"/>
        <v>0</v>
      </c>
      <c r="P2924" s="111">
        <f t="shared" si="638"/>
        <v>0</v>
      </c>
      <c r="Q2924" s="111">
        <f t="shared" si="639"/>
        <v>0</v>
      </c>
      <c r="R2924" s="115">
        <f t="shared" si="640"/>
        <v>0</v>
      </c>
      <c r="S2924" s="111">
        <f t="shared" si="641"/>
        <v>0</v>
      </c>
      <c r="T2924" s="111">
        <f t="shared" si="642"/>
        <v>0</v>
      </c>
    </row>
    <row r="2925" spans="1:20" ht="11.25" customHeight="1" x14ac:dyDescent="0.2">
      <c r="A2925" s="102" t="str">
        <f>'T09'!A2925</f>
        <v>Župčany</v>
      </c>
      <c r="B2925" s="104">
        <f>'T09'!C2925</f>
        <v>525511</v>
      </c>
      <c r="C2925" s="109">
        <f>'T09'!K2925</f>
        <v>389190.61</v>
      </c>
      <c r="D2925" s="110">
        <f>'T09'!O2925</f>
        <v>0</v>
      </c>
      <c r="E2925" s="110">
        <f>'T09'!P2925</f>
        <v>1.2808505323394108</v>
      </c>
      <c r="F2925" s="110"/>
      <c r="G2925" s="102">
        <f t="shared" si="630"/>
        <v>0</v>
      </c>
      <c r="H2925" s="102">
        <f t="shared" si="631"/>
        <v>0</v>
      </c>
      <c r="I2925" s="102">
        <f t="shared" si="632"/>
        <v>0</v>
      </c>
      <c r="J2925" s="103">
        <f t="shared" si="633"/>
        <v>0</v>
      </c>
      <c r="L2925" s="115">
        <f t="shared" si="634"/>
        <v>0</v>
      </c>
      <c r="M2925" s="111">
        <f t="shared" si="635"/>
        <v>0</v>
      </c>
      <c r="N2925" s="111">
        <f t="shared" si="636"/>
        <v>0</v>
      </c>
      <c r="O2925" s="115">
        <f t="shared" si="637"/>
        <v>0</v>
      </c>
      <c r="P2925" s="111">
        <f t="shared" si="638"/>
        <v>0</v>
      </c>
      <c r="Q2925" s="111">
        <f t="shared" si="639"/>
        <v>0</v>
      </c>
      <c r="R2925" s="115">
        <f t="shared" si="640"/>
        <v>0</v>
      </c>
      <c r="S2925" s="111">
        <f t="shared" si="641"/>
        <v>0</v>
      </c>
      <c r="T2925" s="111">
        <f t="shared" si="642"/>
        <v>0</v>
      </c>
    </row>
    <row r="2926" spans="1:20" ht="11.25" customHeight="1" x14ac:dyDescent="0.2">
      <c r="A2926" s="102" t="str">
        <f>'T09'!A2926</f>
        <v>Župkov</v>
      </c>
      <c r="B2926" s="104">
        <f>'T09'!C2926</f>
        <v>517399</v>
      </c>
      <c r="C2926" s="109">
        <f>'T09'!K2926</f>
        <v>764882.45000000007</v>
      </c>
      <c r="D2926" s="110">
        <f>'T09'!O2926</f>
        <v>34.455599999999997</v>
      </c>
      <c r="E2926" s="110">
        <f>'T09'!P2926</f>
        <v>16.738867521408025</v>
      </c>
      <c r="F2926" s="110"/>
      <c r="G2926" s="102">
        <f t="shared" si="630"/>
        <v>0</v>
      </c>
      <c r="H2926" s="102">
        <f t="shared" si="631"/>
        <v>0</v>
      </c>
      <c r="I2926" s="102">
        <f t="shared" si="632"/>
        <v>0</v>
      </c>
      <c r="J2926" s="103">
        <f t="shared" si="633"/>
        <v>0</v>
      </c>
      <c r="L2926" s="115">
        <f t="shared" si="634"/>
        <v>0</v>
      </c>
      <c r="M2926" s="111">
        <f t="shared" si="635"/>
        <v>0</v>
      </c>
      <c r="N2926" s="111">
        <f t="shared" si="636"/>
        <v>0</v>
      </c>
      <c r="O2926" s="115">
        <f t="shared" si="637"/>
        <v>0</v>
      </c>
      <c r="P2926" s="111">
        <f t="shared" si="638"/>
        <v>0</v>
      </c>
      <c r="Q2926" s="111">
        <f t="shared" si="639"/>
        <v>0</v>
      </c>
      <c r="R2926" s="115">
        <f t="shared" si="640"/>
        <v>0</v>
      </c>
      <c r="S2926" s="111">
        <f t="shared" si="641"/>
        <v>0</v>
      </c>
      <c r="T2926" s="111">
        <f t="shared" si="642"/>
        <v>0</v>
      </c>
    </row>
    <row r="2927" spans="1:20" ht="11.25" customHeight="1" x14ac:dyDescent="0.2">
      <c r="C2927" s="109"/>
      <c r="D2927" s="110"/>
      <c r="E2927" s="110"/>
      <c r="F2927" s="110"/>
      <c r="M2927" s="111"/>
      <c r="N2927" s="111"/>
      <c r="P2927" s="111"/>
      <c r="Q2927" s="111"/>
      <c r="S2927" s="111"/>
      <c r="T2927" s="111"/>
    </row>
    <row r="2928" spans="1:20" ht="11.25" customHeight="1" x14ac:dyDescent="0.2">
      <c r="C2928" s="109"/>
      <c r="D2928" s="110"/>
      <c r="E2928" s="110"/>
      <c r="F2928" s="110"/>
      <c r="M2928" s="111"/>
      <c r="N2928" s="111"/>
      <c r="P2928" s="111"/>
      <c r="Q2928" s="111"/>
      <c r="S2928" s="111"/>
      <c r="T2928" s="111"/>
    </row>
    <row r="2929" spans="3:20" ht="11.25" customHeight="1" x14ac:dyDescent="0.2">
      <c r="C2929" s="109"/>
      <c r="D2929" s="110"/>
      <c r="E2929" s="110"/>
      <c r="F2929" s="110"/>
      <c r="M2929" s="111"/>
      <c r="N2929" s="111"/>
      <c r="P2929" s="111"/>
      <c r="Q2929" s="111"/>
      <c r="S2929" s="111"/>
      <c r="T2929" s="111"/>
    </row>
  </sheetData>
  <mergeCells count="1">
    <mergeCell ref="L1:T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election sqref="A1:C1"/>
    </sheetView>
  </sheetViews>
  <sheetFormatPr defaultRowHeight="15" x14ac:dyDescent="0.25"/>
  <cols>
    <col min="1" max="1" width="52.140625" style="56" customWidth="1"/>
    <col min="2" max="16384" width="9.140625" style="56"/>
  </cols>
  <sheetData>
    <row r="1" spans="1:3" x14ac:dyDescent="0.25">
      <c r="A1" s="190" t="s">
        <v>2903</v>
      </c>
      <c r="B1" s="190"/>
      <c r="C1" s="190"/>
    </row>
    <row r="2" spans="1:3" x14ac:dyDescent="0.25">
      <c r="A2" s="57"/>
      <c r="B2" s="58" t="s">
        <v>2904</v>
      </c>
      <c r="C2" s="58" t="s">
        <v>2905</v>
      </c>
    </row>
    <row r="3" spans="1:3" x14ac:dyDescent="0.25">
      <c r="A3" s="59" t="s">
        <v>2906</v>
      </c>
      <c r="B3" s="60">
        <f>101816.483</f>
        <v>101816.48299999999</v>
      </c>
      <c r="C3" s="61">
        <f>B3/$C$18*100</f>
        <v>0.13800849657402497</v>
      </c>
    </row>
    <row r="4" spans="1:3" x14ac:dyDescent="0.25">
      <c r="A4" s="62" t="s">
        <v>2907</v>
      </c>
      <c r="B4" s="60">
        <f>19236.177</f>
        <v>19236.177</v>
      </c>
      <c r="C4" s="61">
        <f t="shared" ref="C4:C13" si="0">B4/$C$18*100</f>
        <v>2.6073930167101116E-2</v>
      </c>
    </row>
    <row r="5" spans="1:3" x14ac:dyDescent="0.25">
      <c r="A5" s="63" t="s">
        <v>2908</v>
      </c>
      <c r="B5" s="60">
        <v>17771.902999999998</v>
      </c>
      <c r="C5" s="61">
        <f t="shared" si="0"/>
        <v>2.4089160635114494E-2</v>
      </c>
    </row>
    <row r="6" spans="1:3" x14ac:dyDescent="0.25">
      <c r="A6" s="63" t="s">
        <v>2909</v>
      </c>
      <c r="B6" s="60">
        <v>8208.0740000000005</v>
      </c>
      <c r="C6" s="61">
        <f t="shared" si="0"/>
        <v>1.1125742307444892E-2</v>
      </c>
    </row>
    <row r="7" spans="1:3" x14ac:dyDescent="0.25">
      <c r="A7" s="63" t="s">
        <v>2910</v>
      </c>
      <c r="B7" s="60">
        <v>7660.7659999999996</v>
      </c>
      <c r="C7" s="61">
        <f t="shared" si="0"/>
        <v>1.0383886450540695E-2</v>
      </c>
    </row>
    <row r="8" spans="1:3" x14ac:dyDescent="0.25">
      <c r="A8" s="63" t="s">
        <v>2911</v>
      </c>
      <c r="B8" s="60">
        <v>6639.7479999999996</v>
      </c>
      <c r="C8" s="61">
        <f t="shared" si="0"/>
        <v>8.9999341178420896E-3</v>
      </c>
    </row>
    <row r="9" spans="1:3" x14ac:dyDescent="0.25">
      <c r="A9" s="63" t="s">
        <v>2912</v>
      </c>
      <c r="B9" s="60">
        <v>6154.2179999999998</v>
      </c>
      <c r="C9" s="61">
        <f t="shared" si="0"/>
        <v>8.3418160669407795E-3</v>
      </c>
    </row>
    <row r="10" spans="1:3" x14ac:dyDescent="0.25">
      <c r="A10" s="59" t="s">
        <v>2913</v>
      </c>
      <c r="B10" s="60">
        <v>199922.75899999999</v>
      </c>
      <c r="C10" s="61">
        <f t="shared" si="0"/>
        <v>0.27098794406914567</v>
      </c>
    </row>
    <row r="11" spans="1:3" x14ac:dyDescent="0.25">
      <c r="A11" s="59" t="s">
        <v>2914</v>
      </c>
      <c r="B11" s="60">
        <v>2950</v>
      </c>
      <c r="C11" s="61">
        <f t="shared" si="0"/>
        <v>3.9986164606900989E-3</v>
      </c>
    </row>
    <row r="12" spans="1:3" x14ac:dyDescent="0.25">
      <c r="A12" s="59" t="s">
        <v>2915</v>
      </c>
      <c r="B12" s="60">
        <v>185.85599999999999</v>
      </c>
      <c r="C12" s="61">
        <f t="shared" si="0"/>
        <v>2.5192096980271832E-4</v>
      </c>
    </row>
    <row r="13" spans="1:3" x14ac:dyDescent="0.25">
      <c r="A13" s="64" t="s">
        <v>2916</v>
      </c>
      <c r="B13" s="65">
        <f>B3+B10+B11+B12</f>
        <v>304875.098</v>
      </c>
      <c r="C13" s="66">
        <f t="shared" si="0"/>
        <v>0.41324697807366351</v>
      </c>
    </row>
    <row r="14" spans="1:3" x14ac:dyDescent="0.25">
      <c r="A14" s="67" t="s">
        <v>2917</v>
      </c>
      <c r="B14" s="68">
        <v>10162502</v>
      </c>
      <c r="C14" s="69" t="s">
        <v>2918</v>
      </c>
    </row>
    <row r="15" spans="1:3" x14ac:dyDescent="0.25">
      <c r="A15" s="70" t="s">
        <v>2919</v>
      </c>
      <c r="B15" s="71">
        <f>B13/B14*100</f>
        <v>3.0000003739236654</v>
      </c>
      <c r="C15" s="72" t="s">
        <v>2918</v>
      </c>
    </row>
    <row r="16" spans="1:3" x14ac:dyDescent="0.25">
      <c r="A16" s="73" t="s">
        <v>2920</v>
      </c>
      <c r="B16" s="191" t="s">
        <v>2921</v>
      </c>
      <c r="C16" s="191"/>
    </row>
    <row r="17" spans="1:3" x14ac:dyDescent="0.25">
      <c r="A17" s="74"/>
      <c r="B17" s="74"/>
      <c r="C17" s="74"/>
    </row>
    <row r="18" spans="1:3" x14ac:dyDescent="0.25">
      <c r="A18" s="74" t="s">
        <v>2922</v>
      </c>
      <c r="B18" s="74"/>
      <c r="C18" s="75">
        <v>73775517.832257301</v>
      </c>
    </row>
  </sheetData>
  <mergeCells count="2">
    <mergeCell ref="A1:C1"/>
    <mergeCell ref="B16:C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showGridLines="0" workbookViewId="0">
      <selection sqref="A1:E1"/>
    </sheetView>
  </sheetViews>
  <sheetFormatPr defaultRowHeight="15" x14ac:dyDescent="0.25"/>
  <cols>
    <col min="1" max="1" width="44.7109375" style="56" customWidth="1"/>
    <col min="2" max="5" width="10.7109375" style="56" customWidth="1"/>
    <col min="6" max="16384" width="9.140625" style="56"/>
  </cols>
  <sheetData>
    <row r="1" spans="1:5" x14ac:dyDescent="0.25">
      <c r="A1" s="192" t="s">
        <v>2923</v>
      </c>
      <c r="B1" s="192"/>
      <c r="C1" s="192"/>
      <c r="D1" s="192"/>
      <c r="E1" s="192"/>
    </row>
    <row r="2" spans="1:5" ht="38.25" x14ac:dyDescent="0.25">
      <c r="A2" s="76"/>
      <c r="B2" s="77" t="s">
        <v>2924</v>
      </c>
      <c r="C2" s="77" t="s">
        <v>2925</v>
      </c>
      <c r="D2" s="77" t="s">
        <v>2926</v>
      </c>
      <c r="E2" s="77" t="s">
        <v>2927</v>
      </c>
    </row>
    <row r="3" spans="1:5" x14ac:dyDescent="0.25">
      <c r="A3" s="76"/>
      <c r="B3" s="78" t="s">
        <v>2928</v>
      </c>
      <c r="C3" s="78" t="s">
        <v>2929</v>
      </c>
      <c r="D3" s="78" t="s">
        <v>2930</v>
      </c>
      <c r="E3" s="78" t="s">
        <v>2931</v>
      </c>
    </row>
    <row r="4" spans="1:5" x14ac:dyDescent="0.25">
      <c r="A4" s="79" t="s">
        <v>2932</v>
      </c>
      <c r="B4" s="80">
        <v>5000</v>
      </c>
      <c r="C4" s="80">
        <v>5000</v>
      </c>
      <c r="D4" s="80">
        <v>2050</v>
      </c>
      <c r="E4" s="80">
        <f>C4-D4</f>
        <v>2950</v>
      </c>
    </row>
    <row r="5" spans="1:5" x14ac:dyDescent="0.25">
      <c r="A5" s="81" t="s">
        <v>2933</v>
      </c>
      <c r="B5" s="82">
        <v>1495</v>
      </c>
      <c r="C5" s="82">
        <v>2580</v>
      </c>
      <c r="D5" s="82">
        <v>2395</v>
      </c>
      <c r="E5" s="82">
        <f>C5-D5</f>
        <v>185</v>
      </c>
    </row>
    <row r="6" spans="1:5" x14ac:dyDescent="0.25">
      <c r="A6" s="193" t="s">
        <v>2934</v>
      </c>
      <c r="B6" s="193"/>
      <c r="C6" s="193"/>
      <c r="D6" s="194" t="s">
        <v>2935</v>
      </c>
      <c r="E6" s="194"/>
    </row>
  </sheetData>
  <mergeCells count="3">
    <mergeCell ref="A1:E1"/>
    <mergeCell ref="A6:C6"/>
    <mergeCell ref="D6:E6"/>
  </mergeCells>
  <pageMargins left="0.7" right="0.7" top="0.75" bottom="0.75" header="0.3" footer="0.3"/>
  <pageSetup paperSize="9" orientation="portrait" verticalDpi="0" r:id="rId1"/>
  <ignoredErrors>
    <ignoredError sqref="B3:E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showGridLines="0" workbookViewId="0">
      <selection sqref="A1:F1"/>
    </sheetView>
  </sheetViews>
  <sheetFormatPr defaultRowHeight="15" x14ac:dyDescent="0.25"/>
  <cols>
    <col min="1" max="1" width="17.140625" customWidth="1"/>
    <col min="2" max="2" width="19.42578125" customWidth="1"/>
    <col min="3" max="6" width="17.7109375" style="187" customWidth="1"/>
  </cols>
  <sheetData>
    <row r="1" spans="1:6" x14ac:dyDescent="0.25">
      <c r="A1" s="198" t="s">
        <v>3059</v>
      </c>
      <c r="B1" s="198"/>
      <c r="C1" s="198"/>
      <c r="D1" s="198"/>
      <c r="E1" s="198"/>
      <c r="F1" s="198"/>
    </row>
    <row r="2" spans="1:6" x14ac:dyDescent="0.25">
      <c r="A2" s="177"/>
      <c r="B2" s="177"/>
      <c r="C2" s="178" t="s">
        <v>3060</v>
      </c>
      <c r="D2" s="178" t="s">
        <v>3061</v>
      </c>
      <c r="E2" s="178" t="s">
        <v>3062</v>
      </c>
      <c r="F2" s="178" t="s">
        <v>3063</v>
      </c>
    </row>
    <row r="3" spans="1:6" ht="21.75" customHeight="1" x14ac:dyDescent="0.25">
      <c r="A3" s="199" t="s">
        <v>3064</v>
      </c>
      <c r="B3" s="134" t="s">
        <v>3065</v>
      </c>
      <c r="C3" s="179">
        <v>41303</v>
      </c>
      <c r="D3" s="179">
        <v>41435</v>
      </c>
      <c r="E3" s="179">
        <v>41533</v>
      </c>
      <c r="F3" s="180" t="s">
        <v>2918</v>
      </c>
    </row>
    <row r="4" spans="1:6" ht="15.75" thickBot="1" x14ac:dyDescent="0.3">
      <c r="A4" s="196"/>
      <c r="B4" s="135" t="s">
        <v>3066</v>
      </c>
      <c r="C4" s="181">
        <v>41304</v>
      </c>
      <c r="D4" s="181">
        <v>41436</v>
      </c>
      <c r="E4" s="182">
        <v>41536</v>
      </c>
      <c r="F4" s="183" t="s">
        <v>2918</v>
      </c>
    </row>
    <row r="5" spans="1:6" ht="15.75" customHeight="1" x14ac:dyDescent="0.25">
      <c r="A5" s="195" t="s">
        <v>3067</v>
      </c>
      <c r="B5" s="134" t="s">
        <v>3068</v>
      </c>
      <c r="C5" s="179">
        <v>41311</v>
      </c>
      <c r="D5" s="185">
        <v>41449</v>
      </c>
      <c r="E5" s="185">
        <v>41541</v>
      </c>
      <c r="F5" s="179">
        <v>41605</v>
      </c>
    </row>
    <row r="6" spans="1:6" ht="15.75" thickBot="1" x14ac:dyDescent="0.3">
      <c r="A6" s="196"/>
      <c r="B6" s="135" t="s">
        <v>3066</v>
      </c>
      <c r="C6" s="181">
        <v>41313</v>
      </c>
      <c r="D6" s="181">
        <v>41452</v>
      </c>
      <c r="E6" s="182">
        <v>41543</v>
      </c>
      <c r="F6" s="182">
        <v>41610</v>
      </c>
    </row>
    <row r="7" spans="1:6" x14ac:dyDescent="0.25">
      <c r="A7" s="128"/>
      <c r="B7" s="128"/>
      <c r="C7" s="197"/>
      <c r="D7" s="197"/>
      <c r="E7" s="186"/>
      <c r="F7" s="184" t="s">
        <v>3069</v>
      </c>
    </row>
  </sheetData>
  <mergeCells count="4">
    <mergeCell ref="A5:A6"/>
    <mergeCell ref="C7:D7"/>
    <mergeCell ref="A1:F1"/>
    <mergeCell ref="A3:A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showGridLines="0" workbookViewId="0">
      <selection sqref="A1:F1"/>
    </sheetView>
  </sheetViews>
  <sheetFormatPr defaultRowHeight="15" x14ac:dyDescent="0.25"/>
  <cols>
    <col min="1" max="1" width="7.28515625" bestFit="1" customWidth="1"/>
    <col min="2" max="2" width="6.7109375" bestFit="1" customWidth="1"/>
    <col min="3" max="3" width="3.7109375" customWidth="1"/>
    <col min="4" max="4" width="47" customWidth="1"/>
    <col min="5" max="6" width="33" customWidth="1"/>
  </cols>
  <sheetData>
    <row r="1" spans="1:6" x14ac:dyDescent="0.25">
      <c r="A1" s="201" t="s">
        <v>2952</v>
      </c>
      <c r="B1" s="201"/>
      <c r="C1" s="201"/>
      <c r="D1" s="201"/>
      <c r="E1" s="201"/>
      <c r="F1" s="201"/>
    </row>
    <row r="2" spans="1:6" x14ac:dyDescent="0.25">
      <c r="A2" s="141" t="s">
        <v>2953</v>
      </c>
      <c r="B2" s="141" t="s">
        <v>2954</v>
      </c>
      <c r="C2" s="212" t="s">
        <v>2955</v>
      </c>
      <c r="D2" s="212"/>
      <c r="E2" s="141" t="s">
        <v>2956</v>
      </c>
      <c r="F2" s="142" t="s">
        <v>2957</v>
      </c>
    </row>
    <row r="3" spans="1:6" ht="48.75" customHeight="1" x14ac:dyDescent="0.25">
      <c r="A3" s="156" t="s">
        <v>2958</v>
      </c>
      <c r="B3" s="157" t="s">
        <v>2930</v>
      </c>
      <c r="C3" s="213" t="s">
        <v>2959</v>
      </c>
      <c r="D3" s="213"/>
      <c r="E3" s="146" t="s">
        <v>2960</v>
      </c>
      <c r="F3" s="130" t="s">
        <v>2961</v>
      </c>
    </row>
    <row r="4" spans="1:6" ht="30" customHeight="1" x14ac:dyDescent="0.25">
      <c r="A4" s="156" t="s">
        <v>2958</v>
      </c>
      <c r="B4" s="157" t="s">
        <v>3057</v>
      </c>
      <c r="C4" s="213" t="s">
        <v>2962</v>
      </c>
      <c r="D4" s="213"/>
      <c r="E4" s="143"/>
      <c r="F4" s="132" t="s">
        <v>2963</v>
      </c>
    </row>
    <row r="5" spans="1:6" ht="24" x14ac:dyDescent="0.25">
      <c r="A5" s="158"/>
      <c r="B5" s="170"/>
      <c r="C5" s="160" t="s">
        <v>2964</v>
      </c>
      <c r="D5" s="130" t="s">
        <v>2965</v>
      </c>
      <c r="E5" s="145" t="s">
        <v>2966</v>
      </c>
      <c r="F5" s="132" t="s">
        <v>2967</v>
      </c>
    </row>
    <row r="6" spans="1:6" ht="84" x14ac:dyDescent="0.25">
      <c r="A6" s="159"/>
      <c r="B6" s="174"/>
      <c r="C6" s="160" t="s">
        <v>2968</v>
      </c>
      <c r="D6" s="130" t="s">
        <v>2969</v>
      </c>
      <c r="E6" s="146" t="s">
        <v>2970</v>
      </c>
      <c r="F6" s="131" t="s">
        <v>2971</v>
      </c>
    </row>
    <row r="7" spans="1:6" ht="24.75" customHeight="1" x14ac:dyDescent="0.25">
      <c r="A7" s="214" t="s">
        <v>2958</v>
      </c>
      <c r="B7" s="216" t="s">
        <v>3058</v>
      </c>
      <c r="C7" s="213" t="s">
        <v>2972</v>
      </c>
      <c r="D7" s="213"/>
      <c r="E7" s="207"/>
      <c r="F7" s="208"/>
    </row>
    <row r="8" spans="1:6" x14ac:dyDescent="0.25">
      <c r="A8" s="214"/>
      <c r="B8" s="216"/>
      <c r="C8" s="213" t="s">
        <v>2973</v>
      </c>
      <c r="D8" s="213"/>
      <c r="E8" s="207"/>
      <c r="F8" s="208"/>
    </row>
    <row r="9" spans="1:6" ht="170.25" customHeight="1" x14ac:dyDescent="0.25">
      <c r="A9" s="214"/>
      <c r="B9" s="216"/>
      <c r="C9" s="155" t="s">
        <v>2964</v>
      </c>
      <c r="D9" s="129" t="s">
        <v>2974</v>
      </c>
      <c r="E9" s="146" t="s">
        <v>2975</v>
      </c>
      <c r="F9" s="131" t="s">
        <v>2976</v>
      </c>
    </row>
    <row r="10" spans="1:6" ht="36" x14ac:dyDescent="0.25">
      <c r="A10" s="214"/>
      <c r="B10" s="216"/>
      <c r="C10" s="155" t="s">
        <v>2968</v>
      </c>
      <c r="D10" s="130" t="s">
        <v>2977</v>
      </c>
      <c r="E10" s="146" t="s">
        <v>2970</v>
      </c>
      <c r="F10" s="132" t="s">
        <v>2978</v>
      </c>
    </row>
    <row r="11" spans="1:6" ht="144" x14ac:dyDescent="0.25">
      <c r="A11" s="214"/>
      <c r="B11" s="216"/>
      <c r="C11" s="155" t="s">
        <v>2979</v>
      </c>
      <c r="D11" s="129" t="s">
        <v>2980</v>
      </c>
      <c r="E11" s="145" t="s">
        <v>2981</v>
      </c>
      <c r="F11" s="133" t="s">
        <v>2971</v>
      </c>
    </row>
    <row r="12" spans="1:6" ht="72.75" thickBot="1" x14ac:dyDescent="0.3">
      <c r="A12" s="215"/>
      <c r="B12" s="217"/>
      <c r="C12" s="155" t="s">
        <v>2982</v>
      </c>
      <c r="D12" s="129" t="s">
        <v>2983</v>
      </c>
      <c r="E12" s="147" t="s">
        <v>2981</v>
      </c>
      <c r="F12" s="131" t="s">
        <v>2971</v>
      </c>
    </row>
    <row r="13" spans="1:6" ht="29.25" customHeight="1" x14ac:dyDescent="0.25">
      <c r="A13" s="148">
        <v>6</v>
      </c>
      <c r="B13" s="169" t="s">
        <v>2928</v>
      </c>
      <c r="C13" s="209" t="s">
        <v>2984</v>
      </c>
      <c r="D13" s="209"/>
      <c r="E13" s="146" t="s">
        <v>2985</v>
      </c>
      <c r="F13" s="138"/>
    </row>
    <row r="14" spans="1:6" ht="29.25" customHeight="1" x14ac:dyDescent="0.25">
      <c r="A14" s="136"/>
      <c r="B14" s="170"/>
      <c r="C14" s="210"/>
      <c r="D14" s="210"/>
      <c r="E14" s="136"/>
      <c r="F14" s="136"/>
    </row>
    <row r="15" spans="1:6" ht="25.5" customHeight="1" x14ac:dyDescent="0.25">
      <c r="A15" s="136"/>
      <c r="B15" s="168" t="s">
        <v>2929</v>
      </c>
      <c r="C15" s="211" t="s">
        <v>2986</v>
      </c>
      <c r="D15" s="211"/>
      <c r="E15" s="145" t="s">
        <v>2987</v>
      </c>
      <c r="F15" s="132" t="s">
        <v>2988</v>
      </c>
    </row>
    <row r="16" spans="1:6" ht="25.5" customHeight="1" x14ac:dyDescent="0.25">
      <c r="A16" s="136"/>
      <c r="B16" s="170"/>
      <c r="C16" s="211"/>
      <c r="D16" s="211"/>
      <c r="E16" s="136"/>
      <c r="F16" s="136"/>
    </row>
    <row r="17" spans="1:6" ht="24" customHeight="1" x14ac:dyDescent="0.25">
      <c r="A17" s="136"/>
      <c r="B17" s="168" t="s">
        <v>2930</v>
      </c>
      <c r="C17" s="211" t="s">
        <v>2989</v>
      </c>
      <c r="D17" s="211"/>
      <c r="E17" s="149" t="s">
        <v>2918</v>
      </c>
      <c r="F17" s="130" t="s">
        <v>2990</v>
      </c>
    </row>
    <row r="18" spans="1:6" ht="24" customHeight="1" x14ac:dyDescent="0.25">
      <c r="A18" s="136"/>
      <c r="B18" s="170"/>
      <c r="C18" s="211"/>
      <c r="D18" s="211"/>
      <c r="E18" s="136"/>
      <c r="F18" s="136"/>
    </row>
    <row r="19" spans="1:6" ht="24" customHeight="1" x14ac:dyDescent="0.25">
      <c r="A19" s="136"/>
      <c r="B19" s="170"/>
      <c r="C19" s="211"/>
      <c r="D19" s="211"/>
      <c r="E19" s="136"/>
      <c r="F19" s="136"/>
    </row>
    <row r="20" spans="1:6" ht="26.25" customHeight="1" x14ac:dyDescent="0.25">
      <c r="A20" s="136"/>
      <c r="B20" s="170"/>
      <c r="C20" s="211"/>
      <c r="D20" s="211"/>
      <c r="E20" s="136"/>
      <c r="F20" s="136"/>
    </row>
    <row r="21" spans="1:6" x14ac:dyDescent="0.25">
      <c r="A21" s="136"/>
      <c r="B21" s="168" t="s">
        <v>3057</v>
      </c>
      <c r="C21" s="203" t="s">
        <v>2991</v>
      </c>
      <c r="D21" s="203"/>
      <c r="E21" s="149" t="s">
        <v>2918</v>
      </c>
      <c r="F21" s="130" t="s">
        <v>2990</v>
      </c>
    </row>
    <row r="22" spans="1:6" x14ac:dyDescent="0.25">
      <c r="A22" s="136"/>
      <c r="B22" s="170"/>
      <c r="C22" s="203"/>
      <c r="D22" s="203"/>
      <c r="E22" s="136"/>
      <c r="F22" s="136"/>
    </row>
    <row r="23" spans="1:6" x14ac:dyDescent="0.25">
      <c r="A23" s="136"/>
      <c r="B23" s="170"/>
      <c r="C23" s="203"/>
      <c r="D23" s="203"/>
      <c r="E23" s="136"/>
      <c r="F23" s="136"/>
    </row>
    <row r="24" spans="1:6" ht="41.25" customHeight="1" thickBot="1" x14ac:dyDescent="0.3">
      <c r="A24" s="150"/>
      <c r="B24" s="175"/>
      <c r="C24" s="206"/>
      <c r="D24" s="206"/>
      <c r="E24" s="151"/>
      <c r="F24" s="139"/>
    </row>
    <row r="25" spans="1:6" ht="18.75" customHeight="1" x14ac:dyDescent="0.25">
      <c r="A25" s="160">
        <v>7</v>
      </c>
      <c r="B25" s="168" t="s">
        <v>2928</v>
      </c>
      <c r="C25" s="202" t="s">
        <v>2992</v>
      </c>
      <c r="D25" s="202"/>
      <c r="E25" s="146" t="s">
        <v>2985</v>
      </c>
      <c r="F25" s="204" t="s">
        <v>2993</v>
      </c>
    </row>
    <row r="26" spans="1:6" ht="22.5" customHeight="1" x14ac:dyDescent="0.25">
      <c r="A26" s="158"/>
      <c r="B26" s="170"/>
      <c r="C26" s="203"/>
      <c r="D26" s="203"/>
      <c r="E26" s="136"/>
      <c r="F26" s="205"/>
    </row>
    <row r="27" spans="1:6" x14ac:dyDescent="0.25">
      <c r="A27" s="158"/>
      <c r="B27" s="168" t="s">
        <v>2929</v>
      </c>
      <c r="C27" s="203" t="s">
        <v>2994</v>
      </c>
      <c r="D27" s="203"/>
      <c r="E27" s="136"/>
      <c r="F27" s="136"/>
    </row>
    <row r="28" spans="1:6" x14ac:dyDescent="0.25">
      <c r="A28" s="158"/>
      <c r="B28" s="170"/>
      <c r="C28" s="144" t="s">
        <v>2995</v>
      </c>
      <c r="D28" s="130" t="s">
        <v>2996</v>
      </c>
      <c r="E28" s="146" t="s">
        <v>2985</v>
      </c>
      <c r="F28" s="136"/>
    </row>
    <row r="29" spans="1:6" x14ac:dyDescent="0.25">
      <c r="A29" s="158"/>
      <c r="B29" s="170"/>
      <c r="C29" s="144" t="s">
        <v>2997</v>
      </c>
      <c r="D29" s="130" t="s">
        <v>2998</v>
      </c>
      <c r="E29" s="146" t="s">
        <v>2985</v>
      </c>
      <c r="F29" s="136"/>
    </row>
    <row r="30" spans="1:6" ht="24" x14ac:dyDescent="0.25">
      <c r="A30" s="158"/>
      <c r="B30" s="170"/>
      <c r="C30" s="144" t="s">
        <v>2999</v>
      </c>
      <c r="D30" s="130" t="s">
        <v>3000</v>
      </c>
      <c r="E30" s="146" t="s">
        <v>2985</v>
      </c>
      <c r="F30" s="136"/>
    </row>
    <row r="31" spans="1:6" ht="24" x14ac:dyDescent="0.25">
      <c r="A31" s="158"/>
      <c r="B31" s="170"/>
      <c r="C31" s="144" t="s">
        <v>3001</v>
      </c>
      <c r="D31" s="130" t="s">
        <v>3002</v>
      </c>
      <c r="E31" s="146" t="s">
        <v>2985</v>
      </c>
      <c r="F31" s="129" t="s">
        <v>3003</v>
      </c>
    </row>
    <row r="32" spans="1:6" x14ac:dyDescent="0.25">
      <c r="A32" s="158"/>
      <c r="B32" s="170"/>
      <c r="C32" s="144" t="s">
        <v>3004</v>
      </c>
      <c r="D32" s="130" t="s">
        <v>3005</v>
      </c>
      <c r="E32" s="146" t="s">
        <v>2985</v>
      </c>
      <c r="F32" s="136"/>
    </row>
    <row r="33" spans="1:6" x14ac:dyDescent="0.25">
      <c r="A33" s="158"/>
      <c r="B33" s="170"/>
      <c r="C33" s="144" t="s">
        <v>3006</v>
      </c>
      <c r="D33" s="130" t="s">
        <v>3007</v>
      </c>
      <c r="E33" s="146" t="s">
        <v>2985</v>
      </c>
      <c r="F33" s="136"/>
    </row>
    <row r="34" spans="1:6" x14ac:dyDescent="0.25">
      <c r="A34" s="158"/>
      <c r="B34" s="170"/>
      <c r="C34" s="144" t="s">
        <v>3008</v>
      </c>
      <c r="D34" s="130" t="s">
        <v>3009</v>
      </c>
      <c r="E34" s="152" t="s">
        <v>2918</v>
      </c>
      <c r="F34" s="136"/>
    </row>
    <row r="35" spans="1:6" ht="15.75" thickBot="1" x14ac:dyDescent="0.3">
      <c r="A35" s="162"/>
      <c r="B35" s="175" t="s">
        <v>2930</v>
      </c>
      <c r="C35" s="206" t="s">
        <v>3010</v>
      </c>
      <c r="D35" s="206"/>
      <c r="E35" s="147" t="s">
        <v>2966</v>
      </c>
      <c r="F35" s="139" t="s">
        <v>3011</v>
      </c>
    </row>
    <row r="36" spans="1:6" x14ac:dyDescent="0.25">
      <c r="A36" s="202" t="s">
        <v>3012</v>
      </c>
      <c r="B36" s="202"/>
      <c r="C36" s="202"/>
      <c r="D36" s="202"/>
      <c r="E36" s="136"/>
      <c r="F36" s="137" t="s">
        <v>3013</v>
      </c>
    </row>
    <row r="37" spans="1:6" x14ac:dyDescent="0.25">
      <c r="A37" s="203" t="s">
        <v>3014</v>
      </c>
      <c r="B37" s="203"/>
      <c r="C37" s="203"/>
      <c r="D37" s="203"/>
      <c r="E37" s="130"/>
      <c r="F37" s="137"/>
    </row>
    <row r="38" spans="1:6" x14ac:dyDescent="0.25">
      <c r="A38" s="140"/>
      <c r="B38" s="140"/>
      <c r="C38" s="140"/>
      <c r="D38" s="140"/>
      <c r="E38" s="140"/>
      <c r="F38" s="140"/>
    </row>
    <row r="39" spans="1:6" s="153" customFormat="1" ht="52.5" customHeight="1" x14ac:dyDescent="0.25">
      <c r="A39" s="154" t="s">
        <v>3015</v>
      </c>
      <c r="B39" s="200" t="s">
        <v>3016</v>
      </c>
      <c r="C39" s="200"/>
      <c r="D39" s="200"/>
      <c r="E39" s="200"/>
      <c r="F39" s="200"/>
    </row>
    <row r="40" spans="1:6" s="153" customFormat="1" ht="51" customHeight="1" x14ac:dyDescent="0.25">
      <c r="A40" s="154" t="s">
        <v>3017</v>
      </c>
      <c r="B40" s="200" t="s">
        <v>3018</v>
      </c>
      <c r="C40" s="200"/>
      <c r="D40" s="200"/>
      <c r="E40" s="200"/>
      <c r="F40" s="200"/>
    </row>
  </sheetData>
  <mergeCells count="22">
    <mergeCell ref="C3:D3"/>
    <mergeCell ref="C4:D4"/>
    <mergeCell ref="A7:A12"/>
    <mergeCell ref="B7:B12"/>
    <mergeCell ref="C7:D7"/>
    <mergeCell ref="C8:D8"/>
    <mergeCell ref="B39:F39"/>
    <mergeCell ref="B40:F40"/>
    <mergeCell ref="A1:F1"/>
    <mergeCell ref="C25:D26"/>
    <mergeCell ref="F25:F26"/>
    <mergeCell ref="C27:D27"/>
    <mergeCell ref="C35:D35"/>
    <mergeCell ref="A36:D36"/>
    <mergeCell ref="A37:D37"/>
    <mergeCell ref="E7:E8"/>
    <mergeCell ref="F7:F8"/>
    <mergeCell ref="C13:D14"/>
    <mergeCell ref="C15:D16"/>
    <mergeCell ref="C17:D20"/>
    <mergeCell ref="C21:D24"/>
    <mergeCell ref="C2:D2"/>
  </mergeCells>
  <hyperlinks>
    <hyperlink ref="E3" location="_ftn1" display="_ftn1"/>
    <hyperlink ref="E9" location="_ftn2" display="_ftn2"/>
    <hyperlink ref="F25" r:id="rId1" display="http://www.rozpoctovarada.sk/download2/dp1_2012_final.pdf"/>
    <hyperlink ref="A39" location="_ftnref1" display="_ftnref1"/>
    <hyperlink ref="A40" location="_ftnref2" display="_ftnref2"/>
  </hyperlinks>
  <pageMargins left="0.7" right="0.7" top="0.75" bottom="0.75" header="0.3" footer="0.3"/>
  <ignoredErrors>
    <ignoredError sqref="B3:B3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workbookViewId="0">
      <selection sqref="A1:F1"/>
    </sheetView>
  </sheetViews>
  <sheetFormatPr defaultRowHeight="15" x14ac:dyDescent="0.25"/>
  <cols>
    <col min="1" max="1" width="7.28515625" bestFit="1" customWidth="1"/>
    <col min="2" max="2" width="6.7109375" bestFit="1" customWidth="1"/>
    <col min="3" max="3" width="7.7109375" customWidth="1"/>
    <col min="4" max="4" width="51.42578125" customWidth="1"/>
    <col min="5" max="5" width="8.5703125" bestFit="1" customWidth="1"/>
    <col min="6" max="6" width="32.5703125" customWidth="1"/>
  </cols>
  <sheetData>
    <row r="1" spans="1:6" x14ac:dyDescent="0.25">
      <c r="A1" s="198" t="s">
        <v>3019</v>
      </c>
      <c r="B1" s="198"/>
      <c r="C1" s="198"/>
      <c r="D1" s="198"/>
      <c r="E1" s="198"/>
      <c r="F1" s="198"/>
    </row>
    <row r="2" spans="1:6" x14ac:dyDescent="0.25">
      <c r="A2" s="141" t="s">
        <v>2953</v>
      </c>
      <c r="B2" s="141" t="s">
        <v>2954</v>
      </c>
      <c r="C2" s="212" t="s">
        <v>2955</v>
      </c>
      <c r="D2" s="212"/>
      <c r="E2" s="141" t="s">
        <v>2956</v>
      </c>
      <c r="F2" s="142" t="s">
        <v>2957</v>
      </c>
    </row>
    <row r="3" spans="1:6" ht="34.5" customHeight="1" x14ac:dyDescent="0.25">
      <c r="A3" s="161">
        <v>8</v>
      </c>
      <c r="B3" s="168" t="s">
        <v>2928</v>
      </c>
      <c r="C3" s="213" t="s">
        <v>3020</v>
      </c>
      <c r="D3" s="213"/>
      <c r="E3" s="146" t="s">
        <v>2985</v>
      </c>
      <c r="F3" s="136"/>
    </row>
    <row r="4" spans="1:6" ht="15.75" customHeight="1" x14ac:dyDescent="0.25">
      <c r="A4" s="159"/>
      <c r="B4" s="158"/>
      <c r="C4" s="213"/>
      <c r="D4" s="213"/>
      <c r="E4" s="136"/>
      <c r="F4" s="136"/>
    </row>
    <row r="5" spans="1:6" ht="30.75" customHeight="1" x14ac:dyDescent="0.25">
      <c r="A5" s="159"/>
      <c r="B5" s="168" t="s">
        <v>2929</v>
      </c>
      <c r="C5" s="213" t="s">
        <v>3021</v>
      </c>
      <c r="D5" s="213"/>
      <c r="E5" s="146" t="s">
        <v>2985</v>
      </c>
      <c r="F5" s="136"/>
    </row>
    <row r="6" spans="1:6" x14ac:dyDescent="0.25">
      <c r="A6" s="159"/>
      <c r="B6" s="158"/>
      <c r="C6" s="213"/>
      <c r="D6" s="213"/>
      <c r="E6" s="136"/>
      <c r="F6" s="136"/>
    </row>
    <row r="7" spans="1:6" x14ac:dyDescent="0.25">
      <c r="A7" s="159"/>
      <c r="B7" s="158"/>
      <c r="C7" s="213"/>
      <c r="D7" s="213"/>
      <c r="E7" s="136"/>
      <c r="F7" s="136"/>
    </row>
    <row r="8" spans="1:6" ht="15.75" thickBot="1" x14ac:dyDescent="0.3">
      <c r="A8" s="159"/>
      <c r="B8" s="158"/>
      <c r="C8" s="221"/>
      <c r="D8" s="221"/>
      <c r="E8" s="136"/>
      <c r="F8" s="164"/>
    </row>
    <row r="9" spans="1:6" ht="30" customHeight="1" x14ac:dyDescent="0.25">
      <c r="A9" s="167">
        <v>9</v>
      </c>
      <c r="B9" s="169" t="s">
        <v>2928</v>
      </c>
      <c r="C9" s="222" t="s">
        <v>3022</v>
      </c>
      <c r="D9" s="222"/>
      <c r="E9" s="165" t="s">
        <v>2985</v>
      </c>
      <c r="F9" s="222" t="s">
        <v>3023</v>
      </c>
    </row>
    <row r="10" spans="1:6" x14ac:dyDescent="0.25">
      <c r="A10" s="159"/>
      <c r="B10" s="170"/>
      <c r="C10" s="223"/>
      <c r="D10" s="223"/>
      <c r="E10" s="136"/>
      <c r="F10" s="213"/>
    </row>
    <row r="11" spans="1:6" x14ac:dyDescent="0.25">
      <c r="A11" s="159"/>
      <c r="B11" s="170"/>
      <c r="C11" s="223"/>
      <c r="D11" s="223"/>
      <c r="E11" s="136"/>
      <c r="F11" s="213"/>
    </row>
    <row r="12" spans="1:6" x14ac:dyDescent="0.25">
      <c r="A12" s="159"/>
      <c r="B12" s="170"/>
      <c r="C12" s="223"/>
      <c r="D12" s="223"/>
      <c r="E12" s="136"/>
      <c r="F12" s="136"/>
    </row>
    <row r="13" spans="1:6" ht="24.75" customHeight="1" x14ac:dyDescent="0.25">
      <c r="A13" s="159"/>
      <c r="B13" s="168" t="s">
        <v>2929</v>
      </c>
      <c r="C13" s="213" t="s">
        <v>3024</v>
      </c>
      <c r="D13" s="213"/>
      <c r="E13" s="146" t="s">
        <v>2985</v>
      </c>
      <c r="F13" s="136"/>
    </row>
    <row r="14" spans="1:6" x14ac:dyDescent="0.25">
      <c r="A14" s="159"/>
      <c r="B14" s="170"/>
      <c r="C14" s="213"/>
      <c r="D14" s="213"/>
      <c r="E14" s="136"/>
      <c r="F14" s="136"/>
    </row>
    <row r="15" spans="1:6" ht="24" customHeight="1" x14ac:dyDescent="0.25">
      <c r="A15" s="159"/>
      <c r="B15" s="168" t="s">
        <v>3025</v>
      </c>
      <c r="C15" s="213" t="s">
        <v>3026</v>
      </c>
      <c r="D15" s="213"/>
      <c r="E15" s="146" t="s">
        <v>2985</v>
      </c>
      <c r="F15" s="218"/>
    </row>
    <row r="16" spans="1:6" x14ac:dyDescent="0.25">
      <c r="A16" s="159"/>
      <c r="B16" s="170"/>
      <c r="C16" s="213"/>
      <c r="D16" s="213"/>
      <c r="E16" s="136"/>
      <c r="F16" s="218"/>
    </row>
    <row r="17" spans="1:6" ht="30" customHeight="1" x14ac:dyDescent="0.25">
      <c r="A17" s="159"/>
      <c r="B17" s="168" t="s">
        <v>3057</v>
      </c>
      <c r="C17" s="213" t="s">
        <v>3027</v>
      </c>
      <c r="D17" s="213"/>
      <c r="E17" s="136"/>
      <c r="F17" s="136"/>
    </row>
    <row r="18" spans="1:6" x14ac:dyDescent="0.25">
      <c r="A18" s="159"/>
      <c r="B18" s="170"/>
      <c r="C18" s="155" t="s">
        <v>3028</v>
      </c>
      <c r="D18" s="129" t="s">
        <v>3029</v>
      </c>
      <c r="E18" s="146" t="s">
        <v>2985</v>
      </c>
      <c r="F18" s="136"/>
    </row>
    <row r="19" spans="1:6" x14ac:dyDescent="0.25">
      <c r="A19" s="159"/>
      <c r="B19" s="170"/>
      <c r="C19" s="155" t="s">
        <v>3030</v>
      </c>
      <c r="D19" s="130" t="s">
        <v>3031</v>
      </c>
      <c r="E19" s="146" t="s">
        <v>2985</v>
      </c>
      <c r="F19" s="136"/>
    </row>
    <row r="20" spans="1:6" ht="15" customHeight="1" x14ac:dyDescent="0.25">
      <c r="A20" s="159"/>
      <c r="B20" s="170"/>
      <c r="C20" s="155" t="s">
        <v>3032</v>
      </c>
      <c r="D20" s="130" t="s">
        <v>3033</v>
      </c>
      <c r="E20" s="146" t="s">
        <v>2985</v>
      </c>
      <c r="F20" s="129" t="s">
        <v>3034</v>
      </c>
    </row>
    <row r="21" spans="1:6" ht="28.5" customHeight="1" x14ac:dyDescent="0.25">
      <c r="A21" s="159"/>
      <c r="B21" s="170"/>
      <c r="C21" s="172" t="s">
        <v>3035</v>
      </c>
      <c r="D21" s="130" t="s">
        <v>3036</v>
      </c>
      <c r="E21" s="146" t="s">
        <v>2985</v>
      </c>
      <c r="F21" s="129" t="s">
        <v>3037</v>
      </c>
    </row>
    <row r="22" spans="1:6" ht="24" x14ac:dyDescent="0.25">
      <c r="A22" s="159"/>
      <c r="B22" s="170"/>
      <c r="C22" s="172" t="s">
        <v>3038</v>
      </c>
      <c r="D22" s="130" t="s">
        <v>3039</v>
      </c>
      <c r="E22" s="146" t="s">
        <v>2985</v>
      </c>
      <c r="F22" s="129" t="s">
        <v>3040</v>
      </c>
    </row>
    <row r="23" spans="1:6" x14ac:dyDescent="0.25">
      <c r="A23" s="159"/>
      <c r="B23" s="170"/>
      <c r="C23" s="155" t="s">
        <v>3041</v>
      </c>
      <c r="D23" s="130" t="s">
        <v>3042</v>
      </c>
      <c r="E23" s="146" t="s">
        <v>2985</v>
      </c>
      <c r="F23" s="136"/>
    </row>
    <row r="24" spans="1:6" ht="24" customHeight="1" x14ac:dyDescent="0.25">
      <c r="A24" s="159"/>
      <c r="B24" s="170"/>
      <c r="C24" s="155" t="s">
        <v>3043</v>
      </c>
      <c r="D24" s="130" t="s">
        <v>3044</v>
      </c>
      <c r="E24" s="146" t="s">
        <v>2985</v>
      </c>
      <c r="F24" s="129" t="s">
        <v>3045</v>
      </c>
    </row>
    <row r="25" spans="1:6" ht="23.25" customHeight="1" x14ac:dyDescent="0.25">
      <c r="A25" s="161"/>
      <c r="B25" s="170"/>
      <c r="C25" s="220" t="s">
        <v>3046</v>
      </c>
      <c r="D25" s="213" t="s">
        <v>3047</v>
      </c>
      <c r="E25" s="146" t="s">
        <v>2985</v>
      </c>
      <c r="F25" s="136"/>
    </row>
    <row r="26" spans="1:6" x14ac:dyDescent="0.25">
      <c r="A26" s="159"/>
      <c r="B26" s="170"/>
      <c r="C26" s="220"/>
      <c r="D26" s="213"/>
      <c r="E26" s="136"/>
      <c r="F26" s="136"/>
    </row>
    <row r="27" spans="1:6" ht="38.25" customHeight="1" x14ac:dyDescent="0.25">
      <c r="A27" s="159"/>
      <c r="B27" s="168" t="s">
        <v>3058</v>
      </c>
      <c r="C27" s="213" t="s">
        <v>3048</v>
      </c>
      <c r="D27" s="213"/>
      <c r="E27" s="136"/>
      <c r="F27" s="218"/>
    </row>
    <row r="28" spans="1:6" x14ac:dyDescent="0.25">
      <c r="A28" s="159"/>
      <c r="B28" s="170"/>
      <c r="C28" s="155" t="s">
        <v>3028</v>
      </c>
      <c r="D28" s="130" t="s">
        <v>3049</v>
      </c>
      <c r="E28" s="146" t="s">
        <v>2985</v>
      </c>
      <c r="F28" s="218"/>
    </row>
    <row r="29" spans="1:6" ht="36" x14ac:dyDescent="0.25">
      <c r="A29" s="159"/>
      <c r="B29" s="170"/>
      <c r="C29" s="155" t="s">
        <v>3030</v>
      </c>
      <c r="D29" s="130" t="s">
        <v>3050</v>
      </c>
      <c r="E29" s="146" t="s">
        <v>2985</v>
      </c>
      <c r="F29" s="129" t="s">
        <v>3051</v>
      </c>
    </row>
    <row r="30" spans="1:6" x14ac:dyDescent="0.25">
      <c r="A30" s="159"/>
      <c r="B30" s="170"/>
      <c r="C30" s="155" t="s">
        <v>3032</v>
      </c>
      <c r="D30" s="130" t="s">
        <v>3052</v>
      </c>
      <c r="E30" s="146" t="s">
        <v>2985</v>
      </c>
      <c r="F30" s="136"/>
    </row>
    <row r="31" spans="1:6" x14ac:dyDescent="0.25">
      <c r="A31" s="159"/>
      <c r="B31" s="170"/>
      <c r="C31" s="172" t="s">
        <v>3035</v>
      </c>
      <c r="D31" s="130" t="s">
        <v>3053</v>
      </c>
      <c r="E31" s="146" t="s">
        <v>2985</v>
      </c>
      <c r="F31" s="136"/>
    </row>
    <row r="32" spans="1:6" ht="24.75" thickBot="1" x14ac:dyDescent="0.3">
      <c r="A32" s="176"/>
      <c r="B32" s="171"/>
      <c r="C32" s="173" t="s">
        <v>3038</v>
      </c>
      <c r="D32" s="163" t="s">
        <v>3054</v>
      </c>
      <c r="E32" s="166" t="s">
        <v>2985</v>
      </c>
      <c r="F32" s="163" t="s">
        <v>3055</v>
      </c>
    </row>
    <row r="33" spans="1:6" ht="29.25" customHeight="1" x14ac:dyDescent="0.25">
      <c r="A33" s="219" t="s">
        <v>3056</v>
      </c>
      <c r="B33" s="219"/>
      <c r="C33" s="219"/>
      <c r="D33" s="219"/>
      <c r="E33" s="219"/>
      <c r="F33" s="137" t="s">
        <v>3013</v>
      </c>
    </row>
    <row r="34" spans="1:6" ht="18.75" customHeight="1" x14ac:dyDescent="0.25">
      <c r="A34" s="203" t="s">
        <v>3014</v>
      </c>
      <c r="B34" s="203"/>
      <c r="C34" s="203"/>
      <c r="D34" s="203"/>
      <c r="E34" s="203"/>
      <c r="F34" s="137"/>
    </row>
  </sheetData>
  <mergeCells count="16">
    <mergeCell ref="C27:D27"/>
    <mergeCell ref="F27:F28"/>
    <mergeCell ref="A33:E33"/>
    <mergeCell ref="A34:E34"/>
    <mergeCell ref="A1:F1"/>
    <mergeCell ref="C13:D14"/>
    <mergeCell ref="C15:D16"/>
    <mergeCell ref="F15:F16"/>
    <mergeCell ref="C17:D17"/>
    <mergeCell ref="C25:C26"/>
    <mergeCell ref="D25:D26"/>
    <mergeCell ref="C2:D2"/>
    <mergeCell ref="C3:D4"/>
    <mergeCell ref="C5:D8"/>
    <mergeCell ref="C9:D12"/>
    <mergeCell ref="F9:F11"/>
  </mergeCells>
  <pageMargins left="0.7" right="0.7" top="0.75" bottom="0.75" header="0.3" footer="0.3"/>
  <ignoredErrors>
    <ignoredError sqref="B3:B5 B9:B3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election sqref="A1:B1"/>
    </sheetView>
  </sheetViews>
  <sheetFormatPr defaultRowHeight="15" x14ac:dyDescent="0.25"/>
  <cols>
    <col min="1" max="1" width="67" style="56" customWidth="1"/>
    <col min="2" max="16384" width="9.140625" style="56"/>
  </cols>
  <sheetData>
    <row r="1" spans="1:2" x14ac:dyDescent="0.25">
      <c r="A1" s="190" t="s">
        <v>2936</v>
      </c>
      <c r="B1" s="190"/>
    </row>
    <row r="2" spans="1:2" x14ac:dyDescent="0.25">
      <c r="A2" s="76"/>
      <c r="B2" s="83">
        <v>2014</v>
      </c>
    </row>
    <row r="3" spans="1:2" x14ac:dyDescent="0.25">
      <c r="A3" s="84" t="s">
        <v>2937</v>
      </c>
      <c r="B3" s="85">
        <v>17391.917000000001</v>
      </c>
    </row>
    <row r="4" spans="1:2" x14ac:dyDescent="0.25">
      <c r="A4" s="86" t="s">
        <v>2938</v>
      </c>
      <c r="B4" s="87">
        <f>1397.82+0.355</f>
        <v>1398.175</v>
      </c>
    </row>
    <row r="5" spans="1:2" x14ac:dyDescent="0.25">
      <c r="A5" s="86" t="s">
        <v>2939</v>
      </c>
      <c r="B5" s="88">
        <v>3173.1979999999999</v>
      </c>
    </row>
    <row r="6" spans="1:2" x14ac:dyDescent="0.25">
      <c r="A6" s="89" t="s">
        <v>2940</v>
      </c>
      <c r="B6" s="88">
        <v>639.84299999999996</v>
      </c>
    </row>
    <row r="7" spans="1:2" x14ac:dyDescent="0.25">
      <c r="A7" s="89" t="s">
        <v>2941</v>
      </c>
      <c r="B7" s="87">
        <v>727.13800000000003</v>
      </c>
    </row>
    <row r="8" spans="1:2" x14ac:dyDescent="0.25">
      <c r="A8" s="89" t="s">
        <v>2942</v>
      </c>
      <c r="B8" s="87">
        <f>1038.854+241.207</f>
        <v>1280.0610000000001</v>
      </c>
    </row>
    <row r="9" spans="1:2" x14ac:dyDescent="0.25">
      <c r="A9" s="86" t="s">
        <v>2943</v>
      </c>
      <c r="B9" s="87">
        <v>11</v>
      </c>
    </row>
    <row r="10" spans="1:2" x14ac:dyDescent="0.25">
      <c r="A10" s="90" t="s">
        <v>2944</v>
      </c>
      <c r="B10" s="85">
        <f>B3-SUM(B4:B9)</f>
        <v>10162.502000000002</v>
      </c>
    </row>
    <row r="11" spans="1:2" x14ac:dyDescent="0.25">
      <c r="A11" s="91" t="s">
        <v>2945</v>
      </c>
      <c r="B11" s="92">
        <f>B10*0.03</f>
        <v>304.87506000000008</v>
      </c>
    </row>
    <row r="12" spans="1:2" x14ac:dyDescent="0.25">
      <c r="A12" s="93" t="s">
        <v>2946</v>
      </c>
      <c r="B12" s="94">
        <v>0.40927188453337054</v>
      </c>
    </row>
    <row r="13" spans="1:2" x14ac:dyDescent="0.25">
      <c r="B13" s="95" t="s">
        <v>2947</v>
      </c>
    </row>
  </sheetData>
  <mergeCells count="1">
    <mergeCell ref="A1:B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H12"/>
  <sheetViews>
    <sheetView showGridLines="0" workbookViewId="0">
      <selection sqref="A1:H1"/>
    </sheetView>
  </sheetViews>
  <sheetFormatPr defaultRowHeight="12.75" x14ac:dyDescent="0.2"/>
  <cols>
    <col min="1" max="1" width="18.85546875" style="36" bestFit="1" customWidth="1"/>
    <col min="2" max="2" width="9.5703125" style="35" bestFit="1" customWidth="1"/>
    <col min="3" max="3" width="9.42578125" style="35" customWidth="1"/>
    <col min="4" max="4" width="9" style="35" customWidth="1"/>
    <col min="5" max="5" width="9.140625" style="35" customWidth="1"/>
    <col min="6" max="6" width="8.7109375" style="35" customWidth="1"/>
    <col min="7" max="7" width="9.5703125" style="35" customWidth="1"/>
    <col min="8" max="8" width="14" style="35" customWidth="1"/>
    <col min="9" max="16384" width="9.140625" style="35"/>
  </cols>
  <sheetData>
    <row r="1" spans="1:8" ht="15" customHeight="1" x14ac:dyDescent="0.2">
      <c r="A1" s="228" t="s">
        <v>72</v>
      </c>
      <c r="B1" s="228"/>
      <c r="C1" s="228"/>
      <c r="D1" s="228"/>
      <c r="E1" s="228"/>
      <c r="F1" s="228"/>
      <c r="G1" s="228"/>
      <c r="H1" s="228"/>
    </row>
    <row r="2" spans="1:8" ht="18.75" customHeight="1" x14ac:dyDescent="0.2">
      <c r="A2" s="225" t="s">
        <v>55</v>
      </c>
      <c r="B2" s="226" t="s">
        <v>56</v>
      </c>
      <c r="C2" s="226" t="s">
        <v>57</v>
      </c>
      <c r="D2" s="226" t="s">
        <v>58</v>
      </c>
      <c r="E2" s="226" t="s">
        <v>70</v>
      </c>
      <c r="F2" s="226" t="s">
        <v>59</v>
      </c>
      <c r="G2" s="226" t="s">
        <v>60</v>
      </c>
      <c r="H2" s="226" t="s">
        <v>71</v>
      </c>
    </row>
    <row r="3" spans="1:8" ht="18.75" customHeight="1" x14ac:dyDescent="0.2">
      <c r="A3" s="225"/>
      <c r="B3" s="226"/>
      <c r="C3" s="226"/>
      <c r="D3" s="226"/>
      <c r="E3" s="226"/>
      <c r="F3" s="226"/>
      <c r="G3" s="226"/>
      <c r="H3" s="226"/>
    </row>
    <row r="4" spans="1:8" x14ac:dyDescent="0.2">
      <c r="A4" s="37" t="s">
        <v>61</v>
      </c>
      <c r="B4" s="38">
        <v>38778.593150000001</v>
      </c>
      <c r="C4" s="38">
        <v>383.76898</v>
      </c>
      <c r="D4" s="38">
        <v>6210.5351600000004</v>
      </c>
      <c r="E4" s="38">
        <v>112898.85186</v>
      </c>
      <c r="F4" s="39">
        <v>34.348084600618719</v>
      </c>
      <c r="G4" s="39">
        <v>5.8408956613458347</v>
      </c>
      <c r="H4" s="40">
        <v>-4.3452870963902512</v>
      </c>
    </row>
    <row r="5" spans="1:8" x14ac:dyDescent="0.2">
      <c r="A5" s="37" t="s">
        <v>62</v>
      </c>
      <c r="B5" s="38">
        <v>50591.85355</v>
      </c>
      <c r="C5" s="38">
        <v>1444.0417600000001</v>
      </c>
      <c r="D5" s="38">
        <v>4708.1466799999998</v>
      </c>
      <c r="E5" s="38">
        <v>105169.83687999999</v>
      </c>
      <c r="F5" s="39">
        <v>48.104908261601551</v>
      </c>
      <c r="G5" s="39">
        <v>5.8497651251658001</v>
      </c>
      <c r="H5" s="40">
        <v>-5.8224335704985677</v>
      </c>
    </row>
    <row r="6" spans="1:8" x14ac:dyDescent="0.2">
      <c r="A6" s="37" t="s">
        <v>63</v>
      </c>
      <c r="B6" s="38">
        <v>52846.295340000004</v>
      </c>
      <c r="C6" s="38">
        <v>1082.1837600000001</v>
      </c>
      <c r="D6" s="38">
        <v>5696.22786</v>
      </c>
      <c r="E6" s="38">
        <v>113599.18242</v>
      </c>
      <c r="F6" s="39">
        <v>46.519960984064276</v>
      </c>
      <c r="G6" s="39">
        <v>5.9669545815380882</v>
      </c>
      <c r="H6" s="40">
        <v>-2.6720190930862913</v>
      </c>
    </row>
    <row r="7" spans="1:8" x14ac:dyDescent="0.2">
      <c r="A7" s="37" t="s">
        <v>64</v>
      </c>
      <c r="B7" s="38">
        <v>32161.098600000001</v>
      </c>
      <c r="C7" s="38">
        <v>567.64956999999993</v>
      </c>
      <c r="D7" s="38">
        <v>5228.4074700000001</v>
      </c>
      <c r="E7" s="38">
        <v>138000.50801000002</v>
      </c>
      <c r="F7" s="39">
        <v>23.30505812172046</v>
      </c>
      <c r="G7" s="39">
        <v>4.2000258720641792</v>
      </c>
      <c r="H7" s="40">
        <v>-4.373223371422732</v>
      </c>
    </row>
    <row r="8" spans="1:8" x14ac:dyDescent="0.2">
      <c r="A8" s="37" t="s">
        <v>65</v>
      </c>
      <c r="B8" s="38">
        <v>40439.962679999997</v>
      </c>
      <c r="C8" s="38">
        <v>789.30131999999992</v>
      </c>
      <c r="D8" s="38">
        <v>9127.4480399999993</v>
      </c>
      <c r="E8" s="38">
        <v>142243.07620000001</v>
      </c>
      <c r="F8" s="39">
        <v>28.430180055400118</v>
      </c>
      <c r="G8" s="39">
        <v>6.9716921377998133</v>
      </c>
      <c r="H8" s="40">
        <v>-0.96950671011043354</v>
      </c>
    </row>
    <row r="9" spans="1:8" x14ac:dyDescent="0.2">
      <c r="A9" s="37" t="s">
        <v>66</v>
      </c>
      <c r="B9" s="38">
        <v>39078.374990000004</v>
      </c>
      <c r="C9" s="38">
        <v>782.24877000000004</v>
      </c>
      <c r="D9" s="38">
        <v>3762.24908</v>
      </c>
      <c r="E9" s="38">
        <v>130875.05114</v>
      </c>
      <c r="F9" s="39">
        <v>29.859300645618838</v>
      </c>
      <c r="G9" s="39">
        <v>3.472394326049697</v>
      </c>
      <c r="H9" s="40">
        <v>4.7857726159500871</v>
      </c>
    </row>
    <row r="10" spans="1:8" x14ac:dyDescent="0.2">
      <c r="A10" s="37" t="s">
        <v>67</v>
      </c>
      <c r="B10" s="38">
        <v>43432.439689999999</v>
      </c>
      <c r="C10" s="38">
        <v>154.73329000000001</v>
      </c>
      <c r="D10" s="38">
        <v>4194.1009300000005</v>
      </c>
      <c r="E10" s="38">
        <v>152893.69741999998</v>
      </c>
      <c r="F10" s="39">
        <v>28.406952296202771</v>
      </c>
      <c r="G10" s="39">
        <v>2.8443515287969809</v>
      </c>
      <c r="H10" s="40">
        <v>-0.94375711716294575</v>
      </c>
    </row>
    <row r="11" spans="1:8" x14ac:dyDescent="0.2">
      <c r="A11" s="41" t="s">
        <v>68</v>
      </c>
      <c r="B11" s="42">
        <v>40741.580030000005</v>
      </c>
      <c r="C11" s="42">
        <v>789.65476000000001</v>
      </c>
      <c r="D11" s="42">
        <v>5670.8450999999995</v>
      </c>
      <c r="E11" s="42">
        <v>140860.78077000001</v>
      </c>
      <c r="F11" s="43">
        <v>28.923295616629851</v>
      </c>
      <c r="G11" s="43">
        <v>4.5864433128116895</v>
      </c>
      <c r="H11" s="40">
        <v>-1.540399798834013</v>
      </c>
    </row>
    <row r="12" spans="1:8" x14ac:dyDescent="0.2">
      <c r="A12" s="224" t="s">
        <v>69</v>
      </c>
      <c r="B12" s="224"/>
      <c r="C12" s="224"/>
      <c r="D12" s="224"/>
      <c r="E12" s="224"/>
      <c r="F12" s="224"/>
      <c r="G12" s="224"/>
      <c r="H12" s="224"/>
    </row>
  </sheetData>
  <mergeCells count="10">
    <mergeCell ref="A12:H12"/>
    <mergeCell ref="A1:H1"/>
    <mergeCell ref="A2:A3"/>
    <mergeCell ref="B2:B3"/>
    <mergeCell ref="C2:C3"/>
    <mergeCell ref="D2:D3"/>
    <mergeCell ref="E2:E3"/>
    <mergeCell ref="F2:F3"/>
    <mergeCell ref="G2:G3"/>
    <mergeCell ref="H2:H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8</vt:i4>
      </vt:variant>
    </vt:vector>
  </HeadingPairs>
  <TitlesOfParts>
    <vt:vector size="19" baseType="lpstr">
      <vt:lpstr>G03,G04</vt:lpstr>
      <vt:lpstr>G05</vt:lpstr>
      <vt:lpstr>T01</vt:lpstr>
      <vt:lpstr>T02</vt:lpstr>
      <vt:lpstr>T03</vt:lpstr>
      <vt:lpstr>T04</vt:lpstr>
      <vt:lpstr>T05</vt:lpstr>
      <vt:lpstr>T06</vt:lpstr>
      <vt:lpstr>T07</vt:lpstr>
      <vt:lpstr>T08</vt:lpstr>
      <vt:lpstr>T09</vt:lpstr>
      <vt:lpstr>'T04'!_ftn1</vt:lpstr>
      <vt:lpstr>'T04'!_ftn2</vt:lpstr>
      <vt:lpstr>'T04'!_ftnref1</vt:lpstr>
      <vt:lpstr>'T04'!_ftnref2</vt:lpstr>
      <vt:lpstr>'T02'!_Toc396319153</vt:lpstr>
      <vt:lpstr>'T03'!_Toc396319154</vt:lpstr>
      <vt:lpstr>'T04'!_Toc396319155</vt:lpstr>
      <vt:lpstr>'T05'!_Toc396319156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2014-09-02T10:53:17Z</dcterms:modified>
</cp:coreProperties>
</file>